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5 formül el ile hali\"/>
    </mc:Choice>
  </mc:AlternateContent>
  <bookViews>
    <workbookView xWindow="0" yWindow="0" windowWidth="24000" windowHeight="9615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" i="4" l="1"/>
  <c r="H53" i="4"/>
  <c r="E53" i="4"/>
  <c r="K52" i="4"/>
  <c r="H52" i="4"/>
  <c r="E52" i="4"/>
  <c r="L52" i="4" s="1"/>
  <c r="K51" i="4"/>
  <c r="L51" i="4" s="1"/>
  <c r="H51" i="4"/>
  <c r="E51" i="4"/>
  <c r="K50" i="4"/>
  <c r="H50" i="4"/>
  <c r="E50" i="4"/>
  <c r="L50" i="4" s="1"/>
  <c r="L39" i="140" s="1"/>
  <c r="K49" i="4"/>
  <c r="H49" i="4"/>
  <c r="E49" i="4"/>
  <c r="K48" i="4"/>
  <c r="H48" i="4"/>
  <c r="E48" i="4"/>
  <c r="L48" i="4" s="1"/>
  <c r="L45" i="138" s="1"/>
  <c r="K47" i="4"/>
  <c r="H47" i="4"/>
  <c r="E47" i="4"/>
  <c r="K46" i="4"/>
  <c r="H46" i="4"/>
  <c r="E46" i="4"/>
  <c r="K45" i="4"/>
  <c r="H45" i="4"/>
  <c r="E45" i="4"/>
  <c r="K44" i="4"/>
  <c r="H44" i="4"/>
  <c r="E44" i="4"/>
  <c r="L44" i="4" s="1"/>
  <c r="K43" i="4"/>
  <c r="L43" i="4" s="1"/>
  <c r="H43" i="4"/>
  <c r="E43" i="4"/>
  <c r="K42" i="4"/>
  <c r="H42" i="4"/>
  <c r="E42" i="4"/>
  <c r="L42" i="4" s="1"/>
  <c r="L40" i="133" s="1"/>
  <c r="K41" i="4"/>
  <c r="H41" i="4"/>
  <c r="E41" i="4"/>
  <c r="K40" i="4"/>
  <c r="H40" i="4"/>
  <c r="E40" i="4"/>
  <c r="L40" i="4" s="1"/>
  <c r="L39" i="132" s="1"/>
  <c r="K39" i="4"/>
  <c r="H39" i="4"/>
  <c r="E39" i="4"/>
  <c r="K38" i="4"/>
  <c r="H38" i="4"/>
  <c r="E38" i="4"/>
  <c r="K37" i="4"/>
  <c r="H37" i="4"/>
  <c r="E37" i="4"/>
  <c r="K36" i="4"/>
  <c r="H36" i="4"/>
  <c r="E36" i="4"/>
  <c r="L36" i="4" s="1"/>
  <c r="K35" i="4"/>
  <c r="L35" i="4" s="1"/>
  <c r="H35" i="4"/>
  <c r="E35" i="4"/>
  <c r="K34" i="4"/>
  <c r="H34" i="4"/>
  <c r="E34" i="4"/>
  <c r="L34" i="4" s="1"/>
  <c r="L39" i="124" s="1"/>
  <c r="K33" i="4"/>
  <c r="H33" i="4"/>
  <c r="E33" i="4"/>
  <c r="K32" i="4"/>
  <c r="H32" i="4"/>
  <c r="E32" i="4"/>
  <c r="L32" i="4" s="1"/>
  <c r="L41" i="110" s="1"/>
  <c r="K31" i="4"/>
  <c r="H31" i="4"/>
  <c r="E31" i="4"/>
  <c r="K30" i="4"/>
  <c r="H30" i="4"/>
  <c r="E30" i="4"/>
  <c r="K29" i="4"/>
  <c r="H29" i="4"/>
  <c r="E29" i="4"/>
  <c r="K28" i="4"/>
  <c r="H28" i="4"/>
  <c r="E28" i="4"/>
  <c r="L28" i="4" s="1"/>
  <c r="K27" i="4"/>
  <c r="L27" i="4" s="1"/>
  <c r="H27" i="4"/>
  <c r="E27" i="4"/>
  <c r="K26" i="4"/>
  <c r="H26" i="4"/>
  <c r="E26" i="4"/>
  <c r="L26" i="4" s="1"/>
  <c r="L41" i="126" s="1"/>
  <c r="K25" i="4"/>
  <c r="H25" i="4"/>
  <c r="E25" i="4"/>
  <c r="K24" i="4"/>
  <c r="H24" i="4"/>
  <c r="E24" i="4"/>
  <c r="L24" i="4" s="1"/>
  <c r="L45" i="122" s="1"/>
  <c r="K23" i="4"/>
  <c r="H23" i="4"/>
  <c r="E23" i="4"/>
  <c r="K22" i="4"/>
  <c r="H22" i="4"/>
  <c r="E22" i="4"/>
  <c r="K21" i="4"/>
  <c r="H21" i="4"/>
  <c r="E21" i="4"/>
  <c r="K20" i="4"/>
  <c r="H20" i="4"/>
  <c r="E20" i="4"/>
  <c r="L20" i="4" s="1"/>
  <c r="K19" i="4"/>
  <c r="L19" i="4" s="1"/>
  <c r="H19" i="4"/>
  <c r="E19" i="4"/>
  <c r="K18" i="4"/>
  <c r="H18" i="4"/>
  <c r="E18" i="4"/>
  <c r="L18" i="4" s="1"/>
  <c r="L42" i="119" s="1"/>
  <c r="K17" i="4"/>
  <c r="H17" i="4"/>
  <c r="E17" i="4"/>
  <c r="K16" i="4"/>
  <c r="H16" i="4"/>
  <c r="E16" i="4"/>
  <c r="L16" i="4" s="1"/>
  <c r="L45" i="106" s="1"/>
  <c r="K15" i="4"/>
  <c r="H15" i="4"/>
  <c r="E15" i="4"/>
  <c r="K14" i="4"/>
  <c r="H14" i="4"/>
  <c r="E14" i="4"/>
  <c r="K13" i="4"/>
  <c r="H13" i="4"/>
  <c r="E13" i="4"/>
  <c r="K12" i="4"/>
  <c r="H12" i="4"/>
  <c r="E12" i="4"/>
  <c r="L12" i="4" s="1"/>
  <c r="K11" i="4"/>
  <c r="L11" i="4" s="1"/>
  <c r="H11" i="4"/>
  <c r="E11" i="4"/>
  <c r="K10" i="4"/>
  <c r="H10" i="4"/>
  <c r="E10" i="4"/>
  <c r="L10" i="4" s="1"/>
  <c r="L43" i="128" s="1"/>
  <c r="K9" i="4"/>
  <c r="H9" i="4"/>
  <c r="E9" i="4"/>
  <c r="K8" i="4"/>
  <c r="H8" i="4"/>
  <c r="E8" i="4"/>
  <c r="L8" i="4" s="1"/>
  <c r="L44" i="129" s="1"/>
  <c r="K7" i="4"/>
  <c r="H7" i="4"/>
  <c r="E7" i="4"/>
  <c r="J6" i="4"/>
  <c r="K6" i="4" s="1"/>
  <c r="I6" i="4"/>
  <c r="G6" i="4"/>
  <c r="F6" i="4"/>
  <c r="D6" i="4"/>
  <c r="C6" i="4"/>
  <c r="E6" i="4" s="1"/>
  <c r="J5" i="4"/>
  <c r="I5" i="4"/>
  <c r="I4" i="4" s="1"/>
  <c r="G5" i="4"/>
  <c r="H5" i="4" s="1"/>
  <c r="F5" i="4"/>
  <c r="F4" i="4" s="1"/>
  <c r="D5" i="4"/>
  <c r="C5" i="4"/>
  <c r="L43" i="112" l="1"/>
  <c r="L44" i="112"/>
  <c r="L36" i="112"/>
  <c r="L45" i="112"/>
  <c r="L37" i="112"/>
  <c r="L38" i="112"/>
  <c r="L39" i="112"/>
  <c r="L40" i="112"/>
  <c r="L41" i="112"/>
  <c r="L42" i="112"/>
  <c r="L44" i="105"/>
  <c r="L36" i="105"/>
  <c r="L45" i="105"/>
  <c r="L37" i="105"/>
  <c r="L38" i="105"/>
  <c r="L39" i="105"/>
  <c r="L40" i="105"/>
  <c r="L41" i="105"/>
  <c r="L42" i="105"/>
  <c r="L43" i="105"/>
  <c r="L39" i="100"/>
  <c r="L40" i="100"/>
  <c r="L41" i="100"/>
  <c r="L42" i="100"/>
  <c r="L43" i="100"/>
  <c r="L44" i="100"/>
  <c r="L36" i="100"/>
  <c r="L45" i="100"/>
  <c r="L37" i="100"/>
  <c r="L38" i="100"/>
  <c r="L44" i="121"/>
  <c r="L36" i="121"/>
  <c r="L45" i="121"/>
  <c r="L37" i="121"/>
  <c r="L38" i="121"/>
  <c r="L39" i="121"/>
  <c r="L40" i="121"/>
  <c r="L41" i="121"/>
  <c r="L42" i="121"/>
  <c r="L43" i="121"/>
  <c r="L41" i="134"/>
  <c r="L42" i="134"/>
  <c r="L43" i="134"/>
  <c r="L44" i="134"/>
  <c r="L36" i="134"/>
  <c r="L45" i="134"/>
  <c r="L37" i="134"/>
  <c r="L38" i="134"/>
  <c r="L39" i="134"/>
  <c r="L40" i="134"/>
  <c r="L44" i="145"/>
  <c r="L36" i="145"/>
  <c r="L45" i="145"/>
  <c r="L37" i="145"/>
  <c r="L38" i="145"/>
  <c r="L39" i="145"/>
  <c r="L40" i="145"/>
  <c r="L41" i="145"/>
  <c r="L42" i="145"/>
  <c r="L43" i="145"/>
  <c r="L42" i="127"/>
  <c r="L43" i="127"/>
  <c r="L44" i="127"/>
  <c r="L36" i="127"/>
  <c r="L45" i="127"/>
  <c r="L37" i="127"/>
  <c r="L38" i="127"/>
  <c r="L39" i="127"/>
  <c r="L40" i="127"/>
  <c r="L41" i="127"/>
  <c r="L38" i="107"/>
  <c r="L39" i="107"/>
  <c r="L40" i="107"/>
  <c r="L41" i="107"/>
  <c r="L42" i="107"/>
  <c r="L43" i="107"/>
  <c r="L44" i="107"/>
  <c r="L36" i="107"/>
  <c r="L45" i="107"/>
  <c r="L37" i="107"/>
  <c r="L41" i="118"/>
  <c r="L42" i="118"/>
  <c r="L43" i="118"/>
  <c r="L44" i="118"/>
  <c r="L36" i="118"/>
  <c r="L45" i="118"/>
  <c r="L37" i="118"/>
  <c r="L38" i="118"/>
  <c r="L39" i="118"/>
  <c r="L40" i="118"/>
  <c r="L38" i="115"/>
  <c r="L39" i="115"/>
  <c r="L40" i="115"/>
  <c r="L41" i="115"/>
  <c r="L42" i="115"/>
  <c r="L43" i="115"/>
  <c r="L44" i="115"/>
  <c r="L36" i="115"/>
  <c r="L45" i="115"/>
  <c r="L37" i="115"/>
  <c r="L43" i="144"/>
  <c r="L44" i="144"/>
  <c r="L36" i="144"/>
  <c r="L45" i="144"/>
  <c r="L37" i="144"/>
  <c r="L38" i="144"/>
  <c r="L39" i="144"/>
  <c r="L40" i="144"/>
  <c r="L41" i="144"/>
  <c r="L42" i="144"/>
  <c r="L40" i="141"/>
  <c r="L41" i="141"/>
  <c r="L42" i="141"/>
  <c r="L43" i="141"/>
  <c r="L44" i="141"/>
  <c r="L36" i="141"/>
  <c r="L45" i="141"/>
  <c r="L37" i="141"/>
  <c r="L38" i="141"/>
  <c r="L39" i="141"/>
  <c r="L9" i="4"/>
  <c r="L17" i="4"/>
  <c r="L36" i="106"/>
  <c r="L36" i="122"/>
  <c r="L36" i="138"/>
  <c r="L38" i="124"/>
  <c r="L38" i="132"/>
  <c r="L38" i="140"/>
  <c r="L39" i="133"/>
  <c r="L40" i="110"/>
  <c r="L40" i="126"/>
  <c r="L41" i="119"/>
  <c r="L42" i="128"/>
  <c r="L43" i="129"/>
  <c r="L44" i="106"/>
  <c r="L44" i="122"/>
  <c r="L44" i="138"/>
  <c r="J4" i="4"/>
  <c r="K4" i="4" s="1"/>
  <c r="L7" i="4"/>
  <c r="L15" i="4"/>
  <c r="L23" i="4"/>
  <c r="L31" i="4"/>
  <c r="L39" i="4"/>
  <c r="L47" i="4"/>
  <c r="L37" i="124"/>
  <c r="L37" i="132"/>
  <c r="L37" i="140"/>
  <c r="L38" i="133"/>
  <c r="L39" i="110"/>
  <c r="L39" i="126"/>
  <c r="L40" i="119"/>
  <c r="L41" i="128"/>
  <c r="L42" i="129"/>
  <c r="L43" i="106"/>
  <c r="L43" i="122"/>
  <c r="L43" i="138"/>
  <c r="L45" i="124"/>
  <c r="L45" i="132"/>
  <c r="L45" i="140"/>
  <c r="L36" i="124"/>
  <c r="L36" i="132"/>
  <c r="L36" i="140"/>
  <c r="L37" i="133"/>
  <c r="L38" i="110"/>
  <c r="L38" i="126"/>
  <c r="L39" i="119"/>
  <c r="L40" i="128"/>
  <c r="L41" i="129"/>
  <c r="L42" i="106"/>
  <c r="L42" i="122"/>
  <c r="L42" i="138"/>
  <c r="L44" i="124"/>
  <c r="L44" i="132"/>
  <c r="L44" i="140"/>
  <c r="L45" i="133"/>
  <c r="L25" i="4"/>
  <c r="L33" i="4"/>
  <c r="L41" i="4"/>
  <c r="L49" i="4"/>
  <c r="C4" i="4"/>
  <c r="E4" i="4" s="1"/>
  <c r="L13" i="4"/>
  <c r="L21" i="4"/>
  <c r="L29" i="4"/>
  <c r="L37" i="4"/>
  <c r="L45" i="4"/>
  <c r="L53" i="4"/>
  <c r="D4" i="4"/>
  <c r="H6" i="4"/>
  <c r="L14" i="4"/>
  <c r="L22" i="4"/>
  <c r="L30" i="4"/>
  <c r="L38" i="4"/>
  <c r="L46" i="4"/>
  <c r="L36" i="133"/>
  <c r="L37" i="110"/>
  <c r="L37" i="126"/>
  <c r="L38" i="119"/>
  <c r="L39" i="128"/>
  <c r="L40" i="129"/>
  <c r="L41" i="106"/>
  <c r="L41" i="122"/>
  <c r="L41" i="138"/>
  <c r="L43" i="124"/>
  <c r="L43" i="132"/>
  <c r="L43" i="140"/>
  <c r="L44" i="133"/>
  <c r="L45" i="110"/>
  <c r="L45" i="126"/>
  <c r="L36" i="110"/>
  <c r="L36" i="126"/>
  <c r="L37" i="119"/>
  <c r="L38" i="128"/>
  <c r="L39" i="129"/>
  <c r="L40" i="106"/>
  <c r="L40" i="122"/>
  <c r="L40" i="138"/>
  <c r="L42" i="124"/>
  <c r="L42" i="132"/>
  <c r="L42" i="140"/>
  <c r="L43" i="133"/>
  <c r="L44" i="110"/>
  <c r="L44" i="126"/>
  <c r="L45" i="119"/>
  <c r="L36" i="119"/>
  <c r="L37" i="128"/>
  <c r="L38" i="129"/>
  <c r="L39" i="106"/>
  <c r="L39" i="122"/>
  <c r="L39" i="138"/>
  <c r="L41" i="124"/>
  <c r="L41" i="132"/>
  <c r="L41" i="140"/>
  <c r="L42" i="133"/>
  <c r="L43" i="110"/>
  <c r="L43" i="126"/>
  <c r="L44" i="119"/>
  <c r="L45" i="128"/>
  <c r="L36" i="128"/>
  <c r="L37" i="129"/>
  <c r="L38" i="106"/>
  <c r="L38" i="122"/>
  <c r="L38" i="138"/>
  <c r="L40" i="124"/>
  <c r="L40" i="132"/>
  <c r="L40" i="140"/>
  <c r="L41" i="133"/>
  <c r="L42" i="110"/>
  <c r="L42" i="126"/>
  <c r="L43" i="119"/>
  <c r="L44" i="128"/>
  <c r="L45" i="129"/>
  <c r="L36" i="129"/>
  <c r="L37" i="106"/>
  <c r="L37" i="122"/>
  <c r="L37" i="138"/>
  <c r="H4" i="4"/>
  <c r="L6" i="4"/>
  <c r="K5" i="4"/>
  <c r="G4" i="4"/>
  <c r="E5" i="4"/>
  <c r="L43" i="104" l="1"/>
  <c r="L44" i="104"/>
  <c r="L36" i="104"/>
  <c r="L45" i="104"/>
  <c r="L37" i="104"/>
  <c r="L38" i="104"/>
  <c r="L39" i="104"/>
  <c r="L40" i="104"/>
  <c r="L41" i="104"/>
  <c r="L42" i="104"/>
  <c r="L38" i="123"/>
  <c r="L39" i="123"/>
  <c r="L40" i="123"/>
  <c r="L41" i="123"/>
  <c r="L42" i="123"/>
  <c r="L43" i="123"/>
  <c r="L44" i="123"/>
  <c r="L36" i="123"/>
  <c r="L45" i="123"/>
  <c r="L37" i="123"/>
  <c r="L38" i="131"/>
  <c r="L39" i="131"/>
  <c r="L40" i="131"/>
  <c r="L41" i="131"/>
  <c r="L42" i="131"/>
  <c r="L43" i="131"/>
  <c r="L44" i="131"/>
  <c r="L36" i="131"/>
  <c r="L45" i="131"/>
  <c r="L37" i="131"/>
  <c r="L40" i="117"/>
  <c r="L41" i="117"/>
  <c r="L42" i="117"/>
  <c r="L43" i="117"/>
  <c r="L44" i="117"/>
  <c r="L36" i="117"/>
  <c r="L45" i="117"/>
  <c r="L37" i="117"/>
  <c r="L38" i="117"/>
  <c r="L39" i="117"/>
  <c r="L39" i="108"/>
  <c r="L40" i="108"/>
  <c r="L41" i="108"/>
  <c r="L42" i="108"/>
  <c r="L43" i="108"/>
  <c r="L44" i="108"/>
  <c r="L36" i="108"/>
  <c r="L45" i="108"/>
  <c r="L37" i="108"/>
  <c r="L38" i="108"/>
  <c r="L42" i="111"/>
  <c r="L43" i="111"/>
  <c r="L44" i="111"/>
  <c r="L36" i="111"/>
  <c r="L45" i="111"/>
  <c r="L37" i="111"/>
  <c r="L38" i="111"/>
  <c r="L39" i="111"/>
  <c r="L40" i="111"/>
  <c r="L41" i="111"/>
  <c r="L39" i="95"/>
  <c r="L40" i="95"/>
  <c r="L41" i="95"/>
  <c r="L42" i="95"/>
  <c r="L43" i="95"/>
  <c r="L44" i="95"/>
  <c r="L37" i="95"/>
  <c r="L45" i="95"/>
  <c r="L38" i="95"/>
  <c r="L36" i="95"/>
  <c r="L41" i="102"/>
  <c r="L42" i="102"/>
  <c r="L43" i="102"/>
  <c r="L44" i="102"/>
  <c r="L36" i="102"/>
  <c r="L45" i="102"/>
  <c r="L37" i="102"/>
  <c r="L38" i="102"/>
  <c r="L39" i="102"/>
  <c r="L40" i="102"/>
  <c r="L40" i="101"/>
  <c r="L41" i="101"/>
  <c r="L42" i="101"/>
  <c r="L43" i="101"/>
  <c r="L44" i="101"/>
  <c r="L36" i="101"/>
  <c r="L45" i="101"/>
  <c r="L37" i="101"/>
  <c r="L38" i="101"/>
  <c r="L39" i="101"/>
  <c r="L42" i="103"/>
  <c r="L43" i="103"/>
  <c r="L44" i="103"/>
  <c r="L36" i="103"/>
  <c r="L45" i="103"/>
  <c r="L37" i="103"/>
  <c r="L38" i="103"/>
  <c r="L39" i="103"/>
  <c r="L40" i="103"/>
  <c r="L41" i="103"/>
  <c r="E20" i="8"/>
  <c r="E22" i="8"/>
  <c r="E16" i="8"/>
  <c r="E24" i="8"/>
  <c r="E17" i="8"/>
  <c r="E19" i="8"/>
  <c r="E18" i="8"/>
  <c r="E21" i="8"/>
  <c r="E23" i="8"/>
  <c r="L45" i="114"/>
  <c r="L37" i="114"/>
  <c r="L38" i="114"/>
  <c r="L39" i="114"/>
  <c r="L40" i="114"/>
  <c r="L41" i="114"/>
  <c r="L42" i="114"/>
  <c r="L43" i="114"/>
  <c r="L44" i="114"/>
  <c r="L36" i="114"/>
  <c r="L38" i="139"/>
  <c r="L39" i="139"/>
  <c r="L40" i="139"/>
  <c r="L41" i="139"/>
  <c r="L42" i="139"/>
  <c r="L43" i="139"/>
  <c r="L44" i="139"/>
  <c r="L36" i="139"/>
  <c r="L45" i="139"/>
  <c r="L37" i="139"/>
  <c r="L44" i="113"/>
  <c r="L36" i="113"/>
  <c r="L45" i="113"/>
  <c r="L37" i="113"/>
  <c r="L38" i="113"/>
  <c r="L39" i="113"/>
  <c r="L40" i="113"/>
  <c r="L41" i="113"/>
  <c r="L42" i="113"/>
  <c r="L43" i="113"/>
  <c r="L45" i="146"/>
  <c r="L37" i="146"/>
  <c r="L38" i="146"/>
  <c r="L39" i="146"/>
  <c r="L40" i="146"/>
  <c r="L41" i="146"/>
  <c r="L42" i="146"/>
  <c r="L43" i="146"/>
  <c r="L44" i="146"/>
  <c r="L36" i="146"/>
  <c r="L42" i="143"/>
  <c r="L43" i="143"/>
  <c r="L44" i="143"/>
  <c r="L36" i="143"/>
  <c r="L45" i="143"/>
  <c r="L37" i="143"/>
  <c r="L38" i="143"/>
  <c r="L39" i="143"/>
  <c r="L40" i="143"/>
  <c r="L41" i="143"/>
  <c r="L40" i="125"/>
  <c r="L41" i="125"/>
  <c r="L42" i="125"/>
  <c r="L43" i="125"/>
  <c r="L44" i="125"/>
  <c r="L36" i="125"/>
  <c r="L45" i="125"/>
  <c r="L37" i="125"/>
  <c r="L38" i="125"/>
  <c r="L39" i="125"/>
  <c r="L43" i="136"/>
  <c r="L44" i="136"/>
  <c r="L36" i="136"/>
  <c r="L45" i="136"/>
  <c r="L37" i="136"/>
  <c r="L38" i="136"/>
  <c r="L39" i="136"/>
  <c r="L40" i="136"/>
  <c r="L41" i="136"/>
  <c r="L42" i="136"/>
  <c r="L42" i="135"/>
  <c r="L43" i="135"/>
  <c r="L44" i="135"/>
  <c r="L36" i="135"/>
  <c r="L45" i="135"/>
  <c r="L37" i="135"/>
  <c r="L38" i="135"/>
  <c r="L39" i="135"/>
  <c r="L40" i="135"/>
  <c r="L41" i="135"/>
  <c r="L40" i="109"/>
  <c r="L41" i="109"/>
  <c r="L42" i="109"/>
  <c r="L43" i="109"/>
  <c r="L44" i="109"/>
  <c r="L36" i="109"/>
  <c r="L45" i="109"/>
  <c r="L37" i="109"/>
  <c r="L38" i="109"/>
  <c r="L39" i="109"/>
  <c r="L39" i="116"/>
  <c r="L40" i="116"/>
  <c r="L41" i="116"/>
  <c r="L42" i="116"/>
  <c r="L43" i="116"/>
  <c r="L44" i="116"/>
  <c r="L36" i="116"/>
  <c r="L45" i="116"/>
  <c r="L37" i="116"/>
  <c r="L38" i="116"/>
  <c r="L4" i="4"/>
  <c r="L45" i="130"/>
  <c r="L37" i="130"/>
  <c r="L38" i="130"/>
  <c r="L39" i="130"/>
  <c r="L40" i="130"/>
  <c r="L41" i="130"/>
  <c r="L42" i="130"/>
  <c r="L43" i="130"/>
  <c r="L44" i="130"/>
  <c r="L36" i="130"/>
  <c r="L41" i="142"/>
  <c r="L42" i="142"/>
  <c r="L43" i="142"/>
  <c r="L44" i="142"/>
  <c r="L36" i="142"/>
  <c r="L45" i="142"/>
  <c r="L37" i="142"/>
  <c r="L38" i="142"/>
  <c r="L39" i="142"/>
  <c r="L40" i="142"/>
  <c r="L43" i="120"/>
  <c r="L44" i="120"/>
  <c r="L36" i="120"/>
  <c r="L45" i="120"/>
  <c r="L37" i="120"/>
  <c r="L38" i="120"/>
  <c r="L39" i="120"/>
  <c r="L40" i="120"/>
  <c r="L41" i="120"/>
  <c r="L42" i="120"/>
  <c r="L44" i="137"/>
  <c r="L36" i="137"/>
  <c r="L45" i="137"/>
  <c r="L37" i="137"/>
  <c r="L38" i="137"/>
  <c r="L39" i="137"/>
  <c r="L40" i="137"/>
  <c r="L41" i="137"/>
  <c r="L42" i="137"/>
  <c r="L43" i="137"/>
  <c r="L5" i="4"/>
  <c r="L43" i="8" l="1"/>
  <c r="L44" i="8"/>
  <c r="L37" i="8"/>
  <c r="L45" i="8"/>
  <c r="L39" i="8"/>
  <c r="L40" i="8"/>
  <c r="L41" i="8"/>
  <c r="L42" i="8"/>
  <c r="L38" i="8"/>
  <c r="L36" i="8"/>
  <c r="L37" i="94"/>
  <c r="L45" i="94"/>
  <c r="L38" i="94"/>
  <c r="L36" i="94"/>
  <c r="L39" i="94"/>
  <c r="L41" i="94"/>
  <c r="L42" i="94"/>
  <c r="L43" i="94"/>
  <c r="L44" i="94"/>
  <c r="L40" i="94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<sst xmlns="http://schemas.openxmlformats.org/spreadsheetml/2006/main" count="122029" uniqueCount="29148">
  <si>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</si>
  <si>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</si>
  <si>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</si>
  <si>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</si>
  <si>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</si>
  <si>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</si>
  <si>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</si>
  <si>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</si>
  <si>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</si>
  <si>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</si>
  <si>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</si>
  <si>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</si>
  <si>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</si>
  <si>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</si>
  <si>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</si>
  <si>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</si>
  <si>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</si>
  <si>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</si>
  <si>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</si>
  <si>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</si>
  <si>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</si>
  <si>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</si>
  <si>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</si>
  <si>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</si>
  <si>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</si>
  <si>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</si>
  <si>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</si>
  <si>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</si>
  <si>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</si>
  <si>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</si>
  <si>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</si>
  <si>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</si>
  <si>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</si>
  <si>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</si>
  <si>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</si>
  <si>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</si>
  <si>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</si>
  <si>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</si>
  <si>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</si>
  <si>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</si>
  <si>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</si>
  <si>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</si>
  <si>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</si>
  <si>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</si>
  <si>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</si>
  <si>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</si>
  <si>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</si>
  <si>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</si>
  <si>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</si>
  <si>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</si>
  <si>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</si>
  <si>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</si>
  <si>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</si>
  <si>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</si>
  <si>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</si>
  <si>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</si>
  <si>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</si>
  <si>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</si>
  <si>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</si>
  <si>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</si>
  <si>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</si>
  <si>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</si>
  <si>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</si>
  <si>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</si>
  <si>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</si>
  <si>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</si>
  <si>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</si>
  <si>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</si>
  <si>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</si>
  <si>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</si>
  <si>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</si>
  <si>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</si>
  <si>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</si>
  <si>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</si>
  <si>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</si>
  <si>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</si>
  <si>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</si>
  <si>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</si>
  <si>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</si>
  <si>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</si>
  <si>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</si>
  <si>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</si>
  <si>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</si>
  <si>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</si>
  <si>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</si>
  <si>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</si>
  <si>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</si>
  <si>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</si>
  <si>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</si>
  <si>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</si>
  <si>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</si>
  <si>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</si>
  <si>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</si>
  <si>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</si>
  <si>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</si>
  <si>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</si>
  <si>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</si>
  <si>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</si>
  <si>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</si>
  <si>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</si>
  <si>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</si>
  <si>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</si>
  <si>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</si>
  <si>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</si>
  <si>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</si>
  <si>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</si>
  <si>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</si>
  <si>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</si>
  <si>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</si>
  <si>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</si>
  <si>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</si>
  <si>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</si>
  <si>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</si>
  <si>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</si>
  <si>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</si>
  <si>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</si>
  <si>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</si>
  <si>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</si>
  <si>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</si>
  <si>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</si>
  <si>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</si>
  <si>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</si>
  <si>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</si>
  <si>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</si>
  <si>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</si>
  <si>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</si>
  <si>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AG Fideri</t>
  </si>
  <si>
    <t>EMİRLİ TR-2 35-15-L00858__72373599_72373599</t>
  </si>
  <si>
    <t>AG Pano Kol Sigorta Atığı</t>
  </si>
  <si>
    <t>Uzun</t>
  </si>
  <si>
    <t>Şebeke işletmecisi</t>
  </si>
  <si>
    <t>Bildirimsiz</t>
  </si>
  <si>
    <t>01.12.2021 00:02:21</t>
  </si>
  <si>
    <t>01.12.2021 12:05:32</t>
  </si>
  <si>
    <t>KÖK</t>
  </si>
  <si>
    <t>YAĞCILAR KÖK 45-71-M00179_YAĞCILAR M04_72258057</t>
  </si>
  <si>
    <t>OG Fider Açması</t>
  </si>
  <si>
    <t>01.12.2021 00:10:24</t>
  </si>
  <si>
    <t>01.12.2021 00:43:31</t>
  </si>
  <si>
    <t>YENİ ŞAKRAN TR-9 35-17-M00209_12346210_56394880_56394880</t>
  </si>
  <si>
    <t>AG Tel Kopuğu</t>
  </si>
  <si>
    <t>01.12.2021 00:30:00</t>
  </si>
  <si>
    <t>01.12.2021 02:15:45</t>
  </si>
  <si>
    <t>OG Fideri</t>
  </si>
  <si>
    <t>YAĞCILI TR-2 45-82-M00367_HatBaşıAyırıcı_53136142 M02_53136142</t>
  </si>
  <si>
    <t>OG Sigorta Atması</t>
  </si>
  <si>
    <t>01.12.2021 00:38:36</t>
  </si>
  <si>
    <t>01.12.2021 03:06:37</t>
  </si>
  <si>
    <t>KIŞLAKÖY KÖYÜ TR-1 45-71-M01706_43168677_56384277_56384277</t>
  </si>
  <si>
    <t>01.12.2021 00:40:00</t>
  </si>
  <si>
    <t>01.12.2021 11:02:30</t>
  </si>
  <si>
    <t>L-190 35-18-L00190__72372311_72372311</t>
  </si>
  <si>
    <t>AG Atlama Kopuğu</t>
  </si>
  <si>
    <t>01.12.2021 00:44:35</t>
  </si>
  <si>
    <t>01.12.2021 02:14:44</t>
  </si>
  <si>
    <t>DOĞANCI TR-6 35-31-L00331_47904065_56391349_56391349</t>
  </si>
  <si>
    <t>01.12.2021 00:47:01</t>
  </si>
  <si>
    <t>01.12.2021 08:02:32</t>
  </si>
  <si>
    <t>ULUDERBENT TR-5 45-73-M00536_B_56389914_56389914</t>
  </si>
  <si>
    <t>01.12.2021 01:04:32</t>
  </si>
  <si>
    <t>01.12.2021 06:00:39</t>
  </si>
  <si>
    <t>Dağıtım Transformatörü</t>
  </si>
  <si>
    <t>K-2007 35-01-K02007_35-01-K02007_2377128</t>
  </si>
  <si>
    <t>AG Direkten Kesme Açma</t>
  </si>
  <si>
    <t>01.12.2021 01:07:04</t>
  </si>
  <si>
    <t>01.12.2021 02:14:25</t>
  </si>
  <si>
    <t>SOĞANLI TR-1 45-73-M01034_A_56390622_56390622</t>
  </si>
  <si>
    <t>01.12.2021 01:19:00</t>
  </si>
  <si>
    <t>01.12.2021 03:25:21</t>
  </si>
  <si>
    <t>UMURLU TR-5 35-31-L00358_47784496_56352975_56352975</t>
  </si>
  <si>
    <t>01.12.2021 01:26:00</t>
  </si>
  <si>
    <t>01.12.2021 06:00:18</t>
  </si>
  <si>
    <t>OĞLANANASI TR-9 35-22-M00262_DIREK TIPI TRAFO HUCRESI H01_2112509</t>
  </si>
  <si>
    <t>01.12.2021 01:30:12</t>
  </si>
  <si>
    <t>01.12.2021 02:55:01</t>
  </si>
  <si>
    <t>KAYACIK KOZLUCA TR-2 45-75-M00227_DIREK TIPI TRAFO HUCRESI H01_2086747</t>
  </si>
  <si>
    <t>01.12.2021 01:45:00</t>
  </si>
  <si>
    <t>01.12.2021 02:10:42</t>
  </si>
  <si>
    <t>BADEMLİ ÜÇCEVİZLER TR-23 35-15-L01036_B_56361276_56361276</t>
  </si>
  <si>
    <t>01.12.2021 01:53:09</t>
  </si>
  <si>
    <t>01.12.2021 11:23:16</t>
  </si>
  <si>
    <t>Kullanıcı Bağlantı Hattı</t>
  </si>
  <si>
    <t>SARUHANLI TR-14 45-80-M00014_95000522717_95000522717</t>
  </si>
  <si>
    <t>AG Branşman Yeraltı Kablo Arızası</t>
  </si>
  <si>
    <t>01.12.2021 02:21:49</t>
  </si>
  <si>
    <t>01.12.2021 03:20:14</t>
  </si>
  <si>
    <t>DM</t>
  </si>
  <si>
    <t>DAĞDERE DM 45-72-M00097_GÜNROJ GES M10_46997893</t>
  </si>
  <si>
    <t>01.12.2021 02:23:55</t>
  </si>
  <si>
    <t>01.12.2021 04:32:51</t>
  </si>
  <si>
    <t>MURADİYE TR-10 45-71-M02143_95000581977_95000581977</t>
  </si>
  <si>
    <t>01.12.2021 02:33:00</t>
  </si>
  <si>
    <t>01.12.2021 03:06:38</t>
  </si>
  <si>
    <t>SARIBEY TR-1 45-83-L00326_95000000288_95000000288</t>
  </si>
  <si>
    <t>AG Havai Branşman Arızası</t>
  </si>
  <si>
    <t>01.12.2021 03:06:06</t>
  </si>
  <si>
    <t>01.12.2021 04:16:32</t>
  </si>
  <si>
    <t>YEĞENLİ TR-2 35-29-L00734_C_56393274_56393274</t>
  </si>
  <si>
    <t>01.12.2021 03:18:39</t>
  </si>
  <si>
    <t>01.12.2021 05:47:14</t>
  </si>
  <si>
    <t>CUMHURİYET KÖK 35-29-L00057_YİĞENLİ KÖYÜ L07_2311620</t>
  </si>
  <si>
    <t>Manevra</t>
  </si>
  <si>
    <t>01.12.2021 03:55:00</t>
  </si>
  <si>
    <t>01.12.2021 04:46:00</t>
  </si>
  <si>
    <t>YAKAKÖY KÖK 45-75-M00067_HatBaşıAyırıcı_53136574 M02_53136574</t>
  </si>
  <si>
    <t>01.12.2021 04:49:40</t>
  </si>
  <si>
    <t>01.12.2021 07:27:35</t>
  </si>
  <si>
    <t>ÖZBEY İM 35-26-A00005_KAPLANCIK L03_2314109</t>
  </si>
  <si>
    <t>01.12.2021 05:37:49</t>
  </si>
  <si>
    <t>01.12.2021 07:14:23</t>
  </si>
  <si>
    <t>ÇOBANKÖY KÖK 35-29-L00066_HAMAMKÖY FİDERİ L05_72212362</t>
  </si>
  <si>
    <t>01.12.2021 05:39:54</t>
  </si>
  <si>
    <t>01.12.2021 07:26:27</t>
  </si>
  <si>
    <t>LALELİK TR-1 45-75-M00192_A_56359019_56359019</t>
  </si>
  <si>
    <t>01.12.2021 05:46:06</t>
  </si>
  <si>
    <t>01.12.2021 09:58:38</t>
  </si>
  <si>
    <t>OMURLAR TR-1 45-81-M00074_A_56400553_56400553</t>
  </si>
  <si>
    <t>01.12.2021 06:17:22</t>
  </si>
  <si>
    <t>01.12.2021 07:34:15</t>
  </si>
  <si>
    <t>DM 1-2/5 35-29-L00062_48309387_56396708_56396708</t>
  </si>
  <si>
    <t>01.12.2021 06:29:16</t>
  </si>
  <si>
    <t>01.12.2021 10:04:39</t>
  </si>
  <si>
    <t>İKİZKUYU TR-4 45-86-M00304__72373688_72373688</t>
  </si>
  <si>
    <t>AG İzolatör Arızası</t>
  </si>
  <si>
    <t>01.12.2021 06:35:48</t>
  </si>
  <si>
    <t>01.12.2021 08:53:13</t>
  </si>
  <si>
    <t>YENİKENT TR-1 35-16-M00026_A_56395762_56395762</t>
  </si>
  <si>
    <t>01.12.2021 06:45:26</t>
  </si>
  <si>
    <t>01.12.2021 07:50:27</t>
  </si>
  <si>
    <t>TR-73 ( M-773) 35-30-M00773_43004478_56367611_56367611</t>
  </si>
  <si>
    <t>01.12.2021 07:32:00</t>
  </si>
  <si>
    <t>01.12.2021 10:53:42</t>
  </si>
  <si>
    <t>OCAKLI TR-1 35-15-L00770_48853068_56372051_56372051</t>
  </si>
  <si>
    <t>01.12.2021 07:40:03</t>
  </si>
  <si>
    <t>01.12.2021 15:19:19</t>
  </si>
  <si>
    <t>TR-52 35-27-M00052_98949933_98949933</t>
  </si>
  <si>
    <t>01.12.2021 07:41:26</t>
  </si>
  <si>
    <t>01.12.2021 10:05:59</t>
  </si>
  <si>
    <t>MESCİTLİ TR-4 35-15-L01016_D_56362193_56362193</t>
  </si>
  <si>
    <t>01.12.2021 07:42:04</t>
  </si>
  <si>
    <t>01.12.2021 14:30:17</t>
  </si>
  <si>
    <t>KAYNARPINAR TR-2 35-21-L00115_B_56376250_56376250</t>
  </si>
  <si>
    <t>01.12.2021 07:44:13</t>
  </si>
  <si>
    <t>01.12.2021 12:08:42</t>
  </si>
  <si>
    <t>AYHAN BEZİRGENOGLU SULAMA GRUBU 35-29-L00346_A_56395624_56395624</t>
  </si>
  <si>
    <t>01.12.2021 07:44:50</t>
  </si>
  <si>
    <t>01.12.2021 09:22:13</t>
  </si>
  <si>
    <t>SOMA KÖYLER DM-2 45-82-M00125_SAVAŞTEPE 34.5 M09_2304041</t>
  </si>
  <si>
    <t>01.12.2021 07:48:03</t>
  </si>
  <si>
    <t>01.12.2021 12:53:21</t>
  </si>
  <si>
    <t>AYRANCILAR DM-2 35-26-M00825_PANCAR OSB DM-1 M01_2076744</t>
  </si>
  <si>
    <t>Bildirimli</t>
  </si>
  <si>
    <t>01.12.2021 07:51:24</t>
  </si>
  <si>
    <t>01.12.2021 08:27:43</t>
  </si>
  <si>
    <t>PINARLAR TR-1 45-81-M00241_B_56402630_56402630</t>
  </si>
  <si>
    <t>AG Pano Faz Sigorta Atığı</t>
  </si>
  <si>
    <t>01.12.2021 07:53:21</t>
  </si>
  <si>
    <t>01.12.2021 10:10:25</t>
  </si>
  <si>
    <t>KARAAĞAÇLI TR-1 45-71-M01904_45-71-M01904_2376747</t>
  </si>
  <si>
    <t>AG Yük Ayırıcı Arızası</t>
  </si>
  <si>
    <t>01.12.2021 07:56:25</t>
  </si>
  <si>
    <t>01.12.2021 15:01:04</t>
  </si>
  <si>
    <t>K-3415 35-08-K03415_913722200_913722200</t>
  </si>
  <si>
    <t>01.12.2021 08:01:16</t>
  </si>
  <si>
    <t>01.12.2021 08:38:26</t>
  </si>
  <si>
    <t>M-1148 35-09-M01148_M-360 M06_47617277</t>
  </si>
  <si>
    <t>01.12.2021 08:04:38</t>
  </si>
  <si>
    <t>01.12.2021 10:20:37</t>
  </si>
  <si>
    <t>DM03-TR-01 (TR-32) 35-27-M00032__56356339_56356339</t>
  </si>
  <si>
    <t>AG Yeraltı Kablo Arızası</t>
  </si>
  <si>
    <t>01.12.2021 08:04:48</t>
  </si>
  <si>
    <t>01.12.2021 10:31:42</t>
  </si>
  <si>
    <t>TEPEYNİHAN TR-1 45-81-M00244_A_56398846_56398846</t>
  </si>
  <si>
    <t>01.12.2021 08:08:37</t>
  </si>
  <si>
    <t>01.12.2021 10:42:28</t>
  </si>
  <si>
    <t>TAŞPINAR TR-1 45-76-M00168_42794086_56385552_56385552</t>
  </si>
  <si>
    <t>01.12.2021 08:10:59</t>
  </si>
  <si>
    <t>01.12.2021 10:26:50</t>
  </si>
  <si>
    <t>ÇAPAKLI KÖK 45-78-M01161_HatBaşıAyırıcı_53140441 M05_53140441</t>
  </si>
  <si>
    <t>OG Ayırıcı Arızası</t>
  </si>
  <si>
    <t>01.12.2021 08:11:44</t>
  </si>
  <si>
    <t>01.12.2021 09:36:55</t>
  </si>
  <si>
    <t>ÇINARLIKUYU KÖK 45-71-M00188_ÇINARLIKUYU TR-1 M02_72248739</t>
  </si>
  <si>
    <t>Kısa</t>
  </si>
  <si>
    <t>01.12.2021 08:12:44</t>
  </si>
  <si>
    <t>01.12.2021 08:13:49</t>
  </si>
  <si>
    <t>K-49 35-01-K00049_911034503_911034503</t>
  </si>
  <si>
    <t>AG Box / Sdk Abone Çıkış Sigorta Atığı</t>
  </si>
  <si>
    <t>01.12.2021 08:13:09</t>
  </si>
  <si>
    <t>01.12.2021 09:15:27</t>
  </si>
  <si>
    <t>DAĞARLAR TR-2 45-73-M00600_945654729_945654729</t>
  </si>
  <si>
    <t>01.12.2021 08:13:11</t>
  </si>
  <si>
    <t>01.12.2021 11:34:54</t>
  </si>
  <si>
    <t>SANCAKLI BOZKÖY TR-9 45-71-M00090_A_56384962_56384962</t>
  </si>
  <si>
    <t>01.12.2021 08:13:26</t>
  </si>
  <si>
    <t>01.12.2021 15:36:00</t>
  </si>
  <si>
    <t>GÜZELKÖY KÖK 45-71-M00123_HatBaşıAyırıcı_53135216 M07_53135216</t>
  </si>
  <si>
    <t>01.12.2021 08:14:08</t>
  </si>
  <si>
    <t>01.12.2021 11:13:25</t>
  </si>
  <si>
    <t>AVLAŞA TR-1 45-81-M00162__72374342_72374342</t>
  </si>
  <si>
    <t>01.12.2021 08:15:34</t>
  </si>
  <si>
    <t>01.12.2021 09:24:25</t>
  </si>
  <si>
    <t>M-2416 (YATIRIM REZERVE) 35-02-M02416_913133998_913133998</t>
  </si>
  <si>
    <t>01.12.2021 08:16:48</t>
  </si>
  <si>
    <t>01.12.2021 10:40:59</t>
  </si>
  <si>
    <t>ÇAMLIK DM 35-17-M00173_ZEYTİNDAĞ-1 M08_66328132</t>
  </si>
  <si>
    <t>01.12.2021 08:18:29</t>
  </si>
  <si>
    <t>01.12.2021 08:37:36</t>
  </si>
  <si>
    <t>TEKBIÇAKLAR TR-3 35-31-L00241_47909252_56385803_56385803</t>
  </si>
  <si>
    <t>01.12.2021 08:20:38</t>
  </si>
  <si>
    <t>01.12.2021 09:51:34</t>
  </si>
  <si>
    <t>TR-318 ZEYTİNALANI 35-19-L00366_956673664_956673664</t>
  </si>
  <si>
    <t>01.12.2021 08:20:44</t>
  </si>
  <si>
    <t>01.12.2021 11:25:27</t>
  </si>
  <si>
    <t>KARATEKE TR-1 35-29-L00142_950334395_950334395</t>
  </si>
  <si>
    <t>01.12.2021 08:23:40</t>
  </si>
  <si>
    <t>01.12.2021 10:10:40</t>
  </si>
  <si>
    <t>GÖKEYÜP SARISU TR-4 45-78-M00804_49194333_56385930_56385930</t>
  </si>
  <si>
    <t>01.12.2021 08:25:13</t>
  </si>
  <si>
    <t>01.12.2021 11:24:04</t>
  </si>
  <si>
    <t>ALİ ÖZŞAHİNLER TR-1 35-27-M00107_912675215_912675215</t>
  </si>
  <si>
    <t>01.12.2021 08:26:49</t>
  </si>
  <si>
    <t>01.12.2021 10:37:42</t>
  </si>
  <si>
    <t>DM08/TR20 45-73-M00071_945675585_945675585</t>
  </si>
  <si>
    <t>01.12.2021 08:27:31</t>
  </si>
  <si>
    <t>01.12.2021 19:47:44</t>
  </si>
  <si>
    <t>TR-12 45-78-L00012_49381716_56407748_56407748</t>
  </si>
  <si>
    <t>01.12.2021 08:31:01</t>
  </si>
  <si>
    <t>01.12.2021 10:30:57</t>
  </si>
  <si>
    <t>HALITLI TR-1 45-71-M01503_A_56395544_56395544</t>
  </si>
  <si>
    <t>01.12.2021 08:31:16</t>
  </si>
  <si>
    <t>01.12.2021 14:39:13</t>
  </si>
  <si>
    <t>EMCELLİ TR-1 45-79-M00303_A_56388174_56388174</t>
  </si>
  <si>
    <t>01.12.2021 08:33:20</t>
  </si>
  <si>
    <t>01.12.2021 10:24:00</t>
  </si>
  <si>
    <t>FOÇA TR-37 35-23-L00037_42133389_56397889_56397889</t>
  </si>
  <si>
    <t>01.12.2021 08:33:35</t>
  </si>
  <si>
    <t>01.12.2021 13:36:39</t>
  </si>
  <si>
    <t>BALLICA İM 45-72-A00005_HatBaşıAyırıcı_53140140 L07_53140140</t>
  </si>
  <si>
    <t>01.12.2021 08:34:16</t>
  </si>
  <si>
    <t>01.12.2021 09:53:45</t>
  </si>
  <si>
    <t>ORHAN BATURAY 35-26-L00081_6713648_56359189_56359189</t>
  </si>
  <si>
    <t>01.12.2021 08:34:40</t>
  </si>
  <si>
    <t>01.12.2021 10:31:47</t>
  </si>
  <si>
    <t>OSMANCIK TR-1 35-29-L00514__72538709_72538709</t>
  </si>
  <si>
    <t>01.12.2021 08:35:07</t>
  </si>
  <si>
    <t>01.12.2021 16:43:24</t>
  </si>
  <si>
    <t>ALİBEYLİ DM 45-80-M00064_HALİTPAŞA DM-ÖLÇÜ M01_72190759</t>
  </si>
  <si>
    <t>01.12.2021 08:35:24</t>
  </si>
  <si>
    <t>01.12.2021 08:37:00</t>
  </si>
  <si>
    <t>YEŞİLKÖY TR-1 45-71-M01821_43139091_56404057_56404057</t>
  </si>
  <si>
    <t>01.12.2021 08:36:37</t>
  </si>
  <si>
    <t>01.12.2021 21:38:14</t>
  </si>
  <si>
    <t>BELENYAKA TR-7 45-73-M00665_A_56396192_56396192</t>
  </si>
  <si>
    <t>01.12.2021 08:40:40</t>
  </si>
  <si>
    <t>01.12.2021 10:23:50</t>
  </si>
  <si>
    <t>EĞRİDERE TR-4 35-29-L00513_B_56406214_56406214</t>
  </si>
  <si>
    <t>01.12.2021 08:41:00</t>
  </si>
  <si>
    <t>01.12.2021 16:03:54</t>
  </si>
  <si>
    <t>İNCESU TR-1 45-77-L00100_945506221_945506221</t>
  </si>
  <si>
    <t>01.12.2021 08:41:12</t>
  </si>
  <si>
    <t>01.12.2021 10:17:52</t>
  </si>
  <si>
    <t>BAHÇELİ TR-1 35-30-L00147_965895255_965895255</t>
  </si>
  <si>
    <t>01.12.2021 08:42:36</t>
  </si>
  <si>
    <t>01.12.2021 14:37:14</t>
  </si>
  <si>
    <t>DM-2/22 35-26-M00853_DAĞITIM TRAFOSU DM-2/22 M03_65879019</t>
  </si>
  <si>
    <t>Şebeke Bakım Çalışması</t>
  </si>
  <si>
    <t>01.12.2021 08:46:00</t>
  </si>
  <si>
    <t>01.12.2021 17:09:00</t>
  </si>
  <si>
    <t>DERİCİ KÖK 45-84-M00003_RAZOĞLU M07_2313984</t>
  </si>
  <si>
    <t>01.12.2021 08:48:00</t>
  </si>
  <si>
    <t>01.12.2021 10:40:52</t>
  </si>
  <si>
    <t>SALİHLİ BİOKÜTLE YAKITLI ENERJİ SANTRALİ KÖK 45-78-M01333_HatBaşıAyırıcı_53139838 M02_53139838</t>
  </si>
  <si>
    <t>01.12.2021 08:49:02</t>
  </si>
  <si>
    <t>01.12.2021 13:35:41</t>
  </si>
  <si>
    <t>BİRGİ TR-18 35-15-L00398_48761653_56372807_56372807</t>
  </si>
  <si>
    <t>01.12.2021 08:51:26</t>
  </si>
  <si>
    <t>01.12.2021 10:31:22</t>
  </si>
  <si>
    <t>K-3098 35-08-K03098_914586934_914586934</t>
  </si>
  <si>
    <t>01.12.2021 08:51:53</t>
  </si>
  <si>
    <t>OVACIK TR-2 35-15-L00286_D_56370040_56370040</t>
  </si>
  <si>
    <t>01.12.2021 08:51:58</t>
  </si>
  <si>
    <t>01.12.2021 11:05:43</t>
  </si>
  <si>
    <t>L-157 YEŞİLKENT 35-14-L00157_956661447_956661447</t>
  </si>
  <si>
    <t>01.12.2021 08:52:15</t>
  </si>
  <si>
    <t>01.12.2021 09:53:40</t>
  </si>
  <si>
    <t>DOKUZLAR TR-3 35-31-L00170_DIREK TIPI TRAFO HUCRESI H01_2046055</t>
  </si>
  <si>
    <t>01.12.2021 08:52:44</t>
  </si>
  <si>
    <t>01.12.2021 13:09:39</t>
  </si>
  <si>
    <t>KAYNARPINAR TR-2 35-21-L00115_A_56376249_56376249</t>
  </si>
  <si>
    <t>01.12.2021 08:53:11</t>
  </si>
  <si>
    <t>01.12.2021 18:26:32</t>
  </si>
  <si>
    <t>YENİ FOÇA TR-26 35-23-M00026_DAĞITIM TRAFO YENİFOÇA TR-26 M04_2094607</t>
  </si>
  <si>
    <t>01.12.2021 08:53:57</t>
  </si>
  <si>
    <t>01.12.2021 17:44:06</t>
  </si>
  <si>
    <t>AZİZTEPE TR-1 45-73-M00214_B_56401067_56401067</t>
  </si>
  <si>
    <t>01.12.2021 08:56:52</t>
  </si>
  <si>
    <t>01.12.2021 14:36:20</t>
  </si>
  <si>
    <t>ŞEVKET ŞAKI SULAMA GRUBU 35-29-M00361_A_56368047_56368047</t>
  </si>
  <si>
    <t>01.12.2021 08:57:39</t>
  </si>
  <si>
    <t>01.12.2021 10:46:35</t>
  </si>
  <si>
    <t>TR-246 35-28-M00537_35-28-M00537_2374952</t>
  </si>
  <si>
    <t>AG Termik Açması</t>
  </si>
  <si>
    <t>01.12.2021 08:57:45</t>
  </si>
  <si>
    <t>01.12.2021 11:10:09</t>
  </si>
  <si>
    <t>TR-11 35-32-L00011_946414066_946414066</t>
  </si>
  <si>
    <t>01.12.2021 08:58:00</t>
  </si>
  <si>
    <t>01.12.2021 13:41:46</t>
  </si>
  <si>
    <t>SİNANCILAR KÖYÜ TR-1 35-27-L00259_914460105_914460105</t>
  </si>
  <si>
    <t>01.12.2021 08:58:56</t>
  </si>
  <si>
    <t>01.12.2021 13:11:43</t>
  </si>
  <si>
    <t>ÇİFTLİK İM 35-18-A00003_SAĞLIKÇILAR L06_2307805</t>
  </si>
  <si>
    <t>01.12.2021 08:59:49</t>
  </si>
  <si>
    <t>01.12.2021 14:24:27</t>
  </si>
  <si>
    <t>K-1958 35-09-K01958_A_56383994_56383994</t>
  </si>
  <si>
    <t>01.12.2021 09:00:00</t>
  </si>
  <si>
    <t>01.12.2021 11:25:08</t>
  </si>
  <si>
    <t>MUSAHOCA TR-1 45-76-L00118_45-76-L00118_79724115</t>
  </si>
  <si>
    <t>Müteahhit Çalışması</t>
  </si>
  <si>
    <t>01.12.2021 09:05:53</t>
  </si>
  <si>
    <t>01.12.2021 17:10:51</t>
  </si>
  <si>
    <t>MUTAFLAR KARAKUZU TR-3 35-32-L00069_DIREK TIPI TRAFO HUCRESI H01_2044872</t>
  </si>
  <si>
    <t>01.12.2021 09:06:34</t>
  </si>
  <si>
    <t>01.12.2021 18:04:24</t>
  </si>
  <si>
    <t>TR-11 ( RAMAZAN IŞIK SULAMA GRUBU ) 35-27-M00011_DIREK TIPI TRAFO HUCRESI H01_2050637</t>
  </si>
  <si>
    <t>OG Atlama Arızası</t>
  </si>
  <si>
    <t>01.12.2021 09:06:44</t>
  </si>
  <si>
    <t>01.12.2021 11:53:43</t>
  </si>
  <si>
    <t>ÇANDARLI TATİL KÖYÜ TR-2 35-30-M00089_955309972_955309972</t>
  </si>
  <si>
    <t>01.12.2021 09:07:37</t>
  </si>
  <si>
    <t>01.12.2021 13:51:54</t>
  </si>
  <si>
    <t>KARAYAĞCI YANIKDAĞ TR-1 45-75-M00193_45-75-M00193_2359373</t>
  </si>
  <si>
    <t>AG Direk Değişimi</t>
  </si>
  <si>
    <t>01.12.2021 10:53:52</t>
  </si>
  <si>
    <t>ÇARIKBOZDAĞ TR-2 45-73-M01233_945652611_945652611</t>
  </si>
  <si>
    <t>01.12.2021 09:08:36</t>
  </si>
  <si>
    <t>01.12.2021 16:25:04</t>
  </si>
  <si>
    <t>M-2818 35-01-M02818_B_56355525_56355525</t>
  </si>
  <si>
    <t>01.12.2021 09:08:42</t>
  </si>
  <si>
    <t>01.12.2021 17:34:56</t>
  </si>
  <si>
    <t>EMİRALEM TR-3 35-28-M00503_D_56357453_56357453</t>
  </si>
  <si>
    <t>01.12.2021 09:09:52</t>
  </si>
  <si>
    <t>01.12.2021 10:38:55</t>
  </si>
  <si>
    <t>TR-40 35-17-M00040__56390053_56390053</t>
  </si>
  <si>
    <t>AG Nötr İletken Kopması</t>
  </si>
  <si>
    <t>01.12.2021 09:10:00</t>
  </si>
  <si>
    <t>01.12.2021 11:11:09</t>
  </si>
  <si>
    <t>TAHİR UNCU SULAMA GRUBU 35-29-M00395_DIREK TIPI TRAFO HUCRESI H01_2101813</t>
  </si>
  <si>
    <t>OG İletken Kopması</t>
  </si>
  <si>
    <t>01.12.2021 09:10:20</t>
  </si>
  <si>
    <t>01.12.2021 18:48:52</t>
  </si>
  <si>
    <t>K-3287 35-01-K03287_TRAFO K03_2118159</t>
  </si>
  <si>
    <t>01.12.2021 09:11:11</t>
  </si>
  <si>
    <t>01.12.2021 18:43:12</t>
  </si>
  <si>
    <t>YUKARI ILGINDERE TR-1 35-16-M00150_47422504_56402319_56402319</t>
  </si>
  <si>
    <t>01.12.2021 09:11:38</t>
  </si>
  <si>
    <t>01.12.2021 10:53:21</t>
  </si>
  <si>
    <t>ÇAPAK TR-3 35-26-M01426_956612602_956612602</t>
  </si>
  <si>
    <t>01.12.2021 09:12:53</t>
  </si>
  <si>
    <t>01.12.2021 10:52:35</t>
  </si>
  <si>
    <t>YILMAZ TR-7 45-78-L00207_YILMAZ TR-8 L04_66026614</t>
  </si>
  <si>
    <t>01.12.2021 09:13:59</t>
  </si>
  <si>
    <t>01.12.2021 17:20:45</t>
  </si>
  <si>
    <t>M-1702 35-01-M01702_910620937_910620937</t>
  </si>
  <si>
    <t>01.12.2021 09:14:39</t>
  </si>
  <si>
    <t>01.12.2021 11:31:27</t>
  </si>
  <si>
    <t>SERÇELER TR-1 45-74-M00188_945577358_945577358</t>
  </si>
  <si>
    <t>01.12.2021 09:15:32</t>
  </si>
  <si>
    <t>01.12.2021 11:38:01</t>
  </si>
  <si>
    <t>TR-59 35-30-L00059_A_56398339_56398339</t>
  </si>
  <si>
    <t>01.12.2021 09:15:37</t>
  </si>
  <si>
    <t>01.12.2021 18:58:47</t>
  </si>
  <si>
    <t>TR-1/126-1 (KEMALPAŞA SOKAK TRF) 45-83-M00270_45-83-M00270_2354073</t>
  </si>
  <si>
    <t>01.12.2021 09:16:02</t>
  </si>
  <si>
    <t>01.12.2021 17:38:54</t>
  </si>
  <si>
    <t>ATAKÖY TR-1 35-22-M00190_965965974_965965974</t>
  </si>
  <si>
    <t>01.12.2021 09:16:17</t>
  </si>
  <si>
    <t>01.12.2021 13:09:29</t>
  </si>
  <si>
    <t>TR-30 35-16-L00030_B_56397450_56397450</t>
  </si>
  <si>
    <t>01.12.2021 09:17:04</t>
  </si>
  <si>
    <t>01.12.2021 10:35:57</t>
  </si>
  <si>
    <t>SARISU TR-2 35-31-L00080_956578055_956578055</t>
  </si>
  <si>
    <t>01.12.2021 09:18:22</t>
  </si>
  <si>
    <t>01.12.2021 22:17:09</t>
  </si>
  <si>
    <t>L-200 35-18-L00200_7981703_56370844_56370844</t>
  </si>
  <si>
    <t>01.12.2021 09:20:00</t>
  </si>
  <si>
    <t>01.12.2021 10:10:49</t>
  </si>
  <si>
    <t>ÇINAROBA KÖYÜ TR-1 45-80-M00077_A_56385150_56385150</t>
  </si>
  <si>
    <t>01.12.2021 09:21:14</t>
  </si>
  <si>
    <t>01.12.2021 12:00:33</t>
  </si>
  <si>
    <t>DM-3/07 (MAKEDON GÖÇMENLERİ) 45-71-M00062_45-71-M00062_66506783</t>
  </si>
  <si>
    <t>01.12.2021 09:21:18</t>
  </si>
  <si>
    <t>01.12.2021 15:10:53</t>
  </si>
  <si>
    <t>K-2340 35-01-K02340_35-01-K02340_65794411</t>
  </si>
  <si>
    <t>01.12.2021 09:22:50</t>
  </si>
  <si>
    <t>01.12.2021 17:36:41</t>
  </si>
  <si>
    <t>EYKO TR-6 35-30-M00032_42973545_56370143_56370143</t>
  </si>
  <si>
    <t>01.12.2021 09:24:03</t>
  </si>
  <si>
    <t>01.12.2021 12:32:35</t>
  </si>
  <si>
    <t>ÇORAKLAR TR 35-17-M00442_950314621_950314621</t>
  </si>
  <si>
    <t>01.12.2021 09:24:28</t>
  </si>
  <si>
    <t>01.12.2021 11:58:56</t>
  </si>
  <si>
    <t>BALLICA İM 45-72-A00005_HAMİDİYE L07_2095866</t>
  </si>
  <si>
    <t>01.12.2021 09:25:19</t>
  </si>
  <si>
    <t>01.12.2021 09:57:20</t>
  </si>
  <si>
    <t>YAYAKENT DM 35-24-M00209_BALABAN M05_72093612</t>
  </si>
  <si>
    <t>01.12.2021 09:25:49</t>
  </si>
  <si>
    <t>01.12.2021 10:03:56</t>
  </si>
  <si>
    <t>KABAKUM BANKACILAR TR-1 35-30-M00207_E_56403463_56403463</t>
  </si>
  <si>
    <t>01.12.2021 09:26:39</t>
  </si>
  <si>
    <t>01.12.2021 18:24:44</t>
  </si>
  <si>
    <t>BOYABAĞ TR-1 35-21-L00113_A_56376280_56376280</t>
  </si>
  <si>
    <t>01.12.2021 09:28:14</t>
  </si>
  <si>
    <t>01.12.2021 19:11:18</t>
  </si>
  <si>
    <t>HALIKÖY OVACIK TR-5 35-32-L00126_A_56372395_56372395</t>
  </si>
  <si>
    <t>01.12.2021 09:28:36</t>
  </si>
  <si>
    <t>01.12.2021 11:30:37</t>
  </si>
  <si>
    <t>DERBENT İM-DM 45-83-A00004_CANBAZLI KÖK M02_2329810</t>
  </si>
  <si>
    <t>01.12.2021 09:28:59</t>
  </si>
  <si>
    <t>01.12.2021 11:42:38</t>
  </si>
  <si>
    <t>KARAKUYU-2 35-26-M00439_8736202_56358738_56358738</t>
  </si>
  <si>
    <t>01.12.2021 09:29:00</t>
  </si>
  <si>
    <t>01.12.2021 10:10:02</t>
  </si>
  <si>
    <t>K-1102 35-01-K01102_TRAFO K03_42784149</t>
  </si>
  <si>
    <t>01.12.2021 09:31:44</t>
  </si>
  <si>
    <t>01.12.2021 17:16:25</t>
  </si>
  <si>
    <t>_A_56385339_56385339</t>
  </si>
  <si>
    <t>01.12.2021 09:33:40</t>
  </si>
  <si>
    <t>01.12.2021 12:03:57</t>
  </si>
  <si>
    <t>M-1112 35-08-M01112_35-08-M01112_42040134</t>
  </si>
  <si>
    <t>01.12.2021 09:34:11</t>
  </si>
  <si>
    <t>01.12.2021 17:37:08</t>
  </si>
  <si>
    <t>K-830 35-01-K00830_966937284_966937284</t>
  </si>
  <si>
    <t>01.12.2021 09:34:36</t>
  </si>
  <si>
    <t>01.12.2021 12:18:36</t>
  </si>
  <si>
    <t>M-1600 35-08-M01600_A_56394561_56394561</t>
  </si>
  <si>
    <t>01.12.2021 09:36:31</t>
  </si>
  <si>
    <t>01.12.2021 17:21:20</t>
  </si>
  <si>
    <t>MURADİYE TR-6 45-71-M01473_A_56393370_56393370</t>
  </si>
  <si>
    <t>01.12.2021 09:36:58</t>
  </si>
  <si>
    <t>01.12.2021 19:02:21</t>
  </si>
  <si>
    <t>TR-9 45-78-L00009_953260361_953260361</t>
  </si>
  <si>
    <t>01.12.2021 09:37:19</t>
  </si>
  <si>
    <t>01.12.2021 10:44:13</t>
  </si>
  <si>
    <t>FATİH MAH. TR-5 45-86-M00204_915775561_915775561</t>
  </si>
  <si>
    <t>01.12.2021 09:39:49</t>
  </si>
  <si>
    <t>01.12.2021 10:51:00</t>
  </si>
  <si>
    <t>GEDİK DUTLUDERE TR-3 35-31-L00132_47844963_56392882_56392882</t>
  </si>
  <si>
    <t>01.12.2021 09:40:26</t>
  </si>
  <si>
    <t>01.12.2021 14:24:01</t>
  </si>
  <si>
    <t>BOZDAĞ TR-7 35-15-L00290_C_56369355_56369355</t>
  </si>
  <si>
    <t>01.12.2021 09:42:15</t>
  </si>
  <si>
    <t>01.12.2021 12:33:14</t>
  </si>
  <si>
    <t>ÜÇYOL KÖK 45-82-M00128_URUZLAR GES M06_2329339</t>
  </si>
  <si>
    <t>01.12.2021 09:42:48</t>
  </si>
  <si>
    <t>01.12.2021 12:55:24</t>
  </si>
  <si>
    <t>ALAŞEHİR TR-34 45-73-M00034_TR-35 M03_61347334</t>
  </si>
  <si>
    <t>01.12.2021 09:44:32</t>
  </si>
  <si>
    <t>01.12.2021 11:30:00</t>
  </si>
  <si>
    <t>K-1320 35-09-K01320_D_56382991_56382991</t>
  </si>
  <si>
    <t>01.12.2021 09:46:46</t>
  </si>
  <si>
    <t>01.12.2021 10:10:27</t>
  </si>
  <si>
    <t>TR-73 YAŞAR KAHRAMAN GRB. 35-15-M00073_C_56370677_56370677</t>
  </si>
  <si>
    <t>01.12.2021 09:48:14</t>
  </si>
  <si>
    <t>01.12.2021 16:39:14</t>
  </si>
  <si>
    <t>L-169 35-18-L00169_950437633_950437633</t>
  </si>
  <si>
    <t>01.12.2021 09:49:00</t>
  </si>
  <si>
    <t>01.12.2021 11:22:05</t>
  </si>
  <si>
    <t>AZMAK TR-1 35-21-L00046_A_56358262_56358262</t>
  </si>
  <si>
    <t>01.12.2021 09:50:00</t>
  </si>
  <si>
    <t>01.12.2021 13:38:50</t>
  </si>
  <si>
    <t>L-346 MANİSA BURCU SİTESİ 35-18-L00346_950441867_950441867</t>
  </si>
  <si>
    <t>01.12.2021 09:50:37</t>
  </si>
  <si>
    <t>01.12.2021 11:46:25</t>
  </si>
  <si>
    <t>MALTA TR-2 35-22-M00154_C_56366899_56366899</t>
  </si>
  <si>
    <t>01.12.2021 09:50:58</t>
  </si>
  <si>
    <t>01.12.2021 12:17:35</t>
  </si>
  <si>
    <t>OLGUNLAR TR-2 35-31-L00220_956574717_956574717</t>
  </si>
  <si>
    <t>01.12.2021 09:51:08</t>
  </si>
  <si>
    <t>01.12.2021 22:24:49</t>
  </si>
  <si>
    <t>KARALIK TR-1 45-72-M00206_C_65512628_65512628</t>
  </si>
  <si>
    <t>01.12.2021 09:53:27</t>
  </si>
  <si>
    <t>01.12.2021 13:15:44</t>
  </si>
  <si>
    <t>SARIKAYA KÖK 35-31-L00284_İĞDELİ L01_2113777</t>
  </si>
  <si>
    <t>01.12.2021 09:53:54</t>
  </si>
  <si>
    <t>01.12.2021 10:22:00</t>
  </si>
  <si>
    <t>K-3641 35-01-K03641_911666435_911666435</t>
  </si>
  <si>
    <t>01.12.2021 09:54:27</t>
  </si>
  <si>
    <t>01.12.2021 13:31:58</t>
  </si>
  <si>
    <t>TR-91 35-19-L00091_956665911_956665911</t>
  </si>
  <si>
    <t>01.12.2021 09:56:23</t>
  </si>
  <si>
    <t>01.12.2021 19:03:28</t>
  </si>
  <si>
    <t>K-3586 35-01-K03586_912123091_912123091</t>
  </si>
  <si>
    <t>01.12.2021 09:56:31</t>
  </si>
  <si>
    <t>01.12.2021 11:44:02</t>
  </si>
  <si>
    <t>SALUR KÖK 45-75-M00062_OĞULDURUK M03_72037155</t>
  </si>
  <si>
    <t>01.12.2021 09:56:59</t>
  </si>
  <si>
    <t>01.12.2021 12:10:43</t>
  </si>
  <si>
    <t>ESKİ KARAKÖY TR 35-17-M00447_950303509_950303509</t>
  </si>
  <si>
    <t>01.12.2021 10:01:29</t>
  </si>
  <si>
    <t>01.12.2021 14:12:29</t>
  </si>
  <si>
    <t>PAYAMLI M-2 35-25-M00177_95000049951_95000049951</t>
  </si>
  <si>
    <t>01.12.2021 10:02:44</t>
  </si>
  <si>
    <t>01.12.2021 11:56:13</t>
  </si>
  <si>
    <t>TEKBIÇAKLAR TR-2 35-31-L00243_47909118_56384489_56384489</t>
  </si>
  <si>
    <t>01.12.2021 10:03:29</t>
  </si>
  <si>
    <t>01.12.2021 15:45:52</t>
  </si>
  <si>
    <t>M-2991(YATIRIM REZERVE) 35-02-M02991_D_56381751_56381751</t>
  </si>
  <si>
    <t>01.12.2021 10:07:49</t>
  </si>
  <si>
    <t>01.12.2021 16:07:33</t>
  </si>
  <si>
    <t>KARACAHİSAR TR-1 45-82-L00009_45-82-L00009_2375953</t>
  </si>
  <si>
    <t>01.12.2021 10:07:54</t>
  </si>
  <si>
    <t>01.12.2021 15:48:33</t>
  </si>
  <si>
    <t>K-3015 35-07-K03015_950217334_950217334</t>
  </si>
  <si>
    <t>01.12.2021 10:10:16</t>
  </si>
  <si>
    <t>01.12.2021 11:11:41</t>
  </si>
  <si>
    <t>İĞDELİ TR-3 35-31-L00299_47810254_56352464_56352464</t>
  </si>
  <si>
    <t>01.12.2021 10:11:48</t>
  </si>
  <si>
    <t>01.12.2021 18:34:43</t>
  </si>
  <si>
    <t>ASARLIK TR-21 35-28-M00594_953370675_953370675</t>
  </si>
  <si>
    <t>01.12.2021 10:13:04</t>
  </si>
  <si>
    <t>01.12.2021 11:41:33</t>
  </si>
  <si>
    <t>M-2113 35-03-M02113_910323681_910323681</t>
  </si>
  <si>
    <t>01.12.2021 10:15:44</t>
  </si>
  <si>
    <t>01.12.2021 12:06:36</t>
  </si>
  <si>
    <t>TR-81 35-17-M00081_950307746_950307746</t>
  </si>
  <si>
    <t>01.12.2021 10:16:34</t>
  </si>
  <si>
    <t>01.12.2021 12:37:45</t>
  </si>
  <si>
    <t>OSMANİYE ÇERDİN YAYLASI TR 45-73-M00505_45-73-M00505_2352165</t>
  </si>
  <si>
    <t>01.12.2021 10:17:40</t>
  </si>
  <si>
    <t>01.12.2021 19:18:55</t>
  </si>
  <si>
    <t>ŞEYHDAVUTLAR TR-5 NAMAZGAH 45-79-M00496_A_56381569_56381569</t>
  </si>
  <si>
    <t>AG Direk Kırılması</t>
  </si>
  <si>
    <t>01.12.2021 10:20:21</t>
  </si>
  <si>
    <t>01.12.2021 19:34:26</t>
  </si>
  <si>
    <t>K-4597 35-09-K04597_97778814_97778814</t>
  </si>
  <si>
    <t>Üçüncü Şahısların Vermiş Olduğu Hasarlar</t>
  </si>
  <si>
    <t>01.12.2021 10:20:33</t>
  </si>
  <si>
    <t>01.12.2021 13:35:16</t>
  </si>
  <si>
    <t>TİLKİKÖY TR-2 45-71-M01272_A_56399279_56399279</t>
  </si>
  <si>
    <t>AG Klemens Arızası</t>
  </si>
  <si>
    <t>01.12.2021 10:28:39</t>
  </si>
  <si>
    <t>01.12.2021 15:33:03</t>
  </si>
  <si>
    <t>ULUCAK DM-2/8 35-27-M00330_D_56359152_56359152</t>
  </si>
  <si>
    <t>01.12.2021 10:28:53</t>
  </si>
  <si>
    <t>01.12.2021 13:09:13</t>
  </si>
  <si>
    <t>__72372044_72372044</t>
  </si>
  <si>
    <t>01.12.2021 10:30:21</t>
  </si>
  <si>
    <t>01.12.2021 11:34:46</t>
  </si>
  <si>
    <t>MAVİDERE TR-1 35-31-L00209_47875134_56379514_56379514</t>
  </si>
  <si>
    <t>01.12.2021 10:32:00</t>
  </si>
  <si>
    <t>01.12.2021 11:20:21</t>
  </si>
  <si>
    <t>YAĞCILI TR-1 45-82-M00331_945539241_945539241</t>
  </si>
  <si>
    <t>01.12.2021 10:32:43</t>
  </si>
  <si>
    <t>01.12.2021 15:26:57</t>
  </si>
  <si>
    <t>HACIRAHMANLI TR-14 45-80-M00149_45-80-M00149_2376815</t>
  </si>
  <si>
    <t>01.12.2021 10:32:53</t>
  </si>
  <si>
    <t>01.12.2021 12:29:32</t>
  </si>
  <si>
    <t>DOĞANCI TR-13 35-31-L00368_47904264_56392350_56392350</t>
  </si>
  <si>
    <t>01.12.2021 10:33:11</t>
  </si>
  <si>
    <t>01.12.2021 20:21:07</t>
  </si>
  <si>
    <t>K-941 35-02-K00941_914624501_914624501</t>
  </si>
  <si>
    <t>01.12.2021 10:33:50</t>
  </si>
  <si>
    <t>01.12.2021 12:08:28</t>
  </si>
  <si>
    <t>GÜMÜLDÜR M-23 35-25-M00023_955262744_955262744</t>
  </si>
  <si>
    <t>01.12.2021 10:35:41</t>
  </si>
  <si>
    <t>01.12.2021 14:20:19</t>
  </si>
  <si>
    <t>M-2954(YATIRIM REZERVE) 35-01-M02954_D_56375175_56375175</t>
  </si>
  <si>
    <t>01.12.2021 10:36:05</t>
  </si>
  <si>
    <t>01.12.2021 11:07:29</t>
  </si>
  <si>
    <t>ÇAMLIBEL TR-1 45-73-M00559_A_80680443_80680443</t>
  </si>
  <si>
    <t>AG Sehim Bozukluğu</t>
  </si>
  <si>
    <t>01.12.2021 10:37:08</t>
  </si>
  <si>
    <t>01.12.2021 15:34:48</t>
  </si>
  <si>
    <t>DAĞARLAR TR-4 45-73-M00599_B_56386913_56386913</t>
  </si>
  <si>
    <t>01.12.2021 10:37:23</t>
  </si>
  <si>
    <t>01.12.2021 15:15:04</t>
  </si>
  <si>
    <t>KUŞÇULAR DM-2 35-19-M00515_956675356_956675356</t>
  </si>
  <si>
    <t>01.12.2021 10:38:53</t>
  </si>
  <si>
    <t>01.12.2021 12:50:10</t>
  </si>
  <si>
    <t>TR-107 45-78-L00107_DIREK TIPI TRAFO HUCRESI H01_2104957</t>
  </si>
  <si>
    <t>01.12.2021 10:42:35</t>
  </si>
  <si>
    <t>01.12.2021 12:09:47</t>
  </si>
  <si>
    <t>TR-19 35-32-L00019_946411758_946411758</t>
  </si>
  <si>
    <t>01.12.2021 10:45:00</t>
  </si>
  <si>
    <t>01.12.2021 13:03:13</t>
  </si>
  <si>
    <t>M-1484 35-01-M01484_C_56369758_56369758</t>
  </si>
  <si>
    <t>01.12.2021 10:47:00</t>
  </si>
  <si>
    <t>01.12.2021 12:31:00</t>
  </si>
  <si>
    <t>KEMALİYE TR-10 45-73-M00156_B_56404696_56404696</t>
  </si>
  <si>
    <t>01.12.2021 10:47:11</t>
  </si>
  <si>
    <t>01.12.2021 13:13:11</t>
  </si>
  <si>
    <t>K-3042 35-02-K03042_910238348_910238348</t>
  </si>
  <si>
    <t>01.12.2021 10:48:00</t>
  </si>
  <si>
    <t>01.12.2021 11:35:53</t>
  </si>
  <si>
    <t>SÖĞÜTÖREN TR-2 35-20-L00348_955193251_955193251</t>
  </si>
  <si>
    <t>01.12.2021 10:50:32</t>
  </si>
  <si>
    <t>01.12.2021 13:46:17</t>
  </si>
  <si>
    <t>01.12.2021 10:50:45</t>
  </si>
  <si>
    <t>01.12.2021 10:57:05</t>
  </si>
  <si>
    <t>YILMAZ TR-28 45-78-L00228_953249276_953249276</t>
  </si>
  <si>
    <t>01.12.2021 10:52:47</t>
  </si>
  <si>
    <t>01.12.2021 12:47:05</t>
  </si>
  <si>
    <t>PAŞAKÖY TR-3 45-80-M00058_967153189_967153189</t>
  </si>
  <si>
    <t>01.12.2021 10:53:11</t>
  </si>
  <si>
    <t>01.12.2021 15:14:48</t>
  </si>
  <si>
    <t>ARDIÇ MAHALLESİ TR-52 35-21-L00132_953366311_953366311</t>
  </si>
  <si>
    <t>01.12.2021 10:55:12</t>
  </si>
  <si>
    <t>01.12.2021 20:08:59</t>
  </si>
  <si>
    <t>EMİRALEM TR-6 35-28-M00504_A_56357662_56357662</t>
  </si>
  <si>
    <t>01.12.2021 10:57:19</t>
  </si>
  <si>
    <t>01.12.2021 13:03:01</t>
  </si>
  <si>
    <t>ARDIÇ MAHALLESİ TR-12 35-21-L00134_B_56378277_56378277</t>
  </si>
  <si>
    <t>01.12.2021 10:58:07</t>
  </si>
  <si>
    <t>01.12.2021 20:38:13</t>
  </si>
  <si>
    <t>TURAN KÖYÜ TR-1 35-20-L00070_95000602281_95000602281</t>
  </si>
  <si>
    <t>01.12.2021 11:03:06</t>
  </si>
  <si>
    <t>01.12.2021 12:11:51</t>
  </si>
  <si>
    <t>Saha Dağıtım Kutusu (SDK)</t>
  </si>
  <si>
    <t>M-1994 35-09-M01994_C C1b_5864286</t>
  </si>
  <si>
    <t>01.12.2021 11:03:07</t>
  </si>
  <si>
    <t>01.12.2021 16:57:55</t>
  </si>
  <si>
    <t>ŞAHYAR TR-2 45-73-M00192_945684256_945684256</t>
  </si>
  <si>
    <t>01.12.2021 11:05:15</t>
  </si>
  <si>
    <t>01.12.2021 14:57:26</t>
  </si>
  <si>
    <t>TR-37/A 45-77-L00095_E e1b_42438105</t>
  </si>
  <si>
    <t>AG Box / Sdk Giriş Sigorta Atığı</t>
  </si>
  <si>
    <t>01.12.2021 11:05:29</t>
  </si>
  <si>
    <t>01.12.2021 13:31:13</t>
  </si>
  <si>
    <t>DM06/TR03 45-73-M00048_C_56370221_56370221</t>
  </si>
  <si>
    <t>01.12.2021 11:05:37</t>
  </si>
  <si>
    <t>01.12.2021 15:52:58</t>
  </si>
  <si>
    <t>SOMA TR-16/8 (DM3/19) LABELLA ÜSTÜ 45-82-M00100_945545811_945545811</t>
  </si>
  <si>
    <t>01.12.2021 11:07:20</t>
  </si>
  <si>
    <t>01.12.2021 13:10:49</t>
  </si>
  <si>
    <t>ARİF DURSUN SLM TR 35-26-L00099_35-26-L00099_2373102</t>
  </si>
  <si>
    <t>01.12.2021 11:10:38</t>
  </si>
  <si>
    <t>01.12.2021 13:26:18</t>
  </si>
  <si>
    <t>GÜZELKÖY KÖK 45-71-M00123_HAŞİM AKCURA ENH M03_50218012</t>
  </si>
  <si>
    <t>01.12.2021 11:11:40</t>
  </si>
  <si>
    <t>01.12.2021 15:47:56</t>
  </si>
  <si>
    <t>DM-8/4-A 45-71-M02256__73544160_73544160</t>
  </si>
  <si>
    <t>01.12.2021 11:15:28</t>
  </si>
  <si>
    <t>01.12.2021 12:00:28</t>
  </si>
  <si>
    <t>BALABANLI DM 35-15-M00280_OVAKENT İM M02_72306391</t>
  </si>
  <si>
    <t>01.12.2021 11:16:00</t>
  </si>
  <si>
    <t>01.12.2021 12:44:00</t>
  </si>
  <si>
    <t>K-885 35-04-K00885_60674720 G1_60674877</t>
  </si>
  <si>
    <t>01.12.2021 11:21:04</t>
  </si>
  <si>
    <t>01.12.2021 13:05:38</t>
  </si>
  <si>
    <t>KUTLU BEYLER TR-1 35-15-L00259_C_56361707_56361707</t>
  </si>
  <si>
    <t>01.12.2021 11:22:24</t>
  </si>
  <si>
    <t>01.12.2021 13:58:52</t>
  </si>
  <si>
    <t>M-36 TR1 DERYA SİTESİ 35-25-M00292_ M03_2323848</t>
  </si>
  <si>
    <t>01.12.2021 11:31:15</t>
  </si>
  <si>
    <t>01.12.2021 13:17:59</t>
  </si>
  <si>
    <t>TAŞLIYOL KÖK 35-27-M00495_TAŞLIYOL M03_72168905</t>
  </si>
  <si>
    <t>01.12.2021 11:32:35</t>
  </si>
  <si>
    <t>01.12.2021 11:59:28</t>
  </si>
  <si>
    <t>GÖKEYÜP SARISU TR-4 45-78-M00804_45-78-M00804_2375487</t>
  </si>
  <si>
    <t>01.12.2021 11:33:00</t>
  </si>
  <si>
    <t>01.12.2021 12:03:56</t>
  </si>
  <si>
    <t>ZIRAMAN TR-1 45-81-M00116_945626829_945626829</t>
  </si>
  <si>
    <t>01.12.2021 11:36:11</t>
  </si>
  <si>
    <t>01.12.2021 14:14:12</t>
  </si>
  <si>
    <t>NİHAT  ÖZKAN VE ARK. T-SULAMA GRB. 35-13-L00106_A_56371325_56371325</t>
  </si>
  <si>
    <t>01.12.2021 11:37:32</t>
  </si>
  <si>
    <t>01.12.2021 13:25:51</t>
  </si>
  <si>
    <t>ZEYTİNLİOVA TR-8 45-72-L00423_D_56404846_56404846</t>
  </si>
  <si>
    <t>01.12.2021 11:40:36</t>
  </si>
  <si>
    <t>01.12.2021 17:45:50</t>
  </si>
  <si>
    <t>K-1606 35-01-K01606_912941838_912941838</t>
  </si>
  <si>
    <t>01.12.2021 11:41:47</t>
  </si>
  <si>
    <t>01.12.2021 13:42:11</t>
  </si>
  <si>
    <t>M-1436 35-02-M01436_M-565 M02_2306969</t>
  </si>
  <si>
    <t>01.12.2021 11:43:49</t>
  </si>
  <si>
    <t>01.12.2021 13:47:30</t>
  </si>
  <si>
    <t>FOÇAKÖY TR-3 35-23-M00224__72372665_72372665</t>
  </si>
  <si>
    <t>01.12.2021 11:47:10</t>
  </si>
  <si>
    <t>01.12.2021 14:08:01</t>
  </si>
  <si>
    <t>KUŞÇULAR TR-9 35-19-M00221_956694316_956694316</t>
  </si>
  <si>
    <t>01.12.2021 11:47:34</t>
  </si>
  <si>
    <t>01.12.2021 22:08:51</t>
  </si>
  <si>
    <t>TR-1-3/1 35-20-L00014_955197142_955197142</t>
  </si>
  <si>
    <t>01.12.2021 11:47:52</t>
  </si>
  <si>
    <t>01.12.2021 12:22:40</t>
  </si>
  <si>
    <t>KINIK ORGANİZE DM 35-24-M00208_HatBaşıAyırıcı_72291214 M13_72291214</t>
  </si>
  <si>
    <t>01.12.2021 11:48:29</t>
  </si>
  <si>
    <t>01.12.2021 13:42:24</t>
  </si>
  <si>
    <t>PAZARKÖY KÖK 45-78-L00700_HatBaşıAyırıcı_53139240 L01_53139240</t>
  </si>
  <si>
    <t>01.12.2021 11:50:54</t>
  </si>
  <si>
    <t>01.12.2021 18:34:30</t>
  </si>
  <si>
    <t>HÜSEYİN ÇETİNKAYA SULAMA GRUBU 35-29-M00368_B_56371602_56371602</t>
  </si>
  <si>
    <t>01.12.2021 11:52:48</t>
  </si>
  <si>
    <t>01.12.2021 17:37:58</t>
  </si>
  <si>
    <t>BİRGİ TR-13 35-15-L00268_48762087_65499383_65499383</t>
  </si>
  <si>
    <t>01.12.2021 12:01:09</t>
  </si>
  <si>
    <t>01.12.2021 14:14:31</t>
  </si>
  <si>
    <t>M-448 35-03-M00448_910467627_910467627</t>
  </si>
  <si>
    <t>01.12.2021 12:01:43</t>
  </si>
  <si>
    <t>01.12.2021 17:02:10</t>
  </si>
  <si>
    <t>K-196 35-01-K00196_D_56378514_56378514</t>
  </si>
  <si>
    <t>01.12.2021 12:04:42</t>
  </si>
  <si>
    <t>01.12.2021 12:58:19</t>
  </si>
  <si>
    <t>İCİKLER TR-2 45-74-M00254_945582854_945582854</t>
  </si>
  <si>
    <t>01.12.2021 12:05:18</t>
  </si>
  <si>
    <t>01.12.2021 13:48:33</t>
  </si>
  <si>
    <t>L-250 35-18-L00250_6721112_56368475_56368475</t>
  </si>
  <si>
    <t>01.12.2021 12:08:29</t>
  </si>
  <si>
    <t>01.12.2021 15:02:20</t>
  </si>
  <si>
    <t>DEĞİRMENDERE TR-1 45-73-M00298_44572440_56387048_56387048</t>
  </si>
  <si>
    <t>01.12.2021 12:09:27</t>
  </si>
  <si>
    <t>01.12.2021 17:45:26</t>
  </si>
  <si>
    <t>TM Fideri</t>
  </si>
  <si>
    <t>URLA TM-1 35-19-A00004_URLA-2 M12_2314055</t>
  </si>
  <si>
    <t>01.12.2021 12:10:00</t>
  </si>
  <si>
    <t>01.12.2021 12:33:25</t>
  </si>
  <si>
    <t>YENMİŞ KÖK 35-27-M00366_HatBaşıAyırıcı_54692210 M01_54692210</t>
  </si>
  <si>
    <t>01.12.2021 12:11:58</t>
  </si>
  <si>
    <t>01.12.2021 14:33:52</t>
  </si>
  <si>
    <t>DM-16/14 45-71-M00621_953244752_953244752</t>
  </si>
  <si>
    <t>01.12.2021 12:18:04</t>
  </si>
  <si>
    <t>01.12.2021 13:28:33</t>
  </si>
  <si>
    <t>KOLDERE KÖK 45-80-M00051_TR-3 TR-6 TR-8 TR-9 M04_73403316</t>
  </si>
  <si>
    <t>01.12.2021 12:18:35</t>
  </si>
  <si>
    <t>01.12.2021 12:58:00</t>
  </si>
  <si>
    <t>DADAĞLI TR-10 (TR-2) 45-79-M00514_945570534_945570534</t>
  </si>
  <si>
    <t>01.12.2021 12:19:04</t>
  </si>
  <si>
    <t>01.12.2021 15:04:04</t>
  </si>
  <si>
    <t>ÇOMAKLIYAYLA TR-1 45-75-M00096_C_56393783_56393783</t>
  </si>
  <si>
    <t>01.12.2021 12:20:31</t>
  </si>
  <si>
    <t>01.12.2021 15:47:59</t>
  </si>
  <si>
    <t>M-2425 35-04-M02425_99311139_99311139</t>
  </si>
  <si>
    <t>01.12.2021 12:22:13</t>
  </si>
  <si>
    <t>01.12.2021 14:41:16</t>
  </si>
  <si>
    <t>NEVZAT KARAKAŞ SULAMA GRUBU 35-29-M00152_A_56396363_56396363</t>
  </si>
  <si>
    <t>01.12.2021 12:23:46</t>
  </si>
  <si>
    <t>01.12.2021 19:24:18</t>
  </si>
  <si>
    <t>SALUR KÖK 45-75-M00062_HatBaşıAyırıcı_53135664 M03_53135664</t>
  </si>
  <si>
    <t>01.12.2021 12:24:57</t>
  </si>
  <si>
    <t>01.12.2021 13:32:15</t>
  </si>
  <si>
    <t>YAĞCILAR TR-1 45-71-M01440_DIREK TIPI TRAFO HUCRESI H01_2086894</t>
  </si>
  <si>
    <t>01.12.2021 12:27:41</t>
  </si>
  <si>
    <t>01.12.2021 18:28:53</t>
  </si>
  <si>
    <t>K-1104 35-03-K01104_910071116_910071116</t>
  </si>
  <si>
    <t>01.12.2021 12:27:59</t>
  </si>
  <si>
    <t>01.12.2021 20:08:29</t>
  </si>
  <si>
    <t>KISIK TR-1 (M-135) 35-22-M00135_955256879_955256879</t>
  </si>
  <si>
    <t>01.12.2021 12:33:02</t>
  </si>
  <si>
    <t>01.12.2021 14:44:49</t>
  </si>
  <si>
    <t>ÇAYLI TR-8 35-15-L00199_950406686_950406686</t>
  </si>
  <si>
    <t>01.12.2021 12:41:29</t>
  </si>
  <si>
    <t>01.12.2021 15:51:46</t>
  </si>
  <si>
    <t>ÜÇYOL KÖK 45-82-M00128_HatBaşıAyırıcı_53136034 M06_53136034</t>
  </si>
  <si>
    <t>01.12.2021 12:42:08</t>
  </si>
  <si>
    <t>01.12.2021 20:56:02</t>
  </si>
  <si>
    <t>TR-95 35-19-L00095_35-19-L00095_72130190</t>
  </si>
  <si>
    <t>01.12.2021 12:50:45</t>
  </si>
  <si>
    <t>01.12.2021 14:42:30</t>
  </si>
  <si>
    <t>GÜLKENT KÖK-3 35-30-M00219_GÜLKENT M02_2099589</t>
  </si>
  <si>
    <t>01.12.2021 12:51:14</t>
  </si>
  <si>
    <t>01.12.2021 13:05:00</t>
  </si>
  <si>
    <t>ÇİÇEKLİ KIRDİBİ TR-1 45-75-M00310_945615425_945615425</t>
  </si>
  <si>
    <t>01.12.2021 12:52:31</t>
  </si>
  <si>
    <t>01.12.2021 16:11:39</t>
  </si>
  <si>
    <t>EMCELLİ TR-2 45-79-M00304_B_56385131_56385131</t>
  </si>
  <si>
    <t>01.12.2021 12:53:34</t>
  </si>
  <si>
    <t>01.12.2021 18:11:14</t>
  </si>
  <si>
    <t>KAZIKLI TR-1 45-81-M00200_945621879_945621879</t>
  </si>
  <si>
    <t>01.12.2021 12:59:26</t>
  </si>
  <si>
    <t>01.12.2021 15:10:35</t>
  </si>
  <si>
    <t>SÖĞÜTLALAN TR-1 45-76-M00230_955247359_955247359</t>
  </si>
  <si>
    <t>01.12.2021 13:03:32</t>
  </si>
  <si>
    <t>01.12.2021 15:13:07</t>
  </si>
  <si>
    <t>SUBAŞI-3 35-26-L00330_8972901_56358502_56358502</t>
  </si>
  <si>
    <t>01.12.2021 13:05:04</t>
  </si>
  <si>
    <t>01.12.2021 14:31:00</t>
  </si>
  <si>
    <t>K-4597 35-09-K04597_C_56391068_56391068</t>
  </si>
  <si>
    <t>01.12.2021 13:05:44</t>
  </si>
  <si>
    <t>01.12.2021 15:02:15</t>
  </si>
  <si>
    <t>BOZCAYAKA TR-2 35-15-L00760_950355139_950355139</t>
  </si>
  <si>
    <t>01.12.2021 13:09:44</t>
  </si>
  <si>
    <t>01.12.2021 15:09:44</t>
  </si>
  <si>
    <t>01.12.2021 13:12:13</t>
  </si>
  <si>
    <t>01.12.2021 22:02:11</t>
  </si>
  <si>
    <t>_D_56393771_56393771</t>
  </si>
  <si>
    <t>01.12.2021 13:14:40</t>
  </si>
  <si>
    <t>01.12.2021 18:05:58</t>
  </si>
  <si>
    <t>K-920 35-01-K00920_D_60984630_60984630</t>
  </si>
  <si>
    <t>01.12.2021 13:18:00</t>
  </si>
  <si>
    <t>01.12.2021 15:00:17</t>
  </si>
  <si>
    <t>İSKELE MAH. TR 35-16-M00655_950312708_950312708</t>
  </si>
  <si>
    <t>01.12.2021 13:18:18</t>
  </si>
  <si>
    <t>01.12.2021 15:43:51</t>
  </si>
  <si>
    <t>SALMAN KÖYÜ TR-1 35-21-L00076_953357849_953357849</t>
  </si>
  <si>
    <t>01.12.2021 13:18:43</t>
  </si>
  <si>
    <t>01.12.2021 18:37:07</t>
  </si>
  <si>
    <t>ULUCAK TM 35-28-A00002_MENEMEN-1 M03_2313766</t>
  </si>
  <si>
    <t>01.12.2021 13:24:56</t>
  </si>
  <si>
    <t>01.12.2021 14:18:00</t>
  </si>
  <si>
    <t>ULUCAK TM 35-28-A00002_ULUKENT-2 M17_2313763</t>
  </si>
  <si>
    <t>01.12.2021 13:25:22</t>
  </si>
  <si>
    <t>01.12.2021 14:12:27</t>
  </si>
  <si>
    <t>ERİKLİ KÖYÜ TR-1 35-32-L00029_946416053_946416053</t>
  </si>
  <si>
    <t>01.12.2021 13:25:24</t>
  </si>
  <si>
    <t>01.12.2021 14:11:06</t>
  </si>
  <si>
    <t>KEMALPAŞA TM 35-27-A00002_KUYUCAK M07_2306689</t>
  </si>
  <si>
    <t>01.12.2021 13:25:25</t>
  </si>
  <si>
    <t>01.12.2021 13:33:00</t>
  </si>
  <si>
    <t>ÇİLE DM 35-22-M00086_ÇAKALTEPE M04_50064098</t>
  </si>
  <si>
    <t>01.12.2021 13:30:00</t>
  </si>
  <si>
    <t>01.12.2021 13:42:03</t>
  </si>
  <si>
    <t>PINARLAR TR-2 45-81-M00240_C_56398867_56398867</t>
  </si>
  <si>
    <t>01.12.2021 13:31:46</t>
  </si>
  <si>
    <t>01.12.2021 15:53:28</t>
  </si>
  <si>
    <t>K-3693 35-10-K03693_A A1B_5874411</t>
  </si>
  <si>
    <t>AG Hatta Ağaç Kesimi</t>
  </si>
  <si>
    <t>01.12.2021 13:37:01</t>
  </si>
  <si>
    <t>01.12.2021 15:47:35</t>
  </si>
  <si>
    <t>TR-39 35-27-M00039_98833193_98833193</t>
  </si>
  <si>
    <t>01.12.2021 13:38:15</t>
  </si>
  <si>
    <t>01.12.2021 17:28:17</t>
  </si>
  <si>
    <t>M-2959 35-04-M02959_99234293_99234293</t>
  </si>
  <si>
    <t>01.12.2021 13:43:13</t>
  </si>
  <si>
    <t>01.12.2021 17:15:50</t>
  </si>
  <si>
    <t>BURHAN AŞIKTEPE TR-1 45-78-M00744_A_56403033_56403033</t>
  </si>
  <si>
    <t>01.12.2021 13:47:05</t>
  </si>
  <si>
    <t>01.12.2021 16:26:03</t>
  </si>
  <si>
    <t>ALEMŞAHLI TR-5 ÇÖLDERE 45-79-M00457_A_56386632_56386632</t>
  </si>
  <si>
    <t>01.12.2021 13:47:13</t>
  </si>
  <si>
    <t>01.12.2021 17:00:07</t>
  </si>
  <si>
    <t>OVAKENT İM 35-15-A00003_MESCİTLİ L08_2057389</t>
  </si>
  <si>
    <t>01.12.2021 13:48:35</t>
  </si>
  <si>
    <t>01.12.2021 13:58:45</t>
  </si>
  <si>
    <t>URLA TM-1 35-19-A00004_HatBaşıAyırıcı_75048334 M07_75048334</t>
  </si>
  <si>
    <t>01.12.2021 13:50:08</t>
  </si>
  <si>
    <t>01.12.2021 14:19:32</t>
  </si>
  <si>
    <t>DEREKÖY TR-1 35-16-M00079_953328009_953328009</t>
  </si>
  <si>
    <t>01.12.2021 13:55:08</t>
  </si>
  <si>
    <t>01.12.2021 18:43:22</t>
  </si>
  <si>
    <t>M-2959 35-04-M02959_99879217_99879217</t>
  </si>
  <si>
    <t>01.12.2021 13:56:22</t>
  </si>
  <si>
    <t>01.12.2021 17:25:53</t>
  </si>
  <si>
    <t>ÜÇPINAR DM 45-71-M00183_PELİTALAN M03_72249140</t>
  </si>
  <si>
    <t>01.12.2021 13:58:35</t>
  </si>
  <si>
    <t>01.12.2021 14:47:04</t>
  </si>
  <si>
    <t>YİĞİTLER TR-2 35-27-L00224_B_56356984_56356984</t>
  </si>
  <si>
    <t>01.12.2021 14:03:21</t>
  </si>
  <si>
    <t>01.12.2021 15:46:02</t>
  </si>
  <si>
    <t>K-608 35-02-K00608_99467232_99467232</t>
  </si>
  <si>
    <t>01.12.2021 14:03:27</t>
  </si>
  <si>
    <t>01.12.2021 16:36:04</t>
  </si>
  <si>
    <t>K-1923 35-10-K01923_98180871_98180871</t>
  </si>
  <si>
    <t>01.12.2021 14:09:51</t>
  </si>
  <si>
    <t>01.12.2021 14:40:39</t>
  </si>
  <si>
    <t>ALÇUK TM 35-17-A00001_DERSAN-1 M26_2307836</t>
  </si>
  <si>
    <t>01.12.2021 14:10:13</t>
  </si>
  <si>
    <t>01.12.2021 14:18:55</t>
  </si>
  <si>
    <t>ALÇUK TM 35-17-A00001_DERSAN-2 M27_2307837</t>
  </si>
  <si>
    <t>01.12.2021 14:10:25</t>
  </si>
  <si>
    <t>01.12.2021 14:14:33</t>
  </si>
  <si>
    <t>ALÇUK TM 35-17-A00001_MENEMEN-2 M28_2307838</t>
  </si>
  <si>
    <t>01.12.2021 14:10:42</t>
  </si>
  <si>
    <t>01.12.2021 14:14:09</t>
  </si>
  <si>
    <t>ULUKENT DM-4/14 35-28-M00033_953396208_953396208</t>
  </si>
  <si>
    <t>01.12.2021 14:11:00</t>
  </si>
  <si>
    <t>01.12.2021 17:41:12</t>
  </si>
  <si>
    <t>ULUCAK TM 35-28-A00002_ULUKENT-1 M01_2313764</t>
  </si>
  <si>
    <t>01.12.2021 14:11:01</t>
  </si>
  <si>
    <t>01.12.2021 14:42:00</t>
  </si>
  <si>
    <t>MENEMEN İM 35-28-A00001_ULUCAK-2 M14_2311065</t>
  </si>
  <si>
    <t>01.12.2021 14:11:19</t>
  </si>
  <si>
    <t>01.12.2021 14:19:00</t>
  </si>
  <si>
    <t>HASAN GÜLLER SULAMA 35-26-L00196_12272582_56358431_56358431</t>
  </si>
  <si>
    <t>01.12.2021 14:18:20</t>
  </si>
  <si>
    <t>01.12.2021 17:17:09</t>
  </si>
  <si>
    <t>POYRAZ TR-2 45-78-M00654_953285523_953285523</t>
  </si>
  <si>
    <t>01.12.2021 14:18:24</t>
  </si>
  <si>
    <t>01.12.2021 20:28:28</t>
  </si>
  <si>
    <t>YAĞCILI TR-1 45-82-M00331_45-82-M00331_2353949</t>
  </si>
  <si>
    <t>01.12.2021 14:18:57</t>
  </si>
  <si>
    <t>01.12.2021 17:26:00</t>
  </si>
  <si>
    <t>TR-1/43-A 45-72-M00113_E_56392288_56392288</t>
  </si>
  <si>
    <t>01.12.2021 14:21:10</t>
  </si>
  <si>
    <t>01.12.2021 20:27:41</t>
  </si>
  <si>
    <t>M-292 OĞLANANASI HAVUZ TR 35-22-M00643_960553842_960553842</t>
  </si>
  <si>
    <t>01.12.2021 14:22:32</t>
  </si>
  <si>
    <t>01.12.2021 17:20:42</t>
  </si>
  <si>
    <t>YUKARI AVDAN TR-1 45-82-M00241_DIREK TIPI TRAFO HUCRESI H01_2081779</t>
  </si>
  <si>
    <t>01.12.2021 14:26:21</t>
  </si>
  <si>
    <t>01.12.2021 17:51:00</t>
  </si>
  <si>
    <t>SARIGÖL TR-50 45-79-M00050_945560097_945560097</t>
  </si>
  <si>
    <t>01.12.2021 14:37:29</t>
  </si>
  <si>
    <t>01.12.2021 17:32:45</t>
  </si>
  <si>
    <t>K-827 35-01-K00827_912238039_912238039</t>
  </si>
  <si>
    <t>01.12.2021 14:37:50</t>
  </si>
  <si>
    <t>01.12.2021 19:20:36</t>
  </si>
  <si>
    <t>KAVAKLIDERE TR-12 45-73-M00145_TR-14 M05_2317559</t>
  </si>
  <si>
    <t>01.12.2021 14:39:15</t>
  </si>
  <si>
    <t>01.12.2021 16:57:50</t>
  </si>
  <si>
    <t>HASTANE DM 45-71-M02096_DM-9 M05_61026510</t>
  </si>
  <si>
    <t>01.12.2021 14:39:24</t>
  </si>
  <si>
    <t>01.12.2021 15:04:31</t>
  </si>
  <si>
    <t>İKİZTEPE KÖK 45-78-M00258_İKİZTEPE M03_66251203</t>
  </si>
  <si>
    <t>01.12.2021 14:46:05</t>
  </si>
  <si>
    <t>01.12.2021 16:01:22</t>
  </si>
  <si>
    <t>SELENDİ TR-10 45-81-M00010_945625964_945625964</t>
  </si>
  <si>
    <t>01.12.2021 14:48:01</t>
  </si>
  <si>
    <t>01.12.2021 17:00:27</t>
  </si>
  <si>
    <t>K-3012 35-04-K03012_95000100081_95000100081</t>
  </si>
  <si>
    <t>01.12.2021 14:51:38</t>
  </si>
  <si>
    <t>01.12.2021 17:35:42</t>
  </si>
  <si>
    <t>L-430 35-18-L00430_950453145_950453145</t>
  </si>
  <si>
    <t>01.12.2021 14:57:56</t>
  </si>
  <si>
    <t>01.12.2021 18:57:44</t>
  </si>
  <si>
    <t>DM-14/11 45-71-M00561_A_56397966_56397966</t>
  </si>
  <si>
    <t>01.12.2021 14:59:04</t>
  </si>
  <si>
    <t>01.12.2021 18:44:13</t>
  </si>
  <si>
    <t>GÖRDES TR-6 45-75-M00006_C c1_42660143</t>
  </si>
  <si>
    <t>01.12.2021 14:59:40</t>
  </si>
  <si>
    <t>01.12.2021 16:24:09</t>
  </si>
  <si>
    <t>YENİKÖY TR-1 35-15-L00365_B_56397744_56397744</t>
  </si>
  <si>
    <t>01.12.2021 15:04:46</t>
  </si>
  <si>
    <t>01.12.2021 17:10:18</t>
  </si>
  <si>
    <t>01.12.2021 15:12:19</t>
  </si>
  <si>
    <t>01.12.2021 15:48:09</t>
  </si>
  <si>
    <t>ASARLIK TR-16 35-28-M00174_953376212_953376212</t>
  </si>
  <si>
    <t>01.12.2021 22:17:21</t>
  </si>
  <si>
    <t>HANPAŞA TR-2 45-72-M00574_A_65499265_65499265</t>
  </si>
  <si>
    <t>01.12.2021 15:16:19</t>
  </si>
  <si>
    <t>01.12.2021 21:59:55</t>
  </si>
  <si>
    <t>İLYASLAR TR-5 45-76-M00104_DIREK TIPI TRAFO HUCRESI H01_2084843</t>
  </si>
  <si>
    <t>01.12.2021 15:16:57</t>
  </si>
  <si>
    <t>01.12.2021 19:03:34</t>
  </si>
  <si>
    <t>L-280 35-18-L00280_950460488_950460488</t>
  </si>
  <si>
    <t>01.12.2021 15:17:10</t>
  </si>
  <si>
    <t>01.12.2021 19:43:32</t>
  </si>
  <si>
    <t>DAĞDERE TR-2 45-72-M00257_956523932_956523932</t>
  </si>
  <si>
    <t>01.12.2021 15:19:18</t>
  </si>
  <si>
    <t>01.12.2021 19:27:09</t>
  </si>
  <si>
    <t>L-10 MEZARLIK YANI 35-14-L00010_A a3_5952061</t>
  </si>
  <si>
    <t>01.12.2021 15:21:26</t>
  </si>
  <si>
    <t>01.12.2021 18:49:21</t>
  </si>
  <si>
    <t>KARACAHİSAR TR-1 45-82-L00009_A_56400877_56400877</t>
  </si>
  <si>
    <t>01.12.2021 15:21:42</t>
  </si>
  <si>
    <t>02.12.2021 02:33:43</t>
  </si>
  <si>
    <t>MERSİNDERE TR-1 45-78-L00472_953302039_953302039</t>
  </si>
  <si>
    <t>01.12.2021 15:23:52</t>
  </si>
  <si>
    <t>01.12.2021 19:45:49</t>
  </si>
  <si>
    <t>MENEMEN İM 35-28-A00001_ULUCAK-2 M14_2053670</t>
  </si>
  <si>
    <t>Hırsızlık</t>
  </si>
  <si>
    <t>01.12.2021 15:33:00</t>
  </si>
  <si>
    <t>01.12.2021 15:52:00</t>
  </si>
  <si>
    <t>01.12.2021 15:33:15</t>
  </si>
  <si>
    <t>01.12.2021 15:48:19</t>
  </si>
  <si>
    <t>01.12.2021 15:33:16</t>
  </si>
  <si>
    <t>01.12.2021 15:44:39</t>
  </si>
  <si>
    <t>01.12.2021 15:34:15</t>
  </si>
  <si>
    <t>01.12.2021 15:44:29</t>
  </si>
  <si>
    <t>01.12.2021 15:34:39</t>
  </si>
  <si>
    <t>01.12.2021 15:44:25</t>
  </si>
  <si>
    <t>K-3276 GEÇİT 35-02-K03276_BORNOVA TM K03_72044386</t>
  </si>
  <si>
    <t>01.12.2021 15:41:15</t>
  </si>
  <si>
    <t>01.12.2021 16:58:20</t>
  </si>
  <si>
    <t>DEĞİRMENDERE TR-6 35-22-M00196_955264121_955264121</t>
  </si>
  <si>
    <t>01.12.2021 15:44:50</t>
  </si>
  <si>
    <t>01.12.2021 18:14:46</t>
  </si>
  <si>
    <t>AVŞAR TR-2 45-83-L00352_D_56399731_56399731</t>
  </si>
  <si>
    <t>01.12.2021 15:46:55</t>
  </si>
  <si>
    <t>01.12.2021 17:00:21</t>
  </si>
  <si>
    <t>PAZARKÖY TR-1 45-78-L00699_45-78-L00699_2352451</t>
  </si>
  <si>
    <t>01.12.2021 15:47:07</t>
  </si>
  <si>
    <t>01.12.2021 18:36:55</t>
  </si>
  <si>
    <t>L-513 REİSDERE 35-18-L00513_950462624_950462624</t>
  </si>
  <si>
    <t>01.12.2021 15:47:28</t>
  </si>
  <si>
    <t>01.12.2021 19:00:50</t>
  </si>
  <si>
    <t>UZUNBURUN TR-1 35-30-M00158_948475504_948475504</t>
  </si>
  <si>
    <t>01.12.2021 15:50:00</t>
  </si>
  <si>
    <t>01.12.2021 16:26:58</t>
  </si>
  <si>
    <t>BAĞYURDU TR-4 (DM-2/3) 35-27-L00233_98453968_98453968</t>
  </si>
  <si>
    <t>01.12.2021 15:53:58</t>
  </si>
  <si>
    <t>01.12.2021 19:10:26</t>
  </si>
  <si>
    <t>GÜLPINAR TR-1 45-73-M01041_B_56394369_56394369</t>
  </si>
  <si>
    <t>01.12.2021 15:58:41</t>
  </si>
  <si>
    <t>02.12.2021 00:05:15</t>
  </si>
  <si>
    <t>MEHMET AKİF BİLİR TR 35-17-M00496_42094860_60983152_60983152</t>
  </si>
  <si>
    <t>01.12.2021 15:59:44</t>
  </si>
  <si>
    <t>01.12.2021 19:22:30</t>
  </si>
  <si>
    <t>KAPANCI TR-3 45-78-L00382_953291054_953291054</t>
  </si>
  <si>
    <t>01.12.2021 16:00:04</t>
  </si>
  <si>
    <t>01.12.2021 19:25:21</t>
  </si>
  <si>
    <t>MENEMEN İM 35-28-A00001_TR-1 L13_2053355</t>
  </si>
  <si>
    <t>01.12.2021 16:03:25</t>
  </si>
  <si>
    <t>01.12.2021 16:18:00</t>
  </si>
  <si>
    <t>MORDOĞAN TR-41 35-21-L00164_953356877_953356877</t>
  </si>
  <si>
    <t>01.12.2021 16:05:02</t>
  </si>
  <si>
    <t>01.12.2021 22:05:48</t>
  </si>
  <si>
    <t>MENEMEN KÖK-24 35-28-M00024_JANDARMA M03_66514303</t>
  </si>
  <si>
    <t>01.12.2021 16:06:05</t>
  </si>
  <si>
    <t>01.12.2021 18:41:44</t>
  </si>
  <si>
    <t>SUBAŞI-5 35-26-L00332_6777084_56358279_56358279</t>
  </si>
  <si>
    <t>01.12.2021 16:06:34</t>
  </si>
  <si>
    <t>01.12.2021 17:37:57</t>
  </si>
  <si>
    <t>BAYAT TR-1 45-82-L00059_60398072_60984628_60984628</t>
  </si>
  <si>
    <t>01.12.2021 16:06:35</t>
  </si>
  <si>
    <t>02.12.2021 03:08:46</t>
  </si>
  <si>
    <t>TR-66 35-19-L00066__72372646_72372646</t>
  </si>
  <si>
    <t>01.12.2021 16:06:49</t>
  </si>
  <si>
    <t>01.12.2021 20:06:54</t>
  </si>
  <si>
    <t>L-438 35-18-L00438_950465158_950465158</t>
  </si>
  <si>
    <t>01.12.2021 16:08:36</t>
  </si>
  <si>
    <t>01.12.2021 18:05:29</t>
  </si>
  <si>
    <t>K-49 35-01-K00049_911142206_911142206</t>
  </si>
  <si>
    <t>01.12.2021 16:09:00</t>
  </si>
  <si>
    <t>01.12.2021 20:16:38</t>
  </si>
  <si>
    <t>BAĞYURDU TR-7 (DM-1/6) 35-27-L00248__72410479_72410479</t>
  </si>
  <si>
    <t>01.12.2021 16:09:09</t>
  </si>
  <si>
    <t>01.12.2021 19:18:46</t>
  </si>
  <si>
    <t>DM-3/28(ALAN SK. TR) 45-71-M00082_953210594_953210594</t>
  </si>
  <si>
    <t>01.12.2021 16:13:00</t>
  </si>
  <si>
    <t>01.12.2021 19:44:37</t>
  </si>
  <si>
    <t>BAŞKÖY YEŞİLDERE TR-2 35-29-L00227_950348252_950348252</t>
  </si>
  <si>
    <t>01.12.2021 16:13:28</t>
  </si>
  <si>
    <t>01.12.2021 22:31:02</t>
  </si>
  <si>
    <t>PAYAMLI TR-1 35-10-L00056_912602291_912602291</t>
  </si>
  <si>
    <t>01.12.2021 16:15:05</t>
  </si>
  <si>
    <t>01.12.2021 17:51:34</t>
  </si>
  <si>
    <t>HACITUFAN ALAKAVAK-YEŞİLYAYLA TR-1 45-77-L00360_945514634_945514634</t>
  </si>
  <si>
    <t>01.12.2021 16:20:00</t>
  </si>
  <si>
    <t>01.12.2021 19:09:45</t>
  </si>
  <si>
    <t>SÜLEYMANİYE TR-1 45-78-M00422_49250473_56404101_56404101</t>
  </si>
  <si>
    <t>01.12.2021 16:21:23</t>
  </si>
  <si>
    <t>01.12.2021 19:10:08</t>
  </si>
  <si>
    <t>TEKBIÇAKLAR TR-4 35-31-L00242_47908839_56385470_56385470</t>
  </si>
  <si>
    <t>01.12.2021 16:24:49</t>
  </si>
  <si>
    <t>01.12.2021 21:51:15</t>
  </si>
  <si>
    <t>SULTAN YAYLASI TR-1 45-71-M01766_A_56391994_56391994</t>
  </si>
  <si>
    <t>01.12.2021 16:31:00</t>
  </si>
  <si>
    <t>01.12.2021 17:22:57</t>
  </si>
  <si>
    <t>DİKİLİTAŞ TR-1 45-75-M00314_945598521_945598521</t>
  </si>
  <si>
    <t>01.12.2021 22:17:01</t>
  </si>
  <si>
    <t>ULUKENT DM-1/6 35-28-M00586_ULUKENT DM-1/5 M01_66557220</t>
  </si>
  <si>
    <t>01.12.2021 16:34:48</t>
  </si>
  <si>
    <t>01.12.2021 21:48:34</t>
  </si>
  <si>
    <t>AYRANCILAR DM-2 35-26-M00825_PANCAR OSB DM-1 M01_2076745</t>
  </si>
  <si>
    <t>01.12.2021 16:35:24</t>
  </si>
  <si>
    <t>01.12.2021 17:18:38</t>
  </si>
  <si>
    <t>KAYACIK ÇATALKAYA TR-2 45-75-M00211_A_56386007_56386007</t>
  </si>
  <si>
    <t>01.12.2021 16:40:12</t>
  </si>
  <si>
    <t>01.12.2021 21:09:28</t>
  </si>
  <si>
    <t>YAĞCILAR TR-1 45-71-M01440_43159447_56399245_56399245</t>
  </si>
  <si>
    <t>01.12.2021 16:41:40</t>
  </si>
  <si>
    <t>02.12.2021 06:12:06</t>
  </si>
  <si>
    <t>K-3537 35-01-K03537_913568152_913568152</t>
  </si>
  <si>
    <t>01.12.2021 16:48:34</t>
  </si>
  <si>
    <t>01.12.2021 21:37:51</t>
  </si>
  <si>
    <t>K-1213 35-02-K01213_99423115_99423115</t>
  </si>
  <si>
    <t>01.12.2021 16:52:19</t>
  </si>
  <si>
    <t>01.12.2021 17:48:27</t>
  </si>
  <si>
    <t>DOĞANKAYA HANCILAR TR-1 45-72-L00186_45-72-L00186_2369001</t>
  </si>
  <si>
    <t>01.12.2021 16:52:56</t>
  </si>
  <si>
    <t>01.12.2021 18:56:53</t>
  </si>
  <si>
    <t>ÇAPAK TR-3 35-26-M01426_956612597_956612597</t>
  </si>
  <si>
    <t>01.12.2021 16:53:18</t>
  </si>
  <si>
    <t>01.12.2021 20:24:50</t>
  </si>
  <si>
    <t>BURHAN KURTOĞLU TR-1 45-71-M01358_DIREK TIPI TRAFO HUCRESI H01_2083064</t>
  </si>
  <si>
    <t>01.12.2021 16:58:26</t>
  </si>
  <si>
    <t>01.12.2021 19:16:43</t>
  </si>
  <si>
    <t>L-10 MEZARLIK YANI 35-14-L00010_956645386_956645386</t>
  </si>
  <si>
    <t>01.12.2021 17:07:08</t>
  </si>
  <si>
    <t>01.12.2021 19:18:25</t>
  </si>
  <si>
    <t>İSMETİYE TR-1 45-73-M00994_945656312_945656312</t>
  </si>
  <si>
    <t>01.12.2021 17:07:52</t>
  </si>
  <si>
    <t>01.12.2021 22:53:22</t>
  </si>
  <si>
    <t>HORZUM ALAYAKA DEDEKAVAK TR-2 45-73-M00292_B_56387375_56387375</t>
  </si>
  <si>
    <t>01.12.2021 17:08:58</t>
  </si>
  <si>
    <t>01.12.2021 20:50:13</t>
  </si>
  <si>
    <t>KOYUNDERE TR-15 35-28-M00159_B_56366101_56366101</t>
  </si>
  <si>
    <t>01.12.2021 17:09:35</t>
  </si>
  <si>
    <t>01.12.2021 20:18:48</t>
  </si>
  <si>
    <t>NATUREL KÖK 35-27-M00279_ M01_2308222</t>
  </si>
  <si>
    <t>01.12.2021 17:09:38</t>
  </si>
  <si>
    <t>01.12.2021 18:44:00</t>
  </si>
  <si>
    <t>_953227734_953227734</t>
  </si>
  <si>
    <t>01.12.2021 17:11:00</t>
  </si>
  <si>
    <t>02.12.2021 14:55:07</t>
  </si>
  <si>
    <t>DM-3 (TR-16) 35-15-M00016_48863976_56373122_56373122</t>
  </si>
  <si>
    <t>01.12.2021 17:14:22</t>
  </si>
  <si>
    <t>01.12.2021 19:16:01</t>
  </si>
  <si>
    <t>K-4597 35-09-K04597_97768409_97768409</t>
  </si>
  <si>
    <t>01.12.2021 17:17:47</t>
  </si>
  <si>
    <t>01.12.2021 19:33:03</t>
  </si>
  <si>
    <t>K-2940 35-04-K02940_99934680_99934680</t>
  </si>
  <si>
    <t>01.12.2021 17:19:23</t>
  </si>
  <si>
    <t>01.12.2021 22:20:28</t>
  </si>
  <si>
    <t>KORUBAŞI TR-1 45-75-M00240_945618497_945618497</t>
  </si>
  <si>
    <t>02.12.2021 01:23:59</t>
  </si>
  <si>
    <t>KIRANKÖY ALANYAKA TR-1 45-75-M00189_B_56385893_56385893</t>
  </si>
  <si>
    <t>01.12.2021 17:27:40</t>
  </si>
  <si>
    <t>01.12.2021 23:41:53</t>
  </si>
  <si>
    <t>L-437 ŞEHİTLİK 35-18-L00437_950448386_950448386</t>
  </si>
  <si>
    <t>01.12.2021 17:29:44</t>
  </si>
  <si>
    <t>01.12.2021 22:18:42</t>
  </si>
  <si>
    <t>L-30 TAŞDİBİ 35-14-L00030_95000562895_95000562895</t>
  </si>
  <si>
    <t>01.12.2021 17:31:16</t>
  </si>
  <si>
    <t>01.12.2021 18:55:44</t>
  </si>
  <si>
    <t>TR-2 35-16-L00002_47591026_56353637_56353637</t>
  </si>
  <si>
    <t>01.12.2021 17:37:47</t>
  </si>
  <si>
    <t>01.12.2021 22:35:10</t>
  </si>
  <si>
    <t>KIRKAĞAÇ TR-14 45-76-M00014_B_56403688_56403688</t>
  </si>
  <si>
    <t>01.12.2021 17:38:58</t>
  </si>
  <si>
    <t>01.12.2021 19:10:38</t>
  </si>
  <si>
    <t>ULUCAK DM-2/17 35-27-M00859_B_56377751_56377751</t>
  </si>
  <si>
    <t>01.12.2021 17:43:25</t>
  </si>
  <si>
    <t>01.12.2021 21:37:59</t>
  </si>
  <si>
    <t>YILMAZ TR-29 45-78-M00189__72373217_72373217</t>
  </si>
  <si>
    <t>01.12.2021 17:44:19</t>
  </si>
  <si>
    <t>01.12.2021 19:00:40</t>
  </si>
  <si>
    <t>ALAÇATI TM 35-18-A00005_URLA-1 M09_2311010</t>
  </si>
  <si>
    <t>01.12.2021 17:53:34</t>
  </si>
  <si>
    <t>01.12.2021 18:03:39</t>
  </si>
  <si>
    <t>KABAKUM KÖK-9 35-30-L00126_SALİHLER- BAHÇELİ L07_72067144</t>
  </si>
  <si>
    <t>01.12.2021 17:56:00</t>
  </si>
  <si>
    <t>01.12.2021 18:14:00</t>
  </si>
  <si>
    <t>OVAKENT TR-2 35-15-L00632_950386248_950386248</t>
  </si>
  <si>
    <t>01.12.2021 18:00:21</t>
  </si>
  <si>
    <t>01.12.2021 21:03:31</t>
  </si>
  <si>
    <t>YENİ FOÇA TR-26 35-23-M00026_G g5b_42106572</t>
  </si>
  <si>
    <t>01.12.2021 18:00:41</t>
  </si>
  <si>
    <t>01.12.2021 20:47:26</t>
  </si>
  <si>
    <t>ÖVEÇLİ KÖK 45-76-L00002_GEBELER L03_72215219</t>
  </si>
  <si>
    <t>01.12.2021 18:03:45</t>
  </si>
  <si>
    <t>01.12.2021 18:57:00</t>
  </si>
  <si>
    <t>K-3586 35-01-K03586_911627042_911627042</t>
  </si>
  <si>
    <t>01.12.2021 18:04:15</t>
  </si>
  <si>
    <t>01.12.2021 20:49:35</t>
  </si>
  <si>
    <t>DAĞARLAR TR-2 45-73-M00600_B_56387832_56387832</t>
  </si>
  <si>
    <t>01.12.2021 18:16:05</t>
  </si>
  <si>
    <t>02.12.2021 01:54:31</t>
  </si>
  <si>
    <t>M-1238 35-01-M01238_912808681_912808681</t>
  </si>
  <si>
    <t>01.12.2021 18:18:00</t>
  </si>
  <si>
    <t>01.12.2021 21:19:54</t>
  </si>
  <si>
    <t>YUKARIDOLMA TR-1 45-72-L00669_956485408_956485408</t>
  </si>
  <si>
    <t>01.12.2021 18:18:41</t>
  </si>
  <si>
    <t>01.12.2021 23:53:02</t>
  </si>
  <si>
    <t>TR-21 45-77-L00021_945505225_945505225</t>
  </si>
  <si>
    <t>01.12.2021 18:18:55</t>
  </si>
  <si>
    <t>01.12.2021 20:24:40</t>
  </si>
  <si>
    <t>YENİCEKÖY TR-1 45-72-L00184_C_56404611_56404611</t>
  </si>
  <si>
    <t>01.12.2021 18:19:23</t>
  </si>
  <si>
    <t>02.12.2021 01:00:52</t>
  </si>
  <si>
    <t>KABAKUM KÖK-9 35-30-L00126_DİKİLİ İM 15,8 (KABAKUM FİDERİ ) L01_72067080</t>
  </si>
  <si>
    <t>01.12.2021 18:20:49</t>
  </si>
  <si>
    <t>01.12.2021 18:30:15</t>
  </si>
  <si>
    <t>MENEMEN İM 35-28-A00001_MENEMEN ŞEHİR-3 L06_2054168</t>
  </si>
  <si>
    <t>01.12.2021 18:25:41</t>
  </si>
  <si>
    <t>01.12.2021 18:56:02</t>
  </si>
  <si>
    <t>L-291 35-18-L00291_950452296_950452296</t>
  </si>
  <si>
    <t>01.12.2021 18:26:53</t>
  </si>
  <si>
    <t>01.12.2021 19:26:10</t>
  </si>
  <si>
    <t>KARABURUN TR-4/18 35-21-L00012_B_56357360_56357360</t>
  </si>
  <si>
    <t>01.12.2021 18:46:25</t>
  </si>
  <si>
    <t>01.12.2021 21:37:21</t>
  </si>
  <si>
    <t>K-885 35-04-K00885_99732862_99732862</t>
  </si>
  <si>
    <t>01.12.2021 18:47:14</t>
  </si>
  <si>
    <t>01.12.2021 23:43:05</t>
  </si>
  <si>
    <t>SANCAKLI BOZKÖY TR-2 45-71-M00530_C_56401288_56401288</t>
  </si>
  <si>
    <t>01.12.2021 18:56:36</t>
  </si>
  <si>
    <t>01.12.2021 23:52:15</t>
  </si>
  <si>
    <t>İBRAHİMKUYU DM 35-15-M00286_HatBaşıAyırıcı_53132665 M05_53132665</t>
  </si>
  <si>
    <t>01.12.2021 18:57:15</t>
  </si>
  <si>
    <t>01.12.2021 18:58:59</t>
  </si>
  <si>
    <t>MENEMEN TR-66 35-28-L00066_DAĞITIM TRAFO MENEMEN TR-66 L03_66803734</t>
  </si>
  <si>
    <t>OG Kesici Arızası</t>
  </si>
  <si>
    <t>01.12.2021 18:57:54</t>
  </si>
  <si>
    <t>01.12.2021 20:16:41</t>
  </si>
  <si>
    <t>TR-21 35-16-L00021_953333466_953333466</t>
  </si>
  <si>
    <t>01.12.2021 18:58:57</t>
  </si>
  <si>
    <t>01.12.2021 19:50:13</t>
  </si>
  <si>
    <t>K-2733 35-09-K02733_97766489_97766489</t>
  </si>
  <si>
    <t>01.12.2021 19:00:42</t>
  </si>
  <si>
    <t>01.12.2021 20:44:20</t>
  </si>
  <si>
    <t>KAVAKALAN TR-1 45-72-L00737_956522191_956522191</t>
  </si>
  <si>
    <t>01.12.2021 19:03:12</t>
  </si>
  <si>
    <t>01.12.2021 20:45:47</t>
  </si>
  <si>
    <t>_L_56402208_56402208</t>
  </si>
  <si>
    <t>01.12.2021 19:04:03</t>
  </si>
  <si>
    <t>01.12.2021 21:15:13</t>
  </si>
  <si>
    <t>TÜRKALİ KISACIKLAR TR-1 45-82-M00194_C_56405222_56405222</t>
  </si>
  <si>
    <t>01.12.2021 19:09:30</t>
  </si>
  <si>
    <t>02.12.2021 02:16:32</t>
  </si>
  <si>
    <t>DM02/TR28 MİLLİ EGEMENLİK 45-73-M00013_945672007_945672007</t>
  </si>
  <si>
    <t>01.12.2021 19:10:21</t>
  </si>
  <si>
    <t>01.12.2021 20:35:46</t>
  </si>
  <si>
    <t>ÖVEÇLİ KÖK 45-76-L00002_GEBELER L03_72215243</t>
  </si>
  <si>
    <t>01.12.2021 19:11:10</t>
  </si>
  <si>
    <t>01.12.2021 19:58:41</t>
  </si>
  <si>
    <t>HAMİT TR-1 45-72-M00228_956523152_956523152</t>
  </si>
  <si>
    <t>01.12.2021 19:14:52</t>
  </si>
  <si>
    <t>01.12.2021 20:01:45</t>
  </si>
  <si>
    <t>_A_56384528_56384528</t>
  </si>
  <si>
    <t>01.12.2021 19:16:19</t>
  </si>
  <si>
    <t>02.12.2021 07:01:45</t>
  </si>
  <si>
    <t>İBRAHİMKUYU DM 35-15-M00286_TR-9 TR-10 TR-11 M04_67554499</t>
  </si>
  <si>
    <t>01.12.2021 19:18:19</t>
  </si>
  <si>
    <t>01.12.2021 19:19:35</t>
  </si>
  <si>
    <t>K-2678 35-03-K02678_910417144_910417144</t>
  </si>
  <si>
    <t>01.12.2021 19:21:08</t>
  </si>
  <si>
    <t>01.12.2021 20:42:11</t>
  </si>
  <si>
    <t>KÖSEALİ TR-1 45-78-M00781_953286930_953286930</t>
  </si>
  <si>
    <t>01.12.2021 19:23:39</t>
  </si>
  <si>
    <t>01.12.2021 21:44:32</t>
  </si>
  <si>
    <t>GÖKEYÜP ÖKÜZCÜK TR-1 45-78-M00811_49194091_56384396_56384396</t>
  </si>
  <si>
    <t>01.12.2021 19:24:03</t>
  </si>
  <si>
    <t>01.12.2021 21:12:08</t>
  </si>
  <si>
    <t>TR-107 35-15-L00107_950381378_950381378</t>
  </si>
  <si>
    <t>01.12.2021 19:27:30</t>
  </si>
  <si>
    <t>01.12.2021 21:27:25</t>
  </si>
  <si>
    <t>_910722489_910722489</t>
  </si>
  <si>
    <t>01.12.2021 19:28:31</t>
  </si>
  <si>
    <t>01.12.2021 21:25:54</t>
  </si>
  <si>
    <t>KÖFÜNDERE TR-2 35-15-L00212_C_56368264_56368264</t>
  </si>
  <si>
    <t>01.12.2021 19:32:46</t>
  </si>
  <si>
    <t>01.12.2021 22:07:20</t>
  </si>
  <si>
    <t>TR-1-3/7 ARABOYNU 35-20-L00023_955200883_955200883</t>
  </si>
  <si>
    <t>01.12.2021 19:39:11</t>
  </si>
  <si>
    <t>01.12.2021 21:48:54</t>
  </si>
  <si>
    <t>M-318 35-02-M00318_A A1B_5811139</t>
  </si>
  <si>
    <t>01.12.2021 19:54:05</t>
  </si>
  <si>
    <t>01.12.2021 21:38:54</t>
  </si>
  <si>
    <t>TR-88 35-17-M00088_A_56392487_56392487</t>
  </si>
  <si>
    <t>01.12.2021 20:05:00</t>
  </si>
  <si>
    <t>01.12.2021 20:20:41</t>
  </si>
  <si>
    <t>K-1673 35-04-K01673_99168666_99168666</t>
  </si>
  <si>
    <t>01.12.2021 20:09:00</t>
  </si>
  <si>
    <t>02.12.2021 00:25:08</t>
  </si>
  <si>
    <t>ŞEYHDAVUTLAR TR-4 KEMİKLİ 45-79-M00121_A_56387154_56387154</t>
  </si>
  <si>
    <t>01.12.2021 20:10:49</t>
  </si>
  <si>
    <t>01.12.2021 21:31:20</t>
  </si>
  <si>
    <t>L-281 35-18-L00281_950438510_950438510</t>
  </si>
  <si>
    <t>01.12.2021 20:12:00</t>
  </si>
  <si>
    <t>01.12.2021 23:47:11</t>
  </si>
  <si>
    <t>K-1655 35-02-K01655_A_56382037_56382037</t>
  </si>
  <si>
    <t>01.12.2021 20:14:50</t>
  </si>
  <si>
    <t>01.12.2021 22:52:13</t>
  </si>
  <si>
    <t>SÜLEYMAN TR-4 45-72-L00302_956483111_956483111</t>
  </si>
  <si>
    <t>01.12.2021 20:17:35</t>
  </si>
  <si>
    <t>01.12.2021 22:47:10</t>
  </si>
  <si>
    <t>DİNDARLI TR-4 YILDIRIMLAR 45-79-M00420_945560880_945560880</t>
  </si>
  <si>
    <t>01.12.2021 20:18:08</t>
  </si>
  <si>
    <t>01.12.2021 22:32:48</t>
  </si>
  <si>
    <t>K-3011 35-01-K03011_911707514_911707514</t>
  </si>
  <si>
    <t>01.12.2021 20:31:45</t>
  </si>
  <si>
    <t>01.12.2021 23:59:14</t>
  </si>
  <si>
    <t>KIRATLI TR-1 35-30-L00141_955295795_955295795</t>
  </si>
  <si>
    <t>01.12.2021 20:33:58</t>
  </si>
  <si>
    <t>01.12.2021 21:51:38</t>
  </si>
  <si>
    <t>M-1001 35-03-M01001_910310427_910310427</t>
  </si>
  <si>
    <t>01.12.2021 20:48:15</t>
  </si>
  <si>
    <t>01.12.2021 21:31:09</t>
  </si>
  <si>
    <t>KABAKUM TR-2 35-30-L00128_A_56404507_56404507</t>
  </si>
  <si>
    <t>01.12.2021 20:54:34</t>
  </si>
  <si>
    <t>01.12.2021 22:11:11</t>
  </si>
  <si>
    <t>YENİFOÇA TR-20 35-23-M00020_950416894_950416894</t>
  </si>
  <si>
    <t>01.12.2021 21:08:42</t>
  </si>
  <si>
    <t>01.12.2021 22:55:04</t>
  </si>
  <si>
    <t>01.12.2021 21:34:02</t>
  </si>
  <si>
    <t>01.12.2021 23:36:00</t>
  </si>
  <si>
    <t>İĞDELİ DAMLAR SOKAK TR-4 35-31-L00344_47904917_56385165_56385165</t>
  </si>
  <si>
    <t>01.12.2021 21:42:36</t>
  </si>
  <si>
    <t>02.12.2021 01:57:43</t>
  </si>
  <si>
    <t>TR-36 35-17-M00036_950306611_950306611</t>
  </si>
  <si>
    <t>01.12.2021 21:53:17</t>
  </si>
  <si>
    <t>01.12.2021 22:40:02</t>
  </si>
  <si>
    <t>TR-1/3 45-72-M00003_967150414_967150414</t>
  </si>
  <si>
    <t>01.12.2021 22:18:03</t>
  </si>
  <si>
    <t>02.12.2021 03:30:20</t>
  </si>
  <si>
    <t>TURGUTALP TR-1 45-71-M01762_43149138_56404824_56404824</t>
  </si>
  <si>
    <t>01.12.2021 22:34:00</t>
  </si>
  <si>
    <t>02.12.2021 01:10:28</t>
  </si>
  <si>
    <t>BAŞARAN TR-4 35-31-L00073_47942825_56371101_56371101</t>
  </si>
  <si>
    <t>01.12.2021 22:43:48</t>
  </si>
  <si>
    <t>02.12.2021 00:22:01</t>
  </si>
  <si>
    <t>TR-20 35-27-M00020_95000045936_95000045936</t>
  </si>
  <si>
    <t>AG Box / Sdk Abone Çıkış Faz Sigorta Atığı</t>
  </si>
  <si>
    <t>01.12.2021 22:57:33</t>
  </si>
  <si>
    <t>01.12.2021 23:34:33</t>
  </si>
  <si>
    <t>MENEMEN DM-4/TR-16 35-28-M00811_953383522_953383522</t>
  </si>
  <si>
    <t>01.12.2021 23:37:28</t>
  </si>
  <si>
    <t>02.12.2021 01:26:22</t>
  </si>
  <si>
    <t>TR-2 35-15-M00002_950380890_950380890</t>
  </si>
  <si>
    <t>01.12.2021 23:49:59</t>
  </si>
  <si>
    <t>02.12.2021 06:10:48</t>
  </si>
  <si>
    <t>SARNIÇ TR-1 45-77-L00329_945500140_945500140</t>
  </si>
  <si>
    <t>01.12.2021 23:57:00</t>
  </si>
  <si>
    <t>02.12.2021 02:48:15</t>
  </si>
  <si>
    <t>DİNDARLI TR-4 YILDIRIMLAR 45-79-M00420_A_56384759_56384759</t>
  </si>
  <si>
    <t>02.12.2021 00:08:56</t>
  </si>
  <si>
    <t>02.12.2021 01:02:37</t>
  </si>
  <si>
    <t>TR-63 35-19-L00063_B_56377041_56377041</t>
  </si>
  <si>
    <t>02.12.2021 00:16:32</t>
  </si>
  <si>
    <t>02.12.2021 02:15:34</t>
  </si>
  <si>
    <t>İLYASLAR KÖK 45-76-M00048_BAKIR KÖK M01_72213141</t>
  </si>
  <si>
    <t>02.12.2021 00:24:05</t>
  </si>
  <si>
    <t>02.12.2021 01:56:00</t>
  </si>
  <si>
    <t>YILDIZ KUSURU TR-1 45-81-M00040_C_56403300_56403300</t>
  </si>
  <si>
    <t>02.12.2021 01:08:16</t>
  </si>
  <si>
    <t>02.12.2021 02:31:51</t>
  </si>
  <si>
    <t>K-4019 35-02-K04019_D_56375427_56375427</t>
  </si>
  <si>
    <t>02.12.2021 01:17:22</t>
  </si>
  <si>
    <t>02.12.2021 01:42:15</t>
  </si>
  <si>
    <t>K-1091 35-04-K01091_99398255_99398255</t>
  </si>
  <si>
    <t>02.12.2021 01:57:23</t>
  </si>
  <si>
    <t>02.12.2021 03:55:48</t>
  </si>
  <si>
    <t>M-258 35-09-M00258_35-09-M00258_2355231</t>
  </si>
  <si>
    <t>02.12.2021 05:11:26</t>
  </si>
  <si>
    <t>02.12.2021 14:47:56</t>
  </si>
  <si>
    <t>HİKMET GIDA KÖK 45-72-M00122_HatBaşıAyırıcı_53136426 M04_53136426</t>
  </si>
  <si>
    <t>02.12.2021 05:52:24</t>
  </si>
  <si>
    <t>02.12.2021 12:09:40</t>
  </si>
  <si>
    <t>K-3036 35-04-K03036_99215297_99215297</t>
  </si>
  <si>
    <t>02.12.2021 06:04:00</t>
  </si>
  <si>
    <t>02.12.2021 07:02:01</t>
  </si>
  <si>
    <t>MENEMEN TR-78 35-28-L00078_MENEMEN DM-5/27 L02_66754721</t>
  </si>
  <si>
    <t>02.12.2021 06:07:02</t>
  </si>
  <si>
    <t>02.12.2021 06:24:33</t>
  </si>
  <si>
    <t>MENEMEN İM 35-28-A00001_TR-1 L13_2053356</t>
  </si>
  <si>
    <t>OG Kademe Ayarı</t>
  </si>
  <si>
    <t>02.12.2021 06:33:06</t>
  </si>
  <si>
    <t>02.12.2021 06:48:02</t>
  </si>
  <si>
    <t>MANİSA TM-1 45-71-A00001_TURGUTLU-2 M18_2309133</t>
  </si>
  <si>
    <t>02.12.2021 06:51:26</t>
  </si>
  <si>
    <t>02.12.2021 07:13:00</t>
  </si>
  <si>
    <t>K-3036 35-04-K03036_98979289_98979289</t>
  </si>
  <si>
    <t>02.12.2021 07:31:34</t>
  </si>
  <si>
    <t>02.12.2021 12:25:57</t>
  </si>
  <si>
    <t>TR-75 35-19-L00075_A_56373312_56373312</t>
  </si>
  <si>
    <t>02.12.2021 07:36:42</t>
  </si>
  <si>
    <t>02.12.2021 09:27:45</t>
  </si>
  <si>
    <t>KARAOĞLANLI TR-1 KÖK 45-71-M00091_ŞEHİR İÇİ ÇIKIŞ M02_61195438</t>
  </si>
  <si>
    <t>02.12.2021 07:43:00</t>
  </si>
  <si>
    <t>02.12.2021 09:40:49</t>
  </si>
  <si>
    <t>YENİKÖY TR-2 45-71-M01045_953238891_953238891</t>
  </si>
  <si>
    <t>02.12.2021 07:59:00</t>
  </si>
  <si>
    <t>02.12.2021 08:55:23</t>
  </si>
  <si>
    <t>M-2132 KÖK 35-07-M02132_99114403_99114403</t>
  </si>
  <si>
    <t>02.12.2021 08:04:26</t>
  </si>
  <si>
    <t>02.12.2021 09:43:27</t>
  </si>
  <si>
    <t>02.12.2021 08:06:44</t>
  </si>
  <si>
    <t>02.12.2021 10:06:06</t>
  </si>
  <si>
    <t>L-145 DALYAN DM 35-18-L00145_8634283_56370519_56370519</t>
  </si>
  <si>
    <t>02.12.2021 08:10:08</t>
  </si>
  <si>
    <t>02.12.2021 13:32:01</t>
  </si>
  <si>
    <t>GÜLBAHÇE TR-1 35-19-L00151_956672294_956672294</t>
  </si>
  <si>
    <t>02.12.2021 08:11:45</t>
  </si>
  <si>
    <t>02.12.2021 15:14:56</t>
  </si>
  <si>
    <t>ÇAMURHAMAMI KÖK 45-78-L00230_HatBaşıAyırıcı_53139660 L03_53139660</t>
  </si>
  <si>
    <t>02.12.2021 08:18:07</t>
  </si>
  <si>
    <t>02.12.2021 10:13:39</t>
  </si>
  <si>
    <t>HAŞİM AKÇORA SULAMA TR 45-71-M01340_DIREK TIPI TRAFO HUCRESI H01_2091216</t>
  </si>
  <si>
    <t>02.12.2021 08:27:07</t>
  </si>
  <si>
    <t>02.12.2021 23:16:03</t>
  </si>
  <si>
    <t>ARDIÇ MAHALLESİ TR-17 35-21-L00128_953366858_953366858</t>
  </si>
  <si>
    <t>02.12.2021 08:31:14</t>
  </si>
  <si>
    <t>02.12.2021 10:49:49</t>
  </si>
  <si>
    <t>ÇAYBAŞI DM-1/19 35-26-M00182_ M12_2333048</t>
  </si>
  <si>
    <t>02.12.2021 08:33:52</t>
  </si>
  <si>
    <t>02.12.2021 14:26:27</t>
  </si>
  <si>
    <t>OĞUZLAR TR-1 35-15-L00739_950372229_950372229</t>
  </si>
  <si>
    <t>02.12.2021 08:34:40</t>
  </si>
  <si>
    <t>02.12.2021 10:13:22</t>
  </si>
  <si>
    <t>AKÇAKÖY TR-1 35-22-M00288_955270678_955270678</t>
  </si>
  <si>
    <t>02.12.2021 08:39:49</t>
  </si>
  <si>
    <t>02.12.2021 12:13:56</t>
  </si>
  <si>
    <t>TR-70 35-16-L00070_953334710_953334710</t>
  </si>
  <si>
    <t>02.12.2021 08:43:58</t>
  </si>
  <si>
    <t>02.12.2021 09:55:11</t>
  </si>
  <si>
    <t>L-103 35-18-L00103_B_56378199_56378199</t>
  </si>
  <si>
    <t>02.12.2021 08:45:00</t>
  </si>
  <si>
    <t>02.12.2021 09:08:12</t>
  </si>
  <si>
    <t>YENİFOÇA M-274 35-23-M00274_C_56386157_56386157</t>
  </si>
  <si>
    <t>02.12.2021 08:49:33</t>
  </si>
  <si>
    <t>02.12.2021 10:01:37</t>
  </si>
  <si>
    <t>SAĞANCI İM 35-16-A00003_SÜLEYMANLI L05_2072980</t>
  </si>
  <si>
    <t>02.12.2021 08:50:33</t>
  </si>
  <si>
    <t>02.12.2021 08:54:00</t>
  </si>
  <si>
    <t>DM-09/13-A 45-71-M00382_C_56403045_56403045</t>
  </si>
  <si>
    <t>02.12.2021 08:53:14</t>
  </si>
  <si>
    <t>02.12.2021 10:50:17</t>
  </si>
  <si>
    <t>KARABULU TR-1 35-31-L00348_47897795_56392372_56392372</t>
  </si>
  <si>
    <t>02.12.2021 08:56:00</t>
  </si>
  <si>
    <t>02.12.2021 12:32:48</t>
  </si>
  <si>
    <t>YENİ FOÇA TR-29 35-23-M00029_YENİFOÇA TR-27 M02_2335025</t>
  </si>
  <si>
    <t>02.12.2021 08:58:19</t>
  </si>
  <si>
    <t>02.12.2021 16:15:26</t>
  </si>
  <si>
    <t>DEĞİRMENCİELİ TR-1 35-24-M00076_DIREK TIPI TRAFO HUCRESI H01_2035641</t>
  </si>
  <si>
    <t>OG Hatta Yabancı Cisim</t>
  </si>
  <si>
    <t>02.12.2021 08:58:36</t>
  </si>
  <si>
    <t>02.12.2021 11:05:51</t>
  </si>
  <si>
    <t>ALAŞEHİR TR-77 BAKLACI KÖYÜ 45-73-M00077_45-73-M00077_2354328</t>
  </si>
  <si>
    <t>02.12.2021 08:59:29</t>
  </si>
  <si>
    <t>02.12.2021 12:40:44</t>
  </si>
  <si>
    <t>K-772 35-01-K00772_TRAFO K02_42387433</t>
  </si>
  <si>
    <t>02.12.2021 09:03:25</t>
  </si>
  <si>
    <t>02.12.2021 11:47:47</t>
  </si>
  <si>
    <t>KUŞÇULAR TR-6 35-19-M00218_DIREK TIPI TRAFO HUCRESI H01_2057920</t>
  </si>
  <si>
    <t>02.12.2021 09:03:30</t>
  </si>
  <si>
    <t>02.12.2021 17:09:52</t>
  </si>
  <si>
    <t>TR-1/43 45-72-M00043_TR-1/1 M04_2043121</t>
  </si>
  <si>
    <t>02.12.2021 09:04:00</t>
  </si>
  <si>
    <t>02.12.2021 09:05:56</t>
  </si>
  <si>
    <t>L-111 OVACIK 35-18-L00111_9741589_56355166_56355166</t>
  </si>
  <si>
    <t>02.12.2021 12:21:56</t>
  </si>
  <si>
    <t>TR-40 35-22-M00040_A_56355187_56355187</t>
  </si>
  <si>
    <t>02.12.2021 09:04:46</t>
  </si>
  <si>
    <t>02.12.2021 16:58:00</t>
  </si>
  <si>
    <t>TR-1/46 45-72-M00046_TR-1/47 M03_2102212</t>
  </si>
  <si>
    <t>02.12.2021 09:07:16</t>
  </si>
  <si>
    <t>02.12.2021 12:42:00</t>
  </si>
  <si>
    <t>DM-4/11(FATİH ANADOLU LİSESİ) 45-71-M00208_DM-4/09A M02_72057070</t>
  </si>
  <si>
    <t>02.12.2021 09:09:18</t>
  </si>
  <si>
    <t>02.12.2021 15:40:45</t>
  </si>
  <si>
    <t>MURADİYE DM-5/6 KÖK 45-71-M00245_KENT BETON M08_72097653</t>
  </si>
  <si>
    <t>02.12.2021 09:10:00</t>
  </si>
  <si>
    <t>02.12.2021 10:12:31</t>
  </si>
  <si>
    <t>K-442 35-01-K00442_K-446 K03_2114064</t>
  </si>
  <si>
    <t>02.12.2021 09:10:57</t>
  </si>
  <si>
    <t>02.12.2021 17:11:58</t>
  </si>
  <si>
    <t>_C_56385371_56385371</t>
  </si>
  <si>
    <t>02.12.2021 09:11:07</t>
  </si>
  <si>
    <t>02.12.2021 10:08:37</t>
  </si>
  <si>
    <t>M-2955(YATIRIM REZERVE) 35-01-M02955_B_56365792_56365792</t>
  </si>
  <si>
    <t>02.12.2021 09:11:42</t>
  </si>
  <si>
    <t>02.12.2021 17:21:43</t>
  </si>
  <si>
    <t>SALİHLİ TR-55 45-78-L00766_953255931_953255931</t>
  </si>
  <si>
    <t>02.12.2021 09:12:25</t>
  </si>
  <si>
    <t>02.12.2021 18:25:01</t>
  </si>
  <si>
    <t>KAYMAKÇI TR-2 35-15-M00242_48699012_56369006_56369006</t>
  </si>
  <si>
    <t>02.12.2021 09:12:58</t>
  </si>
  <si>
    <t>02.12.2021 11:20:00</t>
  </si>
  <si>
    <t>DERBENT İM-DM 45-83-A00004_AKÇAPINAR L04_2331777</t>
  </si>
  <si>
    <t>02.12.2021 09:13:00</t>
  </si>
  <si>
    <t>02.12.2021 19:51:00</t>
  </si>
  <si>
    <t>02.12.2021 09:17:33</t>
  </si>
  <si>
    <t>02.12.2021 18:22:54</t>
  </si>
  <si>
    <t>02.12.2021 09:18:46</t>
  </si>
  <si>
    <t>02.12.2021 17:51:00</t>
  </si>
  <si>
    <t>MECİDİYE TR-3 45-72-L00576_956500706_956500706</t>
  </si>
  <si>
    <t>02.12.2021 09:18:54</t>
  </si>
  <si>
    <t>02.12.2021 14:47:00</t>
  </si>
  <si>
    <t>GÖLMARMARA TR-21 45-85-L00021_945465366_945465366</t>
  </si>
  <si>
    <t>02.12.2021 09:20:39</t>
  </si>
  <si>
    <t>02.12.2021 10:05:53</t>
  </si>
  <si>
    <t>TR-55 KÖK 35-19-M00055_TR-48 L06_76784145</t>
  </si>
  <si>
    <t>02.12.2021 09:21:12</t>
  </si>
  <si>
    <t>02.12.2021 17:12:14</t>
  </si>
  <si>
    <t>M-1568 35-01-M01568_911432000_911432000</t>
  </si>
  <si>
    <t>02.12.2021 09:22:42</t>
  </si>
  <si>
    <t>02.12.2021 15:30:28</t>
  </si>
  <si>
    <t>EĞERCİ TR-1 35-26-L00167_8099210_56357938_56357938</t>
  </si>
  <si>
    <t>02.12.2021 09:22:50</t>
  </si>
  <si>
    <t>02.12.2021 16:48:55</t>
  </si>
  <si>
    <t>FOÇAKÖY TR-3 35-23-M00224_A_56357414_56357414</t>
  </si>
  <si>
    <t>02.12.2021 09:23:57</t>
  </si>
  <si>
    <t>02.12.2021 11:11:28</t>
  </si>
  <si>
    <t>L-130 35-18-L00130_6497245_60982647_60982647</t>
  </si>
  <si>
    <t>02.12.2021 09:24:24</t>
  </si>
  <si>
    <t>02.12.2021 09:36:15</t>
  </si>
  <si>
    <t>K-1312 35-04-K01312_35-04-K01312_2373958</t>
  </si>
  <si>
    <t>02.12.2021 09:27:00</t>
  </si>
  <si>
    <t>02.12.2021 11:31:52</t>
  </si>
  <si>
    <t>K-1866 35-09-K01866_F f2b_5860759</t>
  </si>
  <si>
    <t>02.12.2021 09:28:28</t>
  </si>
  <si>
    <t>02.12.2021 15:38:41</t>
  </si>
  <si>
    <t>M-2013 35-10-M02013_A A01b_79887051</t>
  </si>
  <si>
    <t>02.12.2021 09:29:05</t>
  </si>
  <si>
    <t>02.12.2021 11:59:47</t>
  </si>
  <si>
    <t>TEPECİK KÖYÜ TR-1 45-71-M01289_44415763_56384956_56384956</t>
  </si>
  <si>
    <t>02.12.2021 09:30:43</t>
  </si>
  <si>
    <t>02.12.2021 15:52:49</t>
  </si>
  <si>
    <t>K-4145 35-01-K04145_911550321_911550321</t>
  </si>
  <si>
    <t>02.12.2021 09:31:29</t>
  </si>
  <si>
    <t>02.12.2021 11:33:03</t>
  </si>
  <si>
    <t>GÖKEYÜP TR-1 KÖK 45-78-M00798_HatBaşıAyırıcı_53139955 M04_53139955</t>
  </si>
  <si>
    <t>02.12.2021 09:32:06</t>
  </si>
  <si>
    <t>02.12.2021 15:02:12</t>
  </si>
  <si>
    <t>ARMUTLU TR-3 35-27-L00003_35-27-L00003_2365492</t>
  </si>
  <si>
    <t>02.12.2021 09:36:00</t>
  </si>
  <si>
    <t>02.12.2021 15:46:00</t>
  </si>
  <si>
    <t>KASAPLI TR-299 TARIMSAL SULAMA 45-73-M00901_45-73-M00901_2355074</t>
  </si>
  <si>
    <t>02.12.2021 09:37:46</t>
  </si>
  <si>
    <t>02.12.2021 13:26:55</t>
  </si>
  <si>
    <t>TR-74 35-19-L00074_TR-63 L01_2115357</t>
  </si>
  <si>
    <t>02.12.2021 09:38:31</t>
  </si>
  <si>
    <t>02.12.2021 12:13:24</t>
  </si>
  <si>
    <t>YENİ ŞAKRAN TR-19 35-17-M00216_YENİ ŞAKRAN TR-3 M01_66296953</t>
  </si>
  <si>
    <t>02.12.2021 09:38:49</t>
  </si>
  <si>
    <t>02.12.2021 17:05:03</t>
  </si>
  <si>
    <t>MIDIKLI KÖK 45-81-M00043_KINIK M03_2101974</t>
  </si>
  <si>
    <t>02.12.2021 09:39:10</t>
  </si>
  <si>
    <t>02.12.2021 09:40:46</t>
  </si>
  <si>
    <t>KIRMAHALLE  TR-12 35-28-M00271_953394705_953394705</t>
  </si>
  <si>
    <t>02.12.2021 09:40:57</t>
  </si>
  <si>
    <t>02.12.2021 11:46:48</t>
  </si>
  <si>
    <t>L-336 REİSDERE 35-18-L00336_950460729_950460729</t>
  </si>
  <si>
    <t>02.12.2021 09:41:16</t>
  </si>
  <si>
    <t>02.12.2021 18:06:06</t>
  </si>
  <si>
    <t>TİRE Y.NİZAMOĞLU TR 35-15-M00348_48304137_56395655_56395655</t>
  </si>
  <si>
    <t>02.12.2021 09:42:00</t>
  </si>
  <si>
    <t>02.12.2021 11:05:09</t>
  </si>
  <si>
    <t>HAMZAHOCALI TR2 35-24-M00090_DIREK TIPI TRAFO HUCRESI H01_2035959</t>
  </si>
  <si>
    <t>02.12.2021 09:42:10</t>
  </si>
  <si>
    <t>02.12.2021 12:10:29</t>
  </si>
  <si>
    <t>ÇAMURHAMAMI KÖK 45-78-L00230_YENİKÖY L03_2327767</t>
  </si>
  <si>
    <t>02.12.2021 09:44:30</t>
  </si>
  <si>
    <t>02.12.2021 10:04:00</t>
  </si>
  <si>
    <t>SERPİL GENCOLER VE ARK. ÖZEL TR 45-71-M00921Ö_45-71-M00921Ö_2356458</t>
  </si>
  <si>
    <t>02.12.2021 09:45:19</t>
  </si>
  <si>
    <t>02.12.2021 14:11:32</t>
  </si>
  <si>
    <t>K-111 35-04-K00111_99181082_99181082</t>
  </si>
  <si>
    <t>02.12.2021 09:46:01</t>
  </si>
  <si>
    <t>02.12.2021 17:49:55</t>
  </si>
  <si>
    <t>KOCAKAĞAN DEREİÇİ TR-1 45-72-L00225_D_56406415_56406415</t>
  </si>
  <si>
    <t>02.12.2021 09:47:16</t>
  </si>
  <si>
    <t>02.12.2021 13:30:40</t>
  </si>
  <si>
    <t>02.12.2021 09:48:00</t>
  </si>
  <si>
    <t>02.12.2021 09:55:43</t>
  </si>
  <si>
    <t>02.12.2021 09:49:03</t>
  </si>
  <si>
    <t>02.12.2021 14:00:31</t>
  </si>
  <si>
    <t>POYRAZDAMLARI TR-11 45-78-M00576_HatBaşıAyırıcı_53132741 M05_53132741</t>
  </si>
  <si>
    <t>02.12.2021 09:50:41</t>
  </si>
  <si>
    <t>02.12.2021 11:43:07</t>
  </si>
  <si>
    <t>SERİNYAYLA ALABAŞLI TR-1 45-73-M00879_D_56403997_56403997</t>
  </si>
  <si>
    <t>02.12.2021 09:51:34</t>
  </si>
  <si>
    <t>02.12.2021 11:22:15</t>
  </si>
  <si>
    <t>DM-25/17 45-71-M00049_A_56397841_56397841</t>
  </si>
  <si>
    <t>02.12.2021 09:52:00</t>
  </si>
  <si>
    <t>02.12.2021 11:14:32</t>
  </si>
  <si>
    <t>SOMA A SANTRALİ İM/DM 45-82-A00001_HatBaşıAyırıcı_53136044 L16_53136044</t>
  </si>
  <si>
    <t>02.12.2021 09:53:02</t>
  </si>
  <si>
    <t>02.12.2021 11:34:52</t>
  </si>
  <si>
    <t>02.12.2021 09:53:13</t>
  </si>
  <si>
    <t>02.12.2021 18:35:59</t>
  </si>
  <si>
    <t>M-2313Ö DSİ SÜZBEYLİ ÖZEL KÖK 35-09-M02313Ö_HatBaşıAyırıcı_53133632 M01_53133632</t>
  </si>
  <si>
    <t>02.12.2021 09:54:05</t>
  </si>
  <si>
    <t>02.12.2021 13:04:47</t>
  </si>
  <si>
    <t>M-1006 35-03-M01006_910257677_910257677</t>
  </si>
  <si>
    <t>02.12.2021 09:54:12</t>
  </si>
  <si>
    <t>02.12.2021 15:28:09</t>
  </si>
  <si>
    <t>NEDAR ÖZEL TR 35-30-M00287Ö_DIREK TIPI TRAFO HUCRESI H01_2115298</t>
  </si>
  <si>
    <t>02.12.2021 10:00:46</t>
  </si>
  <si>
    <t>02.12.2021 14:47:16</t>
  </si>
  <si>
    <t>TR-27(M-727) 35-30-M00727_H h1_43010607</t>
  </si>
  <si>
    <t>02.12.2021 10:05:15</t>
  </si>
  <si>
    <t>02.12.2021 13:13:25</t>
  </si>
  <si>
    <t>KARABAĞLAR TM 35-01-A00012_METRO M13_2310488</t>
  </si>
  <si>
    <t>02.12.2021 10:10:00</t>
  </si>
  <si>
    <t>02.12.2021 11:45:14</t>
  </si>
  <si>
    <t>02.12.2021 10:11:40</t>
  </si>
  <si>
    <t>02.12.2021 13:24:29</t>
  </si>
  <si>
    <t>CUMALI TR 1 35-24-M00094_DIREK TIPI TRAFO HUCRESI H01_2035956</t>
  </si>
  <si>
    <t>02.12.2021 10:16:51</t>
  </si>
  <si>
    <t>02.12.2021 12:42:40</t>
  </si>
  <si>
    <t>KULA İM 45-77-A00001_BAŞI BÜYÜK L14_2049995</t>
  </si>
  <si>
    <t>02.12.2021 10:18:19</t>
  </si>
  <si>
    <t>02.12.2021 10:21:10</t>
  </si>
  <si>
    <t>BAŞIBÜYÜK KÖK 45-77-L00158_KULA DM GİRİŞ L01_61353336</t>
  </si>
  <si>
    <t>02.12.2021 10:19:16</t>
  </si>
  <si>
    <t>02.12.2021 10:21:46</t>
  </si>
  <si>
    <t>BİRGİ TR-7 35-15-L00264_950392128_950392128</t>
  </si>
  <si>
    <t>02.12.2021 10:19:55</t>
  </si>
  <si>
    <t>02.12.2021 13:09:53</t>
  </si>
  <si>
    <t>L-129 35-18-L00129_50067571 B01_50068676</t>
  </si>
  <si>
    <t>02.12.2021 10:29:00</t>
  </si>
  <si>
    <t>02.12.2021 10:40:57</t>
  </si>
  <si>
    <t>TR-17 45-78-L00017_953248276_953248276</t>
  </si>
  <si>
    <t>02.12.2021 10:30:57</t>
  </si>
  <si>
    <t>02.12.2021 12:14:41</t>
  </si>
  <si>
    <t>KEMİKLİDERE KÖK 45-80-M00108_ESKİ KEMİKLİDERE AKHİSAR FİDERİ M06_2322962</t>
  </si>
  <si>
    <t>02.12.2021 10:33:01</t>
  </si>
  <si>
    <t>02.12.2021 13:44:09</t>
  </si>
  <si>
    <t>TR-21 35-27-M00021_913665423_913665423</t>
  </si>
  <si>
    <t>02.12.2021 10:34:19</t>
  </si>
  <si>
    <t>02.12.2021 13:56:57</t>
  </si>
  <si>
    <t>02.12.2021 10:35:14</t>
  </si>
  <si>
    <t>03.12.2021 06:08:55</t>
  </si>
  <si>
    <t>M-2137 35-07-M02137_TRAFO M03_42989887</t>
  </si>
  <si>
    <t>02.12.2021 10:38:10</t>
  </si>
  <si>
    <t>02.12.2021 11:40:15</t>
  </si>
  <si>
    <t>L-23 ESKİ POSTANE ÖNÜ 35-14-L00023_956639654_956639654</t>
  </si>
  <si>
    <t>02.12.2021 10:41:03</t>
  </si>
  <si>
    <t>02.12.2021 12:07:39</t>
  </si>
  <si>
    <t>BAHÇEDERE TR-2 45-73-M00558_B_56401633_56401633</t>
  </si>
  <si>
    <t>02.12.2021 10:41:05</t>
  </si>
  <si>
    <t>02.12.2021 13:32:04</t>
  </si>
  <si>
    <t>K-1536 35-01-K01536_98488717_98488717</t>
  </si>
  <si>
    <t>02.12.2021 10:48:11</t>
  </si>
  <si>
    <t>02.12.2021 14:00:33</t>
  </si>
  <si>
    <t>YENİFOÇA TR-44 35-23-M00044_950424190_950424190</t>
  </si>
  <si>
    <t>02.12.2021 10:50:19</t>
  </si>
  <si>
    <t>02.12.2021 15:19:03</t>
  </si>
  <si>
    <t>ŞEMİKLER TM 35-04-A00003_ŞEMİKLER-14 K44_2312133</t>
  </si>
  <si>
    <t>02.12.2021 10:53:00</t>
  </si>
  <si>
    <t>02.12.2021 12:13:06</t>
  </si>
  <si>
    <t>ALLAHDİYEN TR-1 45-78-L00279_953282245_953282245</t>
  </si>
  <si>
    <t>02.12.2021 10:54:25</t>
  </si>
  <si>
    <t>02.12.2021 18:07:46</t>
  </si>
  <si>
    <t>ŞEMİKLER TM 35-04-A00003_ŞEMİKLER-12 K42_2312131</t>
  </si>
  <si>
    <t>02.12.2021 11:03:11</t>
  </si>
  <si>
    <t>02.12.2021 12:01:56</t>
  </si>
  <si>
    <t>SAKIZTEPE SİTESİ TR 35-21-L00065_B B1_5797540</t>
  </si>
  <si>
    <t>02.12.2021 13:41:56</t>
  </si>
  <si>
    <t>AKSELENDİ İM 45-72-A00004_MORALILAR ÇIKIŞ L22_2326923</t>
  </si>
  <si>
    <t>02.12.2021 11:08:17</t>
  </si>
  <si>
    <t>02.12.2021 12:40:53</t>
  </si>
  <si>
    <t>SARIGÖL TR-5 45-79-M00005_B_56385151_56385151</t>
  </si>
  <si>
    <t>02.12.2021 11:11:47</t>
  </si>
  <si>
    <t>02.12.2021 13:39:39</t>
  </si>
  <si>
    <t>SALUR KÖK 45-75-M00062_HatBaşıAyırıcı_53135717 M03_53135717</t>
  </si>
  <si>
    <t>02.12.2021 11:13:13</t>
  </si>
  <si>
    <t>02.12.2021 15:54:00</t>
  </si>
  <si>
    <t>ORTA MAHALLE M-40 35-25-M00112_A_56374651_56374651</t>
  </si>
  <si>
    <t>02.12.2021 11:14:22</t>
  </si>
  <si>
    <t>02.12.2021 13:19:00</t>
  </si>
  <si>
    <t>BAHÇECİK TR-7 45-78-L00775_953281515_953281515</t>
  </si>
  <si>
    <t>02.12.2021 11:20:57</t>
  </si>
  <si>
    <t>02.12.2021 13:28:59</t>
  </si>
  <si>
    <t>BOZCAYAKA TR-1 35-15-L00919_35-15-L00919_2365527</t>
  </si>
  <si>
    <t>02.12.2021 11:23:00</t>
  </si>
  <si>
    <t>02.12.2021 13:54:17</t>
  </si>
  <si>
    <t>KARABURUN TR-4/18 35-21-L00012_A_56357362_56357362</t>
  </si>
  <si>
    <t>AG Hatta Yabancı Cisim</t>
  </si>
  <si>
    <t>02.12.2021 11:29:00</t>
  </si>
  <si>
    <t>02.12.2021 12:00:54</t>
  </si>
  <si>
    <t>KABAKUM TR-1 35-30-L00127_955300822_955300822</t>
  </si>
  <si>
    <t>02.12.2021 15:34:15</t>
  </si>
  <si>
    <t>KAYACIK TR-3 45-75-M00361__72373670_72373670</t>
  </si>
  <si>
    <t>02.12.2021 11:29:35</t>
  </si>
  <si>
    <t>02.12.2021 14:53:51</t>
  </si>
  <si>
    <t>SUBATAN TR-6 35-15-L00341_A_56367912_56367912</t>
  </si>
  <si>
    <t>02.12.2021 11:31:11</t>
  </si>
  <si>
    <t>02.12.2021 15:25:21</t>
  </si>
  <si>
    <t>TR-1/6 45-72-M00006_C_56391704_56391704</t>
  </si>
  <si>
    <t>02.12.2021 11:34:23</t>
  </si>
  <si>
    <t>02.12.2021 13:12:28</t>
  </si>
  <si>
    <t>MUTAFLAR OKUL ÖNÜ TR-1 35-32-L00070_946412544_946412544</t>
  </si>
  <si>
    <t>02.12.2021 11:39:58</t>
  </si>
  <si>
    <t>02.12.2021 18:56:40</t>
  </si>
  <si>
    <t>L-139 35-18-L00139_9443195_56372557_56372557</t>
  </si>
  <si>
    <t>02.12.2021 11:41:00</t>
  </si>
  <si>
    <t>02.12.2021 11:56:05</t>
  </si>
  <si>
    <t>K-2340 35-01-K02340_911776892_911776892</t>
  </si>
  <si>
    <t>02.12.2021 12:40:35</t>
  </si>
  <si>
    <t>M-1452 35-09-M01452_954700939_954700939</t>
  </si>
  <si>
    <t>02.12.2021 11:41:37</t>
  </si>
  <si>
    <t>02.12.2021 17:06:19</t>
  </si>
  <si>
    <t>KÜÇÜKBÖLCEK TR-23 35-24-M00019_DIREK TIPI TRAFO HUCRESI H01_2040059</t>
  </si>
  <si>
    <t>02.12.2021 11:45:40</t>
  </si>
  <si>
    <t>02.12.2021 12:58:56</t>
  </si>
  <si>
    <t>ÇAMBEL TR1 35-27-M00477_B_56368465_56368465</t>
  </si>
  <si>
    <t>02.12.2021 11:46:00</t>
  </si>
  <si>
    <t>02.12.2021 17:30:01</t>
  </si>
  <si>
    <t>TR-1/2 BAYSAN KABİN 35-20-L00002_95000112110_95000112110</t>
  </si>
  <si>
    <t>02.12.2021 11:47:00</t>
  </si>
  <si>
    <t>02.12.2021 15:02:19</t>
  </si>
  <si>
    <t>TR-8 35-13-L00008_D_56366857_56366857</t>
  </si>
  <si>
    <t>02.12.2021 11:56:00</t>
  </si>
  <si>
    <t>02.12.2021 12:47:22</t>
  </si>
  <si>
    <t>NURİYE DM 45-80-M00090_LÜTFİYE M01_72194602</t>
  </si>
  <si>
    <t>02.12.2021 11:58:03</t>
  </si>
  <si>
    <t>02.12.2021 12:29:25</t>
  </si>
  <si>
    <t>YEŞİLYURT TR-4 45-73-M00801_945640278_945640278</t>
  </si>
  <si>
    <t>02.12.2021 11:59:21</t>
  </si>
  <si>
    <t>02.12.2021 18:30:08</t>
  </si>
  <si>
    <t>MORDOĞAN TR-1 35-21-L00201_49808601_56407401_56407401</t>
  </si>
  <si>
    <t>02.12.2021 12:02:14</t>
  </si>
  <si>
    <t>02.12.2021 16:49:47</t>
  </si>
  <si>
    <t>02.12.2021 12:03:07</t>
  </si>
  <si>
    <t>02.12.2021 12:56:39</t>
  </si>
  <si>
    <t>L-108 (AKARCA TR-1) 35-18-L00108_950440432_950440432</t>
  </si>
  <si>
    <t>02.12.2021 12:08:06</t>
  </si>
  <si>
    <t>02.12.2021 15:57:58</t>
  </si>
  <si>
    <t>ULUCAK DM 35-27-M00792_ESKİ ÇAMBEL M16_2311044</t>
  </si>
  <si>
    <t>02.12.2021 12:12:05</t>
  </si>
  <si>
    <t>02.12.2021 12:53:43</t>
  </si>
  <si>
    <t>K-3053 35-03-K03053_E_56362915_56362915</t>
  </si>
  <si>
    <t>02.12.2021 12:12:06</t>
  </si>
  <si>
    <t>02.12.2021 14:39:00</t>
  </si>
  <si>
    <t>ÇAVUŞKÖY TR-1 35-28-M00346_DIREK TIPI TRAFO HUCRESI H01_2108303</t>
  </si>
  <si>
    <t>02.12.2021 12:14:09</t>
  </si>
  <si>
    <t>02.12.2021 16:10:00</t>
  </si>
  <si>
    <t>MURADİYE TR-5 (ESKİ MEZARLIK YANI) 45-71-M00204_COCA COLA M02_2091441</t>
  </si>
  <si>
    <t>02.12.2021 12:17:20</t>
  </si>
  <si>
    <t>03.12.2021 01:50:51</t>
  </si>
  <si>
    <t>TR-103 TARIMSAL SULAMA 45-80-M01103_45-80-M01103_2369267</t>
  </si>
  <si>
    <t>02.12.2021 12:26:01</t>
  </si>
  <si>
    <t>02.12.2021 12:49:40</t>
  </si>
  <si>
    <t>VELİLER TR-1 35-31-L00137_956588369_956588369</t>
  </si>
  <si>
    <t>02.12.2021 12:27:26</t>
  </si>
  <si>
    <t>02.12.2021 14:19:05</t>
  </si>
  <si>
    <t>TR-68 35-16-L00068_953319629_953319629</t>
  </si>
  <si>
    <t>02.12.2021 12:29:14</t>
  </si>
  <si>
    <t>02.12.2021 14:22:43</t>
  </si>
  <si>
    <t>MURADİYE DM-4/12-A (DİREK TR-1) 45-71-M01872_A_56384730_56384730</t>
  </si>
  <si>
    <t>02.12.2021 12:29:15</t>
  </si>
  <si>
    <t>03.12.2021 01:45:59</t>
  </si>
  <si>
    <t>L-288 MENDERES MAH. 35-18-L00288_950447142_950447142</t>
  </si>
  <si>
    <t>02.12.2021 12:29:22</t>
  </si>
  <si>
    <t>02.12.2021 17:45:53</t>
  </si>
  <si>
    <t>DM-1/52 45-71-M00325_953240728_953240728</t>
  </si>
  <si>
    <t>02.12.2021 12:29:48</t>
  </si>
  <si>
    <t>02.12.2021 14:45:01</t>
  </si>
  <si>
    <t>M-739 35-03-M00739_ M04_2062283</t>
  </si>
  <si>
    <t>02.12.2021 12:30:00</t>
  </si>
  <si>
    <t>02.12.2021 12:50:26</t>
  </si>
  <si>
    <t>BADEMLİ ÜÇCEVİZLER MEV. KEMENLER KÖPRÜSÜ YANI TR-24 35-15-L01037_B_56361275_56361275</t>
  </si>
  <si>
    <t>02.12.2021 12:31:11</t>
  </si>
  <si>
    <t>02.12.2021 20:24:33</t>
  </si>
  <si>
    <t>DOĞANCI TR-11 35-31-L00337_47793663_56352007_56352007</t>
  </si>
  <si>
    <t>02.12.2021 12:31:40</t>
  </si>
  <si>
    <t>02.12.2021 18:21:15</t>
  </si>
  <si>
    <t>HALIKÖY OVACIK MAH. TR-3 35-32-L00124_A_56369093_56369093</t>
  </si>
  <si>
    <t>02.12.2021 12:34:31</t>
  </si>
  <si>
    <t>02.12.2021 15:35:14</t>
  </si>
  <si>
    <t>GERELİ KÖYÜ AHMET ÇETİN SULAMA GRB TR-15 35-15-M00314_950409478_950409478</t>
  </si>
  <si>
    <t>02.12.2021 12:42:53</t>
  </si>
  <si>
    <t>02.12.2021 21:27:33</t>
  </si>
  <si>
    <t>EMLAKDERE TR-1 45-71-M01025_45-71-M01025_2374530</t>
  </si>
  <si>
    <t>02.12.2021 12:46:10</t>
  </si>
  <si>
    <t>02.12.2021 19:04:09</t>
  </si>
  <si>
    <t>TR-1/17 45-72-M00017_945120606_945120606</t>
  </si>
  <si>
    <t>02.12.2021 12:46:15</t>
  </si>
  <si>
    <t>02.12.2021 14:06:13</t>
  </si>
  <si>
    <t>HASAN UYSAL SULAMA GRUBU 35-29-L00670_A_56402796_56402796</t>
  </si>
  <si>
    <t>02.12.2021 12:47:11</t>
  </si>
  <si>
    <t>02.12.2021 14:07:22</t>
  </si>
  <si>
    <t>M-650 35-02-M00650_M-651 M03_2103543</t>
  </si>
  <si>
    <t>02.12.2021 12:48:52</t>
  </si>
  <si>
    <t>02.12.2021 14:56:58</t>
  </si>
  <si>
    <t>ÜZÜMLÜ AYSAN BEY TR-3 45-73-M00605_B_56387071_56387071</t>
  </si>
  <si>
    <t>02.12.2021 12:49:05</t>
  </si>
  <si>
    <t>02.12.2021 16:03:22</t>
  </si>
  <si>
    <t>ZEYTİNLİOVA TR-16 45-72-L00409_TR-3 ÇIKIŞI L02_2103395</t>
  </si>
  <si>
    <t>02.12.2021 12:52:08</t>
  </si>
  <si>
    <t>02.12.2021 18:05:48</t>
  </si>
  <si>
    <t>M-2023 35-09-M02023_913654441_913654441</t>
  </si>
  <si>
    <t>02.12.2021 13:00:26</t>
  </si>
  <si>
    <t>02.12.2021 17:32:33</t>
  </si>
  <si>
    <t>02.12.2021 13:00:55</t>
  </si>
  <si>
    <t>02.12.2021 13:39:51</t>
  </si>
  <si>
    <t>DENİZGİREN TR-1 35-21-L00079_E_56353835_56353835</t>
  </si>
  <si>
    <t>02.12.2021 13:01:16</t>
  </si>
  <si>
    <t>02.12.2021 19:44:53</t>
  </si>
  <si>
    <t>UZUNKÖY TR-1 35-31-L00144_C_72255943_72255943</t>
  </si>
  <si>
    <t>02.12.2021 13:01:23</t>
  </si>
  <si>
    <t>02.12.2021 16:03:40</t>
  </si>
  <si>
    <t>HARMANDALI KÖK 45-71-M00061_AHMET KOCA M10_72231048</t>
  </si>
  <si>
    <t>02.12.2021 13:06:53</t>
  </si>
  <si>
    <t>02.12.2021 17:27:14</t>
  </si>
  <si>
    <t>BEYDERE KÖK 45-71-M00128_ESKİ KARAAĞAÇLI M07_50217162</t>
  </si>
  <si>
    <t>02.12.2021 13:09:21</t>
  </si>
  <si>
    <t>02.12.2021 15:25:26</t>
  </si>
  <si>
    <t>L-217 35-18-L00217_12045688_56374474_56374474</t>
  </si>
  <si>
    <t>02.12.2021 13:14:00</t>
  </si>
  <si>
    <t>02.12.2021 15:32:16</t>
  </si>
  <si>
    <t>YENİ ŞAKRAN TR-6 35-17-M00206_950309117_950309117</t>
  </si>
  <si>
    <t>02.12.2021 13:15:38</t>
  </si>
  <si>
    <t>02.12.2021 15:52:36</t>
  </si>
  <si>
    <t>MADIR FAKRA TR-1 45-81-M00232_A_56399517_56399517</t>
  </si>
  <si>
    <t>02.12.2021 13:19:13</t>
  </si>
  <si>
    <t>02.12.2021 15:09:35</t>
  </si>
  <si>
    <t>M-362 35-09-M00362_HatBaşıAyırıcı_53137863 M03_53137863</t>
  </si>
  <si>
    <t>02.12.2021 13:20:00</t>
  </si>
  <si>
    <t>02.12.2021 15:01:41</t>
  </si>
  <si>
    <t>DM-7/21 35-28-M00966_B B1_5762333</t>
  </si>
  <si>
    <t>02.12.2021 13:20:38</t>
  </si>
  <si>
    <t>02.12.2021 15:13:34</t>
  </si>
  <si>
    <t>K-4784 35-01-K04784_35-01-K04784_2360370</t>
  </si>
  <si>
    <t>02.12.2021 13:25:16</t>
  </si>
  <si>
    <t>02.12.2021 14:29:37</t>
  </si>
  <si>
    <t>GÜMÜLDÜR M-7 35-25-M00007_HatBaşıAyırıcı_53133815 M01_53133815</t>
  </si>
  <si>
    <t>02.12.2021 13:33:40</t>
  </si>
  <si>
    <t>02.12.2021 15:21:41</t>
  </si>
  <si>
    <t>TR-113 35-16-L00113_953348038_953348038</t>
  </si>
  <si>
    <t>02.12.2021 13:33:57</t>
  </si>
  <si>
    <t>02.12.2021 15:30:34</t>
  </si>
  <si>
    <t>ÇANDARLI TR-4 35-30-M00004_955312185_955312185</t>
  </si>
  <si>
    <t>02.12.2021 13:36:42</t>
  </si>
  <si>
    <t>02.12.2021 15:57:42</t>
  </si>
  <si>
    <t>YENİKÖY TR-3 35-15-L00382_B_56362069_56362069</t>
  </si>
  <si>
    <t>02.12.2021 13:38:21</t>
  </si>
  <si>
    <t>02.12.2021 17:23:18</t>
  </si>
  <si>
    <t>TR-1/45 (25/17b) ÇIRÇIR 45-71-M00148_45-71-M00148_2365747</t>
  </si>
  <si>
    <t>02.12.2021 13:44:22</t>
  </si>
  <si>
    <t>02.12.2021 14:53:00</t>
  </si>
  <si>
    <t>TR-111 ZEYTİNALANI 35-19-L00111_956667763_956667763</t>
  </si>
  <si>
    <t>02.12.2021 13:51:01</t>
  </si>
  <si>
    <t>02.12.2021 15:32:11</t>
  </si>
  <si>
    <t>TR-37/A 45-77-L00095_945488913_945488913</t>
  </si>
  <si>
    <t>02.12.2021 13:56:55</t>
  </si>
  <si>
    <t>02.12.2021 16:05:26</t>
  </si>
  <si>
    <t>PINARBAŞI ATALAN TR 45-75-M00093_45-75-M00093_2363326</t>
  </si>
  <si>
    <t>02.12.2021 14:00:56</t>
  </si>
  <si>
    <t>02.12.2021 18:18:30</t>
  </si>
  <si>
    <t>TR-111 ZEYTİNALANI 35-19-L00111_95000546840_95000546840</t>
  </si>
  <si>
    <t>02.12.2021 14:01:52</t>
  </si>
  <si>
    <t>02.12.2021 15:38:56</t>
  </si>
  <si>
    <t>L-204 KEMERKAYA 35-14-L00204_956660699_956660699</t>
  </si>
  <si>
    <t>02.12.2021 14:04:58</t>
  </si>
  <si>
    <t>02.12.2021 15:20:08</t>
  </si>
  <si>
    <t>TR-24 45-77-L00024_F f1b_42438280</t>
  </si>
  <si>
    <t>02.12.2021 14:21:50</t>
  </si>
  <si>
    <t>02.12.2021 15:55:07</t>
  </si>
  <si>
    <t>02.12.2021 14:22:54</t>
  </si>
  <si>
    <t>02.12.2021 15:43:50</t>
  </si>
  <si>
    <t>HAYRİ KARALI SULAMA GRUBU 35-29-M00208_DIREK TIPI TRAFO HUCRESI H01_2099256</t>
  </si>
  <si>
    <t>02.12.2021 14:23:00</t>
  </si>
  <si>
    <t>02.12.2021 16:00:28</t>
  </si>
  <si>
    <t>M-2124 35-03-M02124_912727044_912727044</t>
  </si>
  <si>
    <t>02.12.2021 14:23:53</t>
  </si>
  <si>
    <t>02.12.2021 16:05:42</t>
  </si>
  <si>
    <t>TAHTALI TM 35-22-A00001_PANCAR-2 M21_2307948</t>
  </si>
  <si>
    <t>02.12.2021 14:24:50</t>
  </si>
  <si>
    <t>02.12.2021 14:27:03</t>
  </si>
  <si>
    <t>TR-1/53 45-72-M00053_956476347_956476347</t>
  </si>
  <si>
    <t>02.12.2021 14:28:38</t>
  </si>
  <si>
    <t>02.12.2021 15:30:35</t>
  </si>
  <si>
    <t>02.12.2021 14:29:58</t>
  </si>
  <si>
    <t>02.12.2021 14:57:00</t>
  </si>
  <si>
    <t>TR-17 45-78-L00017_953248400_953248400</t>
  </si>
  <si>
    <t>02.12.2021 14:52:15</t>
  </si>
  <si>
    <t>02.12.2021 15:33:03</t>
  </si>
  <si>
    <t>YENİCEKÖY BEYLER TR-1 45-72-L00274_956483326_956483326</t>
  </si>
  <si>
    <t>02.12.2021 14:55:14</t>
  </si>
  <si>
    <t>02.12.2021 15:26:00</t>
  </si>
  <si>
    <t>ÇULLUGÖRECE TR-1 45-80-M00096_A_56390815_56390815</t>
  </si>
  <si>
    <t>02.12.2021 14:59:06</t>
  </si>
  <si>
    <t>02.12.2021 18:05:14</t>
  </si>
  <si>
    <t>KARAKUYU KÖK 35-22-M00091_KARAKUYU M02_72111688</t>
  </si>
  <si>
    <t>02.12.2021 15:01:49</t>
  </si>
  <si>
    <t>02.12.2021 17:26:25</t>
  </si>
  <si>
    <t>DM-6/30 35-28-M00166_953384657_953384657</t>
  </si>
  <si>
    <t>02.12.2021 15:04:31</t>
  </si>
  <si>
    <t>02.12.2021 16:02:51</t>
  </si>
  <si>
    <t>L-44 ÖDEMİŞ ÖĞRETMEN EVLERİ 35-14-L00044_956645705_956645705</t>
  </si>
  <si>
    <t>02.12.2021 15:07:57</t>
  </si>
  <si>
    <t>02.12.2021 15:48:09</t>
  </si>
  <si>
    <t>M-2139 35-07-M02139_97580127_97580127</t>
  </si>
  <si>
    <t>02.12.2021 15:08:09</t>
  </si>
  <si>
    <t>02.12.2021 18:29:04</t>
  </si>
  <si>
    <t>M-3184 35-02-M03184_95000539817_95000539817</t>
  </si>
  <si>
    <t>02.12.2021 15:14:15</t>
  </si>
  <si>
    <t>02.12.2021 16:28:26</t>
  </si>
  <si>
    <t>AKHİSAR İM 45-72-A00001_TR-1/13 M14_2058456</t>
  </si>
  <si>
    <t>02.12.2021 15:17:07</t>
  </si>
  <si>
    <t>02.12.2021 15:25:03</t>
  </si>
  <si>
    <t>KESİKKÖY DM 35-28-M00309_BURUNCUK M08_2323291</t>
  </si>
  <si>
    <t>02.12.2021 15:17:37</t>
  </si>
  <si>
    <t>02.12.2021 15:35:00</t>
  </si>
  <si>
    <t>UMMANDERESİ TR-2 45-75-M00074_B_56369672_56369672</t>
  </si>
  <si>
    <t>02.12.2021 15:19:47</t>
  </si>
  <si>
    <t>02.12.2021 16:32:33</t>
  </si>
  <si>
    <t>KURŞUNLU KAYALI TR-1 45-81-M00185_A_56386491_56386491</t>
  </si>
  <si>
    <t>02.12.2021 15:26:30</t>
  </si>
  <si>
    <t>02.12.2021 17:08:59</t>
  </si>
  <si>
    <t>SALİHLİ TR-55 45-78-L00766_953255686_953255686</t>
  </si>
  <si>
    <t>02.12.2021 15:26:33</t>
  </si>
  <si>
    <t>02.12.2021 18:07:04</t>
  </si>
  <si>
    <t>GÜMÜLDÜR M-7 35-25-M00007_GÜMÜLDÜR M-10 M01_72092641</t>
  </si>
  <si>
    <t>02.12.2021 15:29:00</t>
  </si>
  <si>
    <t>02.12.2021 15:39:18</t>
  </si>
  <si>
    <t>02.12.2021 15:34:35</t>
  </si>
  <si>
    <t>02.12.2021 16:49:27</t>
  </si>
  <si>
    <t>TR-311 ÖZBEK 35-19-M00527_956675812_956675812</t>
  </si>
  <si>
    <t>02.12.2021 15:36:20</t>
  </si>
  <si>
    <t>02.12.2021 17:54:48</t>
  </si>
  <si>
    <t>KÖREZ MAH. TR-1 45-73-M00533_45-73-M00533_2352951</t>
  </si>
  <si>
    <t>02.12.2021 15:36:43</t>
  </si>
  <si>
    <t>02.12.2021 20:22:08</t>
  </si>
  <si>
    <t>YELKİ TR-13 (M-2424) 35-10-M02424_98218693_98218693</t>
  </si>
  <si>
    <t>02.12.2021 15:37:30</t>
  </si>
  <si>
    <t>02.12.2021 16:03:28</t>
  </si>
  <si>
    <t>GÖKGEDİK TR-1 45-83-L00255_955160449_955160449</t>
  </si>
  <si>
    <t>02.12.2021 15:46:54</t>
  </si>
  <si>
    <t>02.12.2021 20:51:35</t>
  </si>
  <si>
    <t>AKPINAR GÖKSU MAH. TR-1 45-75-M00077_D_56386992_56386992</t>
  </si>
  <si>
    <t>02.12.2021 15:52:56</t>
  </si>
  <si>
    <t>02.12.2021 17:40:29</t>
  </si>
  <si>
    <t>YUKARI AVDAN TR-1 45-82-M00241_945532798_945532798</t>
  </si>
  <si>
    <t>02.12.2021 15:53:41</t>
  </si>
  <si>
    <t>02.12.2021 18:32:56</t>
  </si>
  <si>
    <t>TR-1/51 45-72-M00051_956494836_956494836</t>
  </si>
  <si>
    <t>02.12.2021 15:54:11</t>
  </si>
  <si>
    <t>02.12.2021 17:04:33</t>
  </si>
  <si>
    <t>MORDOĞAN TR-41 35-21-L00164_965796334_965796334</t>
  </si>
  <si>
    <t>02.12.2021 15:57:35</t>
  </si>
  <si>
    <t>02.12.2021 20:43:09</t>
  </si>
  <si>
    <t>COŞKUN KOÇ SULAMA GRUBU 35-29-M00322_B_56395651_56395651</t>
  </si>
  <si>
    <t>02.12.2021 15:58:31</t>
  </si>
  <si>
    <t>02.12.2021 18:10:34</t>
  </si>
  <si>
    <t>DM-2/14 (MURADİYE CAMİİ) 45-71-M00075_H_60983889_60983889</t>
  </si>
  <si>
    <t>02.12.2021 16:03:00</t>
  </si>
  <si>
    <t>02.12.2021 17:40:07</t>
  </si>
  <si>
    <t>AHMETLİ DM 45-77-M00187_ESKİ SELENDİ M08_80367394</t>
  </si>
  <si>
    <t>02.12.2021 16:04:40</t>
  </si>
  <si>
    <t>02.12.2021 16:33:36</t>
  </si>
  <si>
    <t>HACIİSA TR-1 45-83-L00282_955157306_955157306</t>
  </si>
  <si>
    <t>02.12.2021 16:08:00</t>
  </si>
  <si>
    <t>02.12.2021 22:54:51</t>
  </si>
  <si>
    <t>SÜNGÜLLÜ KÖYÜ TR-1 45-71-M01698_953201483_953201483</t>
  </si>
  <si>
    <t>02.12.2021 16:10:20</t>
  </si>
  <si>
    <t>02.12.2021 23:59:02</t>
  </si>
  <si>
    <t>GÖLLÜCE TR-1 35-26-L00285_956632807_956632807</t>
  </si>
  <si>
    <t>02.12.2021 16:12:29</t>
  </si>
  <si>
    <t>02.12.2021 17:21:57</t>
  </si>
  <si>
    <t>L-191 35-18-L00191_950442431_950442431</t>
  </si>
  <si>
    <t>02.12.2021 16:18:45</t>
  </si>
  <si>
    <t>02.12.2021 17:41:49</t>
  </si>
  <si>
    <t>SANDIÇAY TR-1 35-22-M00265_955292207_955292207</t>
  </si>
  <si>
    <t>02.12.2021 16:19:41</t>
  </si>
  <si>
    <t>02.12.2021 18:00:11</t>
  </si>
  <si>
    <t>BIÇAKÇI OVACIK TR-5 35-15-L00084_C_56362281_56362281</t>
  </si>
  <si>
    <t>02.12.2021 16:21:47</t>
  </si>
  <si>
    <t>02.12.2021 21:04:22</t>
  </si>
  <si>
    <t>02.12.2021 16:23:55</t>
  </si>
  <si>
    <t>02.12.2021 17:57:23</t>
  </si>
  <si>
    <t>M-1109 35-08-M01109_97593017_97593017</t>
  </si>
  <si>
    <t>02.12.2021 16:30:05</t>
  </si>
  <si>
    <t>02.12.2021 17:42:26</t>
  </si>
  <si>
    <t>AHMET KOCA TARIMSAL SULAMA GRB TR-1 45-71-M00902_DIREK TIPI TRAFO HUCRESI H01_2084274</t>
  </si>
  <si>
    <t>02.12.2021 16:32:03</t>
  </si>
  <si>
    <t>02.12.2021 21:25:56</t>
  </si>
  <si>
    <t>SIRIMLI AVCILAR TR 35-31-L00202_47892125_56380921_56380921</t>
  </si>
  <si>
    <t>02.12.2021 16:43:37</t>
  </si>
  <si>
    <t>02.12.2021 19:52:15</t>
  </si>
  <si>
    <t>OSMANCALI KÖYÜ TR-3 45-71-M01722_43170802_56398952_56398952</t>
  </si>
  <si>
    <t>02.12.2021 16:47:28</t>
  </si>
  <si>
    <t>02.12.2021 23:35:53</t>
  </si>
  <si>
    <t>K-846 35-04-K00846_98914190_98914190</t>
  </si>
  <si>
    <t>02.12.2021 16:51:44</t>
  </si>
  <si>
    <t>02.12.2021 19:04:01</t>
  </si>
  <si>
    <t>TR-17 35-27-M00017_B_56363201_56363201</t>
  </si>
  <si>
    <t>02.12.2021 16:53:39</t>
  </si>
  <si>
    <t>02.12.2021 18:02:13</t>
  </si>
  <si>
    <t>BÜYÜKKÖMÜRCÜ TR-1 35-29-L00335_B_56381238_56381238</t>
  </si>
  <si>
    <t>02.12.2021 16:56:06</t>
  </si>
  <si>
    <t>02.12.2021 20:19:51</t>
  </si>
  <si>
    <t>ÇIRPI TR-1-2/1 35-20-M00006_10143069_56375314_56375314</t>
  </si>
  <si>
    <t>02.12.2021 17:04:51</t>
  </si>
  <si>
    <t>02.12.2021 18:40:48</t>
  </si>
  <si>
    <t>DEĞİRMENDERE DM 35-22-M00085_PANCAR-2 M03_50066525</t>
  </si>
  <si>
    <t>02.12.2021 17:04:56</t>
  </si>
  <si>
    <t>02.12.2021 17:06:00</t>
  </si>
  <si>
    <t>SİYEKLİ KÖK 45-71-M00185_MALDAN M05_72256924</t>
  </si>
  <si>
    <t>02.12.2021 17:05:42</t>
  </si>
  <si>
    <t>02.12.2021 17:19:34</t>
  </si>
  <si>
    <t>K-2752 35-03-K02752_910162152_910162152</t>
  </si>
  <si>
    <t>02.12.2021 17:12:48</t>
  </si>
  <si>
    <t>02.12.2021 19:17:38</t>
  </si>
  <si>
    <t>K-442 35-01-K00442_35-01-K00442_2368313</t>
  </si>
  <si>
    <t>02.12.2021 17:18:52</t>
  </si>
  <si>
    <t>02.12.2021 18:57:59</t>
  </si>
  <si>
    <t>DM-2 35-17-M00002_DOLUM TESİSİ M23_2321736</t>
  </si>
  <si>
    <t>02.12.2021 17:20:36</t>
  </si>
  <si>
    <t>02.12.2021 18:47:10</t>
  </si>
  <si>
    <t>DM-3/19 (ESKİ TR-2/72) 45-83-L00072_955174675_955174675</t>
  </si>
  <si>
    <t>02.12.2021 17:23:47</t>
  </si>
  <si>
    <t>02.12.2021 19:19:10</t>
  </si>
  <si>
    <t>OG İzolatör Arızası</t>
  </si>
  <si>
    <t>02.12.2021 17:26:26</t>
  </si>
  <si>
    <t>02.12.2021 19:52:45</t>
  </si>
  <si>
    <t>DADAĞLI TR-10 (TR-2) 45-79-M00514__72373774_72373774</t>
  </si>
  <si>
    <t>02.12.2021 17:29:53</t>
  </si>
  <si>
    <t>02.12.2021 19:29:59</t>
  </si>
  <si>
    <t>DELEMENLER CAMİİ YANI TR 45-73-M00727_945644759_945644759</t>
  </si>
  <si>
    <t>02.12.2021 17:30:40</t>
  </si>
  <si>
    <t>02.12.2021 20:45:34</t>
  </si>
  <si>
    <t>YAKAKÖY KÖK 45-75-M00067_KAYACIK KÖK M01_2092153</t>
  </si>
  <si>
    <t>02.12.2021 17:36:46</t>
  </si>
  <si>
    <t>02.12.2021 17:37:56</t>
  </si>
  <si>
    <t>TEKELİ DM 35-22-M00088_TEKELİ M10_48495871</t>
  </si>
  <si>
    <t>02.12.2021 17:38:07</t>
  </si>
  <si>
    <t>02.12.2021 18:26:48</t>
  </si>
  <si>
    <t>02.12.2021 17:39:22</t>
  </si>
  <si>
    <t>02.12.2021 19:17:41</t>
  </si>
  <si>
    <t>AVDAN TR-1 45-82-M00230_45-82-M00230_2370777</t>
  </si>
  <si>
    <t>02.12.2021 17:41:56</t>
  </si>
  <si>
    <t>02.12.2021 18:40:54</t>
  </si>
  <si>
    <t>ÇATALKAYA KÖYÜ TR-1 35-21-L00171_B_56379168_56379168</t>
  </si>
  <si>
    <t>02.12.2021 17:44:35</t>
  </si>
  <si>
    <t>02.12.2021 20:16:07</t>
  </si>
  <si>
    <t>M-1036 35-04-M01036_35-04-M01036_65761881</t>
  </si>
  <si>
    <t>02.12.2021 17:46:57</t>
  </si>
  <si>
    <t>02.12.2021 21:14:24</t>
  </si>
  <si>
    <t>YENİKÖY TR-1 45-75-M00272_DIREK TIPI TRAFO HUCRESI H01_2088906</t>
  </si>
  <si>
    <t>02.12.2021 17:53:29</t>
  </si>
  <si>
    <t>02.12.2021 20:39:59</t>
  </si>
  <si>
    <t>02.12.2021 17:59:25</t>
  </si>
  <si>
    <t>02.12.2021 20:10:25</t>
  </si>
  <si>
    <t>DİLEK TR-3 45-80-M00138_45-80-M00138_2369983</t>
  </si>
  <si>
    <t>02.12.2021 17:59:39</t>
  </si>
  <si>
    <t>02.12.2021 19:17:04</t>
  </si>
  <si>
    <t>KARABURUN TR-15 35-21-L00013_953360267_953360267</t>
  </si>
  <si>
    <t>02.12.2021 18:06:15</t>
  </si>
  <si>
    <t>02.12.2021 21:39:36</t>
  </si>
  <si>
    <t>ÜRKMEZ M-26 JANDARMA YANI 35-25-M00350_956636872_956636872</t>
  </si>
  <si>
    <t>02.12.2021 18:07:31</t>
  </si>
  <si>
    <t>02.12.2021 21:30:41</t>
  </si>
  <si>
    <t>02.12.2021 18:07:56</t>
  </si>
  <si>
    <t>02.12.2021 19:10:49</t>
  </si>
  <si>
    <t>TR-33 35-17-M00033_M-433 M03_66314650</t>
  </si>
  <si>
    <t>02.12.2021 18:11:20</t>
  </si>
  <si>
    <t>02.12.2021 19:02:57</t>
  </si>
  <si>
    <t>L-365 ILDIR ÇAYAĞZI 35-18-L00365_11899175_56376067_56376067</t>
  </si>
  <si>
    <t>02.12.2021 18:11:45</t>
  </si>
  <si>
    <t>02.12.2021 19:49:10</t>
  </si>
  <si>
    <t>KÜÇÜKKALE KÖK 35-29-L00036_MEHMETLER L02_2327050</t>
  </si>
  <si>
    <t>02.12.2021 18:17:00</t>
  </si>
  <si>
    <t>02.12.2021 19:13:47</t>
  </si>
  <si>
    <t>KAYAPINAR TR-1 45-71-M00963_A_72056946_72056946</t>
  </si>
  <si>
    <t>02.12.2021 18:21:45</t>
  </si>
  <si>
    <t>03.12.2021 04:21:02</t>
  </si>
  <si>
    <t>TR-28 35-19-L00028_915155205_915155205</t>
  </si>
  <si>
    <t>02.12.2021 18:21:59</t>
  </si>
  <si>
    <t>02.12.2021 19:01:33</t>
  </si>
  <si>
    <t>DİNDARLI TR-1 45-79-M00416_945574250_945574250</t>
  </si>
  <si>
    <t>02.12.2021 18:24:47</t>
  </si>
  <si>
    <t>02.12.2021 20:40:17</t>
  </si>
  <si>
    <t>M-278 35-02-M00278_912763850_912763850</t>
  </si>
  <si>
    <t>02.12.2021 18:28:33</t>
  </si>
  <si>
    <t>02.12.2021 19:52:33</t>
  </si>
  <si>
    <t>TR-23 35-31-L00023_956592872_956592872</t>
  </si>
  <si>
    <t>02.12.2021 18:31:02</t>
  </si>
  <si>
    <t>02.12.2021 21:45:40</t>
  </si>
  <si>
    <t>KARABURUN TR-18 35-21-L00026_A_56390376_56390376</t>
  </si>
  <si>
    <t>02.12.2021 18:31:07</t>
  </si>
  <si>
    <t>02.12.2021 21:33:52</t>
  </si>
  <si>
    <t>EYNEZ TR-1 45-82-M00295_945532277_945532277</t>
  </si>
  <si>
    <t>02.12.2021 18:31:17</t>
  </si>
  <si>
    <t>02.12.2021 23:52:54</t>
  </si>
  <si>
    <t>ZEYTİNKÖY TR-5 DÖŞEME MAH. 35-13-L00069_A_56369134_56369134</t>
  </si>
  <si>
    <t>02.12.2021 18:36:08</t>
  </si>
  <si>
    <t>02.12.2021 19:43:38</t>
  </si>
  <si>
    <t>K-4602 35-02-K04602_913199819_913199819</t>
  </si>
  <si>
    <t>02.12.2021 18:36:56</t>
  </si>
  <si>
    <t>02.12.2021 20:07:40</t>
  </si>
  <si>
    <t>TR-92 35-16-L00092_953330021_953330021</t>
  </si>
  <si>
    <t>02.12.2021 18:41:24</t>
  </si>
  <si>
    <t>02.12.2021 20:22:51</t>
  </si>
  <si>
    <t>BAĞARASI TR-4 35-23-M00173_950426742_950426742</t>
  </si>
  <si>
    <t>02.12.2021 18:41:38</t>
  </si>
  <si>
    <t>02.12.2021 20:23:31</t>
  </si>
  <si>
    <t>L-224 SİBAM EVLERİ 35-18-L00224_950458453_950458453</t>
  </si>
  <si>
    <t>02.12.2021 18:46:02</t>
  </si>
  <si>
    <t>02.12.2021 21:38:51</t>
  </si>
  <si>
    <t>ÇEŞME İM 35-18-A00001_DALYAN L05_2053082</t>
  </si>
  <si>
    <t>02.12.2021 18:46:15</t>
  </si>
  <si>
    <t>02.12.2021 18:46:46</t>
  </si>
  <si>
    <t>SANCAKLI BOZKÖY TR-2 45-71-M00530_45-71-M00530_2355100</t>
  </si>
  <si>
    <t>02.12.2021 18:47:14</t>
  </si>
  <si>
    <t>02.12.2021 22:25:52</t>
  </si>
  <si>
    <t>M-180 DALYAN ARITMA DM 35-18-M00180_ÇEŞME İM L03_66030456</t>
  </si>
  <si>
    <t>02.12.2021 18:47:16</t>
  </si>
  <si>
    <t>02.12.2021 18:50:26</t>
  </si>
  <si>
    <t>GÖKÇEYURT TR-2 35-27-M01022_914055362_914055362</t>
  </si>
  <si>
    <t>02.12.2021 18:48:31</t>
  </si>
  <si>
    <t>03.12.2021 03:07:45</t>
  </si>
  <si>
    <t>ÇEŞME İM 35-18-A00001_DALYAN ARITMA L-180 (15.8) L11_2307673</t>
  </si>
  <si>
    <t>02.12.2021 18:51:36</t>
  </si>
  <si>
    <t>02.12.2021 19:34:49</t>
  </si>
  <si>
    <t>DM-1/53 35-29-M00053_950338556_950338556</t>
  </si>
  <si>
    <t>02.12.2021 18:56:43</t>
  </si>
  <si>
    <t>02.12.2021 20:31:21</t>
  </si>
  <si>
    <t>M-1038 35-04-M01038_912695158_912695158</t>
  </si>
  <si>
    <t>02.12.2021 18:56:46</t>
  </si>
  <si>
    <t>02.12.2021 22:21:45</t>
  </si>
  <si>
    <t>TR-71 35-30-L00071_955325849_955325849</t>
  </si>
  <si>
    <t>02.12.2021 19:02:44</t>
  </si>
  <si>
    <t>02.12.2021 20:53:39</t>
  </si>
  <si>
    <t>TR-91 35-19-L00091_956668194_956668194</t>
  </si>
  <si>
    <t>02.12.2021 19:09:16</t>
  </si>
  <si>
    <t>02.12.2021 22:11:15</t>
  </si>
  <si>
    <t>02.12.2021 19:20:56</t>
  </si>
  <si>
    <t>03.12.2021 01:14:12</t>
  </si>
  <si>
    <t>02.12.2021 19:21:14</t>
  </si>
  <si>
    <t>02.12.2021 19:21:27</t>
  </si>
  <si>
    <t>PAPUÇLU KÖYÜ TR-1 45-77-M00118_45-77-M00118_2362210</t>
  </si>
  <si>
    <t>02.12.2021 19:24:19</t>
  </si>
  <si>
    <t>02.12.2021 19:58:01</t>
  </si>
  <si>
    <t>SART TR-10/A 45-78-M00182_953252000_953252000</t>
  </si>
  <si>
    <t>02.12.2021 19:39:58</t>
  </si>
  <si>
    <t>02.12.2021 21:49:34</t>
  </si>
  <si>
    <t>L-142 TEOS EVLERİ 35-14-L00142_956660733_956660733</t>
  </si>
  <si>
    <t>02.12.2021 19:44:37</t>
  </si>
  <si>
    <t>02.12.2021 21:52:43</t>
  </si>
  <si>
    <t>DM06/TR-5A 45-73-M00090_45-73-M00090_66710573</t>
  </si>
  <si>
    <t>02.12.2021 19:57:10</t>
  </si>
  <si>
    <t>02.12.2021 20:57:00</t>
  </si>
  <si>
    <t>DADAĞLI TR-10 (TR-2) 45-79-M00514_945570563_945570563</t>
  </si>
  <si>
    <t>02.12.2021 20:07:30</t>
  </si>
  <si>
    <t>02.12.2021 22:08:07</t>
  </si>
  <si>
    <t>DM-25/17-A 45-71-M00054_A_56396829_56396829</t>
  </si>
  <si>
    <t>02.12.2021 20:08:46</t>
  </si>
  <si>
    <t>02.12.2021 20:57:44</t>
  </si>
  <si>
    <t>TAŞLIYATAK TR-7 35-31-L00341_956571350_956571350</t>
  </si>
  <si>
    <t>02.12.2021 20:09:00</t>
  </si>
  <si>
    <t>02.12.2021 22:01:46</t>
  </si>
  <si>
    <t>BÜYÜKBELEN TR-7 45-80-M00098_B_56391063_56391063</t>
  </si>
  <si>
    <t>02.12.2021 20:11:00</t>
  </si>
  <si>
    <t>02.12.2021 21:47:58</t>
  </si>
  <si>
    <t>MENEMEN TR-57 35-28-L00057_9149060_56392773_56392773</t>
  </si>
  <si>
    <t>02.12.2021 20:12:58</t>
  </si>
  <si>
    <t>02.12.2021 21:10:18</t>
  </si>
  <si>
    <t>L-103 35-18-L00103_950439587_950439587</t>
  </si>
  <si>
    <t>02.12.2021 20:16:28</t>
  </si>
  <si>
    <t>02.12.2021 22:51:44</t>
  </si>
  <si>
    <t>KUŞÇUBURUN TR-5 35-26-M01261_956626467_956626467</t>
  </si>
  <si>
    <t>02.12.2021 20:16:53</t>
  </si>
  <si>
    <t>02.12.2021 21:10:55</t>
  </si>
  <si>
    <t>TR-17 ALPSU SİT. 35-26-M00017_35-26-M00017_2361656</t>
  </si>
  <si>
    <t>02.12.2021 20:33:12</t>
  </si>
  <si>
    <t>02.12.2021 20:55:51</t>
  </si>
  <si>
    <t>TR-5 35-16-L00005_953334340_953334340</t>
  </si>
  <si>
    <t>02.12.2021 20:36:12</t>
  </si>
  <si>
    <t>02.12.2021 21:49:57</t>
  </si>
  <si>
    <t>MANİSA TM-1 45-71-A00001_DONANIMLI YEDEK M05_2059994</t>
  </si>
  <si>
    <t>02.12.2021 20:37:26</t>
  </si>
  <si>
    <t>02.12.2021 20:43:00</t>
  </si>
  <si>
    <t>02.12.2021 20:51:54</t>
  </si>
  <si>
    <t>02.12.2021 21:52:44</t>
  </si>
  <si>
    <t>M-2416 (YATIRIM REZERVE) 35-02-M02416_913028737_913028737</t>
  </si>
  <si>
    <t>02.12.2021 21:06:23</t>
  </si>
  <si>
    <t>02.12.2021 22:59:47</t>
  </si>
  <si>
    <t>OĞLANANASI TR-14 35-22-M00686_ H_79303336</t>
  </si>
  <si>
    <t>02.12.2021 21:09:35</t>
  </si>
  <si>
    <t>02.12.2021 22:28:00</t>
  </si>
  <si>
    <t>DM-2/10 35-26-M00828__56359919_56359919</t>
  </si>
  <si>
    <t>02.12.2021 21:19:02</t>
  </si>
  <si>
    <t>02.12.2021 22:21:59</t>
  </si>
  <si>
    <t>K-4778 35-04-K04778_99757152_99757152</t>
  </si>
  <si>
    <t>02.12.2021 21:29:17</t>
  </si>
  <si>
    <t>03.12.2021 00:51:07</t>
  </si>
  <si>
    <t>MAHMUTLAR KÖK 45-74-M00354_HatBaşıAyırıcı_77952727 M010_77952727</t>
  </si>
  <si>
    <t>02.12.2021 21:36:32</t>
  </si>
  <si>
    <t>02.12.2021 22:52:53</t>
  </si>
  <si>
    <t>K-3197 35-02-K03197_7050483 b1b_5849691</t>
  </si>
  <si>
    <t>02.12.2021 21:50:38</t>
  </si>
  <si>
    <t>02.12.2021 22:37:09</t>
  </si>
  <si>
    <t>M-987 35-03-M00987_910934072_910934072</t>
  </si>
  <si>
    <t>02.12.2021 22:04:59</t>
  </si>
  <si>
    <t>02.12.2021 22:55:23</t>
  </si>
  <si>
    <t>İSA SEÇEN VE ARK.ÖZEL 35-29-L00238Ö_35-29-L00238Ö_2372209</t>
  </si>
  <si>
    <t>02.12.2021 22:07:13</t>
  </si>
  <si>
    <t>02.12.2021 23:13:53</t>
  </si>
  <si>
    <t>M-3563(YATIRIM REZERVE) 35-02-M03563_99919764_99919764</t>
  </si>
  <si>
    <t>02.12.2021 22:15:17</t>
  </si>
  <si>
    <t>02.12.2021 22:59:22</t>
  </si>
  <si>
    <t>TR-50 45-78-L00050_953253895_953253895</t>
  </si>
  <si>
    <t>02.12.2021 22:16:33</t>
  </si>
  <si>
    <t>02.12.2021 22:42:51</t>
  </si>
  <si>
    <t>KOZLUÖREN TR-1 45-82-M00309_A_65509927_65509927</t>
  </si>
  <si>
    <t>02.12.2021 22:18:18</t>
  </si>
  <si>
    <t>03.12.2021 01:15:19</t>
  </si>
  <si>
    <t>M-2774 35-02-M02774_35-02-M02774_81733276</t>
  </si>
  <si>
    <t>02.12.2021 22:52:42</t>
  </si>
  <si>
    <t>03.12.2021 00:37:48</t>
  </si>
  <si>
    <t>M-1814 KISIK DM-1 35-22-M00095_IŞIKLAR-1 M14_72099714</t>
  </si>
  <si>
    <t>02.12.2021 22:56:00</t>
  </si>
  <si>
    <t>03.12.2021 00:04:24</t>
  </si>
  <si>
    <t>ÖREN TR-9 35-27-L00214_98933013_98933013</t>
  </si>
  <si>
    <t>03.12.2021 02:06:10</t>
  </si>
  <si>
    <t>ÇAYLI TR-3 35-15-L00190_950390298_950390298</t>
  </si>
  <si>
    <t>02.12.2021 23:01:35</t>
  </si>
  <si>
    <t>03.12.2021 01:47:40</t>
  </si>
  <si>
    <t>SİYEKLİ KÖK 45-71-M00185_OSMANCALI M04_72256923</t>
  </si>
  <si>
    <t>02.12.2021 23:06:36</t>
  </si>
  <si>
    <t>02.12.2021 23:16:56</t>
  </si>
  <si>
    <t>ÖREN TR-2 35-27-L00217_965640499_965640499</t>
  </si>
  <si>
    <t>02.12.2021 23:18:02</t>
  </si>
  <si>
    <t>03.12.2021 01:24:03</t>
  </si>
  <si>
    <t>DM-16/02 (BORU FABRİKASI KABİN) 45-71-M00267_TR-86-87-88 M03_66463746</t>
  </si>
  <si>
    <t>02.12.2021 23:18:32</t>
  </si>
  <si>
    <t>03.12.2021 01:24:32</t>
  </si>
  <si>
    <t>M-1149 35-09-M01149_M-538 M07_47615666</t>
  </si>
  <si>
    <t>02.12.2021 23:21:34</t>
  </si>
  <si>
    <t>03.12.2021 00:42:17</t>
  </si>
  <si>
    <t>K-1699 35-02-K01699_C_56376631_56376631</t>
  </si>
  <si>
    <t>02.12.2021 23:32:00</t>
  </si>
  <si>
    <t>03.12.2021 03:51:11</t>
  </si>
  <si>
    <t>TEKBIÇAKLAR TR-1 35-31-L00245_47909024_56385828_56385828</t>
  </si>
  <si>
    <t>02.12.2021 23:48:21</t>
  </si>
  <si>
    <t>03.12.2021 01:20:14</t>
  </si>
  <si>
    <t>DM-2/12 35-26-M00832__56359990_56359990</t>
  </si>
  <si>
    <t>02.12.2021 23:48:37</t>
  </si>
  <si>
    <t>03.12.2021 00:59:29</t>
  </si>
  <si>
    <t>02.12.2021 23:55:26</t>
  </si>
  <si>
    <t>03.12.2021 01:50:24</t>
  </si>
  <si>
    <t>K-3157 35-07-K03157_35-07-K03157_2350919</t>
  </si>
  <si>
    <t>03.12.2021 00:08:26</t>
  </si>
  <si>
    <t>03.12.2021 03:40:23</t>
  </si>
  <si>
    <t>M-1814 KISIK DM-1 35-22-M00095_SULAMA M15_72099716</t>
  </si>
  <si>
    <t>03.12.2021 00:37:26</t>
  </si>
  <si>
    <t>03.12.2021 02:01:18</t>
  </si>
  <si>
    <t>ÇUKURALTI M-14 35-25-M00060_ÇUKURALTI M-15 M03_72123849</t>
  </si>
  <si>
    <t>03.12.2021 00:45:46</t>
  </si>
  <si>
    <t>03.12.2021 02:21:43</t>
  </si>
  <si>
    <t>M-1014 35-03-M01014_C_56379092_56379092</t>
  </si>
  <si>
    <t>03.12.2021 01:04:34</t>
  </si>
  <si>
    <t>03.12.2021 02:47:59</t>
  </si>
  <si>
    <t>GÜMÜLDÜR DM 35-25-M00100_SULTAN M04_2054409</t>
  </si>
  <si>
    <t>03.12.2021 01:21:14</t>
  </si>
  <si>
    <t>03.12.2021 01:24:10</t>
  </si>
  <si>
    <t>TR-1-2/4 SADIKPAŞA MAH. 35-20-L00013_6188397_56359826_56359826</t>
  </si>
  <si>
    <t>03.12.2021 01:30:18</t>
  </si>
  <si>
    <t>03.12.2021 02:36:51</t>
  </si>
  <si>
    <t>03.12.2021 03:07:04</t>
  </si>
  <si>
    <t>03.12.2021 04:26:17</t>
  </si>
  <si>
    <t>TR-22 (DM-7/TR-23) 35-19-L00022_TR-25 L05_49933490</t>
  </si>
  <si>
    <t>03.12.2021 04:22:27</t>
  </si>
  <si>
    <t>03.12.2021 05:14:19</t>
  </si>
  <si>
    <t>K-2550 35-01-K02550_C_56364779_56364779</t>
  </si>
  <si>
    <t>03.12.2021 04:50:46</t>
  </si>
  <si>
    <t>03.12.2021 06:50:35</t>
  </si>
  <si>
    <t>ÇAPAK KÖK 35-26-M00435_HatBaşıAyırıcı_74816160 M05_74816160</t>
  </si>
  <si>
    <t>03.12.2021 05:06:16</t>
  </si>
  <si>
    <t>03.12.2021 09:22:58</t>
  </si>
  <si>
    <t>YAĞCILAR TR-2 35-19-M00227_35-19-M00227_2351578</t>
  </si>
  <si>
    <t>03.12.2021 05:11:13</t>
  </si>
  <si>
    <t>03.12.2021 09:52:11</t>
  </si>
  <si>
    <t>M-3097 35-02-M03097_6792858 b2b_5838193</t>
  </si>
  <si>
    <t>03.12.2021 05:14:40</t>
  </si>
  <si>
    <t>03.12.2021 09:37:33</t>
  </si>
  <si>
    <t>K-2550 35-01-K02550_TRAFO K03_2048018</t>
  </si>
  <si>
    <t>03.12.2021 05:56:57</t>
  </si>
  <si>
    <t>03.12.2021 07:02:03</t>
  </si>
  <si>
    <t>KIRKAĞAÇ TR-22 45-76-M00022_955238599_955238599</t>
  </si>
  <si>
    <t>03.12.2021 06:25:23</t>
  </si>
  <si>
    <t>03.12.2021 09:12:33</t>
  </si>
  <si>
    <t>AYRANCILAR DM-5 35-26-M00807_A_60982468_60982468</t>
  </si>
  <si>
    <t>03.12.2021 06:28:26</t>
  </si>
  <si>
    <t>03.12.2021 07:13:22</t>
  </si>
  <si>
    <t>ZEYTİNLİOVA TR-14 45-72-L00408_DAĞITIM TRAFOSU L06_66581936</t>
  </si>
  <si>
    <t>03.12.2021 07:04:01</t>
  </si>
  <si>
    <t>03.12.2021 09:30:40</t>
  </si>
  <si>
    <t>TR-1-2/4-A 35-20-L00464__72750567_72750567</t>
  </si>
  <si>
    <t>03.12.2021 07:08:49</t>
  </si>
  <si>
    <t>03.12.2021 07:56:27</t>
  </si>
  <si>
    <t>M-223 35-14-M00223_956640567_956640567</t>
  </si>
  <si>
    <t>03.12.2021 07:33:51</t>
  </si>
  <si>
    <t>03.12.2021 09:59:33</t>
  </si>
  <si>
    <t>03.12.2021 07:39:39</t>
  </si>
  <si>
    <t>03.12.2021 08:31:51</t>
  </si>
  <si>
    <t>GÖKÇEN DM 35-29-M00123_ASMALIK M12_2104355</t>
  </si>
  <si>
    <t>03.12.2021 08:09:55</t>
  </si>
  <si>
    <t>03.12.2021 08:34:29</t>
  </si>
  <si>
    <t>03.12.2021 08:14:03</t>
  </si>
  <si>
    <t>03.12.2021 12:09:37</t>
  </si>
  <si>
    <t>TR-1-2/4-A 35-20-L00464_955202468_955202468</t>
  </si>
  <si>
    <t>03.12.2021 08:17:43</t>
  </si>
  <si>
    <t>03.12.2021 09:32:40</t>
  </si>
  <si>
    <t>SOMA TR-18 45-82-M00018_DIREK TIPI TRAFO HUCRESI H01_2092914</t>
  </si>
  <si>
    <t>03.12.2021 08:17:56</t>
  </si>
  <si>
    <t>03.12.2021 09:12:11</t>
  </si>
  <si>
    <t>YAZIBAŞI TR-1 35-26-M00619_8741438_56360804_56360804</t>
  </si>
  <si>
    <t>03.12.2021 08:25:58</t>
  </si>
  <si>
    <t>03.12.2021 09:41:58</t>
  </si>
  <si>
    <t>TR-93 MELTEM SİTESİ 35-19-L00093_6850363_56372892_56372892</t>
  </si>
  <si>
    <t>03.12.2021 08:28:08</t>
  </si>
  <si>
    <t>03.12.2021 12:17:19</t>
  </si>
  <si>
    <t>K-3673 35-03-K03673_910030128_910030128</t>
  </si>
  <si>
    <t>03.12.2021 08:40:00</t>
  </si>
  <si>
    <t>03.12.2021 09:46:12</t>
  </si>
  <si>
    <t>DM-1/10 (TR-18) 35-19-M00018_50108248_56356619_56356619</t>
  </si>
  <si>
    <t>03.12.2021 08:40:17</t>
  </si>
  <si>
    <t>03.12.2021 11:48:04</t>
  </si>
  <si>
    <t>K-1705 35-01-K01705_B_56375929_56375929</t>
  </si>
  <si>
    <t>03.12.2021 08:43:10</t>
  </si>
  <si>
    <t>03.12.2021 15:04:08</t>
  </si>
  <si>
    <t>03.12.2021 08:52:40</t>
  </si>
  <si>
    <t>03.12.2021 10:00:18</t>
  </si>
  <si>
    <t>03.12.2021 08:53:57</t>
  </si>
  <si>
    <t>03.12.2021 15:05:05</t>
  </si>
  <si>
    <t>ADİLOBA TR-1 45-80-M00156_45-80-M00156_2369011</t>
  </si>
  <si>
    <t>03.12.2021 08:56:47</t>
  </si>
  <si>
    <t>03.12.2021 17:10:27</t>
  </si>
  <si>
    <t>K-2315 35-01-K02315_K-670 K02_2114404</t>
  </si>
  <si>
    <t>03.12.2021 08:56:54</t>
  </si>
  <si>
    <t>03.12.2021 17:25:23</t>
  </si>
  <si>
    <t>K-1755 35-02-K01755_B_56382096_56382096</t>
  </si>
  <si>
    <t>03.12.2021 08:57:29</t>
  </si>
  <si>
    <t>03.12.2021 13:00:12</t>
  </si>
  <si>
    <t>RAMAZAN  GÜLGÜN  VE ARK. T-SULAMA GRB. 35-13-L00135_956288207_956288207</t>
  </si>
  <si>
    <t>03.12.2021 09:00:21</t>
  </si>
  <si>
    <t>03.12.2021 11:24:40</t>
  </si>
  <si>
    <t>M-639 OLDURUK KÖK 35-03-M00639_M-2643 M01_42868421</t>
  </si>
  <si>
    <t>03.12.2021 09:00:44</t>
  </si>
  <si>
    <t>03.12.2021 09:11:09</t>
  </si>
  <si>
    <t>ALTINTEPE TR-41 35-22-M00856_B_79413259_79413259</t>
  </si>
  <si>
    <t>03.12.2021 09:01:37</t>
  </si>
  <si>
    <t>03.12.2021 15:04:47</t>
  </si>
  <si>
    <t>ÇAPAK KÖK 35-26-M00435_DAĞKIZILCA-2 ÇIKIŞ M05_66033222</t>
  </si>
  <si>
    <t>03.12.2021 09:02:21</t>
  </si>
  <si>
    <t>03.12.2021 09:26:07</t>
  </si>
  <si>
    <t>GÖKEYÜP MISTIKDAMLARI TR-1 45-78-M00796_45-78-M00796_2353137</t>
  </si>
  <si>
    <t>03.12.2021 09:03:47</t>
  </si>
  <si>
    <t>03.12.2021 17:32:35</t>
  </si>
  <si>
    <t>M-2916 35-01-M02916_912979751_912979751</t>
  </si>
  <si>
    <t>03.12.2021 09:04:07</t>
  </si>
  <si>
    <t>03.12.2021 10:43:04</t>
  </si>
  <si>
    <t>ÖRENCİK TR-3 35-31-L00455__72373923_72373923</t>
  </si>
  <si>
    <t>03.12.2021 09:05:50</t>
  </si>
  <si>
    <t>03.12.2021 13:35:28</t>
  </si>
  <si>
    <t>DM-12 45-71-M00305_45-71-M00305_2370681</t>
  </si>
  <si>
    <t>03.12.2021 09:06:21</t>
  </si>
  <si>
    <t>03.12.2021 15:38:26</t>
  </si>
  <si>
    <t>TR-125 ZEYTİNALANI 35-19-L00125_TR-104 L03_72153727</t>
  </si>
  <si>
    <t>03.12.2021 09:07:41</t>
  </si>
  <si>
    <t>ALAŞEHİR TR-72 45-73-M00072_B_56396247_56396247</t>
  </si>
  <si>
    <t>03.12.2021 09:08:37</t>
  </si>
  <si>
    <t>03.12.2021 12:48:04</t>
  </si>
  <si>
    <t>YENİ FOÇA TR-10 35-23-M00010_YENİFOÇA TR-13 M01_2335211</t>
  </si>
  <si>
    <t>03.12.2021 09:09:55</t>
  </si>
  <si>
    <t>03.12.2021 16:22:59</t>
  </si>
  <si>
    <t>İĞDELİ TR-7 35-31-L00401_956572348_956572348</t>
  </si>
  <si>
    <t>03.12.2021 09:10:51</t>
  </si>
  <si>
    <t>03.12.2021 12:29:03</t>
  </si>
  <si>
    <t>AKPINAR TR-1 (MERKEZ) 35-31-L00304_ H_65826717</t>
  </si>
  <si>
    <t>03.12.2021 09:11:00</t>
  </si>
  <si>
    <t>03.12.2021 10:38:41</t>
  </si>
  <si>
    <t>M-749 KIRIKLAR CEZAEVİ KÖK 35-03-M00749_CUMAOVASI-2 48 NOLU DİREK M04_49932337</t>
  </si>
  <si>
    <t>03.12.2021 11:02:39</t>
  </si>
  <si>
    <t>YENİBAĞARASI TR-2 35-23-M00208_950425936_950425936</t>
  </si>
  <si>
    <t>03.12.2021 09:13:25</t>
  </si>
  <si>
    <t>03.12.2021 12:01:16</t>
  </si>
  <si>
    <t>KOZLUÖREN TR-1 45-82-M00309_C_65509999_65509999</t>
  </si>
  <si>
    <t>03.12.2021 09:15:18</t>
  </si>
  <si>
    <t>03.12.2021 13:04:21</t>
  </si>
  <si>
    <t>M-1027 35-04-M01027_D_56379602_56379602</t>
  </si>
  <si>
    <t>03.12.2021 09:16:50</t>
  </si>
  <si>
    <t>03.12.2021 09:32:08</t>
  </si>
  <si>
    <t>DEREKÖY TR-1 35-20-L00255_955209518_955209518</t>
  </si>
  <si>
    <t>03.12.2021 09:17:45</t>
  </si>
  <si>
    <t>03.12.2021 10:20:45</t>
  </si>
  <si>
    <t>ÇUKURALTI M-54 35-25-M00089_ÇUKURALTI M-41(ÖZKENT) M01_72116246</t>
  </si>
  <si>
    <t>03.12.2021 09:21:01</t>
  </si>
  <si>
    <t>03.12.2021 10:58:14</t>
  </si>
  <si>
    <t>M-236 35-02-M00236_910151435_910151435</t>
  </si>
  <si>
    <t>03.12.2021 09:22:22</t>
  </si>
  <si>
    <t>03.12.2021 11:56:26</t>
  </si>
  <si>
    <t>ÇIPLAK KÖK 35-29-M00126_YENİÇİFTLİK ENH M09_72189962</t>
  </si>
  <si>
    <t>03.12.2021 09:24:00</t>
  </si>
  <si>
    <t>03.12.2021 10:31:26</t>
  </si>
  <si>
    <t>KAYAKÖY DM 35-15-L00866_İLKKURŞUN L05_72307163</t>
  </si>
  <si>
    <t>03.12.2021 09:24:04</t>
  </si>
  <si>
    <t>03.12.2021 17:51:00</t>
  </si>
  <si>
    <t>MURADİYE TR-5(BELEDİYE KABİN) 45-71-M00194_B C2_5965666</t>
  </si>
  <si>
    <t>03.12.2021 09:25:17</t>
  </si>
  <si>
    <t>03.12.2021 11:21:28</t>
  </si>
  <si>
    <t>CUMALI TR-1 35-27-M00965_DIREK TIPI TRAFO HUCRESI H01_2052270</t>
  </si>
  <si>
    <t>03.12.2021 09:25:25</t>
  </si>
  <si>
    <t>03.12.2021 11:16:43</t>
  </si>
  <si>
    <t>İM-2/TR-21 SIĞACIK 35-14-L00301_956636228_956636228</t>
  </si>
  <si>
    <t>03.12.2021 09:26:25</t>
  </si>
  <si>
    <t>03.12.2021 10:21:43</t>
  </si>
  <si>
    <t>M-58 35-17-M00058_35-17-M00058_79438292</t>
  </si>
  <si>
    <t>03.12.2021 09:27:00</t>
  </si>
  <si>
    <t>03.12.2021 10:35:57</t>
  </si>
  <si>
    <t>ÇUKURALTI M-37 35-25-M00078_955284592_955284592</t>
  </si>
  <si>
    <t>03.12.2021 09:29:46</t>
  </si>
  <si>
    <t>03.12.2021 11:17:06</t>
  </si>
  <si>
    <t>DM-16/14 45-71-M00621_45-71-M00621_2371892</t>
  </si>
  <si>
    <t>03.12.2021 09:34:50</t>
  </si>
  <si>
    <t>03.12.2021 11:58:05</t>
  </si>
  <si>
    <t>ÜNİVERSİTE TM 35-02-A00008_PINARBAŞI-1 M23_2310714</t>
  </si>
  <si>
    <t>03.12.2021 09:35:11</t>
  </si>
  <si>
    <t>03.12.2021 09:45:00</t>
  </si>
  <si>
    <t>ASARLIK TR-20 35-28-M00170_953377483_953377483</t>
  </si>
  <si>
    <t>03.12.2021 09:37:52</t>
  </si>
  <si>
    <t>03.12.2021 13:01:54</t>
  </si>
  <si>
    <t>ÇIRPI İM 35-20-A00002_YENİÇİFTLİK L03_2055122</t>
  </si>
  <si>
    <t>03.12.2021 09:38:20</t>
  </si>
  <si>
    <t>03.12.2021 09:45:16</t>
  </si>
  <si>
    <t>SARIKAYA KÖK 35-31-L00284_İĞDELİ L01_2337273</t>
  </si>
  <si>
    <t>03.12.2021 09:38:57</t>
  </si>
  <si>
    <t>03.12.2021 10:11:31</t>
  </si>
  <si>
    <t>M-13 35-02-M00013_M-157 M03_2333802</t>
  </si>
  <si>
    <t>03.12.2021 09:39:10</t>
  </si>
  <si>
    <t>03.12.2021 12:03:39</t>
  </si>
  <si>
    <t>TR-41 35-19-L00041_TR-22 M03_76803286</t>
  </si>
  <si>
    <t>03.12.2021 09:40:31</t>
  </si>
  <si>
    <t>03.12.2021 10:44:56</t>
  </si>
  <si>
    <t>URGANLI YENİKÖY TR-3 45-83-L00444_45-83-L00444_2355051</t>
  </si>
  <si>
    <t>03.12.2021 09:41:51</t>
  </si>
  <si>
    <t>03.12.2021 17:13:48</t>
  </si>
  <si>
    <t>YENİ TOKİ TR-13 45-71-M02267_72268644 C02_72267973</t>
  </si>
  <si>
    <t>03.12.2021 09:43:00</t>
  </si>
  <si>
    <t>03.12.2021 16:56:55</t>
  </si>
  <si>
    <t>SARUHANLI TR-12 45-80-M00012_956562902_956562902</t>
  </si>
  <si>
    <t>03.12.2021 09:43:13</t>
  </si>
  <si>
    <t>03.12.2021 12:53:39</t>
  </si>
  <si>
    <t>AKÇAPINAR KÖK 45-83-L00131_AKÇAPINAR L06_72176470</t>
  </si>
  <si>
    <t>03.12.2021 09:44:24</t>
  </si>
  <si>
    <t>03.12.2021 10:22:53</t>
  </si>
  <si>
    <t>M-1027 35-04-M01027_B_56379598_56379598</t>
  </si>
  <si>
    <t>03.12.2021 09:45:12</t>
  </si>
  <si>
    <t>03.12.2021 10:39:53</t>
  </si>
  <si>
    <t>ZEYNEL KEREM EVCİM ÖZEL TR 35-23-M00287Ö_DIREK TIPI TRAFO HUCRESI H01_2062414</t>
  </si>
  <si>
    <t>03.12.2021 09:45:15</t>
  </si>
  <si>
    <t>03.12.2021 12:12:04</t>
  </si>
  <si>
    <t>ÖREN TR-2 35-27-L00217_97508323_97508323</t>
  </si>
  <si>
    <t>03.12.2021 09:46:06</t>
  </si>
  <si>
    <t>03.12.2021 11:52:12</t>
  </si>
  <si>
    <t>AKSELENDİ İM 45-72-A00004_ILCAKSU L23_2326924</t>
  </si>
  <si>
    <t>03.12.2021 09:50:41</t>
  </si>
  <si>
    <t>03.12.2021 13:02:28</t>
  </si>
  <si>
    <t>İLYASLAR KÖK 45-76-M00048_İLYASLAR M02_72213142</t>
  </si>
  <si>
    <t>03.12.2021 09:52:51</t>
  </si>
  <si>
    <t>03.12.2021 10:31:01</t>
  </si>
  <si>
    <t>L-336 REİSDERE 35-18-L00336_35-18-L00336_2367888</t>
  </si>
  <si>
    <t>03.12.2021 09:56:07</t>
  </si>
  <si>
    <t>03.12.2021 11:11:15</t>
  </si>
  <si>
    <t>M-1950 35-09-M01950_E e3_5888858</t>
  </si>
  <si>
    <t>03.12.2021 09:56:17</t>
  </si>
  <si>
    <t>03.12.2021 12:56:22</t>
  </si>
  <si>
    <t>K-2378 35-03-K02378_A_56354801_56354801</t>
  </si>
  <si>
    <t>03.12.2021 09:57:00</t>
  </si>
  <si>
    <t>03.12.2021 10:17:14</t>
  </si>
  <si>
    <t>DAĞDERE TR-1 35-29-L00320_B_56400195_56400195</t>
  </si>
  <si>
    <t>03.12.2021 09:57:06</t>
  </si>
  <si>
    <t>03.12.2021 12:52:33</t>
  </si>
  <si>
    <t>TR-1/43 45-83-M00043_TR-1/44 M02_2330144</t>
  </si>
  <si>
    <t>03.12.2021 09:57:50</t>
  </si>
  <si>
    <t>03.12.2021 13:53:09</t>
  </si>
  <si>
    <t>TR-81 35-19-L00081_TR-147 L02_72133518</t>
  </si>
  <si>
    <t>OG Parafudr Patlaması</t>
  </si>
  <si>
    <t>03.12.2021 09:59:07</t>
  </si>
  <si>
    <t>03.12.2021 15:25:58</t>
  </si>
  <si>
    <t>DM-23/07 45-71-M00494_45-71-M00494_2365284</t>
  </si>
  <si>
    <t>03.12.2021 10:01:05</t>
  </si>
  <si>
    <t>03.12.2021 14:57:04</t>
  </si>
  <si>
    <t>YAĞCILAR TR-1 35-19-M00226_956670484_956670484</t>
  </si>
  <si>
    <t>03.12.2021 10:02:06</t>
  </si>
  <si>
    <t>03.12.2021 17:21:50</t>
  </si>
  <si>
    <t>AKÖREN TR-19 KÖK 45-78-M00974_ALAŞEHİR M04_66244783</t>
  </si>
  <si>
    <t>03.12.2021 10:03:41</t>
  </si>
  <si>
    <t>03.12.2021 10:47:03</t>
  </si>
  <si>
    <t>KARABURUN TR-9A 35-21-L00043_953368450_953368450</t>
  </si>
  <si>
    <t>03.12.2021 10:03:43</t>
  </si>
  <si>
    <t>03.12.2021 11:25:44</t>
  </si>
  <si>
    <t>K-1024 35-01-K01024_911733450_911733450</t>
  </si>
  <si>
    <t>03.12.2021 10:04:14</t>
  </si>
  <si>
    <t>03.12.2021 11:41:00</t>
  </si>
  <si>
    <t>L-45 JANDARMA SİTESİ 35-14-L00045_956658650_956658650</t>
  </si>
  <si>
    <t>03.12.2021 10:04:29</t>
  </si>
  <si>
    <t>03.12.2021 13:30:04</t>
  </si>
  <si>
    <t>K-978 35-07-K00978_912283003_912283003</t>
  </si>
  <si>
    <t>03.12.2021 10:06:56</t>
  </si>
  <si>
    <t>03.12.2021 11:06:44</t>
  </si>
  <si>
    <t>ÇOBANLAR AYVACIK TR-3 35-15-L00359_B_56369009_56369009</t>
  </si>
  <si>
    <t>03.12.2021 10:09:52</t>
  </si>
  <si>
    <t>03.12.2021 19:06:14</t>
  </si>
  <si>
    <t>ÇAVDAR TR-1 45-82-L00057_955235521_955235521</t>
  </si>
  <si>
    <t>03.12.2021 10:14:28</t>
  </si>
  <si>
    <t>03.12.2021 15:34:57</t>
  </si>
  <si>
    <t>ÇATALKAYA TR-3 35-21-L00193__72410448_72410448</t>
  </si>
  <si>
    <t>03.12.2021 10:14:34</t>
  </si>
  <si>
    <t>03.12.2021 18:09:57</t>
  </si>
  <si>
    <t>ARPALIK KÖK 45-83-M00137_MADEN M05_2096502</t>
  </si>
  <si>
    <t>03.12.2021 10:15:47</t>
  </si>
  <si>
    <t>03.12.2021 12:00:59</t>
  </si>
  <si>
    <t>TR-93 MELTEM SİTESİ 35-19-L00093_DIREK TIPI TRAFO HUCRESI H01_2057289</t>
  </si>
  <si>
    <t>03.12.2021 10:17:04</t>
  </si>
  <si>
    <t>03.12.2021 15:31:04</t>
  </si>
  <si>
    <t>BADEMLİ HACIMUSA MEV. TR-32 35-15-L01052_E_56361660_56361660</t>
  </si>
  <si>
    <t>03.12.2021 10:22:46</t>
  </si>
  <si>
    <t>03.12.2021 12:25:54</t>
  </si>
  <si>
    <t>K-3740 35-08-K03740_97574270_97574270</t>
  </si>
  <si>
    <t>03.12.2021 10:24:54</t>
  </si>
  <si>
    <t>03.12.2021 13:14:31</t>
  </si>
  <si>
    <t>K-739 35-04-K00739_99708522_99708522</t>
  </si>
  <si>
    <t>03.12.2021 10:32:13</t>
  </si>
  <si>
    <t>03.12.2021 12:29:32</t>
  </si>
  <si>
    <t>ZEYNEL ÇALAN 35-26-L00079_6639755_56359767_56359767</t>
  </si>
  <si>
    <t>03.12.2021 10:32:21</t>
  </si>
  <si>
    <t>03.12.2021 11:14:09</t>
  </si>
  <si>
    <t>MESCİTLİ TR-3 35-15-L00097_950409577_950409577</t>
  </si>
  <si>
    <t>03.12.2021 10:34:11</t>
  </si>
  <si>
    <t>03.12.2021 13:45:39</t>
  </si>
  <si>
    <t>03.12.2021 10:37:24</t>
  </si>
  <si>
    <t>03.12.2021 11:10:51</t>
  </si>
  <si>
    <t>UĞURLU KÖK 45-86-M00045_HatBaşıAyırıcı_53135437 M04_53135437</t>
  </si>
  <si>
    <t>03.12.2021 10:38:47</t>
  </si>
  <si>
    <t>03.12.2021 10:39:37</t>
  </si>
  <si>
    <t>KARABURUN TR-6 35-21-L00032_953359762_953359762</t>
  </si>
  <si>
    <t>03.12.2021 10:40:00</t>
  </si>
  <si>
    <t>03.12.2021 12:18:21</t>
  </si>
  <si>
    <t>03.12.2021 10:43:37</t>
  </si>
  <si>
    <t>03.12.2021 16:05:06</t>
  </si>
  <si>
    <t>ÜRKÜTLER TR-1 35-16-M00091_953324063_953324063</t>
  </si>
  <si>
    <t>03.12.2021 10:45:06</t>
  </si>
  <si>
    <t>03.12.2021 12:48:34</t>
  </si>
  <si>
    <t>K-4522 35-02-K04522_913203743_913203743</t>
  </si>
  <si>
    <t>03.12.2021 10:46:00</t>
  </si>
  <si>
    <t>03.12.2021 12:04:51</t>
  </si>
  <si>
    <t>K-4735 35-03-K04735_910329730_910329730</t>
  </si>
  <si>
    <t>03.12.2021 10:48:39</t>
  </si>
  <si>
    <t>03.12.2021 13:26:14</t>
  </si>
  <si>
    <t>OKLUİSA KÖK 45-81-M00046_CINAN GRUP M04_71994402</t>
  </si>
  <si>
    <t>03.12.2021 10:53:07</t>
  </si>
  <si>
    <t>03.12.2021 10:53:31</t>
  </si>
  <si>
    <t>OKLUİSA KÖK 45-81-M00046_HatBaşıAyırıcı_73063133 M04_73063133</t>
  </si>
  <si>
    <t>03.12.2021 10:53:21</t>
  </si>
  <si>
    <t>03.12.2021 10:54:17</t>
  </si>
  <si>
    <t>SELEKLER TR-1 45-86-M00163_DIREK TIPI TRAFO HUCRESI H01_2054848</t>
  </si>
  <si>
    <t>03.12.2021 10:53:56</t>
  </si>
  <si>
    <t>03.12.2021 12:26:18</t>
  </si>
  <si>
    <t>DUMANLAR KÖK 45-81-M00044_KARABEYLER M02_72038302</t>
  </si>
  <si>
    <t>03.12.2021 10:59:01</t>
  </si>
  <si>
    <t>03.12.2021 10:59:31</t>
  </si>
  <si>
    <t>M-1188 35-04-M01188_B_56381653_56381653</t>
  </si>
  <si>
    <t>03.12.2021 10:59:19</t>
  </si>
  <si>
    <t>03.12.2021 11:46:52</t>
  </si>
  <si>
    <t>K-1642 35-03-K01642_910623806_910623806</t>
  </si>
  <si>
    <t>03.12.2021 11:02:04</t>
  </si>
  <si>
    <t>03.12.2021 12:38:15</t>
  </si>
  <si>
    <t>İĞDELİ TR-1 35-31-L00300_47811000_56352549_56352549</t>
  </si>
  <si>
    <t>03.12.2021 11:06:13</t>
  </si>
  <si>
    <t>03.12.2021 15:10:49</t>
  </si>
  <si>
    <t>SOMA TR-31/2 45-82-M00103_945523743_945523743</t>
  </si>
  <si>
    <t>03.12.2021 11:07:49</t>
  </si>
  <si>
    <t>03.12.2021 13:32:45</t>
  </si>
  <si>
    <t>L-46 HARİTACILAR 35-14-L00046_956634509_956634509</t>
  </si>
  <si>
    <t>03.12.2021 11:08:44</t>
  </si>
  <si>
    <t>03.12.2021 13:25:04</t>
  </si>
  <si>
    <t>SALİHLİ BİOKÜTLE YAKITLI ENERJİ SANTRALİ KÖK 45-78-M01333_HatBaşıAyırıcı_53139455 M02_53139455</t>
  </si>
  <si>
    <t>03.12.2021 11:12:48</t>
  </si>
  <si>
    <t>03.12.2021 13:57:13</t>
  </si>
  <si>
    <t>ÇAVUŞOĞLU TR-1 45-71-M01820_B_56385877_56385877</t>
  </si>
  <si>
    <t>03.12.2021 11:13:02</t>
  </si>
  <si>
    <t>03.12.2021 15:52:15</t>
  </si>
  <si>
    <t>TOLOZ KÖK 45-79-M00251_ERENKÖY-ÇEŞNELİ-OSMANİYE-KIZILDAĞ M02_66843590</t>
  </si>
  <si>
    <t>03.12.2021 11:17:00</t>
  </si>
  <si>
    <t>03.12.2021 13:50:51</t>
  </si>
  <si>
    <t>KEMAL TEOMAN TR 35-27-M00144_DIREK TIPI TRAFO HUCRESI H01_2054785</t>
  </si>
  <si>
    <t>03.12.2021 11:20:46</t>
  </si>
  <si>
    <t>03.12.2021 15:12:12</t>
  </si>
  <si>
    <t>TR-27 35-13-L00027_946421603_946421603</t>
  </si>
  <si>
    <t>03.12.2021 11:30:43</t>
  </si>
  <si>
    <t>03.12.2021 13:04:13</t>
  </si>
  <si>
    <t>M-990 35-03-M00990_910370362_910370362</t>
  </si>
  <si>
    <t>03.12.2021 11:31:57</t>
  </si>
  <si>
    <t>03.12.2021 15:45:52</t>
  </si>
  <si>
    <t>K-1641 35-03-K01641_910666571_910666571</t>
  </si>
  <si>
    <t>03.12.2021 11:34:00</t>
  </si>
  <si>
    <t>03.12.2021 14:31:51</t>
  </si>
  <si>
    <t>YENİ FOÇA TR-27 35-23-M00027_42096249_56366789_56366789</t>
  </si>
  <si>
    <t>03.12.2021 11:37:24</t>
  </si>
  <si>
    <t>03.12.2021 13:41:54</t>
  </si>
  <si>
    <t>L-95 35-18-L00095_950453483_950453483</t>
  </si>
  <si>
    <t>03.12.2021 11:37:57</t>
  </si>
  <si>
    <t>03.12.2021 13:21:47</t>
  </si>
  <si>
    <t>K-843 35-03-K00843_912691918_912691918</t>
  </si>
  <si>
    <t>03.12.2021 11:40:01</t>
  </si>
  <si>
    <t>03.12.2021 14:38:48</t>
  </si>
  <si>
    <t>GÜLBAHÇE TR-7 35-19-L00167_956681841_956681841</t>
  </si>
  <si>
    <t>03.12.2021 11:46:03</t>
  </si>
  <si>
    <t>03.12.2021 18:03:44</t>
  </si>
  <si>
    <t>DM-1/27-B (KATLI OTOPARK) 45-71-M01863_953201357_953201357</t>
  </si>
  <si>
    <t>03.12.2021 11:49:20</t>
  </si>
  <si>
    <t>03.12.2021 13:27:55</t>
  </si>
  <si>
    <t>BİRGİ TR-18 35-15-L00398_48761682_56362276_56362276</t>
  </si>
  <si>
    <t>03.12.2021 11:50:03</t>
  </si>
  <si>
    <t>03.12.2021 15:33:45</t>
  </si>
  <si>
    <t>K-1487 35-03-K01487_910460613_910460613</t>
  </si>
  <si>
    <t>03.12.2021 11:51:07</t>
  </si>
  <si>
    <t>03.12.2021 18:15:07</t>
  </si>
  <si>
    <t>AKÇAKÖY TR-1 45-71-M01662_953199594_953199594</t>
  </si>
  <si>
    <t>03.12.2021 11:52:34</t>
  </si>
  <si>
    <t>03.12.2021 19:25:19</t>
  </si>
  <si>
    <t>L-121 ESENEVLER 35-14-L00121_956654062_956654062</t>
  </si>
  <si>
    <t>03.12.2021 11:58:00</t>
  </si>
  <si>
    <t>03.12.2021 17:25:43</t>
  </si>
  <si>
    <t>TR-88 35-15-M00088_48853418_56371355_56371355</t>
  </si>
  <si>
    <t>03.12.2021 12:00:29</t>
  </si>
  <si>
    <t>03.12.2021 15:58:49</t>
  </si>
  <si>
    <t>CUMALI TR-1 35-24-M00094_955232759_955232759</t>
  </si>
  <si>
    <t>03.12.2021 12:00:30</t>
  </si>
  <si>
    <t>03.12.2021 14:15:00</t>
  </si>
  <si>
    <t>03.12.2021 12:02:39</t>
  </si>
  <si>
    <t>03.12.2021 15:14:01</t>
  </si>
  <si>
    <t>DURASILLI TR-17 45-78-M01144_49274361_56387004_56387004</t>
  </si>
  <si>
    <t>03.12.2021 12:05:20</t>
  </si>
  <si>
    <t>03.12.2021 13:11:00</t>
  </si>
  <si>
    <t>K-29 35-03-K00029_910822493_910822493</t>
  </si>
  <si>
    <t>03.12.2021 12:05:42</t>
  </si>
  <si>
    <t>03.12.2021 16:14:02</t>
  </si>
  <si>
    <t>EYKO TR-2 35-30-M00028_TR-1 - TR-3-5 M01_72084354</t>
  </si>
  <si>
    <t>03.12.2021 12:07:28</t>
  </si>
  <si>
    <t>03.12.2021 16:20:44</t>
  </si>
  <si>
    <t>M-1040 35-04-M01040_C_56378547_56378547</t>
  </si>
  <si>
    <t>03.12.2021 12:07:55</t>
  </si>
  <si>
    <t>03.12.2021 12:35:10</t>
  </si>
  <si>
    <t>M-1040 35-04-M01040_D_56378545_56378545</t>
  </si>
  <si>
    <t>03.12.2021 12:09:35</t>
  </si>
  <si>
    <t>03.12.2021 12:35:21</t>
  </si>
  <si>
    <t>K-3453 35-08-K03453_912482348_912482348</t>
  </si>
  <si>
    <t>03.12.2021 12:10:55</t>
  </si>
  <si>
    <t>03.12.2021 14:05:39</t>
  </si>
  <si>
    <t>03.12.2021 12:16:13</t>
  </si>
  <si>
    <t>03.12.2021 15:15:22</t>
  </si>
  <si>
    <t>KÜÇÜK EVRENOS TR-3 45-71-M01396_44424416_56385352_56385352</t>
  </si>
  <si>
    <t>03.12.2021 12:19:30</t>
  </si>
  <si>
    <t>03.12.2021 14:39:57</t>
  </si>
  <si>
    <t>DİLEK TR-6 45-80-M02952_956545259_956545259</t>
  </si>
  <si>
    <t>03.12.2021 12:23:20</t>
  </si>
  <si>
    <t>03.12.2021 13:24:14</t>
  </si>
  <si>
    <t>ALİ BACO TR 45-71-M00994_45-71-M00994_2366508</t>
  </si>
  <si>
    <t>03.12.2021 12:26:21</t>
  </si>
  <si>
    <t>03.12.2021 23:12:36</t>
  </si>
  <si>
    <t>L-359 HAYAT SİTESİ 35-18-L00359_950455599_950455599</t>
  </si>
  <si>
    <t>03.12.2021 12:29:17</t>
  </si>
  <si>
    <t>03.12.2021 13:49:52</t>
  </si>
  <si>
    <t>TR-38 35-13-L00038_B_56382141_56382141</t>
  </si>
  <si>
    <t>03.12.2021 12:29:50</t>
  </si>
  <si>
    <t>03.12.2021 16:10:58</t>
  </si>
  <si>
    <t>TAHTALIÇAY KÖK (M-751) 35-22-M00145_M-52 BASIN YAYIN M05_2330031</t>
  </si>
  <si>
    <t>03.12.2021 12:34:29</t>
  </si>
  <si>
    <t>03.12.2021 13:07:56</t>
  </si>
  <si>
    <t>TR-57 HALİL KÖŞKTEPE YANI 35-15-L00057_A_56372436_56372436</t>
  </si>
  <si>
    <t>03.12.2021 12:36:21</t>
  </si>
  <si>
    <t>03.12.2021 18:13:23</t>
  </si>
  <si>
    <t>L-108 (AKARCA TR-1) 35-18-L00108_950459552_950459552</t>
  </si>
  <si>
    <t>03.12.2021 12:37:15</t>
  </si>
  <si>
    <t>03.12.2021 19:30:12</t>
  </si>
  <si>
    <t>GÜLBAHÇE TR-1 45-71-M00184_953246627_953246627</t>
  </si>
  <si>
    <t>03.12.2021 12:45:54</t>
  </si>
  <si>
    <t>03.12.2021 17:56:07</t>
  </si>
  <si>
    <t>TIRMANLAR DM 35-16-M00171_DEREKÖY M04_72041527</t>
  </si>
  <si>
    <t>03.12.2021 12:48:57</t>
  </si>
  <si>
    <t>03.12.2021 12:49:47</t>
  </si>
  <si>
    <t>MORDOĞAN TR-26 35-21-L00209_953368626_953368626</t>
  </si>
  <si>
    <t>03.12.2021 12:49:53</t>
  </si>
  <si>
    <t>03.12.2021 19:24:42</t>
  </si>
  <si>
    <t>BAĞARASI TR-14 35-23-M00361_C_79385435_79385435</t>
  </si>
  <si>
    <t>03.12.2021 12:51:00</t>
  </si>
  <si>
    <t>03.12.2021 13:07:08</t>
  </si>
  <si>
    <t>_953355713_953355713</t>
  </si>
  <si>
    <t>03.12.2021 12:52:36</t>
  </si>
  <si>
    <t>03.12.2021 14:44:13</t>
  </si>
  <si>
    <t>ORTA MAHALLE M-10 35-25-M00108_955281187_955281187</t>
  </si>
  <si>
    <t>03.12.2021 12:53:04</t>
  </si>
  <si>
    <t>03.12.2021 15:09:29</t>
  </si>
  <si>
    <t>K-1285 35-04-K01285_F_56372976_56372976</t>
  </si>
  <si>
    <t>03.12.2021 12:56:55</t>
  </si>
  <si>
    <t>03.12.2021 13:50:14</t>
  </si>
  <si>
    <t>OVAKENT İM 35-15-A00003_ÇATAL ARMUT L05_2308501</t>
  </si>
  <si>
    <t>03.12.2021 12:59:22</t>
  </si>
  <si>
    <t>03.12.2021 13:10:40</t>
  </si>
  <si>
    <t>MORALILAR İM 45-72-A00002_TR-A (15.8) L01_2097899</t>
  </si>
  <si>
    <t>03.12.2021 13:03:31</t>
  </si>
  <si>
    <t>03.12.2021 13:07:07</t>
  </si>
  <si>
    <t>AKHİSAR TM 45-72-A00006_GÖLMARMARA M01_2313121</t>
  </si>
  <si>
    <t>03.12.2021 13:05:46</t>
  </si>
  <si>
    <t>03.12.2021 13:07:36</t>
  </si>
  <si>
    <t>TEKELİ TR-5 35-22-M00235_955294743_955294743</t>
  </si>
  <si>
    <t>03.12.2021 13:06:12</t>
  </si>
  <si>
    <t>03.12.2021 15:04:28</t>
  </si>
  <si>
    <t>TR-1/28 45-72-M00028_TR-1/29 YENİ TARİŞ VE ARITMA TESİSLERİ M02_66492589</t>
  </si>
  <si>
    <t>03.12.2021 13:09:38</t>
  </si>
  <si>
    <t>03.12.2021 14:18:58</t>
  </si>
  <si>
    <t>GÜLKENT TR-1 35-30-M00224_955300985_955300985</t>
  </si>
  <si>
    <t>03.12.2021 13:10:17</t>
  </si>
  <si>
    <t>03.12.2021 14:50:12</t>
  </si>
  <si>
    <t>L-211 35-18-L00211_950452949_950452949</t>
  </si>
  <si>
    <t>03.12.2021 13:13:18</t>
  </si>
  <si>
    <t>03.12.2021 16:57:57</t>
  </si>
  <si>
    <t>03.12.2021 13:14:14</t>
  </si>
  <si>
    <t>03.12.2021 16:45:01</t>
  </si>
  <si>
    <t>METAL İŞLERİ TR-12 KÖK 35-22-M00112_HatBaşıAyırıcı_53133263 M04_53133263</t>
  </si>
  <si>
    <t>03.12.2021 13:16:14</t>
  </si>
  <si>
    <t>03.12.2021 14:10:34</t>
  </si>
  <si>
    <t>TR-11(M-711) 35-30-M00711_C _50178296</t>
  </si>
  <si>
    <t>AG Box Arızası</t>
  </si>
  <si>
    <t>03.12.2021 13:19:00</t>
  </si>
  <si>
    <t>03.12.2021 16:51:08</t>
  </si>
  <si>
    <t>BADEMLİ KARAHAYIT MEV. TR-27 35-15-L01024_A_56362211_56362211</t>
  </si>
  <si>
    <t>03.12.2021 13:22:50</t>
  </si>
  <si>
    <t>03.12.2021 14:06:43</t>
  </si>
  <si>
    <t>L-33 35-14-L00033_956655906_956655906</t>
  </si>
  <si>
    <t>03.12.2021 13:26:10</t>
  </si>
  <si>
    <t>03.12.2021 15:24:20</t>
  </si>
  <si>
    <t>GÜLBAHÇE TR-4 35-19-L00144_956673938_956673938</t>
  </si>
  <si>
    <t>03.12.2021 13:26:24</t>
  </si>
  <si>
    <t>03.12.2021 17:54:56</t>
  </si>
  <si>
    <t>AKSELENDİ TR-5 45-72-L00827_DIREK TIPI TRAFO HUCRESI H01_2110865</t>
  </si>
  <si>
    <t>03.12.2021 13:40:59</t>
  </si>
  <si>
    <t>03.12.2021 15:13:02</t>
  </si>
  <si>
    <t>ÜŞÜMÜŞ TR-1 45-74-M00243_A_56387065_56387065</t>
  </si>
  <si>
    <t>03.12.2021 13:42:58</t>
  </si>
  <si>
    <t>03.12.2021 15:38:40</t>
  </si>
  <si>
    <t>KARABURUN İM 35-21-A00001_KÜÇÜKBAHÇE L05_2314244</t>
  </si>
  <si>
    <t>03.12.2021 13:47:07</t>
  </si>
  <si>
    <t>03.12.2021 16:32:00</t>
  </si>
  <si>
    <t>DM-3/16-1 35-26-M00818_956628757_956628757</t>
  </si>
  <si>
    <t>03.12.2021 13:48:26</t>
  </si>
  <si>
    <t>03.12.2021 16:52:24</t>
  </si>
  <si>
    <t>M-1814 KISIK DM-1 35-22-M00095_SULAMA M15_72099859</t>
  </si>
  <si>
    <t>03.12.2021 13:50:27</t>
  </si>
  <si>
    <t>03.12.2021 14:15:31</t>
  </si>
  <si>
    <t>M-2675 35-01-M02675__79836548_79836548</t>
  </si>
  <si>
    <t>03.12.2021 13:50:39</t>
  </si>
  <si>
    <t>03.12.2021 17:03:47</t>
  </si>
  <si>
    <t>03.12.2021 13:51:14</t>
  </si>
  <si>
    <t>03.12.2021 18:12:20</t>
  </si>
  <si>
    <t>TR-24 45-77-L00024_945504886_945504886</t>
  </si>
  <si>
    <t>03.12.2021 13:53:25</t>
  </si>
  <si>
    <t>03.12.2021 16:09:40</t>
  </si>
  <si>
    <t>ARSLANLAR TM 35-26-A00004_KÖYLER-2 L43_2305570</t>
  </si>
  <si>
    <t>03.12.2021 13:53:50</t>
  </si>
  <si>
    <t>03.12.2021 15:45:11</t>
  </si>
  <si>
    <t>TR-1-2/4-A 35-20-L00464_955203262_955203262</t>
  </si>
  <si>
    <t>03.12.2021 13:55:55</t>
  </si>
  <si>
    <t>03.12.2021 15:03:02</t>
  </si>
  <si>
    <t>KARAKURT KÖK 45-76-M00049_DAĞITIM TRAFO KARAKURT KÖK M03_72213482</t>
  </si>
  <si>
    <t>03.12.2021 14:05:52</t>
  </si>
  <si>
    <t>03.12.2021 15:21:02</t>
  </si>
  <si>
    <t>USLU DEMİR KÖK 35-28-M00758_HatBaşıAyırıcı_53133595 M05_53133595</t>
  </si>
  <si>
    <t>03.12.2021 14:06:37</t>
  </si>
  <si>
    <t>03.12.2021 15:48:59</t>
  </si>
  <si>
    <t>03.12.2021 14:07:34</t>
  </si>
  <si>
    <t>03.12.2021 15:28:37</t>
  </si>
  <si>
    <t>TOPALLAR TR-1 35-16-M00092_C_56394959_56394959</t>
  </si>
  <si>
    <t>03.12.2021 14:16:38</t>
  </si>
  <si>
    <t>03.12.2021 15:06:39</t>
  </si>
  <si>
    <t>L-253 35-18-L00253_950441319_950441319</t>
  </si>
  <si>
    <t>03.12.2021 14:19:36</t>
  </si>
  <si>
    <t>03.12.2021 19:47:28</t>
  </si>
  <si>
    <t>M-1017 35-03-M01017_910811763_910811763</t>
  </si>
  <si>
    <t>03.12.2021 14:20:15</t>
  </si>
  <si>
    <t>03.12.2021 17:01:55</t>
  </si>
  <si>
    <t>FOÇA TR-48 35-23-L00048_42134250_56398594_56398594</t>
  </si>
  <si>
    <t>03.12.2021 14:22:54</t>
  </si>
  <si>
    <t>03.12.2021 17:39:22</t>
  </si>
  <si>
    <t>K-278 35-01-K00278_910559916_910559916</t>
  </si>
  <si>
    <t>03.12.2021 14:24:55</t>
  </si>
  <si>
    <t>03.12.2021 17:32:28</t>
  </si>
  <si>
    <t>ÇATALKAYA TR-4 35-21-L00194_49808056_56376233_56376233</t>
  </si>
  <si>
    <t>03.12.2021 14:25:08</t>
  </si>
  <si>
    <t>03.12.2021 19:26:47</t>
  </si>
  <si>
    <t>TEKKE TR-2 35-15-L01012_B_56368989_56368989</t>
  </si>
  <si>
    <t>03.12.2021 14:29:36</t>
  </si>
  <si>
    <t>03.12.2021 20:00:23</t>
  </si>
  <si>
    <t>BOZDAĞ TR-6 35-15-L00311_48787419_56369277_56369277</t>
  </si>
  <si>
    <t>03.12.2021 14:30:58</t>
  </si>
  <si>
    <t>03.12.2021 19:40:49</t>
  </si>
  <si>
    <t>HILAL GIS TM 35-01-A00010_HİLAL-7 K04_2313227</t>
  </si>
  <si>
    <t>03.12.2021 14:39:11</t>
  </si>
  <si>
    <t>03.12.2021 15:38:17</t>
  </si>
  <si>
    <t>M-2041 35-01-M02041_A_56383634_56383634</t>
  </si>
  <si>
    <t>03.12.2021 14:42:00</t>
  </si>
  <si>
    <t>03.12.2021 17:58:15</t>
  </si>
  <si>
    <t>SARIGÖL TR-58 45-79-M00058_949974478_949974478</t>
  </si>
  <si>
    <t>03.12.2021 14:43:37</t>
  </si>
  <si>
    <t>03.12.2021 16:18:55</t>
  </si>
  <si>
    <t>AŞAĞIKIRIKLAR DM 35-16-M00448_AŞAĞIKIRIKLAR M06_2115971</t>
  </si>
  <si>
    <t>03.12.2021 14:46:21</t>
  </si>
  <si>
    <t>03.12.2021 15:08:17</t>
  </si>
  <si>
    <t>M-2547 35-09-M02547_F F1_65897851</t>
  </si>
  <si>
    <t>03.12.2021 14:49:00</t>
  </si>
  <si>
    <t>03.12.2021 17:15:34</t>
  </si>
  <si>
    <t>K-3183 35-02-K03183_912348289_912348289</t>
  </si>
  <si>
    <t>03.12.2021 14:50:33</t>
  </si>
  <si>
    <t>03.12.2021 16:39:59</t>
  </si>
  <si>
    <t>DEMİRCİ KÖK 35-26-M00779_KARACAAĞAÇ ENH M06_42707188</t>
  </si>
  <si>
    <t>03.12.2021 14:55:37</t>
  </si>
  <si>
    <t>03.12.2021 15:31:41</t>
  </si>
  <si>
    <t>GÖRDES TR-7 45-75-M00342_945605924_945605924</t>
  </si>
  <si>
    <t>03.12.2021 14:56:06</t>
  </si>
  <si>
    <t>03.12.2021 17:18:00</t>
  </si>
  <si>
    <t>L-386 TARABYA EVLERİ 35-18-L00386_950438063_950438063</t>
  </si>
  <si>
    <t>03.12.2021 14:57:32</t>
  </si>
  <si>
    <t>03.12.2021 17:21:30</t>
  </si>
  <si>
    <t>L-6 35-18-L00006_950431069_950431069</t>
  </si>
  <si>
    <t>03.12.2021 14:59:00</t>
  </si>
  <si>
    <t>03.12.2021 19:47:50</t>
  </si>
  <si>
    <t>K-737 35-03-K00737_910284371_910284371</t>
  </si>
  <si>
    <t>03.12.2021 14:59:54</t>
  </si>
  <si>
    <t>04.12.2021 00:31:25</t>
  </si>
  <si>
    <t>KARAVELİLER TR-1 45-71-M01560_43182313_56384500_56384500</t>
  </si>
  <si>
    <t>03.12.2021 15:01:47</t>
  </si>
  <si>
    <t>03.12.2021 18:21:46</t>
  </si>
  <si>
    <t>MURADİYE DM-4/12 45-71-M00214_C_60984869_60984869</t>
  </si>
  <si>
    <t>03.12.2021 15:02:07</t>
  </si>
  <si>
    <t>03.12.2021 17:15:44</t>
  </si>
  <si>
    <t>ÜÇPINAR DM 45-71-M00183_ÜÇPINAR M08_72249133</t>
  </si>
  <si>
    <t>03.12.2021 15:03:30</t>
  </si>
  <si>
    <t>03.12.2021 15:52:25</t>
  </si>
  <si>
    <t>TR-2/70 45-83-L00070_955143670_955143670</t>
  </si>
  <si>
    <t>03.12.2021 15:04:00</t>
  </si>
  <si>
    <t>03.12.2021 18:50:07</t>
  </si>
  <si>
    <t>KARAKURT KÖK 45-76-M00049_KARAKURT M02_72213484</t>
  </si>
  <si>
    <t>03.12.2021 15:05:37</t>
  </si>
  <si>
    <t>03.12.2021 15:40:03</t>
  </si>
  <si>
    <t>DADAĞLI TR-10 (TR-2) 45-79-M00514_945570477_945570477</t>
  </si>
  <si>
    <t>03.12.2021 15:09:41</t>
  </si>
  <si>
    <t>03.12.2021 18:03:24</t>
  </si>
  <si>
    <t>K-4499 35-02-K04499_99776961_99776961</t>
  </si>
  <si>
    <t>03.12.2021 15:10:11</t>
  </si>
  <si>
    <t>M-2818 35-01-M02818_D_56355339_56355339</t>
  </si>
  <si>
    <t>03.12.2021 15:11:21</t>
  </si>
  <si>
    <t>03.12.2021 16:56:02</t>
  </si>
  <si>
    <t>YILMAZ BİLGİN SULAMA GRUBU 35-29-L00704_B_56388302_56388302</t>
  </si>
  <si>
    <t>03.12.2021 15:13:50</t>
  </si>
  <si>
    <t>03.12.2021 17:26:26</t>
  </si>
  <si>
    <t>03.12.2021 15:15:47</t>
  </si>
  <si>
    <t>03.12.2021 15:16:10</t>
  </si>
  <si>
    <t>03.12.2021 15:19:11</t>
  </si>
  <si>
    <t>03.12.2021 15:22:53</t>
  </si>
  <si>
    <t>03.12.2021 15:23:06</t>
  </si>
  <si>
    <t>03.12.2021 15:29:00</t>
  </si>
  <si>
    <t>TR-1-3/7 ARABOYNU 35-20-L00023_955194631_955194631</t>
  </si>
  <si>
    <t>03.12.2021 15:31:37</t>
  </si>
  <si>
    <t>03.12.2021 18:04:03</t>
  </si>
  <si>
    <t>ORTA MAHALLE M-39 35-25-M00111_35-25-M00111_2374711</t>
  </si>
  <si>
    <t>03.12.2021 15:31:53</t>
  </si>
  <si>
    <t>03.12.2021 17:07:05</t>
  </si>
  <si>
    <t>İĞDELİ TR-2 35-31-L00301_956572768_956572768</t>
  </si>
  <si>
    <t>03.12.2021 15:36:14</t>
  </si>
  <si>
    <t>03.12.2021 19:57:30</t>
  </si>
  <si>
    <t>M-1462 35-01-M01462_C_56359139_56359139</t>
  </si>
  <si>
    <t>03.12.2021 15:37:29</t>
  </si>
  <si>
    <t>03.12.2021 19:04:46</t>
  </si>
  <si>
    <t>K-819 35-01-K00819_K-622 K01_61135177</t>
  </si>
  <si>
    <t>03.12.2021 15:38:00</t>
  </si>
  <si>
    <t>03.12.2021 16:02:14</t>
  </si>
  <si>
    <t>03.12.2021 15:40:54</t>
  </si>
  <si>
    <t>03.12.2021 17:32:32</t>
  </si>
  <si>
    <t>TR-112 ZEYTİNALANI 35-19-L00112_956682572_956682572</t>
  </si>
  <si>
    <t>03.12.2021 15:41:56</t>
  </si>
  <si>
    <t>03.12.2021 17:39:21</t>
  </si>
  <si>
    <t>SELİMŞAHLAR TR-2 45-71-M00137_HatBaşıAyırıcı_53135159 M03_53135159</t>
  </si>
  <si>
    <t>03.12.2021 15:43:57</t>
  </si>
  <si>
    <t>03.12.2021 15:44:37</t>
  </si>
  <si>
    <t>K-558 35-01-K00558_A k558/a1_5892361</t>
  </si>
  <si>
    <t>03.12.2021 15:51:52</t>
  </si>
  <si>
    <t>03.12.2021 19:33:28</t>
  </si>
  <si>
    <t>03.12.2021 15:53:40</t>
  </si>
  <si>
    <t>03.12.2021 18:52:47</t>
  </si>
  <si>
    <t>ÜÇPINAR DM 45-71-M00183_ÜÇPINAR M08_72249228</t>
  </si>
  <si>
    <t>03.12.2021 15:57:50</t>
  </si>
  <si>
    <t>03.12.2021 17:39:23</t>
  </si>
  <si>
    <t>SOMA KÖYLER DM-2 45-82-M00125_KÖYLER 34.5 M08_2304026</t>
  </si>
  <si>
    <t>03.12.2021 15:58:00</t>
  </si>
  <si>
    <t>03.12.2021 16:13:09</t>
  </si>
  <si>
    <t>GERENKÖY TR-3 35-23-M00149_950415160_950415160</t>
  </si>
  <si>
    <t>03.12.2021 15:59:07</t>
  </si>
  <si>
    <t>03.12.2021 18:59:40</t>
  </si>
  <si>
    <t>MORDOĞAN TR-23 35-21-L00152_948729380_948729380</t>
  </si>
  <si>
    <t>03.12.2021 16:06:46</t>
  </si>
  <si>
    <t>03.12.2021 19:03:18</t>
  </si>
  <si>
    <t>ASLANLAR TR-4 35-26-L00147_956606579_956606579</t>
  </si>
  <si>
    <t>03.12.2021 16:06:47</t>
  </si>
  <si>
    <t>03.12.2021 19:33:44</t>
  </si>
  <si>
    <t>GÖBEKLİ TR-2 45-73-M01077_45-73-M01077_2373756</t>
  </si>
  <si>
    <t>03.12.2021 16:08:42</t>
  </si>
  <si>
    <t>03.12.2021 17:13:16</t>
  </si>
  <si>
    <t>DM-23/03 TOKİ OKUL 45-71-M00518_953209305_953209305</t>
  </si>
  <si>
    <t>03.12.2021 16:10:00</t>
  </si>
  <si>
    <t>03.12.2021 16:55:04</t>
  </si>
  <si>
    <t>L-308 35-18-L00308_950447583_950447583</t>
  </si>
  <si>
    <t>03.12.2021 16:11:24</t>
  </si>
  <si>
    <t>03.12.2021 17:54:26</t>
  </si>
  <si>
    <t>K-29 35-03-K00029_910168256_910168256</t>
  </si>
  <si>
    <t>03.12.2021 16:15:31</t>
  </si>
  <si>
    <t>03.12.2021 18:56:35</t>
  </si>
  <si>
    <t>ÇİÇEKLİ KÖK 45-75-M00070_HatBaşıAyırıcı_53135616 M03_53135616</t>
  </si>
  <si>
    <t>03.12.2021 16:20:10</t>
  </si>
  <si>
    <t>04.12.2021 07:44:52</t>
  </si>
  <si>
    <t>PAŞAKÖY KÖK 45-80-M00052_HatBaşıAyırıcı_53135478 M06_53135478</t>
  </si>
  <si>
    <t>03.12.2021 16:20:11</t>
  </si>
  <si>
    <t>03.12.2021 16:21:01</t>
  </si>
  <si>
    <t>TR-19 (M-719) 35-30-M00719_955300324_955300324</t>
  </si>
  <si>
    <t>03.12.2021 16:20:39</t>
  </si>
  <si>
    <t>03.12.2021 19:59:27</t>
  </si>
  <si>
    <t>K-1241 35-03-K01241_910032273_910032273</t>
  </si>
  <si>
    <t>03.12.2021 16:32:33</t>
  </si>
  <si>
    <t>03.12.2021 17:46:57</t>
  </si>
  <si>
    <t>TOPALLAR TR-1 35-16-M00092_A_60984443_60984443</t>
  </si>
  <si>
    <t>03.12.2021 16:32:43</t>
  </si>
  <si>
    <t>03.12.2021 18:10:53</t>
  </si>
  <si>
    <t>ULUKENT DM-4/14 35-28-M00033_DAĞITIM TRAFO ULUKENT DM-4/14 M03_66487625</t>
  </si>
  <si>
    <t>03.12.2021 16:32:47</t>
  </si>
  <si>
    <t>03.12.2021 18:11:56</t>
  </si>
  <si>
    <t>BİMEYKO TR-3 35-30-M00050_35-30-M00050_2351732</t>
  </si>
  <si>
    <t>03.12.2021 16:33:51</t>
  </si>
  <si>
    <t>03.12.2021 18:15:24</t>
  </si>
  <si>
    <t>DM-3/TR-14 35-22-M00820_TR-24-25-26-27 ÇIKIŞI M04_53078998</t>
  </si>
  <si>
    <t>03.12.2021 16:35:27</t>
  </si>
  <si>
    <t>03.12.2021 17:01:05</t>
  </si>
  <si>
    <t>ALİAĞA GIS TM 35-17-A00014_BELEDİYE-2 (2H05) M018_66128140</t>
  </si>
  <si>
    <t>03.12.2021 16:37:42</t>
  </si>
  <si>
    <t>03.12.2021 16:45:30</t>
  </si>
  <si>
    <t>03.12.2021 16:38:23</t>
  </si>
  <si>
    <t>03.12.2021 17:35:00</t>
  </si>
  <si>
    <t>TR-88 35-15-M00088_48853414_56371070_56371070</t>
  </si>
  <si>
    <t>03.12.2021 16:44:21</t>
  </si>
  <si>
    <t>03.12.2021 19:05:07</t>
  </si>
  <si>
    <t>K-270 35-01-K00270_D D1_5804041</t>
  </si>
  <si>
    <t>03.12.2021 16:45:33</t>
  </si>
  <si>
    <t>03.12.2021 20:30:36</t>
  </si>
  <si>
    <t>GÖÇBEYLİ DM 35-16-M00139_HatBaşıAyırıcı_53140543 M07_53140543</t>
  </si>
  <si>
    <t>03.12.2021 16:46:01</t>
  </si>
  <si>
    <t>03.12.2021 16:47:00</t>
  </si>
  <si>
    <t>03.12.2021 16:53:40</t>
  </si>
  <si>
    <t>03.12.2021 17:14:16</t>
  </si>
  <si>
    <t>TR-24 45-77-L00024_945504861_945504861</t>
  </si>
  <si>
    <t>03.12.2021 16:54:54</t>
  </si>
  <si>
    <t>03.12.2021 17:46:12</t>
  </si>
  <si>
    <t>ALTINKÖY TR-1 45-81-M00120_C_56399168_56399168</t>
  </si>
  <si>
    <t>03.12.2021 16:54:59</t>
  </si>
  <si>
    <t>03.12.2021 18:37:49</t>
  </si>
  <si>
    <t>K-1705 35-01-K01705_911603922_911603922</t>
  </si>
  <si>
    <t>03.12.2021 16:57:11</t>
  </si>
  <si>
    <t>04.12.2021 02:47:56</t>
  </si>
  <si>
    <t>KAYRAK TR-1 45-83-L00256_955156798_955156798</t>
  </si>
  <si>
    <t>03.12.2021 17:04:02</t>
  </si>
  <si>
    <t>03.12.2021 18:54:04</t>
  </si>
  <si>
    <t>ATAKÖY TR-8 35-22-M00858_ H_79410712</t>
  </si>
  <si>
    <t>03.12.2021 17:05:00</t>
  </si>
  <si>
    <t>03.12.2021 18:33:08</t>
  </si>
  <si>
    <t>DEĞİRMENDERE DM 35-22-M00085_ÇAMÖNÜ - ATAKÖY M09_50066540</t>
  </si>
  <si>
    <t>03.12.2021 17:08:07</t>
  </si>
  <si>
    <t>03.12.2021 17:08:17</t>
  </si>
  <si>
    <t>SOMA TR-31 45-82-M00031_945523859_945523859</t>
  </si>
  <si>
    <t>03.12.2021 17:13:52</t>
  </si>
  <si>
    <t>03.12.2021 20:36:04</t>
  </si>
  <si>
    <t>GÜRÇEŞME İM 35-03-A00001_ÇALDIRAN K09_2081086</t>
  </si>
  <si>
    <t>03.12.2021 17:18:40</t>
  </si>
  <si>
    <t>03.12.2021 17:19:04</t>
  </si>
  <si>
    <t>TR-1/72 45-72-M00072_956505723_956505723</t>
  </si>
  <si>
    <t>03.12.2021 17:21:42</t>
  </si>
  <si>
    <t>03.12.2021 19:11:34</t>
  </si>
  <si>
    <t>_B_56403540_56403540</t>
  </si>
  <si>
    <t>03.12.2021 17:22:56</t>
  </si>
  <si>
    <t>03.12.2021 18:06:25</t>
  </si>
  <si>
    <t>L-326 35-18-L00326_966010991_966010991</t>
  </si>
  <si>
    <t>03.12.2021 17:25:40</t>
  </si>
  <si>
    <t>03.12.2021 20:18:11</t>
  </si>
  <si>
    <t>KAMUKENT TR-2 35-21-M00040_95000531994_95000531994</t>
  </si>
  <si>
    <t>03.12.2021 17:26:57</t>
  </si>
  <si>
    <t>03.12.2021 23:35:46</t>
  </si>
  <si>
    <t>EĞERCİ TR-3 35-26-L00207_956605654_956605654</t>
  </si>
  <si>
    <t>03.12.2021 17:28:56</t>
  </si>
  <si>
    <t>03.12.2021 18:31:37</t>
  </si>
  <si>
    <t>K-1205 35-01-K01205_910558344_910558344</t>
  </si>
  <si>
    <t>03.12.2021 17:32:41</t>
  </si>
  <si>
    <t>03.12.2021 22:40:26</t>
  </si>
  <si>
    <t>TR-140 35-16-L00140_D_56397818_56397818</t>
  </si>
  <si>
    <t>03.12.2021 17:37:53</t>
  </si>
  <si>
    <t>03.12.2021 20:12:33</t>
  </si>
  <si>
    <t>SELÇUK İM/DM 35-13-A00004_OTELLER M03_65986285</t>
  </si>
  <si>
    <t>03.12.2021 17:39:01</t>
  </si>
  <si>
    <t>03.12.2021 20:52:45</t>
  </si>
  <si>
    <t>03.12.2021 17:40:55</t>
  </si>
  <si>
    <t>03.12.2021 20:02:49</t>
  </si>
  <si>
    <t>K-106 35-01-K00106_35-01-K00106_2375116</t>
  </si>
  <si>
    <t>03.12.2021 17:43:21</t>
  </si>
  <si>
    <t>03.12.2021 21:50:34</t>
  </si>
  <si>
    <t>KÜNER TR-15 35-22-M00281_955282051_955282051</t>
  </si>
  <si>
    <t>03.12.2021 17:43:32</t>
  </si>
  <si>
    <t>03.12.2021 20:41:57</t>
  </si>
  <si>
    <t>BALABAN TR-1 35-24-M00106_955222786_955222786</t>
  </si>
  <si>
    <t>03.12.2021 17:44:27</t>
  </si>
  <si>
    <t>03.12.2021 18:06:18</t>
  </si>
  <si>
    <t>HARMANDALI KÖK 45-71-M00061_HatBaşıAyırıcı_53135195 M02_53135195</t>
  </si>
  <si>
    <t>03.12.2021 17:44:47</t>
  </si>
  <si>
    <t>03.12.2021 17:48:21</t>
  </si>
  <si>
    <t>SARUHANLI TR-6 45-80-M00006_956567368_956567368</t>
  </si>
  <si>
    <t>03.12.2021 17:51:52</t>
  </si>
  <si>
    <t>03.12.2021 19:10:39</t>
  </si>
  <si>
    <t>YUKARI ILGINDERE TR-1 35-16-M00150_953326596_953326596</t>
  </si>
  <si>
    <t>03.12.2021 17:52:05</t>
  </si>
  <si>
    <t>03.12.2021 19:25:45</t>
  </si>
  <si>
    <t>DM-2/1 35-29-M00092_950330904_950330904</t>
  </si>
  <si>
    <t>03.12.2021 17:54:05</t>
  </si>
  <si>
    <t>03.12.2021 20:07:40</t>
  </si>
  <si>
    <t>M-2539 35-02-M02539_35-02-M02539_66120489</t>
  </si>
  <si>
    <t>03.12.2021 17:59:49</t>
  </si>
  <si>
    <t>03.12.2021 18:23:37</t>
  </si>
  <si>
    <t>TEKELİ TR-9 35-22-M00690_C_56407232_56407232</t>
  </si>
  <si>
    <t>03.12.2021 18:00:06</t>
  </si>
  <si>
    <t>03.12.2021 18:43:56</t>
  </si>
  <si>
    <t>TR-2/8 45-83-L00008_48078090_56386841_56386841</t>
  </si>
  <si>
    <t>03.12.2021 18:03:50</t>
  </si>
  <si>
    <t>03.12.2021 21:34:06</t>
  </si>
  <si>
    <t>K-2756 35-01-K02756_911427597_911427597</t>
  </si>
  <si>
    <t>03.12.2021 18:04:52</t>
  </si>
  <si>
    <t>03.12.2021 21:54:54</t>
  </si>
  <si>
    <t>TR-98 ZEYTİNALANI 35-19-L00098_956668316_956668316</t>
  </si>
  <si>
    <t>03.12.2021 18:18:27</t>
  </si>
  <si>
    <t>03.12.2021 19:04:20</t>
  </si>
  <si>
    <t>_A_56386925_56386925</t>
  </si>
  <si>
    <t>03.12.2021 18:19:28</t>
  </si>
  <si>
    <t>03.12.2021 19:13:17</t>
  </si>
  <si>
    <t>TR-2 35-27-M00002_35-27-M00002_2347554</t>
  </si>
  <si>
    <t>AG Pano Arızası</t>
  </si>
  <si>
    <t>03.12.2021 18:27:27</t>
  </si>
  <si>
    <t>03.12.2021 23:12:10</t>
  </si>
  <si>
    <t>OSMANCALI KÖYÜ TR-3 45-71-M01722_953206171_953206171</t>
  </si>
  <si>
    <t>03.12.2021 18:27:33</t>
  </si>
  <si>
    <t>03.12.2021 21:10:43</t>
  </si>
  <si>
    <t>DEĞİRMENDERE TR-11 35-22-M00164_A_56363684_56363684</t>
  </si>
  <si>
    <t>03.12.2021 18:29:29</t>
  </si>
  <si>
    <t>03.12.2021 20:04:01</t>
  </si>
  <si>
    <t>TR-146 35-19-L00146_5652861_56354647_56354647</t>
  </si>
  <si>
    <t>03.12.2021 18:29:54</t>
  </si>
  <si>
    <t>03.12.2021 21:12:05</t>
  </si>
  <si>
    <t>ÇETMEN DM 35-26-M00924_SELAMPEN M03_2307170</t>
  </si>
  <si>
    <t>03.12.2021 18:30:11</t>
  </si>
  <si>
    <t>03.12.2021 19:17:00</t>
  </si>
  <si>
    <t>TR-136 35-16-L00136_953316996_953316996</t>
  </si>
  <si>
    <t>03.12.2021 18:31:26</t>
  </si>
  <si>
    <t>03.12.2021 22:02:58</t>
  </si>
  <si>
    <t>TÜRKPİYALE TR-1 45-82-M00354_A_56384480_56384480</t>
  </si>
  <si>
    <t>03.12.2021 18:31:27</t>
  </si>
  <si>
    <t>03.12.2021 19:10:20</t>
  </si>
  <si>
    <t>TR-114 35-26-M00114_35-26-M00114_65974766</t>
  </si>
  <si>
    <t>03.12.2021 18:34:38</t>
  </si>
  <si>
    <t>03.12.2021 23:35:08</t>
  </si>
  <si>
    <t>03.12.2021 18:35:07</t>
  </si>
  <si>
    <t>03.12.2021 22:42:57</t>
  </si>
  <si>
    <t>OLGU SİTESİ 35-30-M00116_35-30-M00116_2364976</t>
  </si>
  <si>
    <t>03.12.2021 22:57:56</t>
  </si>
  <si>
    <t>03.12.2021 18:36:04</t>
  </si>
  <si>
    <t>03.12.2021 19:56:53</t>
  </si>
  <si>
    <t>_C_56403186_56403186</t>
  </si>
  <si>
    <t>03.12.2021 18:42:08</t>
  </si>
  <si>
    <t>03.12.2021 19:43:06</t>
  </si>
  <si>
    <t>TR-2/5 45-72-L00005_45-72-L00005_2365836</t>
  </si>
  <si>
    <t>03.12.2021 18:49:42</t>
  </si>
  <si>
    <t>03.12.2021 19:22:31</t>
  </si>
  <si>
    <t>GÖRDES TR-19 45-75-M00019_D D03_65853488</t>
  </si>
  <si>
    <t>03.12.2021 18:51:00</t>
  </si>
  <si>
    <t>03.12.2021 23:24:36</t>
  </si>
  <si>
    <t>L-281 35-18-L00281_6123668_56369815_56369815</t>
  </si>
  <si>
    <t>03.12.2021 18:58:27</t>
  </si>
  <si>
    <t>03.12.2021 22:16:05</t>
  </si>
  <si>
    <t>M-2632 35-03-M02632_910166134_910166134</t>
  </si>
  <si>
    <t>03.12.2021 19:05:57</t>
  </si>
  <si>
    <t>03.12.2021 20:25:58</t>
  </si>
  <si>
    <t>ASARLIK TR-13 35-28-M00180_10361707_56367203_56367203</t>
  </si>
  <si>
    <t>03.12.2021 19:15:10</t>
  </si>
  <si>
    <t>03.12.2021 22:06:31</t>
  </si>
  <si>
    <t>YAYLA KÖYÜ TR-1 35-21-L00093_953364632_953364632</t>
  </si>
  <si>
    <t>03.12.2021 19:15:15</t>
  </si>
  <si>
    <t>03.12.2021 22:31:41</t>
  </si>
  <si>
    <t>KAPLAN TR-1 35-29-M00091_95000492491_95000492491</t>
  </si>
  <si>
    <t>03.12.2021 19:17:51</t>
  </si>
  <si>
    <t>03.12.2021 21:11:44</t>
  </si>
  <si>
    <t>AYRANCILAR DM-3 35-26-M00795_DM-3/16 M05_2070883</t>
  </si>
  <si>
    <t>03.12.2021 19:17:59</t>
  </si>
  <si>
    <t>03.12.2021 20:54:22</t>
  </si>
  <si>
    <t>ÇOBANLAR SUBATAN TR-2 35-15-L00357_C_56369351_56369351</t>
  </si>
  <si>
    <t>03.12.2021 19:20:23</t>
  </si>
  <si>
    <t>03.12.2021 22:51:10</t>
  </si>
  <si>
    <t>KOCAÖMERLİ TR-1 35-24-M00074_966016500_966016500</t>
  </si>
  <si>
    <t>03.12.2021 19:21:32</t>
  </si>
  <si>
    <t>03.12.2021 20:25:27</t>
  </si>
  <si>
    <t>BİRGİ TR-13 35-15-L00268_950355459_950355459</t>
  </si>
  <si>
    <t>03.12.2021 19:24:59</t>
  </si>
  <si>
    <t>03.12.2021 21:02:20</t>
  </si>
  <si>
    <t>ÇETMEN DM 35-26-M00924_SELAMPEN M03_2058195</t>
  </si>
  <si>
    <t>03.12.2021 19:26:20</t>
  </si>
  <si>
    <t>03.12.2021 19:39:06</t>
  </si>
  <si>
    <t>K-282 35-04-K00282_TRAFO K01_2064540</t>
  </si>
  <si>
    <t>03.12.2021 19:26:48</t>
  </si>
  <si>
    <t>03.12.2021 19:33:07</t>
  </si>
  <si>
    <t>VELİLER TR-1 35-31-L00137_ H_72255304</t>
  </si>
  <si>
    <t>03.12.2021 19:27:36</t>
  </si>
  <si>
    <t>03.12.2021 23:16:22</t>
  </si>
  <si>
    <t>ALANKÖY TR-1 35-20-L00288_955209860_955209860</t>
  </si>
  <si>
    <t>03.12.2021 19:28:16</t>
  </si>
  <si>
    <t>03.12.2021 21:23:25</t>
  </si>
  <si>
    <t>YELKİ TR-13 (M-2424) 35-10-M02424_C C1B_5841721</t>
  </si>
  <si>
    <t>03.12.2021 19:28:24</t>
  </si>
  <si>
    <t>03.12.2021 20:24:33</t>
  </si>
  <si>
    <t>SABANCI TR 45-83-M00254_955177041_955177041</t>
  </si>
  <si>
    <t>03.12.2021 19:30:00</t>
  </si>
  <si>
    <t>03.12.2021 23:10:44</t>
  </si>
  <si>
    <t>_B_56387633_56387633</t>
  </si>
  <si>
    <t>03.12.2021 19:36:51</t>
  </si>
  <si>
    <t>03.12.2021 21:15:14</t>
  </si>
  <si>
    <t>GÖRDES DM 45-75-M00050_KÜREKÇİ M09_2083715</t>
  </si>
  <si>
    <t>03.12.2021 19:46:47</t>
  </si>
  <si>
    <t>03.12.2021 19:47:27</t>
  </si>
  <si>
    <t>YENİ FOÇA TR-27 35-23-M00027_950413944_950413944</t>
  </si>
  <si>
    <t>03.12.2021 19:56:28</t>
  </si>
  <si>
    <t>03.12.2021 21:50:14</t>
  </si>
  <si>
    <t>03.12.2021 20:00:42</t>
  </si>
  <si>
    <t>04.12.2021 01:16:43</t>
  </si>
  <si>
    <t>SALİHLER TR-1 35-30-L00144_955310632_955310632</t>
  </si>
  <si>
    <t>03.12.2021 20:03:00</t>
  </si>
  <si>
    <t>03.12.2021 23:19:10</t>
  </si>
  <si>
    <t>KOZLUCA TR1 35-16-M00149_953325673_953325673</t>
  </si>
  <si>
    <t>03.12.2021 20:05:25</t>
  </si>
  <si>
    <t>04.12.2021 02:16:41</t>
  </si>
  <si>
    <t>ÖRENLİ TR-1 35-16-M00075_B_56392816_56392816</t>
  </si>
  <si>
    <t>03.12.2021 20:19:09</t>
  </si>
  <si>
    <t>03.12.2021 23:43:11</t>
  </si>
  <si>
    <t>K-641 35-08-K00641_912305991_912305991</t>
  </si>
  <si>
    <t>03.12.2021 20:19:11</t>
  </si>
  <si>
    <t>04.12.2021 00:10:16</t>
  </si>
  <si>
    <t>IŞIKLAR RAHMANLAR TR-1 35-29-M00274_35-29-M00274_2368792</t>
  </si>
  <si>
    <t>03.12.2021 20:23:27</t>
  </si>
  <si>
    <t>03.12.2021 22:00:19</t>
  </si>
  <si>
    <t>YENİ HARMANDALI TR-3 45-71-M00894_45-71-M00894_2357071</t>
  </si>
  <si>
    <t>03.12.2021 20:34:08</t>
  </si>
  <si>
    <t>03.12.2021 23:07:05</t>
  </si>
  <si>
    <t>SÜTÇÜLER DM-1/TR-6 35-27-M00920_35-27-M00920_2359365</t>
  </si>
  <si>
    <t>03.12.2021 20:34:10</t>
  </si>
  <si>
    <t>03.12.2021 22:51:41</t>
  </si>
  <si>
    <t>YASEMİN DM 35-19-M00002_HatBaşıAyırıcı_53137319 M02_53137319</t>
  </si>
  <si>
    <t>03.12.2021 20:40:46</t>
  </si>
  <si>
    <t>04.12.2021 00:04:50</t>
  </si>
  <si>
    <t>TR-1-4/5 KİLİSE KABİN 35-20-L00028_35-20-L00028_66515443</t>
  </si>
  <si>
    <t>03.12.2021 20:41:15</t>
  </si>
  <si>
    <t>03.12.2021 21:37:14</t>
  </si>
  <si>
    <t>03.12.2021 20:41:51</t>
  </si>
  <si>
    <t>03.12.2021 23:31:34</t>
  </si>
  <si>
    <t>YEŞİLKAVAK TR-1 45-78-M00715_D_56407428_56407428</t>
  </si>
  <si>
    <t>03.12.2021 20:47:50</t>
  </si>
  <si>
    <t>03.12.2021 22:30:46</t>
  </si>
  <si>
    <t>ALANKÖY TR-1 35-20-L00288_35-20-L00288_2356203</t>
  </si>
  <si>
    <t>03.12.2021 20:50:58</t>
  </si>
  <si>
    <t>03.12.2021 21:49:52</t>
  </si>
  <si>
    <t>M-2382 35-02-M02382_913750058_913750058</t>
  </si>
  <si>
    <t>03.12.2021 20:51:43</t>
  </si>
  <si>
    <t>03.12.2021 22:11:59</t>
  </si>
  <si>
    <t>YAĞCILAR TR-1 35-19-M00226_35-19-M00226_2351577</t>
  </si>
  <si>
    <t>03.12.2021 20:55:57</t>
  </si>
  <si>
    <t>03.12.2021 22:11:55</t>
  </si>
  <si>
    <t>ÇİMBETON ÖZEL TR 35-16-M00326Ö_ M01_2041176</t>
  </si>
  <si>
    <t>03.12.2021 20:58:40</t>
  </si>
  <si>
    <t>03.12.2021 21:54:12</t>
  </si>
  <si>
    <t>K-106 35-01-K00106_A_56380153_56380153</t>
  </si>
  <si>
    <t>03.12.2021 21:07:34</t>
  </si>
  <si>
    <t>04.12.2021 07:17:52</t>
  </si>
  <si>
    <t>03.12.2021 21:13:04</t>
  </si>
  <si>
    <t>03.12.2021 22:55:42</t>
  </si>
  <si>
    <t>TR-5 35-16-L00005_A_56353500_56353500</t>
  </si>
  <si>
    <t>03.12.2021 21:18:30</t>
  </si>
  <si>
    <t>03.12.2021 23:24:23</t>
  </si>
  <si>
    <t>M-1570 35-02-M01570_C_56369526_56369526</t>
  </si>
  <si>
    <t>03.12.2021 21:19:59</t>
  </si>
  <si>
    <t>03.12.2021 23:07:02</t>
  </si>
  <si>
    <t>EŞREFPAŞA İM 35-01-A00002_DOĞANAY K16_2309523</t>
  </si>
  <si>
    <t>03.12.2021 21:28:00</t>
  </si>
  <si>
    <t>03.12.2021 22:17:44</t>
  </si>
  <si>
    <t>TEKKEDERE DM 35-16-M00137_KAZIKBAĞLAR M12_2306323</t>
  </si>
  <si>
    <t>03.12.2021 21:30:12</t>
  </si>
  <si>
    <t>03.12.2021 21:33:00</t>
  </si>
  <si>
    <t>K-4269 35-01-K04269_911363170_911363170</t>
  </si>
  <si>
    <t>03.12.2021 21:35:01</t>
  </si>
  <si>
    <t>04.12.2021 01:49:51</t>
  </si>
  <si>
    <t>ARSLANLAR TM 35-26-A00004_KÖYLER-3 L45_2305569</t>
  </si>
  <si>
    <t>03.12.2021 21:36:33</t>
  </si>
  <si>
    <t>03.12.2021 21:38:38</t>
  </si>
  <si>
    <t>M-1038 35-04-M01038_99332171_99332171</t>
  </si>
  <si>
    <t>03.12.2021 21:43:55</t>
  </si>
  <si>
    <t>03.12.2021 22:28:30</t>
  </si>
  <si>
    <t>_910932099_910932099</t>
  </si>
  <si>
    <t>03.12.2021 21:46:59</t>
  </si>
  <si>
    <t>04.12.2021 02:41:22</t>
  </si>
  <si>
    <t>M-2538 35-02-M02538_35-02-M02538_81681959</t>
  </si>
  <si>
    <t>AG Kademe Ayarı</t>
  </si>
  <si>
    <t>03.12.2021 21:48:13</t>
  </si>
  <si>
    <t>03.12.2021 22:14:50</t>
  </si>
  <si>
    <t>M-993 35-03-M00993_910619389_910619389</t>
  </si>
  <si>
    <t>03.12.2021 21:52:00</t>
  </si>
  <si>
    <t>03.12.2021 22:56:30</t>
  </si>
  <si>
    <t>TİLKİKÖY TR-1 45-71-M01271_A_56399562_56399562</t>
  </si>
  <si>
    <t>03.12.2021 21:57:42</t>
  </si>
  <si>
    <t>04.12.2021 03:30:26</t>
  </si>
  <si>
    <t>AKPINAR TR-2 45-75-M00080_945603423_945603423</t>
  </si>
  <si>
    <t>03.12.2021 22:03:26</t>
  </si>
  <si>
    <t>03.12.2021 23:58:01</t>
  </si>
  <si>
    <t>DM-14/3A 45-71-M02249_953200406_953200406</t>
  </si>
  <si>
    <t>03.12.2021 22:06:11</t>
  </si>
  <si>
    <t>03.12.2021 23:33:03</t>
  </si>
  <si>
    <t>K-2752 35-03-K02752_910407795_910407795</t>
  </si>
  <si>
    <t>03.12.2021 22:07:33</t>
  </si>
  <si>
    <t>04.12.2021 01:35:55</t>
  </si>
  <si>
    <t>VİLLAKENT TR-4 35-28-M00388_953371823_953371823</t>
  </si>
  <si>
    <t>03.12.2021 22:10:02</t>
  </si>
  <si>
    <t>03.12.2021 23:38:12</t>
  </si>
  <si>
    <t>K-2864 35-01-K02864_TRAFO K01_2324230</t>
  </si>
  <si>
    <t>03.12.2021 22:12:34</t>
  </si>
  <si>
    <t>03.12.2021 22:28:00</t>
  </si>
  <si>
    <t>K-1031 35-01-K01031_911528976_911528976</t>
  </si>
  <si>
    <t>03.12.2021 22:14:25</t>
  </si>
  <si>
    <t>04.12.2021 00:34:26</t>
  </si>
  <si>
    <t>TR-9 35-13-L00009_946424185_946424185</t>
  </si>
  <si>
    <t>03.12.2021 22:36:22</t>
  </si>
  <si>
    <t>03.12.2021 23:05:59</t>
  </si>
  <si>
    <t>K-188 35-01-K00188_910907871_910907871</t>
  </si>
  <si>
    <t>03.12.2021 22:40:09</t>
  </si>
  <si>
    <t>04.12.2021 01:34:42</t>
  </si>
  <si>
    <t>03.12.2021 22:40:59</t>
  </si>
  <si>
    <t>03.12.2021 23:54:16</t>
  </si>
  <si>
    <t>TR-2/38 45-72-L00038_956507772_956507772</t>
  </si>
  <si>
    <t>03.12.2021 22:42:04</t>
  </si>
  <si>
    <t>03.12.2021 23:35:58</t>
  </si>
  <si>
    <t>_945542577_945542577</t>
  </si>
  <si>
    <t>03.12.2021 22:50:52</t>
  </si>
  <si>
    <t>03.12.2021 23:56:34</t>
  </si>
  <si>
    <t>TR-337 35-19-L00371_956683495_956683495</t>
  </si>
  <si>
    <t>03.12.2021 22:53:20</t>
  </si>
  <si>
    <t>04.12.2021 01:36:49</t>
  </si>
  <si>
    <t>MUSTAKLAR TR-1 35-24-M00101_955218273_955218273</t>
  </si>
  <si>
    <t>03.12.2021 23:16:44</t>
  </si>
  <si>
    <t>04.12.2021 01:08:41</t>
  </si>
  <si>
    <t>ALGÜN SİTESİ TR 35-30-M00026_DAĞITIM TRAFOSU M01_72082995</t>
  </si>
  <si>
    <t>03.12.2021 23:18:19</t>
  </si>
  <si>
    <t>04.12.2021 01:50:26</t>
  </si>
  <si>
    <t>ÇAPAKLI KÖK 45-78-M01161_HatBaşıAyırıcı_53139033 M07_53139033</t>
  </si>
  <si>
    <t>03.12.2021 23:19:02</t>
  </si>
  <si>
    <t>03.12.2021 23:28:22</t>
  </si>
  <si>
    <t>KUŞÇULAR DM-2 35-19-M00515_TR-319 M05_80470370</t>
  </si>
  <si>
    <t>03.12.2021 23:28:02</t>
  </si>
  <si>
    <t>04.12.2021 00:00:49</t>
  </si>
  <si>
    <t>L-356 BAŞKENT SİTESİ 35-18-L00356_7162340_56356679_56356679</t>
  </si>
  <si>
    <t>03.12.2021 23:31:04</t>
  </si>
  <si>
    <t>04.12.2021 01:17:34</t>
  </si>
  <si>
    <t>MANİSA TM-1 45-71-A00001_DONANIMLI YEDEK M05_2309458</t>
  </si>
  <si>
    <t>03.12.2021 23:36:48</t>
  </si>
  <si>
    <t>03.12.2021 23:42:00</t>
  </si>
  <si>
    <t>03.12.2021 23:39:11</t>
  </si>
  <si>
    <t>04.12.2021 00:23:42</t>
  </si>
  <si>
    <t>K-595 35-01-K00595_911251794_911251794</t>
  </si>
  <si>
    <t>03.12.2021 23:50:54</t>
  </si>
  <si>
    <t>04.12.2021 02:18:12</t>
  </si>
  <si>
    <t>TR-1/56 45-72-M00640_956508054_956508054</t>
  </si>
  <si>
    <t>04.12.2021 00:02:17</t>
  </si>
  <si>
    <t>04.12.2021 01:53:19</t>
  </si>
  <si>
    <t>M-1101 35-03-M01101_910504080_910504080</t>
  </si>
  <si>
    <t>04.12.2021 00:03:09</t>
  </si>
  <si>
    <t>04.12.2021 00:55:13</t>
  </si>
  <si>
    <t>TR-2 35-27-M00002_DIREK TIPI TRAFO HUCRESI H01_2052349</t>
  </si>
  <si>
    <t>OG Trafo Arızası</t>
  </si>
  <si>
    <t>04.12.2021 00:04:45</t>
  </si>
  <si>
    <t>04.12.2021 02:45:36</t>
  </si>
  <si>
    <t>TR-114 35-26-M00114_T l1b_5904564</t>
  </si>
  <si>
    <t>04.12.2021 00:11:13</t>
  </si>
  <si>
    <t>04.12.2021 01:43:02</t>
  </si>
  <si>
    <t>TR-1 35-27-M00001_KEMALPAŞA TR-2/TR-3/TR-4 M07_72206249</t>
  </si>
  <si>
    <t>04.12.2021 00:39:08</t>
  </si>
  <si>
    <t>04.12.2021 02:14:00</t>
  </si>
  <si>
    <t>M-2991(YATIRIM REZERVE) 35-02-M02991_A_56379004_56379004</t>
  </si>
  <si>
    <t>04.12.2021 01:12:13</t>
  </si>
  <si>
    <t>04.12.2021 02:03:41</t>
  </si>
  <si>
    <t>K-3372 35-01-K03372_910461427_910461427</t>
  </si>
  <si>
    <t>04.12.2021 01:13:35</t>
  </si>
  <si>
    <t>04.12.2021 09:42:47</t>
  </si>
  <si>
    <t>KOBAKLAR TR-1 45-75-M00154_B_56390973_56390973</t>
  </si>
  <si>
    <t>04.12.2021 01:20:42</t>
  </si>
  <si>
    <t>04.12.2021 09:43:10</t>
  </si>
  <si>
    <t>ÇANDARLI TR-21 35-30-M00021_CANTEK M02_72081435</t>
  </si>
  <si>
    <t>04.12.2021 01:22:00</t>
  </si>
  <si>
    <t>04.12.2021 02:04:42</t>
  </si>
  <si>
    <t>GÜRÇEŞME İM 35-03-A00001_AKADEMİ K05_2036879</t>
  </si>
  <si>
    <t>04.12.2021 01:30:28</t>
  </si>
  <si>
    <t>04.12.2021 01:32:00</t>
  </si>
  <si>
    <t>SAKARLI KÖK 45-76-M00046_BADEMLİ M02_72214544</t>
  </si>
  <si>
    <t>04.12.2021 01:30:42</t>
  </si>
  <si>
    <t>04.12.2021 04:39:00</t>
  </si>
  <si>
    <t>K-1439 35-01-K01439_912412088_912412088</t>
  </si>
  <si>
    <t>04.12.2021 01:33:40</t>
  </si>
  <si>
    <t>04.12.2021 04:21:36</t>
  </si>
  <si>
    <t>ÖRENLİ TR-2 35-16-M00700_B_56392411_56392411</t>
  </si>
  <si>
    <t>04.12.2021 01:42:43</t>
  </si>
  <si>
    <t>04.12.2021 02:34:58</t>
  </si>
  <si>
    <t>DEVELİ TR-1 35-22-M00279_955266610_955266610</t>
  </si>
  <si>
    <t>04.12.2021 02:12:00</t>
  </si>
  <si>
    <t>04.12.2021 02:40:58</t>
  </si>
  <si>
    <t>04.12.2021 03:02:32</t>
  </si>
  <si>
    <t>04.12.2021 03:58:00</t>
  </si>
  <si>
    <t>K-619 35-01-K00619_B b1_5899220</t>
  </si>
  <si>
    <t>04.12.2021 03:06:40</t>
  </si>
  <si>
    <t>04.12.2021 05:31:33</t>
  </si>
  <si>
    <t>M-1497 35-03-M01497_B_56365647_56365647</t>
  </si>
  <si>
    <t>04.12.2021 03:18:13</t>
  </si>
  <si>
    <t>04.12.2021 09:14:30</t>
  </si>
  <si>
    <t>M-1168 35-01-M01168_35-01-M01168_2375914</t>
  </si>
  <si>
    <t>04.12.2021 03:19:18</t>
  </si>
  <si>
    <t>04.12.2021 06:22:46</t>
  </si>
  <si>
    <t>OTOKENT İM 35-08-A00004_TR-1 K07_2052223</t>
  </si>
  <si>
    <t>04.12.2021 03:19:22</t>
  </si>
  <si>
    <t>04.12.2021 03:23:48</t>
  </si>
  <si>
    <t>M-1170 35-01-M01170_M-1169 M01_2051248</t>
  </si>
  <si>
    <t>04.12.2021 03:34:56</t>
  </si>
  <si>
    <t>04.12.2021 07:41:41</t>
  </si>
  <si>
    <t>04.12.2021 04:08:52</t>
  </si>
  <si>
    <t>04.12.2021 04:57:17</t>
  </si>
  <si>
    <t>K-3582 35-01-K03582_910882756_910882756</t>
  </si>
  <si>
    <t>04.12.2021 04:30:27</t>
  </si>
  <si>
    <t>04.12.2021 09:08:42</t>
  </si>
  <si>
    <t>M-2356 35-01-M02356_C_56377466_56377466</t>
  </si>
  <si>
    <t>04.12.2021 04:50:07</t>
  </si>
  <si>
    <t>04.12.2021 08:38:00</t>
  </si>
  <si>
    <t>SÜTÇÜLER TR-2 35-27-M00406_911954177_911954177</t>
  </si>
  <si>
    <t>04.12.2021 05:22:49</t>
  </si>
  <si>
    <t>04.12.2021 06:37:16</t>
  </si>
  <si>
    <t>K-2342 35-03-K02342_910930783_910930783</t>
  </si>
  <si>
    <t>04.12.2021 05:45:07</t>
  </si>
  <si>
    <t>04.12.2021 14:02:26</t>
  </si>
  <si>
    <t>KIZILAVLU KÖK 45-78-M00837_DELİBAŞLI GRUBU M02_66247833</t>
  </si>
  <si>
    <t>04.12.2021 05:45:48</t>
  </si>
  <si>
    <t>04.12.2021 05:46:08</t>
  </si>
  <si>
    <t>KAYIŞLAR KÖK 45-80-M00183_DİLEK M03_72195773</t>
  </si>
  <si>
    <t>04.12.2021 05:52:48</t>
  </si>
  <si>
    <t>04.12.2021 07:32:56</t>
  </si>
  <si>
    <t>04.12.2021 06:08:35</t>
  </si>
  <si>
    <t>04.12.2021 09:47:13</t>
  </si>
  <si>
    <t>04.12.2021 06:14:41</t>
  </si>
  <si>
    <t>04.12.2021 10:54:31</t>
  </si>
  <si>
    <t>ÇIPLAK KÖK 35-29-M00126_YENİÇİFTLİK ENH M09_72190075</t>
  </si>
  <si>
    <t>04.12.2021 06:32:23</t>
  </si>
  <si>
    <t>04.12.2021 10:55:33</t>
  </si>
  <si>
    <t>_A_56399571_56399571</t>
  </si>
  <si>
    <t>04.12.2021 06:50:12</t>
  </si>
  <si>
    <t>04.12.2021 09:41:08</t>
  </si>
  <si>
    <t>04.12.2021 06:57:18</t>
  </si>
  <si>
    <t>04.12.2021 07:12:16</t>
  </si>
  <si>
    <t>GÜMÜLDÜR M-12 35-25-M00012_955261674_955261674</t>
  </si>
  <si>
    <t>04.12.2021 07:00:00</t>
  </si>
  <si>
    <t>04.12.2021 10:36:27</t>
  </si>
  <si>
    <t>04.12.2021 07:00:42</t>
  </si>
  <si>
    <t>04.12.2021 08:49:17</t>
  </si>
  <si>
    <t>GÖRECE M-352 35-22-M00352_35-22-M00352_2360594</t>
  </si>
  <si>
    <t>04.12.2021 07:03:19</t>
  </si>
  <si>
    <t>04.12.2021 10:57:04</t>
  </si>
  <si>
    <t>M-990 35-03-M00990_910565635_910565635</t>
  </si>
  <si>
    <t>04.12.2021 07:03:28</t>
  </si>
  <si>
    <t>04.12.2021 11:19:11</t>
  </si>
  <si>
    <t>AHMETBEYLİ MAYDANOZ M-7 35-22-M00245_DIREK TIPI TRAFO HUCRESI H01_2125287</t>
  </si>
  <si>
    <t>04.12.2021 07:05:48</t>
  </si>
  <si>
    <t>04.12.2021 10:57:22</t>
  </si>
  <si>
    <t>K-2575 35-01-K02575_35-01-K02575_65797836</t>
  </si>
  <si>
    <t>04.12.2021 07:07:06</t>
  </si>
  <si>
    <t>04.12.2021 12:58:35</t>
  </si>
  <si>
    <t>M-2100 35-04-M02100_99621983_99621983</t>
  </si>
  <si>
    <t>04.12.2021 07:12:04</t>
  </si>
  <si>
    <t>04.12.2021 10:17:56</t>
  </si>
  <si>
    <t>İSMAİL ŞİMŞEK SULAMA GRUBU 35-29-L00149_35-29-L00149_2353550</t>
  </si>
  <si>
    <t>04.12.2021 07:39:08</t>
  </si>
  <si>
    <t>04.12.2021 09:31:55</t>
  </si>
  <si>
    <t>M-324 35-02-M00324_99724410_99724410</t>
  </si>
  <si>
    <t>04.12.2021 07:40:56</t>
  </si>
  <si>
    <t>04.12.2021 09:09:53</t>
  </si>
  <si>
    <t>ÇAYBAŞI DM-1/TR-9 35-26-L00211_956603142_956603142</t>
  </si>
  <si>
    <t>04.12.2021 07:45:56</t>
  </si>
  <si>
    <t>04.12.2021 09:25:01</t>
  </si>
  <si>
    <t>KAPLAN TR-1 35-29-M00091_D_56402749_56402749</t>
  </si>
  <si>
    <t>04.12.2021 07:46:18</t>
  </si>
  <si>
    <t>04.12.2021 09:03:53</t>
  </si>
  <si>
    <t>M-1169 35-01-M01169_TRAFO M03_2049128</t>
  </si>
  <si>
    <t>04.12.2021 07:47:49</t>
  </si>
  <si>
    <t>04.12.2021 12:46:30</t>
  </si>
  <si>
    <t>K-1603 35-01-K01603_912900180_912900180</t>
  </si>
  <si>
    <t>04.12.2021 07:48:06</t>
  </si>
  <si>
    <t>04.12.2021 09:09:06</t>
  </si>
  <si>
    <t>K-3908 35-04-K03908_913179739_913179739</t>
  </si>
  <si>
    <t>04.12.2021 07:48:52</t>
  </si>
  <si>
    <t>04.12.2021 14:34:27</t>
  </si>
  <si>
    <t>EROĞLU TR-5 45-72-L00932__72373559_72373559</t>
  </si>
  <si>
    <t>04.12.2021 07:53:25</t>
  </si>
  <si>
    <t>04.12.2021 09:15:59</t>
  </si>
  <si>
    <t>K-4906 35-01-K04906_911110664_911110664</t>
  </si>
  <si>
    <t>04.12.2021 07:55:53</t>
  </si>
  <si>
    <t>04.12.2021 10:31:58</t>
  </si>
  <si>
    <t>ÜRKMEZ M-19 35-25-M00152_5861440_56377046_56377046</t>
  </si>
  <si>
    <t>04.12.2021 07:57:22</t>
  </si>
  <si>
    <t>04.12.2021 10:11:36</t>
  </si>
  <si>
    <t>K-4707 35-02-K04707_910161558_910161558</t>
  </si>
  <si>
    <t>04.12.2021 08:01:31</t>
  </si>
  <si>
    <t>04.12.2021 10:11:25</t>
  </si>
  <si>
    <t>BEYDERE KÖK 45-71-M00128_HatBaşıAyırıcı_53135200 M09_53135200</t>
  </si>
  <si>
    <t>04.12.2021 08:06:00</t>
  </si>
  <si>
    <t>04.12.2021 12:12:45</t>
  </si>
  <si>
    <t>BOSTANLI KÜME EVLERİ TR-3 45-83-M00692_45-83-M00692_48420428</t>
  </si>
  <si>
    <t>04.12.2021 08:11:00</t>
  </si>
  <si>
    <t>04.12.2021 09:54:33</t>
  </si>
  <si>
    <t>M-2356 (YATIRIM REZERVE) 35-01-M02356_35-01-M02356_2376843</t>
  </si>
  <si>
    <t>04.12.2021 08:40:18</t>
  </si>
  <si>
    <t>AKKEÇİLİ TR-1 45-78-M00624_A_65513075_65513075</t>
  </si>
  <si>
    <t>04.12.2021 08:15:55</t>
  </si>
  <si>
    <t>04.12.2021 11:37:22</t>
  </si>
  <si>
    <t>_A_56382942_56382942</t>
  </si>
  <si>
    <t>04.12.2021 08:16:51</t>
  </si>
  <si>
    <t>04.12.2021 10:26:16</t>
  </si>
  <si>
    <t>KÖPRÜBAŞI TR-27 (FUTBOL SAHASI) 45-86-M00027_KÖPRÜBAŞI TR-26 M01_72220547</t>
  </si>
  <si>
    <t>04.12.2021 08:19:38</t>
  </si>
  <si>
    <t>04.12.2021 08:20:58</t>
  </si>
  <si>
    <t>HÜSEYİN TORUN-DURMUŞ TOKLU ÖZEL 35-22-M00440Ö_DIREK TIPI TRAFO HUCRESI H01_2111641</t>
  </si>
  <si>
    <t>04.12.2021 08:21:07</t>
  </si>
  <si>
    <t>04.12.2021 09:55:36</t>
  </si>
  <si>
    <t>K-112 35-01-K00112_E 1A_5839622</t>
  </si>
  <si>
    <t>04.12.2021 08:31:00</t>
  </si>
  <si>
    <t>04.12.2021 09:50:57</t>
  </si>
  <si>
    <t>TR-2 35-27-M00002_A_56370653_56370653</t>
  </si>
  <si>
    <t>04.12.2021 08:31:55</t>
  </si>
  <si>
    <t>04.12.2021 12:12:47</t>
  </si>
  <si>
    <t>MENEMEN İM 35-28-A00001_TR-2 L04_2311520</t>
  </si>
  <si>
    <t>04.12.2021 08:35:15</t>
  </si>
  <si>
    <t>04.12.2021 09:08:20</t>
  </si>
  <si>
    <t>K-1764 35-01-K01764_911150590_911150590</t>
  </si>
  <si>
    <t>04.12.2021 08:39:07</t>
  </si>
  <si>
    <t>04.12.2021 11:54:02</t>
  </si>
  <si>
    <t>TR-81 35-19-L00081_12114947_60982314_60982314</t>
  </si>
  <si>
    <t>04.12.2021 08:39:20</t>
  </si>
  <si>
    <t>04.12.2021 10:41:44</t>
  </si>
  <si>
    <t>BADEMLİ TR-37 35-15-L01053_C_56362231_56362231</t>
  </si>
  <si>
    <t>04.12.2021 08:46:19</t>
  </si>
  <si>
    <t>04.12.2021 12:46:13</t>
  </si>
  <si>
    <t>SAMURLU TR-2 35-17-M00319_950313522_950313522</t>
  </si>
  <si>
    <t>04.12.2021 08:47:11</t>
  </si>
  <si>
    <t>04.12.2021 09:57:46</t>
  </si>
  <si>
    <t>SANAYİ TR-4 35-14-M00307_956642526_956642526</t>
  </si>
  <si>
    <t>04.12.2021 08:49:36</t>
  </si>
  <si>
    <t>04.12.2021 09:54:41</t>
  </si>
  <si>
    <t>04.12.2021 08:51:56</t>
  </si>
  <si>
    <t>04.12.2021 15:22:35</t>
  </si>
  <si>
    <t>04.12.2021 09:00:43</t>
  </si>
  <si>
    <t>04.12.2021 11:22:37</t>
  </si>
  <si>
    <t>TR-31 35-32-M00031__72373647_72373647</t>
  </si>
  <si>
    <t>04.12.2021 09:00:46</t>
  </si>
  <si>
    <t>04.12.2021 10:42:53</t>
  </si>
  <si>
    <t>K-2823 35-02-K02823_DIREK TIPI TRAFO HUCRESI H01_2049601</t>
  </si>
  <si>
    <t>04.12.2021 09:01:22</t>
  </si>
  <si>
    <t>04.12.2021 10:06:36</t>
  </si>
  <si>
    <t>M-1981 35-09-M01981_E e1_5887940</t>
  </si>
  <si>
    <t>04.12.2021 09:01:30</t>
  </si>
  <si>
    <t>04.12.2021 11:13:49</t>
  </si>
  <si>
    <t>SUBAŞI-5 35-26-L00332_8485892_56358281_56358281</t>
  </si>
  <si>
    <t>04.12.2021 09:02:35</t>
  </si>
  <si>
    <t>04.12.2021 19:58:40</t>
  </si>
  <si>
    <t>K-4193 35-04-K04193_K-3719 K02_2113905</t>
  </si>
  <si>
    <t>04.12.2021 09:03:52</t>
  </si>
  <si>
    <t>04.12.2021 13:19:41</t>
  </si>
  <si>
    <t>M-2356 35-01-M02356_D_56373898_56373898</t>
  </si>
  <si>
    <t>04.12.2021 09:03:59</t>
  </si>
  <si>
    <t>04.12.2021 18:18:40</t>
  </si>
  <si>
    <t>M-1872 KÖK 35-09-M01872_M-1872 ÖZEL M05_66904453</t>
  </si>
  <si>
    <t>04.12.2021 09:06:08</t>
  </si>
  <si>
    <t>04.12.2021 18:08:21</t>
  </si>
  <si>
    <t>K-1232 35-04-K01232_35-04-K01232_2351757</t>
  </si>
  <si>
    <t>04.12.2021 09:06:39</t>
  </si>
  <si>
    <t>04.12.2021 17:46:56</t>
  </si>
  <si>
    <t>M-2538 35-02-M02538_912588632_912588632</t>
  </si>
  <si>
    <t>04.12.2021 09:07:38</t>
  </si>
  <si>
    <t>04.12.2021 10:54:54</t>
  </si>
  <si>
    <t>MORDOĞAN TR-38 35-21-L00165_953358465_953358465</t>
  </si>
  <si>
    <t>04.12.2021 09:07:53</t>
  </si>
  <si>
    <t>04.12.2021 12:21:37</t>
  </si>
  <si>
    <t>04.12.2021 09:08:23</t>
  </si>
  <si>
    <t>04.12.2021 12:54:48</t>
  </si>
  <si>
    <t>YENİKÖY TR-1 45-73-M00252_A_56386031_56386031</t>
  </si>
  <si>
    <t>04.12.2021 09:10:01</t>
  </si>
  <si>
    <t>04.12.2021 14:21:19</t>
  </si>
  <si>
    <t>GÖKDERE TR 45-77-M00101_B_56386142_56386142</t>
  </si>
  <si>
    <t>04.12.2021 09:10:51</t>
  </si>
  <si>
    <t>04.12.2021 10:34:37</t>
  </si>
  <si>
    <t>04.12.2021 09:11:01</t>
  </si>
  <si>
    <t>04.12.2021 12:30:18</t>
  </si>
  <si>
    <t>M-1741 35-04-M01741_912614540_912614540</t>
  </si>
  <si>
    <t>04.12.2021 09:11:13</t>
  </si>
  <si>
    <t>04.12.2021 12:21:55</t>
  </si>
  <si>
    <t>SELİMŞAHLAR TR-3 45-71-M01297_A_56353026_56353026</t>
  </si>
  <si>
    <t>04.12.2021 09:13:45</t>
  </si>
  <si>
    <t>04.12.2021 10:41:58</t>
  </si>
  <si>
    <t>HACI HALİLLER DM 45-71-M00065_TURGUTLU-2 M09_72237336</t>
  </si>
  <si>
    <t>04.12.2021 09:14:48</t>
  </si>
  <si>
    <t>04.12.2021 09:33:00</t>
  </si>
  <si>
    <t>K-885 35-04-K00885_914653898_914653898</t>
  </si>
  <si>
    <t>04.12.2021 09:16:00</t>
  </si>
  <si>
    <t>04.12.2021 13:05:11</t>
  </si>
  <si>
    <t>BOYNUYOĞUN KÖK 35-29-L00051_KİRELLİ L05_72215401</t>
  </si>
  <si>
    <t>04.12.2021 09:16:18</t>
  </si>
  <si>
    <t>04.12.2021 10:32:41</t>
  </si>
  <si>
    <t>ÇALTI KÖY TR-1 35-24-M00075_955222694_955222694</t>
  </si>
  <si>
    <t>04.12.2021 09:23:04</t>
  </si>
  <si>
    <t>04.12.2021 12:22:40</t>
  </si>
  <si>
    <t>KABAKUM TR-3 35-30-L00129_955300547_955300547</t>
  </si>
  <si>
    <t>04.12.2021 09:23:09</t>
  </si>
  <si>
    <t>04.12.2021 11:32:40</t>
  </si>
  <si>
    <t>M-2955(YATIRIM REZERVE) 35-01-M02955_A_56365791_56365791</t>
  </si>
  <si>
    <t>04.12.2021 09:23:51</t>
  </si>
  <si>
    <t>04.12.2021 11:06:13</t>
  </si>
  <si>
    <t>TR-1/79 45-72-M00079_45-72-M00079_2368183</t>
  </si>
  <si>
    <t>04.12.2021 09:27:12</t>
  </si>
  <si>
    <t>04.12.2021 09:56:41</t>
  </si>
  <si>
    <t>BAYAT ALANDAMLARI TR-1 45-75-M00243_C_56384659_56384659</t>
  </si>
  <si>
    <t>04.12.2021 09:29:12</t>
  </si>
  <si>
    <t>04.12.2021 11:59:21</t>
  </si>
  <si>
    <t>ALEMŞAHLI TR-1 45-79-M00448_45-79-M00448_2358432</t>
  </si>
  <si>
    <t>04.12.2021 09:29:24</t>
  </si>
  <si>
    <t>04.12.2021 12:52:25</t>
  </si>
  <si>
    <t>SAMURLU TR-2 35-17-M00319_6776073_56357181_56357181</t>
  </si>
  <si>
    <t>04.12.2021 09:30:00</t>
  </si>
  <si>
    <t>04.12.2021 10:06:06</t>
  </si>
  <si>
    <t>HACI HALİLLER DM 45-71-M00065_HACIHALİLLER M04_72237421</t>
  </si>
  <si>
    <t>04.12.2021 09:32:00</t>
  </si>
  <si>
    <t>04.12.2021 17:25:45</t>
  </si>
  <si>
    <t>04.12.2021 09:38:28</t>
  </si>
  <si>
    <t>04.12.2021 11:18:22</t>
  </si>
  <si>
    <t>AĞAÇ İŞLERİ KÖK-2 (M-703) 35-22-M00125_KISIKKÖY(KARTAL) M02_72110798</t>
  </si>
  <si>
    <t>04.12.2021 09:41:26</t>
  </si>
  <si>
    <t>04.12.2021 10:26:26</t>
  </si>
  <si>
    <t>L-224 SİBAM EVLERİ 35-18-L00224_950458445_950458445</t>
  </si>
  <si>
    <t>04.12.2021 09:41:40</t>
  </si>
  <si>
    <t>04.12.2021 11:47:23</t>
  </si>
  <si>
    <t>04.12.2021 09:43:21</t>
  </si>
  <si>
    <t>04.12.2021 10:11:05</t>
  </si>
  <si>
    <t>GÖKEYÜP SARISU TR-1 45-78-M00802_45-78-M00802_2375485</t>
  </si>
  <si>
    <t>04.12.2021 09:45:33</t>
  </si>
  <si>
    <t>04.12.2021 12:30:36</t>
  </si>
  <si>
    <t>AŞAĞIÇOBANİSA TR-14 45-71-M00099_A_56393059_56393059</t>
  </si>
  <si>
    <t>04.12.2021 09:49:02</t>
  </si>
  <si>
    <t>04.12.2021 18:33:07</t>
  </si>
  <si>
    <t>SARIGÖL DM 45-79-M00069_ULUDERBENT FİDERİ M16_2076610</t>
  </si>
  <si>
    <t>04.12.2021 09:49:38</t>
  </si>
  <si>
    <t>04.12.2021 09:57:25</t>
  </si>
  <si>
    <t>URGANLI TR-7 45-83-M00550_DAŞKANLAR M01_72145624</t>
  </si>
  <si>
    <t>04.12.2021 09:52:30</t>
  </si>
  <si>
    <t>04.12.2021 15:52:25</t>
  </si>
  <si>
    <t>KÜÇÜKAVULCUK DM 35-15-L00727_KÜÇÜKAVLUCUK SULAMA KOOP. L06_72098515</t>
  </si>
  <si>
    <t>04.12.2021 09:53:47</t>
  </si>
  <si>
    <t>04.12.2021 11:10:34</t>
  </si>
  <si>
    <t>K-1712 35-01-K01712_911977963_911977963</t>
  </si>
  <si>
    <t>04.12.2021 19:05:00</t>
  </si>
  <si>
    <t>04.12.2021 09:54:06</t>
  </si>
  <si>
    <t>04.12.2021 10:23:32</t>
  </si>
  <si>
    <t>OVACIK TR-3 35-31-L00152_47822523_56353000_56353000</t>
  </si>
  <si>
    <t>04.12.2021 12:11:46</t>
  </si>
  <si>
    <t>SARIGÖL DM 45-79-M00069_HatBaşıAyırıcı_53134427 M16_53134427</t>
  </si>
  <si>
    <t>04.12.2021 09:58:18</t>
  </si>
  <si>
    <t>04.12.2021 11:29:28</t>
  </si>
  <si>
    <t>ÖVEÇLİ TR-1 45-76-L00134_45-76-L00134_2363329</t>
  </si>
  <si>
    <t>04.12.2021 09:58:48</t>
  </si>
  <si>
    <t>04.12.2021 15:31:00</t>
  </si>
  <si>
    <t>CEVİZALAN TR-1 35-15-L01021_C_56361739_56361739</t>
  </si>
  <si>
    <t>04.12.2021 10:03:09</t>
  </si>
  <si>
    <t>04.12.2021 12:52:39</t>
  </si>
  <si>
    <t>K-4906 35-01-K04906_35-01-K04906_58162923</t>
  </si>
  <si>
    <t>04.12.2021 10:04:00</t>
  </si>
  <si>
    <t>04.12.2021 10:41:52</t>
  </si>
  <si>
    <t>M-2920 35-02-M02920_99454828_99454828</t>
  </si>
  <si>
    <t>04.12.2021 10:06:21</t>
  </si>
  <si>
    <t>04.12.2021 13:19:13</t>
  </si>
  <si>
    <t>M-326 35-03-M00326_910832118_910832118</t>
  </si>
  <si>
    <t>04.12.2021 10:06:55</t>
  </si>
  <si>
    <t>04.12.2021 14:21:21</t>
  </si>
  <si>
    <t>TR-18 35-31-L00018_956592772_956592772</t>
  </si>
  <si>
    <t>04.12.2021 10:08:00</t>
  </si>
  <si>
    <t>04.12.2021 11:02:33</t>
  </si>
  <si>
    <t>TR-1-2/2 35-20-L00008_1 NOLU KABİNDEN (TR-1-2/1) L03_66513088</t>
  </si>
  <si>
    <t>04.12.2021 10:09:32</t>
  </si>
  <si>
    <t>04.12.2021 10:25:00</t>
  </si>
  <si>
    <t>L-134 DENETMENLER SİTESİ 35-14-L00134_956640678_956640678</t>
  </si>
  <si>
    <t>04.12.2021 10:09:34</t>
  </si>
  <si>
    <t>04.12.2021 12:54:36</t>
  </si>
  <si>
    <t>TR-1/84 (ERBİLLER) 45-83-M00084_TR-1/89 M03_2091484</t>
  </si>
  <si>
    <t>04.12.2021 10:09:48</t>
  </si>
  <si>
    <t>04.12.2021 16:17:14</t>
  </si>
  <si>
    <t>ŞEMİKLER TM 35-04-A00003_ŞEMİKLER-13 K43_2312132</t>
  </si>
  <si>
    <t>04.12.2021 10:10:58</t>
  </si>
  <si>
    <t>04.12.2021 13:46:12</t>
  </si>
  <si>
    <t>K-1603 35-01-K01603_912902611_912902611</t>
  </si>
  <si>
    <t>04.12.2021 10:15:47</t>
  </si>
  <si>
    <t>04.12.2021 12:13:12</t>
  </si>
  <si>
    <t>K-1685 35-01-K01685_912362164_912362164</t>
  </si>
  <si>
    <t>04.12.2021 10:18:28</t>
  </si>
  <si>
    <t>04.12.2021 14:29:59</t>
  </si>
  <si>
    <t>TR-10 BABACAN 35-19-L00010_5843990_56375066_56375066</t>
  </si>
  <si>
    <t>04.12.2021 10:21:00</t>
  </si>
  <si>
    <t>04.12.2021 11:00:20</t>
  </si>
  <si>
    <t>BALLICA İM 45-72-A00005_HatBaşıAyırıcı_53139865 L07_53139865</t>
  </si>
  <si>
    <t>04.12.2021 10:21:49</t>
  </si>
  <si>
    <t>04.12.2021 14:51:33</t>
  </si>
  <si>
    <t>K-1671 35-07-K01671_913253089_913253089</t>
  </si>
  <si>
    <t>04.12.2021 10:22:16</t>
  </si>
  <si>
    <t>04.12.2021 10:59:45</t>
  </si>
  <si>
    <t>SÜTÇÜLER TR-2 35-27-M00406_913371891_913371891</t>
  </si>
  <si>
    <t>04.12.2021 10:29:16</t>
  </si>
  <si>
    <t>04.12.2021 12:46:58</t>
  </si>
  <si>
    <t>KADIKÖY TR-1 35-16-M00145_953332975_953332975</t>
  </si>
  <si>
    <t>04.12.2021 10:35:06</t>
  </si>
  <si>
    <t>04.12.2021 11:43:52</t>
  </si>
  <si>
    <t>KARABURUN BOZKÖY 35-21-L00053_953361306_953361306</t>
  </si>
  <si>
    <t>04.12.2021 10:37:04</t>
  </si>
  <si>
    <t>K-618 35-04-K00618_910018302_910018302</t>
  </si>
  <si>
    <t>04.12.2021 10:38:16</t>
  </si>
  <si>
    <t>04.12.2021 11:33:50</t>
  </si>
  <si>
    <t>ÇİLE DM 35-22-M00086_AHMETBEYLİ M06_50064096</t>
  </si>
  <si>
    <t>04.12.2021 10:42:00</t>
  </si>
  <si>
    <t>04.12.2021 11:02:40</t>
  </si>
  <si>
    <t>SULUDERE TR-11 İSMET AKCAN EVİ YANI 35-31-L00066_47981949_56399846_56399846</t>
  </si>
  <si>
    <t>04.12.2021 10:43:00</t>
  </si>
  <si>
    <t>04.12.2021 13:02:11</t>
  </si>
  <si>
    <t>SANCAKLI BOZKÖY TR-8 45-71-M00501_43130337_56392374_56392374</t>
  </si>
  <si>
    <t>04.12.2021 10:43:01</t>
  </si>
  <si>
    <t>04.12.2021 12:22:12</t>
  </si>
  <si>
    <t>04.12.2021 10:43:17</t>
  </si>
  <si>
    <t>04.12.2021 12:44:47</t>
  </si>
  <si>
    <t>PANCAR OSB DM-1 35-26-M00869_YAZIBAŞI-2 M26_2303228</t>
  </si>
  <si>
    <t>04.12.2021 10:44:33</t>
  </si>
  <si>
    <t>04.12.2021 11:16:30</t>
  </si>
  <si>
    <t>BOZDAĞ TR-6 35-15-L00311_950402088_950402088</t>
  </si>
  <si>
    <t>04.12.2021 10:45:01</t>
  </si>
  <si>
    <t>04.12.2021 15:17:39</t>
  </si>
  <si>
    <t>KİPA DM 35-26-M00283_HAVAI HAT DM-4 M03_2309266</t>
  </si>
  <si>
    <t>04.12.2021 10:48:45</t>
  </si>
  <si>
    <t>04.12.2021 11:18:10</t>
  </si>
  <si>
    <t>KOZLUÖREN TR-1 45-82-M00309_45-82-M00309_2360164</t>
  </si>
  <si>
    <t>04.12.2021 10:49:12</t>
  </si>
  <si>
    <t>04.12.2021 12:46:20</t>
  </si>
  <si>
    <t>L-245 35-18-L00245_950445980_950445980</t>
  </si>
  <si>
    <t>04.12.2021 10:50:38</t>
  </si>
  <si>
    <t>04.12.2021 17:54:57</t>
  </si>
  <si>
    <t>04.12.2021 10:53:00</t>
  </si>
  <si>
    <t>04.12.2021 11:14:56</t>
  </si>
  <si>
    <t>PAŞAKÖY TR-6 45-80-M00168_A_56385477_56385477</t>
  </si>
  <si>
    <t>04.12.2021 11:48:07</t>
  </si>
  <si>
    <t>TR-1/38 45-72-M00038_D_56391900_56391900</t>
  </si>
  <si>
    <t>04.12.2021 10:56:02</t>
  </si>
  <si>
    <t>04.12.2021 11:42:26</t>
  </si>
  <si>
    <t>04.12.2021 11:00:23</t>
  </si>
  <si>
    <t>04.12.2021 17:09:48</t>
  </si>
  <si>
    <t>DM-2/TR-5 35-22-M00806_95000092900_95000092900</t>
  </si>
  <si>
    <t>04.12.2021 11:00:41</t>
  </si>
  <si>
    <t>04.12.2021 12:01:17</t>
  </si>
  <si>
    <t>K-844 35-01-K00844_913835532_913835532</t>
  </si>
  <si>
    <t>04.12.2021 11:05:00</t>
  </si>
  <si>
    <t>04.12.2021 15:48:06</t>
  </si>
  <si>
    <t>K-1764 35-01-K01764_912552198_912552198</t>
  </si>
  <si>
    <t>04.12.2021 11:08:11</t>
  </si>
  <si>
    <t>04.12.2021 16:06:41</t>
  </si>
  <si>
    <t>TAHSİN GÜLEÇ SULAMA GRUBU 35-29-L00669_B_56402751_56402751</t>
  </si>
  <si>
    <t>04.12.2021 11:09:32</t>
  </si>
  <si>
    <t>04.12.2021 20:42:18</t>
  </si>
  <si>
    <t>M-1212 35-02-M01212_912739334_912739334</t>
  </si>
  <si>
    <t>04.12.2021 11:11:24</t>
  </si>
  <si>
    <t>04.12.2021 11:53:58</t>
  </si>
  <si>
    <t>ATAKÖY OVA TR-4 35-22-M00179_966126287_966126287</t>
  </si>
  <si>
    <t>04.12.2021 11:12:00</t>
  </si>
  <si>
    <t>04.12.2021 13:37:10</t>
  </si>
  <si>
    <t>ERENKÖY TOLOZ TR-1 45-73-M01020_45075142_56389797_56389797</t>
  </si>
  <si>
    <t>04.12.2021 11:12:59</t>
  </si>
  <si>
    <t>04.12.2021 13:20:03</t>
  </si>
  <si>
    <t>K-610 35-02-K00610_910208165_910208165</t>
  </si>
  <si>
    <t>04.12.2021 11:13:47</t>
  </si>
  <si>
    <t>04.12.2021 12:54:08</t>
  </si>
  <si>
    <t>K-128 35-02-K00128_913746746_913746746</t>
  </si>
  <si>
    <t>04.12.2021 11:15:09</t>
  </si>
  <si>
    <t>04.12.2021 13:24:45</t>
  </si>
  <si>
    <t>K-4306 35-09-K04306_C c1_5875739</t>
  </si>
  <si>
    <t>04.12.2021 11:15:26</t>
  </si>
  <si>
    <t>04.12.2021 15:11:34</t>
  </si>
  <si>
    <t>BULGURCA TR-2 35-22-M00251_955271119_955271119</t>
  </si>
  <si>
    <t>04.12.2021 11:15:40</t>
  </si>
  <si>
    <t>04.12.2021 13:46:45</t>
  </si>
  <si>
    <t>04.12.2021 11:18:17</t>
  </si>
  <si>
    <t>04.12.2021 21:05:48</t>
  </si>
  <si>
    <t>ÇITAK TR-1 35-17-M00438_950305005_950305005</t>
  </si>
  <si>
    <t>04.12.2021 11:20:39</t>
  </si>
  <si>
    <t>04.12.2021 13:11:46</t>
  </si>
  <si>
    <t>K-3082 35-04-K03082_915024591_915024591</t>
  </si>
  <si>
    <t>04.12.2021 11:21:53</t>
  </si>
  <si>
    <t>04.12.2021 14:04:36</t>
  </si>
  <si>
    <t>MAVİDERE TR-4 35-31-L00213_35-31-L00213_2363084</t>
  </si>
  <si>
    <t>04.12.2021 11:22:08</t>
  </si>
  <si>
    <t>04.12.2021 14:35:17</t>
  </si>
  <si>
    <t>L-144 (ANKARALILAR SİTESİ) 35-18-L00144_10860092_56370914_56370914</t>
  </si>
  <si>
    <t>04.12.2021 11:22:19</t>
  </si>
  <si>
    <t>04.12.2021 12:15:11</t>
  </si>
  <si>
    <t>ÜRKMEZ M-16 35-25-M00141_A_56378031_56378031</t>
  </si>
  <si>
    <t>04.12.2021 11:22:46</t>
  </si>
  <si>
    <t>04.12.2021 14:26:45</t>
  </si>
  <si>
    <t>K-1507 35-03-K01507_910846340_910846340</t>
  </si>
  <si>
    <t>04.12.2021 11:25:25</t>
  </si>
  <si>
    <t>04.12.2021 19:44:32</t>
  </si>
  <si>
    <t>K-4052 35-01-K04052_912303724_912303724</t>
  </si>
  <si>
    <t>04.12.2021 11:26:05</t>
  </si>
  <si>
    <t>04.12.2021 12:38:48</t>
  </si>
  <si>
    <t>ÜÇPINAR DM 45-71-M00183_PELİTALAN M03_72249125</t>
  </si>
  <si>
    <t>04.12.2021 11:26:36</t>
  </si>
  <si>
    <t>04.12.2021 12:34:32</t>
  </si>
  <si>
    <t>M-2177 35-01-M02177_911623394_911623394</t>
  </si>
  <si>
    <t>04.12.2021 11:28:36</t>
  </si>
  <si>
    <t>04.12.2021 18:42:24</t>
  </si>
  <si>
    <t>04.12.2021 11:32:21</t>
  </si>
  <si>
    <t>04.12.2021 12:03:47</t>
  </si>
  <si>
    <t>YEŞİLYURT TR-12 45-73-M00487_945641056_945641056</t>
  </si>
  <si>
    <t>04.12.2021 11:33:49</t>
  </si>
  <si>
    <t>04.12.2021 14:14:18</t>
  </si>
  <si>
    <t>ÇATALKAYA KÖYÜ TR-2 35-21-L00172_35-21-L00172_2350151</t>
  </si>
  <si>
    <t>04.12.2021 11:35:02</t>
  </si>
  <si>
    <t>04.12.2021 12:38:28</t>
  </si>
  <si>
    <t>DM-3/18 35-19-M00416_956666633_956666633</t>
  </si>
  <si>
    <t>04.12.2021 11:35:12</t>
  </si>
  <si>
    <t>04.12.2021 12:42:55</t>
  </si>
  <si>
    <t>SARIGÖL DM 45-79-M00069_ULUDERBENT FİDERİ M16_2318415</t>
  </si>
  <si>
    <t>04.12.2021 11:35:49</t>
  </si>
  <si>
    <t>04.12.2021 11:48:01</t>
  </si>
  <si>
    <t>YENİFOÇA TR-54 35-23-M00054_A_56399268_56399268</t>
  </si>
  <si>
    <t>04.12.2021 11:36:14</t>
  </si>
  <si>
    <t>04.12.2021 13:39:08</t>
  </si>
  <si>
    <t>YAĞCILAR TR-2 45-71-M01441_C_56401674_56401674</t>
  </si>
  <si>
    <t>04.12.2021 11:38:08</t>
  </si>
  <si>
    <t>04.12.2021 17:57:59</t>
  </si>
  <si>
    <t>KÖSEDERE TR-2 35-21-L00125_B_56376252_56376252</t>
  </si>
  <si>
    <t>04.12.2021 11:40:14</t>
  </si>
  <si>
    <t>04.12.2021 13:59:06</t>
  </si>
  <si>
    <t>IŞIKLAR TR-2 35-29-L00087_B_56360642_56360642</t>
  </si>
  <si>
    <t>04.12.2021 11:40:19</t>
  </si>
  <si>
    <t>04.12.2021 17:31:49</t>
  </si>
  <si>
    <t>04.12.2021 11:40:35</t>
  </si>
  <si>
    <t>04.12.2021 15:45:27</t>
  </si>
  <si>
    <t>K-2 35-01-K00002_D_56377435_56377435</t>
  </si>
  <si>
    <t>04.12.2021 11:41:49</t>
  </si>
  <si>
    <t>04.12.2021 19:01:32</t>
  </si>
  <si>
    <t>M-3039 35-09-M03039_913185949_913185949</t>
  </si>
  <si>
    <t>04.12.2021 11:46:00</t>
  </si>
  <si>
    <t>04.12.2021 20:25:17</t>
  </si>
  <si>
    <t>K-4145 35-01-K04145_911241939_911241939</t>
  </si>
  <si>
    <t>04.12.2021 11:47:25</t>
  </si>
  <si>
    <t>04.12.2021 16:18:34</t>
  </si>
  <si>
    <t>04.12.2021 11:47:30</t>
  </si>
  <si>
    <t>04.12.2021 14:07:03</t>
  </si>
  <si>
    <t>SANCAKLI BOZKÖY KÖK 45-71-M00087_SULAMA M02_61320770</t>
  </si>
  <si>
    <t>04.12.2021 11:48:36</t>
  </si>
  <si>
    <t>04.12.2021 19:18:41</t>
  </si>
  <si>
    <t>M-2896(YATIRIM REZERVE) 35-01-M02896_910760914_910760914</t>
  </si>
  <si>
    <t>04.12.2021 11:51:07</t>
  </si>
  <si>
    <t>04.12.2021 17:29:19</t>
  </si>
  <si>
    <t>GÜLBAHÇE TR-7 35-19-L00167_956667595_956667595</t>
  </si>
  <si>
    <t>04.12.2021 11:52:39</t>
  </si>
  <si>
    <t>04.12.2021 13:28:03</t>
  </si>
  <si>
    <t>04.12.2021 11:55:00</t>
  </si>
  <si>
    <t>04.12.2021 18:00:54</t>
  </si>
  <si>
    <t>K-608 35-02-K00608_99357412_99357412</t>
  </si>
  <si>
    <t>04.12.2021 11:55:44</t>
  </si>
  <si>
    <t>04.12.2021 13:36:50</t>
  </si>
  <si>
    <t>K-3419 35-08-K03419_97627349_97627349</t>
  </si>
  <si>
    <t>04.12.2021 14:03:07</t>
  </si>
  <si>
    <t>ERGENEKON TR-4 45-83-L00141_955151737_955151737</t>
  </si>
  <si>
    <t>04.12.2021 12:04:45</t>
  </si>
  <si>
    <t>04.12.2021 15:45:44</t>
  </si>
  <si>
    <t>YENİ ŞAKRAN TR-2 35-17-M00202_950308121_950308121</t>
  </si>
  <si>
    <t>04.12.2021 12:04:50</t>
  </si>
  <si>
    <t>04.12.2021 17:02:06</t>
  </si>
  <si>
    <t>DM-1 45-71-M00001_NARLIBAHÇE M04_2050187</t>
  </si>
  <si>
    <t>04.12.2021 12:06:38</t>
  </si>
  <si>
    <t>04.12.2021 15:48:48</t>
  </si>
  <si>
    <t>MURADİYE DM 45-71-M00006_DM-4 KÜÇÜK ÖLÇEKLİ SAN. SİTESİ M10_2077009</t>
  </si>
  <si>
    <t>04.12.2021 12:07:37</t>
  </si>
  <si>
    <t>04.12.2021 12:31:00</t>
  </si>
  <si>
    <t>TR-81 35-19-L00081_11124174_60982312_60982312</t>
  </si>
  <si>
    <t>04.12.2021 12:08:34</t>
  </si>
  <si>
    <t>04.12.2021 13:18:41</t>
  </si>
  <si>
    <t>K-4052 35-01-K04052_D_56357376_56357376</t>
  </si>
  <si>
    <t>04.12.2021 12:16:00</t>
  </si>
  <si>
    <t>04.12.2021 13:00:37</t>
  </si>
  <si>
    <t>K-3073 35-04-K03073_914534209_914534209</t>
  </si>
  <si>
    <t>04.12.2021 12:17:26</t>
  </si>
  <si>
    <t>04.12.2021 14:57:50</t>
  </si>
  <si>
    <t>K-4551 35-02-K04551_99222336_99222336</t>
  </si>
  <si>
    <t>04.12.2021 12:19:33</t>
  </si>
  <si>
    <t>04.12.2021 14:11:45</t>
  </si>
  <si>
    <t>HALİLLER KÖK 35-31-L00228_SIRIMLI L011_72238546</t>
  </si>
  <si>
    <t>04.12.2021 12:22:22</t>
  </si>
  <si>
    <t>04.12.2021 12:22:38</t>
  </si>
  <si>
    <t>KADİR ÖZGER TR-5 35-30-M00237_35-30-M00237_2348308</t>
  </si>
  <si>
    <t>04.12.2021 12:26:06</t>
  </si>
  <si>
    <t>04.12.2021 15:14:30</t>
  </si>
  <si>
    <t>TR-1 77/A 45-72-M00118_956502271_956502271</t>
  </si>
  <si>
    <t>04.12.2021 12:28:04</t>
  </si>
  <si>
    <t>04.12.2021 13:29:45</t>
  </si>
  <si>
    <t>FOÇA TR-17 35-23-L00017_C_56398542_56398542</t>
  </si>
  <si>
    <t>04.12.2021 12:29:30</t>
  </si>
  <si>
    <t>04.12.2021 15:43:41</t>
  </si>
  <si>
    <t>04.12.2021 12:30:19</t>
  </si>
  <si>
    <t>04.12.2021 14:42:05</t>
  </si>
  <si>
    <t>04.12.2021 12:33:33</t>
  </si>
  <si>
    <t>04.12.2021 14:25:37</t>
  </si>
  <si>
    <t>ÇUKURALTI M-52 35-25-M00087_955266826_955266826</t>
  </si>
  <si>
    <t>04.12.2021 12:35:30</t>
  </si>
  <si>
    <t>04.12.2021 16:26:22</t>
  </si>
  <si>
    <t>K-1284 35-01-K01284_912322821_912322821</t>
  </si>
  <si>
    <t>04.12.2021 12:35:34</t>
  </si>
  <si>
    <t>04.12.2021 17:29:33</t>
  </si>
  <si>
    <t>GERENKÖY TR-7 35-23-M00153_BC_56356461_56356461</t>
  </si>
  <si>
    <t>04.12.2021 12:35:45</t>
  </si>
  <si>
    <t>04.12.2021 15:00:15</t>
  </si>
  <si>
    <t>04.12.2021 12:37:03</t>
  </si>
  <si>
    <t>04.12.2021 14:29:57</t>
  </si>
  <si>
    <t>L-96 TURGUT KÖYÜ 35-14-L00096_956634091_956634091</t>
  </si>
  <si>
    <t>04.12.2021 12:41:00</t>
  </si>
  <si>
    <t>04.12.2021 14:54:49</t>
  </si>
  <si>
    <t>ÇITAK TR-1 35-17-M00438_A_56356385_56356385</t>
  </si>
  <si>
    <t>04.12.2021 12:45:00</t>
  </si>
  <si>
    <t>04.12.2021 13:15:02</t>
  </si>
  <si>
    <t>M-1044 35-02-M01044_910007774_910007774</t>
  </si>
  <si>
    <t>04.12.2021 12:45:35</t>
  </si>
  <si>
    <t>04.12.2021 17:26:24</t>
  </si>
  <si>
    <t>DALLIK TR-1 35-29-L00305_950317412_950317412</t>
  </si>
  <si>
    <t>04.12.2021 12:47:41</t>
  </si>
  <si>
    <t>04.12.2021 20:30:33</t>
  </si>
  <si>
    <t>DM-20 45-71-M00273_TR-89 ÇAPRA M04_2070235</t>
  </si>
  <si>
    <t>04.12.2021 12:51:58</t>
  </si>
  <si>
    <t>04.12.2021 14:04:00</t>
  </si>
  <si>
    <t>TR-30 GÖLCÜKLER İZBAN İSTASYONU 35-22-M00030_B_56354886_56354886</t>
  </si>
  <si>
    <t>04.12.2021 12:52:15</t>
  </si>
  <si>
    <t>04.12.2021 15:49:01</t>
  </si>
  <si>
    <t>04.12.2021 12:52:26</t>
  </si>
  <si>
    <t>04.12.2021 15:08:33</t>
  </si>
  <si>
    <t>KARAALİ DM 45-71-M02127_MURADİYE GİRİŞ M09_54851032</t>
  </si>
  <si>
    <t>04.12.2021 12:52:34</t>
  </si>
  <si>
    <t>04.12.2021 13:34:00</t>
  </si>
  <si>
    <t>TEKKEDERE DM 35-16-M00137_HatBaşıAyırıcı_53140711 M12_53140711</t>
  </si>
  <si>
    <t>04.12.2021 12:54:47</t>
  </si>
  <si>
    <t>04.12.2021 14:28:42</t>
  </si>
  <si>
    <t>VİLLAKENT TR-2 35-28-M00390_E TR2E1_5918769</t>
  </si>
  <si>
    <t>04.12.2021 12:55:00</t>
  </si>
  <si>
    <t>04.12.2021 14:38:39</t>
  </si>
  <si>
    <t>ERİKLİ KÖYÜ TR-1 35-32-L00029_946416042_946416042</t>
  </si>
  <si>
    <t>04.12.2021 12:55:45</t>
  </si>
  <si>
    <t>04.12.2021 13:59:51</t>
  </si>
  <si>
    <t>K-2 35-01-K00002_35-01-K00002_2374436</t>
  </si>
  <si>
    <t>04.12.2021 12:57:36</t>
  </si>
  <si>
    <t>04.12.2021 18:48:56</t>
  </si>
  <si>
    <t>K-2574 35-01-K02574_ÖZEL E1_61070173</t>
  </si>
  <si>
    <t>04.12.2021 12:58:01</t>
  </si>
  <si>
    <t>04.12.2021 17:01:41</t>
  </si>
  <si>
    <t>DM-25/17 45-71-M00049_DM-1/3F M05_61319618</t>
  </si>
  <si>
    <t>04.12.2021 12:58:05</t>
  </si>
  <si>
    <t>04.12.2021 15:51:36</t>
  </si>
  <si>
    <t>ÇATALCA TR-4 35-22-M00823_955294485_955294485</t>
  </si>
  <si>
    <t>04.12.2021 12:58:32</t>
  </si>
  <si>
    <t>04.12.2021 14:34:36</t>
  </si>
  <si>
    <t>04.12.2021 13:02:57</t>
  </si>
  <si>
    <t>04.12.2021 14:53:14</t>
  </si>
  <si>
    <t>YENİŞEHİR TR-1 35-29-L00510_35-29-L00510_2365613</t>
  </si>
  <si>
    <t>04.12.2021 13:03:42</t>
  </si>
  <si>
    <t>04.12.2021 15:17:55</t>
  </si>
  <si>
    <t>TR-55 35-17-M00055_A_60983112_60983112</t>
  </si>
  <si>
    <t>04.12.2021 13:07:33</t>
  </si>
  <si>
    <t>04.12.2021 14:36:11</t>
  </si>
  <si>
    <t>MEDAR TR-6 45-72-L00276_956514094_956514094</t>
  </si>
  <si>
    <t>04.12.2021 13:10:30</t>
  </si>
  <si>
    <t>04.12.2021 14:26:59</t>
  </si>
  <si>
    <t>TR-1-4/5 KİLİSE KABİN 35-20-L00028_955192504_955192504</t>
  </si>
  <si>
    <t>04.12.2021 13:15:28</t>
  </si>
  <si>
    <t>04.12.2021 14:41:30</t>
  </si>
  <si>
    <t>L-128/1 35-18-L00603_950463080_950463080</t>
  </si>
  <si>
    <t>04.12.2021 13:16:44</t>
  </si>
  <si>
    <t>04.12.2021 15:37:41</t>
  </si>
  <si>
    <t>BAŞIBÜYÜK TR-1 45-77-L00218_C_65507908_65507908</t>
  </si>
  <si>
    <t>04.12.2021 13:21:00</t>
  </si>
  <si>
    <t>04.12.2021 15:49:07</t>
  </si>
  <si>
    <t>TR-19 35-32-L00019_946413352_946413352</t>
  </si>
  <si>
    <t>04.12.2021 13:21:57</t>
  </si>
  <si>
    <t>04.12.2021 15:38:27</t>
  </si>
  <si>
    <t>M-2909 35-02-M02909_99922096_99922096</t>
  </si>
  <si>
    <t>04.12.2021 13:32:20</t>
  </si>
  <si>
    <t>04.12.2021 20:28:06</t>
  </si>
  <si>
    <t>K-4346 35-01-K04346_911982374_911982374</t>
  </si>
  <si>
    <t>04.12.2021 13:36:47</t>
  </si>
  <si>
    <t>04.12.2021 16:47:32</t>
  </si>
  <si>
    <t>AŞAĞIÇOBANİSA TR-12 45-71-M00097_45-71-M00097_60972150</t>
  </si>
  <si>
    <t>04.12.2021 13:37:46</t>
  </si>
  <si>
    <t>04.12.2021 18:13:06</t>
  </si>
  <si>
    <t>MORDOĞAN TR-23 35-21-L00152_A_56394200_56394200</t>
  </si>
  <si>
    <t>04.12.2021 13:41:23</t>
  </si>
  <si>
    <t>04.12.2021 19:49:35</t>
  </si>
  <si>
    <t>ULUCAK TM 35-28-A00002_HatBaşıAyırıcı_53133919 M13_53133919</t>
  </si>
  <si>
    <t>04.12.2021 13:42:02</t>
  </si>
  <si>
    <t>04.12.2021 17:05:11</t>
  </si>
  <si>
    <t>K-308 35-04-K00308_K-215 K01_2061317</t>
  </si>
  <si>
    <t>04.12.2021 13:46:11</t>
  </si>
  <si>
    <t>04.12.2021 14:16:30</t>
  </si>
  <si>
    <t>TR-2/56 45-72-L00056_45-72-L00056_2370585</t>
  </si>
  <si>
    <t>04.12.2021 13:46:38</t>
  </si>
  <si>
    <t>04.12.2021 15:43:43</t>
  </si>
  <si>
    <t>UĞURLU KÖK 45-86-M00045_HatBaşıAyırıcı_53135375 M02_53135375</t>
  </si>
  <si>
    <t>04.12.2021 13:56:09</t>
  </si>
  <si>
    <t>04.12.2021 14:57:44</t>
  </si>
  <si>
    <t>K-1685 35-01-K01685_35-01-K01685_2375813</t>
  </si>
  <si>
    <t>04.12.2021 13:56:32</t>
  </si>
  <si>
    <t>04.12.2021 14:46:05</t>
  </si>
  <si>
    <t>İM-2/TR-22 SIĞACIK 35-14-L00302_956658339_956658339</t>
  </si>
  <si>
    <t>04.12.2021 13:57:58</t>
  </si>
  <si>
    <t>04.12.2021 15:34:48</t>
  </si>
  <si>
    <t>_C_56381155_56381155</t>
  </si>
  <si>
    <t>04.12.2021 14:00:51</t>
  </si>
  <si>
    <t>04.12.2021 15:47:52</t>
  </si>
  <si>
    <t>K-1490 35-03-K01490_910349915_910349915</t>
  </si>
  <si>
    <t>04.12.2021 14:02:46</t>
  </si>
  <si>
    <t>04.12.2021 20:04:18</t>
  </si>
  <si>
    <t>M-2241 BELENBAŞI TR-1 35-03-M02241_95000067881_95000067881</t>
  </si>
  <si>
    <t>04.12.2021 14:10:21</t>
  </si>
  <si>
    <t>04.12.2021 17:05:47</t>
  </si>
  <si>
    <t>ÜÇPINAR TR-4 45-71-M01541_A_56363726_56363726</t>
  </si>
  <si>
    <t>04.12.2021 14:11:00</t>
  </si>
  <si>
    <t>04.12.2021 16:46:27</t>
  </si>
  <si>
    <t>K-4012 35-04-K04012_99822335_99822335</t>
  </si>
  <si>
    <t>04.12.2021 14:12:48</t>
  </si>
  <si>
    <t>04.12.2021 21:25:18</t>
  </si>
  <si>
    <t>SAZOBA DM 45-72-M00413_KEMİKLİDERE GİRİŞ M04_2102716</t>
  </si>
  <si>
    <t>04.12.2021 14:14:22</t>
  </si>
  <si>
    <t>04.12.2021 14:17:43</t>
  </si>
  <si>
    <t>ALAŞEHİR TR-81 45-73-M00081_45-73-M00081_2354178</t>
  </si>
  <si>
    <t>04.12.2021 14:15:32</t>
  </si>
  <si>
    <t>04.12.2021 15:45:40</t>
  </si>
  <si>
    <t>04.12.2021 14:15:58</t>
  </si>
  <si>
    <t>04.12.2021 14:43:47</t>
  </si>
  <si>
    <t>DAMLACIK TR-4 35-27-M01158_966165033_966165033</t>
  </si>
  <si>
    <t>04.12.2021 14:16:05</t>
  </si>
  <si>
    <t>04.12.2021 18:40:05</t>
  </si>
  <si>
    <t>04.12.2021 14:19:43</t>
  </si>
  <si>
    <t>04.12.2021 15:30:00</t>
  </si>
  <si>
    <t>K-4339 35-01-K04339_910836407_910836407</t>
  </si>
  <si>
    <t>04.12.2021 14:20:02</t>
  </si>
  <si>
    <t>04.12.2021 20:05:53</t>
  </si>
  <si>
    <t>DM4/20A 45-71-M02019_45-71-M02019_42026912</t>
  </si>
  <si>
    <t>04.12.2021 14:22:00</t>
  </si>
  <si>
    <t>04.12.2021 16:26:25</t>
  </si>
  <si>
    <t>YANIKKÖY TR-1 35-28-M00215_953389372_953389372</t>
  </si>
  <si>
    <t>04.12.2021 14:22:14</t>
  </si>
  <si>
    <t>04.12.2021 16:56:31</t>
  </si>
  <si>
    <t>ALİAĞA TR-43 DM 35-17-M00043_GÜZELHİSAR ÇIKIŞI M13_2315084</t>
  </si>
  <si>
    <t>04.12.2021 14:22:41</t>
  </si>
  <si>
    <t>04.12.2021 14:53:10</t>
  </si>
  <si>
    <t>K-215 35-04-K00215_B_56367552_56367552</t>
  </si>
  <si>
    <t>04.12.2021 14:24:15</t>
  </si>
  <si>
    <t>04.12.2021 17:14:34</t>
  </si>
  <si>
    <t>K-4772 35-04-K04772_99444488_99444488</t>
  </si>
  <si>
    <t>04.12.2021 14:25:23</t>
  </si>
  <si>
    <t>04.12.2021 20:29:12</t>
  </si>
  <si>
    <t>_955253720_955253720</t>
  </si>
  <si>
    <t>04.12.2021 14:26:22</t>
  </si>
  <si>
    <t>04.12.2021 17:18:13</t>
  </si>
  <si>
    <t>K-215 35-04-K00215_99394825_99394825</t>
  </si>
  <si>
    <t>04.12.2021 14:30:11</t>
  </si>
  <si>
    <t>04.12.2021 17:57:12</t>
  </si>
  <si>
    <t>M-30 35-02-M00030_M-454 M08_2121890</t>
  </si>
  <si>
    <t>04.12.2021 14:30:12</t>
  </si>
  <si>
    <t>04.12.2021 14:45:26</t>
  </si>
  <si>
    <t>PINARLI KÖK 35-20-M00085_TR-6 - TR-7 M06_72358823</t>
  </si>
  <si>
    <t>04.12.2021 14:30:44</t>
  </si>
  <si>
    <t>04.12.2021 15:04:11</t>
  </si>
  <si>
    <t>K-4150 35-01-K04150_35-01-K04150_2366064</t>
  </si>
  <si>
    <t>04.12.2021 14:31:00</t>
  </si>
  <si>
    <t>04.12.2021 16:33:13</t>
  </si>
  <si>
    <t>AŞAĞIÇOBANİSA TR-18 45-71-M00107_TR-24 M03_2081068</t>
  </si>
  <si>
    <t>04.12.2021 14:32:12</t>
  </si>
  <si>
    <t>04.12.2021 17:29:00</t>
  </si>
  <si>
    <t>K-535 35-02-K00535_913102974_913102974</t>
  </si>
  <si>
    <t>04.12.2021 14:32:32</t>
  </si>
  <si>
    <t>04.12.2021 16:52:41</t>
  </si>
  <si>
    <t>TR-127 DAVUT BABA 35-19-L00127_95000479455_95000479455</t>
  </si>
  <si>
    <t>04.12.2021 14:37:57</t>
  </si>
  <si>
    <t>04.12.2021 21:09:32</t>
  </si>
  <si>
    <t>KARAVELİLER TR-1 35-16-M00126_953353716_953353716</t>
  </si>
  <si>
    <t>04.12.2021 14:38:04</t>
  </si>
  <si>
    <t>04.12.2021 18:33:38</t>
  </si>
  <si>
    <t>TR-5 35-19-L00005_İÇMELER L03_72124007</t>
  </si>
  <si>
    <t>04.12.2021 14:38:57</t>
  </si>
  <si>
    <t>04.12.2021 19:42:48</t>
  </si>
  <si>
    <t>ÇAYLI TR-10 35-15-L00203_B_56368954_56368954</t>
  </si>
  <si>
    <t>04.12.2021 14:39:48</t>
  </si>
  <si>
    <t>04.12.2021 18:18:24</t>
  </si>
  <si>
    <t>04.12.2021 14:45:20</t>
  </si>
  <si>
    <t>04.12.2021 15:49:24</t>
  </si>
  <si>
    <t>DM-20/10 45-71-M00418_953244713_953244713</t>
  </si>
  <si>
    <t>04.12.2021 14:48:59</t>
  </si>
  <si>
    <t>04.12.2021 16:34:51</t>
  </si>
  <si>
    <t>AKÇAALAN ÇAKALLAR TR-2 45-86-M00254_C_56403248_56403248</t>
  </si>
  <si>
    <t>04.12.2021 14:51:50</t>
  </si>
  <si>
    <t>04.12.2021 17:03:48</t>
  </si>
  <si>
    <t>ÇALTI KÖY TR-1 35-24-M00075_955226135_955226135</t>
  </si>
  <si>
    <t>04.12.2021 14:53:15</t>
  </si>
  <si>
    <t>04.12.2021 17:50:42</t>
  </si>
  <si>
    <t>K-3082 35-04-K03082_A_56367811_56367811</t>
  </si>
  <si>
    <t>04.12.2021 14:54:16</t>
  </si>
  <si>
    <t>04.12.2021 19:53:48</t>
  </si>
  <si>
    <t>04.12.2021 14:56:00</t>
  </si>
  <si>
    <t>04.12.2021 20:34:41</t>
  </si>
  <si>
    <t>ATAKÖY TR-2 35-22-M00191_955269941_955269941</t>
  </si>
  <si>
    <t>04.12.2021 14:59:40</t>
  </si>
  <si>
    <t>04.12.2021 15:41:59</t>
  </si>
  <si>
    <t>KAYMAKÇI İM 35-15-A00004_EMİRLİOVA L07_2333299</t>
  </si>
  <si>
    <t>04.12.2021 15:03:00</t>
  </si>
  <si>
    <t>04.12.2021 15:12:39</t>
  </si>
  <si>
    <t>URGANLI TR-4 45-83-M00554_MERA M03_2328740</t>
  </si>
  <si>
    <t>04.12.2021 15:04:35</t>
  </si>
  <si>
    <t>04.12.2021 17:27:22</t>
  </si>
  <si>
    <t>04.12.2021 15:11:53</t>
  </si>
  <si>
    <t>04.12.2021 17:43:06</t>
  </si>
  <si>
    <t>M-1839 35-02-M01839_C C1_5761003</t>
  </si>
  <si>
    <t>04.12.2021 15:14:17</t>
  </si>
  <si>
    <t>04.12.2021 19:18:09</t>
  </si>
  <si>
    <t>BORLU KÖK 45-86-M00046_ÇATALOLUK DM M02_72227051</t>
  </si>
  <si>
    <t>04.12.2021 15:17:18</t>
  </si>
  <si>
    <t>04.12.2021 15:17:38</t>
  </si>
  <si>
    <t>K-4306 35-09-K04306_97791940_97791940</t>
  </si>
  <si>
    <t>04.12.2021 15:19:00</t>
  </si>
  <si>
    <t>04.12.2021 20:21:17</t>
  </si>
  <si>
    <t>YUKARIKOÇAKLAR TR-1 45-79-M00104_945553452_945553452</t>
  </si>
  <si>
    <t>04.12.2021 15:22:30</t>
  </si>
  <si>
    <t>04.12.2021 17:19:32</t>
  </si>
  <si>
    <t>HACIALİLER OKUL YANI 45-73-M00734_D_56403955_56403955</t>
  </si>
  <si>
    <t>04.12.2021 15:23:00</t>
  </si>
  <si>
    <t>04.12.2021 15:53:55</t>
  </si>
  <si>
    <t>SULUDERE KÖK 35-31-L00057_VELİLER KÖK L02_2113670</t>
  </si>
  <si>
    <t>04.12.2021 15:24:58</t>
  </si>
  <si>
    <t>04.12.2021 15:25:18</t>
  </si>
  <si>
    <t>04.12.2021 15:25:08</t>
  </si>
  <si>
    <t>04.12.2021 15:31:02</t>
  </si>
  <si>
    <t>TR-157 35-19-M00157_95000477917_95000477917</t>
  </si>
  <si>
    <t>04.12.2021 15:25:37</t>
  </si>
  <si>
    <t>04.12.2021 17:39:55</t>
  </si>
  <si>
    <t>K-3954 35-01-K03954_911202099_911202099</t>
  </si>
  <si>
    <t>04.12.2021 15:29:11</t>
  </si>
  <si>
    <t>04.12.2021 21:06:15</t>
  </si>
  <si>
    <t>TR-2/26 (ARABACILAR) 45-83-M00825_955147831_955147831</t>
  </si>
  <si>
    <t>04.12.2021 15:30:25</t>
  </si>
  <si>
    <t>04.12.2021 17:50:32</t>
  </si>
  <si>
    <t>AHMETLİ TR-29 45-84-L00029_C_56387529_56387529</t>
  </si>
  <si>
    <t>04.12.2021 15:31:43</t>
  </si>
  <si>
    <t>04.12.2021 17:21:38</t>
  </si>
  <si>
    <t>K-4378 35-03-K04378_B_65513794_65513794</t>
  </si>
  <si>
    <t>04.12.2021 15:32:00</t>
  </si>
  <si>
    <t>04.12.2021 17:30:34</t>
  </si>
  <si>
    <t>L-283 35-18-L00283_950458938_950458938</t>
  </si>
  <si>
    <t>04.12.2021 15:33:28</t>
  </si>
  <si>
    <t>04.12.2021 17:23:03</t>
  </si>
  <si>
    <t>GÖRDES TR-20 45-75-M00020_A_56394638_56394638</t>
  </si>
  <si>
    <t>04.12.2021 15:35:33</t>
  </si>
  <si>
    <t>04.12.2021 16:50:22</t>
  </si>
  <si>
    <t>K-510 35-01-K00510_910406345_910406345</t>
  </si>
  <si>
    <t>04.12.2021 15:35:43</t>
  </si>
  <si>
    <t>04.12.2021 21:20:06</t>
  </si>
  <si>
    <t>KEMİKLİDERE KÖK 45-80-M00108_SAZOBA DM M07_2086351</t>
  </si>
  <si>
    <t>04.12.2021 15:39:18</t>
  </si>
  <si>
    <t>04.12.2021 18:17:15</t>
  </si>
  <si>
    <t>04.12.2021 15:39:40</t>
  </si>
  <si>
    <t>04.12.2021 16:40:44</t>
  </si>
  <si>
    <t>BAHRİ DUMAN SULAMA 35-26-M00495_956610360_956610360</t>
  </si>
  <si>
    <t>04.12.2021 15:41:09</t>
  </si>
  <si>
    <t>04.12.2021 17:27:31</t>
  </si>
  <si>
    <t>ÇAMLICA TR-1 35-26-M00454_5670840_56358492_56358492</t>
  </si>
  <si>
    <t>04.12.2021 15:42:43</t>
  </si>
  <si>
    <t>04.12.2021 16:41:50</t>
  </si>
  <si>
    <t>AYAKLIKIRI TR-2 35-29-L00098_950321484_950321484</t>
  </si>
  <si>
    <t>04.12.2021 15:49:26</t>
  </si>
  <si>
    <t>04.12.2021 19:09:00</t>
  </si>
  <si>
    <t>TR-7/A 45-77-L00352_945488181_945488181</t>
  </si>
  <si>
    <t>04.12.2021 15:50:36</t>
  </si>
  <si>
    <t>04.12.2021 16:43:15</t>
  </si>
  <si>
    <t>GÜRES KÖK 45-80-M00053_KOLDERE-GÜMÜRCELİ-MTV M01_72195903</t>
  </si>
  <si>
    <t>04.12.2021 15:51:08</t>
  </si>
  <si>
    <t>04.12.2021 16:05:00</t>
  </si>
  <si>
    <t>K-3760 35-02-K03760_99989552_99989552</t>
  </si>
  <si>
    <t>04.12.2021 15:54:00</t>
  </si>
  <si>
    <t>04.12.2021 17:43:39</t>
  </si>
  <si>
    <t>ÇATALOLUK DM 45-74-M00227_HatBaşıAyırıcı_53134201 M10_53134201</t>
  </si>
  <si>
    <t>04.12.2021 15:55:39</t>
  </si>
  <si>
    <t>04.12.2021 18:42:55</t>
  </si>
  <si>
    <t>BEYDAĞ TR-8/A 35-32-L00137_946411432_946411432</t>
  </si>
  <si>
    <t>04.12.2021 15:58:00</t>
  </si>
  <si>
    <t>04.12.2021 19:50:25</t>
  </si>
  <si>
    <t>ALTINOLUK TR-3 35-31-L00285_956575115_956575115</t>
  </si>
  <si>
    <t>04.12.2021 15:59:02</t>
  </si>
  <si>
    <t>04.12.2021 19:37:26</t>
  </si>
  <si>
    <t>ZEYTİNALANI (YAŞARNENK) KÖK 35-19-L00045_KAYMAKAMLIK ÖZEL TR L01_2121556</t>
  </si>
  <si>
    <t>04.12.2021 16:02:30</t>
  </si>
  <si>
    <t>04.12.2021 20:27:32</t>
  </si>
  <si>
    <t>M-1212 35-02-M01212_910041347_910041347</t>
  </si>
  <si>
    <t>04.12.2021 16:02:55</t>
  </si>
  <si>
    <t>04.12.2021 17:55:48</t>
  </si>
  <si>
    <t>04.12.2021 16:04:00</t>
  </si>
  <si>
    <t>04.12.2021 16:08:01</t>
  </si>
  <si>
    <t>KOZLUCA TR1 35-16-M00149_DIREK TIPI TRAFO HUCRESI H01_2034401</t>
  </si>
  <si>
    <t>04.12.2021 16:05:28</t>
  </si>
  <si>
    <t>04.12.2021 16:07:00</t>
  </si>
  <si>
    <t>M-2959 35-04-M02959_99319828_99319828</t>
  </si>
  <si>
    <t>04.12.2021 16:06:19</t>
  </si>
  <si>
    <t>04.12.2021 18:23:01</t>
  </si>
  <si>
    <t>04.12.2021 16:09:14</t>
  </si>
  <si>
    <t>04.12.2021 17:51:02</t>
  </si>
  <si>
    <t>04.12.2021 16:10:00</t>
  </si>
  <si>
    <t>04.12.2021 17:52:58</t>
  </si>
  <si>
    <t>ARMUTLU TR-15 35-27-M00580_95001194674_95001194674</t>
  </si>
  <si>
    <t>04.12.2021 16:12:13</t>
  </si>
  <si>
    <t>04.12.2021 18:34:04</t>
  </si>
  <si>
    <t>CANLI TR-8 35-20-L00158_955210680_955210680</t>
  </si>
  <si>
    <t>04.12.2021 16:14:33</t>
  </si>
  <si>
    <t>04.12.2021 18:35:51</t>
  </si>
  <si>
    <t>M-1230 35-01-M01230_B_56355955_56355955</t>
  </si>
  <si>
    <t>04.12.2021 16:22:28</t>
  </si>
  <si>
    <t>04.12.2021 20:25:18</t>
  </si>
  <si>
    <t>04.12.2021 16:23:16</t>
  </si>
  <si>
    <t>04.12.2021 18:04:59</t>
  </si>
  <si>
    <t>FERİZLER SULAMA TR-4 35-16-M00306_35-16-M00306_2361418</t>
  </si>
  <si>
    <t>04.12.2021 16:25:40</t>
  </si>
  <si>
    <t>04.12.2021 19:26:26</t>
  </si>
  <si>
    <t>TR-50 35-27-M00050_99093082_99093082</t>
  </si>
  <si>
    <t>04.12.2021 16:28:30</t>
  </si>
  <si>
    <t>04.12.2021 17:12:28</t>
  </si>
  <si>
    <t>İM-2/TR-22 SIĞACIK 35-14-L00302_956636715_956636715</t>
  </si>
  <si>
    <t>04.12.2021 16:30:30</t>
  </si>
  <si>
    <t>04.12.2021 18:35:57</t>
  </si>
  <si>
    <t>SARUHANLI TR-8 45-80-M00008_956561452_956561452</t>
  </si>
  <si>
    <t>04.12.2021 16:31:00</t>
  </si>
  <si>
    <t>04.12.2021 16:51:30</t>
  </si>
  <si>
    <t>PAYAMLI M-1 KÖK 35-25-M00175_HatBaşıAyırıcı_53133339 M16_53133339</t>
  </si>
  <si>
    <t>04.12.2021 16:33:50</t>
  </si>
  <si>
    <t>04.12.2021 18:09:27</t>
  </si>
  <si>
    <t>ÇOBANLAR SUBATAN TR-1 35-15-L00358_B_56371078_56371078</t>
  </si>
  <si>
    <t>04.12.2021 16:34:00</t>
  </si>
  <si>
    <t>04.12.2021 18:37:11</t>
  </si>
  <si>
    <t>GÖRECE M-353 35-22-M00353_955259025_955259025</t>
  </si>
  <si>
    <t>04.12.2021 16:34:10</t>
  </si>
  <si>
    <t>04.12.2021 18:32:29</t>
  </si>
  <si>
    <t>TR-23 35-15-M00023_950350287_950350287</t>
  </si>
  <si>
    <t>04.12.2021 16:35:53</t>
  </si>
  <si>
    <t>04.12.2021 17:35:34</t>
  </si>
  <si>
    <t>SUBAŞI İM 35-26-A00002_SUBAŞI 15.8 ŞEHİR L02_2035582</t>
  </si>
  <si>
    <t>04.12.2021 16:39:33</t>
  </si>
  <si>
    <t>04.12.2021 17:40:52</t>
  </si>
  <si>
    <t>CANPAŞA KÖK 45-71-M00140_ALİ ÖRÜMLÜ M06_72246820</t>
  </si>
  <si>
    <t>04.12.2021 16:40:58</t>
  </si>
  <si>
    <t>04.12.2021 20:53:19</t>
  </si>
  <si>
    <t>04.12.2021 16:42:08</t>
  </si>
  <si>
    <t>04.12.2021 17:25:17</t>
  </si>
  <si>
    <t>URGANLI TR-2 45-83-M00570_955161718_955161718</t>
  </si>
  <si>
    <t>04.12.2021 16:45:28</t>
  </si>
  <si>
    <t>04.12.2021 20:49:11</t>
  </si>
  <si>
    <t>ÇAVUŞOĞLU TR-1 45-71-M01820_A_56403777_56403777</t>
  </si>
  <si>
    <t>04.12.2021 16:45:59</t>
  </si>
  <si>
    <t>04.12.2021 21:46:34</t>
  </si>
  <si>
    <t>KARAKURT TR-2 45-76-M00090_955238576_955238576</t>
  </si>
  <si>
    <t>04.12.2021 16:46:55</t>
  </si>
  <si>
    <t>04.12.2021 18:51:48</t>
  </si>
  <si>
    <t>TEKELER MAH. TR 1 45-74-M00182_A_56353760_56353760</t>
  </si>
  <si>
    <t>04.12.2021 16:48:13</t>
  </si>
  <si>
    <t>04.12.2021 18:23:27</t>
  </si>
  <si>
    <t>DM-1/12 45-71-M00031_953201342_953201342</t>
  </si>
  <si>
    <t>04.12.2021 16:50:15</t>
  </si>
  <si>
    <t>04.12.2021 17:51:44</t>
  </si>
  <si>
    <t>K-1284 35-01-K01284_35-01-K01284_2354784</t>
  </si>
  <si>
    <t>04.12.2021 16:51:08</t>
  </si>
  <si>
    <t>04.12.2021 18:06:34</t>
  </si>
  <si>
    <t>MURADİYE TR-3 45-71-M02147_965806836_965806836</t>
  </si>
  <si>
    <t>04.12.2021 16:53:37</t>
  </si>
  <si>
    <t>04.12.2021 21:08:07</t>
  </si>
  <si>
    <t>ARPALIK KÖK 45-83-M00137_İSTASYON ALTI M01_2329856</t>
  </si>
  <si>
    <t>04.12.2021 17:01:28</t>
  </si>
  <si>
    <t>04.12.2021 18:37:00</t>
  </si>
  <si>
    <t>M-3411(YATIRIM REZERVE) 35-03-M03411_910186844_910186844</t>
  </si>
  <si>
    <t>04.12.2021 17:03:06</t>
  </si>
  <si>
    <t>04.12.2021 22:25:25</t>
  </si>
  <si>
    <t>DM-20/08 45-71-M00419_953244711_953244711</t>
  </si>
  <si>
    <t>04.12.2021 17:04:53</t>
  </si>
  <si>
    <t>04.12.2021 18:36:57</t>
  </si>
  <si>
    <t>TR-100 TARIMSAL SULAMA 45-80-M01100_45-80-M01100_2373346</t>
  </si>
  <si>
    <t>04.12.2021 17:06:37</t>
  </si>
  <si>
    <t>04.12.2021 18:00:06</t>
  </si>
  <si>
    <t>K-1594 35-01-K01594_910105269_910105269</t>
  </si>
  <si>
    <t>04.12.2021 17:11:25</t>
  </si>
  <si>
    <t>04.12.2021 22:51:37</t>
  </si>
  <si>
    <t>KARABURUN TR-4/19 35-21-L00004_953361788_953361788</t>
  </si>
  <si>
    <t>04.12.2021 17:12:24</t>
  </si>
  <si>
    <t>04.12.2021 19:53:29</t>
  </si>
  <si>
    <t>ARSLANLAR TM 35-26-A00004_ÖZBEY M15_2305567</t>
  </si>
  <si>
    <t>04.12.2021 17:14:29</t>
  </si>
  <si>
    <t>04.12.2021 17:20:09</t>
  </si>
  <si>
    <t>M-2544 (YATIRIM REZERVE) 35-01-M02544_A_56369114_56369114</t>
  </si>
  <si>
    <t>04.12.2021 17:14:56</t>
  </si>
  <si>
    <t>05.12.2021 00:15:22</t>
  </si>
  <si>
    <t>TORBALI DM 35-26-M00001_ASLANLAR GİRİŞ-1 M05_2307924</t>
  </si>
  <si>
    <t>04.12.2021 17:15:13</t>
  </si>
  <si>
    <t>04.12.2021 17:25:00</t>
  </si>
  <si>
    <t>L-287 SCOTCH PARK 35-18-L00287_950459991_950459991</t>
  </si>
  <si>
    <t>04.12.2021 17:16:27</t>
  </si>
  <si>
    <t>04.12.2021 18:55:12</t>
  </si>
  <si>
    <t>K-577 35-01-K00577_911086362_911086362</t>
  </si>
  <si>
    <t>04.12.2021 17:17:44</t>
  </si>
  <si>
    <t>04.12.2021 21:58:42</t>
  </si>
  <si>
    <t>KARAYENİCE TR-2 45-71-M01507_DIREK TIPI TRAFO HUCRESI H01_2082985</t>
  </si>
  <si>
    <t>04.12.2021 20:18:13</t>
  </si>
  <si>
    <t>04.12.2021 17:28:17</t>
  </si>
  <si>
    <t>04.12.2021 18:07:54</t>
  </si>
  <si>
    <t>GÖKEYÜP ÖKÜZCÜK TR-3 45-78-M00807_49194361_56389194_56389194</t>
  </si>
  <si>
    <t>04.12.2021 17:32:25</t>
  </si>
  <si>
    <t>04.12.2021 20:21:59</t>
  </si>
  <si>
    <t>AŞAĞI KIZILCA TR-1 35-27-L00045_98794625_98794625</t>
  </si>
  <si>
    <t>04.12.2021 17:34:36</t>
  </si>
  <si>
    <t>04.12.2021 21:16:51</t>
  </si>
  <si>
    <t>04.12.2021 17:35:44</t>
  </si>
  <si>
    <t>04.12.2021 19:11:17</t>
  </si>
  <si>
    <t>K-3216 35-09-K03216_97693189_97693189</t>
  </si>
  <si>
    <t>04.12.2021 17:37:05</t>
  </si>
  <si>
    <t>05.12.2021 02:51:00</t>
  </si>
  <si>
    <t>KIRCALAR TR-1 35-24-M00069_A_65550548_65550548</t>
  </si>
  <si>
    <t>04.12.2021 17:39:50</t>
  </si>
  <si>
    <t>04.12.2021 18:23:29</t>
  </si>
  <si>
    <t>K-3834 35-01-K03834_911145550_911145550</t>
  </si>
  <si>
    <t>04.12.2021 17:43:42</t>
  </si>
  <si>
    <t>04.12.2021 21:11:20</t>
  </si>
  <si>
    <t>K-135 35-01-K00135_911218207_911218207</t>
  </si>
  <si>
    <t>04.12.2021 17:46:25</t>
  </si>
  <si>
    <t>05.12.2021 12:55:14</t>
  </si>
  <si>
    <t>K-1464 35-09-K01464_A a1b_5879050</t>
  </si>
  <si>
    <t>04.12.2021 17:46:31</t>
  </si>
  <si>
    <t>04.12.2021 21:17:08</t>
  </si>
  <si>
    <t>TIRAZLI KÖK 45-79-M00079_BAHARLAR M06_72036244</t>
  </si>
  <si>
    <t>04.12.2021 17:49:48</t>
  </si>
  <si>
    <t>04.12.2021 17:50:48</t>
  </si>
  <si>
    <t>YEŞİLTEPE MERKEZ TR-1 35-32-L00048_946414313_946414313</t>
  </si>
  <si>
    <t>04.12.2021 17:50:22</t>
  </si>
  <si>
    <t>04.12.2021 21:12:12</t>
  </si>
  <si>
    <t>BAHADIRLAR TR-5 45-79-M00114_D_56388289_56388289</t>
  </si>
  <si>
    <t>04.12.2021 17:52:02</t>
  </si>
  <si>
    <t>04.12.2021 19:11:46</t>
  </si>
  <si>
    <t>K-83 35-03-K00083_965433585_965433585</t>
  </si>
  <si>
    <t>04.12.2021 17:53:45</t>
  </si>
  <si>
    <t>04.12.2021 20:42:33</t>
  </si>
  <si>
    <t>ÇAPAKLI KÖK 45-78-M01161_HatBaşıAyırıcı_53138943 M07_53138943</t>
  </si>
  <si>
    <t>04.12.2021 17:59:44</t>
  </si>
  <si>
    <t>04.12.2021 22:54:09</t>
  </si>
  <si>
    <t>L-283 35-18-L00283_950458937_950458937</t>
  </si>
  <si>
    <t>04.12.2021 18:01:06</t>
  </si>
  <si>
    <t>04.12.2021 20:25:57</t>
  </si>
  <si>
    <t>K-526 35-02-K00526_912893645_912893645</t>
  </si>
  <si>
    <t>04.12.2021 18:01:10</t>
  </si>
  <si>
    <t>04.12.2021 22:25:30</t>
  </si>
  <si>
    <t>04.12.2021 18:06:51</t>
  </si>
  <si>
    <t>04.12.2021 20:58:58</t>
  </si>
  <si>
    <t>ÇAVUŞLAR TR-1 45-79-M00270_945564144_945564144</t>
  </si>
  <si>
    <t>04.12.2021 18:09:14</t>
  </si>
  <si>
    <t>04.12.2021 21:57:04</t>
  </si>
  <si>
    <t>YAYAKENT TR-6 35-24-M00006_955232227_955232227</t>
  </si>
  <si>
    <t>04.12.2021 18:11:45</t>
  </si>
  <si>
    <t>04.12.2021 19:42:20</t>
  </si>
  <si>
    <t>KAYMAKÇI TR-10 35-15-M00244_950402726_950402726</t>
  </si>
  <si>
    <t>04.12.2021 18:13:54</t>
  </si>
  <si>
    <t>04.12.2021 19:27:17</t>
  </si>
  <si>
    <t>SOMA B SANTRALİ TM 45-82-A00004_SOMA KÖYLER DM-2 FİDER-2 (2H08) M019_66326717</t>
  </si>
  <si>
    <t>04.12.2021 18:14:33</t>
  </si>
  <si>
    <t>04.12.2021 18:52:09</t>
  </si>
  <si>
    <t>TR-5 35-19-L00005_İÇMELER L03_72124010</t>
  </si>
  <si>
    <t>04.12.2021 18:18:58</t>
  </si>
  <si>
    <t>04.12.2021 18:45:00</t>
  </si>
  <si>
    <t>OSMANCALI KÖYÜ TR-1 45-71-M01720_953206241_953206241</t>
  </si>
  <si>
    <t>04.12.2021 18:19:22</t>
  </si>
  <si>
    <t>05.12.2021 00:13:52</t>
  </si>
  <si>
    <t>TAYTAN GEDİZ MAH. TR-2 45-78-M00356_953282361_953282361</t>
  </si>
  <si>
    <t>04.12.2021 18:25:37</t>
  </si>
  <si>
    <t>04.12.2021 19:50:49</t>
  </si>
  <si>
    <t>ÇAMLI KÖYÜ TR-1 35-10-L00024_D_56360048_56360048</t>
  </si>
  <si>
    <t>04.12.2021 18:27:18</t>
  </si>
  <si>
    <t>04.12.2021 19:07:30</t>
  </si>
  <si>
    <t>AKÇAPINAR KÖK 45-83-L00131_ÇIKRIKÇI L02_72176478</t>
  </si>
  <si>
    <t>04.12.2021 18:27:33</t>
  </si>
  <si>
    <t>04.12.2021 19:27:25</t>
  </si>
  <si>
    <t>K-1875 35-09-K01875_97740719_97740719</t>
  </si>
  <si>
    <t>04.12.2021 18:27:49</t>
  </si>
  <si>
    <t>04.12.2021 22:38:16</t>
  </si>
  <si>
    <t>K-1634 35-01-K01634_C C1_5862413</t>
  </si>
  <si>
    <t>04.12.2021 18:31:00</t>
  </si>
  <si>
    <t>04.12.2021 22:58:15</t>
  </si>
  <si>
    <t>K-1940 35-09-K01940_35-09-K01940_2347226</t>
  </si>
  <si>
    <t>04.12.2021 18:34:45</t>
  </si>
  <si>
    <t>04.12.2021 20:51:08</t>
  </si>
  <si>
    <t>SAZOBA DM 45-72-M00413_KEMİKLİDERE GİRİŞ M04_2102711</t>
  </si>
  <si>
    <t>04.12.2021 18:34:55</t>
  </si>
  <si>
    <t>04.12.2021 21:58:47</t>
  </si>
  <si>
    <t>DM-16/24 45-71-M02400_949075985_949075985</t>
  </si>
  <si>
    <t>04.12.2021 18:43:27</t>
  </si>
  <si>
    <t>04.12.2021 21:07:26</t>
  </si>
  <si>
    <t>04.12.2021 18:44:29</t>
  </si>
  <si>
    <t>04.12.2021 21:45:33</t>
  </si>
  <si>
    <t>TR-28 45-77-L00028_45-77-L00028_72205026</t>
  </si>
  <si>
    <t>04.12.2021 18:46:38</t>
  </si>
  <si>
    <t>04.12.2021 19:29:40</t>
  </si>
  <si>
    <t>YEŞİLYURT TR-13 45-73-M00488_945639865_945639865</t>
  </si>
  <si>
    <t>04.12.2021 18:47:55</t>
  </si>
  <si>
    <t>04.12.2021 20:34:06</t>
  </si>
  <si>
    <t>04.12.2021 18:48:30</t>
  </si>
  <si>
    <t>04.12.2021 19:57:48</t>
  </si>
  <si>
    <t>İSTASYONALTI KÖK 45-83-M00131_ARPALIK KÖK-1 M03_2099100</t>
  </si>
  <si>
    <t>04.12.2021 18:52:52</t>
  </si>
  <si>
    <t>04.12.2021 21:34:16</t>
  </si>
  <si>
    <t>KAYIŞLAR TR-3 45-80-M00141_956540182_956540182</t>
  </si>
  <si>
    <t>04.12.2021 18:53:33</t>
  </si>
  <si>
    <t>04.12.2021 19:53:05</t>
  </si>
  <si>
    <t>K-1330 35-02-K01330_910030854_910030854</t>
  </si>
  <si>
    <t>04.12.2021 18:54:25</t>
  </si>
  <si>
    <t>04.12.2021 20:17:23</t>
  </si>
  <si>
    <t>KÜÇÜKBAHÇE KÖYÜ TR-1 35-21-L00085_953363715_953363715</t>
  </si>
  <si>
    <t>04.12.2021 19:01:29</t>
  </si>
  <si>
    <t>04.12.2021 23:01:30</t>
  </si>
  <si>
    <t>TR-30 45-77-L00030_945504459_945504459</t>
  </si>
  <si>
    <t>04.12.2021 19:03:49</t>
  </si>
  <si>
    <t>04.12.2021 20:17:40</t>
  </si>
  <si>
    <t>TR-24 45-74-M00024_945585546_945585546</t>
  </si>
  <si>
    <t>04.12.2021 19:06:41</t>
  </si>
  <si>
    <t>04.12.2021 20:00:27</t>
  </si>
  <si>
    <t>BEREKETLİ TR-1 45-79-M00323_945572450_945572450</t>
  </si>
  <si>
    <t>04.12.2021 19:06:46</t>
  </si>
  <si>
    <t>04.12.2021 20:50:31</t>
  </si>
  <si>
    <t>DM-1/TR-23 35-14-M00290_956658862_956658862</t>
  </si>
  <si>
    <t>04.12.2021 19:30:00</t>
  </si>
  <si>
    <t>ARMUTLU TR-4 35-27-L00004_912447790_912447790</t>
  </si>
  <si>
    <t>04.12.2021 19:09:15</t>
  </si>
  <si>
    <t>04.12.2021 21:24:00</t>
  </si>
  <si>
    <t>K-693 35-02-K00693_913744046_913744046</t>
  </si>
  <si>
    <t>04.12.2021 19:11:54</t>
  </si>
  <si>
    <t>04.12.2021 20:35:02</t>
  </si>
  <si>
    <t>GÜMÜLDÜR M-61 35-25-M00365_955263363_955263363</t>
  </si>
  <si>
    <t>04.12.2021 20:51:53</t>
  </si>
  <si>
    <t>TEZEL KÖK 35-26-M00699_TEBA KÖK M03_65915888</t>
  </si>
  <si>
    <t>04.12.2021 19:11:58</t>
  </si>
  <si>
    <t>04.12.2021 20:10:46</t>
  </si>
  <si>
    <t>KIZILTEPE TR-1 35-16-M00238_953325948_953325948</t>
  </si>
  <si>
    <t>04.12.2021 19:13:15</t>
  </si>
  <si>
    <t>04.12.2021 22:03:26</t>
  </si>
  <si>
    <t>KARABURUN TR-18 35-21-L00026_B_56357988_56357988</t>
  </si>
  <si>
    <t>04.12.2021 19:16:45</t>
  </si>
  <si>
    <t>04.12.2021 23:47:00</t>
  </si>
  <si>
    <t>04.12.2021 19:19:44</t>
  </si>
  <si>
    <t>04.12.2021 19:49:33</t>
  </si>
  <si>
    <t>ZEYTİNALAN İM 35-19-A00002_TR-98 L14_2051187</t>
  </si>
  <si>
    <t>04.12.2021 19:27:55</t>
  </si>
  <si>
    <t>04.12.2021 19:32:50</t>
  </si>
  <si>
    <t>04.12.2021 19:32:45</t>
  </si>
  <si>
    <t>04.12.2021 22:56:54</t>
  </si>
  <si>
    <t>04.12.2021 19:33:02</t>
  </si>
  <si>
    <t>05.12.2021 00:50:56</t>
  </si>
  <si>
    <t>M-2991 35-02-M02991_99696521_99696521</t>
  </si>
  <si>
    <t>04.12.2021 19:35:21</t>
  </si>
  <si>
    <t>05.12.2021 00:32:57</t>
  </si>
  <si>
    <t>DİLEK TR-6 45-80-M02952_956545188_956545188</t>
  </si>
  <si>
    <t>04.12.2021 19:55:00</t>
  </si>
  <si>
    <t>04.12.2021 20:12:51</t>
  </si>
  <si>
    <t>04.12.2021 19:59:07</t>
  </si>
  <si>
    <t>04.12.2021 22:14:00</t>
  </si>
  <si>
    <t>SOMA A SANTRALİ İM/DM 45-82-A00001_SAVAŞTEPE 15.8 L14_2091658</t>
  </si>
  <si>
    <t>04.12.2021 20:05:38</t>
  </si>
  <si>
    <t>04.12.2021 20:21:00</t>
  </si>
  <si>
    <t>M-233 35-09-M00233_97694684_97694684</t>
  </si>
  <si>
    <t>04.12.2021 20:06:03</t>
  </si>
  <si>
    <t>05.12.2021 03:43:00</t>
  </si>
  <si>
    <t>ZEYTİNALAN İM 35-19-A00002_GÜZELBAHÇE İM ÇIKIŞ M13_2052318</t>
  </si>
  <si>
    <t>04.12.2021 20:08:03</t>
  </si>
  <si>
    <t>04.12.2021 20:18:00</t>
  </si>
  <si>
    <t>URLA TM-1 35-19-A00004_ZEYTİNALANI İM M07_2313938</t>
  </si>
  <si>
    <t>04.12.2021 20:08:54</t>
  </si>
  <si>
    <t>04.12.2021 20:11:08</t>
  </si>
  <si>
    <t>ZEYTİNALAN İM 35-19-A00002_GÜZELBAHÇE-2 ÇIKIŞ (İSTİKLAL) M11_2052313</t>
  </si>
  <si>
    <t>04.12.2021 20:16:10</t>
  </si>
  <si>
    <t>04.12.2021 20:17:55</t>
  </si>
  <si>
    <t>ZEYTİNALAN İM 35-19-A00002_TR-2 (34500) M12_2052315</t>
  </si>
  <si>
    <t>04.12.2021 20:16:15</t>
  </si>
  <si>
    <t>04.12.2021 20:18:06</t>
  </si>
  <si>
    <t>M-1531 35-09-M01531_DIREK TIPI TRAFO HUCRESI H01_2082680</t>
  </si>
  <si>
    <t>04.12.2021 20:27:00</t>
  </si>
  <si>
    <t>05.12.2021 02:03:00</t>
  </si>
  <si>
    <t>04.12.2021 20:27:46</t>
  </si>
  <si>
    <t>04.12.2021 22:17:00</t>
  </si>
  <si>
    <t>SELİMİYE TR-3 ARNAVUTLAR 45-79-M00507_C_56386305_56386305</t>
  </si>
  <si>
    <t>04.12.2021 20:29:00</t>
  </si>
  <si>
    <t>05.12.2021 11:23:06</t>
  </si>
  <si>
    <t>M-201(DM-2/1) 35-09-M00201_M-200 M01_42989096</t>
  </si>
  <si>
    <t>04.12.2021 20:29:13</t>
  </si>
  <si>
    <t>04.12.2021 22:54:00</t>
  </si>
  <si>
    <t>TR-157 35-19-M00157_DIREK TIPI TRAFO HUCRESI H01_2062089</t>
  </si>
  <si>
    <t>04.12.2021 20:40:01</t>
  </si>
  <si>
    <t>TR-1/18 45-72-M00018_956503720_956503720</t>
  </si>
  <si>
    <t>04.12.2021 20:44:09</t>
  </si>
  <si>
    <t>04.12.2021 22:15:00</t>
  </si>
  <si>
    <t>DEREKÖY TR-1 45-72-L00461_B_56394651_56394651</t>
  </si>
  <si>
    <t>04.12.2021 20:45:09</t>
  </si>
  <si>
    <t>04.12.2021 23:58:00</t>
  </si>
  <si>
    <t>M-223 35-14-M00223_956642963_956642963</t>
  </si>
  <si>
    <t>04.12.2021 20:47:44</t>
  </si>
  <si>
    <t>04.12.2021 21:54:00</t>
  </si>
  <si>
    <t>SETBETOYA ÖZEL 45-83-M00276Ö_45-83-M00276Ö_2351375</t>
  </si>
  <si>
    <t>04.12.2021 20:58:00</t>
  </si>
  <si>
    <t>05.12.2021 01:02:00</t>
  </si>
  <si>
    <t>K-4735 35-03-K04735_910077810_910077810</t>
  </si>
  <si>
    <t>04.12.2021 21:03:06</t>
  </si>
  <si>
    <t>04.12.2021 22:44:00</t>
  </si>
  <si>
    <t>K-866 35-03-K00866_910719180_910719180</t>
  </si>
  <si>
    <t>04.12.2021 21:07:01</t>
  </si>
  <si>
    <t>05.12.2021 00:42:00</t>
  </si>
  <si>
    <t>SELENDİ DM 45-81-M00001_SATILMIŞ M14_2079214</t>
  </si>
  <si>
    <t>04.12.2021 21:08:48</t>
  </si>
  <si>
    <t>04.12.2021 21:09:18</t>
  </si>
  <si>
    <t>SELENDİ DM 45-81-M00001_HatBaşıAyırıcı_53135500 M14_53135500</t>
  </si>
  <si>
    <t>04.12.2021 21:34:00</t>
  </si>
  <si>
    <t>04.12.2021 21:55:00</t>
  </si>
  <si>
    <t>KARAAĞAÇLI TR-1 45-71-M01904_953213153_953213153</t>
  </si>
  <si>
    <t>04.12.2021 22:01:59</t>
  </si>
  <si>
    <t>05.12.2021 02:35:00</t>
  </si>
  <si>
    <t>L-92 35-18-L00092_950458515_950458515</t>
  </si>
  <si>
    <t>04.12.2021 22:21:24</t>
  </si>
  <si>
    <t>04.12.2021 23:12:00</t>
  </si>
  <si>
    <t>M-223 35-14-M00223_956639816_956639816</t>
  </si>
  <si>
    <t>04.12.2021 22:24:19</t>
  </si>
  <si>
    <t>04.12.2021 23:17:00</t>
  </si>
  <si>
    <t>K-135 35-01-K00135_ST K1_5915362</t>
  </si>
  <si>
    <t>04.12.2021 22:30:51</t>
  </si>
  <si>
    <t>04.12.2021 23:46:00</t>
  </si>
  <si>
    <t>ZEYTİNALAN İM 35-19-A00002_KEKLİKTEPE M10_2052153</t>
  </si>
  <si>
    <t>04.12.2021 22:53:22</t>
  </si>
  <si>
    <t>04.12.2021 23:16:10</t>
  </si>
  <si>
    <t>04.12.2021 23:07:25</t>
  </si>
  <si>
    <t>04.12.2021 23:09:26</t>
  </si>
  <si>
    <t>_912966431_912966431</t>
  </si>
  <si>
    <t>04.12.2021 23:31:09</t>
  </si>
  <si>
    <t>05.12.2021 04:43:00</t>
  </si>
  <si>
    <t>TİRE DM2/11 35-29-M00117_950321200_950321200</t>
  </si>
  <si>
    <t>04.12.2021 23:36:00</t>
  </si>
  <si>
    <t>05.12.2021 09:18:44</t>
  </si>
  <si>
    <t>TR-55 KÖK 35-19-M00055_B_56393482_56393482</t>
  </si>
  <si>
    <t>04.12.2021 23:44:19</t>
  </si>
  <si>
    <t>05.12.2021 01:46:00</t>
  </si>
  <si>
    <t>04.12.2021 23:44:37</t>
  </si>
  <si>
    <t>05.12.2021 04:29:00</t>
  </si>
  <si>
    <t>IŞIKLAR KÖK 45-73-M00467_BAKLACI M02_67094287</t>
  </si>
  <si>
    <t>05.12.2021 00:13:48</t>
  </si>
  <si>
    <t>05.12.2021 00:57:00</t>
  </si>
  <si>
    <t>05.12.2021 00:15:02</t>
  </si>
  <si>
    <t>05.12.2021 04:20:00</t>
  </si>
  <si>
    <t>GÖZTEPE İM 35-01-A00004_HAVACILAR K28_2046479</t>
  </si>
  <si>
    <t>05.12.2021 00:40:31</t>
  </si>
  <si>
    <t>05.12.2021 00:41:11</t>
  </si>
  <si>
    <t>ILICA GIS TM 35-07-A00002_ILICA-9 K15_2313375</t>
  </si>
  <si>
    <t>05.12.2021 00:56:38</t>
  </si>
  <si>
    <t>05.12.2021 00:58:38</t>
  </si>
  <si>
    <t>K-2443 35-07-K02443_ILICA TM K02_2072517</t>
  </si>
  <si>
    <t>05.12.2021 00:56:53</t>
  </si>
  <si>
    <t>05.12.2021 00:57:33</t>
  </si>
  <si>
    <t>K-4380 35-07-K04380_K-3066 K01_48418526</t>
  </si>
  <si>
    <t>05.12.2021 00:56:58</t>
  </si>
  <si>
    <t>05.12.2021 00:57:43</t>
  </si>
  <si>
    <t>MESCİTLİ DM 35-15-L00904_MESCİTLİ L05_72320947</t>
  </si>
  <si>
    <t>05.12.2021 01:05:13</t>
  </si>
  <si>
    <t>05.12.2021 01:05:53</t>
  </si>
  <si>
    <t>BALÇOVA İM 35-07-A00001_TERMAL K08_42778674</t>
  </si>
  <si>
    <t>05.12.2021 01:59:23</t>
  </si>
  <si>
    <t>05.12.2021 01:59:52</t>
  </si>
  <si>
    <t>SELÇUK İM/DM 35-13-A00004_KÖYLER-ÇAMLIK L14_65986057</t>
  </si>
  <si>
    <t>05.12.2021 02:14:00</t>
  </si>
  <si>
    <t>05.12.2021 04:53:00</t>
  </si>
  <si>
    <t>K-980 35-07-K00980_K-4397 K02_48408034</t>
  </si>
  <si>
    <t>05.12.2021 02:14:28</t>
  </si>
  <si>
    <t>05.12.2021 02:16:03</t>
  </si>
  <si>
    <t>TİYENLİ KÖK 45-85-M00004_TİYENLİ KÖY ÇIKIŞI M01_72102208</t>
  </si>
  <si>
    <t>05.12.2021 02:25:23</t>
  </si>
  <si>
    <t>05.12.2021 03:40:00</t>
  </si>
  <si>
    <t>ILICA GIS TM 35-07-A00002_ILICA-7 K07_2313370</t>
  </si>
  <si>
    <t>05.12.2021 02:25:35</t>
  </si>
  <si>
    <t>05.12.2021 02:27:03</t>
  </si>
  <si>
    <t>TR-1/80 45-72-M00080_TR-1/80-A-B-C M02_2101276</t>
  </si>
  <si>
    <t>05.12.2021 02:40:00</t>
  </si>
  <si>
    <t>05.12.2021 03:57:00</t>
  </si>
  <si>
    <t>KAYIŞLAR KÖK 45-80-M00183_DİLEK M03_72195716</t>
  </si>
  <si>
    <t>05.12.2021 04:10:00</t>
  </si>
  <si>
    <t>05.12.2021 09:19:24</t>
  </si>
  <si>
    <t>KINIK İM 35-24-A00001_YAYA KENT M09_2058920</t>
  </si>
  <si>
    <t>05.12.2021 06:39:37</t>
  </si>
  <si>
    <t>05.12.2021 08:34:00</t>
  </si>
  <si>
    <t>K-4735 35-03-K04735__72410437_72410437</t>
  </si>
  <si>
    <t>05.12.2021 06:44:00</t>
  </si>
  <si>
    <t>05.12.2021 11:50:00</t>
  </si>
  <si>
    <t>DM-8/10C 45-71-M02000_B_56354250_56354250</t>
  </si>
  <si>
    <t>05.12.2021 07:01:00</t>
  </si>
  <si>
    <t>05.12.2021 09:19:17</t>
  </si>
  <si>
    <t>05.12.2021 07:03:32</t>
  </si>
  <si>
    <t>05.12.2021 07:07:41</t>
  </si>
  <si>
    <t>AKHİSAR İM 45-72-A00001_STADYUM DM M01_50251182</t>
  </si>
  <si>
    <t>05.12.2021 07:57:39</t>
  </si>
  <si>
    <t>05.12.2021 09:19:54</t>
  </si>
  <si>
    <t>GÖKEYÜP TR-1 KÖK 45-78-M00798_HatBaşıAyırıcı_53139952 M04_53139952</t>
  </si>
  <si>
    <t>05.12.2021 08:07:18</t>
  </si>
  <si>
    <t>05.12.2021 08:07:48</t>
  </si>
  <si>
    <t>HALİM İNMEZ SULAMA GRUBU 35-29-L00231_35-29-L00231_2372131</t>
  </si>
  <si>
    <t>05.12.2021 08:50:23</t>
  </si>
  <si>
    <t>05.12.2021 09:37:24</t>
  </si>
  <si>
    <t>05.12.2021 09:01:00</t>
  </si>
  <si>
    <t>05.12.2021 09:51:03</t>
  </si>
  <si>
    <t>K-1708 35-01-K01708_K-890 K02_2061687</t>
  </si>
  <si>
    <t>05.12.2021 09:02:03</t>
  </si>
  <si>
    <t>05.12.2021 16:46:54</t>
  </si>
  <si>
    <t>TR-2/35 45-72-L00035_TR-2/36 L03_66524242</t>
  </si>
  <si>
    <t>05.12.2021 09:04:13</t>
  </si>
  <si>
    <t>05.12.2021 12:56:40</t>
  </si>
  <si>
    <t>CANPAŞA KÖK 45-71-M00140_HatBaşıAyırıcı_53134681 M06_53134681</t>
  </si>
  <si>
    <t>05.12.2021 09:05:00</t>
  </si>
  <si>
    <t>05.12.2021 15:03:38</t>
  </si>
  <si>
    <t>05.12.2021 09:09:00</t>
  </si>
  <si>
    <t>05.12.2021 11:41:16</t>
  </si>
  <si>
    <t>M-233 35-09-M00233_912103044_912103044</t>
  </si>
  <si>
    <t>05.12.2021 09:10:49</t>
  </si>
  <si>
    <t>05.12.2021 15:39:00</t>
  </si>
  <si>
    <t>05.12.2021 09:10:58</t>
  </si>
  <si>
    <t>05.12.2021 17:05:29</t>
  </si>
  <si>
    <t>KUŞÇUBURUN-4 35-26-M00530_35-26-M00530_2349523</t>
  </si>
  <si>
    <t>05.12.2021 09:11:03</t>
  </si>
  <si>
    <t>05.12.2021 18:15:33</t>
  </si>
  <si>
    <t>YAYAKENT DM 35-24-M00209_KINIK İM  -  GERİLİM M01_72093617</t>
  </si>
  <si>
    <t>05.12.2021 09:12:39</t>
  </si>
  <si>
    <t>05.12.2021 10:17:40</t>
  </si>
  <si>
    <t>OVAKENT TR-12 35-15-L00634_950386811_950386811</t>
  </si>
  <si>
    <t>05.12.2021 09:13:17</t>
  </si>
  <si>
    <t>05.12.2021 10:49:09</t>
  </si>
  <si>
    <t>05.12.2021 09:13:44</t>
  </si>
  <si>
    <t>05.12.2021 11:54:53</t>
  </si>
  <si>
    <t>ARSLANLAR TM 35-26-A00004_KUTLUTAŞ M29_2057951</t>
  </si>
  <si>
    <t>05.12.2021 09:14:00</t>
  </si>
  <si>
    <t>05.12.2021 11:09:46</t>
  </si>
  <si>
    <t>K-243 35-04-K00243_942019395_942019395</t>
  </si>
  <si>
    <t>05.12.2021 09:14:01</t>
  </si>
  <si>
    <t>05.12.2021 10:09:41</t>
  </si>
  <si>
    <t>AYDINLAR TR-1 45-80-M00165_956547535_956547535</t>
  </si>
  <si>
    <t>05.12.2021 09:14:02</t>
  </si>
  <si>
    <t>05.12.2021 13:35:03</t>
  </si>
  <si>
    <t>BAKIR KÖK 45-76-M00047_İLYASLAR KARAKURT M03_72212574</t>
  </si>
  <si>
    <t>05.12.2021 09:14:03</t>
  </si>
  <si>
    <t>05.12.2021 10:29:58</t>
  </si>
  <si>
    <t>M-1392 35-09-M01392_A A1b_5875155</t>
  </si>
  <si>
    <t>05.12.2021 09:14:04</t>
  </si>
  <si>
    <t>05.12.2021 18:05:20</t>
  </si>
  <si>
    <t>TİYENLİ KÖK 45-85-M00004_HatBaşıAyırıcı_53135882 M01_53135882</t>
  </si>
  <si>
    <t>05.12.2021 09:14:23</t>
  </si>
  <si>
    <t>05.12.2021 10:32:17</t>
  </si>
  <si>
    <t>YENİ FOÇA TR-29 35-23-M00029_35-23-M00029_2357810</t>
  </si>
  <si>
    <t>05.12.2021 09:14:28</t>
  </si>
  <si>
    <t>05.12.2021 16:59:10</t>
  </si>
  <si>
    <t>SANCAKLI TR-6 35-22-M00155_955284962_955284962</t>
  </si>
  <si>
    <t>05.12.2021 09:16:57</t>
  </si>
  <si>
    <t>05.12.2021 10:05:57</t>
  </si>
  <si>
    <t>TEKBIÇAKLAR TR-1 35-31-L00245_956576556_956576556</t>
  </si>
  <si>
    <t>05.12.2021 09:17:42</t>
  </si>
  <si>
    <t>05.12.2021 14:24:22</t>
  </si>
  <si>
    <t>K-4537 35-07-K04537_99427236_99427236</t>
  </si>
  <si>
    <t>05.12.2021 09:17:46</t>
  </si>
  <si>
    <t>05.12.2021 10:38:23</t>
  </si>
  <si>
    <t>K-2324 35-01-K02324_911809458_911809458</t>
  </si>
  <si>
    <t>05.12.2021 09:22:17</t>
  </si>
  <si>
    <t>05.12.2021 10:18:53</t>
  </si>
  <si>
    <t>EMENLER TR-2 35-31-L00138_47840968_56391517_56391517</t>
  </si>
  <si>
    <t>05.12.2021 09:22:59</t>
  </si>
  <si>
    <t>05.12.2021 12:58:20</t>
  </si>
  <si>
    <t>05.12.2021 09:25:00</t>
  </si>
  <si>
    <t>05.12.2021 16:47:26</t>
  </si>
  <si>
    <t>KISIK METAL İŞLERİ KÖK 35-22-M00099_35-22-M00099_72105187</t>
  </si>
  <si>
    <t>05.12.2021 09:25:36</t>
  </si>
  <si>
    <t>05.12.2021 11:07:39</t>
  </si>
  <si>
    <t>AKÖREN TR-19 KÖK 45-78-M00974_ÇOBANOĞLU M01_66244786</t>
  </si>
  <si>
    <t>05.12.2021 09:25:38</t>
  </si>
  <si>
    <t>05.12.2021 09:57:23</t>
  </si>
  <si>
    <t>ÇANKAYA KÖK 35-26-M00587_TORUN M05_65934376</t>
  </si>
  <si>
    <t>05.12.2021 09:27:43</t>
  </si>
  <si>
    <t>05.12.2021 10:51:44</t>
  </si>
  <si>
    <t>AKGEDİK KÖK-1 45-71-M00162_EMLAKDERE M03_56219223</t>
  </si>
  <si>
    <t>05.12.2021 09:28:33</t>
  </si>
  <si>
    <t>05.12.2021 17:50:00</t>
  </si>
  <si>
    <t>M-10 35-02-M00010_M-3227 M02_2319861</t>
  </si>
  <si>
    <t>05.12.2021 09:30:40</t>
  </si>
  <si>
    <t>05.12.2021 09:45:00</t>
  </si>
  <si>
    <t>BALABANLI NİHAT KUZUM SULAMA GRB TR-9 35-15-M00341_B_56407204_56407204</t>
  </si>
  <si>
    <t>05.12.2021 09:32:00</t>
  </si>
  <si>
    <t>05.12.2021 15:29:54</t>
  </si>
  <si>
    <t>ÇOBANLAR SUBATAN TR-1 35-15-L00358_A_56371010_56371010</t>
  </si>
  <si>
    <t>05.12.2021 09:38:37</t>
  </si>
  <si>
    <t>05.12.2021 13:34:59</t>
  </si>
  <si>
    <t>ARMUTLU DM-2/TR-29 35-27-L00351_A_65513001_65513001</t>
  </si>
  <si>
    <t>05.12.2021 09:38:55</t>
  </si>
  <si>
    <t>05.12.2021 12:13:06</t>
  </si>
  <si>
    <t>ANSIZCA TR-1 35-27-M00861_C_56393152_56393152</t>
  </si>
  <si>
    <t>05.12.2021 09:39:00</t>
  </si>
  <si>
    <t>05.12.2021 11:24:03</t>
  </si>
  <si>
    <t>BADEMLİ TR-18 35-15-L01033_950392233_950392233</t>
  </si>
  <si>
    <t>05.12.2021 09:39:09</t>
  </si>
  <si>
    <t>05.12.2021 11:51:51</t>
  </si>
  <si>
    <t>SOMA DM-1 45-82-M00050_TR-41 M06_60207431</t>
  </si>
  <si>
    <t>05.12.2021 09:39:13</t>
  </si>
  <si>
    <t>05.12.2021 10:27:00</t>
  </si>
  <si>
    <t>SOMA DM-1 45-82-M00050_M-4 M16_60207430</t>
  </si>
  <si>
    <t>05.12.2021 09:39:18</t>
  </si>
  <si>
    <t>05.12.2021 10:14:00</t>
  </si>
  <si>
    <t>05.12.2021 09:40:00</t>
  </si>
  <si>
    <t>05.12.2021 17:55:41</t>
  </si>
  <si>
    <t>DM-17/03 HUZUREVİ 45-71-M00415_A_56353874_56353874</t>
  </si>
  <si>
    <t>05.12.2021 11:25:14</t>
  </si>
  <si>
    <t>05.12.2021 09:40:37</t>
  </si>
  <si>
    <t>05.12.2021 10:45:12</t>
  </si>
  <si>
    <t>K-135 35-01-K00135_35-01-K00135_2374443</t>
  </si>
  <si>
    <t>05.12.2021 09:40:55</t>
  </si>
  <si>
    <t>05.12.2021 09:53:17</t>
  </si>
  <si>
    <t>DM-3/19 (ESKİ TR-2/72) 45-83-L00072_45-83-L00072_61326703</t>
  </si>
  <si>
    <t>05.12.2021 09:41:20</t>
  </si>
  <si>
    <t>05.12.2021 12:53:23</t>
  </si>
  <si>
    <t>05.12.2021 09:42:05</t>
  </si>
  <si>
    <t>05.12.2021 16:31:52</t>
  </si>
  <si>
    <t>YOĞURTÇULAR TR-1 35-26-M00777_956622130_956622130</t>
  </si>
  <si>
    <t>05.12.2021 09:42:19</t>
  </si>
  <si>
    <t>05.12.2021 10:40:15</t>
  </si>
  <si>
    <t>ARMAK KÖK 35-26-M00558_AGROMARİN M03_65935535</t>
  </si>
  <si>
    <t>Fiziki İrtibat</t>
  </si>
  <si>
    <t>05.12.2021 09:47:40</t>
  </si>
  <si>
    <t>05.12.2021 11:29:18</t>
  </si>
  <si>
    <t>SARUHANLI TR-31 45-80-M00031_956561975_956561975</t>
  </si>
  <si>
    <t>05.12.2021 09:48:00</t>
  </si>
  <si>
    <t>05.12.2021 11:57:20</t>
  </si>
  <si>
    <t>K-71 35-01-K00071_F 2F_5858065</t>
  </si>
  <si>
    <t>AG Box / Sdk Giriş Faz Sigorta Atığı</t>
  </si>
  <si>
    <t>05.12.2021 09:50:13</t>
  </si>
  <si>
    <t>05.12.2021 10:23:51</t>
  </si>
  <si>
    <t>BURUNCUK TR-2 35-28-M00776_A_60984461_60984461</t>
  </si>
  <si>
    <t>05.12.2021 09:51:00</t>
  </si>
  <si>
    <t>05.12.2021 10:48:42</t>
  </si>
  <si>
    <t>RASİM ALINIR SULAMA GRUBU 35-29-L00473_B_56395335_56395335</t>
  </si>
  <si>
    <t>05.12.2021 09:53:20</t>
  </si>
  <si>
    <t>05.12.2021 11:50:44</t>
  </si>
  <si>
    <t>K-595 35-01-K00595_911127010_911127010</t>
  </si>
  <si>
    <t>05.12.2021 09:54:42</t>
  </si>
  <si>
    <t>05.12.2021 10:37:52</t>
  </si>
  <si>
    <t>L-400 35-18-L00400_950459387_950459387</t>
  </si>
  <si>
    <t>05.12.2021 09:54:45</t>
  </si>
  <si>
    <t>05.12.2021 11:01:09</t>
  </si>
  <si>
    <t>GÖÇBEYLİ TR-3 35-16-M00018_953327209_953327209</t>
  </si>
  <si>
    <t>05.12.2021 09:55:06</t>
  </si>
  <si>
    <t>05.12.2021 12:23:17</t>
  </si>
  <si>
    <t>PAMUKYAZI-4 35-26-L00383_956602213_956602213</t>
  </si>
  <si>
    <t>05.12.2021 09:56:00</t>
  </si>
  <si>
    <t>05.12.2021 10:30:00</t>
  </si>
  <si>
    <t>MORDOĞAN TR-1 35-21-L00201_C_56377164_56377164</t>
  </si>
  <si>
    <t>05.12.2021 10:02:05</t>
  </si>
  <si>
    <t>05.12.2021 14:22:55</t>
  </si>
  <si>
    <t>M-1570 35-02-M01570_M-1054 M01_2309768</t>
  </si>
  <si>
    <t>05.12.2021 10:02:40</t>
  </si>
  <si>
    <t>05.12.2021 11:31:10</t>
  </si>
  <si>
    <t>MORDOĞAN TR-1 35-21-L00201_953356778_953356778</t>
  </si>
  <si>
    <t>05.12.2021 10:05:17</t>
  </si>
  <si>
    <t>05.12.2021 15:11:33</t>
  </si>
  <si>
    <t>ARMUTLU DM-2/TR-34 35-27-L00347__81683250_81683250</t>
  </si>
  <si>
    <t>05.12.2021 10:05:51</t>
  </si>
  <si>
    <t>05.12.2021 12:08:03</t>
  </si>
  <si>
    <t>KARABULU TR-6 35-31-L00354_47897519_65509562_65509562</t>
  </si>
  <si>
    <t>05.12.2021 10:07:02</t>
  </si>
  <si>
    <t>05.12.2021 13:22:22</t>
  </si>
  <si>
    <t>05.12.2021 10:07:50</t>
  </si>
  <si>
    <t>05.12.2021 10:49:31</t>
  </si>
  <si>
    <t>TR-2/65 45-83-L00065_DAĞITIM TRAFOSU - TR-2/62 L03_72135706</t>
  </si>
  <si>
    <t>05.12.2021 10:08:00</t>
  </si>
  <si>
    <t>05.12.2021 14:59:31</t>
  </si>
  <si>
    <t>BÖREZ TR-1 45-75-M00288_DIREK TIPI TRAFO HUCRESI H01_2089050</t>
  </si>
  <si>
    <t>05.12.2021 10:09:00</t>
  </si>
  <si>
    <t>05.12.2021 12:28:23</t>
  </si>
  <si>
    <t>ÖZBEK TR-6 GÜLCİVAN 35-19-M00236_ M02_2122961</t>
  </si>
  <si>
    <t>05.12.2021 17:37:19</t>
  </si>
  <si>
    <t>ÇINARKÖY TR-33 35-27-M00033_35-27-M00033_66126437</t>
  </si>
  <si>
    <t>05.12.2021 10:19:47</t>
  </si>
  <si>
    <t>05.12.2021 12:29:06</t>
  </si>
  <si>
    <t>ALMAK TM 35-17-A00003_YENİFOÇA-2 M28_2307152</t>
  </si>
  <si>
    <t>05.12.2021 10:22:53</t>
  </si>
  <si>
    <t>05.12.2021 10:27:58</t>
  </si>
  <si>
    <t>TR-45 MANZARA CAD. 35-19-M00045_956693585_956693585</t>
  </si>
  <si>
    <t>05.12.2021 10:23:36</t>
  </si>
  <si>
    <t>05.12.2021 11:36:15</t>
  </si>
  <si>
    <t>SOMA TR-40 45-82-M00040_TR-40/1 M03_72180101</t>
  </si>
  <si>
    <t>05.12.2021 10:26:36</t>
  </si>
  <si>
    <t>05.12.2021 11:39:21</t>
  </si>
  <si>
    <t>KARABULU TR-6 35-31-L00354_956570646_956570646</t>
  </si>
  <si>
    <t>05.12.2021 10:29:07</t>
  </si>
  <si>
    <t>05.12.2021 13:49:01</t>
  </si>
  <si>
    <t>SELİMİYE TR-3 ARNAVUTLAR 45-79-M00507_B_56387096_56387096</t>
  </si>
  <si>
    <t>05.12.2021 10:29:15</t>
  </si>
  <si>
    <t>05.12.2021 14:44:49</t>
  </si>
  <si>
    <t>TR-34 35-27-M00034_TR-37 M05_82886801</t>
  </si>
  <si>
    <t>05.12.2021 10:29:33</t>
  </si>
  <si>
    <t>05.12.2021 10:30:13</t>
  </si>
  <si>
    <t>MENEMEN DM-3/13 35-28-M00722_E E01_5931975</t>
  </si>
  <si>
    <t>05.12.2021 10:35:47</t>
  </si>
  <si>
    <t>05.12.2021 13:26:52</t>
  </si>
  <si>
    <t>M-1600 35-08-M01600_913641942_913641942</t>
  </si>
  <si>
    <t>05.12.2021 10:40:46</t>
  </si>
  <si>
    <t>05.12.2021 14:32:38</t>
  </si>
  <si>
    <t>05.12.2021 10:42:00</t>
  </si>
  <si>
    <t>05.12.2021 11:56:44</t>
  </si>
  <si>
    <t>TR-158 35-16-L00158_953317234_953317234</t>
  </si>
  <si>
    <t>05.12.2021 10:44:00</t>
  </si>
  <si>
    <t>05.12.2021 12:58:53</t>
  </si>
  <si>
    <t>K-235 35-01-K00235_35-01-K00235_42381313</t>
  </si>
  <si>
    <t>05.12.2021 10:46:12</t>
  </si>
  <si>
    <t>05.12.2021 12:52:00</t>
  </si>
  <si>
    <t>ÇAVUŞLAR TR-2 45-79-M00271_945564588_945564588</t>
  </si>
  <si>
    <t>05.12.2021 10:47:54</t>
  </si>
  <si>
    <t>05.12.2021 17:03:58</t>
  </si>
  <si>
    <t>TR-10 35-22-M00010_955272106_955272106</t>
  </si>
  <si>
    <t>05.12.2021 10:49:25</t>
  </si>
  <si>
    <t>05.12.2021 11:53:19</t>
  </si>
  <si>
    <t>K-3975 35-04-K03975_99437678_99437678</t>
  </si>
  <si>
    <t>05.12.2021 10:51:00</t>
  </si>
  <si>
    <t>05.12.2021 17:11:44</t>
  </si>
  <si>
    <t>KIRKAĞAÇ TR-11/1 45-76-M00219_B C01_60885741</t>
  </si>
  <si>
    <t>05.12.2021 10:56:59</t>
  </si>
  <si>
    <t>05.12.2021 22:26:54</t>
  </si>
  <si>
    <t>L-93 ULAMIŞ MEYDAN 35-14-L00093_956651666_956651666</t>
  </si>
  <si>
    <t>05.12.2021 10:57:00</t>
  </si>
  <si>
    <t>05.12.2021 13:36:43</t>
  </si>
  <si>
    <t>MURADİYE TR-3/B 45-71-M00206_953243220_953243220</t>
  </si>
  <si>
    <t>05.12.2021 11:00:50</t>
  </si>
  <si>
    <t>05.12.2021 23:46:28</t>
  </si>
  <si>
    <t>K-595 35-01-K00595_910993584_910993584</t>
  </si>
  <si>
    <t>05.12.2021 11:02:23</t>
  </si>
  <si>
    <t>05.12.2021 17:56:52</t>
  </si>
  <si>
    <t>DEMİRCİ TM 45-74-A00001_HatBaşıAyırıcı_53135301 M15_53135301</t>
  </si>
  <si>
    <t>05.12.2021 11:03:05</t>
  </si>
  <si>
    <t>05.12.2021 17:38:01</t>
  </si>
  <si>
    <t>DM-7/7 35-26-M00638_956622841_956622841</t>
  </si>
  <si>
    <t>05.12.2021 11:11:54</t>
  </si>
  <si>
    <t>05.12.2021 12:41:16</t>
  </si>
  <si>
    <t>TR-26 35-17-M00217_950308099_950308099</t>
  </si>
  <si>
    <t>05.12.2021 11:13:13</t>
  </si>
  <si>
    <t>05.12.2021 12:45:48</t>
  </si>
  <si>
    <t>HACIRAHMANLAR TARIMSAL SULAMA ÖZEL KÖK 45-80-M02000Ö_SARUHANLI DM M04_2323504</t>
  </si>
  <si>
    <t>05.12.2021 11:17:43</t>
  </si>
  <si>
    <t>05.12.2021 14:18:51</t>
  </si>
  <si>
    <t>05.12.2021 11:18:03</t>
  </si>
  <si>
    <t>05.12.2021 15:32:58</t>
  </si>
  <si>
    <t>BADEMLİ TR-8 35-15-L01045_950392297_950392297</t>
  </si>
  <si>
    <t>05.12.2021 11:19:52</t>
  </si>
  <si>
    <t>05.12.2021 12:25:50</t>
  </si>
  <si>
    <t>TR-1/126-1 (KEMALPAŞA SOKAK TRF) 45-83-M00270_955155167_955155167</t>
  </si>
  <si>
    <t>05.12.2021 11:24:51</t>
  </si>
  <si>
    <t>05.12.2021 15:44:13</t>
  </si>
  <si>
    <t>DERBENT İM-DM 45-83-A00004_FABRİKALAR L06_2331775</t>
  </si>
  <si>
    <t>05.12.2021 11:26:08</t>
  </si>
  <si>
    <t>05.12.2021 13:22:31</t>
  </si>
  <si>
    <t>M-2913 35-01-M02913_911317807_911317807</t>
  </si>
  <si>
    <t>05.12.2021 11:27:59</t>
  </si>
  <si>
    <t>05.12.2021 19:10:27</t>
  </si>
  <si>
    <t>ULUCAK TM 35-28-A00002_GÖKTEPE RES M12_2313759</t>
  </si>
  <si>
    <t>OG Yeraltı Kablo Arızası</t>
  </si>
  <si>
    <t>05.12.2021 11:30:00</t>
  </si>
  <si>
    <t>05.12.2021 18:34:58</t>
  </si>
  <si>
    <t>05.12.2021 11:54:45</t>
  </si>
  <si>
    <t>_A_56393765_56393765</t>
  </si>
  <si>
    <t>05.12.2021 11:31:23</t>
  </si>
  <si>
    <t>05.12.2021 15:46:38</t>
  </si>
  <si>
    <t>HALİLBEYLİ DM 35-27-M00620_HALİLBEYLİ İÇME SUYU M11_2306340</t>
  </si>
  <si>
    <t>05.12.2021 11:32:59</t>
  </si>
  <si>
    <t>05.12.2021 12:59:45</t>
  </si>
  <si>
    <t>05.12.2021 11:33:40</t>
  </si>
  <si>
    <t>05.12.2021 12:30:33</t>
  </si>
  <si>
    <t>AŞAĞIÇOBANİSA TR-27 45-71-M00934_A_56384287_56384287</t>
  </si>
  <si>
    <t>05.12.2021 11:34:28</t>
  </si>
  <si>
    <t>05.12.2021 20:51:48</t>
  </si>
  <si>
    <t>L-140 35-18-L00140_B_56372836_56372836</t>
  </si>
  <si>
    <t>05.12.2021 11:35:01</t>
  </si>
  <si>
    <t>05.12.2021 13:25:15</t>
  </si>
  <si>
    <t>SOMA TR-27 45-82-M00027_945525207_945525207</t>
  </si>
  <si>
    <t>05.12.2021 11:37:21</t>
  </si>
  <si>
    <t>05.12.2021 12:17:42</t>
  </si>
  <si>
    <t>K-2844 35-01-K02844_A_56365023_56365023</t>
  </si>
  <si>
    <t>05.12.2021 11:43:05</t>
  </si>
  <si>
    <t>05.12.2021 17:04:53</t>
  </si>
  <si>
    <t>K-1546 35-02-K01546_99767720_99767720</t>
  </si>
  <si>
    <t>05.12.2021 11:45:19</t>
  </si>
  <si>
    <t>05.12.2021 21:19:30</t>
  </si>
  <si>
    <t>DM-1/26 45-71-M00008_953183463_953183463</t>
  </si>
  <si>
    <t>05.12.2021 11:47:04</t>
  </si>
  <si>
    <t>05.12.2021 13:30:05</t>
  </si>
  <si>
    <t>AYRANCILAR DM-5 35-26-M00807_956629306_956629306</t>
  </si>
  <si>
    <t>05.12.2021 11:48:13</t>
  </si>
  <si>
    <t>05.12.2021 13:26:32</t>
  </si>
  <si>
    <t>TR-89 35-15-M00089_950360022_950360022</t>
  </si>
  <si>
    <t>05.12.2021 11:50:18</t>
  </si>
  <si>
    <t>05.12.2021 14:01:05</t>
  </si>
  <si>
    <t>ABDULLAH BALKIYAN VE ARKADAŞLARI TR 45-71-M01105_DIREK TIPI TRAFO HUCRESI H01_2082040</t>
  </si>
  <si>
    <t>05.12.2021 11:51:00</t>
  </si>
  <si>
    <t>05.12.2021 13:42:42</t>
  </si>
  <si>
    <t>ILICA GIS TM 35-07-A00002_ILICA-8 K08_2313371</t>
  </si>
  <si>
    <t>05.12.2021 11:51:45</t>
  </si>
  <si>
    <t>05.12.2021 11:58:00</t>
  </si>
  <si>
    <t>05.12.2021 11:52:00</t>
  </si>
  <si>
    <t>05.12.2021 11:56:29</t>
  </si>
  <si>
    <t>K-2469 35-07-K02469_K-3028 K02_48330592</t>
  </si>
  <si>
    <t>05.12.2021 11:52:23</t>
  </si>
  <si>
    <t>05.12.2021 11:54:58</t>
  </si>
  <si>
    <t>TR-2/93 45-83-L00093_B_56387564_56387564</t>
  </si>
  <si>
    <t>05.12.2021 11:52:43</t>
  </si>
  <si>
    <t>05.12.2021 14:52:55</t>
  </si>
  <si>
    <t>ILICA GIS TM 35-07-A00002_ILICA-10 K16_2313377</t>
  </si>
  <si>
    <t>05.12.2021 11:52:50</t>
  </si>
  <si>
    <t>DUATEPE DM-3/11 35-29-L00769_950335148_950335148</t>
  </si>
  <si>
    <t>05.12.2021 11:53:07</t>
  </si>
  <si>
    <t>05.12.2021 12:49:16</t>
  </si>
  <si>
    <t>ILICA GIS TM 35-07-A00002_ILICA-2 K02_2313365</t>
  </si>
  <si>
    <t>05.12.2021 11:53:58</t>
  </si>
  <si>
    <t>05.12.2021 11:56:40</t>
  </si>
  <si>
    <t>TR-52 SAĞLIK OCAĞI 35-26-M00052_956625038_956625038</t>
  </si>
  <si>
    <t>05.12.2021 11:54:55</t>
  </si>
  <si>
    <t>05.12.2021 12:40:09</t>
  </si>
  <si>
    <t>ILICA GIS TM 35-07-A00002_ILICA-5 K05_2313368</t>
  </si>
  <si>
    <t>05.12.2021 11:57:15</t>
  </si>
  <si>
    <t>YOLÜSTÜ TR-1 35-15-L00915_950361528_950361528</t>
  </si>
  <si>
    <t>05.12.2021 14:40:43</t>
  </si>
  <si>
    <t>ILICA GIS TM 35-07-A00002_ILICA-6 K06_2313369</t>
  </si>
  <si>
    <t>05.12.2021 11:55:11</t>
  </si>
  <si>
    <t>05.12.2021 11:57:24</t>
  </si>
  <si>
    <t>K-732 35-01-K00732_911395044_911395044</t>
  </si>
  <si>
    <t>05.12.2021 11:55:34</t>
  </si>
  <si>
    <t>05.12.2021 22:03:53</t>
  </si>
  <si>
    <t>05.12.2021 11:59:51</t>
  </si>
  <si>
    <t>05.12.2021 13:16:54</t>
  </si>
  <si>
    <t>05.12.2021 12:05:00</t>
  </si>
  <si>
    <t>05.12.2021 12:54:10</t>
  </si>
  <si>
    <t>EYKO TR-7 35-30-M00033_EYKO TR-6 M03_2040882</t>
  </si>
  <si>
    <t>05.12.2021 12:05:58</t>
  </si>
  <si>
    <t>05.12.2021 13:24:27</t>
  </si>
  <si>
    <t>M-1335 KAYADİBİ KÖK 35-02-M01335_M-1157 KARAÇAM M05_2319919</t>
  </si>
  <si>
    <t>05.12.2021 12:07:07</t>
  </si>
  <si>
    <t>05.12.2021 12:07:23</t>
  </si>
  <si>
    <t>05.12.2021 12:09:24</t>
  </si>
  <si>
    <t>05.12.2021 13:31:31</t>
  </si>
  <si>
    <t>TR-2/93 45-83-L00093__72371960_72371960</t>
  </si>
  <si>
    <t>05.12.2021 12:12:35</t>
  </si>
  <si>
    <t>05.12.2021 13:27:36</t>
  </si>
  <si>
    <t>GÜMÜLDÜR DM-4 35-25-M00053_955280666_955280666</t>
  </si>
  <si>
    <t>05.12.2021 12:19:57</t>
  </si>
  <si>
    <t>05.12.2021 15:39:34</t>
  </si>
  <si>
    <t>L-236 35-18-L00236_950441403_950441403</t>
  </si>
  <si>
    <t>05.12.2021 12:21:07</t>
  </si>
  <si>
    <t>05.12.2021 18:25:38</t>
  </si>
  <si>
    <t>BAHÇEDERE TR-1 45-73-M00556_A_56401353_56401353</t>
  </si>
  <si>
    <t>05.12.2021 12:21:41</t>
  </si>
  <si>
    <t>05.12.2021 15:15:59</t>
  </si>
  <si>
    <t>SUBAŞI İM 35-26-A00002_956599887_956599887</t>
  </si>
  <si>
    <t>05.12.2021 12:21:42</t>
  </si>
  <si>
    <t>05.12.2021 14:38:34</t>
  </si>
  <si>
    <t>KAHRAMANLAR TR-3 HACIBEKİRLER 45-79-M00219_945562984_945562984</t>
  </si>
  <si>
    <t>05.12.2021 12:27:00</t>
  </si>
  <si>
    <t>05.12.2021 17:46:17</t>
  </si>
  <si>
    <t>K-2530 35-02-K02530_98753026_98753026</t>
  </si>
  <si>
    <t>05.12.2021 12:28:53</t>
  </si>
  <si>
    <t>05.12.2021 13:32:30</t>
  </si>
  <si>
    <t>05.12.2021 12:33:40</t>
  </si>
  <si>
    <t>05.12.2021 15:50:47</t>
  </si>
  <si>
    <t>TR-11 35-32-L00011_946411742_946411742</t>
  </si>
  <si>
    <t>05.12.2021 12:34:49</t>
  </si>
  <si>
    <t>05.12.2021 14:18:36</t>
  </si>
  <si>
    <t>SOBRAN TR-2 45-73-M00953_945646264_945646264</t>
  </si>
  <si>
    <t>05.12.2021 12:38:04</t>
  </si>
  <si>
    <t>05.12.2021 14:55:00</t>
  </si>
  <si>
    <t>M-1871 35-01-M01871_911705894_911705894</t>
  </si>
  <si>
    <t>05.12.2021 12:43:58</t>
  </si>
  <si>
    <t>05.12.2021 17:45:51</t>
  </si>
  <si>
    <t>ASARLIK TR-20 35-28-M00170_953377523_953377523</t>
  </si>
  <si>
    <t>05.12.2021 12:44:11</t>
  </si>
  <si>
    <t>05.12.2021 15:04:21</t>
  </si>
  <si>
    <t>ÜÇPINAR DM 45-71-M00183_GÖKBEL M09_72249134</t>
  </si>
  <si>
    <t>05.12.2021 12:44:19</t>
  </si>
  <si>
    <t>05.12.2021 12:53:19</t>
  </si>
  <si>
    <t>TR-15 45-78-L00015_93558386_93558386</t>
  </si>
  <si>
    <t>05.12.2021 12:44:38</t>
  </si>
  <si>
    <t>05.12.2021 16:00:53</t>
  </si>
  <si>
    <t>K-215 35-04-K00215_99891859_99891859</t>
  </si>
  <si>
    <t>05.12.2021 12:44:39</t>
  </si>
  <si>
    <t>05.12.2021 18:30:28</t>
  </si>
  <si>
    <t>DALLIK TR-1 35-29-L00305_950317316_950317316</t>
  </si>
  <si>
    <t>05.12.2021 12:47:43</t>
  </si>
  <si>
    <t>05.12.2021 17:45:29</t>
  </si>
  <si>
    <t>L-309 35-18-L00309_950456624_950456624</t>
  </si>
  <si>
    <t>05.12.2021 12:51:30</t>
  </si>
  <si>
    <t>05.12.2021 18:38:14</t>
  </si>
  <si>
    <t>K-1162 35-01-K01162_910861457_910861457</t>
  </si>
  <si>
    <t>05.12.2021 12:54:08</t>
  </si>
  <si>
    <t>05.12.2021 17:09:25</t>
  </si>
  <si>
    <t>K-4406 35-04-K04406_B_56371208_56371208</t>
  </si>
  <si>
    <t>05.12.2021 12:54:20</t>
  </si>
  <si>
    <t>05.12.2021 21:02:52</t>
  </si>
  <si>
    <t>05.12.2021 12:55:59</t>
  </si>
  <si>
    <t>05.12.2021 13:02:00</t>
  </si>
  <si>
    <t>TR-47 35-27-M00047_97502813_97502813</t>
  </si>
  <si>
    <t>05.12.2021 12:59:19</t>
  </si>
  <si>
    <t>05.12.2021 15:16:38</t>
  </si>
  <si>
    <t>05.12.2021 13:02:37</t>
  </si>
  <si>
    <t>05.12.2021 14:01:43</t>
  </si>
  <si>
    <t>TOKATBAŞI TR-1 35-20-L00101_7585767_56360781_56360781</t>
  </si>
  <si>
    <t>05.12.2021 13:03:43</t>
  </si>
  <si>
    <t>05.12.2021 15:59:14</t>
  </si>
  <si>
    <t>M-336 (DM-3/TR-3) 35-14-M00336_960954416_960954416</t>
  </si>
  <si>
    <t>05.12.2021 13:07:27</t>
  </si>
  <si>
    <t>05.12.2021 14:58:38</t>
  </si>
  <si>
    <t>K-3625 35-01-K03625_911242514_911242514</t>
  </si>
  <si>
    <t>05.12.2021 13:10:09</t>
  </si>
  <si>
    <t>05.12.2021 14:28:01</t>
  </si>
  <si>
    <t>ÖREN TR-2 35-27-L00217_98985955_98985955</t>
  </si>
  <si>
    <t>05.12.2021 13:10:17</t>
  </si>
  <si>
    <t>05.12.2021 14:55:22</t>
  </si>
  <si>
    <t>ILICA GIS TM 35-07-A00002_ILICA-14 K20_2056852</t>
  </si>
  <si>
    <t>05.12.2021 13:20:54</t>
  </si>
  <si>
    <t>ILICA GIS TM 35-07-A00002_ILICA-8 K08_2056207</t>
  </si>
  <si>
    <t>05.12.2021 13:17:00</t>
  </si>
  <si>
    <t>05.12.2021 13:20:09</t>
  </si>
  <si>
    <t>TR-8 35-13-L00008_A_56356099_56356099</t>
  </si>
  <si>
    <t>05.12.2021 13:20:00</t>
  </si>
  <si>
    <t>05.12.2021 14:12:43</t>
  </si>
  <si>
    <t>M-315 ULAMIŞ 35-14-M00315_967137444_967137444</t>
  </si>
  <si>
    <t>05.12.2021 13:22:23</t>
  </si>
  <si>
    <t>05.12.2021 18:26:23</t>
  </si>
  <si>
    <t>KAYIŞLAR KÖK 45-80-M00183_YENİOSMANİYE M04_72195774</t>
  </si>
  <si>
    <t>05.12.2021 13:23:59</t>
  </si>
  <si>
    <t>05.12.2021 15:18:46</t>
  </si>
  <si>
    <t>TR-48 ARSİTESİ TR 35-14-L00048_956659446_956659446</t>
  </si>
  <si>
    <t>05.12.2021 13:25:00</t>
  </si>
  <si>
    <t>05.12.2021 17:56:28</t>
  </si>
  <si>
    <t>05.12.2021 13:25:58</t>
  </si>
  <si>
    <t>05.12.2021 15:42:05</t>
  </si>
  <si>
    <t>YUKARI ÇAMKÖY TR-1 45-71-M01487_45-71-M01487_2369772</t>
  </si>
  <si>
    <t>05.12.2021 13:28:01</t>
  </si>
  <si>
    <t>05.12.2021 18:45:43</t>
  </si>
  <si>
    <t>05.12.2021 13:31:52</t>
  </si>
  <si>
    <t>05.12.2021 14:11:22</t>
  </si>
  <si>
    <t>ORTA MAHALLE M-48 35-25-M00123_955258277_955258277</t>
  </si>
  <si>
    <t>05.12.2021 13:32:11</t>
  </si>
  <si>
    <t>05.12.2021 18:19:40</t>
  </si>
  <si>
    <t>ÇEPNİDERE TR-1 45-83-L00222_A_56400729_56400729</t>
  </si>
  <si>
    <t>05.12.2021 13:33:29</t>
  </si>
  <si>
    <t>05.12.2021 20:00:55</t>
  </si>
  <si>
    <t>M-2675 35-01-M02675_911288600_911288600</t>
  </si>
  <si>
    <t>05.12.2021 13:37:20</t>
  </si>
  <si>
    <t>05.12.2021 18:58:48</t>
  </si>
  <si>
    <t>SÜLEYMANLI KÖK 35-28-M00606_MENEMEN DM-5 M05_66870995</t>
  </si>
  <si>
    <t>05.12.2021 13:38:04</t>
  </si>
  <si>
    <t>05.12.2021 14:32:24</t>
  </si>
  <si>
    <t>K-1712 35-01-K01712_R_56378343_56378343</t>
  </si>
  <si>
    <t>05.12.2021 13:38:49</t>
  </si>
  <si>
    <t>05.12.2021 18:07:45</t>
  </si>
  <si>
    <t>TR-141 35-16-L00141_953317406_953317406</t>
  </si>
  <si>
    <t>05.12.2021 13:40:19</t>
  </si>
  <si>
    <t>05.12.2021 15:11:14</t>
  </si>
  <si>
    <t>EMİRLİ TR-13 35-15-L01128_950406537_950406537</t>
  </si>
  <si>
    <t>05.12.2021 13:40:27</t>
  </si>
  <si>
    <t>05.12.2021 17:41:34</t>
  </si>
  <si>
    <t>IŞIKLAR KÖK 45-73-M00467_IŞIKLAR-TEPEKÖY M01_67094231</t>
  </si>
  <si>
    <t>05.12.2021 13:41:14</t>
  </si>
  <si>
    <t>05.12.2021 14:35:57</t>
  </si>
  <si>
    <t>L-224 SİBAM EVLERİ 35-18-L00224_950460797_950460797</t>
  </si>
  <si>
    <t>05.12.2021 13:42:10</t>
  </si>
  <si>
    <t>05.12.2021 18:21:02</t>
  </si>
  <si>
    <t>İM-2/TR-22 SIĞACIK 35-14-L00302_956658336_956658336</t>
  </si>
  <si>
    <t>05.12.2021 13:42:35</t>
  </si>
  <si>
    <t>05.12.2021 17:05:33</t>
  </si>
  <si>
    <t>ALÇUK TM 35-17-A00001_FOÇA-2 M33_2307958</t>
  </si>
  <si>
    <t>05.12.2021 13:42:49</t>
  </si>
  <si>
    <t>05.12.2021 14:07:32</t>
  </si>
  <si>
    <t>M-261 ULAMIŞ 35-14-M00261_956633771_956633771</t>
  </si>
  <si>
    <t>05.12.2021 13:44:28</t>
  </si>
  <si>
    <t>05.12.2021 15:17:46</t>
  </si>
  <si>
    <t>K-3216 35-09-K03216_912270363_912270363</t>
  </si>
  <si>
    <t>05.12.2021 13:50:46</t>
  </si>
  <si>
    <t>05.12.2021 19:25:48</t>
  </si>
  <si>
    <t>HANPAŞA TR-1 45-72-M00205_C_65499295_65499295</t>
  </si>
  <si>
    <t>05.12.2021 13:51:59</t>
  </si>
  <si>
    <t>05.12.2021 18:49:07</t>
  </si>
  <si>
    <t>ZEYTİNDAĞ TR-1 35-16-M00003_953328815_953328815</t>
  </si>
  <si>
    <t>05.12.2021 13:57:39</t>
  </si>
  <si>
    <t>05.12.2021 17:57:51</t>
  </si>
  <si>
    <t>POYRAZDAMLARI TR-11 45-78-M00576_HatBaşıAyırıcı_53139045 M05_53139045</t>
  </si>
  <si>
    <t>05.12.2021 13:58:22</t>
  </si>
  <si>
    <t>05.12.2021 17:30:50</t>
  </si>
  <si>
    <t>GELENBE İM 45-76-A00001_KIRKAĞAÇ M01_2089841</t>
  </si>
  <si>
    <t>05.12.2021 13:59:14</t>
  </si>
  <si>
    <t>05.12.2021 14:05:00</t>
  </si>
  <si>
    <t>M-3520(YATIRIM REZERVE) 35-09-M03520_F f1b_5878931</t>
  </si>
  <si>
    <t>05.12.2021 13:59:25</t>
  </si>
  <si>
    <t>05.12.2021 18:55:55</t>
  </si>
  <si>
    <t>K-1654 35-07-K01654_912413752_912413752</t>
  </si>
  <si>
    <t>05.12.2021 14:02:53</t>
  </si>
  <si>
    <t>05.12.2021 14:54:42</t>
  </si>
  <si>
    <t>AKMESCİT TR-1 35-29-L00219_950323047_950323047</t>
  </si>
  <si>
    <t>05.12.2021 14:02:56</t>
  </si>
  <si>
    <t>05.12.2021 19:21:10</t>
  </si>
  <si>
    <t>HILAL GIS TM 35-01-A00010_HİLAL-2 K16_2313220</t>
  </si>
  <si>
    <t>05.12.2021 14:08:26</t>
  </si>
  <si>
    <t>05.12.2021 14:57:54</t>
  </si>
  <si>
    <t>M-36 35-02-M00036_967183088_967183088</t>
  </si>
  <si>
    <t>05.12.2021 14:12:19</t>
  </si>
  <si>
    <t>05.12.2021 16:30:59</t>
  </si>
  <si>
    <t>AŞAĞI YENMİŞ KÖYÜ TR2 35-27-M00387_914048370_914048370</t>
  </si>
  <si>
    <t>05.12.2021 14:23:36</t>
  </si>
  <si>
    <t>05.12.2021 16:43:06</t>
  </si>
  <si>
    <t>TR-59 35-16-L00059_B_56398158_56398158</t>
  </si>
  <si>
    <t>05.12.2021 14:24:45</t>
  </si>
  <si>
    <t>05.12.2021 18:33:06</t>
  </si>
  <si>
    <t>BAĞARASI TR-6 35-23-M00122_950426727_950426727</t>
  </si>
  <si>
    <t>05.12.2021 14:26:17</t>
  </si>
  <si>
    <t>05.12.2021 16:39:59</t>
  </si>
  <si>
    <t>KÜÇÜKBÖLCEK DM 35-24-M00210_KÜÇÜK BÖLCEK M01_72093032</t>
  </si>
  <si>
    <t>05.12.2021 14:30:01</t>
  </si>
  <si>
    <t>05.12.2021 14:55:47</t>
  </si>
  <si>
    <t>ŞEHİT KEMAL KÖK 35-17-M00449_OMS METAL M02_66442991</t>
  </si>
  <si>
    <t>05.12.2021 14:31:00</t>
  </si>
  <si>
    <t>05.12.2021 15:02:00</t>
  </si>
  <si>
    <t>K-3975 35-04-K03975_99321988_99321988</t>
  </si>
  <si>
    <t>05.12.2021 14:32:00</t>
  </si>
  <si>
    <t>05.12.2021 18:42:30</t>
  </si>
  <si>
    <t>ZEYTİNLİOVA TR-6 45-72-L00414_956526587_956526587</t>
  </si>
  <si>
    <t>05.12.2021 14:32:06</t>
  </si>
  <si>
    <t>05.12.2021 18:42:12</t>
  </si>
  <si>
    <t>GENCERLER TR-5 35-20-L00042_955210409_955210409</t>
  </si>
  <si>
    <t>05.12.2021 14:33:41</t>
  </si>
  <si>
    <t>05.12.2021 19:12:11</t>
  </si>
  <si>
    <t>K-135 35-01-K00135_912262019_912262019</t>
  </si>
  <si>
    <t>05.12.2021 14:35:06</t>
  </si>
  <si>
    <t>05.12.2021 16:40:49</t>
  </si>
  <si>
    <t>KAZANLI TR-4 35-15-L00978_A_56406857_56406857</t>
  </si>
  <si>
    <t>05.12.2021 14:35:22</t>
  </si>
  <si>
    <t>05.12.2021 16:02:26</t>
  </si>
  <si>
    <t>ARMUTLU TR-5 35-27-L00005_913639367_913639367</t>
  </si>
  <si>
    <t>05.12.2021 14:36:47</t>
  </si>
  <si>
    <t>05.12.2021 15:46:02</t>
  </si>
  <si>
    <t>ÇAPAK TR-3 35-26-M01426_956612633_956612633</t>
  </si>
  <si>
    <t>05.12.2021 14:41:47</t>
  </si>
  <si>
    <t>05.12.2021 17:09:59</t>
  </si>
  <si>
    <t>KORUCUK-3 35-26-M00463_35-26-M00463_2362909</t>
  </si>
  <si>
    <t>05.12.2021 14:46:59</t>
  </si>
  <si>
    <t>05.12.2021 15:22:09</t>
  </si>
  <si>
    <t>M-2466 35-04-M02466_99324512_99324512</t>
  </si>
  <si>
    <t>05.12.2021 14:47:00</t>
  </si>
  <si>
    <t>05.12.2021 17:48:37</t>
  </si>
  <si>
    <t>MURADİYE DM-5/11 45-71-M00232_AYSAN M10_72091450</t>
  </si>
  <si>
    <t>05.12.2021 14:50:15</t>
  </si>
  <si>
    <t>05.12.2021 15:52:54</t>
  </si>
  <si>
    <t>L-283 35-18-L00283_950446608_950446608</t>
  </si>
  <si>
    <t>05.12.2021 14:51:27</t>
  </si>
  <si>
    <t>05.12.2021 21:27:14</t>
  </si>
  <si>
    <t>05.12.2021 14:56:28</t>
  </si>
  <si>
    <t>05.12.2021 19:35:01</t>
  </si>
  <si>
    <t>DM-5/TR-12 45-72-M00619_966611783_966611783</t>
  </si>
  <si>
    <t>05.12.2021 15:01:05</t>
  </si>
  <si>
    <t>05.12.2021 15:49:09</t>
  </si>
  <si>
    <t>05.12.2021 15:05:00</t>
  </si>
  <si>
    <t>05.12.2021 15:27:18</t>
  </si>
  <si>
    <t>AKHİSAR TM 45-72-A00006_KAPAKLI-1 M16_2313111</t>
  </si>
  <si>
    <t>05.12.2021 15:07:36</t>
  </si>
  <si>
    <t>05.12.2021 15:19:53</t>
  </si>
  <si>
    <t>PAYAMLI M-1 KÖK 35-25-M00175_DONANIMLI YEDEK M16_72057731</t>
  </si>
  <si>
    <t>05.12.2021 15:10:21</t>
  </si>
  <si>
    <t>05.12.2021 15:47:00</t>
  </si>
  <si>
    <t>DM-8/10C 45-71-M02000_D_56396864_56396864</t>
  </si>
  <si>
    <t>05.12.2021 15:12:31</t>
  </si>
  <si>
    <t>05.12.2021 17:15:26</t>
  </si>
  <si>
    <t>TR-127 35-15-M00127_950249512_950249512</t>
  </si>
  <si>
    <t>05.12.2021 15:25:51</t>
  </si>
  <si>
    <t>05.12.2021 17:18:57</t>
  </si>
  <si>
    <t>SIRIMLI AVCILAR TR 35-31-L00202_956575988_956575988</t>
  </si>
  <si>
    <t>05.12.2021 15:27:02</t>
  </si>
  <si>
    <t>05.12.2021 18:21:06</t>
  </si>
  <si>
    <t>L-134 DENETMENLER SİTESİ 35-14-L00134_956640151_956640151</t>
  </si>
  <si>
    <t>05.12.2021 15:30:15</t>
  </si>
  <si>
    <t>05.12.2021 17:32:52</t>
  </si>
  <si>
    <t>K-4673 35-01-K04673_911649121_911649121</t>
  </si>
  <si>
    <t>05.12.2021 15:32:17</t>
  </si>
  <si>
    <t>05.12.2021 18:59:42</t>
  </si>
  <si>
    <t>AVUNDURUK TR-1 35-31-L00179_956586268_956586268</t>
  </si>
  <si>
    <t>05.12.2021 15:33:46</t>
  </si>
  <si>
    <t>05.12.2021 19:08:00</t>
  </si>
  <si>
    <t>K-1654 35-07-K01654_912150319_912150319</t>
  </si>
  <si>
    <t>05.12.2021 15:41:35</t>
  </si>
  <si>
    <t>05.12.2021 19:14:47</t>
  </si>
  <si>
    <t>05.12.2021 15:47:59</t>
  </si>
  <si>
    <t>05.12.2021 15:54:00</t>
  </si>
  <si>
    <t>KARAAĞAÇLI TR-2 45-71-M00130_45-71-M00130_72242837</t>
  </si>
  <si>
    <t>05.12.2021 15:59:16</t>
  </si>
  <si>
    <t>05.12.2021 19:18:51</t>
  </si>
  <si>
    <t>KABAKUM TR-2 35-30-L00128_955329242_955329242</t>
  </si>
  <si>
    <t>05.12.2021 16:05:13</t>
  </si>
  <si>
    <t>05.12.2021 18:17:58</t>
  </si>
  <si>
    <t>TR-1/126-1 (KEMALPAŞA SOKAK TRF) 45-83-M00270_48123543_56405624_56405624</t>
  </si>
  <si>
    <t>05.12.2021 16:05:36</t>
  </si>
  <si>
    <t>05.12.2021 17:12:55</t>
  </si>
  <si>
    <t>K-4551 35-02-K04551_99264072_99264072</t>
  </si>
  <si>
    <t>05.12.2021 16:10:02</t>
  </si>
  <si>
    <t>05.12.2021 17:14:39</t>
  </si>
  <si>
    <t>YENİ ŞAKRAN TR-1 35-17-M00201_950309767_950309767</t>
  </si>
  <si>
    <t>05.12.2021 16:16:12</t>
  </si>
  <si>
    <t>05.12.2021 16:49:24</t>
  </si>
  <si>
    <t>SARIGÖL TR-51 45-79-M00051_945560547_945560547</t>
  </si>
  <si>
    <t>05.12.2021 16:20:04</t>
  </si>
  <si>
    <t>05.12.2021 18:52:06</t>
  </si>
  <si>
    <t>SELENDİ TR-16 45-81-M00016_945634633_945634633</t>
  </si>
  <si>
    <t>05.12.2021 16:28:53</t>
  </si>
  <si>
    <t>05.12.2021 19:25:47</t>
  </si>
  <si>
    <t>M-2124 35-03-M02124_953118875_953118875</t>
  </si>
  <si>
    <t>05.12.2021 16:35:11</t>
  </si>
  <si>
    <t>05.12.2021 17:32:55</t>
  </si>
  <si>
    <t>TR-4 35-27-M00004_A_56383160_56383160</t>
  </si>
  <si>
    <t>05.12.2021 16:41:35</t>
  </si>
  <si>
    <t>05.12.2021 17:50:15</t>
  </si>
  <si>
    <t>K-2625 35-02-K02625_910047662_910047662</t>
  </si>
  <si>
    <t>05.12.2021 16:43:12</t>
  </si>
  <si>
    <t>05.12.2021 18:55:46</t>
  </si>
  <si>
    <t>ULUCAK TM 35-28-A00002_KOYUNDERE M13_2313760</t>
  </si>
  <si>
    <t>05.12.2021 16:43:29</t>
  </si>
  <si>
    <t>05.12.2021 17:07:00</t>
  </si>
  <si>
    <t>SULUDERE KÖK 35-31-L00057_SULUDERE-1 L06_2113340</t>
  </si>
  <si>
    <t>05.12.2021 16:46:39</t>
  </si>
  <si>
    <t>05.12.2021 16:54:44</t>
  </si>
  <si>
    <t>TR-10 35-22-M00010_955260280_955260280</t>
  </si>
  <si>
    <t>05.12.2021 16:50:14</t>
  </si>
  <si>
    <t>05.12.2021 19:10:40</t>
  </si>
  <si>
    <t>ÖZLEM SİTESİ TR 35-30-M00613_42973547_60982919_60982919</t>
  </si>
  <si>
    <t>05.12.2021 16:50:44</t>
  </si>
  <si>
    <t>05.12.2021 19:44:13</t>
  </si>
  <si>
    <t>CAFERBEYLI TR-2 45-78-L00704_49333150_56391118_56391118</t>
  </si>
  <si>
    <t>05.12.2021 16:55:28</t>
  </si>
  <si>
    <t>05.12.2021 18:03:32</t>
  </si>
  <si>
    <t>SULUDERE TR-2 ESKİ OKUL ÜSTÜ 35-31-L00058_35-31-L00058_2364622</t>
  </si>
  <si>
    <t>05.12.2021 16:55:34</t>
  </si>
  <si>
    <t>05.12.2021 17:19:49</t>
  </si>
  <si>
    <t>TR-7(M-707) 35-30-M00707_955297391_955297391</t>
  </si>
  <si>
    <t>05.12.2021 16:57:15</t>
  </si>
  <si>
    <t>05.12.2021 17:38:03</t>
  </si>
  <si>
    <t>L-169 35-18-L00169_950461025_950461025</t>
  </si>
  <si>
    <t>05.12.2021 17:05:13</t>
  </si>
  <si>
    <t>05.12.2021 21:28:41</t>
  </si>
  <si>
    <t>ÖDEMİŞ TM-2 35-15-A00005_YOLÜSTÜ M18_2334263</t>
  </si>
  <si>
    <t>05.12.2021 17:06:38</t>
  </si>
  <si>
    <t>05.12.2021 17:15:34</t>
  </si>
  <si>
    <t>ÖDEMİŞ İM 35-15-A00001_ESKİ OVAKENT L15_2062382</t>
  </si>
  <si>
    <t>05.12.2021 17:07:34</t>
  </si>
  <si>
    <t>05.12.2021 17:15:49</t>
  </si>
  <si>
    <t>DM-2/22 35-26-M00853_956628211_956628211</t>
  </si>
  <si>
    <t>05.12.2021 17:08:00</t>
  </si>
  <si>
    <t>09.12.2021 22:20:00</t>
  </si>
  <si>
    <t>KARAALİ TR-1 45-71-M01470_43157778_56395540_56395540</t>
  </si>
  <si>
    <t>05.12.2021 17:08:25</t>
  </si>
  <si>
    <t>05.12.2021 19:40:40</t>
  </si>
  <si>
    <t>K-1692 35-04-K01692_99466552_99466552</t>
  </si>
  <si>
    <t>05.12.2021 17:14:12</t>
  </si>
  <si>
    <t>05.12.2021 19:18:54</t>
  </si>
  <si>
    <t>K-595 35-01-K00595_35-01-K00595_41901075</t>
  </si>
  <si>
    <t>05.12.2021 17:19:03</t>
  </si>
  <si>
    <t>05.12.2021 18:02:24</t>
  </si>
  <si>
    <t>05.12.2021 17:20:28</t>
  </si>
  <si>
    <t>05.12.2021 18:22:19</t>
  </si>
  <si>
    <t>K-2844 35-01-K02844_912174370_912174370</t>
  </si>
  <si>
    <t>05.12.2021 17:21:01</t>
  </si>
  <si>
    <t>05.12.2021 22:09:34</t>
  </si>
  <si>
    <t>DM-3/25 (MUTLU MAH. MUHTARLIK) 45-71-M00076_953210439_953210439</t>
  </si>
  <si>
    <t>05.12.2021 17:25:00</t>
  </si>
  <si>
    <t>05.12.2021 18:24:04</t>
  </si>
  <si>
    <t>M-1541 35-01-M01541_910471608_910471608</t>
  </si>
  <si>
    <t>05.12.2021 17:25:03</t>
  </si>
  <si>
    <t>05.12.2021 21:05:15</t>
  </si>
  <si>
    <t>K-1670 35-04-K01670_99388092_99388092</t>
  </si>
  <si>
    <t>05.12.2021 17:27:15</t>
  </si>
  <si>
    <t>05.12.2021 19:45:24</t>
  </si>
  <si>
    <t>M-1951 35-09-M01951_912307729_912307729</t>
  </si>
  <si>
    <t>05.12.2021 17:34:52</t>
  </si>
  <si>
    <t>05.12.2021 19:06:05</t>
  </si>
  <si>
    <t>L-114 OVACIK 35-18-L00114_950458035_950458035</t>
  </si>
  <si>
    <t>05.12.2021 17:39:22</t>
  </si>
  <si>
    <t>05.12.2021 19:37:18</t>
  </si>
  <si>
    <t>M-2241 BELENBAŞI TR-1 35-03-M02241_954985809_954985809</t>
  </si>
  <si>
    <t>05.12.2021 17:52:36</t>
  </si>
  <si>
    <t>05.12.2021 19:19:36</t>
  </si>
  <si>
    <t>DERBENT İM-DM 45-83-A00004_FABRİKALAR L06_2097157</t>
  </si>
  <si>
    <t>05.12.2021 17:57:19</t>
  </si>
  <si>
    <t>05.12.2021 23:44:00</t>
  </si>
  <si>
    <t>DM-2/14 (MURADİYE CAMİİ) 45-71-M00075_953203100_953203100</t>
  </si>
  <si>
    <t>05.12.2021 18:01:00</t>
  </si>
  <si>
    <t>05.12.2021 19:40:25</t>
  </si>
  <si>
    <t>L-92 35-18-L00092_950458516_950458516</t>
  </si>
  <si>
    <t>05.12.2021 18:03:46</t>
  </si>
  <si>
    <t>05.12.2021 22:50:55</t>
  </si>
  <si>
    <t>GEBELER TR-1 45-76-L00175_A_56384149_56384149</t>
  </si>
  <si>
    <t>05.12.2021 18:04:16</t>
  </si>
  <si>
    <t>05.12.2021 18:56:13</t>
  </si>
  <si>
    <t>DELİÖMER TR-1 35-22-M00280_955261184_955261184</t>
  </si>
  <si>
    <t>05.12.2021 18:11:12</t>
  </si>
  <si>
    <t>05.12.2021 19:18:28</t>
  </si>
  <si>
    <t>ÜÇPINAR TR-6 45-71-M01538_A_56363673_56363673</t>
  </si>
  <si>
    <t>06.12.2021 05:21:12</t>
  </si>
  <si>
    <t>ERİKLİ KÖYÜ TR-1 35-32-L00029_946415980_946415980</t>
  </si>
  <si>
    <t>05.12.2021 18:25:00</t>
  </si>
  <si>
    <t>05.12.2021 19:17:45</t>
  </si>
  <si>
    <t>SARIGÖL TR-32 45-79-M00032_45-79-M00032_2358267</t>
  </si>
  <si>
    <t>05.12.2021 18:25:44</t>
  </si>
  <si>
    <t>05.12.2021 19:17:38</t>
  </si>
  <si>
    <t>GÖRDES TR-3 45-75-M00003_945605744_945605744</t>
  </si>
  <si>
    <t>05.12.2021 18:26:00</t>
  </si>
  <si>
    <t>05.12.2021 20:32:19</t>
  </si>
  <si>
    <t>MURATLAR TR-1 35-16-M00250_953325601_953325601</t>
  </si>
  <si>
    <t>05.12.2021 18:27:04</t>
  </si>
  <si>
    <t>05.12.2021 22:52:38</t>
  </si>
  <si>
    <t>K-822 35-01-K00822_C_60984594_60984594</t>
  </si>
  <si>
    <t>AG Travers Arızası</t>
  </si>
  <si>
    <t>05.12.2021 18:28:27</t>
  </si>
  <si>
    <t>05.12.2021 21:18:29</t>
  </si>
  <si>
    <t>K-855 35-01-K00855_910547309_910547309</t>
  </si>
  <si>
    <t>05.12.2021 18:35:50</t>
  </si>
  <si>
    <t>05.12.2021 21:32:59</t>
  </si>
  <si>
    <t>YENİPAZAR TR-4 45-78-M00688_49289433_56390063_56390063</t>
  </si>
  <si>
    <t>05.12.2021 18:36:15</t>
  </si>
  <si>
    <t>05.12.2021 19:26:31</t>
  </si>
  <si>
    <t>MUSAHOCA TR-1 45-76-L00118_A_56387716_56387716</t>
  </si>
  <si>
    <t>05.12.2021 18:36:22</t>
  </si>
  <si>
    <t>05.12.2021 19:23:51</t>
  </si>
  <si>
    <t>L-6 35-18-L00006_10345518 b1_5959259</t>
  </si>
  <si>
    <t>05.12.2021 18:41:44</t>
  </si>
  <si>
    <t>05.12.2021 22:20:13</t>
  </si>
  <si>
    <t>HALITLI TR-2 45-71-M01504_953189659_953189659</t>
  </si>
  <si>
    <t>05.12.2021 18:47:18</t>
  </si>
  <si>
    <t>05.12.2021 23:51:22</t>
  </si>
  <si>
    <t>TR-1/80-A 45-72-M00119_956506049_956506049</t>
  </si>
  <si>
    <t>05.12.2021 18:52:46</t>
  </si>
  <si>
    <t>05.12.2021 21:34:10</t>
  </si>
  <si>
    <t>K-278 35-01-K00278_910628436_910628436</t>
  </si>
  <si>
    <t>05.12.2021 19:00:54</t>
  </si>
  <si>
    <t>05.12.2021 22:57:19</t>
  </si>
  <si>
    <t>L-401 ALTINYUNUS DM 35-18-L00401_SAĞLIKÇILAR L-477 L15_2092223</t>
  </si>
  <si>
    <t>05.12.2021 19:04:27</t>
  </si>
  <si>
    <t>05.12.2021 19:32:48</t>
  </si>
  <si>
    <t>K-982 35-07-K00982_ILICA TM K01_2071936</t>
  </si>
  <si>
    <t>05.12.2021 19:05:14</t>
  </si>
  <si>
    <t>05.12.2021 19:06:19</t>
  </si>
  <si>
    <t>K-1024 35-01-K01024_911199819_911199819</t>
  </si>
  <si>
    <t>05.12.2021 19:08:18</t>
  </si>
  <si>
    <t>05.12.2021 22:17:41</t>
  </si>
  <si>
    <t>K-1041 35-01-K01041_B 1B_5859127</t>
  </si>
  <si>
    <t>05.12.2021 19:09:18</t>
  </si>
  <si>
    <t>05.12.2021 21:08:18</t>
  </si>
  <si>
    <t>DİKİLİ TR-5 (M-705) 35-30-M00705_955331007_955331007</t>
  </si>
  <si>
    <t>05.12.2021 19:11:18</t>
  </si>
  <si>
    <t>05.12.2021 22:52:50</t>
  </si>
  <si>
    <t>M-2154 35-02-M02154_M-580 NEBOSAN M03_66025631</t>
  </si>
  <si>
    <t>05.12.2021 19:22:27</t>
  </si>
  <si>
    <t>05.12.2021 21:35:50</t>
  </si>
  <si>
    <t>DALBAHÇE TR-2 45-83-L00188_45-83-L00188_2347180</t>
  </si>
  <si>
    <t>05.12.2021 19:33:39</t>
  </si>
  <si>
    <t>05.12.2021 21:07:00</t>
  </si>
  <si>
    <t>SOMA TR-16/6 45-82-M00098_C_56386554_56386554</t>
  </si>
  <si>
    <t>05.12.2021 19:35:47</t>
  </si>
  <si>
    <t>05.12.2021 20:55:52</t>
  </si>
  <si>
    <t>YEŞİLKÖY TR-2 45-71-M01822_953214830_953214830</t>
  </si>
  <si>
    <t>05.12.2021 19:39:24</t>
  </si>
  <si>
    <t>05.12.2021 22:26:51</t>
  </si>
  <si>
    <t>05.12.2021 19:43:36</t>
  </si>
  <si>
    <t>05.12.2021 20:57:46</t>
  </si>
  <si>
    <t>M-2177 35-01-M02177_911531376_911531376</t>
  </si>
  <si>
    <t>05.12.2021 19:44:18</t>
  </si>
  <si>
    <t>06.12.2021 01:18:23</t>
  </si>
  <si>
    <t>K-4845 35-01-K04845_911825883_911825883</t>
  </si>
  <si>
    <t>05.12.2021 19:44:34</t>
  </si>
  <si>
    <t>06.12.2021 02:29:09</t>
  </si>
  <si>
    <t>ÇEŞMEBAŞI YAĞCILAR 45-71-M00613_915877185_915877185</t>
  </si>
  <si>
    <t>05.12.2021 19:47:38</t>
  </si>
  <si>
    <t>05.12.2021 21:28:20</t>
  </si>
  <si>
    <t>M-326 35-03-M00326__72410745_72410745</t>
  </si>
  <si>
    <t>05.12.2021 19:50:20</t>
  </si>
  <si>
    <t>05.12.2021 20:38:13</t>
  </si>
  <si>
    <t>M-2900 35-03-M02900_910261065_910261065</t>
  </si>
  <si>
    <t>05.12.2021 22:12:05</t>
  </si>
  <si>
    <t>EVRENOS TR-3 45-71-M01411_A_56392055_56392055</t>
  </si>
  <si>
    <t>05.12.2021 19:51:46</t>
  </si>
  <si>
    <t>06.12.2021 06:05:40</t>
  </si>
  <si>
    <t>YILMAZ BİLGİN SULAMA GRUBU 35-29-L00704_35-29-L00704_2375097</t>
  </si>
  <si>
    <t>05.12.2021 19:58:56</t>
  </si>
  <si>
    <t>05.12.2021 21:28:31</t>
  </si>
  <si>
    <t>K-3045 35-02-K03045_D_56380390_56380390</t>
  </si>
  <si>
    <t>05.12.2021 20:07:52</t>
  </si>
  <si>
    <t>05.12.2021 21:47:51</t>
  </si>
  <si>
    <t>05.12.2021 20:10:34</t>
  </si>
  <si>
    <t>05.12.2021 22:20:50</t>
  </si>
  <si>
    <t>POYRACIK TR-7 35-24-L00030_35-24-L00030_2377057</t>
  </si>
  <si>
    <t>05.12.2021 20:22:04</t>
  </si>
  <si>
    <t>05.12.2021 21:23:10</t>
  </si>
  <si>
    <t>K-1024 35-01-K01024_A_60984285_60984285</t>
  </si>
  <si>
    <t>05.12.2021 20:26:41</t>
  </si>
  <si>
    <t>05.12.2021 22:08:55</t>
  </si>
  <si>
    <t>ORTA MAHALLE M-10 35-25-M00108_955281028_955281028</t>
  </si>
  <si>
    <t>05.12.2021 20:30:50</t>
  </si>
  <si>
    <t>05.12.2021 21:29:01</t>
  </si>
  <si>
    <t>MENEMEN DM-3/13 35-28-M00722_953391798_953391798</t>
  </si>
  <si>
    <t>05.12.2021 20:35:24</t>
  </si>
  <si>
    <t>05.12.2021 21:40:11</t>
  </si>
  <si>
    <t>TEKELİ TR-5 35-22-M00235_955255597_955255597</t>
  </si>
  <si>
    <t>05.12.2021 20:53:53</t>
  </si>
  <si>
    <t>05.12.2021 22:09:37</t>
  </si>
  <si>
    <t>YUKARI KIZILCA TR-2 35-27-L00052_C_56406111_56406111</t>
  </si>
  <si>
    <t>05.12.2021 21:04:24</t>
  </si>
  <si>
    <t>05.12.2021 22:11:11</t>
  </si>
  <si>
    <t>K-1330 35-02-K01330_912742441_912742441</t>
  </si>
  <si>
    <t>05.12.2021 21:06:15</t>
  </si>
  <si>
    <t>06.12.2021 03:26:02</t>
  </si>
  <si>
    <t>DM-2/TR-5 35-22-M00806_955289285_955289285</t>
  </si>
  <si>
    <t>05.12.2021 21:15:25</t>
  </si>
  <si>
    <t>05.12.2021 23:31:50</t>
  </si>
  <si>
    <t>K-558 35-01-K00558_911721541_911721541</t>
  </si>
  <si>
    <t>05.12.2021 21:24:02</t>
  </si>
  <si>
    <t>06.12.2021 07:25:10</t>
  </si>
  <si>
    <t>M-258 35-09-M00258_97810914_97810914</t>
  </si>
  <si>
    <t>05.12.2021 21:41:32</t>
  </si>
  <si>
    <t>05.12.2021 22:48:44</t>
  </si>
  <si>
    <t>05.12.2021 22:19:03</t>
  </si>
  <si>
    <t>06.12.2021 00:48:00</t>
  </si>
  <si>
    <t>TİRE TR-14 35-29-L00014_950335702_950335702</t>
  </si>
  <si>
    <t>05.12.2021 22:33:15</t>
  </si>
  <si>
    <t>06.12.2021 01:15:01</t>
  </si>
  <si>
    <t>M-1361 35-03-M01361_C_56355805_56355805</t>
  </si>
  <si>
    <t>05.12.2021 22:38:48</t>
  </si>
  <si>
    <t>06.12.2021 00:25:54</t>
  </si>
  <si>
    <t>GELENBE TR-3 45-76-L00062__74157242_74157242</t>
  </si>
  <si>
    <t>05.12.2021 22:45:34</t>
  </si>
  <si>
    <t>06.12.2021 01:14:52</t>
  </si>
  <si>
    <t>L-6 35-18-L00006_10345518 a1_5959243</t>
  </si>
  <si>
    <t>05.12.2021 22:58:23</t>
  </si>
  <si>
    <t>06.12.2021 01:08:40</t>
  </si>
  <si>
    <t>BAĞARASI TR-10 KÖK 35-23-M00179_CEZAEVİ M03_72143181</t>
  </si>
  <si>
    <t>05.12.2021 23:11:39</t>
  </si>
  <si>
    <t>06.12.2021 00:20:04</t>
  </si>
  <si>
    <t>DM-1/38 45-71-M00050_953246398_953246398</t>
  </si>
  <si>
    <t>05.12.2021 23:51:35</t>
  </si>
  <si>
    <t>06.12.2021 00:52:00</t>
  </si>
  <si>
    <t>TİRE İM-DM-1 35-29-A00001_TİRE ŞEHİR-4 L21_2060277</t>
  </si>
  <si>
    <t>05.12.2021 23:54:21</t>
  </si>
  <si>
    <t>05.12.2021 23:56:59</t>
  </si>
  <si>
    <t>TİRE TR-4 35-29-L00004_ESKİ İM BİNASI L01_66160707</t>
  </si>
  <si>
    <t>05.12.2021 23:55:19</t>
  </si>
  <si>
    <t>05.12.2021 23:57:34</t>
  </si>
  <si>
    <t>URGANLI TR-2 45-83-M00570_915791408_915791408</t>
  </si>
  <si>
    <t>05.12.2021 23:58:37</t>
  </si>
  <si>
    <t>06.12.2021 01:28:00</t>
  </si>
  <si>
    <t>M-205(DM-2/16) 35-09-M00205_97611490_97611490</t>
  </si>
  <si>
    <t>06.12.2021 00:02:55</t>
  </si>
  <si>
    <t>06.12.2021 02:22:00</t>
  </si>
  <si>
    <t>M-531 KAVAKLIDERE KÖK 35-02-M00531_910016915_910016915</t>
  </si>
  <si>
    <t>06.12.2021 00:06:00</t>
  </si>
  <si>
    <t>06.12.2021 05:24:00</t>
  </si>
  <si>
    <t>M-3078(YATIRIM REZERVE) 35-02-M03078_A_56377270_56377270</t>
  </si>
  <si>
    <t>NH Altlık Arızası</t>
  </si>
  <si>
    <t>06.12.2021 00:34:13</t>
  </si>
  <si>
    <t>06.12.2021 03:07:00</t>
  </si>
  <si>
    <t>M-2777 35-04-M02777_99389152_99389152</t>
  </si>
  <si>
    <t>06.12.2021 00:52:51</t>
  </si>
  <si>
    <t>06.12.2021 02:28:00</t>
  </si>
  <si>
    <t>M-3078 35-02-M03078_E e1b_5838225</t>
  </si>
  <si>
    <t>06.12.2021 01:09:00</t>
  </si>
  <si>
    <t>OSMANGAZİ İM 35-02-A00004_FATİH K20_2052159</t>
  </si>
  <si>
    <t>06.12.2021 01:11:33</t>
  </si>
  <si>
    <t>06.12.2021 01:17:29</t>
  </si>
  <si>
    <t>K-376 35-01-K00376_K-3506 K02_2045766</t>
  </si>
  <si>
    <t>06.12.2021 02:09:44</t>
  </si>
  <si>
    <t>06.12.2021 02:10:54</t>
  </si>
  <si>
    <t>ÇOBANKÖY KÖK 35-29-L00066_HAMAMKÖY FİDERİ L05_72212373</t>
  </si>
  <si>
    <t>06.12.2021 03:06:55</t>
  </si>
  <si>
    <t>06.12.2021 04:20:00</t>
  </si>
  <si>
    <t>GÜLBAHÇE TR-14 35-19-L00246_6496699_56371448_56371448</t>
  </si>
  <si>
    <t>06.12.2021 03:19:28</t>
  </si>
  <si>
    <t>06.12.2021 11:46:53</t>
  </si>
  <si>
    <t>MORSAN TM 45-71-A00002_AKGEDİK M14_2061932</t>
  </si>
  <si>
    <t>06.12.2021 06:16:29</t>
  </si>
  <si>
    <t>06.12.2021 06:56:00</t>
  </si>
  <si>
    <t>DM-2/12 45-72-M00610_956509029_956509029</t>
  </si>
  <si>
    <t>06.12.2021 06:54:45</t>
  </si>
  <si>
    <t>06.12.2021 07:50:00</t>
  </si>
  <si>
    <t>KINIK TR-16 35-24-L00016_955227441_955227441</t>
  </si>
  <si>
    <t>06.12.2021 06:57:05</t>
  </si>
  <si>
    <t>06.12.2021 09:05:00</t>
  </si>
  <si>
    <t>AKGEDİK KÖK-2 45-71-M00163_UZUNBURUN M02_55994925</t>
  </si>
  <si>
    <t>06.12.2021 07:02:37</t>
  </si>
  <si>
    <t>06.12.2021 10:19:38</t>
  </si>
  <si>
    <t>06.12.2021 07:15:26</t>
  </si>
  <si>
    <t>06.12.2021 08:12:18</t>
  </si>
  <si>
    <t>DM-1/43 45-71-M00026_953205914_953205914</t>
  </si>
  <si>
    <t>06.12.2021 07:16:00</t>
  </si>
  <si>
    <t>06.12.2021 09:39:14</t>
  </si>
  <si>
    <t>TR - 27 45-74-M00027_945588617_945588617</t>
  </si>
  <si>
    <t>06.12.2021 07:19:07</t>
  </si>
  <si>
    <t>_99921304_99921304</t>
  </si>
  <si>
    <t>06.12.2021 07:27:23</t>
  </si>
  <si>
    <t>06.12.2021 14:17:00</t>
  </si>
  <si>
    <t>KARAOĞLANLI TR-4 45-71-M00093_A_56403767_56403767</t>
  </si>
  <si>
    <t>06.12.2021 07:38:56</t>
  </si>
  <si>
    <t>06.12.2021 12:16:25</t>
  </si>
  <si>
    <t>M-2330 35-01-M02330_B_65503817_65503817</t>
  </si>
  <si>
    <t>06.12.2021 07:42:19</t>
  </si>
  <si>
    <t>06.12.2021 09:26:07</t>
  </si>
  <si>
    <t>DM-20/08 45-71-M00419_953244710_953244710</t>
  </si>
  <si>
    <t>06.12.2021 07:47:55</t>
  </si>
  <si>
    <t>06.12.2021 11:04:45</t>
  </si>
  <si>
    <t>M-1432 35-02-M01432_966864892_966864892</t>
  </si>
  <si>
    <t>06.12.2021 07:59:18</t>
  </si>
  <si>
    <t>06.12.2021 10:06:48</t>
  </si>
  <si>
    <t>MURADİYE ORTA ÖLÇEKLİ SAN. TR-8 45-71-M00226_953246727_953246727</t>
  </si>
  <si>
    <t>06.12.2021 07:59:23</t>
  </si>
  <si>
    <t>06.12.2021 13:09:48</t>
  </si>
  <si>
    <t>06.12.2021 08:02:45</t>
  </si>
  <si>
    <t>06.12.2021 12:31:41</t>
  </si>
  <si>
    <t>KARAAĞAÇLI TR-2 45-71-M00130_A_60985192_60985192</t>
  </si>
  <si>
    <t>06.12.2021 08:05:15</t>
  </si>
  <si>
    <t>06.12.2021 17:48:04</t>
  </si>
  <si>
    <t>MENEMEN DM-3/13 35-28-M00722_953391755_953391755</t>
  </si>
  <si>
    <t>06.12.2021 08:12:00</t>
  </si>
  <si>
    <t>06.12.2021 12:00:00</t>
  </si>
  <si>
    <t>K-4443 35-03-K04443_A_56363644_56363644</t>
  </si>
  <si>
    <t>06.12.2021 08:12:22</t>
  </si>
  <si>
    <t>06.12.2021 10:11:00</t>
  </si>
  <si>
    <t>DM-16/02 (BORU FABRİKASI KABİN) 45-71-M00267_TR-86-87-88 M03_66463695</t>
  </si>
  <si>
    <t>06.12.2021 08:14:37</t>
  </si>
  <si>
    <t>06.12.2021 10:53:32</t>
  </si>
  <si>
    <t>SOMA KÖYLER DM-2 45-82-M00125_DM-1 ÇIKIŞI (DM-2 FİDER-1) M01_66332597</t>
  </si>
  <si>
    <t>06.12.2021 08:17:42</t>
  </si>
  <si>
    <t>06.12.2021 08:48:00</t>
  </si>
  <si>
    <t>SOMA DM-3 45-82-M00025_DM-5 M05_60210064</t>
  </si>
  <si>
    <t>06.12.2021 08:18:49</t>
  </si>
  <si>
    <t>06.12.2021 08:29:00</t>
  </si>
  <si>
    <t>M-1543 35-01-M01543_910673382_910673382</t>
  </si>
  <si>
    <t>06.12.2021 08:25:58</t>
  </si>
  <si>
    <t>06.12.2021 10:07:12</t>
  </si>
  <si>
    <t>SOMA DM-4/TR10 45-82-M00010_TR-11 M05_60208852</t>
  </si>
  <si>
    <t>06.12.2021 08:31:30</t>
  </si>
  <si>
    <t>06.12.2021 13:40:28</t>
  </si>
  <si>
    <t>İZZETTİN KÖK 45-83-M00132_ARPALIK M04_2327938</t>
  </si>
  <si>
    <t>06.12.2021 08:31:51</t>
  </si>
  <si>
    <t>06.12.2021 10:31:49</t>
  </si>
  <si>
    <t>06.12.2021 08:32:55</t>
  </si>
  <si>
    <t>06.12.2021 08:35:05</t>
  </si>
  <si>
    <t>AHMETAĞA TR-1 45-79-M00318_C_56386441_56386441</t>
  </si>
  <si>
    <t>06.12.2021 08:45:00</t>
  </si>
  <si>
    <t>06.12.2021 12:39:45</t>
  </si>
  <si>
    <t>TR-55 35-27-M00055_A A01b_66370056</t>
  </si>
  <si>
    <t>06.12.2021 08:49:39</t>
  </si>
  <si>
    <t>06.12.2021 10:54:31</t>
  </si>
  <si>
    <t>06.12.2021 08:50:27</t>
  </si>
  <si>
    <t>06.12.2021 14:45:15</t>
  </si>
  <si>
    <t>L-426 ESKİ GARAJ 35-18-L00426_950449179_950449179</t>
  </si>
  <si>
    <t>06.12.2021 08:51:05</t>
  </si>
  <si>
    <t>06.12.2021 10:59:12</t>
  </si>
  <si>
    <t>KISIK TR-1 (M-135) 35-22-M00135_955256886_955256886</t>
  </si>
  <si>
    <t>06.12.2021 08:51:53</t>
  </si>
  <si>
    <t>06.12.2021 12:59:48</t>
  </si>
  <si>
    <t>GÜRÇEŞME İM 35-03-A00001_MEHTAP K11_2081090</t>
  </si>
  <si>
    <t>06.12.2021 09:00:16</t>
  </si>
  <si>
    <t>06.12.2021 17:42:33</t>
  </si>
  <si>
    <t>ADİLOBA TR-2 45-80-M00157_45-80-M00157_2363805</t>
  </si>
  <si>
    <t>06.12.2021 09:05:05</t>
  </si>
  <si>
    <t>06.12.2021 17:02:58</t>
  </si>
  <si>
    <t>TR-105 35-16-L00105__75277016_75277016</t>
  </si>
  <si>
    <t>06.12.2021 09:06:00</t>
  </si>
  <si>
    <t>06.12.2021 15:12:00</t>
  </si>
  <si>
    <t>ÇAKIRCA ALİ TR-2 45-73-M00560_45-73-M00560_2354765</t>
  </si>
  <si>
    <t>06.12.2021 09:07:19</t>
  </si>
  <si>
    <t>06.12.2021 17:18:34</t>
  </si>
  <si>
    <t>EMLAKDERE TR-2 45-71-M01028_45-71-M01028_2355324</t>
  </si>
  <si>
    <t>06.12.2021 09:09:20</t>
  </si>
  <si>
    <t>06.12.2021 18:44:25</t>
  </si>
  <si>
    <t>TR-140 35-26-M00140_956614443_956614443</t>
  </si>
  <si>
    <t>06.12.2021 09:12:22</t>
  </si>
  <si>
    <t>06.12.2021 09:58:35</t>
  </si>
  <si>
    <t>BEYOBA TR-14 45-72-M00416_TR-1 M01_2102864</t>
  </si>
  <si>
    <t>06.12.2021 09:12:37</t>
  </si>
  <si>
    <t>06.12.2021 09:31:07</t>
  </si>
  <si>
    <t>K-916 35-01-K00916_911753913_911753913</t>
  </si>
  <si>
    <t>06.12.2021 09:15:47</t>
  </si>
  <si>
    <t>06.12.2021 15:07:13</t>
  </si>
  <si>
    <t>M-749 KIRIKLAR CEZAEVİ KÖK 35-03-M00749_M-750 CEZAEVİ M01_49932292</t>
  </si>
  <si>
    <t>06.12.2021 09:18:29</t>
  </si>
  <si>
    <t>06.12.2021 10:21:15</t>
  </si>
  <si>
    <t>L-210 35-18-L00210_L-392 ALTINEVLER L02_2326792</t>
  </si>
  <si>
    <t>06.12.2021 09:19:00</t>
  </si>
  <si>
    <t>06.12.2021 09:57:00</t>
  </si>
  <si>
    <t>L-426 ESKİ GARAJ 35-18-L00426_950447951_950447951</t>
  </si>
  <si>
    <t>06.12.2021 09:23:00</t>
  </si>
  <si>
    <t>06.12.2021 12:46:01</t>
  </si>
  <si>
    <t>06.12.2021 09:25:05</t>
  </si>
  <si>
    <t>06.12.2021 17:50:06</t>
  </si>
  <si>
    <t>SELİMŞAHLAR TR-2 45-71-M00137_TR-3 M05_2080344</t>
  </si>
  <si>
    <t>06.12.2021 09:25:22</t>
  </si>
  <si>
    <t>06.12.2021 18:35:09</t>
  </si>
  <si>
    <t>YAYAKENT TR-7 35-24-M00007_DIREK TIPI TRAFO HUCRESI H01_2042232</t>
  </si>
  <si>
    <t>06.12.2021 09:26:02</t>
  </si>
  <si>
    <t>06.12.2021 10:12:30</t>
  </si>
  <si>
    <t>SIRIMLI AVCILAR TR 35-31-L00202_956575981_956575981</t>
  </si>
  <si>
    <t>06.12.2021 09:27:00</t>
  </si>
  <si>
    <t>06.12.2021 10:46:47</t>
  </si>
  <si>
    <t>M-223 35-14-M00223_SA B1_5858609</t>
  </si>
  <si>
    <t>06.12.2021 09:29:18</t>
  </si>
  <si>
    <t>06.12.2021 13:21:16</t>
  </si>
  <si>
    <t>06.12.2021 09:31:25</t>
  </si>
  <si>
    <t>06.12.2021 17:12:09</t>
  </si>
  <si>
    <t>ASARLIK TR-7 35-28-M00181_953377707_953377707</t>
  </si>
  <si>
    <t>06.12.2021 09:31:45</t>
  </si>
  <si>
    <t>06.12.2021 15:38:46</t>
  </si>
  <si>
    <t>BEYOBA TR-1 45-72-M00417_DAĞITIM TRAFOSU TR-1 M06_66572187</t>
  </si>
  <si>
    <t>06.12.2021 09:32:28</t>
  </si>
  <si>
    <t>06.12.2021 17:18:13</t>
  </si>
  <si>
    <t>ÇANDARLI TR-17 35-30-M00017_955326011_955326011</t>
  </si>
  <si>
    <t>06.12.2021 09:33:26</t>
  </si>
  <si>
    <t>06.12.2021 10:31:18</t>
  </si>
  <si>
    <t>YENİ FOÇA TR-19 35-23-M00019_DAĞITIM TRAFO YENİFOÇA TR-19 M04_2334903</t>
  </si>
  <si>
    <t>06.12.2021 09:36:00</t>
  </si>
  <si>
    <t>06.12.2021 17:37:00</t>
  </si>
  <si>
    <t>K-2438 35-01-K02438_911136687_911136687</t>
  </si>
  <si>
    <t>06.12.2021 09:38:19</t>
  </si>
  <si>
    <t>06.12.2021 14:05:32</t>
  </si>
  <si>
    <t>ÇUKURALTI M-21 35-25-M00069__72374062_72374062</t>
  </si>
  <si>
    <t>06.12.2021 09:39:28</t>
  </si>
  <si>
    <t>06.12.2021 10:26:28</t>
  </si>
  <si>
    <t>06.12.2021 09:41:48</t>
  </si>
  <si>
    <t>06.12.2021 16:38:01</t>
  </si>
  <si>
    <t>M-2014 35-01-M02014_910874462_910874462</t>
  </si>
  <si>
    <t>06.12.2021 09:41:50</t>
  </si>
  <si>
    <t>06.12.2021 19:03:11</t>
  </si>
  <si>
    <t>PAZARKÖY KÖK 45-78-L00700_PAZARKÖY GRB L04_2327904</t>
  </si>
  <si>
    <t>06.12.2021 09:42:24</t>
  </si>
  <si>
    <t>06.12.2021 10:07:13</t>
  </si>
  <si>
    <t>TR-2/109 45-83-L00109_F_56396016_56396016</t>
  </si>
  <si>
    <t>06.12.2021 09:43:03</t>
  </si>
  <si>
    <t>06.12.2021 16:36:42</t>
  </si>
  <si>
    <t>L-210 35-18-L00210_L-211 ZÜMRÜT EVLERİ L03_2326791</t>
  </si>
  <si>
    <t>06.12.2021 09:44:58</t>
  </si>
  <si>
    <t>06.12.2021 17:27:14</t>
  </si>
  <si>
    <t>K-270 35-01-K00270_911141036_911141036</t>
  </si>
  <si>
    <t>06.12.2021 09:46:44</t>
  </si>
  <si>
    <t>06.12.2021 10:59:08</t>
  </si>
  <si>
    <t>K-29 35-03-K00029_D A1_5803300</t>
  </si>
  <si>
    <t>06.12.2021 09:48:00</t>
  </si>
  <si>
    <t>06.12.2021 12:01:03</t>
  </si>
  <si>
    <t>KARABURUN TR-1 35-21-L00001_A_56357078_56357078</t>
  </si>
  <si>
    <t>06.12.2021 09:52:00</t>
  </si>
  <si>
    <t>06.12.2021 10:31:32</t>
  </si>
  <si>
    <t>06.12.2021 09:55:31</t>
  </si>
  <si>
    <t>06.12.2021 15:36:28</t>
  </si>
  <si>
    <t>SANCAKLI ÇEŞMEBAŞI TR-1 45-71-M01753_953229751_953229751</t>
  </si>
  <si>
    <t>06.12.2021 09:56:00</t>
  </si>
  <si>
    <t>06.12.2021 12:10:09</t>
  </si>
  <si>
    <t>M-2955(YATIRIM REZERVE) 35-01-M02955_E_56365794_56365794</t>
  </si>
  <si>
    <t>06.12.2021 09:57:13</t>
  </si>
  <si>
    <t>06.12.2021 16:27:55</t>
  </si>
  <si>
    <t>ÜÇPINAR TR-6 45-71-M01538_953217297_953217297</t>
  </si>
  <si>
    <t>06.12.2021 09:57:24</t>
  </si>
  <si>
    <t>06.12.2021 15:36:47</t>
  </si>
  <si>
    <t>M-2955(YATIRIM REZERVE) 35-01-M02955_D_56365790_56365790</t>
  </si>
  <si>
    <t>06.12.2021 09:58:29</t>
  </si>
  <si>
    <t>06.12.2021 16:28:49</t>
  </si>
  <si>
    <t>YOĞURTÇULAR TR-1 35-26-M00777_956622102_956622102</t>
  </si>
  <si>
    <t>06.12.2021 09:59:00</t>
  </si>
  <si>
    <t>06.12.2021 17:54:43</t>
  </si>
  <si>
    <t>DOĞANBEY M-40 35-25-M00355_956657938_956657938</t>
  </si>
  <si>
    <t>06.12.2021 09:59:26</t>
  </si>
  <si>
    <t>06.12.2021 11:22:39</t>
  </si>
  <si>
    <t>KERESTECİLER TR-3 45-83-M00140_955175107_955175107</t>
  </si>
  <si>
    <t>06.12.2021 10:01:34</t>
  </si>
  <si>
    <t>06.12.2021 11:45:21</t>
  </si>
  <si>
    <t>M-2212 DOĞANCILAR TR-1 35-03-M02212_35-03-M02212_2367208</t>
  </si>
  <si>
    <t>06.12.2021 10:04:00</t>
  </si>
  <si>
    <t>06.12.2021 17:48:00</t>
  </si>
  <si>
    <t>K-4419 35-01-K04419_911171816_911171816</t>
  </si>
  <si>
    <t>06.12.2021 10:05:21</t>
  </si>
  <si>
    <t>06.12.2021 12:39:28</t>
  </si>
  <si>
    <t>SEFERİHİSAR İM 35-14-A00002_KÖYLER L09_72378551</t>
  </si>
  <si>
    <t>06.12.2021 10:06:02</t>
  </si>
  <si>
    <t>06.12.2021 12:43:31</t>
  </si>
  <si>
    <t>DM-2/41 (ULUCAMİİ ÖNÜ) 45-71-M00515_953187198_953187198</t>
  </si>
  <si>
    <t>06.12.2021 10:06:15</t>
  </si>
  <si>
    <t>06.12.2021 14:37:49</t>
  </si>
  <si>
    <t>AHMETBEYLER DM 35-16-M00154_BERGAMA T.M.-GERİLİM M04_72044260</t>
  </si>
  <si>
    <t>06.12.2021 10:08:59</t>
  </si>
  <si>
    <t>06.12.2021 10:09:36</t>
  </si>
  <si>
    <t>L-215 35-18-L00215_8909375_56375228_56375228</t>
  </si>
  <si>
    <t>06.12.2021 10:09:00</t>
  </si>
  <si>
    <t>06.12.2021 10:39:06</t>
  </si>
  <si>
    <t>SIRIMLI AVCILAR TR 35-31-L00202_956576009_956576009</t>
  </si>
  <si>
    <t>06.12.2021 10:11:45</t>
  </si>
  <si>
    <t>06.12.2021 11:11:04</t>
  </si>
  <si>
    <t>KOYUNDERE TR-17 (DM-3/3) 35-28-M00139_953381027_953381027</t>
  </si>
  <si>
    <t>06.12.2021 10:16:07</t>
  </si>
  <si>
    <t>06.12.2021 12:04:47</t>
  </si>
  <si>
    <t>M-3176(YATIRIM REZERVE) 35-03-M03176_912843806_912843806</t>
  </si>
  <si>
    <t>06.12.2021 10:16:39</t>
  </si>
  <si>
    <t>06.12.2021 12:45:01</t>
  </si>
  <si>
    <t>TR-5 35-13-L00005_946420618_946420618</t>
  </si>
  <si>
    <t>06.12.2021 10:20:59</t>
  </si>
  <si>
    <t>06.12.2021 10:48:23</t>
  </si>
  <si>
    <t>İZZETTİN TR-1 45-83-M00438_A_56399754_56399754</t>
  </si>
  <si>
    <t>06.12.2021 10:24:16</t>
  </si>
  <si>
    <t>06.12.2021 12:16:29</t>
  </si>
  <si>
    <t>YUKARI ŞEHİT KEMAL TR 35-17-M00358_950314671_950314671</t>
  </si>
  <si>
    <t>06.12.2021 10:28:04</t>
  </si>
  <si>
    <t>06.12.2021 14:03:52</t>
  </si>
  <si>
    <t>AKGEDİK TR-1 45-71-M01047_A_56395255_56395255</t>
  </si>
  <si>
    <t>06.12.2021 10:32:32</t>
  </si>
  <si>
    <t>06.12.2021 19:22:11</t>
  </si>
  <si>
    <t>TR-1/103 45-83-M00103_45-83-M00103_2356518</t>
  </si>
  <si>
    <t>06.12.2021 10:33:17</t>
  </si>
  <si>
    <t>06.12.2021 12:23:49</t>
  </si>
  <si>
    <t>SALUR KÖK 45-75-M00062_GÜNEŞLİ M04_72037123</t>
  </si>
  <si>
    <t>06.12.2021 10:35:10</t>
  </si>
  <si>
    <t>06.12.2021 12:05:09</t>
  </si>
  <si>
    <t>K-34 35-01-K00034_912256236_912256236</t>
  </si>
  <si>
    <t>06.12.2021 10:36:45</t>
  </si>
  <si>
    <t>06.12.2021 14:03:03</t>
  </si>
  <si>
    <t>ÇAPAKLI KÖK 45-78-M01161_HatBaşıAyırıcı_53139877 M05_53139877</t>
  </si>
  <si>
    <t>06.12.2021 10:37:33</t>
  </si>
  <si>
    <t>06.12.2021 12:19:11</t>
  </si>
  <si>
    <t>TR-55 KÖK 35-19-M00055_TR-77 KÖK M03_76783889</t>
  </si>
  <si>
    <t>06.12.2021 10:46:05</t>
  </si>
  <si>
    <t>06.12.2021 18:53:06</t>
  </si>
  <si>
    <t>KOCAKAĞAN KAPAKLI TR-1 45-72-L00230_D_56406396_56406396</t>
  </si>
  <si>
    <t>06.12.2021 10:49:00</t>
  </si>
  <si>
    <t>06.12.2021 12:07:39</t>
  </si>
  <si>
    <t>L-401 ALTINYUNUS DM 35-18-L00401_10770763_56374179_56374179</t>
  </si>
  <si>
    <t>06.12.2021 10:50:00</t>
  </si>
  <si>
    <t>06.12.2021 12:04:22</t>
  </si>
  <si>
    <t>KAYMAKÇI İM 35-15-A00004_ORHANGAZİ L08_2121826</t>
  </si>
  <si>
    <t>06.12.2021 10:50:56</t>
  </si>
  <si>
    <t>06.12.2021 11:16:00</t>
  </si>
  <si>
    <t>TR-29 35-27-M00029_98830861_98830861</t>
  </si>
  <si>
    <t>06.12.2021 10:51:41</t>
  </si>
  <si>
    <t>06.12.2021 12:45:14</t>
  </si>
  <si>
    <t>M-2913 35-01-M02913_C_56374607_56374607</t>
  </si>
  <si>
    <t>06.12.2021 10:53:08</t>
  </si>
  <si>
    <t>06.12.2021 13:26:06</t>
  </si>
  <si>
    <t>URLA İM 35-19-A00001_ÇEŞMEALTI L08_2049488</t>
  </si>
  <si>
    <t>06.12.2021 10:53:22</t>
  </si>
  <si>
    <t>06.12.2021 17:54:27</t>
  </si>
  <si>
    <t>06.12.2021 10:56:06</t>
  </si>
  <si>
    <t>06.12.2021 12:41:04</t>
  </si>
  <si>
    <t>M-2353 35-03-M02353_C_65514159_65514159</t>
  </si>
  <si>
    <t>06.12.2021 10:58:40</t>
  </si>
  <si>
    <t>06.12.2021 14:39:57</t>
  </si>
  <si>
    <t>EĞLENHOCA TR-3 35-21-L00120_35-21-L00120_2375932</t>
  </si>
  <si>
    <t>06.12.2021 10:58:43</t>
  </si>
  <si>
    <t>06.12.2021 12:48:28</t>
  </si>
  <si>
    <t>M-1104 35-03-M01104_910642380_910642380</t>
  </si>
  <si>
    <t>06.12.2021 11:12:08</t>
  </si>
  <si>
    <t>06.12.2021 20:19:09</t>
  </si>
  <si>
    <t>HARMANDALI KÖK 45-71-M00061_NURİ SORMAN M11_72231091</t>
  </si>
  <si>
    <t>06.12.2021 11:13:16</t>
  </si>
  <si>
    <t>06.12.2021 13:16:57</t>
  </si>
  <si>
    <t>K-1031 35-01-K01031_911457638_911457638</t>
  </si>
  <si>
    <t>06.12.2021 11:15:12</t>
  </si>
  <si>
    <t>06.12.2021 16:22:08</t>
  </si>
  <si>
    <t>DM-14/24-A 45-71-M02217_45-71-M02217_73388390</t>
  </si>
  <si>
    <t>06.12.2021 11:19:21</t>
  </si>
  <si>
    <t>06.12.2021 16:50:38</t>
  </si>
  <si>
    <t>TR-64 GERENLİKUYU 35-15-L00064_950401671_950401671</t>
  </si>
  <si>
    <t>06.12.2021 11:25:00</t>
  </si>
  <si>
    <t>06.12.2021 11:58:27</t>
  </si>
  <si>
    <t>SALUR KÖK 45-75-M00062_OĞULDURUK M03_72037125</t>
  </si>
  <si>
    <t>06.12.2021 11:26:06</t>
  </si>
  <si>
    <t>06.12.2021 11:44:08</t>
  </si>
  <si>
    <t>K-489 35-04-K00489_912639192_912639192</t>
  </si>
  <si>
    <t>06.12.2021 11:36:57</t>
  </si>
  <si>
    <t>06.12.2021 13:52:52</t>
  </si>
  <si>
    <t>SARUHANLI TR-11 45-80-M00011_45-80-M00011_72202654</t>
  </si>
  <si>
    <t>Yangın</t>
  </si>
  <si>
    <t>06.12.2021 11:38:26</t>
  </si>
  <si>
    <t>06.12.2021 12:46:42</t>
  </si>
  <si>
    <t>K-2009 35-01-K02009_910797160_910797160</t>
  </si>
  <si>
    <t>06.12.2021 11:40:13</t>
  </si>
  <si>
    <t>06.12.2021 16:49:01</t>
  </si>
  <si>
    <t>MÜTEVELLİ TR-2 45-80-M00101_D_56385829_56385829</t>
  </si>
  <si>
    <t>06.12.2021 11:43:40</t>
  </si>
  <si>
    <t>06.12.2021 13:01:40</t>
  </si>
  <si>
    <t>DM-12/03 (KIZ YURDU YANI) 45-71-M00317_DM-12 M02_72099105</t>
  </si>
  <si>
    <t>06.12.2021 11:45:49</t>
  </si>
  <si>
    <t>06.12.2021 11:46:29</t>
  </si>
  <si>
    <t>06.12.2021 11:45:56</t>
  </si>
  <si>
    <t>06.12.2021 16:54:51</t>
  </si>
  <si>
    <t>K-91 35-01-K00091_FUAR T.M. K01_2063438</t>
  </si>
  <si>
    <t>06.12.2021 11:47:39</t>
  </si>
  <si>
    <t>06.12.2021 12:48:00</t>
  </si>
  <si>
    <t>URLA İM 35-19-A00001_İSKELE ATATÜRK L10_2048616</t>
  </si>
  <si>
    <t>06.12.2021 11:48:53</t>
  </si>
  <si>
    <t>06.12.2021 11:54:26</t>
  </si>
  <si>
    <t>L-245 35-18-L00245_6283056 _54920216</t>
  </si>
  <si>
    <t>06.12.2021 11:53:00</t>
  </si>
  <si>
    <t>06.12.2021 13:09:30</t>
  </si>
  <si>
    <t>KARAAĞAÇLI TR-2 45-71-M00130_953213390_953213390</t>
  </si>
  <si>
    <t>06.12.2021 11:57:59</t>
  </si>
  <si>
    <t>06.12.2021 18:05:25</t>
  </si>
  <si>
    <t>EMCELLİ TR-2 45-79-M00304_D_56385129_56385129</t>
  </si>
  <si>
    <t>06.12.2021 11:58:41</t>
  </si>
  <si>
    <t>06.12.2021 13:33:26</t>
  </si>
  <si>
    <t>ATAKÖY TR-4 35-22-M00193_955273212_955273212</t>
  </si>
  <si>
    <t>06.12.2021 11:59:17</t>
  </si>
  <si>
    <t>06.12.2021 14:27:14</t>
  </si>
  <si>
    <t>EVRENOS TR-2 45-71-M01405_A_56385636_56385636</t>
  </si>
  <si>
    <t>06.12.2021 11:59:23</t>
  </si>
  <si>
    <t>06.12.2021 14:05:21</t>
  </si>
  <si>
    <t>EMİRLİ TR-13 35-15-L01128__72373593_72373593</t>
  </si>
  <si>
    <t>06.12.2021 11:59:27</t>
  </si>
  <si>
    <t>06.12.2021 15:21:28</t>
  </si>
  <si>
    <t>KAVŞAK DM TR-154 35-16-L00154_BENZİNLİK ÇIKIŞI/ETÇİLER L03_66050251</t>
  </si>
  <si>
    <t>06.12.2021 12:03:55</t>
  </si>
  <si>
    <t>06.12.2021 14:29:01</t>
  </si>
  <si>
    <t>K-3452 35-08-K03452_97576750_97576750</t>
  </si>
  <si>
    <t>06.12.2021 12:04:07</t>
  </si>
  <si>
    <t>06.12.2021 13:23:08</t>
  </si>
  <si>
    <t>DEMİRKÖPRÜ TM 45-78-A00005_KULA M05_2329518</t>
  </si>
  <si>
    <t>06.12.2021 12:06:59</t>
  </si>
  <si>
    <t>06.12.2021 12:15:00</t>
  </si>
  <si>
    <t>KÜÇÜK EVRENOS TR-3 45-71-M01396_45-71-M01396_2359616</t>
  </si>
  <si>
    <t>06.12.2021 12:08:31</t>
  </si>
  <si>
    <t>06.12.2021 22:21:34</t>
  </si>
  <si>
    <t>06.12.2021 12:09:00</t>
  </si>
  <si>
    <t>06.12.2021 22:15:07</t>
  </si>
  <si>
    <t>TEPECİK KÖPRÜ DM 35-14-M00332_KARAKAYALAR DM M16_49833794</t>
  </si>
  <si>
    <t>06.12.2021 12:09:26</t>
  </si>
  <si>
    <t>06.12.2021 12:24:00</t>
  </si>
  <si>
    <t>M-1047 35-02-M01047_966116113_966116113</t>
  </si>
  <si>
    <t>06.12.2021 12:13:13</t>
  </si>
  <si>
    <t>06.12.2021 14:37:14</t>
  </si>
  <si>
    <t>DAĞDERE TR-1 45-72-M00256_A_56406436_56406436</t>
  </si>
  <si>
    <t>06.12.2021 12:13:29</t>
  </si>
  <si>
    <t>06.12.2021 14:09:06</t>
  </si>
  <si>
    <t>06.12.2021 12:14:36</t>
  </si>
  <si>
    <t>06.12.2021 13:06:00</t>
  </si>
  <si>
    <t>ULUCAK TM 35-28-A00002_EGEKENT-2 M15_2313762</t>
  </si>
  <si>
    <t>06.12.2021 12:14:46</t>
  </si>
  <si>
    <t>06.12.2021 12:57:16</t>
  </si>
  <si>
    <t>06.12.2021 12:14:57</t>
  </si>
  <si>
    <t>06.12.2021 12:57:17</t>
  </si>
  <si>
    <t>M-3260(YATIRIM REZERVE) 35-04-M03260_A_56383141_56383141</t>
  </si>
  <si>
    <t>06.12.2021 12:15:53</t>
  </si>
  <si>
    <t>06.12.2021 20:00:36</t>
  </si>
  <si>
    <t>06.12.2021 12:17:56</t>
  </si>
  <si>
    <t>06.12.2021 12:18:16</t>
  </si>
  <si>
    <t>ÖDEMİŞ İM 35-15-A00001_STAD L23_2309735</t>
  </si>
  <si>
    <t>06.12.2021 12:19:16</t>
  </si>
  <si>
    <t>06.12.2021 12:48:42</t>
  </si>
  <si>
    <t>TR-1-5/11 (YANIKKAVAK MERKEZ) 35-20-L00056_955204719_955204719</t>
  </si>
  <si>
    <t>06.12.2021 12:28:08</t>
  </si>
  <si>
    <t>06.12.2021 14:09:37</t>
  </si>
  <si>
    <t>BOYABAĞ TR-1 35-21-L00113_953364073_953364073</t>
  </si>
  <si>
    <t>06.12.2021 12:30:10</t>
  </si>
  <si>
    <t>06.12.2021 14:58:25</t>
  </si>
  <si>
    <t>M-2423 35-04-M02423_99662721_99662721</t>
  </si>
  <si>
    <t>06.12.2021 12:30:28</t>
  </si>
  <si>
    <t>06.12.2021 14:14:04</t>
  </si>
  <si>
    <t>MENEMEN DM-3/13 35-28-M00722_953375676_953375676</t>
  </si>
  <si>
    <t>06.12.2021 12:34:00</t>
  </si>
  <si>
    <t>06.12.2021 19:17:42</t>
  </si>
  <si>
    <t>HAMZABEYLİ KÖK 45-71-M00071_FABRİKALAR M02_2074297</t>
  </si>
  <si>
    <t>06.12.2021 12:38:53</t>
  </si>
  <si>
    <t>06.12.2021 15:10:47</t>
  </si>
  <si>
    <t>06.12.2021 12:45:52</t>
  </si>
  <si>
    <t>06.12.2021 14:39:14</t>
  </si>
  <si>
    <t>TR-124 35-15-L00124_ L02_2333439</t>
  </si>
  <si>
    <t>06.12.2021 15:43:35</t>
  </si>
  <si>
    <t>ALAŞEHİR TR-83 45-73-M00083_945681567_945681567</t>
  </si>
  <si>
    <t>06.12.2021 12:50:12</t>
  </si>
  <si>
    <t>06.12.2021 16:31:10</t>
  </si>
  <si>
    <t>MORDOĞAN KÖYÜ TR-2 35-21-L00137_A_56373429_56373429</t>
  </si>
  <si>
    <t>06.12.2021 12:51:35</t>
  </si>
  <si>
    <t>06.12.2021 13:29:45</t>
  </si>
  <si>
    <t>K-4347 35-01-K04347_35-01-K04347_2367488</t>
  </si>
  <si>
    <t>06.12.2021 12:53:53</t>
  </si>
  <si>
    <t>06.12.2021 17:57:48</t>
  </si>
  <si>
    <t>L-401 ALTINYUNUS DM 35-18-L00401_9478075_56377519_56377519</t>
  </si>
  <si>
    <t>06.12.2021 12:55:00</t>
  </si>
  <si>
    <t>06.12.2021 15:24:35</t>
  </si>
  <si>
    <t>06.12.2021 12:56:00</t>
  </si>
  <si>
    <t>06.12.2021 14:28:24</t>
  </si>
  <si>
    <t>MURADİYE TR-10 45-71-M02143_953242958_953242958</t>
  </si>
  <si>
    <t>06.12.2021 13:09:45</t>
  </si>
  <si>
    <t>06.12.2021 21:26:36</t>
  </si>
  <si>
    <t>ÇATALKÖPRÜ TR-1 45-83-L00253_955159835_955159835</t>
  </si>
  <si>
    <t>06.12.2021 13:11:53</t>
  </si>
  <si>
    <t>06.12.2021 15:34:12</t>
  </si>
  <si>
    <t>M-947 35-04-M00947_912853750_912853750</t>
  </si>
  <si>
    <t>06.12.2021 13:15:35</t>
  </si>
  <si>
    <t>06.12.2021 17:26:51</t>
  </si>
  <si>
    <t>İSHAKÇELEBİ TR-3 45-80-M00155_45-80-M00155_2376564</t>
  </si>
  <si>
    <t>06.12.2021 13:19:00</t>
  </si>
  <si>
    <t>06.12.2021 14:10:53</t>
  </si>
  <si>
    <t>M-223 35-14-M00223_SA B4_5858625</t>
  </si>
  <si>
    <t>06.12.2021 13:20:32</t>
  </si>
  <si>
    <t>06.12.2021 14:36:15</t>
  </si>
  <si>
    <t>06.12.2021 13:21:36</t>
  </si>
  <si>
    <t>06.12.2021 15:27:30</t>
  </si>
  <si>
    <t>TR-2/99 45-83-M00779_45-83-M00779_81594457</t>
  </si>
  <si>
    <t>06.12.2021 13:26:00</t>
  </si>
  <si>
    <t>06.12.2021 15:35:00</t>
  </si>
  <si>
    <t>AKÇAKÖY TR-1 45-71-M01662_953199626_953199626</t>
  </si>
  <si>
    <t>06.12.2021 23:18:15</t>
  </si>
  <si>
    <t>OSMANGAZİ İM 35-02-A00004_TR-1 10.5 K17_2101346</t>
  </si>
  <si>
    <t>06.12.2021 13:33:36</t>
  </si>
  <si>
    <t>06.12.2021 13:51:00</t>
  </si>
  <si>
    <t>GÖKEYÜP TR-4 45-78-M00817_953292888_953292888</t>
  </si>
  <si>
    <t>06.12.2021 13:34:55</t>
  </si>
  <si>
    <t>06.12.2021 14:58:22</t>
  </si>
  <si>
    <t>TR-6 35-26-M00006_7476928_56358575_56358575</t>
  </si>
  <si>
    <t>06.12.2021 13:39:00</t>
  </si>
  <si>
    <t>06.12.2021 14:19:24</t>
  </si>
  <si>
    <t>06.12.2021 13:41:00</t>
  </si>
  <si>
    <t>06.12.2021 16:09:50</t>
  </si>
  <si>
    <t>YUKARI EMLAKDERE TR-1 45-71-M01032_953188866_953188866</t>
  </si>
  <si>
    <t>06.12.2021 13:47:20</t>
  </si>
  <si>
    <t>06.12.2021 22:18:12</t>
  </si>
  <si>
    <t>06.12.2021 13:50:29</t>
  </si>
  <si>
    <t>06.12.2021 20:19:48</t>
  </si>
  <si>
    <t>ULUCAK DM-2/13 35-27-M00329_98712832_98712832</t>
  </si>
  <si>
    <t>06.12.2021 13:52:41</t>
  </si>
  <si>
    <t>06.12.2021 15:38:51</t>
  </si>
  <si>
    <t>K-1887 35-09-K01887_913315306_913315306</t>
  </si>
  <si>
    <t>06.12.2021 13:57:23</t>
  </si>
  <si>
    <t>06.12.2021 18:32:07</t>
  </si>
  <si>
    <t>KALEMOĞLU KÖK 45-75-M00069_FUNDACIK KÖK M01_2101948</t>
  </si>
  <si>
    <t>06.12.2021 13:57:46</t>
  </si>
  <si>
    <t>06.12.2021 13:58:16</t>
  </si>
  <si>
    <t>AKSELENDİ TARIMSAL SULAMA 45-72-L00881_45-72-L00881_2373131</t>
  </si>
  <si>
    <t>06.12.2021 14:01:36</t>
  </si>
  <si>
    <t>06.12.2021 15:38:13</t>
  </si>
  <si>
    <t>DM06/TR06 45-73-M00066_957774757_957774757</t>
  </si>
  <si>
    <t>06.12.2021 14:06:54</t>
  </si>
  <si>
    <t>06.12.2021 19:39:14</t>
  </si>
  <si>
    <t>YENİKÖY TR-2 45-71-M01045_953238897_953238897</t>
  </si>
  <si>
    <t>06.12.2021 14:09:00</t>
  </si>
  <si>
    <t>06.12.2021 19:04:24</t>
  </si>
  <si>
    <t>SARIGÖL TR-51 45-79-M00051_945560542_945560542</t>
  </si>
  <si>
    <t>06.12.2021 14:14:05</t>
  </si>
  <si>
    <t>06.12.2021 22:56:50</t>
  </si>
  <si>
    <t>DM-14/3A 45-71-M02249_953200532_953200532</t>
  </si>
  <si>
    <t>06.12.2021 14:19:23</t>
  </si>
  <si>
    <t>06.12.2021 16:03:42</t>
  </si>
  <si>
    <t>K-3717 35-04-K03717_35-04-K03717_2352741</t>
  </si>
  <si>
    <t>06.12.2021 14:26:34</t>
  </si>
  <si>
    <t>06.12.2021 19:11:29</t>
  </si>
  <si>
    <t>ÇELİKLİ CELİLLER TR-2 45-78-M01303__72373590_72373590</t>
  </si>
  <si>
    <t>06.12.2021 14:29:18</t>
  </si>
  <si>
    <t>06.12.2021 17:32:03</t>
  </si>
  <si>
    <t>06.12.2021 14:33:42</t>
  </si>
  <si>
    <t>06.12.2021 16:17:50</t>
  </si>
  <si>
    <t>YARAŞLI TR-1 45-84-L00157_955179682_955179682</t>
  </si>
  <si>
    <t>06.12.2021 14:37:28</t>
  </si>
  <si>
    <t>06.12.2021 16:11:44</t>
  </si>
  <si>
    <t>MURADİYE TR-3/B 45-71-M00206_B_60984099_60984099</t>
  </si>
  <si>
    <t>06.12.2021 14:38:56</t>
  </si>
  <si>
    <t>06.12.2021 16:09:21</t>
  </si>
  <si>
    <t>ARMUTLU TR-21 35-27-M00615_913404724_913404724</t>
  </si>
  <si>
    <t>06.12.2021 14:41:08</t>
  </si>
  <si>
    <t>06.12.2021 15:52:25</t>
  </si>
  <si>
    <t>K-732 35-01-K00732_911420167_911420167</t>
  </si>
  <si>
    <t>06.12.2021 14:41:16</t>
  </si>
  <si>
    <t>06.12.2021 20:31:13</t>
  </si>
  <si>
    <t>SARIGÖL DM 45-79-M00069_SELİMİYE FİDERİ M18_2076607</t>
  </si>
  <si>
    <t>06.12.2021 14:42:46</t>
  </si>
  <si>
    <t>06.12.2021 14:45:36</t>
  </si>
  <si>
    <t>K-4492 35-10-K04492_97847233_97847233</t>
  </si>
  <si>
    <t>06.12.2021 14:45:38</t>
  </si>
  <si>
    <t>06.12.2021 16:09:58</t>
  </si>
  <si>
    <t>BEYKÖY KÖK TR-12 35-32-L00012_946416445_946416445</t>
  </si>
  <si>
    <t>06.12.2021 14:46:27</t>
  </si>
  <si>
    <t>06.12.2021 17:29:06</t>
  </si>
  <si>
    <t>KAZIKLI SÜTÇÜLER TR-1 45-81-M00201_B_56401896_56401896</t>
  </si>
  <si>
    <t>06.12.2021 14:47:33</t>
  </si>
  <si>
    <t>06.12.2021 15:45:17</t>
  </si>
  <si>
    <t>ÇAYLI TR-13 35-15-L00198_C_56373024_56373024</t>
  </si>
  <si>
    <t>06.12.2021 14:50:10</t>
  </si>
  <si>
    <t>06.12.2021 15:51:31</t>
  </si>
  <si>
    <t>DM-5/TR-12 URLA 35-19-M00468_95000528185_95000528185</t>
  </si>
  <si>
    <t>06.12.2021 14:52:03</t>
  </si>
  <si>
    <t>06.12.2021 19:37:40</t>
  </si>
  <si>
    <t>GÜLBAHÇE TR-13 (KARAPINAR) 35-19-L00143_956694078_956694078</t>
  </si>
  <si>
    <t>06.12.2021 14:54:54</t>
  </si>
  <si>
    <t>06.12.2021 18:33:32</t>
  </si>
  <si>
    <t>K-1867 35-09-K01867_912774996_912774996</t>
  </si>
  <si>
    <t>06.12.2021 15:02:52</t>
  </si>
  <si>
    <t>06.12.2021 18:37:51</t>
  </si>
  <si>
    <t>TR-1-4/6 KARASELVİ KABİN 35-20-L00030_955194625_955194625</t>
  </si>
  <si>
    <t>06.12.2021 15:06:19</t>
  </si>
  <si>
    <t>06.12.2021 17:00:55</t>
  </si>
  <si>
    <t>M-2913 35-01-M02913_911717551_911717551</t>
  </si>
  <si>
    <t>06.12.2021 15:07:03</t>
  </si>
  <si>
    <t>06.12.2021 22:30:26</t>
  </si>
  <si>
    <t>K-3719 35-04-K03719_99374483_99374483</t>
  </si>
  <si>
    <t>06.12.2021 15:18:16</t>
  </si>
  <si>
    <t>06.12.2021 18:15:33</t>
  </si>
  <si>
    <t>SOMA KÖYLER DM-2 45-82-M00125_DM-1 ÇIKIŞI (DM-2 FİDER-1) M01_66332611</t>
  </si>
  <si>
    <t>06.12.2021 15:18:36</t>
  </si>
  <si>
    <t>06.12.2021 15:37:00</t>
  </si>
  <si>
    <t>L-250 35-18-L00250_950439915_950439915</t>
  </si>
  <si>
    <t>06.12.2021 15:19:43</t>
  </si>
  <si>
    <t>06.12.2021 16:40:32</t>
  </si>
  <si>
    <t>DM-3/30 45-71-M00084_953243976_953243976</t>
  </si>
  <si>
    <t>06.12.2021 15:25:01</t>
  </si>
  <si>
    <t>06.12.2021 18:16:51</t>
  </si>
  <si>
    <t>BERGAMA İM-2 35-16-A00002_KÖYLER(ÇAMKÖY) L12_2055212</t>
  </si>
  <si>
    <t>06.12.2021 15:25:52</t>
  </si>
  <si>
    <t>06.12.2021 16:26:22</t>
  </si>
  <si>
    <t>TR-130 35-16-L00130_TR-128 L01_72035221</t>
  </si>
  <si>
    <t>06.12.2021 15:26:49</t>
  </si>
  <si>
    <t>06.12.2021 16:28:00</t>
  </si>
  <si>
    <t>GÜMÜLDÜR DM 35-25-M00100_DM-2/1 M08_2054416</t>
  </si>
  <si>
    <t>06.12.2021 15:32:34</t>
  </si>
  <si>
    <t>06.12.2021 15:38:06</t>
  </si>
  <si>
    <t>SOMA KÖYLER DM-2 45-82-M00125_KÖYLER 34.5 M08_2035836</t>
  </si>
  <si>
    <t>06.12.2021 15:33:39</t>
  </si>
  <si>
    <t>06.12.2021 15:36:48</t>
  </si>
  <si>
    <t>M-900A 35-22-M00303_HatBaşıAyırıcı_53132917 M01_53132917</t>
  </si>
  <si>
    <t>06.12.2021 15:33:49</t>
  </si>
  <si>
    <t>06.12.2021 17:11:59</t>
  </si>
  <si>
    <t>PINARCIK TR-2 45-72-L00755_DIREK TIPI TRAFO HUCRESI H01_2126318</t>
  </si>
  <si>
    <t>06.12.2021 15:38:05</t>
  </si>
  <si>
    <t>06.12.2021 18:22:49</t>
  </si>
  <si>
    <t>06.12.2021 15:39:06</t>
  </si>
  <si>
    <t>06.12.2021 16:48:32</t>
  </si>
  <si>
    <t>SOMA B SANTRALİ TM 45-82-A00004_DM-1 FİDER-2 (2H07) M020_66326544</t>
  </si>
  <si>
    <t>06.12.2021 15:40:18</t>
  </si>
  <si>
    <t>06.12.2021 16:19:32</t>
  </si>
  <si>
    <t>PANCAR TR-2 35-26-M00893_956603659_956603659</t>
  </si>
  <si>
    <t>06.12.2021 15:41:58</t>
  </si>
  <si>
    <t>06.12.2021 19:40:40</t>
  </si>
  <si>
    <t>İSTASYONALTI KÖK 45-83-M00131_ARPALIK KÖK-1 M03_2329934</t>
  </si>
  <si>
    <t>06.12.2021 15:47:10</t>
  </si>
  <si>
    <t>06.12.2021 18:05:16</t>
  </si>
  <si>
    <t>K-4736 35-01-K04736_912310655_912310655</t>
  </si>
  <si>
    <t>06.12.2021 15:47:13</t>
  </si>
  <si>
    <t>06.12.2021 18:13:16</t>
  </si>
  <si>
    <t>AKÖREN TR-19 KÖK 45-78-M00974_ALAŞEHİR M04_66244830</t>
  </si>
  <si>
    <t>06.12.2021 15:51:37</t>
  </si>
  <si>
    <t>06.12.2021 17:05:35</t>
  </si>
  <si>
    <t>KÖSEDERE TR-1 35-21-L00124_953359447_953359447</t>
  </si>
  <si>
    <t>06.12.2021 15:58:56</t>
  </si>
  <si>
    <t>06.12.2021 18:00:03</t>
  </si>
  <si>
    <t>TEKELİ TR-5 35-22-M00235_955255852_955255852</t>
  </si>
  <si>
    <t>06.12.2021 16:04:16</t>
  </si>
  <si>
    <t>06.12.2021 17:47:34</t>
  </si>
  <si>
    <t>KINIK ORGANİZE DM 35-24-M00208_HatBaşıAyırıcı_53133660 M15_53133660</t>
  </si>
  <si>
    <t>06.12.2021 16:05:00</t>
  </si>
  <si>
    <t>06.12.2021 17:16:00</t>
  </si>
  <si>
    <t>ÇINARLIKUYU TR-1 45-71-M01491_ H_65985502</t>
  </si>
  <si>
    <t>06.12.2021 16:06:00</t>
  </si>
  <si>
    <t>06.12.2021 22:47:19</t>
  </si>
  <si>
    <t>DURDU AKIN VE ARKADAŞLARI 35-26-M00492_35-26-M00492_2360012</t>
  </si>
  <si>
    <t>06.12.2021 16:10:34</t>
  </si>
  <si>
    <t>06.12.2021 16:56:42</t>
  </si>
  <si>
    <t>DM-3/19 35-19-M00019_956682438_956682438</t>
  </si>
  <si>
    <t>06.12.2021 16:15:39</t>
  </si>
  <si>
    <t>06.12.2021 20:11:50</t>
  </si>
  <si>
    <t>KONAKLI ZEKİ KUTLU SULAMA GRB TR-24 35-15-M00151_B_56372804_56372804</t>
  </si>
  <si>
    <t>06.12.2021 16:19:33</t>
  </si>
  <si>
    <t>06.12.2021 17:37:02</t>
  </si>
  <si>
    <t>HALİL TAŞPINAR VE ARK. T-SULAMA GRB. 35-13-L00092_DIREK TIPI TRAFO HUCRESI H01_2042168</t>
  </si>
  <si>
    <t>06.12.2021 16:22:42</t>
  </si>
  <si>
    <t>06.12.2021 18:12:23</t>
  </si>
  <si>
    <t>L-426 ESKİ GARAJ 35-18-L00426_950447972_950447972</t>
  </si>
  <si>
    <t>06.12.2021 16:23:27</t>
  </si>
  <si>
    <t>06.12.2021 18:31:49</t>
  </si>
  <si>
    <t>MORDOĞAN TR-1 35-21-L00201_49808602_56407402_56407402</t>
  </si>
  <si>
    <t>06.12.2021 16:27:00</t>
  </si>
  <si>
    <t>06.12.2021 18:49:20</t>
  </si>
  <si>
    <t>KAŞIKÇI KÖYÜ TR-1 45-75-M00078_B_56391541_56391541</t>
  </si>
  <si>
    <t>06.12.2021 16:27:51</t>
  </si>
  <si>
    <t>06.12.2021 17:52:30</t>
  </si>
  <si>
    <t>ÇEŞMEBAŞI TR-2 45-71-M00609_953229734_953229734</t>
  </si>
  <si>
    <t>06.12.2021 16:32:00</t>
  </si>
  <si>
    <t>06.12.2021 20:42:45</t>
  </si>
  <si>
    <t>_48136611_56385902_56385902</t>
  </si>
  <si>
    <t>06.12.2021 16:33:36</t>
  </si>
  <si>
    <t>06.12.2021 19:57:17</t>
  </si>
  <si>
    <t>L-55 ÖZMET 35-14-L00055_10904363_56377216_56377216</t>
  </si>
  <si>
    <t>06.12.2021 16:37:26</t>
  </si>
  <si>
    <t>06.12.2021 20:30:53</t>
  </si>
  <si>
    <t>K-145 35-01-K00145_910927269_910927269</t>
  </si>
  <si>
    <t>06.12.2021 16:39:39</t>
  </si>
  <si>
    <t>06.12.2021 22:29:02</t>
  </si>
  <si>
    <t>SARUHANLI TR-3 45-80-M00003_956559395_956559395</t>
  </si>
  <si>
    <t>06.12.2021 16:42:18</t>
  </si>
  <si>
    <t>06.12.2021 18:40:09</t>
  </si>
  <si>
    <t>DM-3/TR-33 SEFERİHİSAR 35-14-L00299_956640472_956640472</t>
  </si>
  <si>
    <t>06.12.2021 16:42:44</t>
  </si>
  <si>
    <t>06.12.2021 20:18:43</t>
  </si>
  <si>
    <t>M-2132 KÖK 35-07-M02132_913601519_913601519</t>
  </si>
  <si>
    <t>06.12.2021 16:44:00</t>
  </si>
  <si>
    <t>06.12.2021 17:35:53</t>
  </si>
  <si>
    <t>K-3452 35-08-K03452_97491964_97491964</t>
  </si>
  <si>
    <t>06.12.2021 16:44:51</t>
  </si>
  <si>
    <t>06.12.2021 19:10:45</t>
  </si>
  <si>
    <t>SOMA TR-20/1 45-82-M00111_945528248_945528248</t>
  </si>
  <si>
    <t>06.12.2021 16:50:02</t>
  </si>
  <si>
    <t>06.12.2021 18:54:11</t>
  </si>
  <si>
    <t>DM-3/25 (MUTLU MAH. MUHTARLIK) 45-71-M00076_953207270_953207270</t>
  </si>
  <si>
    <t>06.12.2021 16:50:13</t>
  </si>
  <si>
    <t>06.12.2021 18:13:36</t>
  </si>
  <si>
    <t>06.12.2021 16:51:09</t>
  </si>
  <si>
    <t>06.12.2021 18:26:17</t>
  </si>
  <si>
    <t>BALIKLIOVA TR-6 35-19-L00307_956696906_956696906</t>
  </si>
  <si>
    <t>06.12.2021 16:52:07</t>
  </si>
  <si>
    <t>06.12.2021 18:04:45</t>
  </si>
  <si>
    <t>BEYOBA TR-1 45-72-M00417_TR-14 M04_66572182</t>
  </si>
  <si>
    <t>06.12.2021 17:00:00</t>
  </si>
  <si>
    <t>06.12.2021 17:19:00</t>
  </si>
  <si>
    <t>MENDERES DM-2/TR-1 35-22-M00300_DM-1/TR-1 M04_2095184</t>
  </si>
  <si>
    <t>06.12.2021 17:03:39</t>
  </si>
  <si>
    <t>06.12.2021 17:09:07</t>
  </si>
  <si>
    <t>BÜYÜKGÜNEY TR-1 45-82-M00337_B_56404188_56404188</t>
  </si>
  <si>
    <t>06.12.2021 17:03:46</t>
  </si>
  <si>
    <t>06.12.2021 18:39:42</t>
  </si>
  <si>
    <t>KEMHALLI KÖK 45-86-M00044_HatBaşıAyırıcı_75176085 M01_75176085</t>
  </si>
  <si>
    <t>06.12.2021 17:10:24</t>
  </si>
  <si>
    <t>06.12.2021 17:34:16</t>
  </si>
  <si>
    <t>ÇINARDİBİ TR-2 35-20-M00048_35-20-M00048_61278058</t>
  </si>
  <si>
    <t>06.12.2021 17:16:06</t>
  </si>
  <si>
    <t>06.12.2021 18:59:43</t>
  </si>
  <si>
    <t>06.12.2021 17:18:16</t>
  </si>
  <si>
    <t>06.12.2021 17:41:22</t>
  </si>
  <si>
    <t>DM-2/7 (UYGUR SOKAK) 45-71-M00144__73544162_73544162</t>
  </si>
  <si>
    <t>06.12.2021 17:19:43</t>
  </si>
  <si>
    <t>06.12.2021 18:30:30</t>
  </si>
  <si>
    <t>DM-2/TR-12 35-22-M00299_955289953_955289953</t>
  </si>
  <si>
    <t>06.12.2021 17:33:34</t>
  </si>
  <si>
    <t>06.12.2021 22:44:12</t>
  </si>
  <si>
    <t>SAKARLI KÖK 45-76-M00046_KOCAİSKAN M03_72214509</t>
  </si>
  <si>
    <t>06.12.2021 19:46:16</t>
  </si>
  <si>
    <t>SARIGÖL TR-22 45-79-M00022_45-79-M00022_2347805</t>
  </si>
  <si>
    <t>06.12.2021 17:51:59</t>
  </si>
  <si>
    <t>06.12.2021 18:48:08</t>
  </si>
  <si>
    <t>TR-6 35-15-M00006_950359163_950359163</t>
  </si>
  <si>
    <t>06.12.2021 17:54:16</t>
  </si>
  <si>
    <t>06.12.2021 19:57:57</t>
  </si>
  <si>
    <t>K-732 35-01-K00732_35-01-K00732_2374456</t>
  </si>
  <si>
    <t>06.12.2021 18:00:57</t>
  </si>
  <si>
    <t>06.12.2021 20:41:01</t>
  </si>
  <si>
    <t>TR-9 35-15-M00009_950382794_950382794</t>
  </si>
  <si>
    <t>06.12.2021 18:01:34</t>
  </si>
  <si>
    <t>06.12.2021 20:02:06</t>
  </si>
  <si>
    <t>ÇANDARLI TR-1 35-30-M00001_C_56367633_56367633</t>
  </si>
  <si>
    <t>06.12.2021 18:03:14</t>
  </si>
  <si>
    <t>06.12.2021 18:41:03</t>
  </si>
  <si>
    <t>DM-7/15 35-26-M00635_956623057_956623057</t>
  </si>
  <si>
    <t>06.12.2021 18:03:27</t>
  </si>
  <si>
    <t>06.12.2021 19:49:16</t>
  </si>
  <si>
    <t>K-1296 35-01-K01296_911175235_911175235</t>
  </si>
  <si>
    <t>06.12.2021 18:03:39</t>
  </si>
  <si>
    <t>07.12.2021 03:10:25</t>
  </si>
  <si>
    <t>K-2844 35-01-K02844_911138817_911138817</t>
  </si>
  <si>
    <t>06.12.2021 18:09:14</t>
  </si>
  <si>
    <t>06.12.2021 22:41:22</t>
  </si>
  <si>
    <t>POYRAZDAMLARI TR-2 45-78-M00572_953254650_953254650</t>
  </si>
  <si>
    <t>06.12.2021 18:09:19</t>
  </si>
  <si>
    <t>06.12.2021 19:53:17</t>
  </si>
  <si>
    <t>HACIMUSA TR-1 45-80-M00128_A_56392513_56392513</t>
  </si>
  <si>
    <t>06.12.2021 18:16:58</t>
  </si>
  <si>
    <t>06.12.2021 20:50:47</t>
  </si>
  <si>
    <t>ULUCAK DM-2/13 35-27-M00329_912348598_912348598</t>
  </si>
  <si>
    <t>06.12.2021 18:19:37</t>
  </si>
  <si>
    <t>06.12.2021 19:23:03</t>
  </si>
  <si>
    <t>K-4498 35-02-K04498_910095974_910095974</t>
  </si>
  <si>
    <t>06.12.2021 18:20:42</t>
  </si>
  <si>
    <t>06.12.2021 19:41:44</t>
  </si>
  <si>
    <t>06.12.2021 18:21:00</t>
  </si>
  <si>
    <t>06.12.2021 20:03:14</t>
  </si>
  <si>
    <t>TR-31 35-15-M00031_48860915_56371030_56371030</t>
  </si>
  <si>
    <t>06.12.2021 18:24:58</t>
  </si>
  <si>
    <t>06.12.2021 21:17:46</t>
  </si>
  <si>
    <t>PINARBAŞI TR-1 45-75-M00086_B_56388034_56388034</t>
  </si>
  <si>
    <t>06.12.2021 18:26:52</t>
  </si>
  <si>
    <t>06.12.2021 20:06:08</t>
  </si>
  <si>
    <t>L-309 35-18-L00309_950447285_950447285</t>
  </si>
  <si>
    <t>06.12.2021 18:31:38</t>
  </si>
  <si>
    <t>07.12.2021 02:03:10</t>
  </si>
  <si>
    <t>KONAKLI TR-1 35-15-L00902_950376143_950376143</t>
  </si>
  <si>
    <t>06.12.2021 18:32:46</t>
  </si>
  <si>
    <t>06.12.2021 22:57:14</t>
  </si>
  <si>
    <t>M-1302 35-09-M01302_913622240_913622240</t>
  </si>
  <si>
    <t>06.12.2021 18:33:13</t>
  </si>
  <si>
    <t>06.12.2021 19:41:23</t>
  </si>
  <si>
    <t>DM-3/07 (MAKEDON GÖÇMENLERİ) 45-71-M00062_953217800_953217800</t>
  </si>
  <si>
    <t>06.12.2021 18:38:13</t>
  </si>
  <si>
    <t>06.12.2021 21:21:15</t>
  </si>
  <si>
    <t>MENDERES DM-2/TR-1 35-22-M00300_B_56369295_56369295</t>
  </si>
  <si>
    <t>06.12.2021 18:39:04</t>
  </si>
  <si>
    <t>06.12.2021 21:59:17</t>
  </si>
  <si>
    <t>TR-56 CEPHANELİK 35-19-L00056_956682652_956682652</t>
  </si>
  <si>
    <t>06.12.2021 18:39:52</t>
  </si>
  <si>
    <t>06.12.2021 21:54:07</t>
  </si>
  <si>
    <t>K-958 35-02-K00958_910060364_910060364</t>
  </si>
  <si>
    <t>06.12.2021 18:44:08</t>
  </si>
  <si>
    <t>06.12.2021 19:18:12</t>
  </si>
  <si>
    <t>BALIBEY ÇOLAKLAR TR-2 45-77-L00413_945494397_945494397</t>
  </si>
  <si>
    <t>06.12.2021 18:47:27</t>
  </si>
  <si>
    <t>06.12.2021 20:15:52</t>
  </si>
  <si>
    <t>L-139 35-18-L00139_12292700_56372533_56372533</t>
  </si>
  <si>
    <t>06.12.2021 18:50:28</t>
  </si>
  <si>
    <t>07.12.2021 01:13:35</t>
  </si>
  <si>
    <t>İZZETTİN TR-2 45-83-M00439_955168013_955168013</t>
  </si>
  <si>
    <t>06.12.2021 18:51:47</t>
  </si>
  <si>
    <t>06.12.2021 22:53:11</t>
  </si>
  <si>
    <t>L-193 ESENEVLER 35-18-L00193_C_56368413_56368413</t>
  </si>
  <si>
    <t>06.12.2021 18:56:17</t>
  </si>
  <si>
    <t>06.12.2021 23:41:54</t>
  </si>
  <si>
    <t>YAYALAR TR-1 45-73-M00161_945662458_945662458</t>
  </si>
  <si>
    <t>06.12.2021 19:02:47</t>
  </si>
  <si>
    <t>06.12.2021 22:17:02</t>
  </si>
  <si>
    <t>ÇAYLI TR-10 35-15-L00203_D_56371157_56371157</t>
  </si>
  <si>
    <t>06.12.2021 19:11:33</t>
  </si>
  <si>
    <t>06.12.2021 22:12:40</t>
  </si>
  <si>
    <t>K-3372 35-01-K03372_910445709_910445709</t>
  </si>
  <si>
    <t>06.12.2021 19:16:44</t>
  </si>
  <si>
    <t>06.12.2021 21:30:58</t>
  </si>
  <si>
    <t>KÖSELER TR-1 35-24-M00100_955218453_955218453</t>
  </si>
  <si>
    <t>06.12.2021 19:23:19</t>
  </si>
  <si>
    <t>06.12.2021 21:45:57</t>
  </si>
  <si>
    <t>M-3088(YATIRIM REZERVE) 35-03-M03088_910500934_910500934</t>
  </si>
  <si>
    <t>06.12.2021 19:24:00</t>
  </si>
  <si>
    <t>06.12.2021 23:26:23</t>
  </si>
  <si>
    <t>L-425 BELLONA KABİN 35-18-L00425_12294394_56372915_56372915</t>
  </si>
  <si>
    <t>06.12.2021 19:26:56</t>
  </si>
  <si>
    <t>06.12.2021 22:54:30</t>
  </si>
  <si>
    <t>TR-43 35-15-M00043_950374522_950374522</t>
  </si>
  <si>
    <t>06.12.2021 19:29:12</t>
  </si>
  <si>
    <t>06.12.2021 22:38:13</t>
  </si>
  <si>
    <t>GÜMÜLDÜR M-14 35-25-M00014_C_56354996_56354996</t>
  </si>
  <si>
    <t>06.12.2021 19:29:59</t>
  </si>
  <si>
    <t>06.12.2021 20:43:54</t>
  </si>
  <si>
    <t>DM-5/TR-13 35-26-M01287_B B03b_42573228</t>
  </si>
  <si>
    <t>06.12.2021 19:34:39</t>
  </si>
  <si>
    <t>06.12.2021 20:11:51</t>
  </si>
  <si>
    <t>KADIOVACIK TR-1 35-19-M00202_956698503_956698503</t>
  </si>
  <si>
    <t>06.12.2021 19:37:00</t>
  </si>
  <si>
    <t>06.12.2021 23:33:25</t>
  </si>
  <si>
    <t>KARABURUN İM 35-21-A00001_HatBaşıAyırıcı_53138039 L05_53138039</t>
  </si>
  <si>
    <t>06.12.2021 19:38:08</t>
  </si>
  <si>
    <t>07.12.2021 00:41:05</t>
  </si>
  <si>
    <t>GÖRECE TR-1 35-22-M00841_C_65512699_65512699</t>
  </si>
  <si>
    <t>06.12.2021 19:46:11</t>
  </si>
  <si>
    <t>06.12.2021 22:31:09</t>
  </si>
  <si>
    <t>06.12.2021 19:47:31</t>
  </si>
  <si>
    <t>06.12.2021 21:42:09</t>
  </si>
  <si>
    <t>ZEYTİNLİOVA TR-17 45-72-L00410_956528337_956528337</t>
  </si>
  <si>
    <t>06.12.2021 19:58:53</t>
  </si>
  <si>
    <t>06.12.2021 22:38:31</t>
  </si>
  <si>
    <t>MURSALLI TR-1 35-15-L00744_DIREK TIPI TRAFO HUCRESI H01_2039550</t>
  </si>
  <si>
    <t>06.12.2021 20:01:33</t>
  </si>
  <si>
    <t>06.12.2021 21:35:09</t>
  </si>
  <si>
    <t>CAFERBEY KÖK 45-78-L00231_HatBaşıAyırıcı_53139505 L04_53139505</t>
  </si>
  <si>
    <t>06.12.2021 20:04:23</t>
  </si>
  <si>
    <t>06.12.2021 21:21:19</t>
  </si>
  <si>
    <t>M-2759 35-03-M02759_911004631_911004631</t>
  </si>
  <si>
    <t>06.12.2021 20:11:24</t>
  </si>
  <si>
    <t>07.12.2021 00:54:36</t>
  </si>
  <si>
    <t>L-108 (AKARCA TR-1) 35-18-L00108_DIREK TIPI TRAFO HUCRESI H01_2096493</t>
  </si>
  <si>
    <t>06.12.2021 20:13:22</t>
  </si>
  <si>
    <t>06.12.2021 21:48:42</t>
  </si>
  <si>
    <t>K-4735 35-03-K04735__73525051_73525051</t>
  </si>
  <si>
    <t>06.12.2021 20:16:56</t>
  </si>
  <si>
    <t>06.12.2021 21:16:40</t>
  </si>
  <si>
    <t>SEYREK TR-9 35-28-M00766_953393285_953393285</t>
  </si>
  <si>
    <t>06.12.2021 20:28:36</t>
  </si>
  <si>
    <t>06.12.2021 22:44:23</t>
  </si>
  <si>
    <t>KIZILÇUKUR TR-1 35-30-L00151_955295489_955295489</t>
  </si>
  <si>
    <t>06.12.2021 20:29:12</t>
  </si>
  <si>
    <t>06.12.2021 23:50:51</t>
  </si>
  <si>
    <t>POYRAZ KÖK 45-78-M00651_HatBaşıAyırıcı_53140094 M03_53140094</t>
  </si>
  <si>
    <t>06.12.2021 20:36:58</t>
  </si>
  <si>
    <t>06.12.2021 23:30:00</t>
  </si>
  <si>
    <t>DM-14/11 45-71-M00561_953208744_953208744</t>
  </si>
  <si>
    <t>06.12.2021 20:45:14</t>
  </si>
  <si>
    <t>07.12.2021 01:05:06</t>
  </si>
  <si>
    <t>CAFERBEY KÖK 45-78-L00231_CAFERBEY ÇALTILI L04_2105187</t>
  </si>
  <si>
    <t>06.12.2021 20:57:26</t>
  </si>
  <si>
    <t>06.12.2021 21:11:09</t>
  </si>
  <si>
    <t>SIRIMLI TR-1 35-31-L00201_47875030_56380208_56380208</t>
  </si>
  <si>
    <t>06.12.2021 21:01:07</t>
  </si>
  <si>
    <t>06.12.2021 22:46:06</t>
  </si>
  <si>
    <t>AKKOCALI TR-1 45-72-L00206_956520294_956520294</t>
  </si>
  <si>
    <t>06.12.2021 21:02:51</t>
  </si>
  <si>
    <t>06.12.2021 23:48:43</t>
  </si>
  <si>
    <t>06.12.2021 21:06:20</t>
  </si>
  <si>
    <t>06.12.2021 21:18:39</t>
  </si>
  <si>
    <t>ILIPINAR KÖK 35-23-M00154_GERENKÖY ÇIKIŞ M03_67163395</t>
  </si>
  <si>
    <t>06.12.2021 21:06:47</t>
  </si>
  <si>
    <t>07.12.2021 00:17:06</t>
  </si>
  <si>
    <t>L-105 35-18-L00105_OVACIK KÖYÜ AZMAK MEVKİ L03_2324753</t>
  </si>
  <si>
    <t>06.12.2021 21:11:02</t>
  </si>
  <si>
    <t>06.12.2021 21:51:37</t>
  </si>
  <si>
    <t>GÖKÇEÖREN TR-3 45-77-M00032_C_56384750_56384750</t>
  </si>
  <si>
    <t>06.12.2021 21:22:43</t>
  </si>
  <si>
    <t>06.12.2021 23:55:18</t>
  </si>
  <si>
    <t>ALAYAKA HORZUM TR-1 45-73-M01060_945666174_945666174</t>
  </si>
  <si>
    <t>06.12.2021 21:23:38</t>
  </si>
  <si>
    <t>07.12.2021 00:26:35</t>
  </si>
  <si>
    <t>KEMALİYE TR-10 45-73-M00156_945656170_945656170</t>
  </si>
  <si>
    <t>06.12.2021 21:26:29</t>
  </si>
  <si>
    <t>06.12.2021 23:47:46</t>
  </si>
  <si>
    <t>K-4782 35-04-K04782_35-04-K04782_54986698</t>
  </si>
  <si>
    <t>06.12.2021 21:31:05</t>
  </si>
  <si>
    <t>06.12.2021 22:29:56</t>
  </si>
  <si>
    <t>KARABURUN İM 35-21-A00001_KÜÇÜKBAHÇE L05_2063036</t>
  </si>
  <si>
    <t>06.12.2021 21:47:49</t>
  </si>
  <si>
    <t>06.12.2021 22:04:00</t>
  </si>
  <si>
    <t>M-2913 35-01-M02913_911025460_911025460</t>
  </si>
  <si>
    <t>06.12.2021 21:48:05</t>
  </si>
  <si>
    <t>07.12.2021 01:01:00</t>
  </si>
  <si>
    <t>ULUKENT DM-1/11 35-28-M00569_DAĞITIM TRAFO ULUKENT DM-1/11 M01_66555262</t>
  </si>
  <si>
    <t>06.12.2021 21:54:48</t>
  </si>
  <si>
    <t>07.12.2021 01:47:35</t>
  </si>
  <si>
    <t>ÖMER ÖNER TR-7 35-30-M00239_35-30-M00239_2348310</t>
  </si>
  <si>
    <t>06.12.2021 21:56:41</t>
  </si>
  <si>
    <t>07.12.2021 02:27:11</t>
  </si>
  <si>
    <t>ÜÇPINAR DM 45-71-M00183_GÖKBEL M09_72249227</t>
  </si>
  <si>
    <t>06.12.2021 22:03:58</t>
  </si>
  <si>
    <t>06.12.2021 23:01:23</t>
  </si>
  <si>
    <t>06.12.2021 22:30:29</t>
  </si>
  <si>
    <t>TOKMAKLI KÖK 45-86-M00047_TOKMAKLI M05_72227683</t>
  </si>
  <si>
    <t>06.12.2021 22:24:46</t>
  </si>
  <si>
    <t>06.12.2021 22:25:09</t>
  </si>
  <si>
    <t>K-1291 35-04-K01291_954705697_954705697</t>
  </si>
  <si>
    <t>06.12.2021 22:36:43</t>
  </si>
  <si>
    <t>07.12.2021 00:13:48</t>
  </si>
  <si>
    <t>AYVAALAN  TR-2 45-74-M00360_945580592_945580592</t>
  </si>
  <si>
    <t>06.12.2021 22:40:00</t>
  </si>
  <si>
    <t>06.12.2021 23:56:52</t>
  </si>
  <si>
    <t>TR-79 35-16-L00079_953333954_953333954</t>
  </si>
  <si>
    <t>06.12.2021 22:40:48</t>
  </si>
  <si>
    <t>06.12.2021 23:49:14</t>
  </si>
  <si>
    <t>PAYAMLI M-26 35-25-M00194_A_56403230_56403230</t>
  </si>
  <si>
    <t>06.12.2021 22:41:53</t>
  </si>
  <si>
    <t>06.12.2021 23:38:25</t>
  </si>
  <si>
    <t>MUSALAR TR-1 35-29-L00322_35-29-L00322_2367814</t>
  </si>
  <si>
    <t>06.12.2021 22:45:36</t>
  </si>
  <si>
    <t>07.12.2021 01:48:06</t>
  </si>
  <si>
    <t>ULUKENT DM-1/11 35-28-M00569_ULUCAK T.M. M03_66555233</t>
  </si>
  <si>
    <t>06.12.2021 22:51:06</t>
  </si>
  <si>
    <t>06.12.2021 23:19:00</t>
  </si>
  <si>
    <t>ÜRKMEZ DM-4 (ÜRKMEZ M-21) 35-25-M00155_ÜRKMEZ DM-2(ÜRKMEZ M-1) M02_72072819</t>
  </si>
  <si>
    <t>06.12.2021 22:56:16</t>
  </si>
  <si>
    <t>06.12.2021 23:14:56</t>
  </si>
  <si>
    <t>PANAZTEPE DM 35-28-M00732_MALTEPE M03_2055980</t>
  </si>
  <si>
    <t>06.12.2021 23:07:49</t>
  </si>
  <si>
    <t>07.12.2021 00:21:58</t>
  </si>
  <si>
    <t>M-2896(YATIRIM REZERVE) 35-01-M02896_910624814_910624814</t>
  </si>
  <si>
    <t>06.12.2021 23:10:18</t>
  </si>
  <si>
    <t>07.12.2021 06:36:43</t>
  </si>
  <si>
    <t>06.12.2021 23:15:32</t>
  </si>
  <si>
    <t>06.12.2021 23:45:51</t>
  </si>
  <si>
    <t>M-2132 KÖK 35-07-M02132_97752709_97752709</t>
  </si>
  <si>
    <t>06.12.2021 23:25:46</t>
  </si>
  <si>
    <t>07.12.2021 00:06:39</t>
  </si>
  <si>
    <t>06.12.2021 23:52:44</t>
  </si>
  <si>
    <t>07.12.2021 01:14:21</t>
  </si>
  <si>
    <t>GÖKEYÜP SARISU TR-1 45-78-M00802_49193990_56384676_56384676</t>
  </si>
  <si>
    <t>06.12.2021 23:54:20</t>
  </si>
  <si>
    <t>07.12.2021 01:01:10</t>
  </si>
  <si>
    <t>07.12.2021 00:03:20</t>
  </si>
  <si>
    <t>07.12.2021 01:09:50</t>
  </si>
  <si>
    <t>K-820 35-04-K00820_912580448_912580448</t>
  </si>
  <si>
    <t>07.12.2021 00:12:17</t>
  </si>
  <si>
    <t>07.12.2021 01:43:05</t>
  </si>
  <si>
    <t>K-634 35-03-K00634_910347123_910347123</t>
  </si>
  <si>
    <t>07.12.2021 00:27:54</t>
  </si>
  <si>
    <t>07.12.2021 01:48:33</t>
  </si>
  <si>
    <t>K-3649 35-02-K03649_B_56372254_56372254</t>
  </si>
  <si>
    <t>07.12.2021 00:54:16</t>
  </si>
  <si>
    <t>07.12.2021 02:53:30</t>
  </si>
  <si>
    <t>K-3717 35-04-K03717_99554519_99554519</t>
  </si>
  <si>
    <t>07.12.2021 01:00:41</t>
  </si>
  <si>
    <t>07.12.2021 02:11:28</t>
  </si>
  <si>
    <t>07.12.2021 01:41:05</t>
  </si>
  <si>
    <t>07.12.2021 04:33:49</t>
  </si>
  <si>
    <t>KARTAL İM 35-08-A00003_TR-2 K04_80522082</t>
  </si>
  <si>
    <t>07.12.2021 01:51:49</t>
  </si>
  <si>
    <t>07.12.2021 02:27:00</t>
  </si>
  <si>
    <t>07.12.2021 01:54:05</t>
  </si>
  <si>
    <t>07.12.2021 02:41:22</t>
  </si>
  <si>
    <t>KARABAĞLAR TM 35-01-A00012_KARABAĞLAR-19 K44_2310628</t>
  </si>
  <si>
    <t>07.12.2021 02:02:16</t>
  </si>
  <si>
    <t>07.12.2021 02:12:18</t>
  </si>
  <si>
    <t>ESKİOBA TR-3 35-29-L00145_35-29-L00145_2372902</t>
  </si>
  <si>
    <t>07.12.2021 02:09:56</t>
  </si>
  <si>
    <t>07.12.2021 03:45:58</t>
  </si>
  <si>
    <t>PAYAMLI M-7 35-25-M00179_11906724_56376676_56376676</t>
  </si>
  <si>
    <t>07.12.2021 02:18:28</t>
  </si>
  <si>
    <t>07.12.2021 04:03:55</t>
  </si>
  <si>
    <t>İSMAİL ŞİMŞEK SULAMA GRUBU 35-29-L00149_A_56354869_56354869</t>
  </si>
  <si>
    <t>07.12.2021 02:26:51</t>
  </si>
  <si>
    <t>07.12.2021 03:51:31</t>
  </si>
  <si>
    <t>K-1092 35-03-K01092_910540500_910540500</t>
  </si>
  <si>
    <t>07.12.2021 02:29:00</t>
  </si>
  <si>
    <t>07.12.2021 04:03:38</t>
  </si>
  <si>
    <t>BUCA TM 35-03-A00003_Buca-3 K05_2311765</t>
  </si>
  <si>
    <t>07.12.2021 03:00:16</t>
  </si>
  <si>
    <t>07.12.2021 03:12:00</t>
  </si>
  <si>
    <t>TR-2/83 45-83-L00083_48122619_56385107_56385107</t>
  </si>
  <si>
    <t>07.12.2021 03:09:55</t>
  </si>
  <si>
    <t>07.12.2021 04:09:29</t>
  </si>
  <si>
    <t>PİYALE TM 35-02-A00007_PİYALE-17 K23_2310579</t>
  </si>
  <si>
    <t>07.12.2021 03:15:00</t>
  </si>
  <si>
    <t>07.12.2021 04:48:10</t>
  </si>
  <si>
    <t>YENİOSMANİYE TR-1 45-80-M00143_45-80-M00143_2365782</t>
  </si>
  <si>
    <t>07.12.2021 03:27:36</t>
  </si>
  <si>
    <t>07.12.2021 04:26:52</t>
  </si>
  <si>
    <t>K-985 35-07-K00985_97542702_97542702</t>
  </si>
  <si>
    <t>07.12.2021 04:02:55</t>
  </si>
  <si>
    <t>07.12.2021 04:48:53</t>
  </si>
  <si>
    <t>GÜNEŞLİ KÖK 45-75-M00056_KÖSELER - ULGAR M01_67577915</t>
  </si>
  <si>
    <t>07.12.2021 05:11:49</t>
  </si>
  <si>
    <t>07.12.2021 05:55:47</t>
  </si>
  <si>
    <t>K-3506 35-01-K03506_912892962_912892962</t>
  </si>
  <si>
    <t>07.12.2021 05:20:10</t>
  </si>
  <si>
    <t>07.12.2021 10:03:23</t>
  </si>
  <si>
    <t>07.12.2021 05:22:44</t>
  </si>
  <si>
    <t>07.12.2021 07:16:36</t>
  </si>
  <si>
    <t>ORTA MAHALLE M-9 35-25-M00117_C_56358399_56358399</t>
  </si>
  <si>
    <t>07.12.2021 05:23:04</t>
  </si>
  <si>
    <t>07.12.2021 09:45:29</t>
  </si>
  <si>
    <t>KINIK ORGANİZE DM 35-24-M00208_ORGANİZE SANAYİ ÇIKIŞI M018_72108417</t>
  </si>
  <si>
    <t>07.12.2021 05:42:50</t>
  </si>
  <si>
    <t>07.12.2021 08:15:11</t>
  </si>
  <si>
    <t>ÇAMLIK DM 35-17-M00173_ZEYTİNDAĞ-2 M04_66328145</t>
  </si>
  <si>
    <t>07.12.2021 05:47:40</t>
  </si>
  <si>
    <t>07.12.2021 06:47:25</t>
  </si>
  <si>
    <t>07.12.2021 06:06:30</t>
  </si>
  <si>
    <t>07.12.2021 13:50:23</t>
  </si>
  <si>
    <t>07.12.2021 06:18:54</t>
  </si>
  <si>
    <t>07.12.2021 07:11:45</t>
  </si>
  <si>
    <t>K-1074 35-01-K01074_911845069_911845069</t>
  </si>
  <si>
    <t>07.12.2021 06:23:00</t>
  </si>
  <si>
    <t>07.12.2021 09:59:33</t>
  </si>
  <si>
    <t>07.12.2021 06:45:38</t>
  </si>
  <si>
    <t>07.12.2021 07:37:35</t>
  </si>
  <si>
    <t>URLA TM-1 35-19-A00004_ALAÇATI-1 M02_2313932</t>
  </si>
  <si>
    <t>07.12.2021 06:47:00</t>
  </si>
  <si>
    <t>07.12.2021 07:12:00</t>
  </si>
  <si>
    <t>TATAR DM 35-19-M00256_ALAÇATI-2 GİRİŞ M02_2058323</t>
  </si>
  <si>
    <t>07.12.2021 06:47:37</t>
  </si>
  <si>
    <t>07.12.2021 07:14:00</t>
  </si>
  <si>
    <t>M-2752 35-01-M02752_35-01-M02752_81257852</t>
  </si>
  <si>
    <t>07.12.2021 06:57:43</t>
  </si>
  <si>
    <t>07.12.2021 10:26:37</t>
  </si>
  <si>
    <t>TR-53 35-19-L00053_5857776_56377683_56377683</t>
  </si>
  <si>
    <t>07.12.2021 07:02:20</t>
  </si>
  <si>
    <t>07.12.2021 10:00:05</t>
  </si>
  <si>
    <t>ERBUDAK SULAMA GRUBU TR 35-22-M00213_955285456_955285456</t>
  </si>
  <si>
    <t>07.12.2021 07:19:40</t>
  </si>
  <si>
    <t>07.12.2021 10:17:05</t>
  </si>
  <si>
    <t>TR-15 35-19-L00015_956666878_956666878</t>
  </si>
  <si>
    <t>07.12.2021 07:22:31</t>
  </si>
  <si>
    <t>07.12.2021 09:27:06</t>
  </si>
  <si>
    <t>FUNDACIK DAĞYAKA 45-75-M00291_DIREK TIPI TRAFO HUCRESI H01_2089053</t>
  </si>
  <si>
    <t>07.12.2021 07:26:43</t>
  </si>
  <si>
    <t>07.12.2021 09:27:11</t>
  </si>
  <si>
    <t>PAYAMLI M-11 35-25-M00186_956658773_956658773</t>
  </si>
  <si>
    <t>07.12.2021 07:38:29</t>
  </si>
  <si>
    <t>07.12.2021 12:37:22</t>
  </si>
  <si>
    <t>K-3995 35-03-K03995_35-03-K03995_41969809</t>
  </si>
  <si>
    <t>07.12.2021 07:39:17</t>
  </si>
  <si>
    <t>07.12.2021 08:55:07</t>
  </si>
  <si>
    <t>TR-6 35-19-L00006_956697443_956697443</t>
  </si>
  <si>
    <t>07.12.2021 07:46:19</t>
  </si>
  <si>
    <t>07.12.2021 11:21:29</t>
  </si>
  <si>
    <t>K-421 35-01-K00421_911489326_911489326</t>
  </si>
  <si>
    <t>07.12.2021 07:51:41</t>
  </si>
  <si>
    <t>07.12.2021 10:33:59</t>
  </si>
  <si>
    <t>K-1875 35-09-K01875_913467107_913467107</t>
  </si>
  <si>
    <t>07.12.2021 07:51:57</t>
  </si>
  <si>
    <t>07.12.2021 08:47:54</t>
  </si>
  <si>
    <t>DM-18/04 45-71-M00259__72373091_72373091</t>
  </si>
  <si>
    <t>07.12.2021 07:52:17</t>
  </si>
  <si>
    <t>07.12.2021 11:21:13</t>
  </si>
  <si>
    <t>L-308 35-18-L00308_35-18-L00308_72136606</t>
  </si>
  <si>
    <t>07.12.2021 07:54:20</t>
  </si>
  <si>
    <t>07.12.2021 09:46:13</t>
  </si>
  <si>
    <t>L-336 REİSDERE 35-18-L00336_950439124_950439124</t>
  </si>
  <si>
    <t>07.12.2021 07:55:25</t>
  </si>
  <si>
    <t>07.12.2021 11:10:13</t>
  </si>
  <si>
    <t>BÖLCEK-1 TR 35-16-M00022_953336815_953336815</t>
  </si>
  <si>
    <t>07.12.2021 07:56:14</t>
  </si>
  <si>
    <t>07.12.2021 09:26:29</t>
  </si>
  <si>
    <t>DM-25/16 45-71-M00392_953215856_953215856</t>
  </si>
  <si>
    <t>07.12.2021 07:57:23</t>
  </si>
  <si>
    <t>07.12.2021 09:07:02</t>
  </si>
  <si>
    <t>K-3267 35-08-K03267_97753626_97753626</t>
  </si>
  <si>
    <t>07.12.2021 08:00:21</t>
  </si>
  <si>
    <t>07.12.2021 12:36:04</t>
  </si>
  <si>
    <t>ARPALIK TARIMSAL SULAMA TR-1 45-83-M00333_45-83-M00333_2347774</t>
  </si>
  <si>
    <t>07.12.2021 08:01:01</t>
  </si>
  <si>
    <t>07.12.2021 10:38:17</t>
  </si>
  <si>
    <t>PELİTALAN TR-2 45-71-M01571_C_56388826_56388826</t>
  </si>
  <si>
    <t>07.12.2021 08:06:56</t>
  </si>
  <si>
    <t>07.12.2021 10:12:43</t>
  </si>
  <si>
    <t>K-358 35-04-K00358_912487690_912487690</t>
  </si>
  <si>
    <t>07.12.2021 08:08:05</t>
  </si>
  <si>
    <t>07.12.2021 10:37:43</t>
  </si>
  <si>
    <t>KERPİÇLİK KÖYÜ TR-1 35-15-L00546_950378932_950378932</t>
  </si>
  <si>
    <t>07.12.2021 08:13:00</t>
  </si>
  <si>
    <t>07.12.2021 09:57:00</t>
  </si>
  <si>
    <t>DM-20/19 45-71-M00604_A_56399942_56399942</t>
  </si>
  <si>
    <t>07.12.2021 08:13:48</t>
  </si>
  <si>
    <t>07.12.2021 10:39:10</t>
  </si>
  <si>
    <t>L-232 BİTLİSLİLER 35-14-L00232_11967235_56354908_56354908</t>
  </si>
  <si>
    <t>07.12.2021 08:16:14</t>
  </si>
  <si>
    <t>07.12.2021 09:25:29</t>
  </si>
  <si>
    <t>K-1692 35-04-K01692_D D1b_5775000</t>
  </si>
  <si>
    <t>07.12.2021 08:16:54</t>
  </si>
  <si>
    <t>07.12.2021 09:46:12</t>
  </si>
  <si>
    <t>ALAÇATI İM 35-18-A00002_ILICA-1 L07_2052451</t>
  </si>
  <si>
    <t>07.12.2021 08:18:38</t>
  </si>
  <si>
    <t>07.12.2021 08:25:21</t>
  </si>
  <si>
    <t>L-400 35-18-L00400_ILICA-2 L08_2094148</t>
  </si>
  <si>
    <t>07.12.2021 08:19:40</t>
  </si>
  <si>
    <t>07.12.2021 08:45:09</t>
  </si>
  <si>
    <t>L-243 35-18-L00243_ L04_2096406</t>
  </si>
  <si>
    <t>07.12.2021 08:19:47</t>
  </si>
  <si>
    <t>07.12.2021 08:43:18</t>
  </si>
  <si>
    <t>07.12.2021 08:22:23</t>
  </si>
  <si>
    <t>07.12.2021 10:18:03</t>
  </si>
  <si>
    <t>DM-1/28 45-71-M00010_953198408_953198408</t>
  </si>
  <si>
    <t>07.12.2021 08:28:52</t>
  </si>
  <si>
    <t>07.12.2021 17:23:27</t>
  </si>
  <si>
    <t>07.12.2021 08:32:41</t>
  </si>
  <si>
    <t>07.12.2021 11:28:37</t>
  </si>
  <si>
    <t>EĞRİDERE KOKARCA TR-3 35-32-L00047_A_56391781_56391781</t>
  </si>
  <si>
    <t>07.12.2021 08:33:40</t>
  </si>
  <si>
    <t>07.12.2021 10:13:58</t>
  </si>
  <si>
    <t>M-2845 35-03-M02845_ M06_82471648</t>
  </si>
  <si>
    <t>07.12.2021 08:34:20</t>
  </si>
  <si>
    <t>07.12.2021 10:15:36</t>
  </si>
  <si>
    <t>K-1820 35-01-K01820_35-01-K01820_2349573</t>
  </si>
  <si>
    <t>07.12.2021 08:37:10</t>
  </si>
  <si>
    <t>07.12.2021 08:58:02</t>
  </si>
  <si>
    <t>YENİKÖY TR-2 45-71-M01045_953222060_953222060</t>
  </si>
  <si>
    <t>07.12.2021 08:42:34</t>
  </si>
  <si>
    <t>07.12.2021 11:20:38</t>
  </si>
  <si>
    <t>ALAYAKA TR-1 45-73-M01059_B_56391047_56391047</t>
  </si>
  <si>
    <t>07.12.2021 08:42:44</t>
  </si>
  <si>
    <t>07.12.2021 14:14:19</t>
  </si>
  <si>
    <t>KARABURUN TR-3 35-21-L00007_953359635_953359635</t>
  </si>
  <si>
    <t>07.12.2021 08:43:48</t>
  </si>
  <si>
    <t>07.12.2021 20:06:01</t>
  </si>
  <si>
    <t>ALANLAR TR-1 35-24-M00065_DIREK TIPI TRAFO HUCRESI H01_2039559</t>
  </si>
  <si>
    <t>07.12.2021 08:45:04</t>
  </si>
  <si>
    <t>07.12.2021 10:09:41</t>
  </si>
  <si>
    <t>KARABURUN İM 35-21-A00001_KÜÇÜKBAHÇE L05_2063035</t>
  </si>
  <si>
    <t>07.12.2021 08:48:27</t>
  </si>
  <si>
    <t>07.12.2021 08:55:04</t>
  </si>
  <si>
    <t>YENİŞEHİR TR-1 35-31-L00377_942397065_942397065</t>
  </si>
  <si>
    <t>07.12.2021 08:52:41</t>
  </si>
  <si>
    <t>07.12.2021 11:44:55</t>
  </si>
  <si>
    <t>07.12.2021 08:54:02</t>
  </si>
  <si>
    <t>07.12.2021 10:37:47</t>
  </si>
  <si>
    <t>07.12.2021 10:58:00</t>
  </si>
  <si>
    <t>TR-348 35-19-L00173_ L01_2056955</t>
  </si>
  <si>
    <t>07.12.2021 08:56:10</t>
  </si>
  <si>
    <t>07.12.2021 10:09:14</t>
  </si>
  <si>
    <t>07.12.2021 08:56:15</t>
  </si>
  <si>
    <t>07.12.2021 10:28:25</t>
  </si>
  <si>
    <t>07.12.2021 08:59:54</t>
  </si>
  <si>
    <t>07.12.2021 09:56:31</t>
  </si>
  <si>
    <t>BERGAMA TM 35-16-A00004_AŞAĞIKIRIKLAR-2 M07_2314063</t>
  </si>
  <si>
    <t>07.12.2021 08:59:56</t>
  </si>
  <si>
    <t>07.12.2021 11:49:01</t>
  </si>
  <si>
    <t>TR-2/110 45-83-L00110_45-83-L00110_2357194</t>
  </si>
  <si>
    <t>07.12.2021 09:01:16</t>
  </si>
  <si>
    <t>07.12.2021 16:33:14</t>
  </si>
  <si>
    <t>MURADİYE DM-5/17A-1 45-71-M02008_965519871_965519871</t>
  </si>
  <si>
    <t>07.12.2021 09:01:29</t>
  </si>
  <si>
    <t>07.12.2021 09:32:04</t>
  </si>
  <si>
    <t>KÖSELER TR-1 35-15-L00471_950408160_950408160</t>
  </si>
  <si>
    <t>07.12.2021 09:02:00</t>
  </si>
  <si>
    <t>07.12.2021 11:06:13</t>
  </si>
  <si>
    <t>K-1505 35-03-K01505_G g3b_5780440</t>
  </si>
  <si>
    <t>07.12.2021 09:05:29</t>
  </si>
  <si>
    <t>07.12.2021 17:29:11</t>
  </si>
  <si>
    <t>ÇAMURHAMAMI KÖK 45-78-L00230_HatBaşıAyırıcı_53139550 L03_53139550</t>
  </si>
  <si>
    <t>07.12.2021 09:05:51</t>
  </si>
  <si>
    <t>07.12.2021 10:40:35</t>
  </si>
  <si>
    <t>TR-1/12 45-72-M00012_956515943_956515943</t>
  </si>
  <si>
    <t>07.12.2021 09:06:34</t>
  </si>
  <si>
    <t>07.12.2021 10:49:12</t>
  </si>
  <si>
    <t>K-4035 35-01-K04035_910755337_910755337</t>
  </si>
  <si>
    <t>07.12.2021 09:07:53</t>
  </si>
  <si>
    <t>07.12.2021 10:58:03</t>
  </si>
  <si>
    <t>YASEMİN DM 35-19-M00002__79113662_79113662</t>
  </si>
  <si>
    <t>07.12.2021 09:11:16</t>
  </si>
  <si>
    <t>07.12.2021 12:38:15</t>
  </si>
  <si>
    <t>07.12.2021 09:12:04</t>
  </si>
  <si>
    <t>07.12.2021 09:53:29</t>
  </si>
  <si>
    <t>MURADİYE TR-10 45-71-M02143_C_60984290_60984290</t>
  </si>
  <si>
    <t>07.12.2021 09:13:00</t>
  </si>
  <si>
    <t>07.12.2021 13:33:41</t>
  </si>
  <si>
    <t>DM-4/09A (MALTA SPOR) 45-71-M00212_A a2b_45101377</t>
  </si>
  <si>
    <t>07.12.2021 09:13:59</t>
  </si>
  <si>
    <t>07.12.2021 12:50:23</t>
  </si>
  <si>
    <t>L-179 35-18-L00179__72373250_72373250</t>
  </si>
  <si>
    <t>07.12.2021 09:14:09</t>
  </si>
  <si>
    <t>07.12.2021 10:35:06</t>
  </si>
  <si>
    <t>DİNDARLI KÖK TR-3 KAKLIK 45-79-M00395_KIZILÇUKUR GÜNYAKA KARACAALİ BEYHARMAN M06_72035371</t>
  </si>
  <si>
    <t>07.12.2021 09:15:57</t>
  </si>
  <si>
    <t>07.12.2021 09:16:37</t>
  </si>
  <si>
    <t>M-1185 35-04-M01185_913154537_913154537</t>
  </si>
  <si>
    <t>07.12.2021 09:16:14</t>
  </si>
  <si>
    <t>07.12.2021 11:19:46</t>
  </si>
  <si>
    <t>L-13 35-18-L00013__72372345_72372345</t>
  </si>
  <si>
    <t>07.12.2021 09:16:34</t>
  </si>
  <si>
    <t>07.12.2021 12:45:17</t>
  </si>
  <si>
    <t>ULUCAK DM-1/8 35-27-M00339_98953409_98953409</t>
  </si>
  <si>
    <t>07.12.2021 09:17:56</t>
  </si>
  <si>
    <t>07.12.2021 12:17:16</t>
  </si>
  <si>
    <t>BEYOBA TR-2 45-72-M00419_TR-1 M04_66570729</t>
  </si>
  <si>
    <t>07.12.2021 09:19:11</t>
  </si>
  <si>
    <t>07.12.2021 09:23:05</t>
  </si>
  <si>
    <t>ÖDEMİŞ İM 35-15-A00001_MURSALLI SULAMA L14_2310685</t>
  </si>
  <si>
    <t>07.12.2021 09:23:13</t>
  </si>
  <si>
    <t>07.12.2021 13:11:06</t>
  </si>
  <si>
    <t>M-1269 35-02-M01269_A_56371188_56371188</t>
  </si>
  <si>
    <t>07.12.2021 09:23:17</t>
  </si>
  <si>
    <t>07.12.2021 10:55:54</t>
  </si>
  <si>
    <t>VİLLAKENT TR-3 35-28-M00389_953394009_953394009</t>
  </si>
  <si>
    <t>07.12.2021 09:23:19</t>
  </si>
  <si>
    <t>07.12.2021 11:34:04</t>
  </si>
  <si>
    <t>K-112 35-01-K00112_911353191_911353191</t>
  </si>
  <si>
    <t>07.12.2021 09:27:36</t>
  </si>
  <si>
    <t>07.12.2021 14:27:56</t>
  </si>
  <si>
    <t>K-3506 35-01-K03506_910794735_910794735</t>
  </si>
  <si>
    <t>07.12.2021 09:30:00</t>
  </si>
  <si>
    <t>07.12.2021 10:09:50</t>
  </si>
  <si>
    <t>K-4119 35-08-K04119_949974597_949974597</t>
  </si>
  <si>
    <t>07.12.2021 09:30:52</t>
  </si>
  <si>
    <t>07.12.2021 15:28:48</t>
  </si>
  <si>
    <t>DM-16 45-71-M00309_B_56395219_56395219</t>
  </si>
  <si>
    <t>07.12.2021 09:31:45</t>
  </si>
  <si>
    <t>07.12.2021 11:09:53</t>
  </si>
  <si>
    <t>POYRAZDAMLARI TR-11 45-78-M00576_KURTTUTAN GES M02_2328101</t>
  </si>
  <si>
    <t>07.12.2021 09:31:59</t>
  </si>
  <si>
    <t>07.12.2021 11:19:17</t>
  </si>
  <si>
    <t>DAĞKIZILCA-5 35-26-M00504_956610248_956610248</t>
  </si>
  <si>
    <t>07.12.2021 09:32:00</t>
  </si>
  <si>
    <t>07.12.2021 10:22:16</t>
  </si>
  <si>
    <t>KARGIN KÖK 45-71-M00095_HatBaşıAyırıcı_53135149 M07_53135149</t>
  </si>
  <si>
    <t>07.12.2021 09:32:47</t>
  </si>
  <si>
    <t>07.12.2021 16:54:21</t>
  </si>
  <si>
    <t>M-271 KARAKAYALAR DM 35-14-M00271_ÇEVREKENT M06_2097312</t>
  </si>
  <si>
    <t>07.12.2021 09:33:58</t>
  </si>
  <si>
    <t>07.12.2021 09:39:10</t>
  </si>
  <si>
    <t>07.12.2021 09:34:43</t>
  </si>
  <si>
    <t>07.12.2021 10:59:57</t>
  </si>
  <si>
    <t>M-2484 DADAŞKENT KÖK 35-10-M02484_ M02_50114017</t>
  </si>
  <si>
    <t>07.12.2021 09:34:49</t>
  </si>
  <si>
    <t>07.12.2021 09:48:00</t>
  </si>
  <si>
    <t>07.12.2021 09:39:06</t>
  </si>
  <si>
    <t>07.12.2021 13:05:50</t>
  </si>
  <si>
    <t>_49209945_56394343_56394343</t>
  </si>
  <si>
    <t>07.12.2021 09:39:34</t>
  </si>
  <si>
    <t>07.12.2021 14:49:23</t>
  </si>
  <si>
    <t>BADEMLER DM 35-19-M00443_GÜZELBAHÇE-1 (GÖNEN) ÇIKIŞ M16_72219083</t>
  </si>
  <si>
    <t>07.12.2021 09:40:02</t>
  </si>
  <si>
    <t>07.12.2021 11:12:49</t>
  </si>
  <si>
    <t>ÇUKURALTI M-56 35-25-M00056_35-25-M00056_72120654</t>
  </si>
  <si>
    <t>AG Kablo Başlığı Arızası</t>
  </si>
  <si>
    <t>07.12.2021 09:40:37</t>
  </si>
  <si>
    <t>07.12.2021 13:20:20</t>
  </si>
  <si>
    <t>FOÇA TR-55 35-23-L00055_42041593_56395807_56395807</t>
  </si>
  <si>
    <t>07.12.2021 09:41:57</t>
  </si>
  <si>
    <t>07.12.2021 11:33:42</t>
  </si>
  <si>
    <t>ÇEŞMEBAŞI TR-2 45-71-M00609_43132879_56400297_56400297</t>
  </si>
  <si>
    <t>07.12.2021 09:42:54</t>
  </si>
  <si>
    <t>07.12.2021 11:32:22</t>
  </si>
  <si>
    <t>GÜMÜLDÜR DM 35-25-M00100_SEFERİHİSAR M20_2055235</t>
  </si>
  <si>
    <t>07.12.2021 09:45:44</t>
  </si>
  <si>
    <t>07.12.2021 10:10:00</t>
  </si>
  <si>
    <t>BEYOBA TR-3 45-72-M00420_DAĞITIM TRAFOSU TR-3 M06_2104696</t>
  </si>
  <si>
    <t>07.12.2021 09:46:24</t>
  </si>
  <si>
    <t>07.12.2021 17:46:18</t>
  </si>
  <si>
    <t>DEĞİRMENDERE DM 35-22-M00085_DEĞİRMENDERE-1 M05_50066536</t>
  </si>
  <si>
    <t>07.12.2021 09:46:37</t>
  </si>
  <si>
    <t>07.12.2021 10:27:47</t>
  </si>
  <si>
    <t>M-2907 35-02-M02907_913749185_913749185</t>
  </si>
  <si>
    <t>07.12.2021 09:46:47</t>
  </si>
  <si>
    <t>07.12.2021 11:22:31</t>
  </si>
  <si>
    <t>ULUDERBENT DM 45-73-M00491_ÖRENCİK M01_66856544</t>
  </si>
  <si>
    <t>07.12.2021 09:47:50</t>
  </si>
  <si>
    <t>07.12.2021 09:48:20</t>
  </si>
  <si>
    <t>GÖRECE M-1130 35-22-M00187_GÖRECE TR-1 M04_72142243</t>
  </si>
  <si>
    <t>07.12.2021 09:48:03</t>
  </si>
  <si>
    <t>07.12.2021 15:10:33</t>
  </si>
  <si>
    <t>TEPECİK KÖYÜ TR-1 45-71-M01289_45-71-M01289_2370712</t>
  </si>
  <si>
    <t>07.12.2021 09:49:32</t>
  </si>
  <si>
    <t>07.12.2021 14:07:42</t>
  </si>
  <si>
    <t>GÜMÜLDÜR DM 35-25-M00100_BARAJ M01_2054403</t>
  </si>
  <si>
    <t>07.12.2021 09:50:47</t>
  </si>
  <si>
    <t>07.12.2021 09:53:19</t>
  </si>
  <si>
    <t>KARABURÇ TR-5 DURSUN BEY 35-31-L00264_47945789_56398826_56398826</t>
  </si>
  <si>
    <t>07.12.2021 09:51:29</t>
  </si>
  <si>
    <t>07.12.2021 11:44:40</t>
  </si>
  <si>
    <t>K-3328 35-01-K03328_K-1639 K02_42334318</t>
  </si>
  <si>
    <t>07.12.2021 09:54:58</t>
  </si>
  <si>
    <t>07.12.2021 14:13:02</t>
  </si>
  <si>
    <t>DENİZGİREN TR-2 35-21-L00080_B_56378016_56378016</t>
  </si>
  <si>
    <t>07.12.2021 09:55:10</t>
  </si>
  <si>
    <t>07.12.2021 23:02:35</t>
  </si>
  <si>
    <t>TAŞLIYATAK TR-3 35-31-L00363_47791699_56352280_56352280</t>
  </si>
  <si>
    <t>07.12.2021 09:55:56</t>
  </si>
  <si>
    <t>07.12.2021 13:04:25</t>
  </si>
  <si>
    <t>YAĞMURLAR TR-1 45-78-M00753_45-78-M00753_2373329</t>
  </si>
  <si>
    <t>07.12.2021 09:56:14</t>
  </si>
  <si>
    <t>07.12.2021 18:10:57</t>
  </si>
  <si>
    <t>HALİTPAŞA TR-11 45-80-M00063_956541748_956541748</t>
  </si>
  <si>
    <t>07.12.2021 09:57:38</t>
  </si>
  <si>
    <t>07.12.2021 17:27:54</t>
  </si>
  <si>
    <t>K-4341 35-01-K04341_913420307_913420307</t>
  </si>
  <si>
    <t>07.12.2021 09:59:18</t>
  </si>
  <si>
    <t>07.12.2021 14:08:31</t>
  </si>
  <si>
    <t>OVACIK TR-1 35-31-L00151_47822047_56352999_56352999</t>
  </si>
  <si>
    <t>07.12.2021 10:00:11</t>
  </si>
  <si>
    <t>07.12.2021 15:15:14</t>
  </si>
  <si>
    <t>_B_56388502_56388502</t>
  </si>
  <si>
    <t>07.12.2021 10:00:45</t>
  </si>
  <si>
    <t>07.12.2021 19:04:21</t>
  </si>
  <si>
    <t>ÇAMÖNÜ TR-7 35-22-M00175_DIREK TIPI TRAFO HUCRESI H01_2126254</t>
  </si>
  <si>
    <t>07.12.2021 10:01:42</t>
  </si>
  <si>
    <t>07.12.2021 14:16:17</t>
  </si>
  <si>
    <t>YAYLAKÖY TR-1 45-83-L00241_955158335_955158335</t>
  </si>
  <si>
    <t>07.12.2021 10:10:31</t>
  </si>
  <si>
    <t>07.12.2021 15:16:51</t>
  </si>
  <si>
    <t>M-2615 35-01-M02615_911715601_911715601</t>
  </si>
  <si>
    <t>07.12.2021 10:13:55</t>
  </si>
  <si>
    <t>07.12.2021 14:03:38</t>
  </si>
  <si>
    <t>TR-63 35-26-M00063_95000465617_95000465617</t>
  </si>
  <si>
    <t>07.12.2021 10:15:08</t>
  </si>
  <si>
    <t>07.12.2021 13:02:30</t>
  </si>
  <si>
    <t>GÖKEYÜP TR-1 KÖK 45-78-M00798_HatBaşıAyırıcı_81593344 M04_81593344</t>
  </si>
  <si>
    <t>07.12.2021 10:17:07</t>
  </si>
  <si>
    <t>07.12.2021 14:04:15</t>
  </si>
  <si>
    <t>ARMUTLU İM 35-27-A00001_ÇUKURBAĞ L10_2050864</t>
  </si>
  <si>
    <t>07.12.2021 10:22:40</t>
  </si>
  <si>
    <t>07.12.2021 10:56:00</t>
  </si>
  <si>
    <t>HAMZABEYLİ TR-3 45-71-M01773_953189303_953189303</t>
  </si>
  <si>
    <t>07.12.2021 10:23:38</t>
  </si>
  <si>
    <t>07.12.2021 17:40:15</t>
  </si>
  <si>
    <t>TR-28 35-30-L00028_35-30-L00028_2356256</t>
  </si>
  <si>
    <t>07.12.2021 10:23:57</t>
  </si>
  <si>
    <t>07.12.2021 13:12:38</t>
  </si>
  <si>
    <t>M-2902 35-02-M02902_912907175_912907175</t>
  </si>
  <si>
    <t>07.12.2021 10:24:05</t>
  </si>
  <si>
    <t>07.12.2021 15:07:56</t>
  </si>
  <si>
    <t>AKÖREN TR-19 KÖK 45-78-M00974_ÇOBANOĞLU M01_66244827</t>
  </si>
  <si>
    <t>07.12.2021 10:27:30</t>
  </si>
  <si>
    <t>07.12.2021 12:07:03</t>
  </si>
  <si>
    <t>M-2518 35-02-M02518_99596142_99596142</t>
  </si>
  <si>
    <t>07.12.2021 10:28:00</t>
  </si>
  <si>
    <t>07.12.2021 11:11:36</t>
  </si>
  <si>
    <t>TR-2/73 45-83-L00073_45-83-L00073_72150760</t>
  </si>
  <si>
    <t>07.12.2021 10:28:15</t>
  </si>
  <si>
    <t>07.12.2021 16:39:55</t>
  </si>
  <si>
    <t>M-1185 35-04-M01185_35-04-M01185_2351848</t>
  </si>
  <si>
    <t>07.12.2021 10:29:17</t>
  </si>
  <si>
    <t>07.12.2021 11:24:04</t>
  </si>
  <si>
    <t>BOZDAĞ TR-4 35-15-L00313_48787593_56369278_56369278</t>
  </si>
  <si>
    <t>07.12.2021 10:30:18</t>
  </si>
  <si>
    <t>07.12.2021 12:38:21</t>
  </si>
  <si>
    <t>07.12.2021 10:31:00</t>
  </si>
  <si>
    <t>07.12.2021 10:34:00</t>
  </si>
  <si>
    <t>SUDELİĞİ KÖK 45-72-L00111_YENİÇEKÖY ÇIKIŞI L01_66544652</t>
  </si>
  <si>
    <t>07.12.2021 10:41:50</t>
  </si>
  <si>
    <t>07.12.2021 11:25:55</t>
  </si>
  <si>
    <t>07.12.2021 10:42:10</t>
  </si>
  <si>
    <t>07.12.2021 11:01:31</t>
  </si>
  <si>
    <t>K-1267 35-01-K01267_97898311_97898311</t>
  </si>
  <si>
    <t>07.12.2021 10:43:03</t>
  </si>
  <si>
    <t>07.12.2021 12:09:15</t>
  </si>
  <si>
    <t>L-58 HAVACILAR SİTESİ 35-14-L00058_DAĞITIM TRAFO L-58 HAVACILAR SİTESİ L01_72205035</t>
  </si>
  <si>
    <t>07.12.2021 10:44:02</t>
  </si>
  <si>
    <t>07.12.2021 14:08:53</t>
  </si>
  <si>
    <t>07.12.2021 10:45:55</t>
  </si>
  <si>
    <t>07.12.2021 10:57:05</t>
  </si>
  <si>
    <t>UĞURLU KÖK 45-86-M00045_GÜNDOĞDU UĞURLU M02_72226019</t>
  </si>
  <si>
    <t>07.12.2021 10:48:47</t>
  </si>
  <si>
    <t>07.12.2021 11:15:05</t>
  </si>
  <si>
    <t>GÜLBAHÇE TR-16 (KARAPINAR) 35-19-L00042_956674672_956674672</t>
  </si>
  <si>
    <t>07.12.2021 10:49:48</t>
  </si>
  <si>
    <t>07.12.2021 14:31:47</t>
  </si>
  <si>
    <t>TR-47 35-15-M00047_950364522_950364522</t>
  </si>
  <si>
    <t>07.12.2021 10:50:09</t>
  </si>
  <si>
    <t>07.12.2021 13:07:47</t>
  </si>
  <si>
    <t>07.12.2021 10:52:00</t>
  </si>
  <si>
    <t>07.12.2021 11:36:06</t>
  </si>
  <si>
    <t>ÇANAKÇI KÖK 45-79-M00194_ÇİMENTEPE YENİKÖY M01_67098832</t>
  </si>
  <si>
    <t>07.12.2021 10:53:07</t>
  </si>
  <si>
    <t>07.12.2021 10:53:47</t>
  </si>
  <si>
    <t>BADEMBÜKÜ TR-1 35-21-L00075_ H_76840963</t>
  </si>
  <si>
    <t>07.12.2021 10:57:00</t>
  </si>
  <si>
    <t>07.12.2021 17:55:00</t>
  </si>
  <si>
    <t>K-3452 35-08-K03452_99023456_99023456</t>
  </si>
  <si>
    <t>07.12.2021 10:58:53</t>
  </si>
  <si>
    <t>07.12.2021 13:36:01</t>
  </si>
  <si>
    <t>M-1549 35-03-M01549_910135922_910135922</t>
  </si>
  <si>
    <t>07.12.2021 10:59:18</t>
  </si>
  <si>
    <t>07.12.2021 11:47:23</t>
  </si>
  <si>
    <t>K-4577 35-01-K04577_911916911_911916911</t>
  </si>
  <si>
    <t>07.12.2021 11:00:27</t>
  </si>
  <si>
    <t>07.12.2021 11:29:51</t>
  </si>
  <si>
    <t>K-3203 35-04-K03203_912499071_912499071</t>
  </si>
  <si>
    <t>07.12.2021 11:02:03</t>
  </si>
  <si>
    <t>07.12.2021 18:30:29</t>
  </si>
  <si>
    <t>TR-98 KANAL 35-26-M00098_DIREK TIPI TRAFO HUCRESI H01_2049217</t>
  </si>
  <si>
    <t>07.12.2021 11:04:17</t>
  </si>
  <si>
    <t>07.12.2021 17:29:55</t>
  </si>
  <si>
    <t>TROPİKAL DM 35-27-L00056_KIZILCA L01_72201726</t>
  </si>
  <si>
    <t>07.12.2021 11:04:30</t>
  </si>
  <si>
    <t>07.12.2021 12:01:00</t>
  </si>
  <si>
    <t>L-261 SİTESPOR 35-18-L00261_950450756_950450756</t>
  </si>
  <si>
    <t>07.12.2021 11:04:42</t>
  </si>
  <si>
    <t>07.12.2021 20:28:15</t>
  </si>
  <si>
    <t>07.12.2021 11:10:00</t>
  </si>
  <si>
    <t>07.12.2021 11:28:36</t>
  </si>
  <si>
    <t>K-26 35-01-K00026_913121695_913121695</t>
  </si>
  <si>
    <t>07.12.2021 11:10:45</t>
  </si>
  <si>
    <t>07.12.2021 17:39:33</t>
  </si>
  <si>
    <t>M-2353 35-03-M02353_D_65514160_65514160</t>
  </si>
  <si>
    <t>07.12.2021 11:12:14</t>
  </si>
  <si>
    <t>07.12.2021 12:57:54</t>
  </si>
  <si>
    <t>MURADİYE TR-5 (ESKİ MEZARLIK YANI) 45-71-M00204_DM-5 M03_2091439</t>
  </si>
  <si>
    <t>07.12.2021 11:16:11</t>
  </si>
  <si>
    <t>07.12.2021 15:14:12</t>
  </si>
  <si>
    <t>BADEMLER TR-5 35-19-L00330_956683489_956683489</t>
  </si>
  <si>
    <t>07.12.2021 11:19:53</t>
  </si>
  <si>
    <t>07.12.2021 16:08:45</t>
  </si>
  <si>
    <t>07.12.2021 11:20:26</t>
  </si>
  <si>
    <t>07.12.2021 11:22:06</t>
  </si>
  <si>
    <t>07.12.2021 11:25:00</t>
  </si>
  <si>
    <t>07.12.2021 12:04:02</t>
  </si>
  <si>
    <t>K-1043 35-01-K01043_911384285_911384285</t>
  </si>
  <si>
    <t>07.12.2021 11:29:00</t>
  </si>
  <si>
    <t>07.12.2021 19:43:07</t>
  </si>
  <si>
    <t>ÇİLE DM 35-22-M00086_AHMETBEYLİ M06_50064051</t>
  </si>
  <si>
    <t>07.12.2021 11:30:00</t>
  </si>
  <si>
    <t>07.12.2021 12:52:34</t>
  </si>
  <si>
    <t>DANIŞKENT SİTESİ 35-30-M00053_955333870_955333870</t>
  </si>
  <si>
    <t>07.12.2021 11:30:42</t>
  </si>
  <si>
    <t>07.12.2021 14:55:31</t>
  </si>
  <si>
    <t>BAĞARASI TR-6 35-23-M00122_954746031_954746031</t>
  </si>
  <si>
    <t>07.12.2021 11:35:52</t>
  </si>
  <si>
    <t>07.12.2021 14:45:05</t>
  </si>
  <si>
    <t>L-277 35-18-L00277_A_56368422_56368422</t>
  </si>
  <si>
    <t>07.12.2021 11:43:03</t>
  </si>
  <si>
    <t>07.12.2021 16:06:48</t>
  </si>
  <si>
    <t>L-353 İŞTUR 35-18-L00353_12483134_56373444_56373444</t>
  </si>
  <si>
    <t>07.12.2021 11:44:44</t>
  </si>
  <si>
    <t>07.12.2021 20:05:33</t>
  </si>
  <si>
    <t>M-247 35-02-M00247_910144626_910144626</t>
  </si>
  <si>
    <t>07.12.2021 11:46:44</t>
  </si>
  <si>
    <t>07.12.2021 16:23:06</t>
  </si>
  <si>
    <t>ÇUKURALTI M-38 35-25-M00079_A_56372398_56372398</t>
  </si>
  <si>
    <t>07.12.2021 11:48:12</t>
  </si>
  <si>
    <t>07.12.2021 15:11:37</t>
  </si>
  <si>
    <t>M-1109 35-08-M01109_97634157_97634157</t>
  </si>
  <si>
    <t>07.12.2021 11:50:05</t>
  </si>
  <si>
    <t>07.12.2021 14:19:09</t>
  </si>
  <si>
    <t>PANCAR OSB DM-1 35-26-M00869_YAZIBAŞI-2 M26_2122350</t>
  </si>
  <si>
    <t>07.12.2021 11:51:25</t>
  </si>
  <si>
    <t>07.12.2021 12:04:00</t>
  </si>
  <si>
    <t>TORBALI DM-5/TR-1 (TR-101) 35-26-M00101_ORMAN FİD. (TR-103-104-105) M07_66227400</t>
  </si>
  <si>
    <t>07.12.2021 11:51:47</t>
  </si>
  <si>
    <t>07.12.2021 12:09:28</t>
  </si>
  <si>
    <t>07.12.2021 11:52:20</t>
  </si>
  <si>
    <t>07.12.2021 12:47:18</t>
  </si>
  <si>
    <t>M-865 ÇAMİÇİ KÖYÜ 35-02-M00865_910031316_910031316</t>
  </si>
  <si>
    <t>07.12.2021 11:52:51</t>
  </si>
  <si>
    <t>07.12.2021 13:56:26</t>
  </si>
  <si>
    <t>SEYREKLİ TR-2 35-15-L00440_B_56370344_56370344</t>
  </si>
  <si>
    <t>07.12.2021 11:53:15</t>
  </si>
  <si>
    <t>07.12.2021 14:03:56</t>
  </si>
  <si>
    <t>HELVACI DM-2 35-17-M00359_HATUNDERE M03_66476619</t>
  </si>
  <si>
    <t>07.12.2021 11:53:35</t>
  </si>
  <si>
    <t>07.12.2021 12:07:27</t>
  </si>
  <si>
    <t>M-400 35-09-M00400_C_56368921_56368921</t>
  </si>
  <si>
    <t>07.12.2021 11:57:51</t>
  </si>
  <si>
    <t>07.12.2021 14:48:45</t>
  </si>
  <si>
    <t>TR-264 HEKİMKÖY SİTESİ TR 35-14-L00132_ L01_2099957</t>
  </si>
  <si>
    <t>07.12.2021 11:58:53</t>
  </si>
  <si>
    <t>07.12.2021 14:40:47</t>
  </si>
  <si>
    <t>M-2441 35-04-M02441_912845698_912845698</t>
  </si>
  <si>
    <t>07.12.2021 11:59:04</t>
  </si>
  <si>
    <t>07.12.2021 15:00:23</t>
  </si>
  <si>
    <t>TROPİKAL DM 35-27-L00056_ÖRNEKKÖY L04_72201760</t>
  </si>
  <si>
    <t>07.12.2021 12:01:22</t>
  </si>
  <si>
    <t>07.12.2021 12:35:39</t>
  </si>
  <si>
    <t>KOZLUÖREN TR-1 45-82-M00309_DIREK TIPI TRAFO HUCRESI H01_2064722</t>
  </si>
  <si>
    <t>07.12.2021 12:01:31</t>
  </si>
  <si>
    <t>07.12.2021 18:37:12</t>
  </si>
  <si>
    <t>DM-3/TR-26 (TR-94) 35-26-M00094_TR-95 M03_66220437</t>
  </si>
  <si>
    <t>07.12.2021 12:10:30</t>
  </si>
  <si>
    <t>07.12.2021 12:36:18</t>
  </si>
  <si>
    <t>M-1027 35-04-M01027_99456188_99456188</t>
  </si>
  <si>
    <t>07.12.2021 12:11:01</t>
  </si>
  <si>
    <t>07.12.2021 17:54:42</t>
  </si>
  <si>
    <t>ÇIRPI İM 35-20-A00002_HASKÖY L13_2056287</t>
  </si>
  <si>
    <t>07.12.2021 12:11:32</t>
  </si>
  <si>
    <t>07.12.2021 12:19:10</t>
  </si>
  <si>
    <t>ULUCAK DM 35-27-M00792_EĞRİDERE-2 M18_2310302</t>
  </si>
  <si>
    <t>07.12.2021 12:11:47</t>
  </si>
  <si>
    <t>07.12.2021 13:09:32</t>
  </si>
  <si>
    <t>KULA İM 45-77-A00001_KULA-3(ŞEHİR-3) L04_2052209</t>
  </si>
  <si>
    <t>07.12.2021 12:12:37</t>
  </si>
  <si>
    <t>07.12.2021 22:05:00</t>
  </si>
  <si>
    <t>M-331 35-02-M00331_M-1644 M04_2083548</t>
  </si>
  <si>
    <t>07.12.2021 12:12:48</t>
  </si>
  <si>
    <t>07.12.2021 13:01:57</t>
  </si>
  <si>
    <t>ÇUKURKÖY KÖK 35-29-L00034_ÇUKURKÖY ENH L06_2087141</t>
  </si>
  <si>
    <t>07.12.2021 12:14:17</t>
  </si>
  <si>
    <t>07.12.2021 12:14:47</t>
  </si>
  <si>
    <t>YAĞCILAR TR-2 45-71-M01441_964229906_964229906</t>
  </si>
  <si>
    <t>07.12.2021 12:15:59</t>
  </si>
  <si>
    <t>07.12.2021 20:40:01</t>
  </si>
  <si>
    <t>SOMA A SANTRALİ İM/DM 45-82-A00001_DENİŞ-2 M12_2324964</t>
  </si>
  <si>
    <t>07.12.2021 12:16:00</t>
  </si>
  <si>
    <t>07.12.2021 13:29:00</t>
  </si>
  <si>
    <t>GÖLLÜCE TR-1 35-26-L00285_35-26-L00285_66204415</t>
  </si>
  <si>
    <t>07.12.2021 12:16:17</t>
  </si>
  <si>
    <t>07.12.2021 15:34:10</t>
  </si>
  <si>
    <t>AKÇAŞEHİR KÖK 35-29-L00035_AKÇAŞEHİR-1 L01_72208769</t>
  </si>
  <si>
    <t>07.12.2021 12:17:10</t>
  </si>
  <si>
    <t>07.12.2021 13:14:16</t>
  </si>
  <si>
    <t>M-144 35-02-M00144_35-02-M00144_2359648</t>
  </si>
  <si>
    <t>07.12.2021 12:17:55</t>
  </si>
  <si>
    <t>07.12.2021 14:15:05</t>
  </si>
  <si>
    <t>KARABURUN TR-14 35-21-L00003_953367758_953367758</t>
  </si>
  <si>
    <t>07.12.2021 12:20:11</t>
  </si>
  <si>
    <t>07.12.2021 19:25:47</t>
  </si>
  <si>
    <t>KAYAKÖY DM 35-15-L00866_İLKKURŞUN L05_72307055</t>
  </si>
  <si>
    <t>07.12.2021 12:21:20</t>
  </si>
  <si>
    <t>07.12.2021 14:15:06</t>
  </si>
  <si>
    <t>COŞKUN KOÇ SULAMA GRUBU 35-29-M00322_35-29-M00322_2361153</t>
  </si>
  <si>
    <t>07.12.2021 12:22:19</t>
  </si>
  <si>
    <t>07.12.2021 16:28:14</t>
  </si>
  <si>
    <t>ÇANDARLI TR-1 35-30-M00001_955323037_955323037</t>
  </si>
  <si>
    <t>07.12.2021 12:22:37</t>
  </si>
  <si>
    <t>07.12.2021 13:47:18</t>
  </si>
  <si>
    <t>HARMANDALI KÖK 45-71-M00061_AHMET KOCA M10_72231053</t>
  </si>
  <si>
    <t>07.12.2021 12:25:35</t>
  </si>
  <si>
    <t>07.12.2021 22:41:53</t>
  </si>
  <si>
    <t>ÖRNEKKÖY TR-1 35-27-L00128_B.KARAKOÇ L04_72169414</t>
  </si>
  <si>
    <t>OG Direk Yıkılması</t>
  </si>
  <si>
    <t>07.12.2021 12:26:00</t>
  </si>
  <si>
    <t>07.12.2021 15:55:15</t>
  </si>
  <si>
    <t>07.12.2021 12:29:00</t>
  </si>
  <si>
    <t>07.12.2021 15:52:29</t>
  </si>
  <si>
    <t>07.12.2021 12:29:09</t>
  </si>
  <si>
    <t>07.12.2021 12:31:19</t>
  </si>
  <si>
    <t>HATUNDERE DM 35-28-M00862_TÜRKELİ KÖK(HATUNDERE) M03_62637105</t>
  </si>
  <si>
    <t>07.12.2021 12:31:05</t>
  </si>
  <si>
    <t>07.12.2021 14:13:12</t>
  </si>
  <si>
    <t>K-4854 35-01-K04854_912078265_912078265</t>
  </si>
  <si>
    <t>07.12.2021 12:32:40</t>
  </si>
  <si>
    <t>07.12.2021 20:10:45</t>
  </si>
  <si>
    <t>TR-78 HULUSİ İZLEYEN GRB. 35-15-M00078_B_56371781_56371781</t>
  </si>
  <si>
    <t>07.12.2021 12:35:13</t>
  </si>
  <si>
    <t>07.12.2021 14:53:41</t>
  </si>
  <si>
    <t>07.12.2021 12:35:34</t>
  </si>
  <si>
    <t>07.12.2021 12:37:03</t>
  </si>
  <si>
    <t>ÜRKMEZ M-20 35-25-M00160_11750754_56376297_56376297</t>
  </si>
  <si>
    <t>07.12.2021 12:37:04</t>
  </si>
  <si>
    <t>07.12.2021 16:40:17</t>
  </si>
  <si>
    <t>K-4736 35-01-K04736_912037776_912037776</t>
  </si>
  <si>
    <t>07.12.2021 12:37:37</t>
  </si>
  <si>
    <t>07.12.2021 17:33:37</t>
  </si>
  <si>
    <t>TR-31(M-731) 35-30-M00731_B b1_43010646</t>
  </si>
  <si>
    <t>07.12.2021 12:38:26</t>
  </si>
  <si>
    <t>07.12.2021 17:56:16</t>
  </si>
  <si>
    <t>HASAN VARLIK 35-26-M00535_6779364_56360281_56360281</t>
  </si>
  <si>
    <t>07.12.2021 12:40:40</t>
  </si>
  <si>
    <t>07.12.2021 16:02:04</t>
  </si>
  <si>
    <t>07.12.2021 12:43:00</t>
  </si>
  <si>
    <t>07.12.2021 14:48:48</t>
  </si>
  <si>
    <t>PAYAMLI M-21 35-25-M00171_D_56377712_56377712</t>
  </si>
  <si>
    <t>07.12.2021 12:43:02</t>
  </si>
  <si>
    <t>07.12.2021 19:36:57</t>
  </si>
  <si>
    <t>K-1395 35-08-K01395_97610061_97610061</t>
  </si>
  <si>
    <t>07.12.2021 12:49:49</t>
  </si>
  <si>
    <t>07.12.2021 20:52:47</t>
  </si>
  <si>
    <t>YENİKÖY TR-4 45-71-M00125_45-71-M00125_72244281</t>
  </si>
  <si>
    <t>07.12.2021 12:50:17</t>
  </si>
  <si>
    <t>07.12.2021 14:31:01</t>
  </si>
  <si>
    <t>TR-2/31 45-83-L00031_45-83-L00031_2370593</t>
  </si>
  <si>
    <t>07.12.2021 12:53:30</t>
  </si>
  <si>
    <t>07.12.2021 14:26:09</t>
  </si>
  <si>
    <t>ÇINARLIKUYU KÖK 45-71-M00188_HatBaşıAyırıcı_53134670 M02_53134670</t>
  </si>
  <si>
    <t>07.12.2021 12:53:36</t>
  </si>
  <si>
    <t>07.12.2021 18:51:43</t>
  </si>
  <si>
    <t>07.12.2021 12:54:00</t>
  </si>
  <si>
    <t>07.12.2021 13:07:17</t>
  </si>
  <si>
    <t>M-1851 ÇİÇEKLİ TR-2 35-02-M01851_ H_79886241</t>
  </si>
  <si>
    <t>07.12.2021 12:56:00</t>
  </si>
  <si>
    <t>07.12.2021 14:39:48</t>
  </si>
  <si>
    <t>M-2008 35-02-M02008_A_56362362_56362362</t>
  </si>
  <si>
    <t>07.12.2021 12:56:32</t>
  </si>
  <si>
    <t>07.12.2021 14:50:43</t>
  </si>
  <si>
    <t>M-1491 35-10-M01491_962603624_962603624</t>
  </si>
  <si>
    <t>07.12.2021 12:56:38</t>
  </si>
  <si>
    <t>07.12.2021 13:32:47</t>
  </si>
  <si>
    <t>SARIAHMETLİ TR-1 45-71-M01701_43175939_56388853_56388853</t>
  </si>
  <si>
    <t>07.12.2021 12:56:56</t>
  </si>
  <si>
    <t>07.12.2021 20:33:08</t>
  </si>
  <si>
    <t>M-2745 35-01-M02745_910539290_910539290</t>
  </si>
  <si>
    <t>07.12.2021 12:57:35</t>
  </si>
  <si>
    <t>07.12.2021 14:43:58</t>
  </si>
  <si>
    <t>ÇAVLU TR-3 45-78-L00626_953278957_953278957</t>
  </si>
  <si>
    <t>07.12.2021 12:57:57</t>
  </si>
  <si>
    <t>07.12.2021 14:01:31</t>
  </si>
  <si>
    <t>OVACIK TR-1 35-15-L00285_B_56369994_56369994</t>
  </si>
  <si>
    <t>07.12.2021 13:00:00</t>
  </si>
  <si>
    <t>07.12.2021 13:39:58</t>
  </si>
  <si>
    <t>07.12.2021 13:00:14</t>
  </si>
  <si>
    <t>07.12.2021 13:06:36</t>
  </si>
  <si>
    <t>NARLIDERE TR-4 45-73-M00702_45-73-M00702_2353708</t>
  </si>
  <si>
    <t>07.12.2021 13:01:10</t>
  </si>
  <si>
    <t>07.12.2021 18:01:59</t>
  </si>
  <si>
    <t>07.12.2021 13:03:00</t>
  </si>
  <si>
    <t>07.12.2021 16:28:40</t>
  </si>
  <si>
    <t>DM-1/55 35-29-M00055_B b1b_48348057</t>
  </si>
  <si>
    <t>07.12.2021 13:03:30</t>
  </si>
  <si>
    <t>07.12.2021 23:01:34</t>
  </si>
  <si>
    <t>TR-2/124 45-83-M00667_955145685_955145685</t>
  </si>
  <si>
    <t>07.12.2021 17:55:06</t>
  </si>
  <si>
    <t>07.12.2021 13:06:37</t>
  </si>
  <si>
    <t>07.12.2021 13:08:06</t>
  </si>
  <si>
    <t>K-4415 35-01-K04415_910887033_910887033</t>
  </si>
  <si>
    <t>07.12.2021 13:07:53</t>
  </si>
  <si>
    <t>07.12.2021 17:11:31</t>
  </si>
  <si>
    <t>K-4230 35-03-K04230_913339084_913339084</t>
  </si>
  <si>
    <t>07.12.2021 13:09:58</t>
  </si>
  <si>
    <t>07.12.2021 14:02:52</t>
  </si>
  <si>
    <t>ARMAK KÖK 35-26-M00558_DM-5 M01_65935497</t>
  </si>
  <si>
    <t>07.12.2021 13:13:38</t>
  </si>
  <si>
    <t>07.12.2021 14:29:42</t>
  </si>
  <si>
    <t>DM-6/32 35-28-M00756_953385779_953385779</t>
  </si>
  <si>
    <t>07.12.2021 13:18:39</t>
  </si>
  <si>
    <t>07.12.2021 19:07:29</t>
  </si>
  <si>
    <t>AKHİSAR İM 45-72-A00001_TR2/1 L13_2308512</t>
  </si>
  <si>
    <t>07.12.2021 13:19:10</t>
  </si>
  <si>
    <t>07.12.2021 14:08:00</t>
  </si>
  <si>
    <t>HASANLAR TR-2 35-28-M00204_DIREK TIPI TRAFO HUCRESI H01_2106878</t>
  </si>
  <si>
    <t>07.12.2021 13:24:09</t>
  </si>
  <si>
    <t>07.12.2021 16:36:26</t>
  </si>
  <si>
    <t>ARMUTLU DM-2/TR-30 35-27-L00007_99094908_99094908</t>
  </si>
  <si>
    <t>07.12.2021 13:26:44</t>
  </si>
  <si>
    <t>07.12.2021 18:17:08</t>
  </si>
  <si>
    <t>07.12.2021 13:28:57</t>
  </si>
  <si>
    <t>07.12.2021 13:29:57</t>
  </si>
  <si>
    <t>L-99 DÜZCE TR-1 35-14-L00099_B_60984712_60984712</t>
  </si>
  <si>
    <t>07.12.2021 16:41:56</t>
  </si>
  <si>
    <t>KIRDAMLARI KARGACIK TR-1 45-78-M00499_49232425_56392991_56392991</t>
  </si>
  <si>
    <t>07.12.2021 13:31:04</t>
  </si>
  <si>
    <t>07.12.2021 18:09:38</t>
  </si>
  <si>
    <t>GÖRDES DM 45-75-M00050_KAŞIKÇI M11_2083718</t>
  </si>
  <si>
    <t>07.12.2021 13:35:49</t>
  </si>
  <si>
    <t>07.12.2021 13:48:17</t>
  </si>
  <si>
    <t>SULTAN YAYLASI TR-1 45-71-M01766_953174723_953174723</t>
  </si>
  <si>
    <t>07.12.2021 13:37:14</t>
  </si>
  <si>
    <t>08.12.2021 00:19:23</t>
  </si>
  <si>
    <t>07.12.2021 13:37:22</t>
  </si>
  <si>
    <t>07.12.2021 16:04:41</t>
  </si>
  <si>
    <t>M-2907 35-02-M02907_910248072_910248072</t>
  </si>
  <si>
    <t>07.12.2021 13:39:38</t>
  </si>
  <si>
    <t>07.12.2021 15:30:00</t>
  </si>
  <si>
    <t>MENEMEN TR-15 35-28-L00015_953386674_953386674</t>
  </si>
  <si>
    <t>07.12.2021 13:43:44</t>
  </si>
  <si>
    <t>07.12.2021 18:29:20</t>
  </si>
  <si>
    <t>L-336 REİSDERE 35-18-L00336_10831629_56355163_56355163</t>
  </si>
  <si>
    <t>07.12.2021 13:44:00</t>
  </si>
  <si>
    <t>07.12.2021 23:07:23</t>
  </si>
  <si>
    <t>SARAÇLAR KÖK 45-77-L00104_HAMİDİYE L05_72240038</t>
  </si>
  <si>
    <t>07.12.2021 13:48:27</t>
  </si>
  <si>
    <t>07.12.2021 15:08:17</t>
  </si>
  <si>
    <t>MURADİYE TR-5 (ESKİ MEZARLIK YANI) 45-71-M00204_953243250_953243250</t>
  </si>
  <si>
    <t>07.12.2021 13:48:55</t>
  </si>
  <si>
    <t>07.12.2021 21:07:09</t>
  </si>
  <si>
    <t>GERMİYAN İM 35-18-A00004_ŞİFNE L06_2064616</t>
  </si>
  <si>
    <t>07.12.2021 13:52:42</t>
  </si>
  <si>
    <t>07.12.2021 14:13:06</t>
  </si>
  <si>
    <t>K-1477 35-03-K01477_910173835_910173835</t>
  </si>
  <si>
    <t>07.12.2021 13:55:22</t>
  </si>
  <si>
    <t>07.12.2021 17:03:00</t>
  </si>
  <si>
    <t>MENEMEN TR-87 (DM-5/31) 35-28-M00687_A_56362456_56362456</t>
  </si>
  <si>
    <t>07.12.2021 13:57:57</t>
  </si>
  <si>
    <t>07.12.2021 18:12:17</t>
  </si>
  <si>
    <t>SELİM GES KÖK 35-23-M00319_YENİ FOÇA TR-1 DM FOTAŞ-1 M08_72307547</t>
  </si>
  <si>
    <t>07.12.2021 14:01:00</t>
  </si>
  <si>
    <t>07.12.2021 16:42:07</t>
  </si>
  <si>
    <t>SALİHLER TR-1 35-30-L00144_B_56405444_56405444</t>
  </si>
  <si>
    <t>07.12.2021 14:01:17</t>
  </si>
  <si>
    <t>07.12.2021 18:34:03</t>
  </si>
  <si>
    <t>KAPAKLI DM 45-72-M00309_KAPAKLI ŞEHİR M04_2099420</t>
  </si>
  <si>
    <t>07.12.2021 14:07:47</t>
  </si>
  <si>
    <t>07.12.2021 14:33:30</t>
  </si>
  <si>
    <t>VELİLER KÖK 35-31-L00116_CERİTLER TR-1 L03_2119151</t>
  </si>
  <si>
    <t>07.12.2021 14:08:20</t>
  </si>
  <si>
    <t>07.12.2021 14:08:40</t>
  </si>
  <si>
    <t>07.12.2021 14:09:02</t>
  </si>
  <si>
    <t>07.12.2021 14:09:41</t>
  </si>
  <si>
    <t>SULUDERE KÖK 35-31-L00057_KELETEPE L01_72236997</t>
  </si>
  <si>
    <t>07.12.2021 14:14:57</t>
  </si>
  <si>
    <t>07.12.2021 14:15:27</t>
  </si>
  <si>
    <t>KAYMAKÇI İM 35-15-A00004_ÇAYLI L04_2315166</t>
  </si>
  <si>
    <t>07.12.2021 14:19:47</t>
  </si>
  <si>
    <t>07.12.2021 14:52:07</t>
  </si>
  <si>
    <t>YİĞİTLER TR-2 35-27-L00224_912412907_912412907</t>
  </si>
  <si>
    <t>07.12.2021 14:19:49</t>
  </si>
  <si>
    <t>07.12.2021 17:39:58</t>
  </si>
  <si>
    <t>MORDOĞAN KÖYÜ TR-1 35-21-L00136_953357163_953357163</t>
  </si>
  <si>
    <t>07.12.2021 14:23:51</t>
  </si>
  <si>
    <t>07.12.2021 22:10:30</t>
  </si>
  <si>
    <t>07.12.2021 14:27:17</t>
  </si>
  <si>
    <t>07.12.2021 14:27:47</t>
  </si>
  <si>
    <t>YELKİ TR-8 (M-2340) 35-10-M02340_H H1_49575079</t>
  </si>
  <si>
    <t>07.12.2021 14:28:05</t>
  </si>
  <si>
    <t>07.12.2021 16:21:00</t>
  </si>
  <si>
    <t>K-4537 35-07-K04537_F k4537f2_5827084</t>
  </si>
  <si>
    <t>07.12.2021 14:32:03</t>
  </si>
  <si>
    <t>07.12.2021 17:42:00</t>
  </si>
  <si>
    <t>ÇANDARLI DM-TR-20 35-30-M00020_BERGAMA-1 M11_72352932</t>
  </si>
  <si>
    <t>07.12.2021 14:36:00</t>
  </si>
  <si>
    <t>07.12.2021 15:15:00</t>
  </si>
  <si>
    <t>AŞAĞIKIRIKLAR DM 35-16-M00448_ÇANDARLI-1 ÇIKIŞ M07_2115972</t>
  </si>
  <si>
    <t>07.12.2021 14:39:00</t>
  </si>
  <si>
    <t>07.12.2021 15:32:14</t>
  </si>
  <si>
    <t>DM-2/TR-11 35-22-M00298_961533059_961533059</t>
  </si>
  <si>
    <t>07.12.2021 14:39:55</t>
  </si>
  <si>
    <t>07.12.2021 18:16:43</t>
  </si>
  <si>
    <t>ÇAMÖNÜ TR-5 35-22-M00172_A_56354315_56354315</t>
  </si>
  <si>
    <t>07.12.2021 14:42:00</t>
  </si>
  <si>
    <t>07.12.2021 20:51:59</t>
  </si>
  <si>
    <t>GÜNEŞLİ KÖK 45-75-M00056_HatBaşıAyırıcı_53135624 M03_53135624</t>
  </si>
  <si>
    <t>07.12.2021 14:42:37</t>
  </si>
  <si>
    <t>07.12.2021 16:49:12</t>
  </si>
  <si>
    <t>GÖRDES TR-38 45-75-M00038_945606277_945606277</t>
  </si>
  <si>
    <t>07.12.2021 14:45:04</t>
  </si>
  <si>
    <t>07.12.2021 17:59:43</t>
  </si>
  <si>
    <t>SARILAR KÖYÜ TR-2 35-27-L00264_912203458_912203458</t>
  </si>
  <si>
    <t>07.12.2021 14:46:53</t>
  </si>
  <si>
    <t>07.12.2021 18:17:38</t>
  </si>
  <si>
    <t>DM-2/19 (NECATİBEY TR) 45-71-M00124_A a2b_45193635</t>
  </si>
  <si>
    <t>07.12.2021 14:47:28</t>
  </si>
  <si>
    <t>07.12.2021 17:44:37</t>
  </si>
  <si>
    <t>KILAVUZLAR KÖK 45-74-M00198_HatBaşıAyırıcı_77952846 M03_77952846</t>
  </si>
  <si>
    <t>07.12.2021 14:47:41</t>
  </si>
  <si>
    <t>07.12.2021 15:46:00</t>
  </si>
  <si>
    <t>SÜLEYMAN KAHRAMAN VE ARK. TR-428 45-73-M00187_A_56368819_56368819</t>
  </si>
  <si>
    <t>07.12.2021 14:48:57</t>
  </si>
  <si>
    <t>07.12.2021 17:17:57</t>
  </si>
  <si>
    <t>YAĞCILAR TR-2 45-71-M01441_A_56400934_56400934</t>
  </si>
  <si>
    <t>07.12.2021 14:50:28</t>
  </si>
  <si>
    <t>07.12.2021 19:41:39</t>
  </si>
  <si>
    <t>BAĞARASI TR-10 KÖK 35-23-M00179_ESKİİBAĞARASI M02_72143144</t>
  </si>
  <si>
    <t>07.12.2021 14:51:40</t>
  </si>
  <si>
    <t>07.12.2021 16:05:00</t>
  </si>
  <si>
    <t>K-2378 35-03-K02378_910161778_910161778</t>
  </si>
  <si>
    <t>07.12.2021 14:58:14</t>
  </si>
  <si>
    <t>07.12.2021 19:43:00</t>
  </si>
  <si>
    <t>DM-1/TR-23 35-14-M00290_A A01_5939006</t>
  </si>
  <si>
    <t>07.12.2021 14:58:29</t>
  </si>
  <si>
    <t>07.12.2021 20:00:14</t>
  </si>
  <si>
    <t>İZZETTİN KÖK 45-83-M00132_SİNİRLİ M02_2107098</t>
  </si>
  <si>
    <t>07.12.2021 14:58:44</t>
  </si>
  <si>
    <t>07.12.2021 16:36:30</t>
  </si>
  <si>
    <t>KELLETEPE KÖK 35-31-L00035_SULUDERE KÖK L05_72230945</t>
  </si>
  <si>
    <t>07.12.2021 15:02:07</t>
  </si>
  <si>
    <t>07.12.2021 16:58:22</t>
  </si>
  <si>
    <t>07.12.2021 15:11:17</t>
  </si>
  <si>
    <t>07.12.2021 15:38:00</t>
  </si>
  <si>
    <t>K-4283 GÖRECE 35-22-K04283_A_56371111_56371111</t>
  </si>
  <si>
    <t>07.12.2021 15:11:39</t>
  </si>
  <si>
    <t>07.12.2021 17:44:45</t>
  </si>
  <si>
    <t>M-2877 35-07-M02877_913908491_913908491</t>
  </si>
  <si>
    <t>07.12.2021 15:16:21</t>
  </si>
  <si>
    <t>07.12.2021 18:30:51</t>
  </si>
  <si>
    <t>SOMA DM-1 45-82-M00050_M-4 M16_60207306</t>
  </si>
  <si>
    <t>07.12.2021 15:17:47</t>
  </si>
  <si>
    <t>07.12.2021 15:47:12</t>
  </si>
  <si>
    <t>GÜNEY DM 45-83-L00130_DERBENT L08_2096777</t>
  </si>
  <si>
    <t>07.12.2021 15:21:10</t>
  </si>
  <si>
    <t>07.12.2021 16:28:02</t>
  </si>
  <si>
    <t>M-400 35-09-M00400_B_72374329_72374329</t>
  </si>
  <si>
    <t>07.12.2021 15:25:51</t>
  </si>
  <si>
    <t>07.12.2021 16:48:04</t>
  </si>
  <si>
    <t>YENİÇİFTLİK KÖK 35-20-L00373_HatBaşıAyırıcı_53138813 L01_53138813</t>
  </si>
  <si>
    <t>07.12.2021 15:26:37</t>
  </si>
  <si>
    <t>07.12.2021 20:24:06</t>
  </si>
  <si>
    <t>07.12.2021 15:27:54</t>
  </si>
  <si>
    <t>07.12.2021 15:43:02</t>
  </si>
  <si>
    <t>DUALAR KÖK 45-82-M00126_DUALAR M02_72193854</t>
  </si>
  <si>
    <t>07.12.2021 15:29:24</t>
  </si>
  <si>
    <t>07.12.2021 19:18:12</t>
  </si>
  <si>
    <t>AYDOĞDU TR-1 45-73-M00899_A_56403332_56403332</t>
  </si>
  <si>
    <t>07.12.2021 15:30:10</t>
  </si>
  <si>
    <t>07.12.2021 19:55:00</t>
  </si>
  <si>
    <t>KİRAZ İM 35-31-A00001_KELLETEPE L04_2096630</t>
  </si>
  <si>
    <t>07.12.2021 15:33:08</t>
  </si>
  <si>
    <t>07.12.2021 15:39:00</t>
  </si>
  <si>
    <t>SULTAN YAYLASI TR-2 45-71-M01767_B_56399955_56399955</t>
  </si>
  <si>
    <t>07.12.2021 15:34:50</t>
  </si>
  <si>
    <t>08.12.2021 00:56:41</t>
  </si>
  <si>
    <t>SULUDERE KÖK 35-31-L00057_VELİLER KÖK L02_2337262</t>
  </si>
  <si>
    <t>07.12.2021 15:36:16</t>
  </si>
  <si>
    <t>07.12.2021 17:51:12</t>
  </si>
  <si>
    <t>K-4735 35-03-K04735__72410442_72410442</t>
  </si>
  <si>
    <t>07.12.2021 15:37:46</t>
  </si>
  <si>
    <t>07.12.2021 19:57:40</t>
  </si>
  <si>
    <t>MEHMET ÇOKAL SULAMA GRUBU 35-20-L00389_35-20-L00389_2365958</t>
  </si>
  <si>
    <t>07.12.2021 15:41:14</t>
  </si>
  <si>
    <t>07.12.2021 17:01:58</t>
  </si>
  <si>
    <t>ESKİ GÖCÜK MAH.TR 1 45-74-M00175_45-74-M00175_2355086</t>
  </si>
  <si>
    <t>07.12.2021 15:43:51</t>
  </si>
  <si>
    <t>07.12.2021 16:38:38</t>
  </si>
  <si>
    <t>YANIKKÖY TR-1 35-28-M00215_953383232_953383232</t>
  </si>
  <si>
    <t>07.12.2021 15:49:29</t>
  </si>
  <si>
    <t>07.12.2021 19:56:16</t>
  </si>
  <si>
    <t>AKÖREN TR-19 KÖK 45-78-M00974_YENİKENT ÇIKIŞI    KAPASİTÖR M05_66244826</t>
  </si>
  <si>
    <t>07.12.2021 15:50:39</t>
  </si>
  <si>
    <t>07.12.2021 18:40:44</t>
  </si>
  <si>
    <t>YOLÜSTÜ TR-2 35-15-L00920_35-15-L00920_2365596</t>
  </si>
  <si>
    <t>07.12.2021 15:52:43</t>
  </si>
  <si>
    <t>07.12.2021 18:30:21</t>
  </si>
  <si>
    <t>L-45 JANDARMA SİTESİ 35-14-L00045_5836733_56375182_56375182</t>
  </si>
  <si>
    <t>07.12.2021 15:56:15</t>
  </si>
  <si>
    <t>07.12.2021 23:07:28</t>
  </si>
  <si>
    <t>BİRGİ TR-15 35-15-L00269_C_56407040_56407040</t>
  </si>
  <si>
    <t>07.12.2021 15:58:41</t>
  </si>
  <si>
    <t>07.12.2021 17:40:48</t>
  </si>
  <si>
    <t>YELKİ TR-16 35-10-L00016_915146882_915146882</t>
  </si>
  <si>
    <t>07.12.2021 15:59:17</t>
  </si>
  <si>
    <t>07.12.2021 19:22:00</t>
  </si>
  <si>
    <t>DEVELİ TR-4 35-22-M00286_955284914_955284914</t>
  </si>
  <si>
    <t>07.12.2021 15:59:28</t>
  </si>
  <si>
    <t>07.12.2021 18:18:52</t>
  </si>
  <si>
    <t>İBRAHİM KUBUR ÖZEL TR 35-13-L00224Ö_DIREK TIPI TRAFO HUCRESI H01_2035205</t>
  </si>
  <si>
    <t>07.12.2021 19:07:40</t>
  </si>
  <si>
    <t>HAMİT TR-1 45-72-M00228_C_56407626_56407626</t>
  </si>
  <si>
    <t>07.12.2021 16:02:32</t>
  </si>
  <si>
    <t>07.12.2021 19:31:44</t>
  </si>
  <si>
    <t>SARIYER MAH. TR-1 45-73-M00532_A_56403270_56403270</t>
  </si>
  <si>
    <t>07.12.2021 16:02:50</t>
  </si>
  <si>
    <t>07.12.2021 18:40:10</t>
  </si>
  <si>
    <t>BADEMLİ TR-37 35-15-L01053_35-15-L01053_2361268</t>
  </si>
  <si>
    <t>07.12.2021 16:03:18</t>
  </si>
  <si>
    <t>07.12.2021 19:01:03</t>
  </si>
  <si>
    <t>ALKAN KÖYÜ TR-1 45-73-M00204_45-73-M00204_2352241</t>
  </si>
  <si>
    <t>07.12.2021 16:06:10</t>
  </si>
  <si>
    <t>07.12.2021 17:42:42</t>
  </si>
  <si>
    <t>MURADİYE TR-4 45-71-M02427_953221724_953221724</t>
  </si>
  <si>
    <t>07.12.2021 16:09:47</t>
  </si>
  <si>
    <t>08.12.2021 01:52:14</t>
  </si>
  <si>
    <t>BALABANLI TR-1 35-15-L00965_D_56407266_56407266</t>
  </si>
  <si>
    <t>07.12.2021 16:10:26</t>
  </si>
  <si>
    <t>07.12.2021 17:49:22</t>
  </si>
  <si>
    <t>K-1024 35-01-K01024_911553153_911553153</t>
  </si>
  <si>
    <t>07.12.2021 16:10:33</t>
  </si>
  <si>
    <t>07.12.2021 19:34:43</t>
  </si>
  <si>
    <t>K-264 35-02-K00264_910003672_910003672</t>
  </si>
  <si>
    <t>07.12.2021 16:10:51</t>
  </si>
  <si>
    <t>07.12.2021 17:42:18</t>
  </si>
  <si>
    <t>ELDELEK TR-2 45-78-L00601_B_56392133_56392133</t>
  </si>
  <si>
    <t>07.12.2021 16:12:03</t>
  </si>
  <si>
    <t>07.12.2021 17:39:39</t>
  </si>
  <si>
    <t>TR-81 35-19-L00081_956664667_956664667</t>
  </si>
  <si>
    <t>07.12.2021 16:12:37</t>
  </si>
  <si>
    <t>07.12.2021 18:20:12</t>
  </si>
  <si>
    <t>BOZKÖY TR-1 35-16-M00051_953336627_953336627</t>
  </si>
  <si>
    <t>07.12.2021 16:12:47</t>
  </si>
  <si>
    <t>07.12.2021 17:58:02</t>
  </si>
  <si>
    <t>TR-123 ZEYTİNALANI 35-19-L00123_11395598_56378075_56378075</t>
  </si>
  <si>
    <t>07.12.2021 16:13:28</t>
  </si>
  <si>
    <t>07.12.2021 20:04:09</t>
  </si>
  <si>
    <t>L-476 MAMURBABA YENİ KABİN 35-18-L00476_10243917_56365759_56365759</t>
  </si>
  <si>
    <t>07.12.2021 16:18:53</t>
  </si>
  <si>
    <t>07.12.2021 18:39:14</t>
  </si>
  <si>
    <t>SOLARUS GES KÖK 35-29-M00471_SOLARUS-5 GES M07_67116530</t>
  </si>
  <si>
    <t>07.12.2021 16:19:29</t>
  </si>
  <si>
    <t>07.12.2021 17:36:52</t>
  </si>
  <si>
    <t>ÇANAKÇI TR-1 45-74-M00168_945590756_945590756</t>
  </si>
  <si>
    <t>07.12.2021 16:19:58</t>
  </si>
  <si>
    <t>07.12.2021 17:19:29</t>
  </si>
  <si>
    <t>MORDOĞAN İM 35-21-A00002_GÜLBAHÇE-İYTE-1 M07_2314070</t>
  </si>
  <si>
    <t>07.12.2021 16:20:00</t>
  </si>
  <si>
    <t>07.12.2021 18:17:11</t>
  </si>
  <si>
    <t>TR-2/15-1 45-72-L00964_956497984_956497984</t>
  </si>
  <si>
    <t>07.12.2021 16:21:46</t>
  </si>
  <si>
    <t>07.12.2021 17:12:18</t>
  </si>
  <si>
    <t>ÇUKURALTI M-14 35-25-M00060_ÇUKURALTI M-23 KÖK M02_72123854</t>
  </si>
  <si>
    <t>07.12.2021 16:26:00</t>
  </si>
  <si>
    <t>07.12.2021 17:31:00</t>
  </si>
  <si>
    <t>KAHRAMANLAR TR-3 HACIBEKİRLER 45-79-M00219_B_56400894_56400894</t>
  </si>
  <si>
    <t>07.12.2021 16:26:38</t>
  </si>
  <si>
    <t>07.12.2021 17:51:37</t>
  </si>
  <si>
    <t>YEŞİLKÖY-1 35-26-M00790_DIREK TIPI TRAFO HUCRESI H01_2116148</t>
  </si>
  <si>
    <t>07.12.2021 16:26:51</t>
  </si>
  <si>
    <t>07.12.2021 23:23:45</t>
  </si>
  <si>
    <t>L-225 35-18-L00225_950458390_950458390</t>
  </si>
  <si>
    <t>07.12.2021 16:27:20</t>
  </si>
  <si>
    <t>07.12.2021 19:09:29</t>
  </si>
  <si>
    <t>DEMİRKÖPRÜ TM 45-78-A00005_HatBaşıAyırıcı_53139846 M05_53139846</t>
  </si>
  <si>
    <t>07.12.2021 16:27:37</t>
  </si>
  <si>
    <t>07.12.2021 19:48:15</t>
  </si>
  <si>
    <t>CUMHURİYET KÖK 35-29-L00057_HatBaşıAyırıcı_53133112 L07_53133112</t>
  </si>
  <si>
    <t>07.12.2021 16:30:16</t>
  </si>
  <si>
    <t>07.12.2021 18:11:43</t>
  </si>
  <si>
    <t>K-112 35-01-K00112_910347563_910347563</t>
  </si>
  <si>
    <t>07.12.2021 16:32:05</t>
  </si>
  <si>
    <t>07.12.2021 22:51:35</t>
  </si>
  <si>
    <t>K-115 35-04-K00115_912403600_912403600</t>
  </si>
  <si>
    <t>07.12.2021 16:37:34</t>
  </si>
  <si>
    <t>07.12.2021 18:18:45</t>
  </si>
  <si>
    <t>K-4183 35-10-K04183_913680706_913680706</t>
  </si>
  <si>
    <t>07.12.2021 16:38:10</t>
  </si>
  <si>
    <t>07.12.2021 17:49:37</t>
  </si>
  <si>
    <t>07.12.2021 16:38:45</t>
  </si>
  <si>
    <t>07.12.2021 17:10:59</t>
  </si>
  <si>
    <t>07.12.2021 16:40:04</t>
  </si>
  <si>
    <t>07.12.2021 21:24:53</t>
  </si>
  <si>
    <t>07.12.2021 16:41:00</t>
  </si>
  <si>
    <t>07.12.2021 20:02:16</t>
  </si>
  <si>
    <t>BEBEKLİ TR-3 45-77-L00198_B_56402973_56402973</t>
  </si>
  <si>
    <t>07.12.2021 16:41:49</t>
  </si>
  <si>
    <t>08.12.2021 01:03:33</t>
  </si>
  <si>
    <t>GERELİ TR-1 35-15-L00669_D_56369705_56369705</t>
  </si>
  <si>
    <t>07.12.2021 16:42:19</t>
  </si>
  <si>
    <t>07.12.2021 18:08:39</t>
  </si>
  <si>
    <t>L-64 35-18-L00064_950440373_950440373</t>
  </si>
  <si>
    <t>07.12.2021 16:45:00</t>
  </si>
  <si>
    <t>07.12.2021 17:24:59</t>
  </si>
  <si>
    <t>_A_56385674_56385674</t>
  </si>
  <si>
    <t>07.12.2021 16:47:00</t>
  </si>
  <si>
    <t>07.12.2021 17:52:39</t>
  </si>
  <si>
    <t>TİRE TR-6 35-29-L00006_95000496269_95000496269</t>
  </si>
  <si>
    <t>07.12.2021 16:48:00</t>
  </si>
  <si>
    <t>07.12.2021 20:15:31</t>
  </si>
  <si>
    <t>BOZDAĞ TR-1 35-15-L00309_A_56367962_56367962</t>
  </si>
  <si>
    <t>07.12.2021 16:52:52</t>
  </si>
  <si>
    <t>07.12.2021 21:28:49</t>
  </si>
  <si>
    <t>K-1625 35-07-K01625_913360883_913360883</t>
  </si>
  <si>
    <t>07.12.2021 16:57:52</t>
  </si>
  <si>
    <t>07.12.2021 19:10:11</t>
  </si>
  <si>
    <t>KIZILCAAVLU T.ÖZÇELİK GRUBU TR-4 35-15-L00186_B_56367909_56367909</t>
  </si>
  <si>
    <t>07.12.2021 17:00:02</t>
  </si>
  <si>
    <t>07.12.2021 20:32:53</t>
  </si>
  <si>
    <t>SARIGÖL TR-40 45-79-M00040_948418279_948418279</t>
  </si>
  <si>
    <t>07.12.2021 17:00:35</t>
  </si>
  <si>
    <t>07.12.2021 21:27:11</t>
  </si>
  <si>
    <t>YELKİ TR-5 (M-2339) 35-10-M02339_915095806_915095806</t>
  </si>
  <si>
    <t>07.12.2021 17:04:48</t>
  </si>
  <si>
    <t>07.12.2021 18:48:56</t>
  </si>
  <si>
    <t>GÜMÜLDÜR M-2 35-25-M00002_955259792_955259792</t>
  </si>
  <si>
    <t>07.12.2021 17:08:55</t>
  </si>
  <si>
    <t>07.12.2021 21:56:25</t>
  </si>
  <si>
    <t>TR-67 35-19-L00067_961257323_961257323</t>
  </si>
  <si>
    <t>07.12.2021 17:12:07</t>
  </si>
  <si>
    <t>07.12.2021 20:12:38</t>
  </si>
  <si>
    <t>YAYALAR TR-1 45-73-M00161_C_56397499_56397499</t>
  </si>
  <si>
    <t>07.12.2021 17:12:57</t>
  </si>
  <si>
    <t>07.12.2021 18:44:35</t>
  </si>
  <si>
    <t>K-1032 35-04-K01032_99951738_99951738</t>
  </si>
  <si>
    <t>07.12.2021 17:15:20</t>
  </si>
  <si>
    <t>07.12.2021 19:16:06</t>
  </si>
  <si>
    <t>K-4755 35-01-K04755__72410446_72410446</t>
  </si>
  <si>
    <t>07.12.2021 17:17:28</t>
  </si>
  <si>
    <t>07.12.2021 19:46:57</t>
  </si>
  <si>
    <t>DM-2/TR-7 35-13-L00488_946424714_946424714</t>
  </si>
  <si>
    <t>07.12.2021 17:18:29</t>
  </si>
  <si>
    <t>07.12.2021 20:51:04</t>
  </si>
  <si>
    <t>M-1238 35-01-M01238_911180125_911180125</t>
  </si>
  <si>
    <t>07.12.2021 17:20:10</t>
  </si>
  <si>
    <t>07.12.2021 19:24:54</t>
  </si>
  <si>
    <t>_A_56388219_56388219</t>
  </si>
  <si>
    <t>07.12.2021 17:20:54</t>
  </si>
  <si>
    <t>07.12.2021 19:39:56</t>
  </si>
  <si>
    <t>K-1712 35-01-K01712_911492317_911492317</t>
  </si>
  <si>
    <t>07.12.2021 17:29:32</t>
  </si>
  <si>
    <t>07.12.2021 21:11:07</t>
  </si>
  <si>
    <t>07.12.2021 17:31:20</t>
  </si>
  <si>
    <t>08.12.2021 02:46:42</t>
  </si>
  <si>
    <t>BEKİRLER TR-1 45-72-M00247_45-72-M00247_2349763</t>
  </si>
  <si>
    <t>07.12.2021 17:32:44</t>
  </si>
  <si>
    <t>07.12.2021 20:19:12</t>
  </si>
  <si>
    <t>M-2353 35-03-M02353_910190469_910190469</t>
  </si>
  <si>
    <t>07.12.2021 17:34:00</t>
  </si>
  <si>
    <t>07.12.2021 20:07:54</t>
  </si>
  <si>
    <t>SAGLIK TR-1 35-26-L00360_11899133_56377984_56377984</t>
  </si>
  <si>
    <t>07.12.2021 17:36:03</t>
  </si>
  <si>
    <t>08.12.2021 00:19:10</t>
  </si>
  <si>
    <t>BAHÇELİ TR-2 35-30-L00148_955322774_955322774</t>
  </si>
  <si>
    <t>07.12.2021 17:36:47</t>
  </si>
  <si>
    <t>07.12.2021 19:45:36</t>
  </si>
  <si>
    <t>ÜRKMEZ M-13 35-25-M00153_11750709_60983670_60983670</t>
  </si>
  <si>
    <t>07.12.2021 17:38:00</t>
  </si>
  <si>
    <t>07.12.2021 20:10:07</t>
  </si>
  <si>
    <t>MUSACALI TR-1 45-83-M00402_955156443_955156443</t>
  </si>
  <si>
    <t>07.12.2021 21:33:53</t>
  </si>
  <si>
    <t>TR-71 45-78-L00071_953257554_953257554</t>
  </si>
  <si>
    <t>07.12.2021 17:43:07</t>
  </si>
  <si>
    <t>07.12.2021 19:17:31</t>
  </si>
  <si>
    <t>ÇUKURALTI M-13 ÇAMLIK KÖK 35-25-M00059_ÇUKURALTI M-14 M03_72121117</t>
  </si>
  <si>
    <t>07.12.2021 17:45:47</t>
  </si>
  <si>
    <t>07.12.2021 18:21:45</t>
  </si>
  <si>
    <t>BEYOBA TR-1 45-72-M00417_TR-14 M04_66572240</t>
  </si>
  <si>
    <t>07.12.2021 17:48:00</t>
  </si>
  <si>
    <t>07.12.2021 17:52:00</t>
  </si>
  <si>
    <t>GÖÇBEYLİ TR-5 35-16-M00020_47429736_56381875_56381875</t>
  </si>
  <si>
    <t>07.12.2021 17:48:03</t>
  </si>
  <si>
    <t>07.12.2021 21:44:24</t>
  </si>
  <si>
    <t>BİRGİ TR-10 35-15-L00266_A a10b_48763325</t>
  </si>
  <si>
    <t>07.12.2021 17:48:06</t>
  </si>
  <si>
    <t>07.12.2021 20:49:11</t>
  </si>
  <si>
    <t>DM-12/07 45-71-M00459_953200024_953200024</t>
  </si>
  <si>
    <t>07.12.2021 19:58:31</t>
  </si>
  <si>
    <t>ZEYTİNDAĞ TR-1 35-16-M00003_953328817_953328817</t>
  </si>
  <si>
    <t>07.12.2021 17:52:25</t>
  </si>
  <si>
    <t>07.12.2021 19:39:36</t>
  </si>
  <si>
    <t>TAŞLIYATAK CEBECİLER TR-4 35-31-L00367_35-31-L00367_2365637</t>
  </si>
  <si>
    <t>07.12.2021 17:53:05</t>
  </si>
  <si>
    <t>07.12.2021 23:08:37</t>
  </si>
  <si>
    <t>07.12.2021 17:53:26</t>
  </si>
  <si>
    <t>07.12.2021 18:25:24</t>
  </si>
  <si>
    <t>TR-2/110 45-83-L00110_955171203_955171203</t>
  </si>
  <si>
    <t>07.12.2021 17:56:00</t>
  </si>
  <si>
    <t>07.12.2021 19:19:13</t>
  </si>
  <si>
    <t>NARLIDERE TR-2 45-73-M00714_A_56400314_56400314</t>
  </si>
  <si>
    <t>Yük Aktarımı</t>
  </si>
  <si>
    <t>07.12.2021 17:56:25</t>
  </si>
  <si>
    <t>07.12.2021 23:52:15</t>
  </si>
  <si>
    <t>YENİKÖY TR-1 45-73-M00252_45-73-M00252_2368256</t>
  </si>
  <si>
    <t>07.12.2021 17:56:59</t>
  </si>
  <si>
    <t>07.12.2021 19:35:03</t>
  </si>
  <si>
    <t>SOMA TR-11/4 45-82-M00036_C_56388938_56388938</t>
  </si>
  <si>
    <t>07.12.2021 17:57:53</t>
  </si>
  <si>
    <t>07.12.2021 21:29:58</t>
  </si>
  <si>
    <t>PEKMEZCİ TR-1 45-72-M00198_956478096_956478096</t>
  </si>
  <si>
    <t>07.12.2021 18:01:09</t>
  </si>
  <si>
    <t>07.12.2021 21:01:13</t>
  </si>
  <si>
    <t>YAYLA KÖYÜ TR-1 35-21-L00093_DIREK TIPI TRAFO HUCRESI H01_2086619</t>
  </si>
  <si>
    <t>07.12.2021 18:01:43</t>
  </si>
  <si>
    <t>07.12.2021 23:22:48</t>
  </si>
  <si>
    <t>BALABANLI TR-1 35-15-L00965_C_56368956_56368956</t>
  </si>
  <si>
    <t>07.12.2021 18:06:10</t>
  </si>
  <si>
    <t>07.12.2021 18:41:15</t>
  </si>
  <si>
    <t>KALEMKÖY TR-1 35-24-M00087_955218629_955218629</t>
  </si>
  <si>
    <t>07.12.2021 18:08:13</t>
  </si>
  <si>
    <t>07.12.2021 20:42:14</t>
  </si>
  <si>
    <t>K-3231 35-02-K03231_913373061_913373061</t>
  </si>
  <si>
    <t>07.12.2021 18:11:54</t>
  </si>
  <si>
    <t>07.12.2021 19:22:54</t>
  </si>
  <si>
    <t>BULGURCA TR-2 35-22-M00251_955271036_955271036</t>
  </si>
  <si>
    <t>07.12.2021 18:13:20</t>
  </si>
  <si>
    <t>07.12.2021 22:13:52</t>
  </si>
  <si>
    <t>KÜÇÜKBAHÇE KÖYÜ TR-1 35-21-L00085_953363686_953363686</t>
  </si>
  <si>
    <t>07.12.2021 18:16:20</t>
  </si>
  <si>
    <t>07.12.2021 23:14:03</t>
  </si>
  <si>
    <t>L-121 ESENEVLER 35-14-L00121_956658984_956658984</t>
  </si>
  <si>
    <t>07.12.2021 18:16:31</t>
  </si>
  <si>
    <t>07.12.2021 23:19:53</t>
  </si>
  <si>
    <t>L-309 35-18-L00309_5715854_65499783_65499783</t>
  </si>
  <si>
    <t>07.12.2021 18:16:49</t>
  </si>
  <si>
    <t>08.12.2021 01:37:20</t>
  </si>
  <si>
    <t>TR-11 35-32-L00011_946411738_946411738</t>
  </si>
  <si>
    <t>07.12.2021 18:19:19</t>
  </si>
  <si>
    <t>07.12.2021 20:22:18</t>
  </si>
  <si>
    <t>BADEMLİ TR-10 35-15-L01050_950385862_950385862</t>
  </si>
  <si>
    <t>07.12.2021 18:19:43</t>
  </si>
  <si>
    <t>07.12.2021 23:17:43</t>
  </si>
  <si>
    <t>ÖZLEM SİTESİ TR 35-30-M00613_A_60982925_60982925</t>
  </si>
  <si>
    <t>07.12.2021 18:20:34</t>
  </si>
  <si>
    <t>07.12.2021 20:53:30</t>
  </si>
  <si>
    <t>TATLIÇEŞME TR-1 45-77-L00208_B_56387134_56387134</t>
  </si>
  <si>
    <t>07.12.2021 18:22:34</t>
  </si>
  <si>
    <t>08.12.2021 01:35:48</t>
  </si>
  <si>
    <t>AHMETLİ TR-9 45-84-L00009_955178690_955178690</t>
  </si>
  <si>
    <t>07.12.2021 18:23:38</t>
  </si>
  <si>
    <t>07.12.2021 19:16:48</t>
  </si>
  <si>
    <t>DM-2/TR-09 35-22-M00054_955265213_955265213</t>
  </si>
  <si>
    <t>07.12.2021 18:24:33</t>
  </si>
  <si>
    <t>07.12.2021 22:15:49</t>
  </si>
  <si>
    <t>M-1543 35-01-M01543_910638104_910638104</t>
  </si>
  <si>
    <t>07.12.2021 18:24:35</t>
  </si>
  <si>
    <t>07.12.2021 22:48:35</t>
  </si>
  <si>
    <t>M-1233 35-01-M01233_R_56354800_56354800</t>
  </si>
  <si>
    <t>07.12.2021 18:26:48</t>
  </si>
  <si>
    <t>07.12.2021 22:08:45</t>
  </si>
  <si>
    <t>ÇARIKKARALAR TR-1 45-73-M01075_A_56404488_56404488</t>
  </si>
  <si>
    <t>07.12.2021 18:28:28</t>
  </si>
  <si>
    <t>08.12.2021 03:09:36</t>
  </si>
  <si>
    <t>K-115 35-04-K00115_910292959_910292959</t>
  </si>
  <si>
    <t>07.12.2021 18:29:12</t>
  </si>
  <si>
    <t>07.12.2021 19:44:54</t>
  </si>
  <si>
    <t>07.12.2021 18:29:54</t>
  </si>
  <si>
    <t>07.12.2021 22:22:04</t>
  </si>
  <si>
    <t>ŞAHYAR TR-2 45-73-M00192_945672810_945672810</t>
  </si>
  <si>
    <t>07.12.2021 18:30:31</t>
  </si>
  <si>
    <t>07.12.2021 20:50:15</t>
  </si>
  <si>
    <t>K-1391 35-01-K01391_911779501_911779501</t>
  </si>
  <si>
    <t>07.12.2021 18:30:57</t>
  </si>
  <si>
    <t>08.12.2021 01:09:15</t>
  </si>
  <si>
    <t>HOROZ GEDİĞİ TR-1 35-17-M00338_A_56364742_56364742</t>
  </si>
  <si>
    <t>07.12.2021 18:36:27</t>
  </si>
  <si>
    <t>07.12.2021 19:51:16</t>
  </si>
  <si>
    <t>KIRKAĞAÇ OTOYOL DM 45-76-M00235_AHMET EMEKLİ M04_66021027</t>
  </si>
  <si>
    <t>07.12.2021 18:37:32</t>
  </si>
  <si>
    <t>07.12.2021 19:46:12</t>
  </si>
  <si>
    <t>M-2441 35-04-M02441_99348772_99348772</t>
  </si>
  <si>
    <t>07.12.2021 18:37:52</t>
  </si>
  <si>
    <t>07.12.2021 20:15:39</t>
  </si>
  <si>
    <t>ADAKÜRE KÖYÜ TR-1 35-32-L00027_946416538_946416538</t>
  </si>
  <si>
    <t>07.12.2021 18:38:50</t>
  </si>
  <si>
    <t>07.12.2021 21:06:40</t>
  </si>
  <si>
    <t>K-162 35-01-K00162_910695185_910695185</t>
  </si>
  <si>
    <t>07.12.2021 18:42:33</t>
  </si>
  <si>
    <t>08.12.2021 00:01:11</t>
  </si>
  <si>
    <t>TR-1/4 45-72-M00004_967095722_967095722</t>
  </si>
  <si>
    <t>07.12.2021 18:44:40</t>
  </si>
  <si>
    <t>07.12.2021 20:42:06</t>
  </si>
  <si>
    <t>YAKAKÖY KÖK 45-75-M00067_HatBaşıAyırıcı_53135485 M02_53135485</t>
  </si>
  <si>
    <t>07.12.2021 18:47:40</t>
  </si>
  <si>
    <t>07.12.2021 22:13:27</t>
  </si>
  <si>
    <t>BAYRAM KARAKOÇ SULAMA GRUBU TR 35-27-L00132_95000034737_95000034737</t>
  </si>
  <si>
    <t>07.12.2021 18:51:53</t>
  </si>
  <si>
    <t>07.12.2021 21:07:12</t>
  </si>
  <si>
    <t>DM-2 45-71-M00002_953192173_953192173</t>
  </si>
  <si>
    <t>07.12.2021 18:53:50</t>
  </si>
  <si>
    <t>07.12.2021 21:54:19</t>
  </si>
  <si>
    <t>BAŞKÖY MAŞAT TR-1 35-29-L00192_35-29-L00192_2347751</t>
  </si>
  <si>
    <t>07.12.2021 18:54:40</t>
  </si>
  <si>
    <t>08.12.2021 02:25:19</t>
  </si>
  <si>
    <t>K-4457 35-01-K04457_911584545_911584545</t>
  </si>
  <si>
    <t>07.12.2021 18:56:57</t>
  </si>
  <si>
    <t>08.12.2021 01:57:09</t>
  </si>
  <si>
    <t>K-1534 35-01-K01534_TRAFO-2 K02_42587701</t>
  </si>
  <si>
    <t>07.12.2021 19:01:39</t>
  </si>
  <si>
    <t>08.12.2021 01:56:26</t>
  </si>
  <si>
    <t>K-1948 35-08-K01948_912138607_912138607</t>
  </si>
  <si>
    <t>07.12.2021 19:05:55</t>
  </si>
  <si>
    <t>07.12.2021 22:11:08</t>
  </si>
  <si>
    <t>AŞAĞIKIŞLA TR-1 45-72-M00201_A_56388057_56388057</t>
  </si>
  <si>
    <t>07.12.2021 19:07:04</t>
  </si>
  <si>
    <t>07.12.2021 21:30:53</t>
  </si>
  <si>
    <t>TR-31(M-731) 35-30-M00731_H h1_43010769</t>
  </si>
  <si>
    <t>07.12.2021 21:33:26</t>
  </si>
  <si>
    <t>ZEYTİNOVA TR-1 35-20-L00307_95000156293_95000156293</t>
  </si>
  <si>
    <t>07.12.2021 19:12:06</t>
  </si>
  <si>
    <t>07.12.2021 22:19:48</t>
  </si>
  <si>
    <t>KOZLUCA TR-3 (NARLI MAHALLESİ) 45-73-M01108__72373906_72373906</t>
  </si>
  <si>
    <t>07.12.2021 19:13:00</t>
  </si>
  <si>
    <t>07.12.2021 21:10:52</t>
  </si>
  <si>
    <t>K-77 35-01-K00077_E_56378293_56378293</t>
  </si>
  <si>
    <t>07.12.2021 19:17:27</t>
  </si>
  <si>
    <t>07.12.2021 22:27:37</t>
  </si>
  <si>
    <t>SOMA TR-20/1 45-82-M00111_945540896_945540896</t>
  </si>
  <si>
    <t>07.12.2021 19:21:52</t>
  </si>
  <si>
    <t>07.12.2021 22:15:09</t>
  </si>
  <si>
    <t>07.12.2021 19:22:07</t>
  </si>
  <si>
    <t>07.12.2021 19:49:00</t>
  </si>
  <si>
    <t>EĞLENHOCA DM 35-21-M00013_EĞLENHOCA-1  (KARABURUN GIS TM) M06_72178833</t>
  </si>
  <si>
    <t>07.12.2021 19:26:28</t>
  </si>
  <si>
    <t>07.12.2021 21:00:01</t>
  </si>
  <si>
    <t>ALAÇATI TM 35-18-A00005_KARABURUN-1 M19_2310585</t>
  </si>
  <si>
    <t>07.12.2021 19:28:49</t>
  </si>
  <si>
    <t>07.12.2021 19:31:36</t>
  </si>
  <si>
    <t>YUKARI AKTEPE PALAMUTÇUK MAH. TR-3 35-32-L00074_B_56369088_56369088</t>
  </si>
  <si>
    <t>07.12.2021 19:29:29</t>
  </si>
  <si>
    <t>07.12.2021 22:05:46</t>
  </si>
  <si>
    <t>DM-18/04 45-71-M00259_C_65513343_65513343</t>
  </si>
  <si>
    <t>07.12.2021 19:29:31</t>
  </si>
  <si>
    <t>07.12.2021 20:37:28</t>
  </si>
  <si>
    <t>07.12.2021 19:30:36</t>
  </si>
  <si>
    <t>08.12.2021 02:35:21</t>
  </si>
  <si>
    <t>URLA TM-1 35-19-A00004_ALAÇATI-2 M04_2313935</t>
  </si>
  <si>
    <t>07.12.2021 19:33:49</t>
  </si>
  <si>
    <t>07.12.2021 19:39:14</t>
  </si>
  <si>
    <t>BAHÇELİ TR-3 45-73-M00431_945653788_945653788</t>
  </si>
  <si>
    <t>07.12.2021 19:35:08</t>
  </si>
  <si>
    <t>08.12.2021 02:02:10</t>
  </si>
  <si>
    <t>M-1239 35-01-M01239_35-01-M01239_41902369</t>
  </si>
  <si>
    <t>07.12.2021 19:36:03</t>
  </si>
  <si>
    <t>07.12.2021 21:39:13</t>
  </si>
  <si>
    <t>TR-157 35-19-M00157_95000108822_95000108822</t>
  </si>
  <si>
    <t>07.12.2021 19:36:56</t>
  </si>
  <si>
    <t>07.12.2021 23:05:31</t>
  </si>
  <si>
    <t>PAYAMLI M-1 KÖK 35-25-M00175_HatBaşıAyırıcı_53138832 M08_53138832</t>
  </si>
  <si>
    <t>07.12.2021 19:40:39</t>
  </si>
  <si>
    <t>07.12.2021 21:24:25</t>
  </si>
  <si>
    <t>MORDOĞAN İM 35-21-A00002_İYTE-2 M03_2061844</t>
  </si>
  <si>
    <t>07.12.2021 19:45:50</t>
  </si>
  <si>
    <t>07.12.2021 19:47:31</t>
  </si>
  <si>
    <t>TR-85 45-78-L00085__72372243_72372243</t>
  </si>
  <si>
    <t>07.12.2021 19:50:29</t>
  </si>
  <si>
    <t>07.12.2021 20:20:05</t>
  </si>
  <si>
    <t>K-4755 35-01-K04755_C_56373756_56373756</t>
  </si>
  <si>
    <t>07.12.2021 19:57:11</t>
  </si>
  <si>
    <t>08.12.2021 00:07:33</t>
  </si>
  <si>
    <t>YENİCEKÖY TR-1 35-15-L00426_950362632_950362632</t>
  </si>
  <si>
    <t>07.12.2021 20:04:15</t>
  </si>
  <si>
    <t>08.12.2021 01:23:54</t>
  </si>
  <si>
    <t>YUKARI KIZILCA TR-5 35-27-L00341_C_56406305_56406305</t>
  </si>
  <si>
    <t>07.12.2021 20:05:55</t>
  </si>
  <si>
    <t>07.12.2021 23:00:13</t>
  </si>
  <si>
    <t>K-270 35-01-K00270_910567756_910567756</t>
  </si>
  <si>
    <t>07.12.2021 20:06:22</t>
  </si>
  <si>
    <t>07.12.2021 23:36:51</t>
  </si>
  <si>
    <t>PAMUCAK KÖK 35-13-L00400_HatBaşıAyırıcı_77214023 L02_77214023</t>
  </si>
  <si>
    <t>07.12.2021 20:07:10</t>
  </si>
  <si>
    <t>07.12.2021 22:06:10</t>
  </si>
  <si>
    <t>SARIPINAR KÖK 45-73-M01357_HatBaşıAyırıcı_53135707 M05_53135707</t>
  </si>
  <si>
    <t>07.12.2021 20:11:58</t>
  </si>
  <si>
    <t>08.12.2021 02:05:29</t>
  </si>
  <si>
    <t>M-271 KARAKAYALAR DM 35-14-M00271_BADEMLER 477 SOL DEVRE M10_2097313</t>
  </si>
  <si>
    <t>07.12.2021 20:13:00</t>
  </si>
  <si>
    <t>07.12.2021 20:33:21</t>
  </si>
  <si>
    <t>KARAYAĞCI AVŞAR TR-1 45-75-M00293_A_56385883_56385883</t>
  </si>
  <si>
    <t>07.12.2021 20:20:27</t>
  </si>
  <si>
    <t>07.12.2021 20:51:37</t>
  </si>
  <si>
    <t>TR-33 35-16-L00033_47578188_56352860_56352860</t>
  </si>
  <si>
    <t>07.12.2021 20:23:14</t>
  </si>
  <si>
    <t>07.12.2021 22:26:42</t>
  </si>
  <si>
    <t>ÇANDARLI TR-10 35-30-M00010_955320840_955320840</t>
  </si>
  <si>
    <t>07.12.2021 20:28:23</t>
  </si>
  <si>
    <t>07.12.2021 23:19:24</t>
  </si>
  <si>
    <t>07.12.2021 20:32:35</t>
  </si>
  <si>
    <t>07.12.2021 22:26:40</t>
  </si>
  <si>
    <t>YASEMİN DM 35-19-M00002_HatBaşıAyırıcı_53137267 M02_53137267</t>
  </si>
  <si>
    <t>07.12.2021 20:34:52</t>
  </si>
  <si>
    <t>08.12.2021 00:10:17</t>
  </si>
  <si>
    <t>07.12.2021 20:35:13</t>
  </si>
  <si>
    <t>07.12.2021 23:58:14</t>
  </si>
  <si>
    <t>DM08/TR18 45-73-M00001_A AB5_65949246</t>
  </si>
  <si>
    <t>07.12.2021 20:36:41</t>
  </si>
  <si>
    <t>07.12.2021 21:08:07</t>
  </si>
  <si>
    <t>L-201 GÜZELÇİFTLİK 35-14-L00201_DAĞITIM TRAFO L-201 GÜZELÇİFTLİK L04_72216672</t>
  </si>
  <si>
    <t>07.12.2021 23:38:51</t>
  </si>
  <si>
    <t>DM-8 45-71-M00295_953206961_953206961</t>
  </si>
  <si>
    <t>07.12.2021 20:46:49</t>
  </si>
  <si>
    <t>07.12.2021 23:04:23</t>
  </si>
  <si>
    <t>ORTAKÖY KAYALI TR-2 35-29-L00225_A_56400224_56400224</t>
  </si>
  <si>
    <t>07.12.2021 20:50:12</t>
  </si>
  <si>
    <t>08.12.2021 02:13:16</t>
  </si>
  <si>
    <t>EROĞLU TR-2 45-72-L00370_A_56393075_56393075</t>
  </si>
  <si>
    <t>07.12.2021 20:58:06</t>
  </si>
  <si>
    <t>07.12.2021 22:37:05</t>
  </si>
  <si>
    <t>M-2024 35-09-M02024_947528638_947528638</t>
  </si>
  <si>
    <t>07.12.2021 21:01:12</t>
  </si>
  <si>
    <t>07.12.2021 21:33:08</t>
  </si>
  <si>
    <t>SOĞUKYURT (OKULYANI) TR-1 45-73-M00207_C_56391822_56391822</t>
  </si>
  <si>
    <t>07.12.2021 21:03:44</t>
  </si>
  <si>
    <t>07.12.2021 22:44:20</t>
  </si>
  <si>
    <t>URGANLI TR-4 45-83-M00554_48025146_56353959_56353959</t>
  </si>
  <si>
    <t>07.12.2021 21:05:59</t>
  </si>
  <si>
    <t>07.12.2021 21:53:41</t>
  </si>
  <si>
    <t>YOLÜSTÜ TR-12 35-15-M00269_35-15-M00269_2365404</t>
  </si>
  <si>
    <t>07.12.2021 21:06:07</t>
  </si>
  <si>
    <t>07.12.2021 22:14:56</t>
  </si>
  <si>
    <t>PAYAMLI M-1 KÖK 35-25-M00175_KARAYOLLARI M08_72056661</t>
  </si>
  <si>
    <t>07.12.2021 21:12:37</t>
  </si>
  <si>
    <t>07.12.2021 21:29:01</t>
  </si>
  <si>
    <t>K-3203 35-04-K03203_99782282_99782282</t>
  </si>
  <si>
    <t>07.12.2021 21:16:38</t>
  </si>
  <si>
    <t>08.12.2021 00:25:34</t>
  </si>
  <si>
    <t>M-378 35-30-M00378_E E3_42901886</t>
  </si>
  <si>
    <t>07.12.2021 21:22:00</t>
  </si>
  <si>
    <t>08.12.2021 03:17:54</t>
  </si>
  <si>
    <t>ÇANDARLI TR-15 (SANAYİ) 35-30-M00015_955312472_955312472</t>
  </si>
  <si>
    <t>07.12.2021 21:25:19</t>
  </si>
  <si>
    <t>07.12.2021 23:29:43</t>
  </si>
  <si>
    <t>YASEMİN DM 35-19-M00002_KUŞÇULAR DM-2 M02_2116641</t>
  </si>
  <si>
    <t>07.12.2021 21:29:27</t>
  </si>
  <si>
    <t>07.12.2021 23:30:00</t>
  </si>
  <si>
    <t>DM-4/TR-20 35-22-M00084_955261611_955261611</t>
  </si>
  <si>
    <t>07.12.2021 21:30:51</t>
  </si>
  <si>
    <t>08.12.2021 03:07:05</t>
  </si>
  <si>
    <t>ZEYTİNALAN İM 35-19-A00002_TR-69 L12_2051673</t>
  </si>
  <si>
    <t>07.12.2021 21:36:43</t>
  </si>
  <si>
    <t>07.12.2021 21:50:13</t>
  </si>
  <si>
    <t>M-2024 35-09-M02024_D D01b_5968225</t>
  </si>
  <si>
    <t>07.12.2021 21:42:31</t>
  </si>
  <si>
    <t>08.12.2021 02:03:31</t>
  </si>
  <si>
    <t>07.12.2021 21:58:16</t>
  </si>
  <si>
    <t>07.12.2021 22:48:00</t>
  </si>
  <si>
    <t>M-2675 35-01-M02675__79836546_79836546</t>
  </si>
  <si>
    <t>07.12.2021 22:03:14</t>
  </si>
  <si>
    <t>08.12.2021 00:39:21</t>
  </si>
  <si>
    <t>TR-7 DEPREM KONUTLARI 35-19-L00007_DAĞITIM TRAFOSU L02_72118552</t>
  </si>
  <si>
    <t>07.12.2021 22:08:50</t>
  </si>
  <si>
    <t>08.12.2021 01:00:31</t>
  </si>
  <si>
    <t>07.12.2021 22:17:16</t>
  </si>
  <si>
    <t>08.12.2021 00:40:11</t>
  </si>
  <si>
    <t>K-112 35-01-K00112_35-01-K00112_2375632</t>
  </si>
  <si>
    <t>07.12.2021 22:18:49</t>
  </si>
  <si>
    <t>07.12.2021 22:55:02</t>
  </si>
  <si>
    <t>K-126 35-01-K00126_911043799_911043799</t>
  </si>
  <si>
    <t>07.12.2021 22:28:21</t>
  </si>
  <si>
    <t>07.12.2021 23:35:06</t>
  </si>
  <si>
    <t>URUZLAR TR-1 45-82-M00165_DIREK TIPI TRAFO HUCRESI H01_2090770</t>
  </si>
  <si>
    <t>07.12.2021 22:40:11</t>
  </si>
  <si>
    <t>08.12.2021 00:33:26</t>
  </si>
  <si>
    <t>PAYAMLI M-1 KÖK 35-25-M00175_956661481_956661481</t>
  </si>
  <si>
    <t>07.12.2021 22:41:00</t>
  </si>
  <si>
    <t>07.12.2021 23:48:10</t>
  </si>
  <si>
    <t>SARIGÖL TR-40 45-79-M00040_B_56396939_56396939</t>
  </si>
  <si>
    <t>07.12.2021 22:47:02</t>
  </si>
  <si>
    <t>07.12.2021 23:53:48</t>
  </si>
  <si>
    <t>K-2541 35-02-K02541_35-02-K02541_2362100</t>
  </si>
  <si>
    <t>07.12.2021 22:47:04</t>
  </si>
  <si>
    <t>08.12.2021 00:46:25</t>
  </si>
  <si>
    <t>DEMİRCİ KÖK 35-26-M00779_YEŞİLKÖY ENH M01_42707191</t>
  </si>
  <si>
    <t>07.12.2021 23:01:40</t>
  </si>
  <si>
    <t>07.12.2021 23:27:13</t>
  </si>
  <si>
    <t>YENİ HARMANDALI TR-1 45-71-M00893_DIREK TIPI TRAFO HUCRESI H01_2084265</t>
  </si>
  <si>
    <t>07.12.2021 23:10:56</t>
  </si>
  <si>
    <t>08.12.2021 07:36:13</t>
  </si>
  <si>
    <t>07.12.2021 23:22:17</t>
  </si>
  <si>
    <t>07.12.2021 23:26:17</t>
  </si>
  <si>
    <t>07.12.2021 23:27:30</t>
  </si>
  <si>
    <t>07.12.2021 23:33:37</t>
  </si>
  <si>
    <t>DM-2/TR-7 35-22-M00007_955280056_955280056</t>
  </si>
  <si>
    <t>07.12.2021 23:33:36</t>
  </si>
  <si>
    <t>08.12.2021 00:25:49</t>
  </si>
  <si>
    <t>TR-5 35-19-L00005_BOZAVLU TRAFO L02_72124009</t>
  </si>
  <si>
    <t>07.12.2021 23:34:17</t>
  </si>
  <si>
    <t>07.12.2021 23:49:00</t>
  </si>
  <si>
    <t>DM-18/04 45-71-M00259_F f1b_44500688</t>
  </si>
  <si>
    <t>07.12.2021 23:47:35</t>
  </si>
  <si>
    <t>08.12.2021 01:29:21</t>
  </si>
  <si>
    <t>07.12.2021 23:55:24</t>
  </si>
  <si>
    <t>08.12.2021 00:36:30</t>
  </si>
  <si>
    <t>08.12.2021 00:18:28</t>
  </si>
  <si>
    <t>08.12.2021 01:28:15</t>
  </si>
  <si>
    <t>08.12.2021 00:23:27</t>
  </si>
  <si>
    <t>08.12.2021 02:26:06</t>
  </si>
  <si>
    <t>M-2382 35-02-M02382_99750222_99750222</t>
  </si>
  <si>
    <t>08.12.2021 00:40:26</t>
  </si>
  <si>
    <t>08.12.2021 01:39:43</t>
  </si>
  <si>
    <t>08.12.2021 01:10:02</t>
  </si>
  <si>
    <t>08.12.2021 02:26:17</t>
  </si>
  <si>
    <t>SARAÇLAR KÖK 45-77-L00104_HAMİDİYE L05_72240088</t>
  </si>
  <si>
    <t>08.12.2021 01:14:55</t>
  </si>
  <si>
    <t>08.12.2021 02:38:38</t>
  </si>
  <si>
    <t>08.12.2021 01:17:03</t>
  </si>
  <si>
    <t>08.12.2021 03:06:18</t>
  </si>
  <si>
    <t>K-278 35-01-K00278_911576465_911576465</t>
  </si>
  <si>
    <t>08.12.2021 01:17:28</t>
  </si>
  <si>
    <t>08.12.2021 03:21:57</t>
  </si>
  <si>
    <t>ULUDERBENT DM 45-73-M00491_ÖRENCİK M01_66856615</t>
  </si>
  <si>
    <t>08.12.2021 01:21:01</t>
  </si>
  <si>
    <t>08.12.2021 01:30:50</t>
  </si>
  <si>
    <t>OG Hatta Ağaç Kesimi</t>
  </si>
  <si>
    <t>08.12.2021 01:26:00</t>
  </si>
  <si>
    <t>08.12.2021 02:04:25</t>
  </si>
  <si>
    <t>K-2425 35-04-K02425_99399145_99399145</t>
  </si>
  <si>
    <t>08.12.2021 01:26:29</t>
  </si>
  <si>
    <t>08.12.2021 05:08:09</t>
  </si>
  <si>
    <t>BOZYAKA TM 35-01-A00007_BOZYAKA-14 K26_2312200</t>
  </si>
  <si>
    <t>08.12.2021 01:32:37</t>
  </si>
  <si>
    <t>08.12.2021 03:15:52</t>
  </si>
  <si>
    <t>08.12.2021 01:35:04</t>
  </si>
  <si>
    <t>08.12.2021 02:10:23</t>
  </si>
  <si>
    <t>M-2921 35-02-M02921_98872455_98872455</t>
  </si>
  <si>
    <t>08.12.2021 01:47:58</t>
  </si>
  <si>
    <t>08.12.2021 03:33:03</t>
  </si>
  <si>
    <t>TR-100 ZEYTİNALANI 35-19-L00100_956693263_956693263</t>
  </si>
  <si>
    <t>08.12.2021 01:52:56</t>
  </si>
  <si>
    <t>08.12.2021 04:01:55</t>
  </si>
  <si>
    <t>HASAN GÜLLER SULAMA 35-26-L00196_10569223_56359357_56359357</t>
  </si>
  <si>
    <t>08.12.2021 02:07:16</t>
  </si>
  <si>
    <t>08.12.2021 03:25:45</t>
  </si>
  <si>
    <t>08.12.2021 02:19:41</t>
  </si>
  <si>
    <t>08.12.2021 09:18:00</t>
  </si>
  <si>
    <t>MURADİYE HASTANE TR-1 45-71-M00193_953207528_953207528</t>
  </si>
  <si>
    <t>08.12.2021 02:19:57</t>
  </si>
  <si>
    <t>08.12.2021 09:08:17</t>
  </si>
  <si>
    <t>KUŞÇULAR TR-9 35-19-M00221_6181307_56355638_56355638</t>
  </si>
  <si>
    <t>08.12.2021 02:23:53</t>
  </si>
  <si>
    <t>08.12.2021 11:01:07</t>
  </si>
  <si>
    <t>ÇAMBEL TR-2 35-27-M00857_912730416_912730416</t>
  </si>
  <si>
    <t>08.12.2021 02:47:03</t>
  </si>
  <si>
    <t>08.12.2021 03:53:32</t>
  </si>
  <si>
    <t>L-145 DALYAN DM 35-18-L00145_GÜZELDENİZ L-169 L02_72052181</t>
  </si>
  <si>
    <t>08.12.2021 02:53:27</t>
  </si>
  <si>
    <t>08.12.2021 03:30:19</t>
  </si>
  <si>
    <t>HATAY TM 35-01-A00009_HATAY-9 K16_2313671</t>
  </si>
  <si>
    <t>08.12.2021 03:05:37</t>
  </si>
  <si>
    <t>08.12.2021 03:13:38</t>
  </si>
  <si>
    <t>K-619 35-01-K00619_TRAFO K04_2310241</t>
  </si>
  <si>
    <t>08.12.2021 03:18:20</t>
  </si>
  <si>
    <t>08.12.2021 11:16:23</t>
  </si>
  <si>
    <t>MORDOĞAN İM 35-21-A00002_ALAÇATI-3 M08_2063149</t>
  </si>
  <si>
    <t>08.12.2021 03:49:16</t>
  </si>
  <si>
    <t>08.12.2021 03:56:40</t>
  </si>
  <si>
    <t>TR-2 35-19-L00002_A_60984865_60984865</t>
  </si>
  <si>
    <t>08.12.2021 04:04:53</t>
  </si>
  <si>
    <t>08.12.2021 07:21:33</t>
  </si>
  <si>
    <t>İZZETTİN KÖK 45-83-M00132_ŞİRVAN M03_2107097</t>
  </si>
  <si>
    <t>08.12.2021 04:10:11</t>
  </si>
  <si>
    <t>08.12.2021 06:42:32</t>
  </si>
  <si>
    <t>DM-18/04 45-71-M00259_953222738_953222738</t>
  </si>
  <si>
    <t>08.12.2021 04:38:03</t>
  </si>
  <si>
    <t>08.12.2021 05:11:43</t>
  </si>
  <si>
    <t>TR-91 35-19-L00091_5649659_56353770_56353770</t>
  </si>
  <si>
    <t>08.12.2021 05:14:22</t>
  </si>
  <si>
    <t>08.12.2021 10:33:23</t>
  </si>
  <si>
    <t>ÇERKEZ MAHMUDİYE KÖYÜ TR-1 45-71-M01095_DIREK TIPI TRAFO HUCRESI H01_2087806</t>
  </si>
  <si>
    <t>08.12.2021 05:23:08</t>
  </si>
  <si>
    <t>08.12.2021 10:16:32</t>
  </si>
  <si>
    <t>08.12.2021 05:55:56</t>
  </si>
  <si>
    <t>08.12.2021 10:53:17</t>
  </si>
  <si>
    <t>ARSLANLAR TM 35-26-A00004_YAZIBAŞI-1 M34_2307565</t>
  </si>
  <si>
    <t>08.12.2021 06:04:31</t>
  </si>
  <si>
    <t>08.12.2021 06:13:53</t>
  </si>
  <si>
    <t>08.12.2021 06:05:38</t>
  </si>
  <si>
    <t>08.12.2021 06:13:26</t>
  </si>
  <si>
    <t>M-3052 35-09-M03052_957839661_957839661</t>
  </si>
  <si>
    <t>08.12.2021 06:06:53</t>
  </si>
  <si>
    <t>08.12.2021 10:10:54</t>
  </si>
  <si>
    <t>08.12.2021 06:31:00</t>
  </si>
  <si>
    <t>08.12.2021 06:38:18</t>
  </si>
  <si>
    <t>YENİCE Ç.TEKKE KÖYÜ TR-1 45-73-L00003_A_56387001_56387001</t>
  </si>
  <si>
    <t>08.12.2021 06:39:34</t>
  </si>
  <si>
    <t>08.12.2021 10:05:17</t>
  </si>
  <si>
    <t>ÇANKAYA KÖK 35-26-M00587_TORUN M05_65934328</t>
  </si>
  <si>
    <t>08.12.2021 06:41:44</t>
  </si>
  <si>
    <t>08.12.2021 07:27:36</t>
  </si>
  <si>
    <t>KARABEL KÖK(VİŞNELİ KÖK) 35-26-M01207_KARABEL RES M06_66051330</t>
  </si>
  <si>
    <t>08.12.2021 06:55:06</t>
  </si>
  <si>
    <t>08.12.2021 07:57:22</t>
  </si>
  <si>
    <t>ÇATALKAYA TR-4 35-21-L00194_953356887_953356887</t>
  </si>
  <si>
    <t>08.12.2021 07:01:58</t>
  </si>
  <si>
    <t>08.12.2021 11:26:26</t>
  </si>
  <si>
    <t>08.12.2021 07:18:03</t>
  </si>
  <si>
    <t>08.12.2021 09:32:04</t>
  </si>
  <si>
    <t>DM-1/TR-17 SEFERİHİSAR 35-14-M00329_956634381_956634381</t>
  </si>
  <si>
    <t>08.12.2021 07:26:15</t>
  </si>
  <si>
    <t>08.12.2021 08:53:51</t>
  </si>
  <si>
    <t>M-261 ULAMIŞ 35-14-M00261_DIREK TIPI TRAFO HUCRESI H01_2098986</t>
  </si>
  <si>
    <t>08.12.2021 07:29:03</t>
  </si>
  <si>
    <t>08.12.2021 12:30:37</t>
  </si>
  <si>
    <t>08.12.2021 07:37:53</t>
  </si>
  <si>
    <t>08.12.2021 09:17:50</t>
  </si>
  <si>
    <t>M-2139 35-07-M02139_99318478_99318478</t>
  </si>
  <si>
    <t>08.12.2021 07:39:20</t>
  </si>
  <si>
    <t>08.12.2021 10:42:29</t>
  </si>
  <si>
    <t>ÜRKMEZ M-17 35-25-M00174_5861104_56376299_56376299</t>
  </si>
  <si>
    <t>08.12.2021 07:51:17</t>
  </si>
  <si>
    <t>08.12.2021 10:17:38</t>
  </si>
  <si>
    <t>08.12.2021 07:59:07</t>
  </si>
  <si>
    <t>08.12.2021 09:20:44</t>
  </si>
  <si>
    <t>TR-112 ZEYTİNALANI 35-19-L00112_956673449_956673449</t>
  </si>
  <si>
    <t>08.12.2021 07:59:30</t>
  </si>
  <si>
    <t>08.12.2021 11:45:50</t>
  </si>
  <si>
    <t>K-1625 35-07-K01625_912452887_912452887</t>
  </si>
  <si>
    <t>08.12.2021 08:00:06</t>
  </si>
  <si>
    <t>08.12.2021 12:22:17</t>
  </si>
  <si>
    <t>08.12.2021 08:09:14</t>
  </si>
  <si>
    <t>08.12.2021 08:45:53</t>
  </si>
  <si>
    <t>L-291 35-18-L00291_5720455_56369530_56369530</t>
  </si>
  <si>
    <t>08.12.2021 08:10:11</t>
  </si>
  <si>
    <t>08.12.2021 13:31:18</t>
  </si>
  <si>
    <t>TR-69 35-16-L00069_F F1b_47588851</t>
  </si>
  <si>
    <t>08.12.2021 08:13:52</t>
  </si>
  <si>
    <t>08.12.2021 10:47:34</t>
  </si>
  <si>
    <t>DM-3/25 (MUTLU MAH. MUHTARLIK) 45-71-M00076_953207456_953207456</t>
  </si>
  <si>
    <t>08.12.2021 08:24:00</t>
  </si>
  <si>
    <t>08.12.2021 11:28:47</t>
  </si>
  <si>
    <t>L-438 35-18-L00438_950448973_950448973</t>
  </si>
  <si>
    <t>08.12.2021 08:26:53</t>
  </si>
  <si>
    <t>08.12.2021 14:12:03</t>
  </si>
  <si>
    <t>M-10 35-02-M00010_M-280 M06_2046898</t>
  </si>
  <si>
    <t>08.12.2021 08:27:00</t>
  </si>
  <si>
    <t>08.12.2021 09:18:32</t>
  </si>
  <si>
    <t>M-10 35-02-M00010_M-1437 M04_2046894</t>
  </si>
  <si>
    <t>08.12.2021 08:44:05</t>
  </si>
  <si>
    <t>M-1200 35-10-M01200_915045408_915045408</t>
  </si>
  <si>
    <t>08.12.2021 08:27:09</t>
  </si>
  <si>
    <t>08.12.2021 09:23:40</t>
  </si>
  <si>
    <t>BEYAZKENT SİTESİ 35-30-M00343_955305309_955305309</t>
  </si>
  <si>
    <t>08.12.2021 08:30:58</t>
  </si>
  <si>
    <t>08.12.2021 10:33:07</t>
  </si>
  <si>
    <t>K-3187 35-01-K03187_911789283_911789283</t>
  </si>
  <si>
    <t>08.12.2021 08:31:48</t>
  </si>
  <si>
    <t>08.12.2021 09:23:45</t>
  </si>
  <si>
    <t>TR-104 ZEYTİNALANI 35-19-L00104_956675642_956675642</t>
  </si>
  <si>
    <t>08.12.2021 08:31:57</t>
  </si>
  <si>
    <t>08.12.2021 11:22:27</t>
  </si>
  <si>
    <t>GÜLBAHÇE TR-278 35-19-L00278_956671907_956671907</t>
  </si>
  <si>
    <t>08.12.2021 08:34:06</t>
  </si>
  <si>
    <t>08.12.2021 15:23:50</t>
  </si>
  <si>
    <t>TR-4 35-19-L00004_6809519_56394556_56394556</t>
  </si>
  <si>
    <t>08.12.2021 08:34:26</t>
  </si>
  <si>
    <t>08.12.2021 12:04:22</t>
  </si>
  <si>
    <t>ZEYTİNLER TR-1 35-19-M00207_956699366_956699366</t>
  </si>
  <si>
    <t>08.12.2021 08:36:28</t>
  </si>
  <si>
    <t>08.12.2021 13:37:20</t>
  </si>
  <si>
    <t>TR-1/3 45-83-M00003_PAŞATIMARI TR-1 M05_2095355</t>
  </si>
  <si>
    <t>08.12.2021 08:41:35</t>
  </si>
  <si>
    <t>08.12.2021 10:32:07</t>
  </si>
  <si>
    <t>AKKOCA ÖZEL TR 35-26-M00563Ö_35-26-M00563Ö_2362803</t>
  </si>
  <si>
    <t>08.12.2021 08:43:43</t>
  </si>
  <si>
    <t>08.12.2021 09:15:33</t>
  </si>
  <si>
    <t>DM-14/24-A 45-71-M02217_953196203_953196203</t>
  </si>
  <si>
    <t>08.12.2021 08:43:55</t>
  </si>
  <si>
    <t>08.12.2021 19:09:29</t>
  </si>
  <si>
    <t>K-4052 35-01-K04052_911654928_911654928</t>
  </si>
  <si>
    <t>08.12.2021 08:44:20</t>
  </si>
  <si>
    <t>08.12.2021 09:50:00</t>
  </si>
  <si>
    <t>L-437 ŞEHİTLİK 35-18-L00437_950449104_950449104</t>
  </si>
  <si>
    <t>08.12.2021 08:47:37</t>
  </si>
  <si>
    <t>08.12.2021 14:32:10</t>
  </si>
  <si>
    <t>DM-2/6 (DİYANET ARKASI) 45-71-M00150_953192179_953192179</t>
  </si>
  <si>
    <t>08.12.2021 08:51:00</t>
  </si>
  <si>
    <t>08.12.2021 13:40:17</t>
  </si>
  <si>
    <t>YENİKÖY TR-1 45-73-M00252_B_56393409_56393409</t>
  </si>
  <si>
    <t>08.12.2021 08:51:22</t>
  </si>
  <si>
    <t>08.12.2021 10:29:26</t>
  </si>
  <si>
    <t>YAYLA KÖYÜ TR-1 35-21-L00093_953364662_953364662</t>
  </si>
  <si>
    <t>08.12.2021 08:55:01</t>
  </si>
  <si>
    <t>08.12.2021 18:26:39</t>
  </si>
  <si>
    <t>ÇATALOLUK DM 45-74-M00227_GÜVELİ M05_2115043</t>
  </si>
  <si>
    <t>08.12.2021 08:55:23</t>
  </si>
  <si>
    <t>08.12.2021 09:01:57</t>
  </si>
  <si>
    <t>K-4736 35-01-K04736__72922905_72922905</t>
  </si>
  <si>
    <t>08.12.2021 08:55:46</t>
  </si>
  <si>
    <t>08.12.2021 14:32:22</t>
  </si>
  <si>
    <t>M-2987 35-02-M02987_965919297_965919297</t>
  </si>
  <si>
    <t>08.12.2021 08:57:34</t>
  </si>
  <si>
    <t>08.12.2021 12:39:00</t>
  </si>
  <si>
    <t>08.12.2021 08:58:48</t>
  </si>
  <si>
    <t>08.12.2021 16:41:39</t>
  </si>
  <si>
    <t>K-4042 35-02-K04042_910347035_910347035</t>
  </si>
  <si>
    <t>08.12.2021 08:58:49</t>
  </si>
  <si>
    <t>08.12.2021 11:12:08</t>
  </si>
  <si>
    <t>ÖVEÇLİ KÖK 45-76-L00002_HatBaşıAyırıcı_53136583 L03_53136583</t>
  </si>
  <si>
    <t>08.12.2021 09:05:23</t>
  </si>
  <si>
    <t>08.12.2021 17:00:26</t>
  </si>
  <si>
    <t>KARABAĞLAR TM 35-01-A00012_KARABAĞLAR-12 K34_2055160</t>
  </si>
  <si>
    <t>08.12.2021 09:06:36</t>
  </si>
  <si>
    <t>08.12.2021 17:34:12</t>
  </si>
  <si>
    <t>08.12.2021 09:06:55</t>
  </si>
  <si>
    <t>08.12.2021 14:42:30</t>
  </si>
  <si>
    <t>M-1538 35-01-M01538_911092970_911092970</t>
  </si>
  <si>
    <t>08.12.2021 09:07:57</t>
  </si>
  <si>
    <t>08.12.2021 11:42:57</t>
  </si>
  <si>
    <t>K-583 35-02-K00583_35-02-K00583_42317275</t>
  </si>
  <si>
    <t>Plansız Kesinti / Müdahale</t>
  </si>
  <si>
    <t>08.12.2021 09:08:01</t>
  </si>
  <si>
    <t>08.12.2021 09:23:00</t>
  </si>
  <si>
    <t>AKKOYUNLU TR-2 35-29-L00270_35-29-L00270_2351041</t>
  </si>
  <si>
    <t>08.12.2021 09:08:48</t>
  </si>
  <si>
    <t>08.12.2021 09:48:44</t>
  </si>
  <si>
    <t>08.12.2021 09:10:05</t>
  </si>
  <si>
    <t>08.12.2021 17:40:06</t>
  </si>
  <si>
    <t>K-4440 35-02-K04440_35-02-K04440_2357823</t>
  </si>
  <si>
    <t>08.12.2021 09:10:38</t>
  </si>
  <si>
    <t>08.12.2021 12:21:11</t>
  </si>
  <si>
    <t>TR-7 DEPREM KONUTLARI 35-19-L00007_5847425_56394181_56394181</t>
  </si>
  <si>
    <t>08.12.2021 09:11:13</t>
  </si>
  <si>
    <t>08.12.2021 11:07:22</t>
  </si>
  <si>
    <t>SARUHANLI TR-31 45-80-M00031_956561986_956561986</t>
  </si>
  <si>
    <t>08.12.2021 09:12:19</t>
  </si>
  <si>
    <t>08.12.2021 10:36:42</t>
  </si>
  <si>
    <t>MECİDİYE TR-7 45-72-L00574_DAĞITIM TRAFOSU TR-7 L04_2106400</t>
  </si>
  <si>
    <t>08.12.2021 09:14:08</t>
  </si>
  <si>
    <t>08.12.2021 15:20:44</t>
  </si>
  <si>
    <t>K-2397 35-02-K02397_99977633_99977633</t>
  </si>
  <si>
    <t>08.12.2021 09:14:09</t>
  </si>
  <si>
    <t>08.12.2021 11:02:42</t>
  </si>
  <si>
    <t>DM-2/9 SEPETÇİK 35-18-L00589_8031516_56389471_56389471</t>
  </si>
  <si>
    <t>08.12.2021 09:15:00</t>
  </si>
  <si>
    <t>08.12.2021 13:07:00</t>
  </si>
  <si>
    <t>SANCAKLI BOZKÖY TR-5 45-71-M00088_953204558_953204558</t>
  </si>
  <si>
    <t>08.12.2021 09:15:15</t>
  </si>
  <si>
    <t>08.12.2021 15:07:14</t>
  </si>
  <si>
    <t>ORTA MAHALLE M-39 35-25-M00111_955257696_955257696</t>
  </si>
  <si>
    <t>08.12.2021 09:16:45</t>
  </si>
  <si>
    <t>08.12.2021 12:23:48</t>
  </si>
  <si>
    <t>L-472 OLTULU 35-18-L00472_950463063_950463063</t>
  </si>
  <si>
    <t>08.12.2021 09:19:20</t>
  </si>
  <si>
    <t>08.12.2021 18:33:29</t>
  </si>
  <si>
    <t>TR-21 35-13-L00021_C_56356122_56356122</t>
  </si>
  <si>
    <t>08.12.2021 09:22:00</t>
  </si>
  <si>
    <t>08.12.2021 09:51:31</t>
  </si>
  <si>
    <t>K-1502 35-03-K01502_944465104_944465104</t>
  </si>
  <si>
    <t>08.12.2021 09:24:44</t>
  </si>
  <si>
    <t>08.12.2021 12:40:50</t>
  </si>
  <si>
    <t>K-4015 35-02-K04015_912580892_912580892</t>
  </si>
  <si>
    <t>08.12.2021 09:26:18</t>
  </si>
  <si>
    <t>08.12.2021 10:46:11</t>
  </si>
  <si>
    <t>K-4325 35-04-K04325_35-04-K04325_2376324</t>
  </si>
  <si>
    <t>08.12.2021 09:28:35</t>
  </si>
  <si>
    <t>08.12.2021 12:01:50</t>
  </si>
  <si>
    <t>08.12.2021 09:29:46</t>
  </si>
  <si>
    <t>08.12.2021 17:04:20</t>
  </si>
  <si>
    <t>K-996 35-02-K00996_912737556_912737556</t>
  </si>
  <si>
    <t>08.12.2021 09:29:49</t>
  </si>
  <si>
    <t>08.12.2021 11:14:01</t>
  </si>
  <si>
    <t>KARAKUYU-5 35-26-M00444_956604795_956604795</t>
  </si>
  <si>
    <t>08.12.2021 09:30:47</t>
  </si>
  <si>
    <t>08.12.2021 11:38:17</t>
  </si>
  <si>
    <t>K-843 35-03-K00843_910546924_910546924</t>
  </si>
  <si>
    <t>08.12.2021 09:32:26</t>
  </si>
  <si>
    <t>08.12.2021 11:03:31</t>
  </si>
  <si>
    <t>K-289 35-04-K00289_99088320_99088320</t>
  </si>
  <si>
    <t>08.12.2021 09:33:25</t>
  </si>
  <si>
    <t>08.12.2021 11:00:05</t>
  </si>
  <si>
    <t>SALİHLİ TR-74 45-78-M00074_953263841_953263841</t>
  </si>
  <si>
    <t>08.12.2021 09:34:43</t>
  </si>
  <si>
    <t>08.12.2021 10:25:26</t>
  </si>
  <si>
    <t>TR-2/6 45-83-L00006_45-83-L00006_2372631</t>
  </si>
  <si>
    <t>08.12.2021 09:35:56</t>
  </si>
  <si>
    <t>08.12.2021 14:46:09</t>
  </si>
  <si>
    <t>K-2907 35-01-K02907_B B1_5873180</t>
  </si>
  <si>
    <t>08.12.2021 09:40:29</t>
  </si>
  <si>
    <t>08.12.2021 18:48:59</t>
  </si>
  <si>
    <t>08.12.2021 09:40:30</t>
  </si>
  <si>
    <t>08.12.2021 18:03:31</t>
  </si>
  <si>
    <t>MURADİYE DM 45-71-M00006_TEKEL M13_2322536</t>
  </si>
  <si>
    <t>08.12.2021 09:43:17</t>
  </si>
  <si>
    <t>08.12.2021 11:55:46</t>
  </si>
  <si>
    <t>TİYENLİ KÖK 45-85-M00004_TİYENLİ KÖY ÇIKIŞI M01_72102279</t>
  </si>
  <si>
    <t>OG Atlama(Jumper) Arızası</t>
  </si>
  <si>
    <t>08.12.2021 09:43:58</t>
  </si>
  <si>
    <t>08.12.2021 10:23:00</t>
  </si>
  <si>
    <t>EĞLENHOCA TR-2 35-21-L00119_953361048_953361048</t>
  </si>
  <si>
    <t>08.12.2021 09:45:00</t>
  </si>
  <si>
    <t>08.12.2021 10:50:19</t>
  </si>
  <si>
    <t>ÇEŞME İM 35-18-A00001_SİBAM L04_2053084</t>
  </si>
  <si>
    <t>08.12.2021 09:45:58</t>
  </si>
  <si>
    <t>08.12.2021 09:46:22</t>
  </si>
  <si>
    <t>L-287 SCOTCH PARK 35-18-L00287_950447222_950447222</t>
  </si>
  <si>
    <t>08.12.2021 09:50:24</t>
  </si>
  <si>
    <t>08.12.2021 19:28:14</t>
  </si>
  <si>
    <t>DM-1/TR-12 35-14-L00294_956656979_956656979</t>
  </si>
  <si>
    <t>08.12.2021 09:51:16</t>
  </si>
  <si>
    <t>08.12.2021 12:46:31</t>
  </si>
  <si>
    <t>ÇATALKAYA TR-4 35-21-L00194_965669753_965669753</t>
  </si>
  <si>
    <t>08.12.2021 09:51:30</t>
  </si>
  <si>
    <t>08.12.2021 10:55:47</t>
  </si>
  <si>
    <t>L-19 35-14-L00019_8479881_56355298_56355298</t>
  </si>
  <si>
    <t>08.12.2021 09:52:28</t>
  </si>
  <si>
    <t>08.12.2021 15:47:33</t>
  </si>
  <si>
    <t>AŞAĞIKIRIKLAR DM 35-16-M00448_ÇİFTLİK SULAMA M03_2334649</t>
  </si>
  <si>
    <t>08.12.2021 09:55:00</t>
  </si>
  <si>
    <t>08.12.2021 11:31:06</t>
  </si>
  <si>
    <t>ALSANCAK TM 35-01-A00005_MESUDİYE K02_2308861</t>
  </si>
  <si>
    <t>08.12.2021 09:56:00</t>
  </si>
  <si>
    <t>08.12.2021 10:53:00</t>
  </si>
  <si>
    <t>DM-1/TR-15 SEFERİHİSAR 35-14-M00327_956643645_956643645</t>
  </si>
  <si>
    <t>08.12.2021 09:56:59</t>
  </si>
  <si>
    <t>08.12.2021 13:45:39</t>
  </si>
  <si>
    <t>K-1361 35-02-K01361_99970122_99970122</t>
  </si>
  <si>
    <t>08.12.2021 09:59:46</t>
  </si>
  <si>
    <t>08.12.2021 12:29:52</t>
  </si>
  <si>
    <t>08.12.2021 10:00:01</t>
  </si>
  <si>
    <t>08.12.2021 10:49:32</t>
  </si>
  <si>
    <t>M-180 DALYAN ARITMA DM 35-18-M00180_950442599_950442599</t>
  </si>
  <si>
    <t>08.12.2021 10:00:24</t>
  </si>
  <si>
    <t>08.12.2021 12:07:12</t>
  </si>
  <si>
    <t>08.12.2021 10:03:04</t>
  </si>
  <si>
    <t>08.12.2021 10:20:00</t>
  </si>
  <si>
    <t>08.12.2021 10:03:06</t>
  </si>
  <si>
    <t>08.12.2021 12:39:26</t>
  </si>
  <si>
    <t>YALLIOĞLU KÖK 35-15-L00361_YENİKÖY L02_66935957</t>
  </si>
  <si>
    <t>08.12.2021 10:06:18</t>
  </si>
  <si>
    <t>08.12.2021 10:07:08</t>
  </si>
  <si>
    <t>TR-1/9 45-72-M00009_954921501_954921501</t>
  </si>
  <si>
    <t>08.12.2021 10:07:40</t>
  </si>
  <si>
    <t>08.12.2021 11:35:15</t>
  </si>
  <si>
    <t>K-370 35-01-K00370_TRAFO K04_2310592</t>
  </si>
  <si>
    <t>08.12.2021 10:09:00</t>
  </si>
  <si>
    <t>08.12.2021 16:56:47</t>
  </si>
  <si>
    <t>YENİFOÇA TR-22 35-23-M00022_35-23-M00022_76459252</t>
  </si>
  <si>
    <t>08.12.2021 10:09:59</t>
  </si>
  <si>
    <t>08.12.2021 17:41:12</t>
  </si>
  <si>
    <t>08.12.2021 10:10:32</t>
  </si>
  <si>
    <t>08.12.2021 11:02:00</t>
  </si>
  <si>
    <t>DM-2/34 (MEVLANA YOLU) 45-71-M00532__72649161_72649161</t>
  </si>
  <si>
    <t>08.12.2021 10:10:34</t>
  </si>
  <si>
    <t>08.12.2021 14:06:49</t>
  </si>
  <si>
    <t>SUBAŞI İM 35-26-A00002_NAİME L03_2304032</t>
  </si>
  <si>
    <t>08.12.2021 10:13:01</t>
  </si>
  <si>
    <t>08.12.2021 10:42:24</t>
  </si>
  <si>
    <t>K-2626 35-02-K02626_97478848_97478848</t>
  </si>
  <si>
    <t>08.12.2021 10:13:40</t>
  </si>
  <si>
    <t>08.12.2021 14:24:38</t>
  </si>
  <si>
    <t>BAHADIR TR-2 45-73-M01205_45-73-M01205_81259615</t>
  </si>
  <si>
    <t>08.12.2021 10:14:04</t>
  </si>
  <si>
    <t>08.12.2021 13:26:30</t>
  </si>
  <si>
    <t>M-236 35-02-M00236_A_56382755_56382755</t>
  </si>
  <si>
    <t>08.12.2021 10:14:11</t>
  </si>
  <si>
    <t>08.12.2021 11:50:41</t>
  </si>
  <si>
    <t>BERSEL KİMYA ÖZEL TR 35-17-M00380Ö_DIREK TIPI TRAFO HUCRESI H01_2047537</t>
  </si>
  <si>
    <t>08.12.2021 10:16:06</t>
  </si>
  <si>
    <t>08.12.2021 12:25:05</t>
  </si>
  <si>
    <t>L-224 SİBAM EVLERİ 35-18-L00224_L-225 L04_2325220</t>
  </si>
  <si>
    <t>08.12.2021 10:16:51</t>
  </si>
  <si>
    <t>08.12.2021 18:04:45</t>
  </si>
  <si>
    <t>08.12.2021 10:17:53</t>
  </si>
  <si>
    <t>08.12.2021 18:44:20</t>
  </si>
  <si>
    <t>K-254 35-04-K00254_98912419_98912419</t>
  </si>
  <si>
    <t>08.12.2021 10:22:33</t>
  </si>
  <si>
    <t>08.12.2021 11:25:20</t>
  </si>
  <si>
    <t>TR-41 35-15-M00041_ H_72258148</t>
  </si>
  <si>
    <t>08.12.2021 10:23:48</t>
  </si>
  <si>
    <t>08.12.2021 12:10:45</t>
  </si>
  <si>
    <t>TR-1/111 45-83-M00111_45-83-M00111_2364667</t>
  </si>
  <si>
    <t>08.12.2021 10:25:48</t>
  </si>
  <si>
    <t>08.12.2021 11:32:28</t>
  </si>
  <si>
    <t>BEYOBA TR-3 45-72-M00420__82864664_82864664</t>
  </si>
  <si>
    <t>08.12.2021 10:35:41</t>
  </si>
  <si>
    <t>08.12.2021 13:17:59</t>
  </si>
  <si>
    <t>KINIK TR-14 KÖK 35-24-L00014_955220393_955220393</t>
  </si>
  <si>
    <t>08.12.2021 10:35:57</t>
  </si>
  <si>
    <t>08.12.2021 12:42:30</t>
  </si>
  <si>
    <t>KADIOVACIK TR-1 35-19-M00202_11576402_56376723_56376723</t>
  </si>
  <si>
    <t>08.12.2021 10:38:00</t>
  </si>
  <si>
    <t>08.12.2021 12:57:35</t>
  </si>
  <si>
    <t>L-67 ELMASTAŞ 35-14-L00067_95000131703_95000131703</t>
  </si>
  <si>
    <t>08.12.2021 10:44:42</t>
  </si>
  <si>
    <t>08.12.2021 17:11:07</t>
  </si>
  <si>
    <t>M-2330 35-01-M02330_913150828_913150828</t>
  </si>
  <si>
    <t>08.12.2021 10:44:54</t>
  </si>
  <si>
    <t>08.12.2021 19:03:49</t>
  </si>
  <si>
    <t>IŞIKLAR TR-3 45-73-M00617_945666982_945666982</t>
  </si>
  <si>
    <t>08.12.2021 10:45:00</t>
  </si>
  <si>
    <t>08.12.2021 16:32:26</t>
  </si>
  <si>
    <t>K-3656 35-01-K03656_K-3648 K01_42444255</t>
  </si>
  <si>
    <t>08.12.2021 10:51:00</t>
  </si>
  <si>
    <t>08.12.2021 13:02:33</t>
  </si>
  <si>
    <t>K-115 35-04-K00115_913807386_913807386</t>
  </si>
  <si>
    <t>08.12.2021 10:51:17</t>
  </si>
  <si>
    <t>08.12.2021 11:38:47</t>
  </si>
  <si>
    <t>RIZA GÖK VE ARKADAŞLARI ÖZEL TR 35-30-M00261Ö_35-30-M00261Ö_2375701</t>
  </si>
  <si>
    <t>08.12.2021 10:57:00</t>
  </si>
  <si>
    <t>08.12.2021 11:29:51</t>
  </si>
  <si>
    <t>K-2984 35-03-K02984_H F03b_79364574</t>
  </si>
  <si>
    <t>08.12.2021 10:59:58</t>
  </si>
  <si>
    <t>08.12.2021 16:01:55</t>
  </si>
  <si>
    <t>08.12.2021 11:03:00</t>
  </si>
  <si>
    <t>08.12.2021 12:33:52</t>
  </si>
  <si>
    <t>K-618 35-04-K00618_912676739_912676739</t>
  </si>
  <si>
    <t>08.12.2021 11:05:27</t>
  </si>
  <si>
    <t>08.12.2021 12:25:47</t>
  </si>
  <si>
    <t>SARIGÖL DM 45-79-M00069_Sarıgöl TR-2-3 M06_2318420</t>
  </si>
  <si>
    <t>08.12.2021 11:06:18</t>
  </si>
  <si>
    <t>08.12.2021 11:34:57</t>
  </si>
  <si>
    <t>HORZUM ALAYAKA DEDEKAVAK TR-2 45-73-M00292_A_56389559_56389559</t>
  </si>
  <si>
    <t>08.12.2021 11:06:47</t>
  </si>
  <si>
    <t>08.12.2021 15:28:19</t>
  </si>
  <si>
    <t>M-180 DALYAN ARITMA DM 35-18-M00180_DAĞITIM TRF L-180 L08_66030461</t>
  </si>
  <si>
    <t>08.12.2021 11:06:51</t>
  </si>
  <si>
    <t>08.12.2021 17:51:08</t>
  </si>
  <si>
    <t>OYUKİÇİ TR 1 45-74-M00155_45-74-M00155_2370005</t>
  </si>
  <si>
    <t>08.12.2021 11:07:40</t>
  </si>
  <si>
    <t>08.12.2021 14:17:39</t>
  </si>
  <si>
    <t>08.12.2021 11:08:55</t>
  </si>
  <si>
    <t>08.12.2021 13:34:39</t>
  </si>
  <si>
    <t>M-1050 35-02-M01050_99968483_99968483</t>
  </si>
  <si>
    <t>08.12.2021 11:11:09</t>
  </si>
  <si>
    <t>08.12.2021 15:35:35</t>
  </si>
  <si>
    <t>DM02/TR23 MEZAR ÜSTÜ 45-73-M00028_945682484_945682484</t>
  </si>
  <si>
    <t>08.12.2021 11:12:17</t>
  </si>
  <si>
    <t>08.12.2021 13:02:20</t>
  </si>
  <si>
    <t>08.12.2021 11:18:27</t>
  </si>
  <si>
    <t>08.12.2021 14:57:25</t>
  </si>
  <si>
    <t>08.12.2021 11:25:18</t>
  </si>
  <si>
    <t>08.12.2021 12:26:04</t>
  </si>
  <si>
    <t>AKPINAR TR-1 45-75-M00079_945603254_945603254</t>
  </si>
  <si>
    <t>08.12.2021 11:25:57</t>
  </si>
  <si>
    <t>08.12.2021 13:06:39</t>
  </si>
  <si>
    <t>SALİHLİ TR-74 45-78-M00074_953263788_953263788</t>
  </si>
  <si>
    <t>08.12.2021 11:26:27</t>
  </si>
  <si>
    <t>08.12.2021 13:13:14</t>
  </si>
  <si>
    <t>ÇAYBAŞI YOLU TR-2 35-26-M01195_95000451989_95000451989</t>
  </si>
  <si>
    <t>08.12.2021 11:27:55</t>
  </si>
  <si>
    <t>08.12.2021 12:18:22</t>
  </si>
  <si>
    <t>K-2661 35-02-K02661_910290156_910290156</t>
  </si>
  <si>
    <t>08.12.2021 11:31:21</t>
  </si>
  <si>
    <t>08.12.2021 14:15:40</t>
  </si>
  <si>
    <t>08.12.2021 11:32:10</t>
  </si>
  <si>
    <t>08.12.2021 11:47:57</t>
  </si>
  <si>
    <t>KERPİÇLİK KÖYÜ TR-1 35-15-L00546_B_56406777_56406777</t>
  </si>
  <si>
    <t>08.12.2021 11:34:39</t>
  </si>
  <si>
    <t>08.12.2021 15:09:47</t>
  </si>
  <si>
    <t>M-1386 35-03-M01386_F_56364291_56364291</t>
  </si>
  <si>
    <t>08.12.2021 11:42:30</t>
  </si>
  <si>
    <t>08.12.2021 13:03:06</t>
  </si>
  <si>
    <t>YAYLAKÖY KÖYÜ TR-1 45-71-M01710_DIREK TIPI TRAFO HUCRESI H01_2085585</t>
  </si>
  <si>
    <t>08.12.2021 11:43:38</t>
  </si>
  <si>
    <t>08.12.2021 16:11:15</t>
  </si>
  <si>
    <t>M-2330 35-01-M02330_35-01-M02330_47398812</t>
  </si>
  <si>
    <t>08.12.2021 11:46:31</t>
  </si>
  <si>
    <t>08.12.2021 15:44:26</t>
  </si>
  <si>
    <t>K-4131 35-04-K04131_99869991_99869991</t>
  </si>
  <si>
    <t>08.12.2021 11:48:05</t>
  </si>
  <si>
    <t>08.12.2021 13:01:25</t>
  </si>
  <si>
    <t>ÖZGÖRKEY KÖK 35-26-M00256_ÇAPAK M07_65969695</t>
  </si>
  <si>
    <t>08.12.2021 11:49:24</t>
  </si>
  <si>
    <t>08.12.2021 14:09:02</t>
  </si>
  <si>
    <t>YANIKKÖY TR-1 35-28-M00215_953383142_953383142</t>
  </si>
  <si>
    <t>08.12.2021 11:49:31</t>
  </si>
  <si>
    <t>08.12.2021 18:38:33</t>
  </si>
  <si>
    <t>MORDOĞAN TR-33 35-21-L00150_B_56376406_56376406</t>
  </si>
  <si>
    <t>08.12.2021 11:52:00</t>
  </si>
  <si>
    <t>08.12.2021 14:17:48</t>
  </si>
  <si>
    <t>BADEMLER DOĞA SİTESİ TR-8 35-14-M00149_956689827_956689827</t>
  </si>
  <si>
    <t>08.12.2021 11:54:28</t>
  </si>
  <si>
    <t>08.12.2021 20:23:09</t>
  </si>
  <si>
    <t>KUŞÇULAR TR-9 35-19-M00221_956678932_956678932</t>
  </si>
  <si>
    <t>08.12.2021 11:55:28</t>
  </si>
  <si>
    <t>08.12.2021 18:38:00</t>
  </si>
  <si>
    <t>TR-50 35-27-M00050_913879829_913879829</t>
  </si>
  <si>
    <t>08.12.2021 11:55:37</t>
  </si>
  <si>
    <t>08.12.2021 17:01:17</t>
  </si>
  <si>
    <t>08.12.2021 12:00:57</t>
  </si>
  <si>
    <t>08.12.2021 15:35:43</t>
  </si>
  <si>
    <t>DEVELİ TR-42 35-22-M00042_955274737_955274737</t>
  </si>
  <si>
    <t>08.12.2021 12:04:57</t>
  </si>
  <si>
    <t>08.12.2021 15:13:10</t>
  </si>
  <si>
    <t>TR-12 HÜKÜMET KONAĞI 35-19-M00012_11743311_56375349_56375349</t>
  </si>
  <si>
    <t>08.12.2021 12:05:00</t>
  </si>
  <si>
    <t>08.12.2021 15:36:56</t>
  </si>
  <si>
    <t>M-327 35-03-M00327_910095105_910095105</t>
  </si>
  <si>
    <t>08.12.2021 12:10:17</t>
  </si>
  <si>
    <t>08.12.2021 17:23:42</t>
  </si>
  <si>
    <t>BEBEKLİ TR-2 45-77-L00197_A_56388671_56388671</t>
  </si>
  <si>
    <t>08.12.2021 12:13:07</t>
  </si>
  <si>
    <t>08.12.2021 15:58:57</t>
  </si>
  <si>
    <t>DM-7/15 35-26-M00635_956623060_956623060</t>
  </si>
  <si>
    <t>08.12.2021 12:13:51</t>
  </si>
  <si>
    <t>08.12.2021 14:35:58</t>
  </si>
  <si>
    <t>TR-2/27 45-83-L00027_955146368_955146368</t>
  </si>
  <si>
    <t>08.12.2021 12:18:44</t>
  </si>
  <si>
    <t>08.12.2021 14:17:22</t>
  </si>
  <si>
    <t>K-4440 35-02-K04440_E_56375131_56375131</t>
  </si>
  <si>
    <t>08.12.2021 12:22:44</t>
  </si>
  <si>
    <t>08.12.2021 16:35:17</t>
  </si>
  <si>
    <t>DM-14/4 45-71-M00544_953242298_953242298</t>
  </si>
  <si>
    <t>08.12.2021 12:23:09</t>
  </si>
  <si>
    <t>08.12.2021 22:59:03</t>
  </si>
  <si>
    <t>ÇAMLICA TR-1 35-29-L00480_950354035_950354035</t>
  </si>
  <si>
    <t>08.12.2021 12:25:15</t>
  </si>
  <si>
    <t>08.12.2021 17:57:44</t>
  </si>
  <si>
    <t>GÜLBAHÇE TR-11 35-19-L00110_35-19-L00110_72145756</t>
  </si>
  <si>
    <t>08.12.2021 12:26:55</t>
  </si>
  <si>
    <t>08.12.2021 22:15:24</t>
  </si>
  <si>
    <t>L-1 35-18-L00001_950436314_950436314</t>
  </si>
  <si>
    <t>08.12.2021 12:34:00</t>
  </si>
  <si>
    <t>08.12.2021 21:07:59</t>
  </si>
  <si>
    <t>MENEMEN TR-15 35-28-L00015_953385592_953385592</t>
  </si>
  <si>
    <t>08.12.2021 12:34:57</t>
  </si>
  <si>
    <t>08.12.2021 15:50:41</t>
  </si>
  <si>
    <t>ÇAPAKLI KÖK 45-78-M01161_HatBaşıAyırıcı_53138968 M05_53138968</t>
  </si>
  <si>
    <t>08.12.2021 12:35:48</t>
  </si>
  <si>
    <t>08.12.2021 12:36:38</t>
  </si>
  <si>
    <t>SARUHANLI TR-11 45-80-M00011_956563496_956563496</t>
  </si>
  <si>
    <t>08.12.2021 12:36:56</t>
  </si>
  <si>
    <t>08.12.2021 13:51:12</t>
  </si>
  <si>
    <t>DAĞISTAN KÖŞE RAMAZAN GÖKMEN TR 35-24-M00060_35-24-M00060_2362264</t>
  </si>
  <si>
    <t>08.12.2021 12:37:22</t>
  </si>
  <si>
    <t>08.12.2021 17:10:36</t>
  </si>
  <si>
    <t>KIRKAĞAÇ TR-12 45-76-M00012_60882758_60983932_60983932</t>
  </si>
  <si>
    <t>08.12.2021 12:40:00</t>
  </si>
  <si>
    <t>08.12.2021 14:52:37</t>
  </si>
  <si>
    <t>TAŞTEPE TR-2 35-29-L00396_A_56397402_56397402</t>
  </si>
  <si>
    <t>08.12.2021 12:43:39</t>
  </si>
  <si>
    <t>08.12.2021 14:28:09</t>
  </si>
  <si>
    <t>DEREKÖY TR-1 35-27-M00966_912555404_912555404</t>
  </si>
  <si>
    <t>08.12.2021 12:45:25</t>
  </si>
  <si>
    <t>08.12.2021 15:37:29</t>
  </si>
  <si>
    <t>ULUKENT DM-3/26 35-28-M00054_953369244_953369244</t>
  </si>
  <si>
    <t>08.12.2021 12:52:07</t>
  </si>
  <si>
    <t>08.12.2021 17:23:37</t>
  </si>
  <si>
    <t>ÇAMLIBEL TR-1 35-20-L00351_955198124_955198124</t>
  </si>
  <si>
    <t>08.12.2021 12:59:20</t>
  </si>
  <si>
    <t>08.12.2021 14:46:22</t>
  </si>
  <si>
    <t>TR-68 ÇAYIRÇEŞME 35-19-L00068_956672885_956672885</t>
  </si>
  <si>
    <t>08.12.2021 13:05:06</t>
  </si>
  <si>
    <t>08.12.2021 20:33:24</t>
  </si>
  <si>
    <t>EVCİLER TR-1 45-77-L00268_B_56402969_56402969</t>
  </si>
  <si>
    <t>08.12.2021 13:07:49</t>
  </si>
  <si>
    <t>08.12.2021 14:55:14</t>
  </si>
  <si>
    <t>TR-63 35-19-L00063_915950666_915950666</t>
  </si>
  <si>
    <t>08.12.2021 13:12:00</t>
  </si>
  <si>
    <t>08.12.2021 19:46:58</t>
  </si>
  <si>
    <t>KARAAĞAÇLI TR-13 45-71-M01075_BEYDERE KÖK M03_72307181</t>
  </si>
  <si>
    <t>08.12.2021 13:18:48</t>
  </si>
  <si>
    <t>08.12.2021 13:19:21</t>
  </si>
  <si>
    <t>08.12.2021 13:20:34</t>
  </si>
  <si>
    <t>08.12.2021 15:33:11</t>
  </si>
  <si>
    <t>NURİYE DM 45-80-M00090_LÜTFİYE M01_72194529</t>
  </si>
  <si>
    <t>08.12.2021 13:21:28</t>
  </si>
  <si>
    <t>08.12.2021 13:49:41</t>
  </si>
  <si>
    <t>MURADİYE TR-3 KÖPRÜYANI 45-71-M00254_953221258_953221258</t>
  </si>
  <si>
    <t>08.12.2021 13:21:29</t>
  </si>
  <si>
    <t>08.12.2021 18:16:58</t>
  </si>
  <si>
    <t>M-32 CUMHURİYET 35-25-M00103_955254551_955254551</t>
  </si>
  <si>
    <t>08.12.2021 13:34:20</t>
  </si>
  <si>
    <t>DM12/TR03 45-73-M00096_45-73-M00096_66817454</t>
  </si>
  <si>
    <t>08.12.2021 13:36:32</t>
  </si>
  <si>
    <t>08.12.2021 15:08:41</t>
  </si>
  <si>
    <t>K-115 35-04-K00115_913807404_913807404</t>
  </si>
  <si>
    <t>08.12.2021 13:39:35</t>
  </si>
  <si>
    <t>08.12.2021 18:39:58</t>
  </si>
  <si>
    <t>08.12.2021 13:43:20</t>
  </si>
  <si>
    <t>08.12.2021 15:17:37</t>
  </si>
  <si>
    <t>MORDOĞAN TR-33 35-21-L00150_A_56376405_56376405</t>
  </si>
  <si>
    <t>08.12.2021 13:44:00</t>
  </si>
  <si>
    <t>08.12.2021 15:19:23</t>
  </si>
  <si>
    <t>K-1324 35-01-K01324_911201844_911201844</t>
  </si>
  <si>
    <t>08.12.2021 13:48:04</t>
  </si>
  <si>
    <t>08.12.2021 16:26:05</t>
  </si>
  <si>
    <t>M-1050 35-02-M01050_99816120_99816120</t>
  </si>
  <si>
    <t>08.12.2021 13:51:00</t>
  </si>
  <si>
    <t>08.12.2021 15:33:59</t>
  </si>
  <si>
    <t>TR-90 35-13-L00107_A_81213415_81213415</t>
  </si>
  <si>
    <t>08.12.2021 13:53:54</t>
  </si>
  <si>
    <t>08.12.2021 15:07:10</t>
  </si>
  <si>
    <t>DM-13/04(CEMİYET KARŞISI) 45-71-M00057_953215070_953215070</t>
  </si>
  <si>
    <t>08.12.2021 13:54:45</t>
  </si>
  <si>
    <t>08.12.2021 18:52:37</t>
  </si>
  <si>
    <t>M-3288 35-03-M03288_910289122_910289122</t>
  </si>
  <si>
    <t>08.12.2021 14:01:14</t>
  </si>
  <si>
    <t>08.12.2021 20:30:27</t>
  </si>
  <si>
    <t>08.12.2021 14:02:42</t>
  </si>
  <si>
    <t>08.12.2021 14:44:14</t>
  </si>
  <si>
    <t>SOMA TR-3/2 45-82-M00083_C_56386869_56386869</t>
  </si>
  <si>
    <t>08.12.2021 14:03:01</t>
  </si>
  <si>
    <t>08.12.2021 17:14:43</t>
  </si>
  <si>
    <t>GÜZELKÖY TR 45-71-M00984_44426475_56395521_56395521</t>
  </si>
  <si>
    <t>08.12.2021 14:03:21</t>
  </si>
  <si>
    <t>08.12.2021 16:35:26</t>
  </si>
  <si>
    <t>08.12.2021 14:04:09</t>
  </si>
  <si>
    <t>08.12.2021 22:21:00</t>
  </si>
  <si>
    <t>DM-3/25 (MUTLU MAH. MUHTARLIK) 45-71-M00076_953210400_953210400</t>
  </si>
  <si>
    <t>08.12.2021 14:07:01</t>
  </si>
  <si>
    <t>08.12.2021 15:42:05</t>
  </si>
  <si>
    <t>L-376 PAZARYERİ 35-18-L00376_F f1_5955229</t>
  </si>
  <si>
    <t>08.12.2021 14:07:30</t>
  </si>
  <si>
    <t>08.12.2021 21:43:17</t>
  </si>
  <si>
    <t>08.12.2021 14:07:46</t>
  </si>
  <si>
    <t>08.12.2021 21:58:43</t>
  </si>
  <si>
    <t>ÇUKURALTI M-44 35-25-M00083_35-25-M00083_72122911</t>
  </si>
  <si>
    <t>08.12.2021 14:07:52</t>
  </si>
  <si>
    <t>08.12.2021 15:54:42</t>
  </si>
  <si>
    <t>TR-146 45-78-L00146_49414180_56384336_56384336</t>
  </si>
  <si>
    <t>08.12.2021 14:07:56</t>
  </si>
  <si>
    <t>08.12.2021 16:01:18</t>
  </si>
  <si>
    <t>KAPLANCIK TR-1 35-26-L00093_9094824_56359856_56359856</t>
  </si>
  <si>
    <t>08.12.2021 14:11:32</t>
  </si>
  <si>
    <t>08.12.2021 15:06:12</t>
  </si>
  <si>
    <t>M-579 (DM-7/25) 35-17-M00579_A A03_60811888</t>
  </si>
  <si>
    <t>08.12.2021 14:12:01</t>
  </si>
  <si>
    <t>08.12.2021 16:28:03</t>
  </si>
  <si>
    <t>BEYDERE KÖK 45-71-M00128_ESKİ KARAAĞAÇLI M07_50217231</t>
  </si>
  <si>
    <t>08.12.2021 14:23:30</t>
  </si>
  <si>
    <t>08.12.2021 18:13:07</t>
  </si>
  <si>
    <t>ÇIRPI TR-1/1 35-20-M00001_8786957_56383277_56383277</t>
  </si>
  <si>
    <t>08.12.2021 14:32:00</t>
  </si>
  <si>
    <t>08.12.2021 16:00:20</t>
  </si>
  <si>
    <t>K-1756 35-04-K01756_99374213_99374213</t>
  </si>
  <si>
    <t>08.12.2021 14:33:35</t>
  </si>
  <si>
    <t>08.12.2021 22:13:05</t>
  </si>
  <si>
    <t>TR-83 35-30-L00083_955293217_955293217</t>
  </si>
  <si>
    <t>08.12.2021 14:40:27</t>
  </si>
  <si>
    <t>08.12.2021 20:49:50</t>
  </si>
  <si>
    <t>ÇEPNİDERE TR-3 45-83-L00223_45-83-L00223_2367340</t>
  </si>
  <si>
    <t>08.12.2021 14:45:08</t>
  </si>
  <si>
    <t>08.12.2021 15:16:00</t>
  </si>
  <si>
    <t>TR-2/38 45-72-L00038_956507575_956507575</t>
  </si>
  <si>
    <t>08.12.2021 14:49:39</t>
  </si>
  <si>
    <t>08.12.2021 17:21:33</t>
  </si>
  <si>
    <t>SÜLEYMANLI KÖK 45-72-L00299_KÖYLER ÇIKIŞI L03_2105415</t>
  </si>
  <si>
    <t>08.12.2021 14:55:48</t>
  </si>
  <si>
    <t>08.12.2021 14:56:21</t>
  </si>
  <si>
    <t>L-19 35-14-L00019_35-14-L00019_2376092</t>
  </si>
  <si>
    <t>08.12.2021 15:06:00</t>
  </si>
  <si>
    <t>08.12.2021 15:53:45</t>
  </si>
  <si>
    <t>FATMA ŞENER SULAMA GRUBU TR 35-27-M00355_DIREK TIPI TRAFO HUCRESI H01_2049439</t>
  </si>
  <si>
    <t>08.12.2021 15:10:37</t>
  </si>
  <si>
    <t>08.12.2021 17:19:13</t>
  </si>
  <si>
    <t>M-1185 35-04-M01185_95000129837_95000129837</t>
  </si>
  <si>
    <t>08.12.2021 15:15:47</t>
  </si>
  <si>
    <t>08.12.2021 17:36:07</t>
  </si>
  <si>
    <t>M-2132 KÖK 35-07-M02132__72410976_72410976</t>
  </si>
  <si>
    <t>08.12.2021 15:21:18</t>
  </si>
  <si>
    <t>08.12.2021 16:47:29</t>
  </si>
  <si>
    <t>OĞLANANASI TR-14 35-22-M00686_956295203_956295203</t>
  </si>
  <si>
    <t>08.12.2021 15:25:03</t>
  </si>
  <si>
    <t>K-1722 35-01-K01722_911215163_911215163</t>
  </si>
  <si>
    <t>08.12.2021 15:35:41</t>
  </si>
  <si>
    <t>08.12.2021 19:07:00</t>
  </si>
  <si>
    <t>SANCAKLI BOZKÖY TR-7 45-71-M00529_953244599_953244599</t>
  </si>
  <si>
    <t>08.12.2021 15:38:40</t>
  </si>
  <si>
    <t>08.12.2021 19:03:09</t>
  </si>
  <si>
    <t>YAHŞELLİ DM-5 35-28-M00882_EMİRALEM SULAMA M10_66811804</t>
  </si>
  <si>
    <t>08.12.2021 15:42:58</t>
  </si>
  <si>
    <t>08.12.2021 16:05:02</t>
  </si>
  <si>
    <t>BAŞLAMIŞ TR-1 45-72-L00209_956485722_956485722</t>
  </si>
  <si>
    <t>08.12.2021 15:45:47</t>
  </si>
  <si>
    <t>08.12.2021 17:36:40</t>
  </si>
  <si>
    <t>K-3023 35-01-K03023_912970899_912970899</t>
  </si>
  <si>
    <t>08.12.2021 15:49:54</t>
  </si>
  <si>
    <t>08.12.2021 21:39:32</t>
  </si>
  <si>
    <t>YENİFOÇA TR-16 35-23-M00016_950427922_950427922</t>
  </si>
  <si>
    <t>08.12.2021 15:50:59</t>
  </si>
  <si>
    <t>08.12.2021 18:31:18</t>
  </si>
  <si>
    <t>HALİLLER TR-6 SIRIMLI YOLU 35-31-L00233_47919589_56401752_56401752</t>
  </si>
  <si>
    <t>08.12.2021 15:54:27</t>
  </si>
  <si>
    <t>08.12.2021 18:09:19</t>
  </si>
  <si>
    <t>K-577 35-01-K00577_913829646_913829646</t>
  </si>
  <si>
    <t>08.12.2021 16:02:38</t>
  </si>
  <si>
    <t>08.12.2021 19:04:54</t>
  </si>
  <si>
    <t>DM-3/25 (MUTLU MAH. MUHTARLIK) 45-71-M00076_953210432_953210432</t>
  </si>
  <si>
    <t>08.12.2021 16:06:00</t>
  </si>
  <si>
    <t>08.12.2021 19:05:07</t>
  </si>
  <si>
    <t>TR-6 35-26-M00006_12420451_56358486_56358486</t>
  </si>
  <si>
    <t>08.12.2021 16:08:30</t>
  </si>
  <si>
    <t>08.12.2021 16:50:41</t>
  </si>
  <si>
    <t>SOBRAN TR-2 45-73-M00953_A_56391168_56391168</t>
  </si>
  <si>
    <t>08.12.2021 16:16:58</t>
  </si>
  <si>
    <t>08.12.2021 17:29:59</t>
  </si>
  <si>
    <t>M-3090 35-09-M03090_914646417_914646417</t>
  </si>
  <si>
    <t>08.12.2021 16:18:59</t>
  </si>
  <si>
    <t>08.12.2021 21:51:34</t>
  </si>
  <si>
    <t>K-3992 35-03-K03992_B_56364328_56364328</t>
  </si>
  <si>
    <t>08.12.2021 16:20:13</t>
  </si>
  <si>
    <t>09.12.2021 03:54:32</t>
  </si>
  <si>
    <t>HACITUFAN KÖYÜ TR 45-77-L00162_945495567_945495567</t>
  </si>
  <si>
    <t>08.12.2021 16:25:41</t>
  </si>
  <si>
    <t>08.12.2021 19:07:56</t>
  </si>
  <si>
    <t>M-2911 35-01-M02911_910848376_910848376</t>
  </si>
  <si>
    <t>08.12.2021 16:28:26</t>
  </si>
  <si>
    <t>08.12.2021 20:38:12</t>
  </si>
  <si>
    <t>M-860 35-02-M00860_961559540_961559540</t>
  </si>
  <si>
    <t>08.12.2021 16:29:15</t>
  </si>
  <si>
    <t>08.12.2021 17:13:16</t>
  </si>
  <si>
    <t>PARLAK TR-1 35-21-L00074_953358182_953358182</t>
  </si>
  <si>
    <t>08.12.2021 16:33:17</t>
  </si>
  <si>
    <t>08.12.2021 22:08:04</t>
  </si>
  <si>
    <t>GÖKÇELER TR-1 45-72-M00233_956523621_956523621</t>
  </si>
  <si>
    <t>08.12.2021 16:34:53</t>
  </si>
  <si>
    <t>08.12.2021 20:22:14</t>
  </si>
  <si>
    <t>YAYLAYURT TR-1 35-30-M00128_ H_58006391</t>
  </si>
  <si>
    <t>08.12.2021 16:35:08</t>
  </si>
  <si>
    <t>08.12.2021 18:15:12</t>
  </si>
  <si>
    <t>CELALETTİN AŞKIN TARIMSAL SULAMA TR-1 45-83-M00311_95000001227_95000001227</t>
  </si>
  <si>
    <t>08.12.2021 16:35:20</t>
  </si>
  <si>
    <t>08.12.2021 18:46:08</t>
  </si>
  <si>
    <t>DM-1/53-A 45-71-M00941_K_60983990_60983990</t>
  </si>
  <si>
    <t>08.12.2021 16:38:07</t>
  </si>
  <si>
    <t>08.12.2021 18:05:02</t>
  </si>
  <si>
    <t>K-1294 35-04-K01294_35-04-K01294_2359159</t>
  </si>
  <si>
    <t>08.12.2021 16:39:30</t>
  </si>
  <si>
    <t>08.12.2021 17:40:45</t>
  </si>
  <si>
    <t>ÇİLEME TR-4 35-22-M00163_D_56353714_56353714</t>
  </si>
  <si>
    <t>08.12.2021 16:40:25</t>
  </si>
  <si>
    <t>08.12.2021 17:44:55</t>
  </si>
  <si>
    <t>M-400 35-09-M00400_97863067_97863067</t>
  </si>
  <si>
    <t>08.12.2021 16:42:10</t>
  </si>
  <si>
    <t>08.12.2021 17:29:54</t>
  </si>
  <si>
    <t>08.12.2021 16:48:17</t>
  </si>
  <si>
    <t>08.12.2021 18:41:18</t>
  </si>
  <si>
    <t>M-1431 35-02-M01431_B_56383543_56383543</t>
  </si>
  <si>
    <t>08.12.2021 16:55:01</t>
  </si>
  <si>
    <t>08.12.2021 17:59:09</t>
  </si>
  <si>
    <t>KEMALPAŞA TM 35-27-A00002_IŞIKLAR-2 M04_2306691</t>
  </si>
  <si>
    <t>08.12.2021 16:59:35</t>
  </si>
  <si>
    <t>08.12.2021 17:06:28</t>
  </si>
  <si>
    <t>K-1557 35-01-K01557_B_56367320_56367320</t>
  </si>
  <si>
    <t>08.12.2021 17:01:27</t>
  </si>
  <si>
    <t>08.12.2021 20:40:05</t>
  </si>
  <si>
    <t>M-3052 35-09-M03052_913689157_913689157</t>
  </si>
  <si>
    <t>08.12.2021 17:01:45</t>
  </si>
  <si>
    <t>08.12.2021 19:10:38</t>
  </si>
  <si>
    <t>İZZETTİN KÖK 45-83-M00132_SİNİRLİ M02_2327937</t>
  </si>
  <si>
    <t>08.12.2021 17:06:00</t>
  </si>
  <si>
    <t>08.12.2021 19:07:10</t>
  </si>
  <si>
    <t>MURADİYE TR-10 45-71-M02143_953221556_953221556</t>
  </si>
  <si>
    <t>08.12.2021 17:07:13</t>
  </si>
  <si>
    <t>08.12.2021 19:53:25</t>
  </si>
  <si>
    <t>L-430 35-18-L00430_950464661_950464661</t>
  </si>
  <si>
    <t>08.12.2021 17:08:29</t>
  </si>
  <si>
    <t>08.12.2021 19:35:00</t>
  </si>
  <si>
    <t>TR-128 35-19-L00128_35-19-L00128_2350880</t>
  </si>
  <si>
    <t>08.12.2021 17:10:16</t>
  </si>
  <si>
    <t>08.12.2021 20:34:05</t>
  </si>
  <si>
    <t>DM-11F TURGUT ÖZAL-2 45-71-M00388_953223230_953223230</t>
  </si>
  <si>
    <t>08.12.2021 17:11:00</t>
  </si>
  <si>
    <t>08.12.2021 21:28:20</t>
  </si>
  <si>
    <t>M-2958 35-04-M02958_912530765_912530765</t>
  </si>
  <si>
    <t>08.12.2021 17:11:24</t>
  </si>
  <si>
    <t>08.12.2021 19:15:15</t>
  </si>
  <si>
    <t>AKÇAALAN OVA TR 35-22-M00222_955266444_955266444</t>
  </si>
  <si>
    <t>08.12.2021 17:15:53</t>
  </si>
  <si>
    <t>08.12.2021 20:33:03</t>
  </si>
  <si>
    <t>TİRE TR-16 35-29-L00016_950329246_950329246</t>
  </si>
  <si>
    <t>08.12.2021 17:16:29</t>
  </si>
  <si>
    <t>08.12.2021 18:51:55</t>
  </si>
  <si>
    <t>ATAKÖY TR-4 35-22-M00193_955286369_955286369</t>
  </si>
  <si>
    <t>08.12.2021 17:16:53</t>
  </si>
  <si>
    <t>08.12.2021 19:28:38</t>
  </si>
  <si>
    <t>KAYMAKÇI TR-35 35-15-L00229_B_56361592_56361592</t>
  </si>
  <si>
    <t>08.12.2021 17:17:38</t>
  </si>
  <si>
    <t>08.12.2021 18:37:22</t>
  </si>
  <si>
    <t>YENİŞEHİR TR-1 35-31-L00377_47864424_56390300_56390300</t>
  </si>
  <si>
    <t>08.12.2021 17:21:49</t>
  </si>
  <si>
    <t>08.12.2021 18:11:59</t>
  </si>
  <si>
    <t>TR-138 35-26-M00138_956631302_956631302</t>
  </si>
  <si>
    <t>08.12.2021 17:29:22</t>
  </si>
  <si>
    <t>08.12.2021 18:42:40</t>
  </si>
  <si>
    <t>08.12.2021 17:34:16</t>
  </si>
  <si>
    <t>08.12.2021 20:20:38</t>
  </si>
  <si>
    <t>08.12.2021 17:37:44</t>
  </si>
  <si>
    <t>08.12.2021 17:59:58</t>
  </si>
  <si>
    <t>BEYDERE KÖK 45-71-M00128_HatBaşıAyırıcı_53134809 M09_53134809</t>
  </si>
  <si>
    <t>08.12.2021 17:41:00</t>
  </si>
  <si>
    <t>08.12.2021 20:56:25</t>
  </si>
  <si>
    <t>BULGURCA TR-1 35-22-M00252_955271070_955271070</t>
  </si>
  <si>
    <t>08.12.2021 17:41:55</t>
  </si>
  <si>
    <t>08.12.2021 18:20:09</t>
  </si>
  <si>
    <t>TR-140 35-26-M00140_956614551_956614551</t>
  </si>
  <si>
    <t>08.12.2021 17:43:48</t>
  </si>
  <si>
    <t>08.12.2021 19:33:45</t>
  </si>
  <si>
    <t>M-316 35-02-M00316_35-02-M00316_2348569</t>
  </si>
  <si>
    <t>08.12.2021 17:44:27</t>
  </si>
  <si>
    <t>08.12.2021 22:18:58</t>
  </si>
  <si>
    <t>MORDOĞAN TR-41 35-21-L00164_A_56379220_56379220</t>
  </si>
  <si>
    <t>08.12.2021 17:45:54</t>
  </si>
  <si>
    <t>09.12.2021 01:07:12</t>
  </si>
  <si>
    <t>KIZILÜZÜM TR-1 35-27-M00080_965922776_965922776</t>
  </si>
  <si>
    <t>08.12.2021 17:54:00</t>
  </si>
  <si>
    <t>08.12.2021 19:02:57</t>
  </si>
  <si>
    <t>ÇANDARLI DM-TR-20 35-30-M00020_HatBaşıAyırıcı_66251437 M06_66251437</t>
  </si>
  <si>
    <t>08.12.2021 17:59:00</t>
  </si>
  <si>
    <t>08.12.2021 18:43:49</t>
  </si>
  <si>
    <t>08.12.2021 19:24:54</t>
  </si>
  <si>
    <t>YENİKÖY TR-3 45-71-M01044_953223669_953223669</t>
  </si>
  <si>
    <t>08.12.2021 17:59:38</t>
  </si>
  <si>
    <t>08.12.2021 22:09:47</t>
  </si>
  <si>
    <t>L-175 35-18-L00175_950431390_950431390</t>
  </si>
  <si>
    <t>08.12.2021 18:06:00</t>
  </si>
  <si>
    <t>08.12.2021 23:53:04</t>
  </si>
  <si>
    <t>KARABURUN TR-1/9 35-21-L00024_A_56357249_56357249</t>
  </si>
  <si>
    <t>08.12.2021 18:07:08</t>
  </si>
  <si>
    <t>08.12.2021 21:06:51</t>
  </si>
  <si>
    <t>K-1764 35-01-K01764_911136357_911136357</t>
  </si>
  <si>
    <t>08.12.2021 18:09:18</t>
  </si>
  <si>
    <t>08.12.2021 22:43:14</t>
  </si>
  <si>
    <t>TR-74 ( M-774) 35-30-M00774_967004568_967004568</t>
  </si>
  <si>
    <t>08.12.2021 18:09:48</t>
  </si>
  <si>
    <t>08.12.2021 22:42:54</t>
  </si>
  <si>
    <t>PİYADELER TR-1 45-73-M00165_945672730_945672730</t>
  </si>
  <si>
    <t>08.12.2021 18:10:09</t>
  </si>
  <si>
    <t>08.12.2021 19:05:56</t>
  </si>
  <si>
    <t>K-4065 35-01-K04065_913345483_913345483</t>
  </si>
  <si>
    <t>08.12.2021 18:10:20</t>
  </si>
  <si>
    <t>09.12.2021 01:37:25</t>
  </si>
  <si>
    <t>GÜZELHİSAR TR-1 35-17-M00167_950304257_950304257</t>
  </si>
  <si>
    <t>08.12.2021 18:20:33</t>
  </si>
  <si>
    <t>08.12.2021 19:39:31</t>
  </si>
  <si>
    <t>GEDİK TR-4 35-31-L00134_47845115_56392236_56392236</t>
  </si>
  <si>
    <t>08.12.2021 18:21:55</t>
  </si>
  <si>
    <t>08.12.2021 21:44:09</t>
  </si>
  <si>
    <t>K-4183 35-10-K04183_913644264_913644264</t>
  </si>
  <si>
    <t>08.12.2021 18:28:23</t>
  </si>
  <si>
    <t>08.12.2021 18:56:30</t>
  </si>
  <si>
    <t>K-1590 35-04-K01590_35-04-K01590_2373959</t>
  </si>
  <si>
    <t>08.12.2021 18:37:57</t>
  </si>
  <si>
    <t>08.12.2021 20:01:11</t>
  </si>
  <si>
    <t>YEŞİLYURT TR-9 45-73-M00486_945640304_945640304</t>
  </si>
  <si>
    <t>08.12.2021 18:38:02</t>
  </si>
  <si>
    <t>08.12.2021 20:24:17</t>
  </si>
  <si>
    <t>URGANLI YENİKÖY TR-1 45-83-L00447_45-83-L00447_2358111</t>
  </si>
  <si>
    <t>08.12.2021 18:38:31</t>
  </si>
  <si>
    <t>08.12.2021 23:50:22</t>
  </si>
  <si>
    <t>KÜNER TR-15 35-22-M00281_955286908_955286908</t>
  </si>
  <si>
    <t>08.12.2021 18:44:28</t>
  </si>
  <si>
    <t>08.12.2021 22:59:37</t>
  </si>
  <si>
    <t>GERÇEKLİ TR-3 35-15-L00651_950374839_950374839</t>
  </si>
  <si>
    <t>08.12.2021 18:45:10</t>
  </si>
  <si>
    <t>08.12.2021 22:25:43</t>
  </si>
  <si>
    <t>DEREKÖY TR-47 35-22-M00653_955291413_955291413</t>
  </si>
  <si>
    <t>08.12.2021 19:01:05</t>
  </si>
  <si>
    <t>08.12.2021 21:41:10</t>
  </si>
  <si>
    <t>AKHİSAR İM 45-72-A00001_CAMÖNÜ L03_2058311</t>
  </si>
  <si>
    <t>08.12.2021 19:03:04</t>
  </si>
  <si>
    <t>08.12.2021 19:08:08</t>
  </si>
  <si>
    <t>ORTA MAHALLE M-46 35-25-M00122_955283673_955283673</t>
  </si>
  <si>
    <t>08.12.2021 19:03:55</t>
  </si>
  <si>
    <t>08.12.2021 20:24:45</t>
  </si>
  <si>
    <t>SUDELİĞİ KÖK 45-72-L00111_DİNGİLLER ÇIKIŞI L03_66544615</t>
  </si>
  <si>
    <t>08.12.2021 19:04:01</t>
  </si>
  <si>
    <t>08.12.2021 19:09:28</t>
  </si>
  <si>
    <t>AZİZTEPE TR-1 45-73-M00214_C_56401068_56401068</t>
  </si>
  <si>
    <t>08.12.2021 19:18:56</t>
  </si>
  <si>
    <t>08.12.2021 22:04:30</t>
  </si>
  <si>
    <t>ÖDEMİŞ TM-2 35-15-A00005_TRF-B M15_2334260</t>
  </si>
  <si>
    <t>TEİAŞ Trafo Arızası</t>
  </si>
  <si>
    <t>İletim</t>
  </si>
  <si>
    <t>08.12.2021 19:19:18</t>
  </si>
  <si>
    <t>08.12.2021 20:02:59</t>
  </si>
  <si>
    <t>K-821 35-03-K00821_910074920_910074920</t>
  </si>
  <si>
    <t>08.12.2021 19:20:27</t>
  </si>
  <si>
    <t>08.12.2021 22:24:37</t>
  </si>
  <si>
    <t>K-1927 35-10-K01927_912596181_912596181</t>
  </si>
  <si>
    <t>08.12.2021 19:20:44</t>
  </si>
  <si>
    <t>08.12.2021 20:46:11</t>
  </si>
  <si>
    <t>BEYDAĞ İM 35-32-A00001_BEYDAĞ L02_2049981</t>
  </si>
  <si>
    <t>08.12.2021 19:28:37</t>
  </si>
  <si>
    <t>08.12.2021 20:03:31</t>
  </si>
  <si>
    <t>M-236 35-02-M00236_E_56382760_56382760</t>
  </si>
  <si>
    <t>08.12.2021 19:30:21</t>
  </si>
  <si>
    <t>08.12.2021 20:54:33</t>
  </si>
  <si>
    <t>KOYUNDERE TR-15 35-28-M00159_953374379_953374379</t>
  </si>
  <si>
    <t>08.12.2021 20:02:10</t>
  </si>
  <si>
    <t>08.12.2021 21:18:57</t>
  </si>
  <si>
    <t>K-4440 35-02-K04440_99445518_99445518</t>
  </si>
  <si>
    <t>08.12.2021 20:06:29</t>
  </si>
  <si>
    <t>08.12.2021 21:59:57</t>
  </si>
  <si>
    <t>KAYMAKÇI DM 35-15-M00254_KAYMAKÇI ŞEHİR M04_66813618</t>
  </si>
  <si>
    <t>08.12.2021 20:06:53</t>
  </si>
  <si>
    <t>08.12.2021 22:32:32</t>
  </si>
  <si>
    <t>ÇAMÖNÜ TR-2 45-72-L00272_45-72-L00272_2372518</t>
  </si>
  <si>
    <t>08.12.2021 20:15:12</t>
  </si>
  <si>
    <t>08.12.2021 23:52:30</t>
  </si>
  <si>
    <t>KURFALLI TR-1 35-16-M00054_953332602_953332602</t>
  </si>
  <si>
    <t>08.12.2021 20:31:19</t>
  </si>
  <si>
    <t>08.12.2021 21:23:00</t>
  </si>
  <si>
    <t>KARABEYLER KAFALAR TR-1 45-81-M00128_945627007_945627007</t>
  </si>
  <si>
    <t>08.12.2021 20:33:44</t>
  </si>
  <si>
    <t>08.12.2021 21:42:10</t>
  </si>
  <si>
    <t>ÜRKMEZ M-17 35-25-M00174_956652360_956652360</t>
  </si>
  <si>
    <t>08.12.2021 20:34:15</t>
  </si>
  <si>
    <t>08.12.2021 21:15:44</t>
  </si>
  <si>
    <t>SOLAKLAR TR-7 (RECEPLER) 35-31-L00463_956575881_956575881</t>
  </si>
  <si>
    <t>08.12.2021 20:34:37</t>
  </si>
  <si>
    <t>09.12.2021 00:49:49</t>
  </si>
  <si>
    <t>DM-2/2 ESKİ KUYUYANI 35-18-L00583_950454467_950454467</t>
  </si>
  <si>
    <t>08.12.2021 20:53:21</t>
  </si>
  <si>
    <t>09.12.2021 02:11:46</t>
  </si>
  <si>
    <t>KARAHALİLLİ TR-1 35-20-L00350_95000519745_95000519745</t>
  </si>
  <si>
    <t>08.12.2021 21:11:28</t>
  </si>
  <si>
    <t>08.12.2021 23:13:05</t>
  </si>
  <si>
    <t>M-2001 GÜZELBAHÇE ÇAMLI KÖK 35-10-M02001_M-2501 M03_47756368</t>
  </si>
  <si>
    <t>08.12.2021 21:14:38</t>
  </si>
  <si>
    <t>08.12.2021 22:04:28</t>
  </si>
  <si>
    <t>M-1351 35-01-M01351_913174240_913174240</t>
  </si>
  <si>
    <t>08.12.2021 21:29:46</t>
  </si>
  <si>
    <t>09.12.2021 01:45:07</t>
  </si>
  <si>
    <t>L-97 35-18-L00097_A_56372507_56372507</t>
  </si>
  <si>
    <t>08.12.2021 21:30:34</t>
  </si>
  <si>
    <t>09.12.2021 01:09:26</t>
  </si>
  <si>
    <t>SANCAKLI BOZKÖY TR-4 45-71-M00564_953204488_953204488</t>
  </si>
  <si>
    <t>08.12.2021 21:32:07</t>
  </si>
  <si>
    <t>08.12.2021 23:04:20</t>
  </si>
  <si>
    <t>M-2772 35-02-M02772_911821939_911821939</t>
  </si>
  <si>
    <t>08.12.2021 21:46:35</t>
  </si>
  <si>
    <t>08.12.2021 22:42:35</t>
  </si>
  <si>
    <t>KEMHALLI TR-3 45-86-M00069_A_56400814_56400814</t>
  </si>
  <si>
    <t>08.12.2021 22:08:35</t>
  </si>
  <si>
    <t>08.12.2021 22:47:23</t>
  </si>
  <si>
    <t>M-3439(YATIRIM REZERVE) 35-03-M03439_910104763_910104763</t>
  </si>
  <si>
    <t>08.12.2021 22:17:33</t>
  </si>
  <si>
    <t>09.12.2021 00:51:36</t>
  </si>
  <si>
    <t>TR-1/26 45-72-M00026_956506615_956506615</t>
  </si>
  <si>
    <t>08.12.2021 22:19:59</t>
  </si>
  <si>
    <t>08.12.2021 23:09:40</t>
  </si>
  <si>
    <t>M-2122 35-03-M02122_910242396_910242396</t>
  </si>
  <si>
    <t>08.12.2021 22:20:15</t>
  </si>
  <si>
    <t>09.12.2021 01:30:07</t>
  </si>
  <si>
    <t>K-3592 35-01-K03592_911408252_911408252</t>
  </si>
  <si>
    <t>08.12.2021 22:21:24</t>
  </si>
  <si>
    <t>08.12.2021 23:36:52</t>
  </si>
  <si>
    <t>OKLUİSA KÖK 45-81-M00046_ESKİN GRUP M03_71994400</t>
  </si>
  <si>
    <t>08.12.2021 22:31:52</t>
  </si>
  <si>
    <t>08.12.2021 22:32:38</t>
  </si>
  <si>
    <t>DM-18/03 45-71-M00258_D_56395229_56395229</t>
  </si>
  <si>
    <t>08.12.2021 22:40:50</t>
  </si>
  <si>
    <t>08.12.2021 23:52:33</t>
  </si>
  <si>
    <t>MURADİYE DM-4/12-A (DİREK TR-1) 45-71-M01872_953239305_953239305</t>
  </si>
  <si>
    <t>08.12.2021 22:54:38</t>
  </si>
  <si>
    <t>09.12.2021 01:52:29</t>
  </si>
  <si>
    <t>POYRACIK TR-2 35-24-L00025_955216076_955216076</t>
  </si>
  <si>
    <t>08.12.2021 22:56:51</t>
  </si>
  <si>
    <t>08.12.2021 23:45:00</t>
  </si>
  <si>
    <t>L-333 KONAKKENT 35-18-L00333_9972823_56358680_56358680</t>
  </si>
  <si>
    <t>08.12.2021 22:59:59</t>
  </si>
  <si>
    <t>09.12.2021 00:39:52</t>
  </si>
  <si>
    <t>08.12.2021 23:23:11</t>
  </si>
  <si>
    <t>08.12.2021 23:27:28</t>
  </si>
  <si>
    <t>09.12.2021 00:23:00</t>
  </si>
  <si>
    <t>09.12.2021 02:40:45</t>
  </si>
  <si>
    <t>TR-115 ZEYTİNALANI 35-19-L00115_956663602_956663602</t>
  </si>
  <si>
    <t>09.12.2021 00:39:39</t>
  </si>
  <si>
    <t>09.12.2021 06:10:21</t>
  </si>
  <si>
    <t>K-997 35-07-K00997_DIREK TIPI TRAFO HUCRESI H01_2041517</t>
  </si>
  <si>
    <t>09.12.2021 00:58:29</t>
  </si>
  <si>
    <t>09.12.2021 01:16:05</t>
  </si>
  <si>
    <t>09.12.2021 01:02:55</t>
  </si>
  <si>
    <t>09.12.2021 01:34:28</t>
  </si>
  <si>
    <t>K-222 35-01-K00222_911315444_911315444</t>
  </si>
  <si>
    <t>09.12.2021 01:42:03</t>
  </si>
  <si>
    <t>09.12.2021 03:08:30</t>
  </si>
  <si>
    <t>K-1710 35-02-K01710_910210013_910210013</t>
  </si>
  <si>
    <t>09.12.2021 02:49:58</t>
  </si>
  <si>
    <t>09.12.2021 05:19:18</t>
  </si>
  <si>
    <t>M-144 35-02-M00144_C_56383843_56383843</t>
  </si>
  <si>
    <t>09.12.2021 03:19:01</t>
  </si>
  <si>
    <t>09.12.2021 04:39:15</t>
  </si>
  <si>
    <t>KAPAKLI İM 45-72-A00003_TR-B 15.8 L09_2107696</t>
  </si>
  <si>
    <t>09.12.2021 04:09:29</t>
  </si>
  <si>
    <t>09.12.2021 04:58:00</t>
  </si>
  <si>
    <t>AKHİSAR TM 45-72-A00006_SARUHANLI-1 M10_2313114</t>
  </si>
  <si>
    <t>09.12.2021 04:10:20</t>
  </si>
  <si>
    <t>09.12.2021 04:54:26</t>
  </si>
  <si>
    <t>FUNDACIK KÖK 45-75-M00068_FUNDACIK M03_67108815</t>
  </si>
  <si>
    <t>09.12.2021 04:17:39</t>
  </si>
  <si>
    <t>09.12.2021 04:18:22</t>
  </si>
  <si>
    <t>FUNDACIK KÖK 45-75-M00068_HatBaşıAyırıcı_53135520 M03_53135520</t>
  </si>
  <si>
    <t>09.12.2021 04:26:47</t>
  </si>
  <si>
    <t>09.12.2021 06:02:06</t>
  </si>
  <si>
    <t>K-222 35-01-K00222_911224022_911224022</t>
  </si>
  <si>
    <t>09.12.2021 04:53:20</t>
  </si>
  <si>
    <t>09.12.2021 05:42:12</t>
  </si>
  <si>
    <t>YAYLAKÖY TR-1 45-83-L00241_965969515_965969515</t>
  </si>
  <si>
    <t>09.12.2021 06:09:40</t>
  </si>
  <si>
    <t>09.12.2021 09:42:52</t>
  </si>
  <si>
    <t>M-283 35-02-M00283_962716329_962716329</t>
  </si>
  <si>
    <t>09.12.2021 07:00:52</t>
  </si>
  <si>
    <t>09.12.2021 09:03:28</t>
  </si>
  <si>
    <t>K-222 35-01-K00222_F k222/f4_5880475</t>
  </si>
  <si>
    <t>09.12.2021 07:05:59</t>
  </si>
  <si>
    <t>09.12.2021 09:09:24</t>
  </si>
  <si>
    <t>09.12.2021 07:27:08</t>
  </si>
  <si>
    <t>09.12.2021 09:45:07</t>
  </si>
  <si>
    <t>TR-28 35-15-M00028_950365099_950365099</t>
  </si>
  <si>
    <t>09.12.2021 08:06:24</t>
  </si>
  <si>
    <t>09.12.2021 10:46:50</t>
  </si>
  <si>
    <t>K-3572 35-02-K03572_913007163_913007163</t>
  </si>
  <si>
    <t>09.12.2021 08:09:02</t>
  </si>
  <si>
    <t>09.12.2021 10:22:10</t>
  </si>
  <si>
    <t>AKGEDİK TR-1 45-71-M01047_953224101_953224101</t>
  </si>
  <si>
    <t>09.12.2021 08:12:03</t>
  </si>
  <si>
    <t>09.12.2021 09:41:49</t>
  </si>
  <si>
    <t>KUŞÇULAR TR-12 35-19-M00266_95000499503_95000499503</t>
  </si>
  <si>
    <t>09.12.2021 08:12:48</t>
  </si>
  <si>
    <t>09.12.2021 17:22:27</t>
  </si>
  <si>
    <t>KAYMAKÇI TR-10 35-15-M00244_48698927_56368669_56368669</t>
  </si>
  <si>
    <t>09.12.2021 08:15:39</t>
  </si>
  <si>
    <t>09.12.2021 11:51:27</t>
  </si>
  <si>
    <t>09.12.2021 08:20:05</t>
  </si>
  <si>
    <t>09.12.2021 14:41:43</t>
  </si>
  <si>
    <t>K-31 35-01-K00031_911147650_911147650</t>
  </si>
  <si>
    <t>09.12.2021 08:20:29</t>
  </si>
  <si>
    <t>09.12.2021 10:25:09</t>
  </si>
  <si>
    <t>BİRGİ TR-7 35-15-L00264_48762254_56372778_56372778</t>
  </si>
  <si>
    <t>09.12.2021 08:23:13</t>
  </si>
  <si>
    <t>09.12.2021 14:16:01</t>
  </si>
  <si>
    <t>K-3834 35-01-K03834_911821219_911821219</t>
  </si>
  <si>
    <t>09.12.2021 08:24:25</t>
  </si>
  <si>
    <t>09.12.2021 09:31:24</t>
  </si>
  <si>
    <t>SARICALAR TR-1 45-78-M00493_DIREK TIPI TRAFO HUCRESI H01_2111622</t>
  </si>
  <si>
    <t>09.12.2021 08:25:07</t>
  </si>
  <si>
    <t>09.12.2021 10:42:35</t>
  </si>
  <si>
    <t>L-244 35-18-L00244_950459850_950459850</t>
  </si>
  <si>
    <t>09.12.2021 08:32:12</t>
  </si>
  <si>
    <t>09.12.2021 12:53:56</t>
  </si>
  <si>
    <t>K-115 35-04-K00115_913806351_913806351</t>
  </si>
  <si>
    <t>09.12.2021 08:32:27</t>
  </si>
  <si>
    <t>09.12.2021 15:31:22</t>
  </si>
  <si>
    <t>09.12.2021 08:36:51</t>
  </si>
  <si>
    <t>09.12.2021 15:54:57</t>
  </si>
  <si>
    <t>DURASILLI TR-7 45-78-M01118_TR-8 M05_2327267</t>
  </si>
  <si>
    <t>09.12.2021 08:42:02</t>
  </si>
  <si>
    <t>09.12.2021 09:14:09</t>
  </si>
  <si>
    <t>TR-31 DEREKÖY 35-22-M00031_964214406_964214406</t>
  </si>
  <si>
    <t>09.12.2021 08:42:55</t>
  </si>
  <si>
    <t>09.12.2021 11:21:34</t>
  </si>
  <si>
    <t>M-377 35-02-M00377_99879877_99879877</t>
  </si>
  <si>
    <t>09.12.2021 08:43:40</t>
  </si>
  <si>
    <t>09.12.2021 08:45:39</t>
  </si>
  <si>
    <t>09.12.2021 09:06:04</t>
  </si>
  <si>
    <t>L-225 35-18-L00225_950458417_950458417</t>
  </si>
  <si>
    <t>09.12.2021 08:54:00</t>
  </si>
  <si>
    <t>09.12.2021 11:37:24</t>
  </si>
  <si>
    <t>K-2952 35-03-K02952_35-03-K02952_41967860</t>
  </si>
  <si>
    <t>09.12.2021 08:55:39</t>
  </si>
  <si>
    <t>09.12.2021 10:31:18</t>
  </si>
  <si>
    <t>MENDERES DM-4/TR-1 35-22-M00004_35-22-M00004_2359027</t>
  </si>
  <si>
    <t>09.12.2021 08:57:44</t>
  </si>
  <si>
    <t>09.12.2021 14:30:47</t>
  </si>
  <si>
    <t>M-2956(YATIRIM REZERVE) 35-04-M02956_R_56368196_56368196</t>
  </si>
  <si>
    <t>09.12.2021 08:59:53</t>
  </si>
  <si>
    <t>09.12.2021 17:17:45</t>
  </si>
  <si>
    <t>K-839 35-01-K00839_TRF-1 K02_2113528</t>
  </si>
  <si>
    <t>09.12.2021 09:00:12</t>
  </si>
  <si>
    <t>09.12.2021 13:21:03</t>
  </si>
  <si>
    <t>M-2956(YATIRIM REZERVE) 35-04-M02956_C_56372613_56372613</t>
  </si>
  <si>
    <t>09.12.2021 09:00:32</t>
  </si>
  <si>
    <t>09.12.2021 17:19:04</t>
  </si>
  <si>
    <t>TR-1/18 45-72-M00018_TR-1/7 ÇIKIŞI  RİNG M02_66505040</t>
  </si>
  <si>
    <t>09.12.2021 09:01:00</t>
  </si>
  <si>
    <t>09.12.2021 09:29:48</t>
  </si>
  <si>
    <t>MUSAHOCA TR-1 45-76-L00118_ H_79724112</t>
  </si>
  <si>
    <t>09.12.2021 09:01:39</t>
  </si>
  <si>
    <t>09.12.2021 17:06:48</t>
  </si>
  <si>
    <t>KOLDERE KÖK 45-80-M00051_ÇAVUŞOĞLU TST M06_73403318</t>
  </si>
  <si>
    <t>09.12.2021 09:01:41</t>
  </si>
  <si>
    <t>09.12.2021 09:47:39</t>
  </si>
  <si>
    <t>KELLETEPE KÖK 35-31-L00035_ŞEMSİLER TR-1 L04_72230944</t>
  </si>
  <si>
    <t>09.12.2021 09:02:00</t>
  </si>
  <si>
    <t>09.12.2021 17:36:00</t>
  </si>
  <si>
    <t>KABAZLI KÖK 45-78-M00675_KABAZLI M03_65971403</t>
  </si>
  <si>
    <t>09.12.2021 09:02:41</t>
  </si>
  <si>
    <t>09.12.2021 16:26:50</t>
  </si>
  <si>
    <t>ŞAŞAL TR-1 35-22-M00283_DIREK TIPI TRAFO HUCRESI H01_2111399</t>
  </si>
  <si>
    <t>09.12.2021 09:03:00</t>
  </si>
  <si>
    <t>09.12.2021 10:01:18</t>
  </si>
  <si>
    <t>K-1870 35-09-K01870_97680585_97680585</t>
  </si>
  <si>
    <t>09.12.2021 09:03:26</t>
  </si>
  <si>
    <t>09.12.2021 10:11:15</t>
  </si>
  <si>
    <t>KUŞÇULAR TR-9 35-19-M00221_8729228_56354899_56354899</t>
  </si>
  <si>
    <t>09.12.2021 09:04:51</t>
  </si>
  <si>
    <t>09.12.2021 16:45:44</t>
  </si>
  <si>
    <t>TR-2/25 45-83-L00025_ H_81591163</t>
  </si>
  <si>
    <t>09.12.2021 09:05:02</t>
  </si>
  <si>
    <t>09.12.2021 15:38:38</t>
  </si>
  <si>
    <t>YELKİ TR-5 (M-2339) 35-10-M02339_914627426_914627426</t>
  </si>
  <si>
    <t>09.12.2021 09:05:32</t>
  </si>
  <si>
    <t>09.12.2021 10:34:28</t>
  </si>
  <si>
    <t>TR-1/7 45-72-M00007_DAĞITIM TRAFOSU TR-1/7 M01_2104489</t>
  </si>
  <si>
    <t>09.12.2021 09:05:35</t>
  </si>
  <si>
    <t>09.12.2021 11:04:42</t>
  </si>
  <si>
    <t>KUŞÇULAR TR-9 35-19-M00221_7952251_56355113_56355113</t>
  </si>
  <si>
    <t>09.12.2021 09:06:23</t>
  </si>
  <si>
    <t>09.12.2021 16:42:05</t>
  </si>
  <si>
    <t>09.12.2021 09:09:53</t>
  </si>
  <si>
    <t>09.12.2021 15:01:52</t>
  </si>
  <si>
    <t>L-140 35-18-L00140_L142 MAVİ BESTE L07_2325382</t>
  </si>
  <si>
    <t>09.12.2021 09:10:00</t>
  </si>
  <si>
    <t>09.12.2021 18:41:00</t>
  </si>
  <si>
    <t>YENİ FOÇA TR-2 35-23-M00002_TR-3 (M-267) M02_66039428</t>
  </si>
  <si>
    <t>09.12.2021 09:11:18</t>
  </si>
  <si>
    <t>09.12.2021 17:41:16</t>
  </si>
  <si>
    <t>ÇOMAKLAR KÖYÜ TR-1 35-32-L00077_946415796_946415796</t>
  </si>
  <si>
    <t>09.12.2021 09:11:44</t>
  </si>
  <si>
    <t>09.12.2021 15:04:49</t>
  </si>
  <si>
    <t>M-2955(YATIRIM REZERVE) 35-01-M02955_35-01-M02955_76336886</t>
  </si>
  <si>
    <t>09.12.2021 09:12:58</t>
  </si>
  <si>
    <t>09.12.2021 14:39:47</t>
  </si>
  <si>
    <t>09.12.2021 09:13:37</t>
  </si>
  <si>
    <t>09.12.2021 18:41:35</t>
  </si>
  <si>
    <t>09.12.2021 09:13:44</t>
  </si>
  <si>
    <t>09.12.2021 11:25:38</t>
  </si>
  <si>
    <t>MECİDİYE TR-10 45-72-L00573_45-72-L00573_2350891</t>
  </si>
  <si>
    <t>09.12.2021 09:14:56</t>
  </si>
  <si>
    <t>09.12.2021 16:24:07</t>
  </si>
  <si>
    <t>OSMANGAZİ İM 35-02-A00004_TR-2 34.5 M16_2310314</t>
  </si>
  <si>
    <t>09.12.2021 09:15:29</t>
  </si>
  <si>
    <t>09.12.2021 09:22:09</t>
  </si>
  <si>
    <t>DOĞANÇAY İM 35-04-A00004_TRAFO-2 K09_77533381</t>
  </si>
  <si>
    <t>09.12.2021 10:07:00</t>
  </si>
  <si>
    <t>MUTAFLAR OKUL ÖNÜ TR-1 35-32-L00070_35-32-L00070_2350096</t>
  </si>
  <si>
    <t>09.12.2021 09:16:02</t>
  </si>
  <si>
    <t>09.12.2021 17:06:00</t>
  </si>
  <si>
    <t>M-3562(YATIRIM REZERVE) 35-02-M03562_B B1b_5849243</t>
  </si>
  <si>
    <t>09.12.2021 09:19:57</t>
  </si>
  <si>
    <t>09.12.2021 10:55:18</t>
  </si>
  <si>
    <t>M-3562(YATIRIM REZERVE) 35-02-M03562_A_56362331_56362331</t>
  </si>
  <si>
    <t>09.12.2021 09:21:00</t>
  </si>
  <si>
    <t>09.12.2021 10:56:16</t>
  </si>
  <si>
    <t>K-1353 35-01-K01353_DAĞITIM TRAFOSU K01_67016018</t>
  </si>
  <si>
    <t>09.12.2021 09:22:40</t>
  </si>
  <si>
    <t>09.12.2021 17:45:53</t>
  </si>
  <si>
    <t>TR-2/101 45-83-M00775_DAĞITIM TRAFOSU L03_72113889</t>
  </si>
  <si>
    <t>09.12.2021 09:22:45</t>
  </si>
  <si>
    <t>09.12.2021 15:28:58</t>
  </si>
  <si>
    <t>DM-3 35-29-M00003_TİRE İM- DM-1 M01_72188037</t>
  </si>
  <si>
    <t>09.12.2021 09:26:19</t>
  </si>
  <si>
    <t>09.12.2021 15:59:49</t>
  </si>
  <si>
    <t>TUZÇULLU TR-1 35-28-M00420_35-28-M00420_2372792</t>
  </si>
  <si>
    <t>09.12.2021 09:26:49</t>
  </si>
  <si>
    <t>09.12.2021 17:21:15</t>
  </si>
  <si>
    <t>_6779220_56359302_56359302</t>
  </si>
  <si>
    <t>09.12.2021 09:34:49</t>
  </si>
  <si>
    <t>09.12.2021 18:19:24</t>
  </si>
  <si>
    <t>09.12.2021 09:36:02</t>
  </si>
  <si>
    <t>09.12.2021 09:41:29</t>
  </si>
  <si>
    <t>K-3834 35-01-K03834_911301097_911301097</t>
  </si>
  <si>
    <t>09.12.2021 09:37:17</t>
  </si>
  <si>
    <t>09.12.2021 19:03:51</t>
  </si>
  <si>
    <t>SANCAKLI BOZKÖY TR-6 45-71-M00528_953204373_953204373</t>
  </si>
  <si>
    <t>09.12.2021 09:37:41</t>
  </si>
  <si>
    <t>09.12.2021 19:22:12</t>
  </si>
  <si>
    <t>HALİLLER KÖK 35-31-L00228_HatBaşıAyırıcı_79767943 L02_79767943</t>
  </si>
  <si>
    <t>09.12.2021 09:37:43</t>
  </si>
  <si>
    <t>09.12.2021 17:13:22</t>
  </si>
  <si>
    <t>ÇEPNİDERE TR-3 45-83-L00223_48050291_56401438_56401438</t>
  </si>
  <si>
    <t>09.12.2021 09:42:00</t>
  </si>
  <si>
    <t>09.12.2021 12:14:16</t>
  </si>
  <si>
    <t>09.12.2021 09:42:26</t>
  </si>
  <si>
    <t>09.12.2021 17:59:01</t>
  </si>
  <si>
    <t>ALİ ÖRÜMLÜ TR-1 SULAMA 45-71-M01165_45-71-M01165_2362854</t>
  </si>
  <si>
    <t>09.12.2021 09:43:31</t>
  </si>
  <si>
    <t>09.12.2021 12:45:12</t>
  </si>
  <si>
    <t>AKÇAŞEHİR KÖK 35-29-L00035_ALAYLI ENH L04_72208822</t>
  </si>
  <si>
    <t>09.12.2021 09:44:12</t>
  </si>
  <si>
    <t>09.12.2021 10:15:44</t>
  </si>
  <si>
    <t>PAYAMLI M-9 35-25-M00165_956637758_956637758</t>
  </si>
  <si>
    <t>09.12.2021 09:44:17</t>
  </si>
  <si>
    <t>09.12.2021 14:27:30</t>
  </si>
  <si>
    <t>MURADİYE DM-4 45-71-M00190_953243280_953243280</t>
  </si>
  <si>
    <t>09.12.2021 09:44:22</t>
  </si>
  <si>
    <t>09.12.2021 14:13:59</t>
  </si>
  <si>
    <t>L-281 35-18-L00281_966246387_966246387</t>
  </si>
  <si>
    <t>09.12.2021 09:51:54</t>
  </si>
  <si>
    <t>09.12.2021 19:50:46</t>
  </si>
  <si>
    <t>K-231/A 35-01-K04858_B_56375623_56375623</t>
  </si>
  <si>
    <t>09.12.2021 09:58:45</t>
  </si>
  <si>
    <t>09.12.2021 14:16:22</t>
  </si>
  <si>
    <t>BEYDAĞ İM 35-32-A00001_MUTAFLAR L14_2049960</t>
  </si>
  <si>
    <t>09.12.2021 10:06:00</t>
  </si>
  <si>
    <t>09.12.2021 12:23:00</t>
  </si>
  <si>
    <t>BADEMLER TR-6 35-19-L00296_B_56389737_56389737</t>
  </si>
  <si>
    <t>09.12.2021 10:07:47</t>
  </si>
  <si>
    <t>09.12.2021 13:22:36</t>
  </si>
  <si>
    <t>L-278 35-18-L00278_L-279 L04_72088642</t>
  </si>
  <si>
    <t>09.12.2021 10:09:13</t>
  </si>
  <si>
    <t>09.12.2021 14:40:45</t>
  </si>
  <si>
    <t>KÜNER TR-15 35-22-M00281_955288282_955288282</t>
  </si>
  <si>
    <t>09.12.2021 10:13:06</t>
  </si>
  <si>
    <t>09.12.2021 12:14:44</t>
  </si>
  <si>
    <t>K-3412 35-08-K03412_98791248_98791248</t>
  </si>
  <si>
    <t>09.12.2021 10:15:11</t>
  </si>
  <si>
    <t>09.12.2021 12:37:28</t>
  </si>
  <si>
    <t>TR-1-4/4 ESKİ SİNEMAN KABİN 35-20-L00027_DEMİRCİLİK TR-27 L02_66515920</t>
  </si>
  <si>
    <t>09.12.2021 10:18:49</t>
  </si>
  <si>
    <t>09.12.2021 10:44:00</t>
  </si>
  <si>
    <t>KARAKILIÇLI TR-2 45-71-M01556_43188306_56384107_56384107</t>
  </si>
  <si>
    <t>09.12.2021 10:20:00</t>
  </si>
  <si>
    <t>09.12.2021 11:15:46</t>
  </si>
  <si>
    <t>TR-1-4/2 DEMİRCİLİK KABİN 35-20-L00026_ANIRGANKAYA TR-28 L03_66516248</t>
  </si>
  <si>
    <t>09.12.2021 10:20:11</t>
  </si>
  <si>
    <t>09.12.2021 10:44:31</t>
  </si>
  <si>
    <t>ÇAMÖNÜ TR-3 45-72-L00269_DIREK TIPI TRAFO HUCRESI H01_2108937</t>
  </si>
  <si>
    <t>09.12.2021 10:20:43</t>
  </si>
  <si>
    <t>09.12.2021 16:20:11</t>
  </si>
  <si>
    <t>K-2450 35-01-K02450_913655602_913655602</t>
  </si>
  <si>
    <t>09.12.2021 10:22:13</t>
  </si>
  <si>
    <t>09.12.2021 14:05:31</t>
  </si>
  <si>
    <t>K-222 35-01-K00222_F k222/f3_5880451</t>
  </si>
  <si>
    <t>09.12.2021 10:22:26</t>
  </si>
  <si>
    <t>09.12.2021 11:23:49</t>
  </si>
  <si>
    <t>KARABURUN TR-7 35-21-L00033_35-21-L00033_72175533</t>
  </si>
  <si>
    <t>09.12.2021 10:23:02</t>
  </si>
  <si>
    <t>09.12.2021 14:48:39</t>
  </si>
  <si>
    <t>M-2638 35-03-M02638_35-03-M02638_56438342</t>
  </si>
  <si>
    <t>09.12.2021 10:23:20</t>
  </si>
  <si>
    <t>09.12.2021 12:52:43</t>
  </si>
  <si>
    <t>09.12.2021 10:23:56</t>
  </si>
  <si>
    <t>09.12.2021 14:00:48</t>
  </si>
  <si>
    <t>K-2589 35-02-K02589_H k2589 h1b_5842456</t>
  </si>
  <si>
    <t>09.12.2021 10:25:37</t>
  </si>
  <si>
    <t>09.12.2021 12:42:16</t>
  </si>
  <si>
    <t>GELENBE İM 45-76-A00001_HatBaşıAyırıcı_53135055 L02_53135055</t>
  </si>
  <si>
    <t>09.12.2021 10:26:32</t>
  </si>
  <si>
    <t>09.12.2021 12:51:57</t>
  </si>
  <si>
    <t>GÖKEYÜP ÖKÜZCÜK TR-1 45-78-M00811_953294155_953294155</t>
  </si>
  <si>
    <t>09.12.2021 10:30:39</t>
  </si>
  <si>
    <t>09.12.2021 14:13:23</t>
  </si>
  <si>
    <t>TR-72 35-16-L00072_953347711_953347711</t>
  </si>
  <si>
    <t>09.12.2021 10:37:13</t>
  </si>
  <si>
    <t>09.12.2021 13:15:38</t>
  </si>
  <si>
    <t>K-222 35-01-K00222_911731860_911731860</t>
  </si>
  <si>
    <t>09.12.2021 10:38:00</t>
  </si>
  <si>
    <t>09.12.2021 17:04:46</t>
  </si>
  <si>
    <t>ALAŞEHİR TM 45-73-A00001_KEMALİYE-2 M20_2312685</t>
  </si>
  <si>
    <t>09.12.2021 10:41:00</t>
  </si>
  <si>
    <t>09.12.2021 11:47:00</t>
  </si>
  <si>
    <t>GÖLMARMARA TR-12 45-85-L00012_A_56401202_56401202</t>
  </si>
  <si>
    <t>09.12.2021 10:42:05</t>
  </si>
  <si>
    <t>09.12.2021 12:15:14</t>
  </si>
  <si>
    <t>L-190 35-18-L00190_35-18-L00190_2356938</t>
  </si>
  <si>
    <t>09.12.2021 10:44:50</t>
  </si>
  <si>
    <t>09.12.2021 13:16:09</t>
  </si>
  <si>
    <t>TR-240 35-19-L00240_942866733_942866733</t>
  </si>
  <si>
    <t>09.12.2021 10:45:13</t>
  </si>
  <si>
    <t>09.12.2021 12:52:00</t>
  </si>
  <si>
    <t>TR-1-4/4 ESKİ SİNEMAN KABİN 35-20-L00027_35-20-L00027_66515947</t>
  </si>
  <si>
    <t>09.12.2021 10:51:04</t>
  </si>
  <si>
    <t>09.12.2021 13:18:14</t>
  </si>
  <si>
    <t>PARLAK TR-1 35-21-L00074_953361466_953361466</t>
  </si>
  <si>
    <t>09.12.2021 10:52:51</t>
  </si>
  <si>
    <t>09.12.2021 14:46:56</t>
  </si>
  <si>
    <t>M-2382 35-02-M02382_910072061_910072061</t>
  </si>
  <si>
    <t>09.12.2021 10:53:34</t>
  </si>
  <si>
    <t>09.12.2021 18:04:59</t>
  </si>
  <si>
    <t>DM02/TR08 45-73-M00022_DM-2/10 M03_71980350</t>
  </si>
  <si>
    <t>09.12.2021 10:53:59</t>
  </si>
  <si>
    <t>09.12.2021 16:55:39</t>
  </si>
  <si>
    <t>KEMAL TEOMAN TR 35-27-M00144_35-27-M00144_2374163</t>
  </si>
  <si>
    <t>09.12.2021 10:54:10</t>
  </si>
  <si>
    <t>09.12.2021 17:16:40</t>
  </si>
  <si>
    <t>K-2586 35-08-K02586_99199158_99199158</t>
  </si>
  <si>
    <t>09.12.2021 10:54:45</t>
  </si>
  <si>
    <t>09.12.2021 16:24:17</t>
  </si>
  <si>
    <t>YENİ LİMAN TR-2 35-21-L00051_35-21-L00051_49790893</t>
  </si>
  <si>
    <t>09.12.2021 10:55:00</t>
  </si>
  <si>
    <t>09.12.2021 12:35:00</t>
  </si>
  <si>
    <t>09.12.2021 10:55:02</t>
  </si>
  <si>
    <t>09.12.2021 11:12:09</t>
  </si>
  <si>
    <t>TR-106 TARIMSAL SULAMA 45-80-M01106_45-80-M01106_2352595</t>
  </si>
  <si>
    <t>09.12.2021 10:57:44</t>
  </si>
  <si>
    <t>09.12.2021 15:16:59</t>
  </si>
  <si>
    <t>K-1507 35-03-K01507_910039477_910039477</t>
  </si>
  <si>
    <t>09.12.2021 10:58:31</t>
  </si>
  <si>
    <t>09.12.2021 14:59:00</t>
  </si>
  <si>
    <t>URLA TM-1 35-19-A00004_HatBaşıAyırıcı_53134090 M07_53134090</t>
  </si>
  <si>
    <t>09.12.2021 10:58:59</t>
  </si>
  <si>
    <t>09.12.2021 12:25:14</t>
  </si>
  <si>
    <t>KUŞÇULAR TR-14 35-19-M00259__81571039_81571039</t>
  </si>
  <si>
    <t>09.12.2021 10:59:13</t>
  </si>
  <si>
    <t>09.12.2021 15:25:30</t>
  </si>
  <si>
    <t>M-261 ULAMIŞ 35-14-M00261_5654747_56355680_56355680</t>
  </si>
  <si>
    <t>09.12.2021 11:01:51</t>
  </si>
  <si>
    <t>09.12.2021 14:57:23</t>
  </si>
  <si>
    <t>DUALAR TR-1 45-76-M00155_DIREK TIPI TRAFO HUCRESI H01_2084910</t>
  </si>
  <si>
    <t>09.12.2021 11:01:59</t>
  </si>
  <si>
    <t>09.12.2021 14:21:30</t>
  </si>
  <si>
    <t>MENEMEN TR-81 35-28-M00681_C C1_5826125</t>
  </si>
  <si>
    <t>09.12.2021 11:05:00</t>
  </si>
  <si>
    <t>09.12.2021 11:55:00</t>
  </si>
  <si>
    <t>K-4112 35-08-K04112_97620360_97620360</t>
  </si>
  <si>
    <t>09.12.2021 11:05:08</t>
  </si>
  <si>
    <t>09.12.2021 14:29:24</t>
  </si>
  <si>
    <t>GERÇEKLİ TR-1 35-15-L00650_950374607_950374607</t>
  </si>
  <si>
    <t>09.12.2021 11:19:58</t>
  </si>
  <si>
    <t>09.12.2021 15:36:14</t>
  </si>
  <si>
    <t>YEŞİLYURT TR-10 45-73-M00485_D_56402582_56402582</t>
  </si>
  <si>
    <t>09.12.2021 11:21:22</t>
  </si>
  <si>
    <t>09.12.2021 13:06:12</t>
  </si>
  <si>
    <t>M-85 ORHANLI TEMESALTI 35-14-M00085_956661884_956661884</t>
  </si>
  <si>
    <t>09.12.2021 11:23:50</t>
  </si>
  <si>
    <t>09.12.2021 19:47:28</t>
  </si>
  <si>
    <t>ASARLIK TR-18 35-28-M00171_953377670_953377670</t>
  </si>
  <si>
    <t>09.12.2021 11:27:01</t>
  </si>
  <si>
    <t>09.12.2021 13:20:59</t>
  </si>
  <si>
    <t>09.12.2021 11:31:59</t>
  </si>
  <si>
    <t>09.12.2021 18:50:00</t>
  </si>
  <si>
    <t>09.12.2021 11:32:14</t>
  </si>
  <si>
    <t>09.12.2021 13:11:49</t>
  </si>
  <si>
    <t>M-2548 35-09-M02548_97692596_97692596</t>
  </si>
  <si>
    <t>09.12.2021 11:32:35</t>
  </si>
  <si>
    <t>09.12.2021 13:22:00</t>
  </si>
  <si>
    <t>DAĞDERE DM 45-72-M00097_ÇITAK M05_2106082</t>
  </si>
  <si>
    <t>09.12.2021 11:34:08</t>
  </si>
  <si>
    <t>09.12.2021 11:56:00</t>
  </si>
  <si>
    <t>L-244 35-18-L00244_10029629_56375114_56375114</t>
  </si>
  <si>
    <t>09.12.2021 11:35:00</t>
  </si>
  <si>
    <t>09.12.2021 13:00:19</t>
  </si>
  <si>
    <t>M-3563(YATIRIM REZERVE) 35-02-M03563_D_56364001_56364001</t>
  </si>
  <si>
    <t>09.12.2021 11:35:29</t>
  </si>
  <si>
    <t>09.12.2021 12:06:23</t>
  </si>
  <si>
    <t>L-2 35-18-L00002_950428120_950428120</t>
  </si>
  <si>
    <t>09.12.2021 11:36:49</t>
  </si>
  <si>
    <t>09.12.2021 21:46:20</t>
  </si>
  <si>
    <t>GELENBE TR-3 45-76-L00062_955251888_955251888</t>
  </si>
  <si>
    <t>09.12.2021 11:44:53</t>
  </si>
  <si>
    <t>09.12.2021 13:36:04</t>
  </si>
  <si>
    <t>MENEMEN İM 35-28-A00001_MENEMEN ŞEHİR-2 L11_2311526</t>
  </si>
  <si>
    <t>09.12.2021 11:46:19</t>
  </si>
  <si>
    <t>MENEMEN TR-79 35-28-L00079_MENEMEN TR-81 L03_66568456</t>
  </si>
  <si>
    <t>09.12.2021 11:50:29</t>
  </si>
  <si>
    <t>09.12.2021 15:19:38</t>
  </si>
  <si>
    <t>TR-75 35-19-L00075_956675990_956675990</t>
  </si>
  <si>
    <t>09.12.2021 11:58:31</t>
  </si>
  <si>
    <t>09.12.2021 14:59:18</t>
  </si>
  <si>
    <t>GÜLBAHÇE TR-11 35-19-L00110_956690170_956690170</t>
  </si>
  <si>
    <t>09.12.2021 12:00:25</t>
  </si>
  <si>
    <t>09.12.2021 20:22:48</t>
  </si>
  <si>
    <t>SARIGÖL TR-6 45-79-M00006_C_56395919_56395919</t>
  </si>
  <si>
    <t>09.12.2021 12:06:14</t>
  </si>
  <si>
    <t>09.12.2021 15:35:04</t>
  </si>
  <si>
    <t>YİĞİTLER TR-4 35-27-L00226_B_56363538_56363538</t>
  </si>
  <si>
    <t>09.12.2021 12:13:00</t>
  </si>
  <si>
    <t>09.12.2021 13:37:41</t>
  </si>
  <si>
    <t>SÜTÇÜLER TR-3 35-27-M00407_A_56380403_56380403</t>
  </si>
  <si>
    <t>09.12.2021 12:15:37</t>
  </si>
  <si>
    <t>09.12.2021 15:48:09</t>
  </si>
  <si>
    <t>YAKACIK TR-2 35-20-L00233_955212289_955212289</t>
  </si>
  <si>
    <t>09.12.2021 12:18:00</t>
  </si>
  <si>
    <t>09.12.2021 14:06:13</t>
  </si>
  <si>
    <t>09.12.2021 12:19:00</t>
  </si>
  <si>
    <t>09.12.2021 13:31:00</t>
  </si>
  <si>
    <t>MENEMEN İM 35-28-A00001_HIDIR TEPE L15_2311060</t>
  </si>
  <si>
    <t>09.12.2021 12:21:39</t>
  </si>
  <si>
    <t>09.12.2021 13:19:00</t>
  </si>
  <si>
    <t>YELKİ TR-13 (M-2424) 35-10-M02424_97876118_97876118</t>
  </si>
  <si>
    <t>09.12.2021 12:22:36</t>
  </si>
  <si>
    <t>09.12.2021 13:12:32</t>
  </si>
  <si>
    <t>AVŞAR TR-1 45-83-L00340_955159471_955159471</t>
  </si>
  <si>
    <t>09.12.2021 12:30:59</t>
  </si>
  <si>
    <t>09.12.2021 14:45:11</t>
  </si>
  <si>
    <t>09.12.2021 12:31:59</t>
  </si>
  <si>
    <t>09.12.2021 13:20:40</t>
  </si>
  <si>
    <t>ŞEYHYAYLA TR-2 45-75-M00456_945612079_945612079</t>
  </si>
  <si>
    <t>09.12.2021 12:33:41</t>
  </si>
  <si>
    <t>09.12.2021 13:54:08</t>
  </si>
  <si>
    <t>YELKİ DM-2/8 (M-2342) 35-10-M02342_98060982_98060982</t>
  </si>
  <si>
    <t>09.12.2021 12:37:57</t>
  </si>
  <si>
    <t>09.12.2021 14:05:34</t>
  </si>
  <si>
    <t>M-2489 ÇAMLI TR-5 35-10-M02489_913168218_913168218</t>
  </si>
  <si>
    <t>09.12.2021 12:42:02</t>
  </si>
  <si>
    <t>09.12.2021 14:45:27</t>
  </si>
  <si>
    <t>TR-74 ( M-774) 35-30-M00774_966048417_966048417</t>
  </si>
  <si>
    <t>09.12.2021 12:48:21</t>
  </si>
  <si>
    <t>09.12.2021 13:58:29</t>
  </si>
  <si>
    <t>K-1064 35-04-K01064_99224382_99224382</t>
  </si>
  <si>
    <t>09.12.2021 12:50:18</t>
  </si>
  <si>
    <t>09.12.2021 15:26:51</t>
  </si>
  <si>
    <t>DALLIK TR-2 35-29-L00306_950317300_950317300</t>
  </si>
  <si>
    <t>09.12.2021 12:50:53</t>
  </si>
  <si>
    <t>09.12.2021 17:50:14</t>
  </si>
  <si>
    <t>OKÇULAR-1 35-16-M00109_953355865_953355865</t>
  </si>
  <si>
    <t>09.12.2021 12:52:08</t>
  </si>
  <si>
    <t>09.12.2021 15:12:24</t>
  </si>
  <si>
    <t>KORDON KÖK 45-78-M00730_HatBaşıAyırıcı_53133054 M04_53133054</t>
  </si>
  <si>
    <t>09.12.2021 12:53:15</t>
  </si>
  <si>
    <t>09.12.2021 15:54:29</t>
  </si>
  <si>
    <t>MENEMEN İM 35-28-A00001_MENEMEN ŞEHİR-3 L06_2311522</t>
  </si>
  <si>
    <t>09.12.2021 12:54:00</t>
  </si>
  <si>
    <t>09.12.2021 13:26:00</t>
  </si>
  <si>
    <t>MENEMEN İM 35-28-A00001_MENEMEN ŞEHİR-3 L08_2311524</t>
  </si>
  <si>
    <t>09.12.2021 12:56:00</t>
  </si>
  <si>
    <t>M-3251 35-04-M03251_99346822_99346822</t>
  </si>
  <si>
    <t>09.12.2021 12:57:02</t>
  </si>
  <si>
    <t>09.12.2021 18:25:26</t>
  </si>
  <si>
    <t>09.12.2021 12:57:33</t>
  </si>
  <si>
    <t>09.12.2021 16:42:52</t>
  </si>
  <si>
    <t>MENEMEN İM 35-28-A00001_FABRİKALAR L14_2311059</t>
  </si>
  <si>
    <t>09.12.2021 12:59:00</t>
  </si>
  <si>
    <t>KOVANCI TR-1 45-74-M00203_B_56353383_56353383</t>
  </si>
  <si>
    <t>09.12.2021 13:07:20</t>
  </si>
  <si>
    <t>09.12.2021 14:38:02</t>
  </si>
  <si>
    <t>K-1870 35-09-K01870_97808977_97808977</t>
  </si>
  <si>
    <t>09.12.2021 13:07:30</t>
  </si>
  <si>
    <t>09.12.2021 21:28:36</t>
  </si>
  <si>
    <t>PAYAMLI M-17 35-25-M00168_B_56378092_56378092</t>
  </si>
  <si>
    <t>09.12.2021 13:11:31</t>
  </si>
  <si>
    <t>09.12.2021 18:40:01</t>
  </si>
  <si>
    <t>DM-1/TR-18 (TR-47) 35-26-M00047_956614143_956614143</t>
  </si>
  <si>
    <t>09.12.2021 13:17:28</t>
  </si>
  <si>
    <t>09.12.2021 14:44:58</t>
  </si>
  <si>
    <t>KAPAKLI TR-3 45-72-M00312_95000078046_95000078046</t>
  </si>
  <si>
    <t>09.12.2021 13:17:46</t>
  </si>
  <si>
    <t>09.12.2021 14:22:02</t>
  </si>
  <si>
    <t>TR-1/10 45-72-M00010_TR-1/12 M02_66462251</t>
  </si>
  <si>
    <t>09.12.2021 13:17:59</t>
  </si>
  <si>
    <t>09.12.2021 14:24:00</t>
  </si>
  <si>
    <t>09.12.2021 13:18:06</t>
  </si>
  <si>
    <t>09.12.2021 21:56:00</t>
  </si>
  <si>
    <t>TR-1-4/2 DEMİRCİLİK KABİN 35-20-L00026_TR-1-4/1A L02_66516246</t>
  </si>
  <si>
    <t>09.12.2021 13:21:00</t>
  </si>
  <si>
    <t>09.12.2021 14:10:31</t>
  </si>
  <si>
    <t>GÜLBAHÇE TR-12 35-19-L00168_956694103_956694103</t>
  </si>
  <si>
    <t>09.12.2021 13:21:47</t>
  </si>
  <si>
    <t>09.12.2021 23:10:02</t>
  </si>
  <si>
    <t>TR-74 ( M-774) 35-30-M00774_95000120768_95000120768</t>
  </si>
  <si>
    <t>09.12.2021 13:22:09</t>
  </si>
  <si>
    <t>09.12.2021 15:40:33</t>
  </si>
  <si>
    <t>09.12.2021 13:27:07</t>
  </si>
  <si>
    <t>09.12.2021 13:35:00</t>
  </si>
  <si>
    <t>ÇEPNİDERE TR-1 45-83-L00222_955162831_955162831</t>
  </si>
  <si>
    <t>09.12.2021 13:27:16</t>
  </si>
  <si>
    <t>09.12.2021 17:42:08</t>
  </si>
  <si>
    <t>UZUNDERE TR-2 35-15-L00218_954872381_954872381</t>
  </si>
  <si>
    <t>09.12.2021 13:29:39</t>
  </si>
  <si>
    <t>09.12.2021 14:43:12</t>
  </si>
  <si>
    <t>KARATEKE TR-6 35-29-L00783__66116249_66116249</t>
  </si>
  <si>
    <t>09.12.2021 13:30:17</t>
  </si>
  <si>
    <t>09.12.2021 15:05:20</t>
  </si>
  <si>
    <t>09.12.2021 13:30:27</t>
  </si>
  <si>
    <t>09.12.2021 15:09:12</t>
  </si>
  <si>
    <t>İTOB DM 35-22-M00089_ARITMA M05_2327863</t>
  </si>
  <si>
    <t>09.12.2021 13:34:22</t>
  </si>
  <si>
    <t>09.12.2021 14:18:01</t>
  </si>
  <si>
    <t>MORDOĞAN TR-29 35-21-L00157_A_56376102_56376102</t>
  </si>
  <si>
    <t>09.12.2021 13:43:08</t>
  </si>
  <si>
    <t>09.12.2021 15:41:19</t>
  </si>
  <si>
    <t>MURADİYE DM-4 45-71-M00190_45-71-M00190_56295592</t>
  </si>
  <si>
    <t>09.12.2021 13:45:22</t>
  </si>
  <si>
    <t>09.12.2021 14:44:47</t>
  </si>
  <si>
    <t>K-3185 35-04-K03185_99310419_99310419</t>
  </si>
  <si>
    <t>09.12.2021 13:50:26</t>
  </si>
  <si>
    <t>09.12.2021 16:22:00</t>
  </si>
  <si>
    <t>L-133 MANİSALILAR SİTESİ 35-14-L00133_9909662 B1b_5959395</t>
  </si>
  <si>
    <t>09.12.2021 13:51:47</t>
  </si>
  <si>
    <t>09.12.2021 21:17:42</t>
  </si>
  <si>
    <t>DM-1/6 45-71-M00354_953200900_953200900</t>
  </si>
  <si>
    <t>09.12.2021 14:00:00</t>
  </si>
  <si>
    <t>09.12.2021 15:29:52</t>
  </si>
  <si>
    <t>KAYMAKÇI TR-26 35-15-M00247_A_56361682_56361682</t>
  </si>
  <si>
    <t>09.12.2021 14:03:48</t>
  </si>
  <si>
    <t>09.12.2021 15:38:06</t>
  </si>
  <si>
    <t>ALAHIDIR TR-2 45-84-L00021_A_81519339_81519339</t>
  </si>
  <si>
    <t>09.12.2021 14:04:36</t>
  </si>
  <si>
    <t>09.12.2021 14:55:00</t>
  </si>
  <si>
    <t>K-3949 35-02-K03949_966507858_966507858</t>
  </si>
  <si>
    <t>09.12.2021 14:05:43</t>
  </si>
  <si>
    <t>09.12.2021 17:10:26</t>
  </si>
  <si>
    <t>KARAHALİLLİ KÖK 35-20-L00087_955210760_955210760</t>
  </si>
  <si>
    <t>09.12.2021 14:12:08</t>
  </si>
  <si>
    <t>09.12.2021 15:39:24</t>
  </si>
  <si>
    <t>M-2954 35-01-M02954_911459286_911459286</t>
  </si>
  <si>
    <t>09.12.2021 14:15:37</t>
  </si>
  <si>
    <t>09.12.2021 17:37:07</t>
  </si>
  <si>
    <t>DM-4/9 (VATAN HASTANESİ) 45-71-M00211_953208542_953208542</t>
  </si>
  <si>
    <t>09.12.2021 14:20:20</t>
  </si>
  <si>
    <t>09.12.2021 15:34:05</t>
  </si>
  <si>
    <t>ÖKSÜZLÜ TR-1 45-74-M00215_A_56354223_56354223</t>
  </si>
  <si>
    <t>09.12.2021 14:20:37</t>
  </si>
  <si>
    <t>09.12.2021 15:12:59</t>
  </si>
  <si>
    <t>GÜNEY TR-1 45-83-L00269_955160202_955160202</t>
  </si>
  <si>
    <t>09.12.2021 20:43:09</t>
  </si>
  <si>
    <t>MENEMEN TR-82 35-28-L00082_DAĞITIM TRAFO MENEMEN TR-82 L04_66739348</t>
  </si>
  <si>
    <t>OG Kablo Başlığı Arızası</t>
  </si>
  <si>
    <t>09.12.2021 14:25:32</t>
  </si>
  <si>
    <t>09.12.2021 17:02:00</t>
  </si>
  <si>
    <t>M-970 35-03-M00970_910862174_910862174</t>
  </si>
  <si>
    <t>09.12.2021 14:26:46</t>
  </si>
  <si>
    <t>09.12.2021 23:57:25</t>
  </si>
  <si>
    <t>YAKAKÖY ULUPINAR TR-2 45-75-M00256_DIREK TIPI TRAFO HUCRESI H01_2088403</t>
  </si>
  <si>
    <t>09.12.2021 14:32:35</t>
  </si>
  <si>
    <t>09.12.2021 18:56:19</t>
  </si>
  <si>
    <t>09.12.2021 14:33:00</t>
  </si>
  <si>
    <t>09.12.2021 16:50:46</t>
  </si>
  <si>
    <t>K-2450 35-01-K02450_910787933_910787933</t>
  </si>
  <si>
    <t>09.12.2021 14:33:36</t>
  </si>
  <si>
    <t>09.12.2021 15:10:38</t>
  </si>
  <si>
    <t>KİLLİK KÖK (TR-1) 45-73-M00342_TR-2 KİLLİK KÖK M01_67018281</t>
  </si>
  <si>
    <t>09.12.2021 14:38:09</t>
  </si>
  <si>
    <t>09.12.2021 16:04:10</t>
  </si>
  <si>
    <t>ÇERKEZ MAHMUDİYE KÖYÜ TR-1 45-71-M01095_A_56404527_56404527</t>
  </si>
  <si>
    <t>09.12.2021 14:38:23</t>
  </si>
  <si>
    <t>09.12.2021 19:48:14</t>
  </si>
  <si>
    <t>L-279 ERDİL SİTESİ 35-18-L00279_11330636_56370868_56370868</t>
  </si>
  <si>
    <t>09.12.2021 14:45:00</t>
  </si>
  <si>
    <t>09.12.2021 16:41:50</t>
  </si>
  <si>
    <t>OLGUNLAR TR-3 35-31-L00215_956575867_956575867</t>
  </si>
  <si>
    <t>09.12.2021 14:45:20</t>
  </si>
  <si>
    <t>09.12.2021 20:09:39</t>
  </si>
  <si>
    <t>M-115 ARAPTEPESİ TR-1 35-14-M00115_956639309_956639309</t>
  </si>
  <si>
    <t>09.12.2021 14:47:15</t>
  </si>
  <si>
    <t>09.12.2021 19:20:35</t>
  </si>
  <si>
    <t>K-1231 35-03-K01231_910459734_910459734</t>
  </si>
  <si>
    <t>09.12.2021 14:49:16</t>
  </si>
  <si>
    <t>09.12.2021 17:14:32</t>
  </si>
  <si>
    <t>FOÇA TR-48 35-23-L00048_950416464_950416464</t>
  </si>
  <si>
    <t>09.12.2021 14:50:36</t>
  </si>
  <si>
    <t>09.12.2021 16:43:50</t>
  </si>
  <si>
    <t>K-890 35-01-K00890_912051090_912051090</t>
  </si>
  <si>
    <t>09.12.2021 14:57:50</t>
  </si>
  <si>
    <t>09.12.2021 19:35:52</t>
  </si>
  <si>
    <t>TR-91 35-19-L00091_956697599_956697599</t>
  </si>
  <si>
    <t>09.12.2021 14:58:00</t>
  </si>
  <si>
    <t>09.12.2021 15:52:12</t>
  </si>
  <si>
    <t>K-254 35-04-K00254_99417006_99417006</t>
  </si>
  <si>
    <t>09.12.2021 14:58:48</t>
  </si>
  <si>
    <t>09.12.2021 21:46:41</t>
  </si>
  <si>
    <t>TR-28 35-15-M00028_950365097_950365097</t>
  </si>
  <si>
    <t>09.12.2021 15:00:09</t>
  </si>
  <si>
    <t>09.12.2021 21:39:55</t>
  </si>
  <si>
    <t>M-2913 35-01-M02913_911588368_911588368</t>
  </si>
  <si>
    <t>09.12.2021 15:01:29</t>
  </si>
  <si>
    <t>09.12.2021 20:06:00</t>
  </si>
  <si>
    <t>BEZİRGANLI KANAL MAH. TR-1 45-78-M00358_49238052_56392828_56392828</t>
  </si>
  <si>
    <t>09.12.2021 15:01:33</t>
  </si>
  <si>
    <t>09.12.2021 17:11:16</t>
  </si>
  <si>
    <t>AKHİSAR TM 45-72-A00006_KAPAKLI-2 M17_2313110</t>
  </si>
  <si>
    <t>09.12.2021 15:04:29</t>
  </si>
  <si>
    <t>09.12.2021 15:06:59</t>
  </si>
  <si>
    <t>FİKRİ KOÇTÜRK-2 45-71-M00789_45-71-M00789_2354854</t>
  </si>
  <si>
    <t>09.12.2021 15:07:31</t>
  </si>
  <si>
    <t>09.12.2021 20:26:06</t>
  </si>
  <si>
    <t>ORTA MAHALLE M-2 35-25-M00109_ÖZDERE ORTA MAHALLE DM (M-1) M04_72126886</t>
  </si>
  <si>
    <t>09.12.2021 15:08:39</t>
  </si>
  <si>
    <t>09.12.2021 15:43:00</t>
  </si>
  <si>
    <t>TR-16 35-31-L00016__56400198_56400198</t>
  </si>
  <si>
    <t>09.12.2021 15:11:00</t>
  </si>
  <si>
    <t>09.12.2021 15:44:23</t>
  </si>
  <si>
    <t>DM-2/46 35-26-M00843_956626921_956626921</t>
  </si>
  <si>
    <t>09.12.2021 15:11:48</t>
  </si>
  <si>
    <t>09.12.2021 21:15:56</t>
  </si>
  <si>
    <t>TR-45 45-77-L00045_945490031_945490031</t>
  </si>
  <si>
    <t>09.12.2021 15:13:12</t>
  </si>
  <si>
    <t>09.12.2021 16:09:09</t>
  </si>
  <si>
    <t>09.12.2021 15:13:42</t>
  </si>
  <si>
    <t>09.12.2021 19:09:36</t>
  </si>
  <si>
    <t>K-3247 35-07-K03247_C_56378944_56378944</t>
  </si>
  <si>
    <t>09.12.2021 15:16:00</t>
  </si>
  <si>
    <t>09.12.2021 19:37:01</t>
  </si>
  <si>
    <t>L-169 35-18-L00169_L-174 L02_49891582</t>
  </si>
  <si>
    <t>09.12.2021 15:19:00</t>
  </si>
  <si>
    <t>09.12.2021 16:00:12</t>
  </si>
  <si>
    <t>K-2535 35-01-K02535_A 2A_5864502</t>
  </si>
  <si>
    <t>09.12.2021 15:19:05</t>
  </si>
  <si>
    <t>09.12.2021 19:29:02</t>
  </si>
  <si>
    <t>SOMA TR-7/1 45-82-M00080_945537820_945537820</t>
  </si>
  <si>
    <t>09.12.2021 15:21:14</t>
  </si>
  <si>
    <t>KIRKAĞAÇ TR-26 45-76-M00026_955247842_955247842</t>
  </si>
  <si>
    <t>09.12.2021 15:25:03</t>
  </si>
  <si>
    <t>09.12.2021 17:08:38</t>
  </si>
  <si>
    <t>ÇEPNİDERE TR-1 45-83-L00222_955162687_955162687</t>
  </si>
  <si>
    <t>09.12.2021 15:25:33</t>
  </si>
  <si>
    <t>09.12.2021 20:47:02</t>
  </si>
  <si>
    <t>K-1507 35-03-K01507_E e4b_5784243</t>
  </si>
  <si>
    <t>09.12.2021 15:25:41</t>
  </si>
  <si>
    <t>09.12.2021 20:20:44</t>
  </si>
  <si>
    <t>BİRGİ TR-12 35-15-L00267_C a10b_48763296</t>
  </si>
  <si>
    <t>09.12.2021 15:27:02</t>
  </si>
  <si>
    <t>09.12.2021 19:05:34</t>
  </si>
  <si>
    <t>K-4112 35-08-K04112_98280919_98280919</t>
  </si>
  <si>
    <t>09.12.2021 15:29:31</t>
  </si>
  <si>
    <t>09.12.2021 17:19:18</t>
  </si>
  <si>
    <t>09.12.2021 15:34:49</t>
  </si>
  <si>
    <t>09.12.2021 15:35:49</t>
  </si>
  <si>
    <t>L-211 35-18-L00211_950464699_950464699</t>
  </si>
  <si>
    <t>09.12.2021 15:35:41</t>
  </si>
  <si>
    <t>09.12.2021 18:11:53</t>
  </si>
  <si>
    <t>TR-27 35-15-L00027_48891316_56379884_56379884</t>
  </si>
  <si>
    <t>09.12.2021 15:36:23</t>
  </si>
  <si>
    <t>09.12.2021 16:43:40</t>
  </si>
  <si>
    <t>YENİŞEHİR TR-1 35-31-L00377_47864329_56389611_56389611</t>
  </si>
  <si>
    <t>09.12.2021 15:38:40</t>
  </si>
  <si>
    <t>09.12.2021 18:17:59</t>
  </si>
  <si>
    <t>ÇUKURKÖY TR-2 35-28-M00211_953369523_953369523</t>
  </si>
  <si>
    <t>09.12.2021 15:38:57</t>
  </si>
  <si>
    <t>09.12.2021 18:15:07</t>
  </si>
  <si>
    <t>AHMET KOCA TARIMSAL SULAMA GRB TR-1 45-71-M00902_45-71-M00902_2355717</t>
  </si>
  <si>
    <t>09.12.2021 15:42:55</t>
  </si>
  <si>
    <t>09.12.2021 22:33:54</t>
  </si>
  <si>
    <t>KARAPINAR İM 45-78-A00002_HatBaşıAyırıcı_53139313 M02_53139313</t>
  </si>
  <si>
    <t>09.12.2021 15:47:58</t>
  </si>
  <si>
    <t>09.12.2021 18:19:09</t>
  </si>
  <si>
    <t>K-1411 35-04-K01411_35-04-K01411_2357339</t>
  </si>
  <si>
    <t>09.12.2021 15:48:29</t>
  </si>
  <si>
    <t>09.12.2021 17:34:09</t>
  </si>
  <si>
    <t>HALİTPAŞA TR-10 45-80-M00081_956541449_956541449</t>
  </si>
  <si>
    <t>09.12.2021 15:51:00</t>
  </si>
  <si>
    <t>09.12.2021 17:44:53</t>
  </si>
  <si>
    <t>BALABANLI KÖYÜ MUSTAFA BOZ SULAMA GRB TR-10 35-15-M00255_35-15-M00255_2365383</t>
  </si>
  <si>
    <t>09.12.2021 15:57:24</t>
  </si>
  <si>
    <t>09.12.2021 17:20:22</t>
  </si>
  <si>
    <t>DM-16/09 45-71-M00611_953244637_953244637</t>
  </si>
  <si>
    <t>09.12.2021 15:58:58</t>
  </si>
  <si>
    <t>09.12.2021 17:18:14</t>
  </si>
  <si>
    <t>KARAYENİCE TR-1 45-71-M01506_DIREK TIPI TRAFO HUCRESI H01_2082984</t>
  </si>
  <si>
    <t>09.12.2021 16:00:00</t>
  </si>
  <si>
    <t>09.12.2021 21:40:23</t>
  </si>
  <si>
    <t>VEZİROĞLU TR-2 45-71-M02020_A_56405690_56405690</t>
  </si>
  <si>
    <t>09.12.2021 16:07:09</t>
  </si>
  <si>
    <t>09.12.2021 17:22:10</t>
  </si>
  <si>
    <t>M-1980 35-09-M01980_B_56367004_56367004</t>
  </si>
  <si>
    <t>09.12.2021 16:07:16</t>
  </si>
  <si>
    <t>09.12.2021 18:54:42</t>
  </si>
  <si>
    <t>OCAKLI TR-3 35-15-L00769_950373182_950373182</t>
  </si>
  <si>
    <t>09.12.2021 16:10:41</t>
  </si>
  <si>
    <t>09.12.2021 18:11:57</t>
  </si>
  <si>
    <t>DM-11F TURGUT ÖZAL-2 45-71-M00388_953223235_953223235</t>
  </si>
  <si>
    <t>09.12.2021 16:13:00</t>
  </si>
  <si>
    <t>09.12.2021 18:56:04</t>
  </si>
  <si>
    <t>L-3 TEKEL 35-18-L00003_8634475 h2b_5946046</t>
  </si>
  <si>
    <t>09.12.2021 16:17:00</t>
  </si>
  <si>
    <t>09.12.2021 21:48:28</t>
  </si>
  <si>
    <t>K-244 35-04-K00244_99461732_99461732</t>
  </si>
  <si>
    <t>09.12.2021 16:19:32</t>
  </si>
  <si>
    <t>09.12.2021 20:48:10</t>
  </si>
  <si>
    <t>SARNIÇ İM 35-08-A00005_SARNIÇ-12 K11_2049271</t>
  </si>
  <si>
    <t>09.12.2021 16:25:24</t>
  </si>
  <si>
    <t>OVA EVLERİ ÖZEL TR 45-85-L00169Ö_45302043_56403030_56403030</t>
  </si>
  <si>
    <t>09.12.2021 16:34:02</t>
  </si>
  <si>
    <t>09.12.2021 19:08:23</t>
  </si>
  <si>
    <t>M-650 35-02-M00650_M-652 M02_2325058</t>
  </si>
  <si>
    <t>09.12.2021 16:35:55</t>
  </si>
  <si>
    <t>09.12.2021 17:57:49</t>
  </si>
  <si>
    <t>09.12.2021 16:39:37</t>
  </si>
  <si>
    <t>09.12.2021 17:38:37</t>
  </si>
  <si>
    <t>09.12.2021 16:39:45</t>
  </si>
  <si>
    <t>09.12.2021 17:47:21</t>
  </si>
  <si>
    <t>İĞDELİ AZMANLAR TR-5 35-31-L00521_956572344_956572344</t>
  </si>
  <si>
    <t>09.12.2021 16:48:12</t>
  </si>
  <si>
    <t>09.12.2021 23:31:22</t>
  </si>
  <si>
    <t>DM-14/3A 45-71-M02249_953200451_953200451</t>
  </si>
  <si>
    <t>09.12.2021 16:50:23</t>
  </si>
  <si>
    <t>09.12.2021 22:02:21</t>
  </si>
  <si>
    <t>K-1866 35-09-K01866_B b6b_5860727</t>
  </si>
  <si>
    <t>09.12.2021 16:53:58</t>
  </si>
  <si>
    <t>10.12.2021 00:24:29</t>
  </si>
  <si>
    <t>TR-51 35-16-L00051_953339257_953339257</t>
  </si>
  <si>
    <t>09.12.2021 16:56:00</t>
  </si>
  <si>
    <t>09.12.2021 19:09:12</t>
  </si>
  <si>
    <t>ÜRKMEZ M-13 35-25-M00153_11577266_56376654_56376654</t>
  </si>
  <si>
    <t>09.12.2021 17:00:04</t>
  </si>
  <si>
    <t>09.12.2021 17:41:07</t>
  </si>
  <si>
    <t>KARAKUYU TR-3 35-22-M00291_955259166_955259166</t>
  </si>
  <si>
    <t>09.12.2021 17:01:29</t>
  </si>
  <si>
    <t>09.12.2021 19:10:32</t>
  </si>
  <si>
    <t>BAYRAM KARAKOÇ SULAMA GRUBU TR 35-27-L00132_B_56355890_56355890</t>
  </si>
  <si>
    <t>09.12.2021 17:01:35</t>
  </si>
  <si>
    <t>09.12.2021 18:32:46</t>
  </si>
  <si>
    <t>TR-72 35-16-L00072_47551135_56398439_56398439</t>
  </si>
  <si>
    <t>09.12.2021 17:02:18</t>
  </si>
  <si>
    <t>09.12.2021 18:17:42</t>
  </si>
  <si>
    <t>ARMUTLU TR-4 35-27-L00004_912626148_912626148</t>
  </si>
  <si>
    <t>09.12.2021 17:04:09</t>
  </si>
  <si>
    <t>09.12.2021 20:06:24</t>
  </si>
  <si>
    <t>MEHMET  EROL VE ARK. T-SULAMA GRB. 35-13-L00134_DIREK TIPI TRAFO HUCRESI H01_2044646</t>
  </si>
  <si>
    <t>09.12.2021 17:04:42</t>
  </si>
  <si>
    <t>09.12.2021 20:25:27</t>
  </si>
  <si>
    <t>HALİLLER KÖK 35-31-L00228_KALEKÖY L02_72238538</t>
  </si>
  <si>
    <t>09.12.2021 17:04:49</t>
  </si>
  <si>
    <t>09.12.2021 17:06:29</t>
  </si>
  <si>
    <t>KUŞÇULAR TR-7 35-19-M00219_7641654_56390039_56390039</t>
  </si>
  <si>
    <t>09.12.2021 17:06:28</t>
  </si>
  <si>
    <t>09.12.2021 20:13:31</t>
  </si>
  <si>
    <t>BOYALI AZMAK TR-4 35-24-M00056_35-24-M00056_58186130</t>
  </si>
  <si>
    <t>09.12.2021 17:06:51</t>
  </si>
  <si>
    <t>09.12.2021 18:20:42</t>
  </si>
  <si>
    <t>TİRE TR-4 35-29-L00004_950337061_950337061</t>
  </si>
  <si>
    <t>09.12.2021 17:10:50</t>
  </si>
  <si>
    <t>09.12.2021 18:52:18</t>
  </si>
  <si>
    <t>09.12.2021 17:13:12</t>
  </si>
  <si>
    <t>09.12.2021 19:49:00</t>
  </si>
  <si>
    <t>K-1117 35-08-K01117_99199928_99199928</t>
  </si>
  <si>
    <t>09.12.2021 17:16:25</t>
  </si>
  <si>
    <t>09.12.2021 18:49:52</t>
  </si>
  <si>
    <t>DM-3/30 45-71-M00084_953199462_953199462</t>
  </si>
  <si>
    <t>09.12.2021 17:17:18</t>
  </si>
  <si>
    <t>09.12.2021 22:34:26</t>
  </si>
  <si>
    <t>DM02/TR30 45-73-M00032_B_56405039_56405039</t>
  </si>
  <si>
    <t>09.12.2021 17:23:17</t>
  </si>
  <si>
    <t>09.12.2021 20:09:09</t>
  </si>
  <si>
    <t>TR-2/49 45-72-L00049_956480663_956480663</t>
  </si>
  <si>
    <t>09.12.2021 17:23:48</t>
  </si>
  <si>
    <t>09.12.2021 19:07:46</t>
  </si>
  <si>
    <t>DM-18/03 45-71-M00258_953222808_953222808</t>
  </si>
  <si>
    <t>09.12.2021 17:25:00</t>
  </si>
  <si>
    <t>09.12.2021 18:29:26</t>
  </si>
  <si>
    <t>L-102 DÜZCE AZMAK 35-14-L00102_956646151_956646151</t>
  </si>
  <si>
    <t>09.12.2021 17:26:05</t>
  </si>
  <si>
    <t>09.12.2021 20:36:46</t>
  </si>
  <si>
    <t>K-890 35-01-K00890_911774882_911774882</t>
  </si>
  <si>
    <t>09.12.2021 17:29:34</t>
  </si>
  <si>
    <t>09.12.2021 21:26:06</t>
  </si>
  <si>
    <t>TR-107 ZEYTİNALANI 35-19-L00107_95000509821_95000509821</t>
  </si>
  <si>
    <t>09.12.2021 17:30:02</t>
  </si>
  <si>
    <t>10.12.2021 00:26:27</t>
  </si>
  <si>
    <t>09.12.2021 17:30:07</t>
  </si>
  <si>
    <t>09.12.2021 18:36:33</t>
  </si>
  <si>
    <t>ÇIRPI TR-1/3 35-20-M00003_955192643_955192643</t>
  </si>
  <si>
    <t>09.12.2021 17:31:58</t>
  </si>
  <si>
    <t>09.12.2021 19:49:25</t>
  </si>
  <si>
    <t>L-292 35-18-L00292_C_56370489_56370489</t>
  </si>
  <si>
    <t>09.12.2021 17:32:31</t>
  </si>
  <si>
    <t>09.12.2021 23:15:35</t>
  </si>
  <si>
    <t>K-2499 35-09-K02499_97777182_97777182</t>
  </si>
  <si>
    <t>09.12.2021 17:44:15</t>
  </si>
  <si>
    <t>09.12.2021 19:52:58</t>
  </si>
  <si>
    <t>09.12.2021 17:45:00</t>
  </si>
  <si>
    <t>10.12.2021 02:42:36</t>
  </si>
  <si>
    <t>OVACIK TR-1 35-15-L00285_950401592_950401592</t>
  </si>
  <si>
    <t>09.12.2021 17:49:07</t>
  </si>
  <si>
    <t>09.12.2021 20:23:59</t>
  </si>
  <si>
    <t>TIRAZLAR TR-15 45-79-M00081_45-79-M00081_2367055</t>
  </si>
  <si>
    <t>09.12.2021 17:51:54</t>
  </si>
  <si>
    <t>09.12.2021 19:05:27</t>
  </si>
  <si>
    <t>KABAZLI TR-3 45-78-M00680_45-78-M00680_2353994</t>
  </si>
  <si>
    <t>09.12.2021 17:55:09</t>
  </si>
  <si>
    <t>09.12.2021 18:44:47</t>
  </si>
  <si>
    <t>TR-43 45-77-L00043_A_56395804_56395804</t>
  </si>
  <si>
    <t>09.12.2021 17:55:48</t>
  </si>
  <si>
    <t>09.12.2021 19:52:57</t>
  </si>
  <si>
    <t>KAYIŞLAR TR-1 45-80-M00140_956540330_956540330</t>
  </si>
  <si>
    <t>09.12.2021 17:55:57</t>
  </si>
  <si>
    <t>09.12.2021 20:13:58</t>
  </si>
  <si>
    <t>K-4518 35-01-K04518_910753933_910753933</t>
  </si>
  <si>
    <t>09.12.2021 17:58:00</t>
  </si>
  <si>
    <t>10.12.2021 01:58:39</t>
  </si>
  <si>
    <t>L-12 BALLI KUYU 35-14-L00012_956639662_956639662</t>
  </si>
  <si>
    <t>09.12.2021 18:00:48</t>
  </si>
  <si>
    <t>09.12.2021 20:32:34</t>
  </si>
  <si>
    <t>KIŞLAKÖY KÖYÜ TR-1 45-71-M01706_43168569_56384989_56384989</t>
  </si>
  <si>
    <t>09.12.2021 18:04:00</t>
  </si>
  <si>
    <t>09.12.2021 23:51:10</t>
  </si>
  <si>
    <t>KAYALIOĞLU TR-28 45-72-L00076_956489225_956489225</t>
  </si>
  <si>
    <t>09.12.2021 18:06:01</t>
  </si>
  <si>
    <t>09.12.2021 19:40:41</t>
  </si>
  <si>
    <t>DM-5/8 35-26-M00806_35-26-M00806_2355057</t>
  </si>
  <si>
    <t>09.12.2021 18:11:13</t>
  </si>
  <si>
    <t>09.12.2021 23:07:00</t>
  </si>
  <si>
    <t>09.12.2021 18:15:38</t>
  </si>
  <si>
    <t>09.12.2021 19:28:00</t>
  </si>
  <si>
    <t>TOKMAKLI KÖK 45-86-M00047_HatBaşıAyırıcı_53135737 M05_53135737</t>
  </si>
  <si>
    <t>09.12.2021 18:16:35</t>
  </si>
  <si>
    <t>09.12.2021 19:42:50</t>
  </si>
  <si>
    <t>DİNDARLI TR-7 45-79-M00425_B_56400885_56400885</t>
  </si>
  <si>
    <t>09.12.2021 18:18:17</t>
  </si>
  <si>
    <t>09.12.2021 20:35:30</t>
  </si>
  <si>
    <t>BADEMBÜKÜ TR-1 35-21-L00075_C_76840970_76840970</t>
  </si>
  <si>
    <t>09.12.2021 18:31:22</t>
  </si>
  <si>
    <t>10.12.2021 00:16:15</t>
  </si>
  <si>
    <t>DM-12/07 45-71-M00459_952992666_952992666</t>
  </si>
  <si>
    <t>09.12.2021 18:38:18</t>
  </si>
  <si>
    <t>09.12.2021 22:29:01</t>
  </si>
  <si>
    <t>M-144 35-02-M00144_B_56383812_56383812</t>
  </si>
  <si>
    <t>09.12.2021 18:43:55</t>
  </si>
  <si>
    <t>09.12.2021 21:09:57</t>
  </si>
  <si>
    <t>09.12.2021 18:45:59</t>
  </si>
  <si>
    <t>09.12.2021 19:19:00</t>
  </si>
  <si>
    <t>09.12.2021 18:48:00</t>
  </si>
  <si>
    <t>09.12.2021 19:27:00</t>
  </si>
  <si>
    <t>GÖKEYÜP TR-3 45-78-M00816_49203122_56392441_56392441</t>
  </si>
  <si>
    <t>09.12.2021 18:53:53</t>
  </si>
  <si>
    <t>09.12.2021 22:50:26</t>
  </si>
  <si>
    <t>_B_56389322_56389322</t>
  </si>
  <si>
    <t>09.12.2021 18:55:11</t>
  </si>
  <si>
    <t>09.12.2021 22:06:31</t>
  </si>
  <si>
    <t>SARIGÖL TR-37 45-79-M00037_A_56396963_56396963</t>
  </si>
  <si>
    <t>09.12.2021 19:06:12</t>
  </si>
  <si>
    <t>09.12.2021 21:35:40</t>
  </si>
  <si>
    <t>DM-2/35 (VERİCİLER) 45-71-M00531_953182807_953182807</t>
  </si>
  <si>
    <t>09.12.2021 19:09:00</t>
  </si>
  <si>
    <t>10.12.2021 00:38:07</t>
  </si>
  <si>
    <t>ARAPBAŞI TR-2 35-20-M00032_955202956_955202956</t>
  </si>
  <si>
    <t>09.12.2021 19:45:05</t>
  </si>
  <si>
    <t>09.12.2021 22:50:49</t>
  </si>
  <si>
    <t>TR-16 ( M-716) 35-30-M00716_955300290_955300290</t>
  </si>
  <si>
    <t>09.12.2021 19:54:05</t>
  </si>
  <si>
    <t>09.12.2021 22:01:35</t>
  </si>
  <si>
    <t>K-3109 35-04-K03109_98899483_98899483</t>
  </si>
  <si>
    <t>09.12.2021 19:59:25</t>
  </si>
  <si>
    <t>09.12.2021 21:49:43</t>
  </si>
  <si>
    <t>K-122 35-01-K00122_D_56375662_56375662</t>
  </si>
  <si>
    <t>09.12.2021 20:00:43</t>
  </si>
  <si>
    <t>10.12.2021 00:11:10</t>
  </si>
  <si>
    <t>K-1870 35-09-K01870_97644633_97644633</t>
  </si>
  <si>
    <t>09.12.2021 20:14:59</t>
  </si>
  <si>
    <t>10.12.2021 00:29:39</t>
  </si>
  <si>
    <t>09.12.2021 20:22:14</t>
  </si>
  <si>
    <t>09.12.2021 20:59:43</t>
  </si>
  <si>
    <t>09.12.2021 20:57:05</t>
  </si>
  <si>
    <t>09.12.2021 22:05:28</t>
  </si>
  <si>
    <t>K-122 35-01-K00122_35-01-K00122_42881107</t>
  </si>
  <si>
    <t>09.12.2021 21:09:36</t>
  </si>
  <si>
    <t>09.12.2021 22:42:38</t>
  </si>
  <si>
    <t>09.12.2021 21:16:29</t>
  </si>
  <si>
    <t>09.12.2021 22:50:52</t>
  </si>
  <si>
    <t>09.12.2021 21:17:49</t>
  </si>
  <si>
    <t>09.12.2021 21:22:00</t>
  </si>
  <si>
    <t>TR-123 ZEYTİNALANI 35-19-L00123_A a1b_5935197</t>
  </si>
  <si>
    <t>09.12.2021 21:33:34</t>
  </si>
  <si>
    <t>10.12.2021 01:39:49</t>
  </si>
  <si>
    <t>GÜLKENT TR-2 35-30-M00225_955310402_955310402</t>
  </si>
  <si>
    <t>09.12.2021 21:34:44</t>
  </si>
  <si>
    <t>09.12.2021 23:23:20</t>
  </si>
  <si>
    <t>SOMA TR-20/1 45-82-M00111_TR-22/1 M01_72184540</t>
  </si>
  <si>
    <t>09.12.2021 21:37:19</t>
  </si>
  <si>
    <t>09.12.2021 21:58:00</t>
  </si>
  <si>
    <t>M-2818 35-01-M02818_911665379_911665379</t>
  </si>
  <si>
    <t>09.12.2021 21:42:28</t>
  </si>
  <si>
    <t>10.12.2021 02:15:33</t>
  </si>
  <si>
    <t>09.12.2021 21:43:02</t>
  </si>
  <si>
    <t>10.12.2021 01:10:38</t>
  </si>
  <si>
    <t>SOMA TR-12 45-82-M00012_A_65510175_65510175</t>
  </si>
  <si>
    <t>09.12.2021 22:29:44</t>
  </si>
  <si>
    <t>09.12.2021 23:56:59</t>
  </si>
  <si>
    <t>L-23 ESKİ POSTANE ÖNÜ 35-14-L00023_956639647_956639647</t>
  </si>
  <si>
    <t>09.12.2021 22:32:35</t>
  </si>
  <si>
    <t>09.12.2021 23:54:51</t>
  </si>
  <si>
    <t>K-3751 35-08-K03751_98083430_98083430</t>
  </si>
  <si>
    <t>09.12.2021 22:34:01</t>
  </si>
  <si>
    <t>10.12.2021 01:04:01</t>
  </si>
  <si>
    <t>DEĞİRMENDERE TR-2 35-22-M00198_955264791_955264791</t>
  </si>
  <si>
    <t>09.12.2021 22:35:48</t>
  </si>
  <si>
    <t>10.12.2021 00:38:45</t>
  </si>
  <si>
    <t>K-1507 35-03-K01507_C c12b_5783304</t>
  </si>
  <si>
    <t>09.12.2021 22:36:23</t>
  </si>
  <si>
    <t>10.12.2021 02:58:30</t>
  </si>
  <si>
    <t>TR-16 35-31-L00016_47982153_56400199_56400199</t>
  </si>
  <si>
    <t>09.12.2021 22:58:00</t>
  </si>
  <si>
    <t>09.12.2021 23:47:43</t>
  </si>
  <si>
    <t>M-21 HAMAM ALANI 35-14-M00021_956642725_956642725</t>
  </si>
  <si>
    <t>09.12.2021 23:10:39</t>
  </si>
  <si>
    <t>09.12.2021 23:39:27</t>
  </si>
  <si>
    <t>K-254 35-04-K00254_99190699_99190699</t>
  </si>
  <si>
    <t>09.12.2021 23:16:47</t>
  </si>
  <si>
    <t>10.12.2021 01:53:14</t>
  </si>
  <si>
    <t>TAŞDİBİ TR-1 45-80-M00171_956534809_956534809</t>
  </si>
  <si>
    <t>09.12.2021 23:28:46</t>
  </si>
  <si>
    <t>10.12.2021 01:02:57</t>
  </si>
  <si>
    <t>K-3038 35-04-K03038_910254223_910254223</t>
  </si>
  <si>
    <t>10.12.2021 00:04:24</t>
  </si>
  <si>
    <t>10.12.2021 03:12:03</t>
  </si>
  <si>
    <t>TR-12/4 45-82-M00088_945540978_945540978</t>
  </si>
  <si>
    <t>10.12.2021 00:24:32</t>
  </si>
  <si>
    <t>10.12.2021 01:54:35</t>
  </si>
  <si>
    <t>TURGUTALP TR-1 45-71-M01762_45-71-M01762_2349726</t>
  </si>
  <si>
    <t>10.12.2021 01:04:56</t>
  </si>
  <si>
    <t>10.12.2021 02:26:08</t>
  </si>
  <si>
    <t>TR-147 35-19-L00147_956687978_956687978</t>
  </si>
  <si>
    <t>10.12.2021 01:13:07</t>
  </si>
  <si>
    <t>10.12.2021 02:56:34</t>
  </si>
  <si>
    <t>YENİ LİMAN TR-1 35-21-L00050_953357646_953357646</t>
  </si>
  <si>
    <t>10.12.2021 01:15:00</t>
  </si>
  <si>
    <t>10.12.2021 02:17:29</t>
  </si>
  <si>
    <t>10.12.2021 01:46:47</t>
  </si>
  <si>
    <t>10.12.2021 02:35:55</t>
  </si>
  <si>
    <t>GÖKÇEN DM 35-29-M00123_SEYREKLİ M03_2104368</t>
  </si>
  <si>
    <t>10.12.2021 02:10:00</t>
  </si>
  <si>
    <t>10.12.2021 02:25:58</t>
  </si>
  <si>
    <t>K-1919 35-10-K01919_915136208_915136208</t>
  </si>
  <si>
    <t>10.12.2021 02:28:46</t>
  </si>
  <si>
    <t>10.12.2021 03:21:11</t>
  </si>
  <si>
    <t>GÖKÇEN DM 35-29-M00123_HatBaşıAyırıcı_53133192 M03_53133192</t>
  </si>
  <si>
    <t>10.12.2021 02:51:33</t>
  </si>
  <si>
    <t>10.12.2021 07:00:38</t>
  </si>
  <si>
    <t>ÇAMLICA KÖYÜ TR-1 45-71-M01596_DIREK TIPI TRAFO HUCRESI H01_2080926</t>
  </si>
  <si>
    <t>10.12.2021 03:07:16</t>
  </si>
  <si>
    <t>10.12.2021 10:28:00</t>
  </si>
  <si>
    <t>ÇEŞME İM 35-18-A00001_ALTINYUNUS L10_2053074</t>
  </si>
  <si>
    <t>10.12.2021 03:20:25</t>
  </si>
  <si>
    <t>10.12.2021 04:07:00</t>
  </si>
  <si>
    <t>KARAALİ DM 45-71-M02127_BAĞYOLU ÇIKIŞ M02_54851152</t>
  </si>
  <si>
    <t>10.12.2021 03:32:49</t>
  </si>
  <si>
    <t>10.12.2021 05:08:00</t>
  </si>
  <si>
    <t>SARAÇLAR KÖK 45-77-L00104_HAMİDİYE L05_72240035</t>
  </si>
  <si>
    <t>10.12.2021 03:46:00</t>
  </si>
  <si>
    <t>10.12.2021 07:35:00</t>
  </si>
  <si>
    <t>L-400 35-18-L00400_BAYKAL L03_2324808</t>
  </si>
  <si>
    <t>10.12.2021 04:05:46</t>
  </si>
  <si>
    <t>10.12.2021 06:12:00</t>
  </si>
  <si>
    <t>10.12.2021 07:04:00</t>
  </si>
  <si>
    <t>10.12.2021 04:12:00</t>
  </si>
  <si>
    <t>10.12.2021 05:17:09</t>
  </si>
  <si>
    <t>BOĞAZİÇİ İM 35-01-A00001_SANAYİ K19_2043023</t>
  </si>
  <si>
    <t>10.12.2021 05:26:59</t>
  </si>
  <si>
    <t>10.12.2021 05:33:00</t>
  </si>
  <si>
    <t>L-401 ALTINYUNUS DM 35-18-L00401_HatBaşıAyırıcı_53138398 L12_53138398</t>
  </si>
  <si>
    <t>10.12.2021 06:04:00</t>
  </si>
  <si>
    <t>10.12.2021 08:21:00</t>
  </si>
  <si>
    <t>MAHMUTLAR KÖK 45-74-M00354_HatBaşıAyırıcı_77952889 M010_77952889</t>
  </si>
  <si>
    <t>10.12.2021 06:33:21</t>
  </si>
  <si>
    <t>10.12.2021 07:43:00</t>
  </si>
  <si>
    <t>10.12.2021 07:00:24</t>
  </si>
  <si>
    <t>10.12.2021 12:59:35</t>
  </si>
  <si>
    <t>GÜLBAHÇE TR-1 45-71-M00184_BAĞYOLU TR-1 M03_72255608</t>
  </si>
  <si>
    <t>10.12.2021 07:04:04</t>
  </si>
  <si>
    <t>10.12.2021 09:59:51</t>
  </si>
  <si>
    <t>DM-5/8 35-26-M00806_956630369_956630369</t>
  </si>
  <si>
    <t>10.12.2021 07:05:00</t>
  </si>
  <si>
    <t>10.12.2021 15:02:00</t>
  </si>
  <si>
    <t>M-2548 35-09-M02548_97795069_97795069</t>
  </si>
  <si>
    <t>10.12.2021 07:27:12</t>
  </si>
  <si>
    <t>10.12.2021 09:25:00</t>
  </si>
  <si>
    <t>M-1689 35-03-M01689_35-03-M01689_2348650</t>
  </si>
  <si>
    <t>10.12.2021 07:33:20</t>
  </si>
  <si>
    <t>10.12.2021 11:17:00</t>
  </si>
  <si>
    <t>DM-20/20 45-71-M00445_953243444_953243444</t>
  </si>
  <si>
    <t>10.12.2021 07:33:45</t>
  </si>
  <si>
    <t>10.12.2021 11:22:55</t>
  </si>
  <si>
    <t>K-1507 35-03-K01507_D d2b_5784194</t>
  </si>
  <si>
    <t>10.12.2021 07:55:54</t>
  </si>
  <si>
    <t>10.12.2021 15:29:54</t>
  </si>
  <si>
    <t>DM-20/20 45-71-M00445_A A1_44574491</t>
  </si>
  <si>
    <t>10.12.2021 08:18:40</t>
  </si>
  <si>
    <t>10.12.2021 10:45:38</t>
  </si>
  <si>
    <t>SARIAHMETLİ TR-1 45-71-M01701_45-71-M01701_2354134</t>
  </si>
  <si>
    <t>10.12.2021 08:19:58</t>
  </si>
  <si>
    <t>10.12.2021 09:46:00</t>
  </si>
  <si>
    <t>TR-102 ZEYTİNALANI 35-19-L00102_962730260_962730260</t>
  </si>
  <si>
    <t>10.12.2021 08:26:06</t>
  </si>
  <si>
    <t>10.12.2021 10:31:00</t>
  </si>
  <si>
    <t>AĞAÇ İŞLERİ TR-11 35-22-M00111_9872071 TR11A1_5929243</t>
  </si>
  <si>
    <t>10.12.2021 08:27:45</t>
  </si>
  <si>
    <t>10.12.2021 11:14:59</t>
  </si>
  <si>
    <t>K-298 35-01-K00298_911491943_911491943</t>
  </si>
  <si>
    <t>10.12.2021 08:31:27</t>
  </si>
  <si>
    <t>10.12.2021 10:36:48</t>
  </si>
  <si>
    <t>GÖMEÇLER YENİ MAH. TR 1 45-74-M00282_45-74-M00282_2349027</t>
  </si>
  <si>
    <t>10.12.2021 08:34:33</t>
  </si>
  <si>
    <t>10.12.2021 10:33:52</t>
  </si>
  <si>
    <t>L-325 (ALBAYRAK) 35-18-L00325_A_60984040_60984040</t>
  </si>
  <si>
    <t>10.12.2021 08:39:00</t>
  </si>
  <si>
    <t>10.12.2021 11:37:00</t>
  </si>
  <si>
    <t>TR-115 35-26-M00115_35-26-M00115_65974284</t>
  </si>
  <si>
    <t>10.12.2021 08:40:08</t>
  </si>
  <si>
    <t>10.12.2021 09:37:31</t>
  </si>
  <si>
    <t>ÇIRPI İM 35-20-A00002_YAKAPINAR KÖK L06_2054998</t>
  </si>
  <si>
    <t>10.12.2021 08:43:42</t>
  </si>
  <si>
    <t>10.12.2021 09:01:56</t>
  </si>
  <si>
    <t>TR-2/106 45-83-L00106_SF TR.106AC2_48127081</t>
  </si>
  <si>
    <t>10.12.2021 08:48:28</t>
  </si>
  <si>
    <t>10.12.2021 10:31:35</t>
  </si>
  <si>
    <t>TURGUTALP TR-1 45-71-M01762_43149452_56392398_56392398</t>
  </si>
  <si>
    <t>10.12.2021 08:54:26</t>
  </si>
  <si>
    <t>10.12.2021 13:44:39</t>
  </si>
  <si>
    <t>10.12.2021 08:58:53</t>
  </si>
  <si>
    <t>10.12.2021 08:59:19</t>
  </si>
  <si>
    <t>TR-2/75 KÖK 45-83-M00771_E E01_65867242</t>
  </si>
  <si>
    <t>10.12.2021 09:00:04</t>
  </si>
  <si>
    <t>10.12.2021 10:27:58</t>
  </si>
  <si>
    <t>10.12.2021 09:00:56</t>
  </si>
  <si>
    <t>10.12.2021 17:12:15</t>
  </si>
  <si>
    <t>BİRGİ TR-12 35-15-L00267_C a5b_48763293</t>
  </si>
  <si>
    <t>10.12.2021 09:03:57</t>
  </si>
  <si>
    <t>10.12.2021 13:44:42</t>
  </si>
  <si>
    <t>UMURCALI TR-7 35-31-L00110_35-31-L00110_2363995</t>
  </si>
  <si>
    <t>10.12.2021 09:06:11</t>
  </si>
  <si>
    <t>10.12.2021 17:58:16</t>
  </si>
  <si>
    <t>K-2324 35-01-K02324_TRAFO K03_2085073</t>
  </si>
  <si>
    <t>10.12.2021 09:08:33</t>
  </si>
  <si>
    <t>10.12.2021 15:39:50</t>
  </si>
  <si>
    <t>YENİFOÇA TR-24 35-23-M00024_YENİFOÇA TR-1 DM M01_72189423</t>
  </si>
  <si>
    <t>10.12.2021 09:09:13</t>
  </si>
  <si>
    <t>10.12.2021 17:36:33</t>
  </si>
  <si>
    <t>10.12.2021 09:09:21</t>
  </si>
  <si>
    <t>10.12.2021 16:23:00</t>
  </si>
  <si>
    <t>10.12.2021 09:10:00</t>
  </si>
  <si>
    <t>10.12.2021 17:28:54</t>
  </si>
  <si>
    <t>TR-1/50 45-83-M00050_DIREK TIPI TRAFO HUCRESI H01_2109871</t>
  </si>
  <si>
    <t>10.12.2021 09:10:32</t>
  </si>
  <si>
    <t>10.12.2021 15:59:36</t>
  </si>
  <si>
    <t>L-437 ŞEHİTLİK 35-18-L00437_6197188 G02_5962475</t>
  </si>
  <si>
    <t>10.12.2021 09:12:36</t>
  </si>
  <si>
    <t>10.12.2021 14:34:01</t>
  </si>
  <si>
    <t>10.12.2021 09:12:39</t>
  </si>
  <si>
    <t>10.12.2021 09:12:59</t>
  </si>
  <si>
    <t>ULUCAK DM-2/1 35-27-M00335_ULUCAK DM-2/17 M01_72175358</t>
  </si>
  <si>
    <t>10.12.2021 09:16:35</t>
  </si>
  <si>
    <t>10.12.2021 17:01:19</t>
  </si>
  <si>
    <t>YAKAPINAR TR-7 35-20-L00140_A_56375964_56375964</t>
  </si>
  <si>
    <t>10.12.2021 09:17:58</t>
  </si>
  <si>
    <t>10.12.2021 10:49:29</t>
  </si>
  <si>
    <t>L-277 GÖLCÜK GÖDENCE KÖK 35-14-L00277_HatBaşıAyırıcı_72079011 L01_72079011</t>
  </si>
  <si>
    <t>10.12.2021 09:19:02</t>
  </si>
  <si>
    <t>10.12.2021 09:44:00</t>
  </si>
  <si>
    <t>M-2748 35-01-M02748_911399668_911399668</t>
  </si>
  <si>
    <t>10.12.2021 09:20:34</t>
  </si>
  <si>
    <t>10.12.2021 11:32:04</t>
  </si>
  <si>
    <t>K-4183 35-10-K04183_913229481_913229481</t>
  </si>
  <si>
    <t>10.12.2021 09:21:14</t>
  </si>
  <si>
    <t>10.12.2021 20:45:36</t>
  </si>
  <si>
    <t>L-277 GÖLCÜK GÖDENCE KÖK 35-14-L00277_GÖDENCE L04_72144455</t>
  </si>
  <si>
    <t>10.12.2021 09:21:59</t>
  </si>
  <si>
    <t>10.12.2021 15:07:19</t>
  </si>
  <si>
    <t>YENİPAZAR TR-1 45-78-M00686_49289630_56393119_56393119</t>
  </si>
  <si>
    <t>10.12.2021 09:22:12</t>
  </si>
  <si>
    <t>10.12.2021 11:43:13</t>
  </si>
  <si>
    <t>M-2040 35-01-M02040_910678593_910678593</t>
  </si>
  <si>
    <t>10.12.2021 09:26:46</t>
  </si>
  <si>
    <t>10.12.2021 12:02:04</t>
  </si>
  <si>
    <t>10.12.2021 09:28:27</t>
  </si>
  <si>
    <t>10.12.2021 14:07:24</t>
  </si>
  <si>
    <t>K-4146 35-01-K04146_TRAFO K03_2324352</t>
  </si>
  <si>
    <t>10.12.2021 09:28:51</t>
  </si>
  <si>
    <t>10.12.2021 14:24:56</t>
  </si>
  <si>
    <t>KARABURUN TR-3 35-21-L00007_953359671_953359671</t>
  </si>
  <si>
    <t>10.12.2021 09:29:00</t>
  </si>
  <si>
    <t>10.12.2021 11:05:02</t>
  </si>
  <si>
    <t>ADALA TR-6 45-78-M00285_45-78-M00285_2352306</t>
  </si>
  <si>
    <t>10.12.2021 09:30:00</t>
  </si>
  <si>
    <t>10.12.2021 09:56:00</t>
  </si>
  <si>
    <t>MUTAFLAR ORTA MAH. TR-2 35-32-L00071_DIREK TIPI TRAFO HUCRESI H01_2044871</t>
  </si>
  <si>
    <t>10.12.2021 09:31:51</t>
  </si>
  <si>
    <t>10.12.2021 17:17:30</t>
  </si>
  <si>
    <t>K-3102 35-04-K03102_912513657_912513657</t>
  </si>
  <si>
    <t>10.12.2021 09:32:29</t>
  </si>
  <si>
    <t>10.12.2021 12:27:18</t>
  </si>
  <si>
    <t>EBSO TM 35-09-A00001_EBSO-15 K50_2312304</t>
  </si>
  <si>
    <t>10.12.2021 09:33:23</t>
  </si>
  <si>
    <t>10.12.2021 10:33:00</t>
  </si>
  <si>
    <t>L-23 ESKİ POSTANE ÖNÜ 35-14-L00023_956639650_956639650</t>
  </si>
  <si>
    <t>10.12.2021 09:37:17</t>
  </si>
  <si>
    <t>10.12.2021 18:41:05</t>
  </si>
  <si>
    <t>10.12.2021 09:44:32</t>
  </si>
  <si>
    <t>10.12.2021 14:50:58</t>
  </si>
  <si>
    <t>10.12.2021 09:45:22</t>
  </si>
  <si>
    <t>10.12.2021 14:10:10</t>
  </si>
  <si>
    <t>MORDOĞAN TR-26 35-21-L00209_95000504798_95000504798</t>
  </si>
  <si>
    <t>10.12.2021 09:54:48</t>
  </si>
  <si>
    <t>10.12.2021 19:50:09</t>
  </si>
  <si>
    <t>K-1011 35-01-K01011_35-01-K01011_41907139</t>
  </si>
  <si>
    <t>10.12.2021 10:00:38</t>
  </si>
  <si>
    <t>10.12.2021 10:42:53</t>
  </si>
  <si>
    <t>L-401 ALTINYUNUS DM 35-18-L00401_10503073_56377520_56377520</t>
  </si>
  <si>
    <t>10.12.2021 10:01:01</t>
  </si>
  <si>
    <t>10.12.2021 14:09:01</t>
  </si>
  <si>
    <t>KARŞIYAKA GIS TM 35-04-A00002_Karşıyaka-19 K33_2309958</t>
  </si>
  <si>
    <t>10.12.2021 10:04:47</t>
  </si>
  <si>
    <t>10.12.2021 10:58:55</t>
  </si>
  <si>
    <t>BALIKLIOVA TR-6 35-19-L00307_956673424_956673424</t>
  </si>
  <si>
    <t>10.12.2021 10:05:34</t>
  </si>
  <si>
    <t>10.12.2021 18:49:00</t>
  </si>
  <si>
    <t>GÜLBAHÇE TR-1 45-71-M00184_BAĞYOLU TR-1 M03_72255575</t>
  </si>
  <si>
    <t>10.12.2021 10:08:26</t>
  </si>
  <si>
    <t>10.12.2021 10:46:55</t>
  </si>
  <si>
    <t>L-23 ESKİ POSTANE ÖNÜ 35-14-L00023_956639622_956639622</t>
  </si>
  <si>
    <t>10.12.2021 10:08:52</t>
  </si>
  <si>
    <t>10.12.2021 18:31:04</t>
  </si>
  <si>
    <t>ÇAYBAŞI DM-1/11 35-26-L00215_35-26-L00215_65966607</t>
  </si>
  <si>
    <t>10.12.2021 10:09:43</t>
  </si>
  <si>
    <t>10.12.2021 12:27:25</t>
  </si>
  <si>
    <t>TR-10 45-78-L00010_953264496_953264496</t>
  </si>
  <si>
    <t>10.12.2021 10:14:36</t>
  </si>
  <si>
    <t>10.12.2021 14:04:03</t>
  </si>
  <si>
    <t>TR-51 35-15-M00051_48866767_56365757_56365757</t>
  </si>
  <si>
    <t>10.12.2021 10:15:52</t>
  </si>
  <si>
    <t>10.12.2021 19:00:03</t>
  </si>
  <si>
    <t>PINARLAR TR-1 45-81-M00241_B_56399145_56399145</t>
  </si>
  <si>
    <t>10.12.2021 10:17:49</t>
  </si>
  <si>
    <t>10.12.2021 12:30:43</t>
  </si>
  <si>
    <t>DM-2/TR-7 35-13-L00488_946424533_946424533</t>
  </si>
  <si>
    <t>10.12.2021 10:21:02</t>
  </si>
  <si>
    <t>10.12.2021 11:19:21</t>
  </si>
  <si>
    <t>PAYAMLI TR-1 35-10-L00056_A_56374495_56374495</t>
  </si>
  <si>
    <t>10.12.2021 10:24:15</t>
  </si>
  <si>
    <t>10.12.2021 20:43:11</t>
  </si>
  <si>
    <t>M-865 ÇAMİÇİ KÖYÜ 35-02-M00865_A_56372994_56372994</t>
  </si>
  <si>
    <t>10.12.2021 10:27:22</t>
  </si>
  <si>
    <t>10.12.2021 14:21:07</t>
  </si>
  <si>
    <t>EYNEZ KÖK 45-82-M00158_HatBaşıAyırıcı_53135466 M04_53135466</t>
  </si>
  <si>
    <t>10.12.2021 10:28:10</t>
  </si>
  <si>
    <t>10.12.2021 11:25:00</t>
  </si>
  <si>
    <t>M-2911 35-01-M02911_910752269_910752269</t>
  </si>
  <si>
    <t>10.12.2021 10:29:44</t>
  </si>
  <si>
    <t>10.12.2021 12:33:26</t>
  </si>
  <si>
    <t>VELİLER KÖK 35-31-L00116_CERİTLER TR-1 L03_2337024</t>
  </si>
  <si>
    <t>10.12.2021 11:07:20</t>
  </si>
  <si>
    <t>K-2730 35-09-K02730_K-1882 K03_45406031</t>
  </si>
  <si>
    <t>10.12.2021 10:45:15</t>
  </si>
  <si>
    <t>TR-2/106 45-83-L00106_SF ac5_48127198</t>
  </si>
  <si>
    <t>10.12.2021 10:34:21</t>
  </si>
  <si>
    <t>10.12.2021 14:20:35</t>
  </si>
  <si>
    <t>ZEYTİNALANI TR-116 35-19-L00116_957844826_957844826</t>
  </si>
  <si>
    <t>10.12.2021 10:43:43</t>
  </si>
  <si>
    <t>10.12.2021 12:39:04</t>
  </si>
  <si>
    <t>HASALAN TR-3 45-78-L00385_953275635_953275635</t>
  </si>
  <si>
    <t>10.12.2021 10:44:38</t>
  </si>
  <si>
    <t>10.12.2021 13:00:47</t>
  </si>
  <si>
    <t>10.12.2021 10:45:00</t>
  </si>
  <si>
    <t>10.12.2021 14:02:07</t>
  </si>
  <si>
    <t>ÇAĞLAYAN TR-1 45-73-M00173_945663972_945663972</t>
  </si>
  <si>
    <t>10.12.2021 10:48:00</t>
  </si>
  <si>
    <t>10.12.2021 13:36:44</t>
  </si>
  <si>
    <t>DM-1/26 45-71-M00008_İ dm1/70 i1b_45125400</t>
  </si>
  <si>
    <t>10.12.2021 10:50:54</t>
  </si>
  <si>
    <t>10.12.2021 12:43:55</t>
  </si>
  <si>
    <t>EBSO TM 35-09-A00001_BORNOVA-2 M07_2311195</t>
  </si>
  <si>
    <t>10.12.2021 10:51:00</t>
  </si>
  <si>
    <t>10.12.2021 12:45:58</t>
  </si>
  <si>
    <t>10.12.2021 10:56:43</t>
  </si>
  <si>
    <t>10.12.2021 11:28:17</t>
  </si>
  <si>
    <t>YENİÇİFTLİK KÖK 35-20-L00373_HatBaşıAyırıcı_53138694 L01_53138694</t>
  </si>
  <si>
    <t>10.12.2021 11:03:21</t>
  </si>
  <si>
    <t>10.12.2021 12:31:59</t>
  </si>
  <si>
    <t>MORDOĞAN KÖYÜ TR-1 35-21-L00136_C_56375509_56375509</t>
  </si>
  <si>
    <t>10.12.2021 11:05:14</t>
  </si>
  <si>
    <t>10.12.2021 14:06:22</t>
  </si>
  <si>
    <t>BIÇAKÇI TR-1 35-15-L00080_950355888_950355888</t>
  </si>
  <si>
    <t>10.12.2021 11:05:40</t>
  </si>
  <si>
    <t>11.12.2021 00:22:57</t>
  </si>
  <si>
    <t>10.12.2021 11:06:36</t>
  </si>
  <si>
    <t>10.12.2021 12:16:09</t>
  </si>
  <si>
    <t>M-228 35-02-M00228_A_56383065_56383065</t>
  </si>
  <si>
    <t>10.12.2021 11:09:21</t>
  </si>
  <si>
    <t>10.12.2021 13:48:12</t>
  </si>
  <si>
    <t>TR-31(M-731) 35-30-M00731_955296665_955296665</t>
  </si>
  <si>
    <t>10.12.2021 11:09:55</t>
  </si>
  <si>
    <t>10.12.2021 14:14:04</t>
  </si>
  <si>
    <t>10.12.2021 11:12:55</t>
  </si>
  <si>
    <t>10.12.2021 13:24:32</t>
  </si>
  <si>
    <t>L-243 35-18-L00243_TM1-39 L05_2324490</t>
  </si>
  <si>
    <t>10.12.2021 11:14:15</t>
  </si>
  <si>
    <t>10.12.2021 12:00:41</t>
  </si>
  <si>
    <t>SANCAKLI BOZKÖY TR-6 45-71-M00528_B_56385001_56385001</t>
  </si>
  <si>
    <t>10.12.2021 11:15:00</t>
  </si>
  <si>
    <t>10.12.2021 19:01:00</t>
  </si>
  <si>
    <t>TR-147 35-19-L00147_956666337_956666337</t>
  </si>
  <si>
    <t>10.12.2021 11:15:57</t>
  </si>
  <si>
    <t>10.12.2021 15:22:39</t>
  </si>
  <si>
    <t>MURADİYE TR-3 45-71-M02147__72410956_72410956</t>
  </si>
  <si>
    <t>10.12.2021 11:19:00</t>
  </si>
  <si>
    <t>10.12.2021 14:11:28</t>
  </si>
  <si>
    <t>10.12.2021 11:19:26</t>
  </si>
  <si>
    <t>10.12.2021 23:01:18</t>
  </si>
  <si>
    <t>M-3251 35-04-M03251_99459862_99459862</t>
  </si>
  <si>
    <t>10.12.2021 11:20:49</t>
  </si>
  <si>
    <t>10.12.2021 18:05:59</t>
  </si>
  <si>
    <t>TR-1/103 45-83-M00103_48060238_56400127_56400127</t>
  </si>
  <si>
    <t>10.12.2021 11:23:00</t>
  </si>
  <si>
    <t>10.12.2021 13:02:13</t>
  </si>
  <si>
    <t>DM-2/TR-20 35-22-M00853_TR-51 (ALTINTEPE) M01_66057503</t>
  </si>
  <si>
    <t>10.12.2021 11:23:53</t>
  </si>
  <si>
    <t>10.12.2021 11:44:10</t>
  </si>
  <si>
    <t>ESANYAZI TR-1 45-77-M00017_945515077_945515077</t>
  </si>
  <si>
    <t>10.12.2021 11:27:57</t>
  </si>
  <si>
    <t>10.12.2021 13:04:19</t>
  </si>
  <si>
    <t>PERLİT KÖK 35-22-M00094_YENİKÖY TR-1/TR-2/TR-3 M02_72139643</t>
  </si>
  <si>
    <t>10.12.2021 11:28:03</t>
  </si>
  <si>
    <t>10.12.2021 12:43:02</t>
  </si>
  <si>
    <t>L-512 REİSDERE 35-18-L00512_35-18-L00512_49092035</t>
  </si>
  <si>
    <t>10.12.2021 11:30:17</t>
  </si>
  <si>
    <t>10.12.2021 15:29:49</t>
  </si>
  <si>
    <t>TR-17 35-19-L00017_95000483167_95000483167</t>
  </si>
  <si>
    <t>10.12.2021 11:30:59</t>
  </si>
  <si>
    <t>11.12.2021 02:51:59</t>
  </si>
  <si>
    <t>10.12.2021 11:33:16</t>
  </si>
  <si>
    <t>10.12.2021 14:57:44</t>
  </si>
  <si>
    <t>SALİHLİ TR-91 45-78-L00720_953257237_953257237</t>
  </si>
  <si>
    <t>10.12.2021 11:34:41</t>
  </si>
  <si>
    <t>10.12.2021 12:38:29</t>
  </si>
  <si>
    <t>TR-51 45-78-L00051_A a1_49409562</t>
  </si>
  <si>
    <t>10.12.2021 11:40:23</t>
  </si>
  <si>
    <t>10.12.2021 13:21:55</t>
  </si>
  <si>
    <t>ÇUKURKÖY KÖK 35-29-L00034_ATEŞ TİCARET L01_2327033</t>
  </si>
  <si>
    <t>10.12.2021 11:44:20</t>
  </si>
  <si>
    <t>10.12.2021 12:35:28</t>
  </si>
  <si>
    <t>K-1205 35-01-K01205_910588380_910588380</t>
  </si>
  <si>
    <t>10.12.2021 11:45:02</t>
  </si>
  <si>
    <t>10.12.2021 13:50:18</t>
  </si>
  <si>
    <t>ULUKENT DM-1/10 35-28-M00570_953382473_953382473</t>
  </si>
  <si>
    <t>10.12.2021 11:45:22</t>
  </si>
  <si>
    <t>10.12.2021 13:06:43</t>
  </si>
  <si>
    <t>10.12.2021 11:46:16</t>
  </si>
  <si>
    <t>10.12.2021 12:52:01</t>
  </si>
  <si>
    <t>YAĞCILI TR-2 45-82-M00367_B_56393122_56393122</t>
  </si>
  <si>
    <t>10.12.2021 11:46:20</t>
  </si>
  <si>
    <t>10.12.2021 14:27:11</t>
  </si>
  <si>
    <t>10.12.2021 11:48:20</t>
  </si>
  <si>
    <t>10.12.2021 11:58:06</t>
  </si>
  <si>
    <t>10.12.2021 11:48:55</t>
  </si>
  <si>
    <t>10.12.2021 14:49:00</t>
  </si>
  <si>
    <t>KARABURUN TR-1 35-21-L00001_953367745_953367745</t>
  </si>
  <si>
    <t>10.12.2021 11:51:11</t>
  </si>
  <si>
    <t>11.12.2021 03:54:49</t>
  </si>
  <si>
    <t>ÇIRPI İM 35-20-A00002_ÇIRPI SULAMA M09_2056271</t>
  </si>
  <si>
    <t>10.12.2021 11:54:15</t>
  </si>
  <si>
    <t>10.12.2021 12:52:46</t>
  </si>
  <si>
    <t>KOZLUCA TR-2 45-73-M00502_45-73-M00502_2352162</t>
  </si>
  <si>
    <t>10.12.2021 11:57:00</t>
  </si>
  <si>
    <t>10.12.2021 14:58:54</t>
  </si>
  <si>
    <t>MENEMEN TR-32 35-28-L00032_953386337_953386337</t>
  </si>
  <si>
    <t>10.12.2021 12:06:20</t>
  </si>
  <si>
    <t>10.12.2021 14:27:06</t>
  </si>
  <si>
    <t>DOĞANCI TR-12 35-31-L00339_35-31-L00339_2365268</t>
  </si>
  <si>
    <t>10.12.2021 12:09:30</t>
  </si>
  <si>
    <t>10.12.2021 15:18:19</t>
  </si>
  <si>
    <t>GÖKÇEÖREN TR-10 45-77-M00029_945515859_945515859</t>
  </si>
  <si>
    <t>10.12.2021 12:18:43</t>
  </si>
  <si>
    <t>10.12.2021 14:09:39</t>
  </si>
  <si>
    <t>İĞDELİ AZMANLAR SOKAK TR-5 35-31-L00343_47904290_56394057_56394057</t>
  </si>
  <si>
    <t>10.12.2021 12:20:41</t>
  </si>
  <si>
    <t>10.12.2021 15:46:56</t>
  </si>
  <si>
    <t>FOÇA TR-48 35-23-L00048_950425423_950425423</t>
  </si>
  <si>
    <t>10.12.2021 12:21:22</t>
  </si>
  <si>
    <t>10.12.2021 16:53:48</t>
  </si>
  <si>
    <t>M-2391 35-01-M02391_911369749_911369749</t>
  </si>
  <si>
    <t>10.12.2021 12:24:20</t>
  </si>
  <si>
    <t>10.12.2021 16:43:51</t>
  </si>
  <si>
    <t>SARIGÖL DM 45-79-M00069_ULUDERBENT FİDERİ M16_2076611</t>
  </si>
  <si>
    <t>10.12.2021 12:27:10</t>
  </si>
  <si>
    <t>10.12.2021 12:51:12</t>
  </si>
  <si>
    <t>YENİKÖY TR-1 35-22-M00276_A_56353018_56353018</t>
  </si>
  <si>
    <t>10.12.2021 12:28:53</t>
  </si>
  <si>
    <t>10.12.2021 15:13:40</t>
  </si>
  <si>
    <t>ÇERİKÖZÜ TR-1 35-29-L00326_95000519767_95000519767</t>
  </si>
  <si>
    <t>10.12.2021 12:32:02</t>
  </si>
  <si>
    <t>10.12.2021 18:00:33</t>
  </si>
  <si>
    <t>DM-22 45-71-M01177_DM-23 M07_2310462</t>
  </si>
  <si>
    <t>10.12.2021 12:34:30</t>
  </si>
  <si>
    <t>10.12.2021 13:12:25</t>
  </si>
  <si>
    <t>M-78 FULYA EVLERİ 35-14-M00078_956634422_956634422</t>
  </si>
  <si>
    <t>10.12.2021 12:49:33</t>
  </si>
  <si>
    <t>10.12.2021 17:17:58</t>
  </si>
  <si>
    <t>L-232 BİTLİSLİLER 35-14-L00232_35-14-L00232_2376096</t>
  </si>
  <si>
    <t>10.12.2021 12:53:13</t>
  </si>
  <si>
    <t>10.12.2021 16:12:11</t>
  </si>
  <si>
    <t>ÇUKURALTI M-25 35-25-M00073_955267127_955267127</t>
  </si>
  <si>
    <t>10.12.2021 12:53:44</t>
  </si>
  <si>
    <t>10.12.2021 13:54:51</t>
  </si>
  <si>
    <t>EMİRLİ TR-7 35-15-L00636_B_56369761_56369761</t>
  </si>
  <si>
    <t>10.12.2021 13:02:10</t>
  </si>
  <si>
    <t>10.12.2021 17:56:47</t>
  </si>
  <si>
    <t>KARABURUN TR-1 35-21-L00001_D_56357365_56357365</t>
  </si>
  <si>
    <t>10.12.2021 13:02:14</t>
  </si>
  <si>
    <t>10.12.2021 19:47:47</t>
  </si>
  <si>
    <t>BAĞYURDU TR-1 35-27-L00403_A_81515705_81515705</t>
  </si>
  <si>
    <t>10.12.2021 15:40:00</t>
  </si>
  <si>
    <t>L-261 SİTESPOR 35-18-L00261_950444539_950444539</t>
  </si>
  <si>
    <t>10.12.2021 13:08:18</t>
  </si>
  <si>
    <t>10.12.2021 18:15:40</t>
  </si>
  <si>
    <t>M-2557 35-01-M02557_910968106_910968106</t>
  </si>
  <si>
    <t>10.12.2021 13:08:28</t>
  </si>
  <si>
    <t>10.12.2021 14:46:28</t>
  </si>
  <si>
    <t>ÇİÇEKLİ KÖK 45-75-M00070_ÇİÇEKLİ M04_2059664</t>
  </si>
  <si>
    <t>10.12.2021 13:11:15</t>
  </si>
  <si>
    <t>10.12.2021 15:30:17</t>
  </si>
  <si>
    <t>TR-44 SAKIZLI 35-19-L00044_5858472_56376647_56376647</t>
  </si>
  <si>
    <t>10.12.2021 13:12:38</t>
  </si>
  <si>
    <t>10.12.2021 20:19:00</t>
  </si>
  <si>
    <t>K-3102 35-04-K03102_99223799_99223799</t>
  </si>
  <si>
    <t>10.12.2021 13:17:15</t>
  </si>
  <si>
    <t>10.12.2021 20:46:58</t>
  </si>
  <si>
    <t>BAĞYURDU DM-2/2 35-27-L00234_913590943_913590943</t>
  </si>
  <si>
    <t>10.12.2021 13:17:31</t>
  </si>
  <si>
    <t>10.12.2021 15:05:38</t>
  </si>
  <si>
    <t>DM-20/20 45-71-M00445_45-71-M00445_65995974</t>
  </si>
  <si>
    <t>10.12.2021 13:17:56</t>
  </si>
  <si>
    <t>10.12.2021 14:13:42</t>
  </si>
  <si>
    <t>ÇAYIRLI TR-8 35-29-L00789__72410953_72410953</t>
  </si>
  <si>
    <t>10.12.2021 13:21:04</t>
  </si>
  <si>
    <t>10.12.2021 16:07:17</t>
  </si>
  <si>
    <t>10.12.2021 13:22:27</t>
  </si>
  <si>
    <t>10.12.2021 14:01:54</t>
  </si>
  <si>
    <t>MORSAN TM 45-71-A00002_MURADİYE M13_2312167</t>
  </si>
  <si>
    <t>10.12.2021 13:23:00</t>
  </si>
  <si>
    <t>10.12.2021 14:13:00</t>
  </si>
  <si>
    <t>K-1971 35-10-K01971_97998052_97998052</t>
  </si>
  <si>
    <t>10.12.2021 13:23:41</t>
  </si>
  <si>
    <t>10.12.2021 14:44:51</t>
  </si>
  <si>
    <t>M-2954(YATIRIM REZERVE) 35-01-M02954_A_56375178_56375178</t>
  </si>
  <si>
    <t>10.12.2021 13:24:17</t>
  </si>
  <si>
    <t>10.12.2021 16:09:45</t>
  </si>
  <si>
    <t>10.12.2021 13:24:23</t>
  </si>
  <si>
    <t>10.12.2021 20:38:01</t>
  </si>
  <si>
    <t>10.12.2021 13:24:25</t>
  </si>
  <si>
    <t>10.12.2021 15:21:03</t>
  </si>
  <si>
    <t>KARAKOVA TR-3 35-15-L00450_DIREK TIPI TRAFO HUCRESI H01_2049696</t>
  </si>
  <si>
    <t>10.12.2021 13:27:59</t>
  </si>
  <si>
    <t>10.12.2021 17:04:39</t>
  </si>
  <si>
    <t>KUMKUYUCAK KÖK 45-80-M00093_KUMKUYUCAK ŞEHİR M05_72193197</t>
  </si>
  <si>
    <t>10.12.2021 13:29:23</t>
  </si>
  <si>
    <t>10.12.2021 13:30:13</t>
  </si>
  <si>
    <t>DM-3/2 35-29-M00101_950326884_950326884</t>
  </si>
  <si>
    <t>10.12.2021 13:35:35</t>
  </si>
  <si>
    <t>10.12.2021 15:10:30</t>
  </si>
  <si>
    <t>10.12.2021 13:37:16</t>
  </si>
  <si>
    <t>10.12.2021 14:44:46</t>
  </si>
  <si>
    <t>K-1205 35-01-K01205_35-01-K01205_2348533</t>
  </si>
  <si>
    <t>10.12.2021 13:41:58</t>
  </si>
  <si>
    <t>10.12.2021 13:57:57</t>
  </si>
  <si>
    <t>10.12.2021 13:44:03</t>
  </si>
  <si>
    <t>10.12.2021 16:12:50</t>
  </si>
  <si>
    <t>L-57 KERVANSARAY SİTESİ 35-14-L00057_7129345_65506736_65506736</t>
  </si>
  <si>
    <t>10.12.2021 13:45:39</t>
  </si>
  <si>
    <t>10.12.2021 18:33:41</t>
  </si>
  <si>
    <t>TR-1-5/2A 35-20-L00286_948436523_948436523</t>
  </si>
  <si>
    <t>10.12.2021 13:49:53</t>
  </si>
  <si>
    <t>10.12.2021 14:50:23</t>
  </si>
  <si>
    <t>10.12.2021 13:50:08</t>
  </si>
  <si>
    <t>10.12.2021 13:59:16</t>
  </si>
  <si>
    <t>KAYMAKÇI İM 35-15-A00004_ÇAYLI L04_2121819</t>
  </si>
  <si>
    <t>10.12.2021 13:51:50</t>
  </si>
  <si>
    <t>10.12.2021 14:06:01</t>
  </si>
  <si>
    <t>10.12.2021 13:54:17</t>
  </si>
  <si>
    <t>10.12.2021 20:04:46</t>
  </si>
  <si>
    <t>L-240 PTT TRAFO 35-18-L00240_950440693_950440693</t>
  </si>
  <si>
    <t>10.12.2021 13:57:05</t>
  </si>
  <si>
    <t>10.12.2021 17:30:17</t>
  </si>
  <si>
    <t>GÜNEŞLİ TR-1 35-16-M00125_953324432_953324432</t>
  </si>
  <si>
    <t>10.12.2021 13:57:12</t>
  </si>
  <si>
    <t>10.12.2021 21:37:00</t>
  </si>
  <si>
    <t>K-4709 35-04-K04709__72410332_72410332</t>
  </si>
  <si>
    <t>10.12.2021 13:57:53</t>
  </si>
  <si>
    <t>10.12.2021 20:56:34</t>
  </si>
  <si>
    <t>10.12.2021 14:20:00</t>
  </si>
  <si>
    <t>TR-13(M-713) 35-30-M00713_955298564_955298564</t>
  </si>
  <si>
    <t>10.12.2021 13:59:31</t>
  </si>
  <si>
    <t>10.12.2021 18:27:27</t>
  </si>
  <si>
    <t>M-2548 35-09-M02548_97808210_97808210</t>
  </si>
  <si>
    <t>10.12.2021 13:59:36</t>
  </si>
  <si>
    <t>10.12.2021 17:08:35</t>
  </si>
  <si>
    <t>GRUPKENT KÖK 35-30-M00200_DİKİLİ İM 34,5 M04_72066253</t>
  </si>
  <si>
    <t>10.12.2021 14:01:20</t>
  </si>
  <si>
    <t>10.12.2021 14:04:00</t>
  </si>
  <si>
    <t>DİKİLİ İM 35-30-A00001_ALTINOVA-1 M08_72357026</t>
  </si>
  <si>
    <t>10.12.2021 14:02:56</t>
  </si>
  <si>
    <t>10.12.2021 14:18:30</t>
  </si>
  <si>
    <t>AŞAĞIKIRIKLAR DM 35-16-M00448_YENİKENT SULAMA M11_2334658</t>
  </si>
  <si>
    <t>10.12.2021 14:05:57</t>
  </si>
  <si>
    <t>10.12.2021 14:40:42</t>
  </si>
  <si>
    <t>DOĞANBEY M-101 35-14-M00101_C_56385613_56385613</t>
  </si>
  <si>
    <t>10.12.2021 14:06:18</t>
  </si>
  <si>
    <t>10.12.2021 19:35:11</t>
  </si>
  <si>
    <t>KABAKUM BANKACILAR TR-3 35-30-M00209_TR-1 -2 M02_72061646</t>
  </si>
  <si>
    <t>10.12.2021 14:07:28</t>
  </si>
  <si>
    <t>10.12.2021 18:35:56</t>
  </si>
  <si>
    <t>TR-7 35-15-M00007_950359177_950359177</t>
  </si>
  <si>
    <t>10.12.2021 14:09:38</t>
  </si>
  <si>
    <t>10.12.2021 15:45:41</t>
  </si>
  <si>
    <t>MENEMEN TR-32 35-28-L00032_11182552_60983089_60983089</t>
  </si>
  <si>
    <t>10.12.2021 14:09:55</t>
  </si>
  <si>
    <t>10.12.2021 14:31:24</t>
  </si>
  <si>
    <t>KUŞKAYA MAHALLESİ TR-1 35-24-M00080_955228145_955228145</t>
  </si>
  <si>
    <t>10.12.2021 14:10:03</t>
  </si>
  <si>
    <t>10.12.2021 17:09:07</t>
  </si>
  <si>
    <t>10.12.2021 14:12:50</t>
  </si>
  <si>
    <t>10.12.2021 15:42:24</t>
  </si>
  <si>
    <t>DM-1/55 35-29-M00055_95000154241_95000154241</t>
  </si>
  <si>
    <t>10.12.2021 14:15:58</t>
  </si>
  <si>
    <t>10.12.2021 22:45:48</t>
  </si>
  <si>
    <t>GERMİYAN İM 35-18-A00004_TR-A L01_2064605</t>
  </si>
  <si>
    <t>10.12.2021 14:16:14</t>
  </si>
  <si>
    <t>10.12.2021 14:37:23</t>
  </si>
  <si>
    <t>10.12.2021 14:17:06</t>
  </si>
  <si>
    <t>10.12.2021 14:20:51</t>
  </si>
  <si>
    <t>GÖRDES DM 45-75-M00050_KÜREKÇİ M09_2083714</t>
  </si>
  <si>
    <t>10.12.2021 14:19:23</t>
  </si>
  <si>
    <t>10.12.2021 14:47:07</t>
  </si>
  <si>
    <t>ÇATALOLUK DM 45-74-M00227_GÜVELİ M05_2328578</t>
  </si>
  <si>
    <t>10.12.2021 14:23:54</t>
  </si>
  <si>
    <t>10.12.2021 14:51:41</t>
  </si>
  <si>
    <t>BAŞARAN TR-5 35-31-L00074_35-31-L00074_2351194</t>
  </si>
  <si>
    <t>10.12.2021 14:23:55</t>
  </si>
  <si>
    <t>10.12.2021 19:20:18</t>
  </si>
  <si>
    <t>K-4745 35-03-K04745_910649984_910649984</t>
  </si>
  <si>
    <t>10.12.2021 14:24:05</t>
  </si>
  <si>
    <t>10.12.2021 18:11:03</t>
  </si>
  <si>
    <t>TEKELİ TR-5 35-22-M00235_A_56356999_56356999</t>
  </si>
  <si>
    <t>10.12.2021 14:27:04</t>
  </si>
  <si>
    <t>10.12.2021 20:47:08</t>
  </si>
  <si>
    <t>ÇANDARLI DM-TR-20 35-30-M00020_DENİZKÖY KÖYLER M04_72352815</t>
  </si>
  <si>
    <t>10.12.2021 14:28:23</t>
  </si>
  <si>
    <t>10.12.2021 14:28:50</t>
  </si>
  <si>
    <t>M-1233 35-01-M01233_B_56354891_56354891</t>
  </si>
  <si>
    <t>10.12.2021 14:32:16</t>
  </si>
  <si>
    <t>10.12.2021 17:36:16</t>
  </si>
  <si>
    <t>DİKİLİ İM 35-30-A00001_DEMİRTAŞ M02_72357031</t>
  </si>
  <si>
    <t>10.12.2021 14:33:10</t>
  </si>
  <si>
    <t>10.12.2021 14:49:55</t>
  </si>
  <si>
    <t>M-236 35-02-M00236_35-02-M00236_2370116</t>
  </si>
  <si>
    <t>10.12.2021 14:33:55</t>
  </si>
  <si>
    <t>10.12.2021 16:13:47</t>
  </si>
  <si>
    <t>10.12.2021 14:35:21</t>
  </si>
  <si>
    <t>10.12.2021 16:05:38</t>
  </si>
  <si>
    <t>ÇATALOLUK DM 45-74-M00227_HatBaşıAyırıcı_77952822 M03_77952822</t>
  </si>
  <si>
    <t>10.12.2021 14:36:40</t>
  </si>
  <si>
    <t>10.12.2021 14:37:20</t>
  </si>
  <si>
    <t>TORBALI DM-5/TR-1 (TR-101) 35-26-M00101_ORMAN FİD. (TR-103-104-105) M07_66227492</t>
  </si>
  <si>
    <t>10.12.2021 14:39:03</t>
  </si>
  <si>
    <t>10.12.2021 15:29:44</t>
  </si>
  <si>
    <t>_B_56381154_56381154</t>
  </si>
  <si>
    <t>10.12.2021 14:42:39</t>
  </si>
  <si>
    <t>10.12.2021 23:01:04</t>
  </si>
  <si>
    <t>TR-297 SAYDAM SİTESİ 35-19-M00121__72374797_72374797</t>
  </si>
  <si>
    <t>10.12.2021 14:42:48</t>
  </si>
  <si>
    <t>10.12.2021 16:32:57</t>
  </si>
  <si>
    <t>ÇOBANLAR SUBATAN TR-2 35-15-L00357_B_56369348_56369348</t>
  </si>
  <si>
    <t>10.12.2021 14:43:03</t>
  </si>
  <si>
    <t>10.12.2021 22:25:04</t>
  </si>
  <si>
    <t>TR-82 35-16-L00082_D_56398106_56398106</t>
  </si>
  <si>
    <t>10.12.2021 14:43:59</t>
  </si>
  <si>
    <t>10.12.2021 15:45:53</t>
  </si>
  <si>
    <t>MENDERES DM-2/TR-1 35-22-M00300_PERLİT M18_2095706</t>
  </si>
  <si>
    <t>10.12.2021 14:45:20</t>
  </si>
  <si>
    <t>10.12.2021 14:50:00</t>
  </si>
  <si>
    <t>UMURLU TR-1 35-31-L00356_47788352_56352951_56352951</t>
  </si>
  <si>
    <t>10.12.2021 14:47:49</t>
  </si>
  <si>
    <t>10.12.2021 19:38:09</t>
  </si>
  <si>
    <t>10.12.2021 14:48:00</t>
  </si>
  <si>
    <t>10.12.2021 14:51:00</t>
  </si>
  <si>
    <t>TR-2/29 45-72-L00029_956482410_956482410</t>
  </si>
  <si>
    <t>10.12.2021 14:51:26</t>
  </si>
  <si>
    <t>10.12.2021 18:10:13</t>
  </si>
  <si>
    <t>ALAAĞAÇ TR-1 45-74-M00277_A_56352153_56352153</t>
  </si>
  <si>
    <t>10.12.2021 14:53:34</t>
  </si>
  <si>
    <t>10.12.2021 17:26:22</t>
  </si>
  <si>
    <t>YENİFOÇA TR-7 35-23-M00007_950417544_950417544</t>
  </si>
  <si>
    <t>10.12.2021 14:53:58</t>
  </si>
  <si>
    <t>10.12.2021 17:59:50</t>
  </si>
  <si>
    <t>HELVACI DM-2 35-17-M00359_AVEA MOBİL M02_66476667</t>
  </si>
  <si>
    <t>10.12.2021 14:54:16</t>
  </si>
  <si>
    <t>10.12.2021 15:59:38</t>
  </si>
  <si>
    <t>TR-139 ERİNCİKLER 35-19-L00139_DIREK TIPI TRAFO HUCRESI H01_2057085</t>
  </si>
  <si>
    <t>10.12.2021 14:54:21</t>
  </si>
  <si>
    <t>10.12.2021 20:33:07</t>
  </si>
  <si>
    <t>MORDOĞAN TR-3 35-21-L00141_MORDOĞAN TR-53 L05_72179415</t>
  </si>
  <si>
    <t>10.12.2021 20:07:31</t>
  </si>
  <si>
    <t>10.12.2021 14:55:52</t>
  </si>
  <si>
    <t>10.12.2021 15:39:20</t>
  </si>
  <si>
    <t>TOPARLAR TR-1 35-29-L00323_950327478_950327478</t>
  </si>
  <si>
    <t>10.12.2021 14:57:27</t>
  </si>
  <si>
    <t>10.12.2021 20:44:37</t>
  </si>
  <si>
    <t>10.12.2021 14:58:00</t>
  </si>
  <si>
    <t>10.12.2021 19:41:21</t>
  </si>
  <si>
    <t>ÇATALARMUT TR-1 45-75-M00148_DIREK TIPI TRAFO HUCRESI H01_81491946</t>
  </si>
  <si>
    <t>10.12.2021 15:05:07</t>
  </si>
  <si>
    <t>10.12.2021 16:51:23</t>
  </si>
  <si>
    <t>EYNEZ KÖK 45-82-M00158_EYNEZ M04_72199497</t>
  </si>
  <si>
    <t>10.12.2021 15:05:13</t>
  </si>
  <si>
    <t>10.12.2021 17:54:22</t>
  </si>
  <si>
    <t>TR-160 35-26-M00160_6113905_56359207_56359207</t>
  </si>
  <si>
    <t>10.12.2021 15:05:29</t>
  </si>
  <si>
    <t>10.12.2021 15:48:25</t>
  </si>
  <si>
    <t>L-221 35-18-L00221_6938802_56394911_56394911</t>
  </si>
  <si>
    <t>10.12.2021 15:09:13</t>
  </si>
  <si>
    <t>10.12.2021 18:34:18</t>
  </si>
  <si>
    <t>KOYUNDERE TR-18 (DM-3/8) 35-28-M00141_35-28-M00141_66525452</t>
  </si>
  <si>
    <t>10.12.2021 15:14:10</t>
  </si>
  <si>
    <t>10.12.2021 16:24:44</t>
  </si>
  <si>
    <t>DADAĞLI TR-11 (TR-3) 45-79-M00516__72374836_72374836</t>
  </si>
  <si>
    <t>10.12.2021 15:15:43</t>
  </si>
  <si>
    <t>10.12.2021 16:19:02</t>
  </si>
  <si>
    <t>OĞLANANASI TR-9 35-22-M00262__72371893_72371893</t>
  </si>
  <si>
    <t>10.12.2021 15:16:10</t>
  </si>
  <si>
    <t>10.12.2021 19:52:52</t>
  </si>
  <si>
    <t>K-3451 35-08-K03451_912415572_912415572</t>
  </si>
  <si>
    <t>10.12.2021 15:17:09</t>
  </si>
  <si>
    <t>10.12.2021 17:50:09</t>
  </si>
  <si>
    <t>YURDAKUL ALKAN SULAMA GRUBU TR 35-27-M00260_B_56372327_56372327</t>
  </si>
  <si>
    <t>10.12.2021 15:18:11</t>
  </si>
  <si>
    <t>10.12.2021 23:43:00</t>
  </si>
  <si>
    <t>AKÇAPINAR KÖK 45-83-L00131_ÇIKRIKÇI L02_72176473</t>
  </si>
  <si>
    <t>10.12.2021 15:20:20</t>
  </si>
  <si>
    <t>10.12.2021 15:54:06</t>
  </si>
  <si>
    <t>İNECİK TR-1 35-21-L00121_950093661_950093661</t>
  </si>
  <si>
    <t>10.12.2021 15:22:19</t>
  </si>
  <si>
    <t>10.12.2021 22:56:25</t>
  </si>
  <si>
    <t>SUBAŞI İM 35-26-A00002_KIRBAŞ L01_2304031</t>
  </si>
  <si>
    <t>10.12.2021 15:23:00</t>
  </si>
  <si>
    <t>10.12.2021 15:56:06</t>
  </si>
  <si>
    <t>TR-149 35-19-L00149_35-19-L00149_2375791</t>
  </si>
  <si>
    <t>10.12.2021 15:23:35</t>
  </si>
  <si>
    <t>10.12.2021 17:36:43</t>
  </si>
  <si>
    <t>10.12.2021 15:24:42</t>
  </si>
  <si>
    <t>10.12.2021 23:54:19</t>
  </si>
  <si>
    <t>YUSUFLU KÖK 35-20-L00077_ERGENLİ L01_66527928</t>
  </si>
  <si>
    <t>10.12.2021 15:26:04</t>
  </si>
  <si>
    <t>10.12.2021 18:38:00</t>
  </si>
  <si>
    <t>L-191 35-18-L00191_950442521_950442521</t>
  </si>
  <si>
    <t>10.12.2021 15:30:02</t>
  </si>
  <si>
    <t>10.12.2021 20:13:36</t>
  </si>
  <si>
    <t>AYŞE KESMECİ SULAMA GRUBU TR 35-27-M00508_35-27-M00508_2373517</t>
  </si>
  <si>
    <t>10.12.2021 15:32:02</t>
  </si>
  <si>
    <t>10.12.2021 17:21:09</t>
  </si>
  <si>
    <t>ÜÇPINAR TR-4 45-71-M01541_DIREK TIPI TRAFO HUCRESI H01_2086636</t>
  </si>
  <si>
    <t>10.12.2021 15:35:13</t>
  </si>
  <si>
    <t>11.12.2021 05:16:51</t>
  </si>
  <si>
    <t>L-512 REİSDERE 35-18-L00512_ H_49092032</t>
  </si>
  <si>
    <t>10.12.2021 15:37:00</t>
  </si>
  <si>
    <t>10.12.2021 23:42:39</t>
  </si>
  <si>
    <t>GÖLCÜKLER TR-3 35-22-M00869_955287521_955287521</t>
  </si>
  <si>
    <t>10.12.2021 15:38:00</t>
  </si>
  <si>
    <t>10.12.2021 18:10:22</t>
  </si>
  <si>
    <t>10.12.2021 15:38:36</t>
  </si>
  <si>
    <t>10.12.2021 17:49:05</t>
  </si>
  <si>
    <t>ARSLANLAR TM 35-26-A00004_KÖYLER-1 L42_2305571</t>
  </si>
  <si>
    <t>10.12.2021 15:40:51</t>
  </si>
  <si>
    <t>10.12.2021 15:45:00</t>
  </si>
  <si>
    <t>BOZDAĞ TR-12 35-15-L00299_B_65513156_65513156</t>
  </si>
  <si>
    <t>10.12.2021 15:41:31</t>
  </si>
  <si>
    <t>10.12.2021 21:06:52</t>
  </si>
  <si>
    <t>M-2038 35-07-M02038_M-2877 M02_60557080</t>
  </si>
  <si>
    <t>10.12.2021 15:42:03</t>
  </si>
  <si>
    <t>10.12.2021 23:38:00</t>
  </si>
  <si>
    <t>K-358 35-04-K00358_99227210_99227210</t>
  </si>
  <si>
    <t>10.12.2021 15:43:42</t>
  </si>
  <si>
    <t>10.12.2021 21:35:23</t>
  </si>
  <si>
    <t>POYRAZDAMLARI TR-11 45-78-M00576_KEMERDAMLARI YUKARIKEMER M05_2106463</t>
  </si>
  <si>
    <t>10.12.2021 15:45:40</t>
  </si>
  <si>
    <t>10.12.2021 15:48:00</t>
  </si>
  <si>
    <t>ÖZLEMTUR SAHİL SİTESİ 35-21-L00084_35-21-L00084_72176570</t>
  </si>
  <si>
    <t>10.12.2021 15:46:00</t>
  </si>
  <si>
    <t>11.12.2021 02:40:13</t>
  </si>
  <si>
    <t>MADEN KÖK 45-83-M00128_İZZETTİN M03_47316671</t>
  </si>
  <si>
    <t>10.12.2021 15:47:00</t>
  </si>
  <si>
    <t>10.12.2021 17:34:00</t>
  </si>
  <si>
    <t>TR-18 35-22-M00018_B_56370137_56370137</t>
  </si>
  <si>
    <t>10.12.2021 15:48:33</t>
  </si>
  <si>
    <t>10.12.2021 17:24:51</t>
  </si>
  <si>
    <t>GÖKÇEAHMET TR-2 45-72-L00118_957794092_957794092</t>
  </si>
  <si>
    <t>10.12.2021 15:50:20</t>
  </si>
  <si>
    <t>10.12.2021 16:39:51</t>
  </si>
  <si>
    <t>ÖZBEK TR-5 35-19-M00235_5861088_56377743_56377743</t>
  </si>
  <si>
    <t>10.12.2021 15:51:45</t>
  </si>
  <si>
    <t>10.12.2021 23:40:30</t>
  </si>
  <si>
    <t>10.12.2021 15:52:30</t>
  </si>
  <si>
    <t>10.12.2021 16:32:10</t>
  </si>
  <si>
    <t>10.12.2021 15:52:51</t>
  </si>
  <si>
    <t>10.12.2021 16:18:00</t>
  </si>
  <si>
    <t>TR-144 35-16-L00144_953317842_953317842</t>
  </si>
  <si>
    <t>10.12.2021 15:54:52</t>
  </si>
  <si>
    <t>10.12.2021 17:17:54</t>
  </si>
  <si>
    <t>KOZLUCA TR-1 45-73-M00500_45-73-M00500_2352090</t>
  </si>
  <si>
    <t>10.12.2021 15:57:41</t>
  </si>
  <si>
    <t>10.12.2021 17:41:23</t>
  </si>
  <si>
    <t>OKLUİSA KÖK 45-81-M00046_CINAN GRUP M04_71994464</t>
  </si>
  <si>
    <t>10.12.2021 15:58:53</t>
  </si>
  <si>
    <t>10.12.2021 16:00:00</t>
  </si>
  <si>
    <t>K-3038 35-04-K03038_913363718_913363718</t>
  </si>
  <si>
    <t>10.12.2021 15:59:33</t>
  </si>
  <si>
    <t>10.12.2021 22:43:09</t>
  </si>
  <si>
    <t>ARMUTLU İM 35-27-A00001_KIZILCA L05_2050859</t>
  </si>
  <si>
    <t>10.12.2021 16:05:20</t>
  </si>
  <si>
    <t>10.12.2021 16:08:42</t>
  </si>
  <si>
    <t>TAYTAN OFİS KÖK 45-78-M00314_SALİHLİ DM-1 GİRİŞİ (DEMİRKÖPRÜ-1) M011_60669726</t>
  </si>
  <si>
    <t>10.12.2021 16:08:20</t>
  </si>
  <si>
    <t>10.12.2021 16:11:34</t>
  </si>
  <si>
    <t>SALİHLİ TM 45-78-A00004_DEMİRKÖPRÜ-1 M07_2310852</t>
  </si>
  <si>
    <t>10.12.2021 16:08:34</t>
  </si>
  <si>
    <t>10.12.2021 19:02:00</t>
  </si>
  <si>
    <t>DM-1/TR-17 SEFERİHİSAR 35-14-M00329_956642779_956642779</t>
  </si>
  <si>
    <t>10.12.2021 16:10:51</t>
  </si>
  <si>
    <t>10.12.2021 19:21:10</t>
  </si>
  <si>
    <t>RAHMANLAR TR-2 45-81-M00109_93561633_93561633</t>
  </si>
  <si>
    <t>10.12.2021 16:11:18</t>
  </si>
  <si>
    <t>10.12.2021 18:19:19</t>
  </si>
  <si>
    <t>10.12.2021 16:17:50</t>
  </si>
  <si>
    <t>10.12.2021 19:39:20</t>
  </si>
  <si>
    <t>TR-2/52 45-72-L00052_45-72-L00052_2373704</t>
  </si>
  <si>
    <t>10.12.2021 16:18:50</t>
  </si>
  <si>
    <t>10.12.2021 18:18:00</t>
  </si>
  <si>
    <t>ÇUKURALTI M-18 35-25-M00066_955268440_955268440</t>
  </si>
  <si>
    <t>10.12.2021 16:20:45</t>
  </si>
  <si>
    <t>10.12.2021 17:00:13</t>
  </si>
  <si>
    <t>DM08/TR19 45-73-M00065_45-73-M00065_66875871</t>
  </si>
  <si>
    <t>10.12.2021 16:22:10</t>
  </si>
  <si>
    <t>10.12.2021 18:32:41</t>
  </si>
  <si>
    <t>AKTAŞ HAVUT DERESİ TR 45-77-L00262_45-77-L00262_2374416</t>
  </si>
  <si>
    <t>10.12.2021 16:23:19</t>
  </si>
  <si>
    <t>10.12.2021 20:18:15</t>
  </si>
  <si>
    <t>TR-71 TARIMSAL SULAMA 45-80-M01071_45-80-M01071_2361943</t>
  </si>
  <si>
    <t>10.12.2021 16:25:19</t>
  </si>
  <si>
    <t>10.12.2021 17:57:37</t>
  </si>
  <si>
    <t>DM-4/TR-14 35-26-M01288_964496653_964496653</t>
  </si>
  <si>
    <t>10.12.2021 16:26:06</t>
  </si>
  <si>
    <t>10.12.2021 17:11:21</t>
  </si>
  <si>
    <t>AZİZTEPE MEZARÖNÜ TR-3 45-73-M00222_A_56386028_56386028</t>
  </si>
  <si>
    <t>10.12.2021 16:26:42</t>
  </si>
  <si>
    <t>10.12.2021 20:52:56</t>
  </si>
  <si>
    <t>AŞAĞIKIRIKLAR DM 35-16-M00448_ÇİFTLİK SULAMA M03_2115965</t>
  </si>
  <si>
    <t>10.12.2021 16:29:23</t>
  </si>
  <si>
    <t>10.12.2021 17:07:31</t>
  </si>
  <si>
    <t>ÇAMBEL KÖYÜ İÇME SUYU 2 TR 35-27-M00466_35-27-M00466_2368875</t>
  </si>
  <si>
    <t>10.12.2021 16:29:24</t>
  </si>
  <si>
    <t>10.12.2021 18:28:16</t>
  </si>
  <si>
    <t>SELİMİYE TR-4 SAZLIKUYU 45-79-M00347_A_56369681_56369681</t>
  </si>
  <si>
    <t>10.12.2021 16:31:54</t>
  </si>
  <si>
    <t>10.12.2021 18:03:31</t>
  </si>
  <si>
    <t>KARAOLUK TR-1 45-83-L00423_B_56395016_56395016</t>
  </si>
  <si>
    <t>10.12.2021 16:32:33</t>
  </si>
  <si>
    <t>10.12.2021 20:12:24</t>
  </si>
  <si>
    <t>BAYINDIR İM 35-20-A00001_TRANSFER M03_2060836</t>
  </si>
  <si>
    <t>10.12.2021 16:33:04</t>
  </si>
  <si>
    <t>10.12.2021 16:37:43</t>
  </si>
  <si>
    <t>GÜMÜLDÜR M-32 35-25-M00032_35-25-M00032_72081544</t>
  </si>
  <si>
    <t>10.12.2021 16:34:59</t>
  </si>
  <si>
    <t>10.12.2021 18:44:11</t>
  </si>
  <si>
    <t>BAYINDIR İM 35-20-A00001_TR-A (34.5) M08_2309888</t>
  </si>
  <si>
    <t>10.12.2021 16:35:02</t>
  </si>
  <si>
    <t>10.12.2021 18:26:07</t>
  </si>
  <si>
    <t>MECİDİYE TR-3 45-72-L00576_A_56401048_56401048</t>
  </si>
  <si>
    <t>10.12.2021 16:35:55</t>
  </si>
  <si>
    <t>10.12.2021 18:01:03</t>
  </si>
  <si>
    <t>TR-1/19 45-72-M00019_C_56391654_56391654</t>
  </si>
  <si>
    <t>10.12.2021 16:36:18</t>
  </si>
  <si>
    <t>10.12.2021 18:58:18</t>
  </si>
  <si>
    <t>M-36 ZİNDANCIK KÖK 35-25-M00106_955284521_955284521</t>
  </si>
  <si>
    <t>10.12.2021 16:38:52</t>
  </si>
  <si>
    <t>10.12.2021 18:06:33</t>
  </si>
  <si>
    <t>10.12.2021 16:39:37</t>
  </si>
  <si>
    <t>10.12.2021 18:17:42</t>
  </si>
  <si>
    <t>M-865 ÇAMİÇİ KÖYÜ 35-02-M00865_DIREK TIPI TRAFO HUCRESI H01_2061800</t>
  </si>
  <si>
    <t>10.12.2021 16:39:43</t>
  </si>
  <si>
    <t>10.12.2021 22:24:28</t>
  </si>
  <si>
    <t>10.12.2021 16:39:49</t>
  </si>
  <si>
    <t>10.12.2021 18:17:56</t>
  </si>
  <si>
    <t>BEYDERE KÖK 45-71-M00128_HatBaşıAyırıcı_53134936 M07_53134936</t>
  </si>
  <si>
    <t>10.12.2021 16:40:26</t>
  </si>
  <si>
    <t>11.12.2021 09:50:39</t>
  </si>
  <si>
    <t>SALİHLİ TR-44/A 45-78-L00767__82003588_82003588</t>
  </si>
  <si>
    <t>10.12.2021 16:40:56</t>
  </si>
  <si>
    <t>10.12.2021 21:58:12</t>
  </si>
  <si>
    <t>ALEMŞAHLI TR-3 45-79-M00450_A_56384906_56384906</t>
  </si>
  <si>
    <t>10.12.2021 16:40:58</t>
  </si>
  <si>
    <t>10.12.2021 19:38:21</t>
  </si>
  <si>
    <t>10.12.2021 16:43:44</t>
  </si>
  <si>
    <t>10.12.2021 20:00:24</t>
  </si>
  <si>
    <t>K-1781 35-04-K01781_C_56366591_56366591</t>
  </si>
  <si>
    <t>10.12.2021 16:43:59</t>
  </si>
  <si>
    <t>10.12.2021 19:20:24</t>
  </si>
  <si>
    <t>M-1115 35-03-M01115_B B4b_5802026</t>
  </si>
  <si>
    <t>10.12.2021 16:45:14</t>
  </si>
  <si>
    <t>10.12.2021 17:46:20</t>
  </si>
  <si>
    <t>ULUKENT DM-6/4 35-28-M00645_953396219_953396219</t>
  </si>
  <si>
    <t>10.12.2021 16:45:49</t>
  </si>
  <si>
    <t>10.12.2021 18:56:30</t>
  </si>
  <si>
    <t>PAMUKYAZI-2 35-26-L00381_DIREK TIPI TRAFO HUCRESI H01_2040383</t>
  </si>
  <si>
    <t>10.12.2021 16:51:02</t>
  </si>
  <si>
    <t>10.12.2021 19:27:25</t>
  </si>
  <si>
    <t>10.12.2021 16:53:00</t>
  </si>
  <si>
    <t>10.12.2021 18:07:23</t>
  </si>
  <si>
    <t>TR-1/85 45-83-M00085_955165828_955165828</t>
  </si>
  <si>
    <t>10.12.2021 16:54:00</t>
  </si>
  <si>
    <t>10.12.2021 18:29:40</t>
  </si>
  <si>
    <t>KALEMKÖY TR-1 35-24-M00087_DIREK TIPI TRAFO HUCRESI H01_2034379</t>
  </si>
  <si>
    <t>10.12.2021 16:55:18</t>
  </si>
  <si>
    <t>10.12.2021 19:00:33</t>
  </si>
  <si>
    <t>SANCAKLI BOZKÖY KÖK 45-71-M00087_KÖY İÇİ RİNG-1 M03_61320773</t>
  </si>
  <si>
    <t>10.12.2021 16:58:10</t>
  </si>
  <si>
    <t>10.12.2021 17:25:00</t>
  </si>
  <si>
    <t>M-258 35-09-M00258_A_56379181_56379181</t>
  </si>
  <si>
    <t>10.12.2021 16:58:42</t>
  </si>
  <si>
    <t>10.12.2021 18:55:02</t>
  </si>
  <si>
    <t>ERZA KAP KÖK 35-27-M00078_KIZILÜZÜM M06_72177835</t>
  </si>
  <si>
    <t>10.12.2021 17:01:40</t>
  </si>
  <si>
    <t>10.12.2021 18:26:00</t>
  </si>
  <si>
    <t>MENDERES DM-2/TR-1 35-22-M00300_KÖYLER-1 M15_2095712</t>
  </si>
  <si>
    <t>10.12.2021 17:02:02</t>
  </si>
  <si>
    <t>10.12.2021 17:23:54</t>
  </si>
  <si>
    <t>10.12.2021 17:02:17</t>
  </si>
  <si>
    <t>10.12.2021 17:36:00</t>
  </si>
  <si>
    <t>KİLLİK TR-6 45-73-M00347_945642512_945642512</t>
  </si>
  <si>
    <t>10.12.2021 17:03:47</t>
  </si>
  <si>
    <t>10.12.2021 19:51:52</t>
  </si>
  <si>
    <t>HANPAŞA TR-1 45-72-M00205_A_65499294_65499294</t>
  </si>
  <si>
    <t>10.12.2021 17:05:27</t>
  </si>
  <si>
    <t>10.12.2021 23:24:40</t>
  </si>
  <si>
    <t>10.12.2021 17:06:40</t>
  </si>
  <si>
    <t>10.12.2021 17:53:04</t>
  </si>
  <si>
    <t>YAĞCILI TR-2 45-82-M00367_KÖYLER DM M01_72200387</t>
  </si>
  <si>
    <t>10.12.2021 17:07:43</t>
  </si>
  <si>
    <t>10.12.2021 17:18:07</t>
  </si>
  <si>
    <t>M-1258 35-03-M01258_910582815_910582815</t>
  </si>
  <si>
    <t>10.12.2021 17:08:00</t>
  </si>
  <si>
    <t>10.12.2021 19:14:27</t>
  </si>
  <si>
    <t>ŞAMAR TR-1 45-71-M01445_A_56399604_56399604</t>
  </si>
  <si>
    <t>10.12.2021 17:10:00</t>
  </si>
  <si>
    <t>11.12.2021 04:52:44</t>
  </si>
  <si>
    <t>SALİHLİ TM 45-78-A00004_YILMAZ DM-1 M12_2310856</t>
  </si>
  <si>
    <t>10.12.2021 17:11:16</t>
  </si>
  <si>
    <t>10.12.2021 17:18:10</t>
  </si>
  <si>
    <t>DOĞANCI KÖYÜ TR-4 35-31-L00328_47904693_56386093_56386093</t>
  </si>
  <si>
    <t>10.12.2021 17:11:51</t>
  </si>
  <si>
    <t>10.12.2021 23:43:44</t>
  </si>
  <si>
    <t>K-4477 35-04-K04477_A_56374949_56374949</t>
  </si>
  <si>
    <t>10.12.2021 17:12:07</t>
  </si>
  <si>
    <t>10.12.2021 19:17:37</t>
  </si>
  <si>
    <t>PALAMATÇUK MERKEZ TR-1 35-32-L00067_946415438_946415438</t>
  </si>
  <si>
    <t>10.12.2021 17:13:05</t>
  </si>
  <si>
    <t>10.12.2021 22:02:17</t>
  </si>
  <si>
    <t>10.12.2021 17:13:31</t>
  </si>
  <si>
    <t>10.12.2021 17:27:30</t>
  </si>
  <si>
    <t>YUKARIBEY SULAMA TR-3 35-16-M00169_35-16-M00169_2348999</t>
  </si>
  <si>
    <t>10.12.2021 17:13:53</t>
  </si>
  <si>
    <t>10.12.2021 19:55:47</t>
  </si>
  <si>
    <t>L-280 35-18-L00280_35-18-L00280_2367096</t>
  </si>
  <si>
    <t>10.12.2021 17:14:41</t>
  </si>
  <si>
    <t>10.12.2021 19:37:31</t>
  </si>
  <si>
    <t>10.12.2021 17:15:02</t>
  </si>
  <si>
    <t>11.12.2021 02:44:18</t>
  </si>
  <si>
    <t>GERÇEKLİ TR-2 35-15-L00649_35-15-L00649_2364876</t>
  </si>
  <si>
    <t>10.12.2021 17:17:17</t>
  </si>
  <si>
    <t>10.12.2021 21:45:38</t>
  </si>
  <si>
    <t>DM-3/28(ALAN SK. TR) 45-71-M00082_953210552_953210552</t>
  </si>
  <si>
    <t>10.12.2021 17:21:29</t>
  </si>
  <si>
    <t>10.12.2021 21:42:04</t>
  </si>
  <si>
    <t>GÜNEŞLİ KÖK 45-75-M00056_KÖSELER - ULGAR M01_67577840</t>
  </si>
  <si>
    <t>10.12.2021 17:26:20</t>
  </si>
  <si>
    <t>10.12.2021 18:26:51</t>
  </si>
  <si>
    <t>KARABULU TR-3 35-31-L00350_47897649_56394078_56394078</t>
  </si>
  <si>
    <t>10.12.2021 17:35:43</t>
  </si>
  <si>
    <t>10.12.2021 21:11:47</t>
  </si>
  <si>
    <t>K-806 35-07-K00806_35-07-K00806_48417742</t>
  </si>
  <si>
    <t>10.12.2021 17:36:55</t>
  </si>
  <si>
    <t>10.12.2021 19:30:09</t>
  </si>
  <si>
    <t>ATATÜRK MAH TR-3 35-27-L00108_A_56381946_56381946</t>
  </si>
  <si>
    <t>10.12.2021 17:37:51</t>
  </si>
  <si>
    <t>10.12.2021 19:39:15</t>
  </si>
  <si>
    <t>L-96 35-18-L00096_95000022647_95000022647</t>
  </si>
  <si>
    <t>10.12.2021 17:38:00</t>
  </si>
  <si>
    <t>10.12.2021 20:19:24</t>
  </si>
  <si>
    <t>TR-6 35-19-L00006_6745015_56394535_56394535</t>
  </si>
  <si>
    <t>10.12.2021 17:38:39</t>
  </si>
  <si>
    <t>10.12.2021 20:38:06</t>
  </si>
  <si>
    <t>10.12.2021 17:39:32</t>
  </si>
  <si>
    <t>11.12.2021 10:34:46</t>
  </si>
  <si>
    <t>HALİL ÇAVUŞLAR TR-1 45-81-M00107_C_56384154_56384154</t>
  </si>
  <si>
    <t>10.12.2021 17:41:34</t>
  </si>
  <si>
    <t>10.12.2021 22:03:08</t>
  </si>
  <si>
    <t>K-4153 35-01-K04153_910760641_910760641</t>
  </si>
  <si>
    <t>10.12.2021 17:44:53</t>
  </si>
  <si>
    <t>10.12.2021 20:32:02</t>
  </si>
  <si>
    <t>ORHANLI M-88 ORTA 35-14-M00088_956638090_956638090</t>
  </si>
  <si>
    <t>10.12.2021 17:45:28</t>
  </si>
  <si>
    <t>10.12.2021 22:43:59</t>
  </si>
  <si>
    <t>10.12.2021 17:45:29</t>
  </si>
  <si>
    <t>10.12.2021 23:23:50</t>
  </si>
  <si>
    <t>PAMUKYAZI-2 35-26-L00381_35-26-L00381_2360465</t>
  </si>
  <si>
    <t>10.12.2021 17:51:10</t>
  </si>
  <si>
    <t>10.12.2021 19:37:44</t>
  </si>
  <si>
    <t>KALE KÖYÜ TR-1 45-78-M00632_A_65513791_65513791</t>
  </si>
  <si>
    <t>10.12.2021 17:53:27</t>
  </si>
  <si>
    <t>11.12.2021 02:13:17</t>
  </si>
  <si>
    <t>AYVATLAR 35-16-M00113_47479184_56399319_56399319</t>
  </si>
  <si>
    <t>10.12.2021 17:53:44</t>
  </si>
  <si>
    <t>10.12.2021 19:24:42</t>
  </si>
  <si>
    <t>K-1457 35-01-K01457_911770455_911770455</t>
  </si>
  <si>
    <t>10.12.2021 17:55:54</t>
  </si>
  <si>
    <t>10.12.2021 19:55:44</t>
  </si>
  <si>
    <t>AKKEÇİLİ TR-1 45-78-M00624_45-78-M00624_2352473</t>
  </si>
  <si>
    <t>10.12.2021 17:57:25</t>
  </si>
  <si>
    <t>11.12.2021 02:06:36</t>
  </si>
  <si>
    <t>PELİTALAN TR-1 45-71-M01570_45-71-M01570_2370359</t>
  </si>
  <si>
    <t>10.12.2021 17:58:00</t>
  </si>
  <si>
    <t>10.12.2021 19:30:08</t>
  </si>
  <si>
    <t>ÜÇPINAR DM 45-71-M00183_PELİTALAN M03_72249223</t>
  </si>
  <si>
    <t>10.12.2021 17:58:06</t>
  </si>
  <si>
    <t>10.12.2021 22:52:18</t>
  </si>
  <si>
    <t>GÜLBAHÇE TR-21 (TR-280) 35-19-L00280_35-19-L00280_49094081</t>
  </si>
  <si>
    <t>10.12.2021 17:58:41</t>
  </si>
  <si>
    <t>10.12.2021 19:23:06</t>
  </si>
  <si>
    <t>SÜNGÜLLÜ KÖYÜ TR-1 45-71-M01698_43176226_56399931_56399931</t>
  </si>
  <si>
    <t>10.12.2021 17:59:00</t>
  </si>
  <si>
    <t>11.12.2021 11:53:45</t>
  </si>
  <si>
    <t>M-1304 35-09-M01304_A_56378932_56378932</t>
  </si>
  <si>
    <t>10.12.2021 17:59:31</t>
  </si>
  <si>
    <t>10.12.2021 22:24:03</t>
  </si>
  <si>
    <t>SERİNYAYLA TR-2 45-73-L00005_45-73-L00005_2374982</t>
  </si>
  <si>
    <t>10.12.2021 18:00:50</t>
  </si>
  <si>
    <t>10.12.2021 22:12:08</t>
  </si>
  <si>
    <t>ÜÇPINAR DM 45-71-M00183_ESKİ ÜÇPINAR M11_72249561</t>
  </si>
  <si>
    <t>10.12.2021 18:03:42</t>
  </si>
  <si>
    <t>10.12.2021 21:09:59</t>
  </si>
  <si>
    <t>BADEMLİ TR-8 35-15-L01045_950392437_950392437</t>
  </si>
  <si>
    <t>10.12.2021 18:10:03</t>
  </si>
  <si>
    <t>10.12.2021 23:48:32</t>
  </si>
  <si>
    <t>K-2921 35-02-K02921_E_56375102_56375102</t>
  </si>
  <si>
    <t>10.12.2021 18:11:00</t>
  </si>
  <si>
    <t>10.12.2021 18:25:15</t>
  </si>
  <si>
    <t>MENDERES DM-2/TR-1 35-22-M00300_HatBaşıAyırıcı_53096775 M15_53096775</t>
  </si>
  <si>
    <t>10.12.2021 18:15:48</t>
  </si>
  <si>
    <t>10.12.2021 19:36:42</t>
  </si>
  <si>
    <t>L-386 TARABYA EVLERİ 35-18-L00386_950438152_950438152</t>
  </si>
  <si>
    <t>10.12.2021 18:16:00</t>
  </si>
  <si>
    <t>10.12.2021 22:05:45</t>
  </si>
  <si>
    <t>K-4283 GÖRECE 35-22-K04283_B_56370479_56370479</t>
  </si>
  <si>
    <t>10.12.2021 18:16:47</t>
  </si>
  <si>
    <t>10.12.2021 23:56:23</t>
  </si>
  <si>
    <t>SİYEKLİ KÖK 45-71-M00185_OSMANCALI M04_72256928</t>
  </si>
  <si>
    <t>10.12.2021 18:32:00</t>
  </si>
  <si>
    <t>TR-93 MELTEM SİTESİ 35-19-L00093_956691727_956691727</t>
  </si>
  <si>
    <t>10.12.2021 18:18:48</t>
  </si>
  <si>
    <t>10.12.2021 21:42:23</t>
  </si>
  <si>
    <t>M-235 KAVAKDERE CEVİZALTI 35-14-M00235_956646333_956646333</t>
  </si>
  <si>
    <t>10.12.2021 18:23:09</t>
  </si>
  <si>
    <t>10.12.2021 22:18:00</t>
  </si>
  <si>
    <t>TR-318 ZEYTİNALANI 35-19-L00366_956674671_956674671</t>
  </si>
  <si>
    <t>10.12.2021 18:23:44</t>
  </si>
  <si>
    <t>10.12.2021 21:18:05</t>
  </si>
  <si>
    <t>MENEMEN DM-4/TR-16 35-28-M00811_953375800_953375800</t>
  </si>
  <si>
    <t>10.12.2021 18:24:34</t>
  </si>
  <si>
    <t>11.12.2021 00:01:09</t>
  </si>
  <si>
    <t>HELVACI TR-1 35-17-M00361_B_60982276_60982276</t>
  </si>
  <si>
    <t>10.12.2021 18:26:29</t>
  </si>
  <si>
    <t>10.12.2021 20:14:36</t>
  </si>
  <si>
    <t>HAMİT TR-2 45-72-M00229_D_56407470_56407470</t>
  </si>
  <si>
    <t>10.12.2021 18:27:00</t>
  </si>
  <si>
    <t>10.12.2021 19:34:33</t>
  </si>
  <si>
    <t>ESBAŞ İM 35-08-A00001_YEDEK K06_2053327</t>
  </si>
  <si>
    <t>10.12.2021 18:28:10</t>
  </si>
  <si>
    <t>10.12.2021 18:44:00</t>
  </si>
  <si>
    <t>YUKARIBEY DM (TR-3) 35-16-M00866_BERGAMA TM M01_79464765</t>
  </si>
  <si>
    <t>10.12.2021 18:30:00</t>
  </si>
  <si>
    <t>10.12.2021 18:43:00</t>
  </si>
  <si>
    <t>L-193 ESENEVLER 35-18-L00193_950442967_950442967</t>
  </si>
  <si>
    <t>10.12.2021 18:32:15</t>
  </si>
  <si>
    <t>10.12.2021 22:02:08</t>
  </si>
  <si>
    <t>BELEVİ İM 35-13-A00002_ARSLANLAR M06_2064114</t>
  </si>
  <si>
    <t>10.12.2021 18:32:40</t>
  </si>
  <si>
    <t>10.12.2021 18:37:14</t>
  </si>
  <si>
    <t>ÇAMBEL TR1 35-27-M00477_A_56372898_56372898</t>
  </si>
  <si>
    <t>10.12.2021 18:33:00</t>
  </si>
  <si>
    <t>10.12.2021 21:20:38</t>
  </si>
  <si>
    <t>ÇUKURALTI M-43 35-25-M00082_955267564_955267564</t>
  </si>
  <si>
    <t>10.12.2021 18:33:19</t>
  </si>
  <si>
    <t>10.12.2021 19:07:47</t>
  </si>
  <si>
    <t>_A_56395071_56395071</t>
  </si>
  <si>
    <t>10.12.2021 18:33:32</t>
  </si>
  <si>
    <t>10.12.2021 22:34:44</t>
  </si>
  <si>
    <t>DÜZLEN TR-1 45-71-M01744_953192298_953192298</t>
  </si>
  <si>
    <t>10.12.2021 18:35:14</t>
  </si>
  <si>
    <t>11.12.2021 14:44:09</t>
  </si>
  <si>
    <t>10.12.2021 18:39:30</t>
  </si>
  <si>
    <t>10.12.2021 19:37:22</t>
  </si>
  <si>
    <t>ÇERİKÖZÜ TR-1 35-29-L00326_A_56399869_56399869</t>
  </si>
  <si>
    <t>10.12.2021 18:39:56</t>
  </si>
  <si>
    <t>10.12.2021 22:22:32</t>
  </si>
  <si>
    <t>DM-3/15 (ESKİ TR-2/71) 45-83-L00071_DM-3/19 L01_50192588</t>
  </si>
  <si>
    <t>10.12.2021 18:46:00</t>
  </si>
  <si>
    <t>10.12.2021 19:39:55</t>
  </si>
  <si>
    <t>K-3016 35-03-K03016_910539543_910539543</t>
  </si>
  <si>
    <t>10.12.2021 18:49:22</t>
  </si>
  <si>
    <t>10.12.2021 21:52:03</t>
  </si>
  <si>
    <t>10.12.2021 18:49:27</t>
  </si>
  <si>
    <t>11.12.2021 01:16:22</t>
  </si>
  <si>
    <t>SARIYURT TR-1 35-20-L00259_DIREK TIPI TRAFO HUCRESI H01_2047191</t>
  </si>
  <si>
    <t>10.12.2021 18:50:51</t>
  </si>
  <si>
    <t>11.12.2021 04:13:36</t>
  </si>
  <si>
    <t>DÜNDARLI KÖK 35-29-L00053_HatBaşıAyırıcı_53138512 L05_53138512</t>
  </si>
  <si>
    <t>10.12.2021 21:14:55</t>
  </si>
  <si>
    <t>10.12.2021 18:52:03</t>
  </si>
  <si>
    <t>10.12.2021 19:37:42</t>
  </si>
  <si>
    <t>DM-3/19 (ESKİ TR-2/72) 45-83-L00072_F_56401292_56401292</t>
  </si>
  <si>
    <t>10.12.2021 18:53:23</t>
  </si>
  <si>
    <t>10.12.2021 21:30:13</t>
  </si>
  <si>
    <t>GÜMÜLDÜR M-33 35-25-M00033__72374048_72374048</t>
  </si>
  <si>
    <t>10.12.2021 18:55:00</t>
  </si>
  <si>
    <t>10.12.2021 21:04:06</t>
  </si>
  <si>
    <t>K-4494 35-03-K04494_914573766_914573766</t>
  </si>
  <si>
    <t>10.12.2021 18:58:24</t>
  </si>
  <si>
    <t>10.12.2021 20:13:31</t>
  </si>
  <si>
    <t>DURASILLI TR-1 KÖK 45-78-M01114_TAYTAN TR-1 KÖK M03_2106678</t>
  </si>
  <si>
    <t>10.12.2021 19:00:10</t>
  </si>
  <si>
    <t>ALAŞEHİR TR-24 45-73-M00024_45-73-M00024_79700138</t>
  </si>
  <si>
    <t>10.12.2021 19:00:14</t>
  </si>
  <si>
    <t>10.12.2021 20:27:15</t>
  </si>
  <si>
    <t>SARILAR KÖYÜ TR-1 35-27-L00262_912734028_912734028</t>
  </si>
  <si>
    <t>10.12.2021 19:00:16</t>
  </si>
  <si>
    <t>10.12.2021 22:24:58</t>
  </si>
  <si>
    <t>TAYTAN OFİS KÖK 45-78-M00314_DEMİRKÖPRÜ DM-2 ÇIKIŞI (DEMİRKÖPRÜ-2) M06_60669744</t>
  </si>
  <si>
    <t>10.12.2021 19:02:42</t>
  </si>
  <si>
    <t>10.12.2021 20:56:47</t>
  </si>
  <si>
    <t>PELİTALAN TR-4 45-71-M02219_B_73315722_73315722</t>
  </si>
  <si>
    <t>10.12.2021 19:04:10</t>
  </si>
  <si>
    <t>11.12.2021 13:22:38</t>
  </si>
  <si>
    <t>GÜZELKÖY KÖK 45-71-M00123_HAŞİM AKCURA ENH M03_50218077</t>
  </si>
  <si>
    <t>10.12.2021 19:05:07</t>
  </si>
  <si>
    <t>11.12.2021 15:50:09</t>
  </si>
  <si>
    <t>10.12.2021 19:06:05</t>
  </si>
  <si>
    <t>10.12.2021 21:10:50</t>
  </si>
  <si>
    <t>M-3336 35-04-M03336_C_56372668_56372668</t>
  </si>
  <si>
    <t>10.12.2021 19:07:35</t>
  </si>
  <si>
    <t>10.12.2021 22:35:59</t>
  </si>
  <si>
    <t>BAKTIRLI TR-1 45-83-L00426_955159773_955159773</t>
  </si>
  <si>
    <t>10.12.2021 19:13:00</t>
  </si>
  <si>
    <t>10.12.2021 22:12:34</t>
  </si>
  <si>
    <t>ÖZLEMTUR SAHİL SİTESİ 35-21-L00084_A_56379859_56379859</t>
  </si>
  <si>
    <t>10.12.2021 19:14:10</t>
  </si>
  <si>
    <t>11.12.2021 03:58:44</t>
  </si>
  <si>
    <t>10.12.2021 19:16:34</t>
  </si>
  <si>
    <t>10.12.2021 19:25:00</t>
  </si>
  <si>
    <t>M-1141 35-22-M00147_B_56403869_56403869</t>
  </si>
  <si>
    <t>10.12.2021 19:16:49</t>
  </si>
  <si>
    <t>10.12.2021 23:36:02</t>
  </si>
  <si>
    <t>ÖZEGE KÖK 35-26-M00203_ARSLANLAR TM GİRİŞ M05_65967600</t>
  </si>
  <si>
    <t>10.12.2021 19:17:00</t>
  </si>
  <si>
    <t>10.12.2021 20:06:00</t>
  </si>
  <si>
    <t>TEPEKÖY TR-1 35-16-L00257_47534769_56398098_56398098</t>
  </si>
  <si>
    <t>10.12.2021 19:17:57</t>
  </si>
  <si>
    <t>10.12.2021 20:56:51</t>
  </si>
  <si>
    <t>MENDERES DM-2/TR-1 35-22-M00300_HatBaşıAyırıcı_53132609 M15_53132609</t>
  </si>
  <si>
    <t>10.12.2021 19:18:32</t>
  </si>
  <si>
    <t>10.12.2021 22:14:02</t>
  </si>
  <si>
    <t>10.12.2021 19:23:00</t>
  </si>
  <si>
    <t>10.12.2021 19:25:40</t>
  </si>
  <si>
    <t>K-469 35-02-K00469_910064997_910064997</t>
  </si>
  <si>
    <t>10.12.2021 19:24:01</t>
  </si>
  <si>
    <t>10.12.2021 20:59:29</t>
  </si>
  <si>
    <t>K-1927 35-10-K01927_98073218_98073218</t>
  </si>
  <si>
    <t>10.12.2021 19:24:13</t>
  </si>
  <si>
    <t>10.12.2021 23:15:30</t>
  </si>
  <si>
    <t>BAŞIBÜYÜK KÖK 45-77-L00158_HACITUFAN ÇIKIŞI L02_61353341</t>
  </si>
  <si>
    <t>10.12.2021 19:24:40</t>
  </si>
  <si>
    <t>10.12.2021 19:25:10</t>
  </si>
  <si>
    <t>ARSLANLAR TM 35-26-A00004_KUTLUTAŞ M29_2307568</t>
  </si>
  <si>
    <t>10.12.2021 19:24:58</t>
  </si>
  <si>
    <t>10.12.2021 19:33:14</t>
  </si>
  <si>
    <t>10.12.2021 19:25:30</t>
  </si>
  <si>
    <t>10.12.2021 19:46:20</t>
  </si>
  <si>
    <t>K-3093 35-02-K03093_910493849_910493849</t>
  </si>
  <si>
    <t>10.12.2021 19:31:35</t>
  </si>
  <si>
    <t>11.12.2021 00:22:30</t>
  </si>
  <si>
    <t>MORDOĞAN TR-38 35-21-L00165_35-21-L00165_72182267</t>
  </si>
  <si>
    <t>10.12.2021 19:33:54</t>
  </si>
  <si>
    <t>10.12.2021 22:53:59</t>
  </si>
  <si>
    <t>10.12.2021 19:34:50</t>
  </si>
  <si>
    <t>10.12.2021 21:22:58</t>
  </si>
  <si>
    <t>AŞAĞIÇOBANİSA TR-12 45-71-M00097_ÇOBANİSA KÖK M03_60972116</t>
  </si>
  <si>
    <t>10.12.2021 19:35:54</t>
  </si>
  <si>
    <t>10.12.2021 21:01:44</t>
  </si>
  <si>
    <t>10.12.2021 19:37:09</t>
  </si>
  <si>
    <t>10.12.2021 19:39:27</t>
  </si>
  <si>
    <t>BAYINDIR İM 35-20-A00001_ZEYTİNOVA-2 L02_2058793</t>
  </si>
  <si>
    <t>10.12.2021 19:37:50</t>
  </si>
  <si>
    <t>10.12.2021 20:09:00</t>
  </si>
  <si>
    <t>_A_56384514_56384514</t>
  </si>
  <si>
    <t>10.12.2021 19:38:00</t>
  </si>
  <si>
    <t>11.12.2021 19:12:11</t>
  </si>
  <si>
    <t>10.12.2021 19:38:44</t>
  </si>
  <si>
    <t>10.12.2021 20:22:03</t>
  </si>
  <si>
    <t>K-3525 35-01-K03525_910749839_910749839</t>
  </si>
  <si>
    <t>10.12.2021 19:39:17</t>
  </si>
  <si>
    <t>10.12.2021 22:34:34</t>
  </si>
  <si>
    <t>DERBENT TM 45-83-A00003_TURGUTLU-1 M06_2312535</t>
  </si>
  <si>
    <t>10.12.2021 19:39:25</t>
  </si>
  <si>
    <t>10.12.2021 20:28:00</t>
  </si>
  <si>
    <t>K-379 35-01-K00379_910728302_910728302</t>
  </si>
  <si>
    <t>10.12.2021 19:40:18</t>
  </si>
  <si>
    <t>10.12.2021 21:16:26</t>
  </si>
  <si>
    <t>K-4721 35-04-K04721_93562234_93562234</t>
  </si>
  <si>
    <t>10.12.2021 19:40:31</t>
  </si>
  <si>
    <t>10.12.2021 21:55:19</t>
  </si>
  <si>
    <t>ALÇUK TM 35-17-A00001_KESİKKÖY M29_2307839</t>
  </si>
  <si>
    <t>10.12.2021 19:40:40</t>
  </si>
  <si>
    <t>10.12.2021 20:46:31</t>
  </si>
  <si>
    <t>KARAAĞAÇLI TR-4 45-71-M01081_45-71-M01081_2361383</t>
  </si>
  <si>
    <t>10.12.2021 19:41:10</t>
  </si>
  <si>
    <t>11.12.2021 07:38:37</t>
  </si>
  <si>
    <t>DM-14/24-A 45-71-M02217_953196185_953196185</t>
  </si>
  <si>
    <t>10.12.2021 19:42:00</t>
  </si>
  <si>
    <t>10.12.2021 21:20:29</t>
  </si>
  <si>
    <t>ÇIRPI İM 35-20-A00002_ÇİFTÇİGEDİĞİ L09_2307625</t>
  </si>
  <si>
    <t>10.12.2021 19:43:57</t>
  </si>
  <si>
    <t>10.12.2021 22:36:46</t>
  </si>
  <si>
    <t>HACIKÖSELİ TR-1 45-83-L00427_48140020_56402552_56402552</t>
  </si>
  <si>
    <t>10.12.2021 19:49:15</t>
  </si>
  <si>
    <t>11.12.2021 01:27:28</t>
  </si>
  <si>
    <t>AHMETLİ TR-5 35-26-L00129_12272316_56358727_56358727</t>
  </si>
  <si>
    <t>10.12.2021 19:49:29</t>
  </si>
  <si>
    <t>10.12.2021 23:44:27</t>
  </si>
  <si>
    <t>SELÇUK İM/DM 35-13-A00004_KÖYLER-ÇAMLIK L14_65986062</t>
  </si>
  <si>
    <t>10.12.2021 19:50:10</t>
  </si>
  <si>
    <t>10.12.2021 19:51:00</t>
  </si>
  <si>
    <t>KIRCALAR TR-1 35-16-M00096_953326024_953326024</t>
  </si>
  <si>
    <t>10.12.2021 19:51:08</t>
  </si>
  <si>
    <t>11.12.2021 01:35:47</t>
  </si>
  <si>
    <t>AKPINAR GÖKSU MAH. TR-1 45-75-M00077_A_56388072_56388072</t>
  </si>
  <si>
    <t>10.12.2021 19:51:36</t>
  </si>
  <si>
    <t>10.12.2021 23:28:14</t>
  </si>
  <si>
    <t>KAPAKLI DM 45-72-M00309_KAPAKLI-2 GİRİŞ M14_2323751</t>
  </si>
  <si>
    <t>10.12.2021 19:51:43</t>
  </si>
  <si>
    <t>10.12.2021 20:43:12</t>
  </si>
  <si>
    <t>PAMUKYAZI-2 35-26-L00381_5672348_56358695_56358695</t>
  </si>
  <si>
    <t>10.12.2021 19:52:46</t>
  </si>
  <si>
    <t>10.12.2021 22:04:08</t>
  </si>
  <si>
    <t>10.12.2021 19:54:00</t>
  </si>
  <si>
    <t>10.12.2021 21:06:50</t>
  </si>
  <si>
    <t>10.12.2021 19:56:50</t>
  </si>
  <si>
    <t>10.12.2021 22:28:47</t>
  </si>
  <si>
    <t>YENİCEKÖY BEYLER TR-1 45-72-L00274_A_72372266_72372266</t>
  </si>
  <si>
    <t>10.12.2021 19:57:10</t>
  </si>
  <si>
    <t>10.12.2021 23:39:25</t>
  </si>
  <si>
    <t>SANCAKLI BOZKÖY KÖK 45-71-M00087_SULAMA M02_61320832</t>
  </si>
  <si>
    <t>10.12.2021 19:57:47</t>
  </si>
  <si>
    <t>10.12.2021 22:16:28</t>
  </si>
  <si>
    <t>BOYABAĞ TR-1 35-21-L00113_C_56376968_56376968</t>
  </si>
  <si>
    <t>10.12.2021 19:58:49</t>
  </si>
  <si>
    <t>10.12.2021 23:14:48</t>
  </si>
  <si>
    <t>SOBRAN TR-1 45-73-M00952_A_56387346_56387346</t>
  </si>
  <si>
    <t>10.12.2021 20:01:48</t>
  </si>
  <si>
    <t>10.12.2021 21:38:00</t>
  </si>
  <si>
    <t>GÜNYAKA TR-2 45-79-M00479_915957877_915957877</t>
  </si>
  <si>
    <t>10.12.2021 20:03:25</t>
  </si>
  <si>
    <t>10.12.2021 22:28:14</t>
  </si>
  <si>
    <t>10.12.2021 20:08:25</t>
  </si>
  <si>
    <t>10.12.2021 20:13:00</t>
  </si>
  <si>
    <t>SUBAŞI İM 35-26-A00002_SUBAŞI 15.8 ŞEHİR L02_2304033</t>
  </si>
  <si>
    <t>10.12.2021 20:08:45</t>
  </si>
  <si>
    <t>10.12.2021 23:19:30</t>
  </si>
  <si>
    <t>BOZKÖY-1 35-26-M00480_35-26-M00480_2348846</t>
  </si>
  <si>
    <t>10.12.2021 20:09:21</t>
  </si>
  <si>
    <t>10.12.2021 20:43:02</t>
  </si>
  <si>
    <t>M-1208 35-02-M01208_913167750_913167750</t>
  </si>
  <si>
    <t>10.12.2021 20:12:41</t>
  </si>
  <si>
    <t>10.12.2021 21:54:30</t>
  </si>
  <si>
    <t>SAĞNIÇ TR-2 45-74-M00304_945590950_945590950</t>
  </si>
  <si>
    <t>10.12.2021 21:26:48</t>
  </si>
  <si>
    <t>TR-1-6/1 YAĞCI KAVAĞI 35-20-L00033_GENCER FİDERİ L02_66512522</t>
  </si>
  <si>
    <t>10.12.2021 20:13:21</t>
  </si>
  <si>
    <t>10.12.2021 21:46:45</t>
  </si>
  <si>
    <t>KAPAKLI DM 45-72-M00309_KAPAKLI-1 GİRİŞ M01_2310881</t>
  </si>
  <si>
    <t>10.12.2021 20:13:25</t>
  </si>
  <si>
    <t>10.12.2021 20:49:13</t>
  </si>
  <si>
    <t>L-175 35-18-L00175_950437330_950437330</t>
  </si>
  <si>
    <t>10.12.2021 20:15:36</t>
  </si>
  <si>
    <t>10.12.2021 23:49:23</t>
  </si>
  <si>
    <t>GELENBE İM 45-76-A00001_KIRKAĞAÇ M01_2325078</t>
  </si>
  <si>
    <t>10.12.2021 20:15:44</t>
  </si>
  <si>
    <t>10.12.2021 22:02:00</t>
  </si>
  <si>
    <t>DM-1/TR-9 URLA 35-19-M00467_95000483213_95000483213</t>
  </si>
  <si>
    <t>10.12.2021 22:01:46</t>
  </si>
  <si>
    <t>K-766 35-04-K00766_913892734_913892734</t>
  </si>
  <si>
    <t>10.12.2021 20:19:31</t>
  </si>
  <si>
    <t>10.12.2021 22:37:14</t>
  </si>
  <si>
    <t>K-1117 35-08-K01117_913834470_913834470</t>
  </si>
  <si>
    <t>10.12.2021 20:19:45</t>
  </si>
  <si>
    <t>10.12.2021 22:14:33</t>
  </si>
  <si>
    <t>MENEMEN TR-46 35-28-L00046_DAĞITIM TRAFO MENEMEN TR-46 L04_66722445</t>
  </si>
  <si>
    <t>10.12.2021 20:21:23</t>
  </si>
  <si>
    <t>10.12.2021 22:17:37</t>
  </si>
  <si>
    <t>KUMKUYUCAK TR-3 45-80-M00173_A_56391474_56391474</t>
  </si>
  <si>
    <t>10.12.2021 20:21:41</t>
  </si>
  <si>
    <t>10.12.2021 23:37:03</t>
  </si>
  <si>
    <t>TR-1/86-A (NAME SOKAK TRF) 45-83-M00271_48122843_56387192_56387192</t>
  </si>
  <si>
    <t>10.12.2021 20:22:07</t>
  </si>
  <si>
    <t>10.12.2021 22:01:48</t>
  </si>
  <si>
    <t>DERİCİ KÖK 45-84-M00003_MANDALLI M02_2313988</t>
  </si>
  <si>
    <t>10.12.2021 20:24:13</t>
  </si>
  <si>
    <t>10.12.2021 22:43:47</t>
  </si>
  <si>
    <t>10.12.2021 22:43:00</t>
  </si>
  <si>
    <t>AKSELENDİ TR-7 45-72-L00837_A_56406202_56406202</t>
  </si>
  <si>
    <t>10.12.2021 20:24:15</t>
  </si>
  <si>
    <t>10.12.2021 23:17:56</t>
  </si>
  <si>
    <t>MORDOĞAN TR-38 35-21-L00165_A_56379197_56379197</t>
  </si>
  <si>
    <t>10.12.2021 20:24:31</t>
  </si>
  <si>
    <t>11.12.2021 00:41:32</t>
  </si>
  <si>
    <t>SARIPINAR TR-6 45-73-M00573_C_56401078_56401078</t>
  </si>
  <si>
    <t>10.12.2021 20:25:12</t>
  </si>
  <si>
    <t>11.12.2021 02:22:12</t>
  </si>
  <si>
    <t>GÜMÜLDÜR DOĞAKENT SİTESİ 35-14-M00378_35-14-M00378_2352990</t>
  </si>
  <si>
    <t>10.12.2021 20:25:17</t>
  </si>
  <si>
    <t>10.12.2021 21:52:49</t>
  </si>
  <si>
    <t>TR-24 35-13-M00024_35-13-M00024_2370881</t>
  </si>
  <si>
    <t>10.12.2021 20:26:15</t>
  </si>
  <si>
    <t>10.12.2021 21:08:39</t>
  </si>
  <si>
    <t>K-1065 35-04-K01065_35-04-K01065_2359830</t>
  </si>
  <si>
    <t>10.12.2021 20:26:38</t>
  </si>
  <si>
    <t>11.12.2021 02:43:32</t>
  </si>
  <si>
    <t>FATİH KÖK 35-15-L01160_FATİH KÖK GİRİŞ L04_72298564</t>
  </si>
  <si>
    <t>10.12.2021 20:28:11</t>
  </si>
  <si>
    <t>10.12.2021 23:57:00</t>
  </si>
  <si>
    <t>DAĞDERE DM 45-72-M00097_GÖRDES M01_2106584</t>
  </si>
  <si>
    <t>10.12.2021 20:28:49</t>
  </si>
  <si>
    <t>10.12.2021 20:33:00</t>
  </si>
  <si>
    <t>KURŞUNLU KÖK 45-78-L00232_BAHÇECİK-KARAAĞAÇ L02_65890634</t>
  </si>
  <si>
    <t>10.12.2021 20:28:51</t>
  </si>
  <si>
    <t>10.12.2021 22:05:29</t>
  </si>
  <si>
    <t>TR-2/87 45-83-L00087_48123973_56397055_56397055</t>
  </si>
  <si>
    <t>10.12.2021 20:29:45</t>
  </si>
  <si>
    <t>10.12.2021 22:29:22</t>
  </si>
  <si>
    <t>K-1391 35-01-K01391_911507808_911507808</t>
  </si>
  <si>
    <t>10.12.2021 20:30:18</t>
  </si>
  <si>
    <t>10.12.2021 22:34:35</t>
  </si>
  <si>
    <t>PERLİT KÖK 35-22-M00094_YENİKÖY TR-1/TR-2/TR-3 M02_72139681</t>
  </si>
  <si>
    <t>10.12.2021 20:31:26</t>
  </si>
  <si>
    <t>10.12.2021 23:06:08</t>
  </si>
  <si>
    <t>AKHİSAR TM 45-72-A00006_GÖRDES M05_2313118</t>
  </si>
  <si>
    <t>10.12.2021 20:32:29</t>
  </si>
  <si>
    <t>10.12.2021 20:33:34</t>
  </si>
  <si>
    <t>MADEN KÖK 45-83-M00128_İZZETTİN M03_47316670</t>
  </si>
  <si>
    <t>10.12.2021 20:35:00</t>
  </si>
  <si>
    <t>11.12.2021 03:07:00</t>
  </si>
  <si>
    <t>VELİLER KÖK 35-31-L00116_VELİLER TR-1 L02_2119147</t>
  </si>
  <si>
    <t>10.12.2021 20:37:11</t>
  </si>
  <si>
    <t>10.12.2021 21:33:33</t>
  </si>
  <si>
    <t>K-3096 35-02-K03096_99523846_99523846</t>
  </si>
  <si>
    <t>10.12.2021 20:39:14</t>
  </si>
  <si>
    <t>10.12.2021 21:47:34</t>
  </si>
  <si>
    <t>TR-2/17 45-83-L00017_48122572_56389380_56389380</t>
  </si>
  <si>
    <t>10.12.2021 20:39:50</t>
  </si>
  <si>
    <t>11.12.2021 01:24:14</t>
  </si>
  <si>
    <t>TR-1/89 (DEMİRELLER) 45-83-M00089_TR-1/59 M03_72156198</t>
  </si>
  <si>
    <t>10.12.2021 20:40:58</t>
  </si>
  <si>
    <t>10.12.2021 23:14:11</t>
  </si>
  <si>
    <t>YEŞİLOVA ÇAYIR TR-2 35-20-L00127_35-20-L00127_2364204</t>
  </si>
  <si>
    <t>10.12.2021 20:41:01</t>
  </si>
  <si>
    <t>10.12.2021 22:35:03</t>
  </si>
  <si>
    <t>AŞAĞIÇOBANİSA TR-12 45-71-M00097_TR-13 M01_60972149</t>
  </si>
  <si>
    <t>10.12.2021 20:41:56</t>
  </si>
  <si>
    <t>10.12.2021 22:19:57</t>
  </si>
  <si>
    <t>MURADİYE DM 45-71-M00006_DM-4 KÜÇÜK ÖLÇEKLİ SAN. SİTESİ M10_2322533</t>
  </si>
  <si>
    <t>10.12.2021 20:42:06</t>
  </si>
  <si>
    <t>10.12.2021 22:24:00</t>
  </si>
  <si>
    <t>K-3273 35-07-K03273_913138353_913138353</t>
  </si>
  <si>
    <t>10.12.2021 20:42:37</t>
  </si>
  <si>
    <t>11.12.2021 01:29:29</t>
  </si>
  <si>
    <t>K-808 35-01-K00808_911534656_911534656</t>
  </si>
  <si>
    <t>10.12.2021 20:42:49</t>
  </si>
  <si>
    <t>10.12.2021 21:30:16</t>
  </si>
  <si>
    <t>TR-78 HULUSİ İZLEYEN GRB. 35-15-M00078_A_56371780_56371780</t>
  </si>
  <si>
    <t>10.12.2021 20:44:08</t>
  </si>
  <si>
    <t>11.12.2021 05:02:32</t>
  </si>
  <si>
    <t>ARMUTLU DM-2/TR-29 35-27-L00351_ H_61218787</t>
  </si>
  <si>
    <t>10.12.2021 20:44:44</t>
  </si>
  <si>
    <t>10.12.2021 22:34:03</t>
  </si>
  <si>
    <t>TUZÇULLU TR-1 35-28-M00420_D_56358918_56358918</t>
  </si>
  <si>
    <t>10.12.2021 20:48:46</t>
  </si>
  <si>
    <t>11.12.2021 00:06:22</t>
  </si>
  <si>
    <t>M-921 35-02-M00921_910181108_910181108</t>
  </si>
  <si>
    <t>10.12.2021 20:51:51</t>
  </si>
  <si>
    <t>10.12.2021 22:17:48</t>
  </si>
  <si>
    <t>TR-2/83-A 45-83-L00309_45-83-L00309_2367604</t>
  </si>
  <si>
    <t>10.12.2021 20:52:49</t>
  </si>
  <si>
    <t>11.12.2021 00:52:25</t>
  </si>
  <si>
    <t>CAFER ÇETİNKAYA SULAMA GRUBU 35-29-M00160_B_56396690_56396690</t>
  </si>
  <si>
    <t>10.12.2021 20:55:04</t>
  </si>
  <si>
    <t>10.12.2021 21:55:57</t>
  </si>
  <si>
    <t>ÇARIKTEKKE MAH.TR-1 45-73-M00722_945638244_945638244</t>
  </si>
  <si>
    <t>10.12.2021 20:58:00</t>
  </si>
  <si>
    <t>10.12.2021 21:53:18</t>
  </si>
  <si>
    <t>SUBAŞI İM 35-26-A00002_PAMUKYAZI L04_2035585</t>
  </si>
  <si>
    <t>10.12.2021 20:58:11</t>
  </si>
  <si>
    <t>10.12.2021 21:21:00</t>
  </si>
  <si>
    <t>GÜMÜLDÜR M-38 35-25-M00038_C_56373157_56373157</t>
  </si>
  <si>
    <t>10.12.2021 21:01:00</t>
  </si>
  <si>
    <t>10.12.2021 22:39:41</t>
  </si>
  <si>
    <t>AKGEDİK KÖK-1 45-71-M00162_EMLAKDERE M03_56219224</t>
  </si>
  <si>
    <t>10.12.2021 21:02:21</t>
  </si>
  <si>
    <t>11.12.2021 04:20:45</t>
  </si>
  <si>
    <t>HORZUM SAZDERE TR-1 45-73-M00266_A_56390471_56390471</t>
  </si>
  <si>
    <t>10.12.2021 21:02:38</t>
  </si>
  <si>
    <t>10.12.2021 23:25:23</t>
  </si>
  <si>
    <t>TR-2/86 45-83-L00086_45-83-L00086_2348856</t>
  </si>
  <si>
    <t>10.12.2021 21:03:42</t>
  </si>
  <si>
    <t>11.12.2021 01:18:28</t>
  </si>
  <si>
    <t>10.12.2021 21:08:33</t>
  </si>
  <si>
    <t>10.12.2021 23:27:09</t>
  </si>
  <si>
    <t>TR-54 YILDIZTEPE 35-19-L00054_DIREK TIPI TRAFO HUCRESI H01_2057917</t>
  </si>
  <si>
    <t>10.12.2021 21:08:51</t>
  </si>
  <si>
    <t>10.12.2021 22:55:06</t>
  </si>
  <si>
    <t>DM-13/13 45-71-M00319_F_56396199_56396199</t>
  </si>
  <si>
    <t>10.12.2021 21:09:29</t>
  </si>
  <si>
    <t>11.12.2021 01:20:41</t>
  </si>
  <si>
    <t>10.12.2021 21:10:17</t>
  </si>
  <si>
    <t>11.12.2021 00:55:02</t>
  </si>
  <si>
    <t>MORDOĞAN TR-2 35-21-L00140_MORDOĞAN TR-3 L02_72183035</t>
  </si>
  <si>
    <t>10.12.2021 21:11:00</t>
  </si>
  <si>
    <t>10.12.2021 21:30:00</t>
  </si>
  <si>
    <t>10.12.2021 21:13:31</t>
  </si>
  <si>
    <t>10.12.2021 21:24:43</t>
  </si>
  <si>
    <t>DAYIOĞLU TR-2 45-72-L00340_D_56394701_56394701</t>
  </si>
  <si>
    <t>10.12.2021 21:15:13</t>
  </si>
  <si>
    <t>10.12.2021 22:15:08</t>
  </si>
  <si>
    <t>SARIGÖL TR-8 45-79-M00008_TR-15 M02_2318554</t>
  </si>
  <si>
    <t>10.12.2021 21:19:24</t>
  </si>
  <si>
    <t>10.12.2021 21:31:00</t>
  </si>
  <si>
    <t>BİRGİ DM 35-15-L01013_KEMER L06_67562277</t>
  </si>
  <si>
    <t>10.12.2021 21:20:21</t>
  </si>
  <si>
    <t>K-4537 35-07-K04537_99313499_99313499</t>
  </si>
  <si>
    <t>10.12.2021 21:24:29</t>
  </si>
  <si>
    <t>10.12.2021 22:58:37</t>
  </si>
  <si>
    <t>TURKCELL KARAÇAM ÖZEL TR 45-82-M00175Ö_DIREK TIPI TRAFO HUCRESI H01_2088859</t>
  </si>
  <si>
    <t>10.12.2021 21:25:16</t>
  </si>
  <si>
    <t>10.12.2021 23:20:21</t>
  </si>
  <si>
    <t>10.12.2021 21:25:17</t>
  </si>
  <si>
    <t>10.12.2021 22:15:49</t>
  </si>
  <si>
    <t>KAVAKLIDERE TR-9 45-73-M00143_KAVAKLIDERE TR-7 M03_2092994</t>
  </si>
  <si>
    <t>10.12.2021 21:29:41</t>
  </si>
  <si>
    <t>10.12.2021 22:32:16</t>
  </si>
  <si>
    <t>KOYUNDERE TR-10 35-28-M00156_953372460_953372460</t>
  </si>
  <si>
    <t>10.12.2021 21:31:24</t>
  </si>
  <si>
    <t>11.12.2021 01:08:44</t>
  </si>
  <si>
    <t>KIZILAVLU SÖNMEZLER MAH.TR 45-78-M00830_49235381_56389153_56389153</t>
  </si>
  <si>
    <t>10.12.2021 21:40:29</t>
  </si>
  <si>
    <t>11.12.2021 00:01:51</t>
  </si>
  <si>
    <t>ALANİÇİ TR-2 35-28-M00264_C_56373435_56373435</t>
  </si>
  <si>
    <t>10.12.2021 21:43:37</t>
  </si>
  <si>
    <t>11.12.2021 02:56:18</t>
  </si>
  <si>
    <t>BEZİRGANLI ÇAMLIK TR-1 45-78-M00250_45-78-M00250_2350325</t>
  </si>
  <si>
    <t>10.12.2021 21:43:52</t>
  </si>
  <si>
    <t>11.12.2021 03:26:51</t>
  </si>
  <si>
    <t>ÖREN TR-4 35-27-L00219_C_60983340_60983340</t>
  </si>
  <si>
    <t>10.12.2021 21:45:00</t>
  </si>
  <si>
    <t>10.12.2021 22:44:56</t>
  </si>
  <si>
    <t>TR-115 35-16-L00115_A_56397754_56397754</t>
  </si>
  <si>
    <t>10.12.2021 21:48:26</t>
  </si>
  <si>
    <t>10.12.2021 23:29:04</t>
  </si>
  <si>
    <t>ATAKÖY TR-3 35-22-M00192_955284378_955284378</t>
  </si>
  <si>
    <t>10.12.2021 21:48:45</t>
  </si>
  <si>
    <t>10.12.2021 22:48:58</t>
  </si>
  <si>
    <t>TOYGAR KÖK 45-73-M00166_TOYGAR ÇIKIŞ M01_66715045</t>
  </si>
  <si>
    <t>10.12.2021 21:51:51</t>
  </si>
  <si>
    <t>10.12.2021 21:54:00</t>
  </si>
  <si>
    <t>M-850 KARAÇAM KÖK 35-02-M00850_BEŞYOL M04_49919444</t>
  </si>
  <si>
    <t>10.12.2021 21:56:21</t>
  </si>
  <si>
    <t>10.12.2021 22:12:31</t>
  </si>
  <si>
    <t>M-2241 BELENBAŞI TR-1 35-03-M02241_910319357_910319357</t>
  </si>
  <si>
    <t>10.12.2021 21:57:00</t>
  </si>
  <si>
    <t>11.12.2021 00:41:37</t>
  </si>
  <si>
    <t>KARABULU KÖK 35-31-L00227_İĞDELİ L02_2119132</t>
  </si>
  <si>
    <t>10.12.2021 21:57:19</t>
  </si>
  <si>
    <t>11.12.2021 00:52:11</t>
  </si>
  <si>
    <t>K-4628 35-04-K04628_A_56383077_56383077</t>
  </si>
  <si>
    <t>10.12.2021 22:00:17</t>
  </si>
  <si>
    <t>11.12.2021 01:40:13</t>
  </si>
  <si>
    <t>TAŞDİBİ TR-1 45-80-M00171_956548518_956548518</t>
  </si>
  <si>
    <t>10.12.2021 22:01:29</t>
  </si>
  <si>
    <t>10.12.2021 23:03:58</t>
  </si>
  <si>
    <t>KARAYAĞCI TR-1 45-75-M00195_945610893_945610893</t>
  </si>
  <si>
    <t>10.12.2021 22:02:19</t>
  </si>
  <si>
    <t>11.12.2021 01:08:48</t>
  </si>
  <si>
    <t>10.12.2021 22:05:14</t>
  </si>
  <si>
    <t>10.12.2021 22:06:04</t>
  </si>
  <si>
    <t>TR-55 35-30-L00055_955329616_955329616</t>
  </si>
  <si>
    <t>10.12.2021 22:08:40</t>
  </si>
  <si>
    <t>10.12.2021 23:37:02</t>
  </si>
  <si>
    <t>OVAKENT TR-13 35-15-L00635_950386593_950386593</t>
  </si>
  <si>
    <t>10.12.2021 22:11:21</t>
  </si>
  <si>
    <t>11.12.2021 00:41:14</t>
  </si>
  <si>
    <t>ESKİN TR-2 45-81-M00234_945630063_945630063</t>
  </si>
  <si>
    <t>10.12.2021 22:11:34</t>
  </si>
  <si>
    <t>10.12.2021 23:42:41</t>
  </si>
  <si>
    <t>K-253 35-01-K00253_B_56366279_56366279</t>
  </si>
  <si>
    <t>10.12.2021 22:15:19</t>
  </si>
  <si>
    <t>11.12.2021 00:12:17</t>
  </si>
  <si>
    <t>GÜZELBAHÇE İM 35-10-A00001_ILICA GİS KİLİZMAN M08_77678570</t>
  </si>
  <si>
    <t>10.12.2021 22:17:41</t>
  </si>
  <si>
    <t>10.12.2021 22:21:00</t>
  </si>
  <si>
    <t>10.12.2021 22:19:09</t>
  </si>
  <si>
    <t>10.12.2021 22:25:00</t>
  </si>
  <si>
    <t>ATAKÖY TR-1 45-84-L00032_10670823_56404496_56404496</t>
  </si>
  <si>
    <t>10.12.2021 22:23:43</t>
  </si>
  <si>
    <t>11.12.2021 00:11:55</t>
  </si>
  <si>
    <t>TR-2/20 45-83-L00020_955148265_955148265</t>
  </si>
  <si>
    <t>10.12.2021 22:23:50</t>
  </si>
  <si>
    <t>11.12.2021 01:01:18</t>
  </si>
  <si>
    <t>GELENBE İM 45-76-A00001_SAKARLI M03_2089839</t>
  </si>
  <si>
    <t>10.12.2021 22:24:53</t>
  </si>
  <si>
    <t>10.12.2021 22:47:40</t>
  </si>
  <si>
    <t>M-2200 BELENBAŞI TR-2 35-03-M02200_95000464936_95000464936</t>
  </si>
  <si>
    <t>10.12.2021 22:27:37</t>
  </si>
  <si>
    <t>11.12.2021 00:28:05</t>
  </si>
  <si>
    <t>10.12.2021 22:38:16</t>
  </si>
  <si>
    <t>11.12.2021 04:25:43</t>
  </si>
  <si>
    <t>ÇİNAN TOYGAR TR-1 45-81-M00217_A_56389051_56389051</t>
  </si>
  <si>
    <t>10.12.2021 22:39:05</t>
  </si>
  <si>
    <t>11.12.2021 00:55:32</t>
  </si>
  <si>
    <t>K-4152 35-01-K04152_910774520_910774520</t>
  </si>
  <si>
    <t>10.12.2021 22:40:25</t>
  </si>
  <si>
    <t>11.12.2021 01:12:33</t>
  </si>
  <si>
    <t>KARAVELİLER TR-1 KÖK 35-20-L00137_KIZILCAOVA L03_2328879</t>
  </si>
  <si>
    <t>10.12.2021 22:51:08</t>
  </si>
  <si>
    <t>11.12.2021 03:46:00</t>
  </si>
  <si>
    <t>TR-19 35-27-M00019_A A01b_66325737</t>
  </si>
  <si>
    <t>10.12.2021 22:51:31</t>
  </si>
  <si>
    <t>11.12.2021 01:50:16</t>
  </si>
  <si>
    <t>K-2330 35-04-K02330_35-04-K02330_2361822</t>
  </si>
  <si>
    <t>10.12.2021 22:53:01</t>
  </si>
  <si>
    <t>10.12.2021 23:53:16</t>
  </si>
  <si>
    <t>K-1608 35-04-K01608_915026571_915026571</t>
  </si>
  <si>
    <t>10.12.2021 22:53:37</t>
  </si>
  <si>
    <t>11.12.2021 03:25:45</t>
  </si>
  <si>
    <t>GÜNEYDAMLARI TR-2 45-79-M00118_B_56403587_56403587</t>
  </si>
  <si>
    <t>10.12.2021 22:55:47</t>
  </si>
  <si>
    <t>11.12.2021 02:01:23</t>
  </si>
  <si>
    <t>ATAKÖY TR-3 35-22-M00192_DIREK TIPI TRAFO HUCRESI H01_2126882</t>
  </si>
  <si>
    <t>10.12.2021 22:59:31</t>
  </si>
  <si>
    <t>11.12.2021 00:59:26</t>
  </si>
  <si>
    <t>TR-136 TORASAN 35-19-L00136_9154197_56392109_56392109</t>
  </si>
  <si>
    <t>10.12.2021 23:00:41</t>
  </si>
  <si>
    <t>11.12.2021 01:33:07</t>
  </si>
  <si>
    <t>UZUNKÖY TR-3 35-31-L00145_47826851_56352599_56352599</t>
  </si>
  <si>
    <t>10.12.2021 23:01:12</t>
  </si>
  <si>
    <t>11.12.2021 05:14:52</t>
  </si>
  <si>
    <t>M-1813 ÇAMİÇİ KÖYÜ 35-02-M01813_DIREK TIPI TRAFO HUCRESI H01_2061801</t>
  </si>
  <si>
    <t>10.12.2021 23:06:50</t>
  </si>
  <si>
    <t>11.12.2021 03:14:49</t>
  </si>
  <si>
    <t>10.12.2021 23:10:21</t>
  </si>
  <si>
    <t>11.12.2021 00:11:34</t>
  </si>
  <si>
    <t>DM-1/TR-26 35-14-M00302_956643570_956643570</t>
  </si>
  <si>
    <t>10.12.2021 23:17:14</t>
  </si>
  <si>
    <t>10.12.2021 23:47:48</t>
  </si>
  <si>
    <t>MENEMEN GÖRECE TR-2 35-28-M00272_A_56357275_56357275</t>
  </si>
  <si>
    <t>10.12.2021 23:18:41</t>
  </si>
  <si>
    <t>11.12.2021 03:30:10</t>
  </si>
  <si>
    <t>TR-1/84 (ERBİLLER) 45-83-M00084_TR-1/85 M05_2095761</t>
  </si>
  <si>
    <t>10.12.2021 23:24:31</t>
  </si>
  <si>
    <t>11.12.2021 00:26:00</t>
  </si>
  <si>
    <t>MURADİYE TR-10 45-71-M02143_953240583_953240583</t>
  </si>
  <si>
    <t>10.12.2021 23:28:34</t>
  </si>
  <si>
    <t>11.12.2021 20:49:54</t>
  </si>
  <si>
    <t>K-1670 35-04-K01670_912510276_912510276</t>
  </si>
  <si>
    <t>10.12.2021 23:34:59</t>
  </si>
  <si>
    <t>11.12.2021 01:53:06</t>
  </si>
  <si>
    <t>İSHAKÇELEBİ TR-4 45-80-M00151_A_56386900_56386900</t>
  </si>
  <si>
    <t>10.12.2021 23:37:47</t>
  </si>
  <si>
    <t>11.12.2021 00:40:57</t>
  </si>
  <si>
    <t>ULUKENT DM-4/12 35-28-M00030_65131900 B01b_65132005</t>
  </si>
  <si>
    <t>10.12.2021 23:39:15</t>
  </si>
  <si>
    <t>11.12.2021 01:49:05</t>
  </si>
  <si>
    <t>M. ALİ ÇETİN SULAMA GRUBU 35-27-M00172_A_56382978_56382978</t>
  </si>
  <si>
    <t>10.12.2021 23:40:24</t>
  </si>
  <si>
    <t>11.12.2021 02:38:36</t>
  </si>
  <si>
    <t>ARPALIK TARIMSAL SULAMA TR-3 45-83-M00343_48047536_56407866_56407866</t>
  </si>
  <si>
    <t>10.12.2021 23:42:45</t>
  </si>
  <si>
    <t>11.12.2021 02:08:17</t>
  </si>
  <si>
    <t>TR-18 35-22-M00018_A_56370399_56370399</t>
  </si>
  <si>
    <t>10.12.2021 23:57:33</t>
  </si>
  <si>
    <t>11.12.2021 01:06:19</t>
  </si>
  <si>
    <t>SOFTALAR TR-1 45-75-M00207_B_56386590_56386590</t>
  </si>
  <si>
    <t>10.12.2021 23:58:12</t>
  </si>
  <si>
    <t>11.12.2021 01:53:56</t>
  </si>
  <si>
    <t>YUKARIBEY TR-1 35-16-M00120_953353405_953353405</t>
  </si>
  <si>
    <t>11.12.2021 00:09:12</t>
  </si>
  <si>
    <t>11.12.2021 02:59:59</t>
  </si>
  <si>
    <t>11.12.2021 00:12:15</t>
  </si>
  <si>
    <t>11.12.2021 01:03:58</t>
  </si>
  <si>
    <t>ULUCAK DM-2/8 35-27-M00330_912040450_912040450</t>
  </si>
  <si>
    <t>11.12.2021 00:14:38</t>
  </si>
  <si>
    <t>11.12.2021 00:57:44</t>
  </si>
  <si>
    <t>11.12.2021 00:31:06</t>
  </si>
  <si>
    <t>11.12.2021 03:08:48</t>
  </si>
  <si>
    <t>11.12.2021 00:31:51</t>
  </si>
  <si>
    <t>11.12.2021 00:56:10</t>
  </si>
  <si>
    <t>ATAKÖY OVA TR-4 35-22-M00179_DIREK TIPI TRAFO HUCRESI H01_2126379</t>
  </si>
  <si>
    <t>11.12.2021 00:33:54</t>
  </si>
  <si>
    <t>11.12.2021 01:10:48</t>
  </si>
  <si>
    <t>KARABULU KÖK 35-31-L00227_TUMBULLAR L03_2337015</t>
  </si>
  <si>
    <t>11.12.2021 00:48:28</t>
  </si>
  <si>
    <t>11.12.2021 02:33:19</t>
  </si>
  <si>
    <t>BAHÇECİK MAH. HAMAMDERE TR-1 45-78-L00494_A_56392312_56392312</t>
  </si>
  <si>
    <t>11.12.2021 00:55:01</t>
  </si>
  <si>
    <t>11.12.2021 04:05:41</t>
  </si>
  <si>
    <t>K-253 35-01-K00253_SA_73560686_73560686</t>
  </si>
  <si>
    <t>11.12.2021 00:55:42</t>
  </si>
  <si>
    <t>11.12.2021 02:18:33</t>
  </si>
  <si>
    <t>GÖLMARMARA TR-17 45-85-L00017_945473502_945473502</t>
  </si>
  <si>
    <t>11.12.2021 00:58:30</t>
  </si>
  <si>
    <t>11.12.2021 02:48:47</t>
  </si>
  <si>
    <t>SIRIMLI AVCILAR TR 35-31-L00202_47892124_56380920_56380920</t>
  </si>
  <si>
    <t>11.12.2021 01:03:19</t>
  </si>
  <si>
    <t>11.12.2021 04:48:09</t>
  </si>
  <si>
    <t>MURADİYE TR-4 45-71-M02427_953221717_953221717</t>
  </si>
  <si>
    <t>11.12.2021 01:04:13</t>
  </si>
  <si>
    <t>12.12.2021 20:10:04</t>
  </si>
  <si>
    <t>TR-31 35-15-M00031_48860925_56381609_56381609</t>
  </si>
  <si>
    <t>11.12.2021 01:15:57</t>
  </si>
  <si>
    <t>11.12.2021 05:00:34</t>
  </si>
  <si>
    <t>DM-3/16-1 35-26-M00818_956628756_956628756</t>
  </si>
  <si>
    <t>11.12.2021 01:49:44</t>
  </si>
  <si>
    <t>11.12.2021 02:41:00</t>
  </si>
  <si>
    <t>M-2088 35-09-M02088_95000509788_95000509788</t>
  </si>
  <si>
    <t>11.12.2021 02:02:44</t>
  </si>
  <si>
    <t>11.12.2021 03:33:02</t>
  </si>
  <si>
    <t>11.12.2021 02:14:37</t>
  </si>
  <si>
    <t>11.12.2021 03:01:00</t>
  </si>
  <si>
    <t>11.12.2021 02:48:03</t>
  </si>
  <si>
    <t>11.12.2021 05:27:42</t>
  </si>
  <si>
    <t>11.12.2021 02:49:31</t>
  </si>
  <si>
    <t>11.12.2021 03:01:29</t>
  </si>
  <si>
    <t>MAHMUTLAR KÖK 45-74-M00354_DEMİRKÖPRÜ M08_79385666</t>
  </si>
  <si>
    <t>11.12.2021 03:35:01</t>
  </si>
  <si>
    <t>11.12.2021 04:10:00</t>
  </si>
  <si>
    <t>11.12.2021 03:47:45</t>
  </si>
  <si>
    <t>11.12.2021 16:14:17</t>
  </si>
  <si>
    <t>M-2088 35-09-M02088_97700854_97700854</t>
  </si>
  <si>
    <t>11.12.2021 04:12:15</t>
  </si>
  <si>
    <t>11.12.2021 06:31:00</t>
  </si>
  <si>
    <t>K-1438 35-01-K01438_C c1_5894785</t>
  </si>
  <si>
    <t>11.12.2021 04:39:52</t>
  </si>
  <si>
    <t>11.12.2021 06:25:25</t>
  </si>
  <si>
    <t>11.12.2021 06:04:58</t>
  </si>
  <si>
    <t>11.12.2021 11:39:50</t>
  </si>
  <si>
    <t>11.12.2021 06:33:33</t>
  </si>
  <si>
    <t>11.12.2021 12:18:52</t>
  </si>
  <si>
    <t>11.12.2021 09:36:15</t>
  </si>
  <si>
    <t>ARMUTLU DM-2/TR-29 35-27-L00351_35-27-L00351_61218790</t>
  </si>
  <si>
    <t>11.12.2021 06:34:09</t>
  </si>
  <si>
    <t>11.12.2021 07:57:29</t>
  </si>
  <si>
    <t>11.12.2021 06:36:02</t>
  </si>
  <si>
    <t>11.12.2021 09:03:00</t>
  </si>
  <si>
    <t>PEYNİRÇUKURU TR-1 45-73-M00280_45-73-M00280_2368533</t>
  </si>
  <si>
    <t>11.12.2021 06:40:29</t>
  </si>
  <si>
    <t>11.12.2021 10:31:07</t>
  </si>
  <si>
    <t>L-300 DM 35-18-L00300_950448409_950448409</t>
  </si>
  <si>
    <t>11.12.2021 06:57:46</t>
  </si>
  <si>
    <t>11.12.2021 09:40:29</t>
  </si>
  <si>
    <t>K-3975 35-04-K03975_912245597_912245597</t>
  </si>
  <si>
    <t>11.12.2021 07:14:03</t>
  </si>
  <si>
    <t>11.12.2021 10:03:23</t>
  </si>
  <si>
    <t>K-1608 35-04-K01608_99590299_99590299</t>
  </si>
  <si>
    <t>11.12.2021 07:23:47</t>
  </si>
  <si>
    <t>11.12.2021 12:51:23</t>
  </si>
  <si>
    <t>11.12.2021 07:36:13</t>
  </si>
  <si>
    <t>11.12.2021 17:33:24</t>
  </si>
  <si>
    <t>11.12.2021 07:41:15</t>
  </si>
  <si>
    <t>11.12.2021 12:00:37</t>
  </si>
  <si>
    <t>KEMAL DERELİ SULAMA GRUBU 35-29-M00293_A_56378176_56378176</t>
  </si>
  <si>
    <t>11.12.2021 07:46:19</t>
  </si>
  <si>
    <t>11.12.2021 11:12:19</t>
  </si>
  <si>
    <t>KIZILOBA BÖRTLENGEÇ YAYLASI 35-20-L00272_DIREK TIPI TRAFO HUCRESI H01_2098298</t>
  </si>
  <si>
    <t>11.12.2021 07:48:31</t>
  </si>
  <si>
    <t>11.12.2021 18:05:48</t>
  </si>
  <si>
    <t>K-1927 35-10-K01927_98171487_98171487</t>
  </si>
  <si>
    <t>11.12.2021 07:55:46</t>
  </si>
  <si>
    <t>11.12.2021 10:40:03</t>
  </si>
  <si>
    <t>MAVİDERE TR-1 35-31-L00209_DIREK TIPI TRAFO HUCRESI H01_2037217</t>
  </si>
  <si>
    <t>11.12.2021 07:58:18</t>
  </si>
  <si>
    <t>11.12.2021 11:09:32</t>
  </si>
  <si>
    <t>TR-139 ERİNCİKLER 35-19-L00139_11061451_56377740_56377740</t>
  </si>
  <si>
    <t>11.12.2021 07:58:50</t>
  </si>
  <si>
    <t>11.12.2021 10:48:32</t>
  </si>
  <si>
    <t>UMMANDERESİ TR-1 45-75-M00075_45-75-M00075_2374611</t>
  </si>
  <si>
    <t>11.12.2021 07:58:51</t>
  </si>
  <si>
    <t>11.12.2021 09:15:57</t>
  </si>
  <si>
    <t>ÇOBANLAR SUBATAN TR-1 35-15-L00358_35-15-L00358_2365314</t>
  </si>
  <si>
    <t>11.12.2021 08:03:23</t>
  </si>
  <si>
    <t>11.12.2021 09:38:06</t>
  </si>
  <si>
    <t>K-2522 35-09-K02522_912611492_912611492</t>
  </si>
  <si>
    <t>11.12.2021 08:05:32</t>
  </si>
  <si>
    <t>11.12.2021 10:57:31</t>
  </si>
  <si>
    <t>YENİ ŞAKRAN KÖK 35-17-M00174_HatBaşıAyırıcı_72921852 M02_72921852</t>
  </si>
  <si>
    <t>11.12.2021 08:17:35</t>
  </si>
  <si>
    <t>11.12.2021 10:27:08</t>
  </si>
  <si>
    <t>TR-21 35-19-M00021_C A05_50040858</t>
  </si>
  <si>
    <t>11.12.2021 08:18:37</t>
  </si>
  <si>
    <t>11.12.2021 11:20:01</t>
  </si>
  <si>
    <t>11.12.2021 08:18:54</t>
  </si>
  <si>
    <t>11.12.2021 08:19:34</t>
  </si>
  <si>
    <t>EVRENLİ İNCELER MAH TR-1 45-73-M00496_945687702_945687702</t>
  </si>
  <si>
    <t>11.12.2021 08:20:00</t>
  </si>
  <si>
    <t>11.12.2021 10:37:25</t>
  </si>
  <si>
    <t>DM-21/13 45-71-M00456_B_56396186_56396186</t>
  </si>
  <si>
    <t>11.12.2021 08:22:39</t>
  </si>
  <si>
    <t>11.12.2021 10:17:01</t>
  </si>
  <si>
    <t>BAKTIRLI TR-1 45-83-L00426_45-83-L00426_2373643</t>
  </si>
  <si>
    <t>11.12.2021 08:26:03</t>
  </si>
  <si>
    <t>11.12.2021 11:24:25</t>
  </si>
  <si>
    <t>K-2312 35-03-K02312_910411314_910411314</t>
  </si>
  <si>
    <t>11.12.2021 08:27:45</t>
  </si>
  <si>
    <t>11.12.2021 10:13:16</t>
  </si>
  <si>
    <t>M-85 ORHANLI TEMESALTI 35-14-M00085_7423645_56378117_56378117</t>
  </si>
  <si>
    <t>11.12.2021 08:29:15</t>
  </si>
  <si>
    <t>11.12.2021 12:03:56</t>
  </si>
  <si>
    <t>RAHMİYE-2 SULAMA TR-14 45-72-M00380_45-72-M00380_2352802</t>
  </si>
  <si>
    <t>11.12.2021 08:29:53</t>
  </si>
  <si>
    <t>11.12.2021 14:52:05</t>
  </si>
  <si>
    <t>11.12.2021 08:40:06</t>
  </si>
  <si>
    <t>11.12.2021 10:15:11</t>
  </si>
  <si>
    <t>TR-62 35-27-M00145_910049531_910049531</t>
  </si>
  <si>
    <t>11.12.2021 08:40:27</t>
  </si>
  <si>
    <t>11.12.2021 09:57:33</t>
  </si>
  <si>
    <t>L-316 YALIKENT 35-18-L00316_12267781_56356591_56356591</t>
  </si>
  <si>
    <t>11.12.2021 08:41:15</t>
  </si>
  <si>
    <t>11.12.2021 13:18:19</t>
  </si>
  <si>
    <t>AHMETLİ DSİ KÖK 45-84-M00002_DSİ M02_72162415</t>
  </si>
  <si>
    <t>11.12.2021 08:43:59</t>
  </si>
  <si>
    <t>11.12.2021 11:15:50</t>
  </si>
  <si>
    <t>AŞAĞI ÇOBANİSA TR-16 45-71-M00586_B_56384270_56384270</t>
  </si>
  <si>
    <t>11.12.2021 08:45:51</t>
  </si>
  <si>
    <t>11.12.2021 13:38:15</t>
  </si>
  <si>
    <t>TR-41 35-15-M00041_35-15-M00041_72258151</t>
  </si>
  <si>
    <t>11.12.2021 08:46:14</t>
  </si>
  <si>
    <t>11.12.2021 09:34:28</t>
  </si>
  <si>
    <t>GÖKEYÜP ALANBAŞI TR-1 45-78-M00801_953275579_953275579</t>
  </si>
  <si>
    <t>11.12.2021 08:46:55</t>
  </si>
  <si>
    <t>11.12.2021 19:03:43</t>
  </si>
  <si>
    <t>AKMESCİT TR-2 35-29-L00220_35-29-L00220_2375084</t>
  </si>
  <si>
    <t>11.12.2021 08:47:32</t>
  </si>
  <si>
    <t>11.12.2021 10:38:23</t>
  </si>
  <si>
    <t>K-3390 35-04-K03390_99062350_99062350</t>
  </si>
  <si>
    <t>11.12.2021 08:50:54</t>
  </si>
  <si>
    <t>11.12.2021 13:11:07</t>
  </si>
  <si>
    <t>L-158 ONTUR 35-18-L00158_950444127_950444127</t>
  </si>
  <si>
    <t>11.12.2021 08:52:06</t>
  </si>
  <si>
    <t>11.12.2021 16:40:09</t>
  </si>
  <si>
    <t>_A_56386574_56386574</t>
  </si>
  <si>
    <t>11.12.2021 08:53:15</t>
  </si>
  <si>
    <t>11.12.2021 09:48:30</t>
  </si>
  <si>
    <t>11.12.2021 08:56:31</t>
  </si>
  <si>
    <t>11.12.2021 16:28:51</t>
  </si>
  <si>
    <t>M-2926 35-03-M02926_910429552_910429552</t>
  </si>
  <si>
    <t>11.12.2021 08:57:23</t>
  </si>
  <si>
    <t>11.12.2021 11:45:39</t>
  </si>
  <si>
    <t>M-871 EĞRİDERE KÖYÜ 35-02-M00871_910121359_910121359</t>
  </si>
  <si>
    <t>11.12.2021 08:58:15</t>
  </si>
  <si>
    <t>11.12.2021 10:10:07</t>
  </si>
  <si>
    <t>OVACIK TR-6 35-31-L00148_35-31-L00148_2364102</t>
  </si>
  <si>
    <t>11.12.2021 11:36:47</t>
  </si>
  <si>
    <t>L-179 35-18-L00179_950460279_950460279</t>
  </si>
  <si>
    <t>11.12.2021 08:58:56</t>
  </si>
  <si>
    <t>11.12.2021 13:26:13</t>
  </si>
  <si>
    <t>TR-77 ÇEŞMEALTI KÖK 35-19-M00077_DM-1/3 L02_76784768</t>
  </si>
  <si>
    <t>11.12.2021 08:59:44</t>
  </si>
  <si>
    <t>11.12.2021 10:51:04</t>
  </si>
  <si>
    <t>UMURCALI TR 1 35-31-L00187_35-31-L00187_2361882</t>
  </si>
  <si>
    <t>11.12.2021 09:01:34</t>
  </si>
  <si>
    <t>11.12.2021 17:34:10</t>
  </si>
  <si>
    <t>L-258/1 35-18-L00608_950446865_950446865</t>
  </si>
  <si>
    <t>11.12.2021 09:02:00</t>
  </si>
  <si>
    <t>11.12.2021 10:38:34</t>
  </si>
  <si>
    <t>11.12.2021 09:03:32</t>
  </si>
  <si>
    <t>11.12.2021 17:09:32</t>
  </si>
  <si>
    <t>KABAZLI KÖK 45-78-M00675_KÖSEALİ KORDON 1/0 HAT M05_65971406</t>
  </si>
  <si>
    <t>11.12.2021 09:07:24</t>
  </si>
  <si>
    <t>11.12.2021 14:04:50</t>
  </si>
  <si>
    <t>ÇIRPI TR-1-2/4 35-20-M00009_35-20-M00009_2370832</t>
  </si>
  <si>
    <t>11.12.2021 09:08:12</t>
  </si>
  <si>
    <t>11.12.2021 12:20:15</t>
  </si>
  <si>
    <t>SEYREK TR-7 KÖK 35-28-M00379_HatBaşıAyırıcı_64536197 M04_64536197</t>
  </si>
  <si>
    <t>11.12.2021 09:12:24</t>
  </si>
  <si>
    <t>11.12.2021 17:59:49</t>
  </si>
  <si>
    <t>11.12.2021 09:13:00</t>
  </si>
  <si>
    <t>11.12.2021 10:52:16</t>
  </si>
  <si>
    <t>YELKİ TR-16 35-10-L00016_915107552_915107552</t>
  </si>
  <si>
    <t>11.12.2021 09:13:03</t>
  </si>
  <si>
    <t>11.12.2021 21:15:00</t>
  </si>
  <si>
    <t>M-1493 35-02-M01493_35-02-M01493_50008765</t>
  </si>
  <si>
    <t>11.12.2021 09:13:10</t>
  </si>
  <si>
    <t>11.12.2021 14:05:59</t>
  </si>
  <si>
    <t>11.12.2021 09:13:11</t>
  </si>
  <si>
    <t>11.12.2021 18:43:51</t>
  </si>
  <si>
    <t>11.12.2021 09:15:08</t>
  </si>
  <si>
    <t>11.12.2021 19:27:28</t>
  </si>
  <si>
    <t>L-101 DÜZCE TORLAK 35-14-L00101_956659328_956659328</t>
  </si>
  <si>
    <t>11.12.2021 09:15:11</t>
  </si>
  <si>
    <t>11.12.2021 14:29:04</t>
  </si>
  <si>
    <t>11.12.2021 09:17:16</t>
  </si>
  <si>
    <t>11.12.2021 14:49:59</t>
  </si>
  <si>
    <t>K-4183 35-10-K04183_98109424_98109424</t>
  </si>
  <si>
    <t>11.12.2021 09:17:52</t>
  </si>
  <si>
    <t>11.12.2021 15:39:15</t>
  </si>
  <si>
    <t>M-1230 35-01-M01230_911379355_911379355</t>
  </si>
  <si>
    <t>11.12.2021 09:21:52</t>
  </si>
  <si>
    <t>11.12.2021 12:34:46</t>
  </si>
  <si>
    <t>TR-40 35-19-L00040_8032998 a1_5928947</t>
  </si>
  <si>
    <t>11.12.2021 09:27:07</t>
  </si>
  <si>
    <t>11.12.2021 13:35:26</t>
  </si>
  <si>
    <t>L-256 (18 KABİN) 35-18-L00256_950444541_950444541</t>
  </si>
  <si>
    <t>11.12.2021 09:27:16</t>
  </si>
  <si>
    <t>11.12.2021 12:41:28</t>
  </si>
  <si>
    <t>11.12.2021 09:29:41</t>
  </si>
  <si>
    <t>11.12.2021 09:30:31</t>
  </si>
  <si>
    <t>DEĞİRMENDERE DM 35-22-M00085_ÇAMÖNÜ - ATAKÖY M09_50066534</t>
  </si>
  <si>
    <t>11.12.2021 09:30:44</t>
  </si>
  <si>
    <t>11.12.2021 17:24:51</t>
  </si>
  <si>
    <t>TEPERİK TR-1 45-74-M00138__72371836_72371836</t>
  </si>
  <si>
    <t>11.12.2021 09:32:42</t>
  </si>
  <si>
    <t>11.12.2021 11:48:32</t>
  </si>
  <si>
    <t>K-4405 35-02-K04405_K-286 K02_2119987</t>
  </si>
  <si>
    <t>11.12.2021 09:33:02</t>
  </si>
  <si>
    <t>11.12.2021 10:26:09</t>
  </si>
  <si>
    <t>TEKELİ TR-6 35-22-M00236_ H_53096716</t>
  </si>
  <si>
    <t>11.12.2021 09:34:03</t>
  </si>
  <si>
    <t>11.12.2021 17:05:16</t>
  </si>
  <si>
    <t>TR-47 35-27-M00047_98862521_98862521</t>
  </si>
  <si>
    <t>11.12.2021 09:35:10</t>
  </si>
  <si>
    <t>11.12.2021 15:03:00</t>
  </si>
  <si>
    <t>HAMİDİYE ÇOMAKLIDAMLARI TR-3 45-77-L00122_DIREK TIPI TRAFO HUCRESI H01_2056355</t>
  </si>
  <si>
    <t>11.12.2021 09:35:24</t>
  </si>
  <si>
    <t>11.12.2021 13:48:15</t>
  </si>
  <si>
    <t>DM-20/09 45-71-M00589_953244676_953244676</t>
  </si>
  <si>
    <t>11.12.2021 09:35:26</t>
  </si>
  <si>
    <t>11.12.2021 12:02:51</t>
  </si>
  <si>
    <t>YENMİŞ KÖK 35-27-M00366_YUKARI YENMİŞ M05_72163656</t>
  </si>
  <si>
    <t>11.12.2021 09:35:31</t>
  </si>
  <si>
    <t>11.12.2021 09:49:05</t>
  </si>
  <si>
    <t>KAYAKÖY DM 35-15-L00866_İLKKURŞUN L05_72307054</t>
  </si>
  <si>
    <t>11.12.2021 09:36:41</t>
  </si>
  <si>
    <t>11.12.2021 17:43:21</t>
  </si>
  <si>
    <t>TR-133 35-26-M00133__56360550_56360550</t>
  </si>
  <si>
    <t>11.12.2021 09:38:00</t>
  </si>
  <si>
    <t>11.12.2021 10:45:20</t>
  </si>
  <si>
    <t>11.12.2021 09:39:18</t>
  </si>
  <si>
    <t>11.12.2021 18:50:19</t>
  </si>
  <si>
    <t>OLGUNLAR CERİTLER MAH. TR-1 35-31-L00219_DIREK TIPI TRAFO HUCRESI H01_2038175</t>
  </si>
  <si>
    <t>11.12.2021 09:39:28</t>
  </si>
  <si>
    <t>11.12.2021 12:16:33</t>
  </si>
  <si>
    <t>UMURLU KAHVEÖNÜ TR-8 35-31-L00372_35-31-L00372_2365710</t>
  </si>
  <si>
    <t>11.12.2021 09:41:47</t>
  </si>
  <si>
    <t>11.12.2021 18:32:00</t>
  </si>
  <si>
    <t>EMİRLİ TR-2 35-15-L00858_950389785_950389785</t>
  </si>
  <si>
    <t>11.12.2021 09:43:12</t>
  </si>
  <si>
    <t>11.12.2021 12:33:18</t>
  </si>
  <si>
    <t>M-1141 35-22-M00147_A_56402846_56402846</t>
  </si>
  <si>
    <t>11.12.2021 09:44:16</t>
  </si>
  <si>
    <t>11.12.2021 11:21:24</t>
  </si>
  <si>
    <t>SERKELE TR-1 45-72-M00207_C_56406532_56406532</t>
  </si>
  <si>
    <t>11.12.2021 09:48:35</t>
  </si>
  <si>
    <t>11.12.2021 17:46:43</t>
  </si>
  <si>
    <t>ARMUTLU DM-2/TR-27 35-27-L00350_912637488_912637488</t>
  </si>
  <si>
    <t>11.12.2021 09:49:33</t>
  </si>
  <si>
    <t>11.12.2021 12:09:49</t>
  </si>
  <si>
    <t>İNECİK TR-1 35-21-L00121_953360509_953360509</t>
  </si>
  <si>
    <t>11.12.2021 09:49:45</t>
  </si>
  <si>
    <t>11.12.2021 11:04:13</t>
  </si>
  <si>
    <t>KIRKAĞAÇ TR-1/8 45-76-M00249_955247823_955247823</t>
  </si>
  <si>
    <t>11.12.2021 09:50:02</t>
  </si>
  <si>
    <t>11.12.2021 11:52:43</t>
  </si>
  <si>
    <t>TR-41 KÖK 45-78-L00041_HatBaşıAyırıcı_53139484 L01_53139484</t>
  </si>
  <si>
    <t>11.12.2021 09:50:13</t>
  </si>
  <si>
    <t>11.12.2021 11:57:27</t>
  </si>
  <si>
    <t>M-1430 35-02-M01430_962686742_962686742</t>
  </si>
  <si>
    <t>11.12.2021 09:50:25</t>
  </si>
  <si>
    <t>11.12.2021 10:39:40</t>
  </si>
  <si>
    <t>DERBENT ALTI TST KÖK 45-83-M00127_AKÇAPINAR M02_72202002</t>
  </si>
  <si>
    <t>11.12.2021 09:51:00</t>
  </si>
  <si>
    <t>11.12.2021 13:01:00</t>
  </si>
  <si>
    <t>MORDOĞAN TR-35 35-21-L00147_DAĞITIM TRAFO MORDOĞAN TR-35 L04_72193572</t>
  </si>
  <si>
    <t>11.12.2021 09:51:40</t>
  </si>
  <si>
    <t>11.12.2021 17:24:21</t>
  </si>
  <si>
    <t>YENİ ŞAKRAN KÖK 35-17-M00174_KÖYLER M02_66296493</t>
  </si>
  <si>
    <t>11.12.2021 09:54:11</t>
  </si>
  <si>
    <t>11.12.2021 10:41:34</t>
  </si>
  <si>
    <t>L-177 35-18-L00177_950442693_950442693</t>
  </si>
  <si>
    <t>11.12.2021 09:55:25</t>
  </si>
  <si>
    <t>11.12.2021 12:45:54</t>
  </si>
  <si>
    <t>KIRKAĞAÇ TR-26 45-76-M00026_955243957_955243957</t>
  </si>
  <si>
    <t>11.12.2021 09:57:32</t>
  </si>
  <si>
    <t>11.12.2021 11:48:16</t>
  </si>
  <si>
    <t>SARILAR KÖYÜ TR-3 35-27-L00263_99040495_99040495</t>
  </si>
  <si>
    <t>11.12.2021 10:00:09</t>
  </si>
  <si>
    <t>11.12.2021 10:54:05</t>
  </si>
  <si>
    <t>DM-3/16-1 35-26-M00818_12435306_56368728_56368728</t>
  </si>
  <si>
    <t>11.12.2021 10:00:22</t>
  </si>
  <si>
    <t>11.12.2021 12:08:22</t>
  </si>
  <si>
    <t>GÖRECE M-1130 35-22-M00187_B_60982582_60982582</t>
  </si>
  <si>
    <t>11.12.2021 10:00:52</t>
  </si>
  <si>
    <t>11.12.2021 13:26:48</t>
  </si>
  <si>
    <t>DM-4/16 (BATI KIŞLA) 45-71-M00205_953243367_953243367</t>
  </si>
  <si>
    <t>11.12.2021 10:01:37</t>
  </si>
  <si>
    <t>11.12.2021 14:01:43</t>
  </si>
  <si>
    <t>DM-1/27 45-71-M00047_953183464_953183464</t>
  </si>
  <si>
    <t>11.12.2021 10:03:11</t>
  </si>
  <si>
    <t>11.12.2021 10:59:54</t>
  </si>
  <si>
    <t>ARMUTLU DM-2/TR-36 (ESKİ TR-6) 35-27-L00006_913611644_913611644</t>
  </si>
  <si>
    <t>11.12.2021 10:03:44</t>
  </si>
  <si>
    <t>11.12.2021 11:47:58</t>
  </si>
  <si>
    <t>DEVELİ TR-1 35-22-M00279_D_56359556_56359556</t>
  </si>
  <si>
    <t>11.12.2021 10:04:32</t>
  </si>
  <si>
    <t>11.12.2021 13:11:00</t>
  </si>
  <si>
    <t>HASAN GÜLLER SULAMA 35-26-L00196_35-26-L00196_2366807</t>
  </si>
  <si>
    <t>11.12.2021 10:05:45</t>
  </si>
  <si>
    <t>11.12.2021 11:16:16</t>
  </si>
  <si>
    <t>KINIK TR-10 35-24-L00010_955220976_955220976</t>
  </si>
  <si>
    <t>11.12.2021 10:05:52</t>
  </si>
  <si>
    <t>11.12.2021 11:46:49</t>
  </si>
  <si>
    <t>GERELİ KÖYÜ KÖPRÜ YANYI TR 3 35-15-M00220_950385318_950385318</t>
  </si>
  <si>
    <t>11.12.2021 10:06:10</t>
  </si>
  <si>
    <t>11.12.2021 11:32:58</t>
  </si>
  <si>
    <t>ÇALIKLI TR-1 45-81-M00174_A_56401951_56401951</t>
  </si>
  <si>
    <t>11.12.2021 10:08:18</t>
  </si>
  <si>
    <t>11.12.2021 13:26:27</t>
  </si>
  <si>
    <t>DAĞARLAR TR-4 45-73-M00599_45-73-M00599_2355969</t>
  </si>
  <si>
    <t>11.12.2021 10:09:26</t>
  </si>
  <si>
    <t>11.12.2021 13:13:36</t>
  </si>
  <si>
    <t>TR-2/75 KÖK 45-83-M00771_C_56396018_56396018</t>
  </si>
  <si>
    <t>11.12.2021 10:10:58</t>
  </si>
  <si>
    <t>11.12.2021 11:25:40</t>
  </si>
  <si>
    <t>ÜRKMEZ DM-4 (ÜRKMEZ M-21) 35-25-M00155_DONANIMLI YEDEK M03_72072820</t>
  </si>
  <si>
    <t>11.12.2021 10:15:51</t>
  </si>
  <si>
    <t>11.12.2021 11:52:45</t>
  </si>
  <si>
    <t>K-4326 35-04-K04326_K-364 K01_2113101</t>
  </si>
  <si>
    <t>11.12.2021 10:16:27</t>
  </si>
  <si>
    <t>11.12.2021 19:37:59</t>
  </si>
  <si>
    <t>YEŞİLTEPE TR-5 45-79-M00111_45-79-M00111_2367417</t>
  </si>
  <si>
    <t>11.12.2021 10:17:14</t>
  </si>
  <si>
    <t>11.12.2021 11:24:31</t>
  </si>
  <si>
    <t>EĞRİDERE KOKARCA TR-3 35-32-L00047_B_56391780_56391780</t>
  </si>
  <si>
    <t>11.12.2021 10:18:38</t>
  </si>
  <si>
    <t>11.12.2021 15:36:32</t>
  </si>
  <si>
    <t>GERÇEKLİ TR-2 35-15-L00649_95000598658_95000598658</t>
  </si>
  <si>
    <t>11.12.2021 10:24:21</t>
  </si>
  <si>
    <t>11.12.2021 12:43:15</t>
  </si>
  <si>
    <t>11.12.2021 10:26:16</t>
  </si>
  <si>
    <t>11.12.2021 11:21:00</t>
  </si>
  <si>
    <t>K-254 35-04-K00254_99428626_99428626</t>
  </si>
  <si>
    <t>11.12.2021 10:27:27</t>
  </si>
  <si>
    <t>11.12.2021 16:03:52</t>
  </si>
  <si>
    <t>11.12.2021 10:28:23</t>
  </si>
  <si>
    <t>11.12.2021 11:05:06</t>
  </si>
  <si>
    <t>M-1050 35-02-M01050_D D01_5924835</t>
  </si>
  <si>
    <t>11.12.2021 10:31:01</t>
  </si>
  <si>
    <t>11.12.2021 19:29:23</t>
  </si>
  <si>
    <t>DM-3/25 (MUTLU MAH. MUHTARLIK) 45-71-M00076_953207355_953207355</t>
  </si>
  <si>
    <t>11.12.2021 10:32:00</t>
  </si>
  <si>
    <t>11.12.2021 18:14:30</t>
  </si>
  <si>
    <t>BİRGİ TR-10 35-15-L00266_950391593_950391593</t>
  </si>
  <si>
    <t>11.12.2021 10:33:07</t>
  </si>
  <si>
    <t>11.12.2021 14:23:07</t>
  </si>
  <si>
    <t>ÇIRPI İM 35-20-A00002_ÇIPPI TİRE SULAMA M10_2056273</t>
  </si>
  <si>
    <t>11.12.2021 10:33:38</t>
  </si>
  <si>
    <t>11.12.2021 11:07:14</t>
  </si>
  <si>
    <t>ALAŞEHİR TR-8 45-73-M00008_945670223_945670223</t>
  </si>
  <si>
    <t>11.12.2021 10:34:47</t>
  </si>
  <si>
    <t>11.12.2021 12:02:07</t>
  </si>
  <si>
    <t>ÇAYPINAR TR-1 45-78-L00291_953278181_953278181</t>
  </si>
  <si>
    <t>11.12.2021 10:37:16</t>
  </si>
  <si>
    <t>11.12.2021 17:39:21</t>
  </si>
  <si>
    <t>K-1927 35-10-K01927_98087824_98087824</t>
  </si>
  <si>
    <t>11.12.2021 10:40:00</t>
  </si>
  <si>
    <t>11.12.2021 11:42:51</t>
  </si>
  <si>
    <t>11.12.2021 10:40:13</t>
  </si>
  <si>
    <t>11.12.2021 19:52:25</t>
  </si>
  <si>
    <t>GÜNEYDAMLARI TR-2 45-79-M00118_D_56384452_56384452</t>
  </si>
  <si>
    <t>11.12.2021 10:40:31</t>
  </si>
  <si>
    <t>11.12.2021 14:40:21</t>
  </si>
  <si>
    <t>EVRENLİ KAYADİBİ TR-1 45-73-M00497_B_56387161_56387161</t>
  </si>
  <si>
    <t>11.12.2021 10:42:07</t>
  </si>
  <si>
    <t>11.12.2021 14:28:48</t>
  </si>
  <si>
    <t>TR-24 45-74-M00024_945585911_945585911</t>
  </si>
  <si>
    <t>11.12.2021 10:42:39</t>
  </si>
  <si>
    <t>11.12.2021 12:06:07</t>
  </si>
  <si>
    <t>DOĞANCI TR-6 35-31-L00331_47904059_56391347_56391347</t>
  </si>
  <si>
    <t>11.12.2021 10:43:10</t>
  </si>
  <si>
    <t>11.12.2021 19:24:55</t>
  </si>
  <si>
    <t>SANCAKLI TR-4 35-22-M00156_955284710_955284710</t>
  </si>
  <si>
    <t>11.12.2021 10:43:42</t>
  </si>
  <si>
    <t>11.12.2021 12:13:01</t>
  </si>
  <si>
    <t>ARMUTLU DM-2/TR-28 (ESKİ TR-2) 35-27-L00002_912811486_912811486</t>
  </si>
  <si>
    <t>11.12.2021 10:46:33</t>
  </si>
  <si>
    <t>11.12.2021 18:51:47</t>
  </si>
  <si>
    <t>KÜÇÜKBAHÇE KÖYÜ TR-1 35-21-L00085_953363717_953363717</t>
  </si>
  <si>
    <t>11.12.2021 10:47:57</t>
  </si>
  <si>
    <t>11.12.2021 13:16:11</t>
  </si>
  <si>
    <t>MANİSA BİRLİK KÖŞESİ 45-71-M01183_953243456_953243456</t>
  </si>
  <si>
    <t>11.12.2021 10:51:00</t>
  </si>
  <si>
    <t>11.12.2021 12:34:07</t>
  </si>
  <si>
    <t>K-3975 35-04-K03975_99298207_99298207</t>
  </si>
  <si>
    <t>11.12.2021 10:53:27</t>
  </si>
  <si>
    <t>11.12.2021 12:50:07</t>
  </si>
  <si>
    <t>OVACIK TR-7 35-31-L00149_47822086_56353031_56353031</t>
  </si>
  <si>
    <t>11.12.2021 10:54:23</t>
  </si>
  <si>
    <t>11.12.2021 13:38:09</t>
  </si>
  <si>
    <t>ASARLIK TR-10 35-28-M00593_953370564_953370564</t>
  </si>
  <si>
    <t>11.12.2021 10:55:17</t>
  </si>
  <si>
    <t>11.12.2021 11:48:04</t>
  </si>
  <si>
    <t>L-129 35-18-L00129_950436575_950436575</t>
  </si>
  <si>
    <t>11.12.2021 10:55:40</t>
  </si>
  <si>
    <t>11.12.2021 20:19:35</t>
  </si>
  <si>
    <t>L-224 SİBAM EVLERİ 35-18-L00224_10386751_56376392_56376392</t>
  </si>
  <si>
    <t>11.12.2021 11:00:19</t>
  </si>
  <si>
    <t>11.12.2021 18:24:32</t>
  </si>
  <si>
    <t>ZİRAATÇİLER SİTESİ TR 35-30-M00293_B_56378232_56378232</t>
  </si>
  <si>
    <t>11.12.2021 11:07:35</t>
  </si>
  <si>
    <t>11.12.2021 19:09:59</t>
  </si>
  <si>
    <t>GÜNEY TR-2 35-29-L00752_950384536_950384536</t>
  </si>
  <si>
    <t>11.12.2021 11:07:56</t>
  </si>
  <si>
    <t>11.12.2021 15:43:34</t>
  </si>
  <si>
    <t>11.12.2021 11:09:16</t>
  </si>
  <si>
    <t>11.12.2021 17:26:07</t>
  </si>
  <si>
    <t>NARLICA TR-1 35-16-L00260_953331572_953331572</t>
  </si>
  <si>
    <t>11.12.2021 11:09:17</t>
  </si>
  <si>
    <t>11.12.2021 14:46:44</t>
  </si>
  <si>
    <t>M-9 GERMİYAN 35-18-M00009__78227296_78227296</t>
  </si>
  <si>
    <t>11.12.2021 11:13:48</t>
  </si>
  <si>
    <t>11.12.2021 18:36:34</t>
  </si>
  <si>
    <t>ÇANŞA KÖK 45-81-M00047_ M02_2097360</t>
  </si>
  <si>
    <t>11.12.2021 11:14:41</t>
  </si>
  <si>
    <t>11.12.2021 11:37:11</t>
  </si>
  <si>
    <t>K-3211 35-04-K03211_A_56372581_56372581</t>
  </si>
  <si>
    <t>11.12.2021 11:16:10</t>
  </si>
  <si>
    <t>11.12.2021 14:10:32</t>
  </si>
  <si>
    <t>DM-2/TR-20 35-22-M00853_955264732_955264732</t>
  </si>
  <si>
    <t>11.12.2021 11:16:43</t>
  </si>
  <si>
    <t>11.12.2021 15:35:05</t>
  </si>
  <si>
    <t>ÖRENCİK YAŞAR KELEŞ EVİYANI TR-10 35-31-L00489_956574518_956574518</t>
  </si>
  <si>
    <t>11.12.2021 11:17:24</t>
  </si>
  <si>
    <t>11.12.2021 14:20:33</t>
  </si>
  <si>
    <t>YENİ ŞAKRAN TR-3 35-17-M00203_950308060_950308060</t>
  </si>
  <si>
    <t>11.12.2021 11:17:35</t>
  </si>
  <si>
    <t>11.12.2021 12:02:54</t>
  </si>
  <si>
    <t>K-488 35-04-K00488_98912804_98912804</t>
  </si>
  <si>
    <t>11.12.2021 11:18:37</t>
  </si>
  <si>
    <t>11.12.2021 12:15:46</t>
  </si>
  <si>
    <t>HAMZAHOCALI TR2 35-24-M00090_955218242_955218242</t>
  </si>
  <si>
    <t>11.12.2021 11:18:44</t>
  </si>
  <si>
    <t>11.12.2021 15:09:46</t>
  </si>
  <si>
    <t>HIRKALI TR-1 45-74-M00229_945595169_945595169</t>
  </si>
  <si>
    <t>11.12.2021 11:20:02</t>
  </si>
  <si>
    <t>11.12.2021 13:21:05</t>
  </si>
  <si>
    <t>11.12.2021 11:26:35</t>
  </si>
  <si>
    <t>11.12.2021 12:00:33</t>
  </si>
  <si>
    <t>K-737 35-03-K00737_910243452_910243452</t>
  </si>
  <si>
    <t>11.12.2021 11:30:11</t>
  </si>
  <si>
    <t>11.12.2021 12:53:46</t>
  </si>
  <si>
    <t>KAPANCI KÖK 45-78-L00229_HatBaşıAyırıcı_53139667 L03_53139667</t>
  </si>
  <si>
    <t>11.12.2021 11:34:39</t>
  </si>
  <si>
    <t>11.12.2021 14:19:28</t>
  </si>
  <si>
    <t>L-336 REİSDERE 35-18-L00336_95000582585_95000582585</t>
  </si>
  <si>
    <t>11.12.2021 11:36:04</t>
  </si>
  <si>
    <t>11.12.2021 14:40:17</t>
  </si>
  <si>
    <t>11.12.2021 11:37:43</t>
  </si>
  <si>
    <t>11.12.2021 13:51:32</t>
  </si>
  <si>
    <t>11.12.2021 11:37:52</t>
  </si>
  <si>
    <t>11.12.2021 12:38:00</t>
  </si>
  <si>
    <t>TR-88 35-16-L00088_953330833_953330833</t>
  </si>
  <si>
    <t>11.12.2021 11:38:04</t>
  </si>
  <si>
    <t>11.12.2021 16:01:45</t>
  </si>
  <si>
    <t>11.12.2021 11:38:21</t>
  </si>
  <si>
    <t>11.12.2021 13:17:39</t>
  </si>
  <si>
    <t>K-3593 35-01-K03593_911482185_911482185</t>
  </si>
  <si>
    <t>11.12.2021 11:40:18</t>
  </si>
  <si>
    <t>11.12.2021 16:49:52</t>
  </si>
  <si>
    <t>K-3627 35-01-K03627_911636114_911636114</t>
  </si>
  <si>
    <t>11.12.2021 11:43:37</t>
  </si>
  <si>
    <t>11.12.2021 14:22:55</t>
  </si>
  <si>
    <t>YELKİ TR-21 (M-2345) 35-10-M02345_912647327_912647327</t>
  </si>
  <si>
    <t>11.12.2021 11:44:00</t>
  </si>
  <si>
    <t>11.12.2021 13:23:41</t>
  </si>
  <si>
    <t>İĞDELİ AZMANLAR SOKAK TR-5 35-31-L00343_47904289_56394056_56394056</t>
  </si>
  <si>
    <t>11.12.2021 11:44:46</t>
  </si>
  <si>
    <t>11.12.2021 15:34:04</t>
  </si>
  <si>
    <t>ORHANLI ORTA M-90 35-14-M00090_956638070_956638070</t>
  </si>
  <si>
    <t>11.12.2021 11:45:01</t>
  </si>
  <si>
    <t>11.12.2021 12:30:23</t>
  </si>
  <si>
    <t>L-291 35-18-L00291_950430819_950430819</t>
  </si>
  <si>
    <t>11.12.2021 11:48:15</t>
  </si>
  <si>
    <t>11.12.2021 20:45:06</t>
  </si>
  <si>
    <t>K-4501 35-09-K04501_97798890_97798890</t>
  </si>
  <si>
    <t>11.12.2021 11:50:12</t>
  </si>
  <si>
    <t>11.12.2021 14:26:21</t>
  </si>
  <si>
    <t>M-2346 35-03-M02346_910268017_910268017</t>
  </si>
  <si>
    <t>11.12.2021 11:51:09</t>
  </si>
  <si>
    <t>11.12.2021 15:06:32</t>
  </si>
  <si>
    <t>L-316 YALIKENT 35-18-L00316_8483156_56356838_56356838</t>
  </si>
  <si>
    <t>11.12.2021 11:54:38</t>
  </si>
  <si>
    <t>11.12.2021 14:12:56</t>
  </si>
  <si>
    <t>11.12.2021 11:55:04</t>
  </si>
  <si>
    <t>11.12.2021 12:15:39</t>
  </si>
  <si>
    <t>DAĞDERESİ TR-3 45-76-M00242_95000156873_95000156873</t>
  </si>
  <si>
    <t>11.12.2021 11:56:06</t>
  </si>
  <si>
    <t>11.12.2021 14:48:38</t>
  </si>
  <si>
    <t>ALANİÇİ TR-2 35-28-M00264_953382064_953382064</t>
  </si>
  <si>
    <t>11.12.2021 11:56:25</t>
  </si>
  <si>
    <t>11.12.2021 13:39:30</t>
  </si>
  <si>
    <t>ASARLIK TR-8 35-28-M00182_35-28-M00182_2366130</t>
  </si>
  <si>
    <t>11.12.2021 12:02:56</t>
  </si>
  <si>
    <t>11.12.2021 12:50:52</t>
  </si>
  <si>
    <t>YEŞİLYURT TR-15 45-73-M00484_945644437_945644437</t>
  </si>
  <si>
    <t>11.12.2021 12:07:14</t>
  </si>
  <si>
    <t>11.12.2021 13:50:47</t>
  </si>
  <si>
    <t>11.12.2021 12:09:29</t>
  </si>
  <si>
    <t>11.12.2021 18:15:28</t>
  </si>
  <si>
    <t>K-29 35-03-K00029_D f1_5790474</t>
  </si>
  <si>
    <t>11.12.2021 12:09:36</t>
  </si>
  <si>
    <t>11.12.2021 13:34:10</t>
  </si>
  <si>
    <t>11.12.2021 12:12:07</t>
  </si>
  <si>
    <t>11.12.2021 14:48:00</t>
  </si>
  <si>
    <t>K-3376 35-04-K03376_99788913_99788913</t>
  </si>
  <si>
    <t>11.12.2021 12:13:49</t>
  </si>
  <si>
    <t>11.12.2021 21:05:00</t>
  </si>
  <si>
    <t>L-19 35-14-L00019_956660081_956660081</t>
  </si>
  <si>
    <t>11.12.2021 12:14:59</t>
  </si>
  <si>
    <t>11.12.2021 13:22:13</t>
  </si>
  <si>
    <t>OVACIK TR-2 35-31-L00150_47822289_56352610_56352610</t>
  </si>
  <si>
    <t>11.12.2021 12:22:56</t>
  </si>
  <si>
    <t>11.12.2021 15:39:00</t>
  </si>
  <si>
    <t>11.12.2021 12:23:21</t>
  </si>
  <si>
    <t>11.12.2021 12:44:00</t>
  </si>
  <si>
    <t>BAĞCILAR TR-1 35-28-M00266_D_56359319_56359319</t>
  </si>
  <si>
    <t>11.12.2021 12:26:33</t>
  </si>
  <si>
    <t>11.12.2021 13:09:27</t>
  </si>
  <si>
    <t>K-1531 35-08-K01531_E_56381830_56381830</t>
  </si>
  <si>
    <t>11.12.2021 12:28:50</t>
  </si>
  <si>
    <t>11.12.2021 18:18:13</t>
  </si>
  <si>
    <t>11.12.2021 12:30:01</t>
  </si>
  <si>
    <t>11.12.2021 12:30:24</t>
  </si>
  <si>
    <t>PAYAMLI M-2 35-25-M00177_956660884_956660884</t>
  </si>
  <si>
    <t>11.12.2021 12:39:33</t>
  </si>
  <si>
    <t>11.12.2021 17:43:24</t>
  </si>
  <si>
    <t>K-4415 35-01-K04415_B_56373917_56373917</t>
  </si>
  <si>
    <t>11.12.2021 12:47:30</t>
  </si>
  <si>
    <t>11.12.2021 17:05:05</t>
  </si>
  <si>
    <t>BAKTIRLI TR-1 45-83-L00426_955159780_955159780</t>
  </si>
  <si>
    <t>11.12.2021 12:48:00</t>
  </si>
  <si>
    <t>11.12.2021 15:34:13</t>
  </si>
  <si>
    <t>DAĞDERE TR-1 35-29-L00320_950317446_950317446</t>
  </si>
  <si>
    <t>11.12.2021 12:49:27</t>
  </si>
  <si>
    <t>11.12.2021 14:13:32</t>
  </si>
  <si>
    <t>ELİFLİ TR-1 35-20-L00107_955199620_955199620</t>
  </si>
  <si>
    <t>11.12.2021 12:50:11</t>
  </si>
  <si>
    <t>12.12.2021 00:39:51</t>
  </si>
  <si>
    <t>K-429 35-01-K00429_910585059_910585059</t>
  </si>
  <si>
    <t>11.12.2021 12:53:36</t>
  </si>
  <si>
    <t>11.12.2021 23:00:08</t>
  </si>
  <si>
    <t>11.12.2021 12:56:25</t>
  </si>
  <si>
    <t>11.12.2021 15:38:07</t>
  </si>
  <si>
    <t>K-4283 GÖRECE 35-22-K04283_35-22-K04283_2346784</t>
  </si>
  <si>
    <t>11.12.2021 13:05:41</t>
  </si>
  <si>
    <t>11.12.2021 13:31:12</t>
  </si>
  <si>
    <t>GÜMÜLDÜR M-2 35-25-M00002_93542310_93542310</t>
  </si>
  <si>
    <t>11.12.2021 13:12:20</t>
  </si>
  <si>
    <t>11.12.2021 18:40:19</t>
  </si>
  <si>
    <t>M-52 ALAÇATI 35-18-M00052_950465662_950465662</t>
  </si>
  <si>
    <t>11.12.2021 13:17:14</t>
  </si>
  <si>
    <t>11.12.2021 21:19:00</t>
  </si>
  <si>
    <t>TAYTAN TR-4 45-78-M00307_B_65503565_65503565</t>
  </si>
  <si>
    <t>11.12.2021 13:21:17</t>
  </si>
  <si>
    <t>11.12.2021 14:46:23</t>
  </si>
  <si>
    <t>TR-1/53 45-72-M00053_956530903_956530903</t>
  </si>
  <si>
    <t>11.12.2021 13:22:43</t>
  </si>
  <si>
    <t>11.12.2021 16:09:18</t>
  </si>
  <si>
    <t>M-1921 35-02-M01921_913844849_913844849</t>
  </si>
  <si>
    <t>11.12.2021 13:26:24</t>
  </si>
  <si>
    <t>11.12.2021 14:56:55</t>
  </si>
  <si>
    <t>GÜMÜLDÜR M-37 35-25-M00037_955259941_955259941</t>
  </si>
  <si>
    <t>11.12.2021 13:26:31</t>
  </si>
  <si>
    <t>11.12.2021 16:12:05</t>
  </si>
  <si>
    <t>MEHMET İNCE SULAMA GRUBU 35-27-M00174_DIREK TIPI TRAFO HUCRESI H01_2051630</t>
  </si>
  <si>
    <t>11.12.2021 13:27:43</t>
  </si>
  <si>
    <t>11.12.2021 18:26:22</t>
  </si>
  <si>
    <t>YANIKKÖY TR-2 35-28-M00214_953383111_953383111</t>
  </si>
  <si>
    <t>11.12.2021 13:29:49</t>
  </si>
  <si>
    <t>11.12.2021 20:12:29</t>
  </si>
  <si>
    <t>M-1676 35-04-M01676_912567439_912567439</t>
  </si>
  <si>
    <t>11.12.2021 13:32:14</t>
  </si>
  <si>
    <t>11.12.2021 20:38:18</t>
  </si>
  <si>
    <t>L-294 35-18-L00294_35-18-L00294_72061841</t>
  </si>
  <si>
    <t>11.12.2021 13:40:51</t>
  </si>
  <si>
    <t>11.12.2021 15:07:02</t>
  </si>
  <si>
    <t>MURADİYE TR-3 45-71-M02147_953242969_953242969</t>
  </si>
  <si>
    <t>11.12.2021 13:49:01</t>
  </si>
  <si>
    <t>11.12.2021 21:27:00</t>
  </si>
  <si>
    <t>KIRDAMLARI BOĞAZİÇİ TR-2 45-78-M00478_953280979_953280979</t>
  </si>
  <si>
    <t>11.12.2021 13:51:54</t>
  </si>
  <si>
    <t>11.12.2021 15:19:38</t>
  </si>
  <si>
    <t>11.12.2021 13:52:11</t>
  </si>
  <si>
    <t>11.12.2021 13:53:01</t>
  </si>
  <si>
    <t>SOMA KÖYLER DM-2 45-82-M00125_HatBaşıAyırıcı_53135526 M08_53135526</t>
  </si>
  <si>
    <t>11.12.2021 13:52:53</t>
  </si>
  <si>
    <t>11.12.2021 15:51:16</t>
  </si>
  <si>
    <t>K-4902 35-22-K04902_K-418 ÇİNKO K02_56288273</t>
  </si>
  <si>
    <t>11.12.2021 13:55:55</t>
  </si>
  <si>
    <t>11.12.2021 14:30:14</t>
  </si>
  <si>
    <t>TURGUTALP TR-4/1 (DM3/9) 45-82-M00063_945530989_945530989</t>
  </si>
  <si>
    <t>11.12.2021 13:58:56</t>
  </si>
  <si>
    <t>11.12.2021 16:44:32</t>
  </si>
  <si>
    <t>SALMAN KÖYÜ TR-1 35-21-L00076_953357852_953357852</t>
  </si>
  <si>
    <t>11.12.2021 13:58:58</t>
  </si>
  <si>
    <t>11.12.2021 14:50:16</t>
  </si>
  <si>
    <t>KARABURUN TR-6 35-21-L00032_953359785_953359785</t>
  </si>
  <si>
    <t>11.12.2021 14:01:18</t>
  </si>
  <si>
    <t>11.12.2021 15:39:17</t>
  </si>
  <si>
    <t>K-4000 35-04-K04000_A_56364867_56364867</t>
  </si>
  <si>
    <t>11.12.2021 14:01:50</t>
  </si>
  <si>
    <t>11.12.2021 22:58:20</t>
  </si>
  <si>
    <t>L-240 PTT TRAFO 35-18-L00240_950440503_950440503</t>
  </si>
  <si>
    <t>11.12.2021 14:01:54</t>
  </si>
  <si>
    <t>11.12.2021 23:19:53</t>
  </si>
  <si>
    <t>L-175 35-18-L00175_950437226_950437226</t>
  </si>
  <si>
    <t>11.12.2021 14:02:04</t>
  </si>
  <si>
    <t>11.12.2021 15:15:15</t>
  </si>
  <si>
    <t>DM-13/03 (İTFAİYE KARŞISI) 45-71-M00333_953215323_953215323</t>
  </si>
  <si>
    <t>11.12.2021 14:07:19</t>
  </si>
  <si>
    <t>11.12.2021 19:28:48</t>
  </si>
  <si>
    <t>M-2954 35-01-M02954_913887019_913887019</t>
  </si>
  <si>
    <t>11.12.2021 14:08:06</t>
  </si>
  <si>
    <t>11.12.2021 17:55:06</t>
  </si>
  <si>
    <t>K-1958 35-09-K01958_97777074_97777074</t>
  </si>
  <si>
    <t>11.12.2021 14:09:54</t>
  </si>
  <si>
    <t>11.12.2021 16:42:18</t>
  </si>
  <si>
    <t>DAMLACIK TR-3 35-27-M01157_914527000_914527000</t>
  </si>
  <si>
    <t>11.12.2021 14:10:17</t>
  </si>
  <si>
    <t>11.12.2021 15:51:36</t>
  </si>
  <si>
    <t>TR-26 45-77-L00026__75354479_75354479</t>
  </si>
  <si>
    <t>11.12.2021 14:10:42</t>
  </si>
  <si>
    <t>11.12.2021 15:59:19</t>
  </si>
  <si>
    <t>DM-3/TR-18 35-22-M00077_955291012_955291012</t>
  </si>
  <si>
    <t>11.12.2021 14:13:09</t>
  </si>
  <si>
    <t>11.12.2021 20:25:29</t>
  </si>
  <si>
    <t>CELALETTİN AŞKIN TARIMSAL SULAMA TR-1 45-83-M00311_48066394_56398043_56398043</t>
  </si>
  <si>
    <t>11.12.2021 14:13:33</t>
  </si>
  <si>
    <t>11.12.2021 15:34:01</t>
  </si>
  <si>
    <t>BEKİR TASLAK GRB 35-30-M00367_A_56405172_56405172</t>
  </si>
  <si>
    <t>11.12.2021 14:14:59</t>
  </si>
  <si>
    <t>11.12.2021 17:18:17</t>
  </si>
  <si>
    <t>ÇINARKÖY DM03/TR02 35-27-M00999__66126576_66126576</t>
  </si>
  <si>
    <t>11.12.2021 14:15:21</t>
  </si>
  <si>
    <t>11.12.2021 14:33:14</t>
  </si>
  <si>
    <t>K-4221 35-09-K04221_915131753_915131753</t>
  </si>
  <si>
    <t>11.12.2021 14:18:02</t>
  </si>
  <si>
    <t>11.12.2021 16:22:21</t>
  </si>
  <si>
    <t>KOLDERE KÖK 45-80-M00051_45-80-M00051_73403322</t>
  </si>
  <si>
    <t>11.12.2021 14:19:25</t>
  </si>
  <si>
    <t>11.12.2021 15:48:51</t>
  </si>
  <si>
    <t>CEVİZLİ GARAJ TR-3 35-16-M00133_47492459_56395749_56395749</t>
  </si>
  <si>
    <t>11.12.2021 14:23:00</t>
  </si>
  <si>
    <t>11.12.2021 14:42:33</t>
  </si>
  <si>
    <t>TR-109 ZEYTİNALANI 35-19-L00109_956690335_956690335</t>
  </si>
  <si>
    <t>11.12.2021 14:27:57</t>
  </si>
  <si>
    <t>11.12.2021 22:31:29</t>
  </si>
  <si>
    <t>OSMANLAR TR-2 45-75-M00125_45-75-M00125_2367327</t>
  </si>
  <si>
    <t>11.12.2021 14:33:21</t>
  </si>
  <si>
    <t>11.12.2021 21:26:00</t>
  </si>
  <si>
    <t>KÖSEALİ TR-1 45-78-M00781_953286746_953286746</t>
  </si>
  <si>
    <t>11.12.2021 14:33:34</t>
  </si>
  <si>
    <t>11.12.2021 15:37:16</t>
  </si>
  <si>
    <t>TİRE DM2/11 35-29-M00117_35-29-M00117_2372189</t>
  </si>
  <si>
    <t>11.12.2021 14:34:25</t>
  </si>
  <si>
    <t>11.12.2021 18:48:42</t>
  </si>
  <si>
    <t>GÜLBAHÇER TR-9 ÖĞRETMENLER SİTESİ 35-19-L00169_50043904_56376718_56376718</t>
  </si>
  <si>
    <t>11.12.2021 14:35:27</t>
  </si>
  <si>
    <t>11.12.2021 15:21:10</t>
  </si>
  <si>
    <t>ALİ EŞEN SULAMA GRB. 35-20-L00183_12188660_56373889_56373889</t>
  </si>
  <si>
    <t>11.12.2021 14:38:15</t>
  </si>
  <si>
    <t>11.12.2021 19:24:37</t>
  </si>
  <si>
    <t>11.12.2021 14:39:48</t>
  </si>
  <si>
    <t>11.12.2021 18:42:54</t>
  </si>
  <si>
    <t>11.12.2021 14:40:00</t>
  </si>
  <si>
    <t>HAMZABEYLİ TR-2 45-71-M01772_A_56389190_56389190</t>
  </si>
  <si>
    <t>11.12.2021 14:42:45</t>
  </si>
  <si>
    <t>11.12.2021 20:48:05</t>
  </si>
  <si>
    <t>ÇAPAK TR-1 35-26-M00425_914991860_914991860</t>
  </si>
  <si>
    <t>11.12.2021 14:46:27</t>
  </si>
  <si>
    <t>11.12.2021 21:18:00</t>
  </si>
  <si>
    <t>L-23 ESKİ POSTANE ÖNÜ 35-14-L00023_956639649_956639649</t>
  </si>
  <si>
    <t>11.12.2021 14:50:37</t>
  </si>
  <si>
    <t>11.12.2021 17:58:22</t>
  </si>
  <si>
    <t>L-349 35-18-L00349_950456006_950456006</t>
  </si>
  <si>
    <t>11.12.2021 14:52:20</t>
  </si>
  <si>
    <t>11.12.2021 21:32:00</t>
  </si>
  <si>
    <t>MAHMUT YILDIZDAĞ SULAMA GRUBU TR 35-27-M00536_95000460456_95000460456</t>
  </si>
  <si>
    <t>11.12.2021 14:54:29</t>
  </si>
  <si>
    <t>11.12.2021 19:35:45</t>
  </si>
  <si>
    <t>ÇİLEME TR-1 35-22-M00160_955270996_955270996</t>
  </si>
  <si>
    <t>11.12.2021 14:55:19</t>
  </si>
  <si>
    <t>11.12.2021 18:35:18</t>
  </si>
  <si>
    <t>GÖRDES DM 45-75-M00050_GÜNEŞLİ M13_2083728</t>
  </si>
  <si>
    <t>11.12.2021 15:05:14</t>
  </si>
  <si>
    <t>11.12.2021 15:09:51</t>
  </si>
  <si>
    <t>KIZILCAOVA TR-2 35-20-L00171_955196513_955196513</t>
  </si>
  <si>
    <t>11.12.2021 15:06:26</t>
  </si>
  <si>
    <t>11.12.2021 21:17:00</t>
  </si>
  <si>
    <t>TR-18 35-31-L00018_956595421_956595421</t>
  </si>
  <si>
    <t>11.12.2021 15:07:16</t>
  </si>
  <si>
    <t>11.12.2021 19:01:15</t>
  </si>
  <si>
    <t>İLYASLAR KÖK 45-76-M00048_KARAKURT KÖK M03_72213143</t>
  </si>
  <si>
    <t>11.12.2021 15:12:40</t>
  </si>
  <si>
    <t>11.12.2021 15:58:13</t>
  </si>
  <si>
    <t>L-258 35-18-L00654_950464475_950464475</t>
  </si>
  <si>
    <t>11.12.2021 21:52:00</t>
  </si>
  <si>
    <t>L-237 35-14-L00237_10091229_56358038_56358038</t>
  </si>
  <si>
    <t>11.12.2021 15:13:09</t>
  </si>
  <si>
    <t>11.12.2021 17:10:42</t>
  </si>
  <si>
    <t>TR-19 (M-719) 35-30-M00719_E tr19e1_43010761</t>
  </si>
  <si>
    <t>11.12.2021 15:13:22</t>
  </si>
  <si>
    <t>11.12.2021 17:49:09</t>
  </si>
  <si>
    <t>MALDAN KÖYÜ TR-2 45-71-M01667_953209707_953209707</t>
  </si>
  <si>
    <t>11.12.2021 15:14:00</t>
  </si>
  <si>
    <t>12.12.2021 12:10:38</t>
  </si>
  <si>
    <t>DERBENT İM-DM 45-83-A00004_MANİSA-2 M12_2331771</t>
  </si>
  <si>
    <t>11.12.2021 15:15:05</t>
  </si>
  <si>
    <t>11.12.2021 16:08:44</t>
  </si>
  <si>
    <t>GÜMÜLDÜR M-61 35-25-M00365_955263586_955263586</t>
  </si>
  <si>
    <t>11.12.2021 15:16:53</t>
  </si>
  <si>
    <t>11.12.2021 19:05:19</t>
  </si>
  <si>
    <t>M-1289 35-02-M01289_99863382_99863382</t>
  </si>
  <si>
    <t>11.12.2021 15:16:55</t>
  </si>
  <si>
    <t>11.12.2021 17:13:50</t>
  </si>
  <si>
    <t>DEREKÖY TR 45-77-L00294__72372249_72372249</t>
  </si>
  <si>
    <t>11.12.2021 15:20:47</t>
  </si>
  <si>
    <t>11.12.2021 16:57:32</t>
  </si>
  <si>
    <t>TR-2 (MENDERES YANI KABİN) 35-32-L00002_35-32-L00002_2365891</t>
  </si>
  <si>
    <t>11.12.2021 15:23:00</t>
  </si>
  <si>
    <t>11.12.2021 15:52:55</t>
  </si>
  <si>
    <t>11.12.2021 15:25:10</t>
  </si>
  <si>
    <t>11.12.2021 18:14:08</t>
  </si>
  <si>
    <t>11.12.2021 15:31:55</t>
  </si>
  <si>
    <t>11.12.2021 15:42:08</t>
  </si>
  <si>
    <t>11.12.2021 15:32:09</t>
  </si>
  <si>
    <t>11.12.2021 19:09:20</t>
  </si>
  <si>
    <t>UMMANDERESİ TR-2 45-75-M00074_A_56369671_56369671</t>
  </si>
  <si>
    <t>11.12.2021 15:40:28</t>
  </si>
  <si>
    <t>11.12.2021 17:36:38</t>
  </si>
  <si>
    <t>SALİHLİ TM 45-78-A00004_ÇAPAKLI M14_2310857</t>
  </si>
  <si>
    <t>11.12.2021 15:42:33</t>
  </si>
  <si>
    <t>11.12.2021 15:45:12</t>
  </si>
  <si>
    <t>ADAKÜRE KÖYÜ TR-1 35-32-L00027_ H_72220476</t>
  </si>
  <si>
    <t>11.12.2021 15:44:18</t>
  </si>
  <si>
    <t>11.12.2021 18:38:19</t>
  </si>
  <si>
    <t>ATAKENT DM (M-2214) 35-09-M02214_M-1143 M05_2046716</t>
  </si>
  <si>
    <t>11.12.2021 15:46:52</t>
  </si>
  <si>
    <t>11.12.2021 17:33:29</t>
  </si>
  <si>
    <t>ŞEMİKLER TM 35-04-A00003_VADİ EVLERİ M02_2310727</t>
  </si>
  <si>
    <t>11.12.2021 15:48:02</t>
  </si>
  <si>
    <t>11.12.2021 16:10:00</t>
  </si>
  <si>
    <t>11.12.2021 15:48:40</t>
  </si>
  <si>
    <t>11.12.2021 15:54:28</t>
  </si>
  <si>
    <t>11.12.2021 17:08:47</t>
  </si>
  <si>
    <t>L-280 35-18-L00280_950465865_950465865</t>
  </si>
  <si>
    <t>11.12.2021 15:52:36</t>
  </si>
  <si>
    <t>12.12.2021 01:06:12</t>
  </si>
  <si>
    <t>11.12.2021 15:54:23</t>
  </si>
  <si>
    <t>11.12.2021 17:04:23</t>
  </si>
  <si>
    <t>11.12.2021 15:56:55</t>
  </si>
  <si>
    <t>11.12.2021 16:01:00</t>
  </si>
  <si>
    <t>11.12.2021 17:29:21</t>
  </si>
  <si>
    <t>K-1074 35-01-K01074_911368355_911368355</t>
  </si>
  <si>
    <t>11.12.2021 16:01:36</t>
  </si>
  <si>
    <t>11.12.2021 19:50:01</t>
  </si>
  <si>
    <t>K-2535 35-01-K02535_911442542_911442542</t>
  </si>
  <si>
    <t>11.12.2021 16:01:38</t>
  </si>
  <si>
    <t>11.12.2021 18:47:52</t>
  </si>
  <si>
    <t>DM-3/16-1 35-26-M00818_956628317_956628317</t>
  </si>
  <si>
    <t>11.12.2021 16:04:43</t>
  </si>
  <si>
    <t>11.12.2021 17:49:17</t>
  </si>
  <si>
    <t>K-3874 35-01-K03874_911644561_911644561</t>
  </si>
  <si>
    <t>11.12.2021 16:06:56</t>
  </si>
  <si>
    <t>11.12.2021 18:48:45</t>
  </si>
  <si>
    <t>TR-2/16 45-83-L00016__72410658_72410658</t>
  </si>
  <si>
    <t>11.12.2021 16:08:13</t>
  </si>
  <si>
    <t>11.12.2021 16:50:51</t>
  </si>
  <si>
    <t>L-93 ULAMIŞ MEYDAN 35-14-L00093_956645996_956645996</t>
  </si>
  <si>
    <t>11.12.2021 16:09:24</t>
  </si>
  <si>
    <t>11.12.2021 20:16:17</t>
  </si>
  <si>
    <t>KARAAZMAK TR-1 45-83-M00641_45-83-M00641_2362777</t>
  </si>
  <si>
    <t>11.12.2021 16:09:31</t>
  </si>
  <si>
    <t>11.12.2021 18:58:21</t>
  </si>
  <si>
    <t>11.12.2021 16:09:43</t>
  </si>
  <si>
    <t>11.12.2021 18:06:34</t>
  </si>
  <si>
    <t>11.12.2021 16:11:01</t>
  </si>
  <si>
    <t>11.12.2021 17:38:35</t>
  </si>
  <si>
    <t>YEŞİLYURT TR-12 45-73-M00487_915948356_915948356</t>
  </si>
  <si>
    <t>11.12.2021 16:11:40</t>
  </si>
  <si>
    <t>11.12.2021 17:29:45</t>
  </si>
  <si>
    <t>MENEMEN TR-64 35-28-L00064__72410394_72410394</t>
  </si>
  <si>
    <t>11.12.2021 16:12:31</t>
  </si>
  <si>
    <t>11.12.2021 20:17:36</t>
  </si>
  <si>
    <t>TR-30 45-77-L00030_945504602_945504602</t>
  </si>
  <si>
    <t>11.12.2021 16:14:05</t>
  </si>
  <si>
    <t>11.12.2021 18:55:45</t>
  </si>
  <si>
    <t>K-2921 35-02-K02921_99732012_99732012</t>
  </si>
  <si>
    <t>11.12.2021 16:16:32</t>
  </si>
  <si>
    <t>11.12.2021 20:55:29</t>
  </si>
  <si>
    <t>SEFERİHİSAR İM 35-14-A00002_HatBaşıAyırıcı_53138824 L09_53138824</t>
  </si>
  <si>
    <t>11.12.2021 16:16:49</t>
  </si>
  <si>
    <t>11.12.2021 20:43:07</t>
  </si>
  <si>
    <t>DM-2/TR-7 35-13-L00488_946424666_946424666</t>
  </si>
  <si>
    <t>11.12.2021 16:18:23</t>
  </si>
  <si>
    <t>11.12.2021 18:27:52</t>
  </si>
  <si>
    <t>11.12.2021 16:19:19</t>
  </si>
  <si>
    <t>12.12.2021 01:43:44</t>
  </si>
  <si>
    <t>EĞRİDERE KOKARCA TR-6 35-32-L00082_B_56390017_56390017</t>
  </si>
  <si>
    <t>11.12.2021 16:20:00</t>
  </si>
  <si>
    <t>11.12.2021 17:11:13</t>
  </si>
  <si>
    <t>ARIKBAŞI TR-2 35-20-L00219_955199797_955199797</t>
  </si>
  <si>
    <t>11.12.2021 16:20:26</t>
  </si>
  <si>
    <t>11.12.2021 21:44:00</t>
  </si>
  <si>
    <t>L-20 DÖRT YOL KAVŞAĞI 35-14-L00020_9746189_60982257_60982257</t>
  </si>
  <si>
    <t>11.12.2021 16:21:33</t>
  </si>
  <si>
    <t>11.12.2021 17:39:07</t>
  </si>
  <si>
    <t>M-989 35-03-M00989_910316399_910316399</t>
  </si>
  <si>
    <t>11.12.2021 16:22:59</t>
  </si>
  <si>
    <t>11.12.2021 17:37:30</t>
  </si>
  <si>
    <t>TR-74 35-16-M00074_947347461_947347461</t>
  </si>
  <si>
    <t>11.12.2021 16:25:07</t>
  </si>
  <si>
    <t>11.12.2021 17:30:46</t>
  </si>
  <si>
    <t>K-188 35-01-K00188_E_56380478_56380478</t>
  </si>
  <si>
    <t>11.12.2021 16:25:32</t>
  </si>
  <si>
    <t>11.12.2021 19:13:35</t>
  </si>
  <si>
    <t>TR-2/21 35-27-M01034_967131499_967131499</t>
  </si>
  <si>
    <t>11.12.2021 16:28:00</t>
  </si>
  <si>
    <t>11.12.2021 21:02:32</t>
  </si>
  <si>
    <t>SEYREKLİ TR-2 35-15-L00440_35-15-L00440_2365592</t>
  </si>
  <si>
    <t>11.12.2021 18:42:36</t>
  </si>
  <si>
    <t>YENİKÖY TR-1 45-71-M01046_45-71-M01046_2351679</t>
  </si>
  <si>
    <t>11.12.2021 16:29:15</t>
  </si>
  <si>
    <t>11.12.2021 16:54:00</t>
  </si>
  <si>
    <t>DEMİRTAŞ KÖK 35-30-M00149_DELİKTAŞ M05_72078656</t>
  </si>
  <si>
    <t>11.12.2021 16:30:41</t>
  </si>
  <si>
    <t>11.12.2021 19:09:00</t>
  </si>
  <si>
    <t>M-1992 35-09-M01992_95000530201_95000530201</t>
  </si>
  <si>
    <t>11.12.2021 16:30:49</t>
  </si>
  <si>
    <t>11.12.2021 18:45:49</t>
  </si>
  <si>
    <t>TR-60 35-27-M00891_98657313_98657313</t>
  </si>
  <si>
    <t>11.12.2021 16:32:00</t>
  </si>
  <si>
    <t>11.12.2021 19:17:24</t>
  </si>
  <si>
    <t>TR-83 TARIMSAL SULAMA 45-80-M01083_45-80-M01083_2359878</t>
  </si>
  <si>
    <t>11.12.2021 16:34:08</t>
  </si>
  <si>
    <t>11.12.2021 18:08:44</t>
  </si>
  <si>
    <t>K-3740 35-08-K03740_911907151_911907151</t>
  </si>
  <si>
    <t>11.12.2021 16:37:06</t>
  </si>
  <si>
    <t>11.12.2021 18:33:18</t>
  </si>
  <si>
    <t>SART TR-5 45-78-M00174_49315761_56384936_56384936</t>
  </si>
  <si>
    <t>11.12.2021 16:39:31</t>
  </si>
  <si>
    <t>11.12.2021 17:13:27</t>
  </si>
  <si>
    <t>11.12.2021 16:43:33</t>
  </si>
  <si>
    <t>11.12.2021 17:23:40</t>
  </si>
  <si>
    <t>SOMA KÖYLER DM-2 45-82-M00125_HatBaşıAyırıcı_53136198 M08_53136198</t>
  </si>
  <si>
    <t>11.12.2021 16:47:10</t>
  </si>
  <si>
    <t>11.12.2021 19:26:40</t>
  </si>
  <si>
    <t>MURADİYE HASTANE TR-1 45-71-M00193_953221737_953221737</t>
  </si>
  <si>
    <t>11.12.2021 16:47:55</t>
  </si>
  <si>
    <t>11.12.2021 23:34:20</t>
  </si>
  <si>
    <t>TIRAZLAR TR-1 45-79-M00076_45-79-M00076_2367051</t>
  </si>
  <si>
    <t>11.12.2021 16:49:59</t>
  </si>
  <si>
    <t>11.12.2021 18:13:40</t>
  </si>
  <si>
    <t>DEMİRCİ TM 45-74-A00001_HatBaşıAyırıcı_53135779 M15_53135779</t>
  </si>
  <si>
    <t>11.12.2021 16:52:06</t>
  </si>
  <si>
    <t>11.12.2021 19:44:18</t>
  </si>
  <si>
    <t>ÇİFTÇİGEDİĞİ SULAMA TR-1 35-20-L00179_DIREK TIPI TRAFO HUCRESI H01_2050584</t>
  </si>
  <si>
    <t>11.12.2021 16:52:11</t>
  </si>
  <si>
    <t>11.12.2021 20:51:48</t>
  </si>
  <si>
    <t>TOPARLAR TR-1 35-29-L00323_B_56400190_56400190</t>
  </si>
  <si>
    <t>11.12.2021 16:58:32</t>
  </si>
  <si>
    <t>11.12.2021 22:15:28</t>
  </si>
  <si>
    <t>11.12.2021 16:59:54</t>
  </si>
  <si>
    <t>11.12.2021 17:18:37</t>
  </si>
  <si>
    <t>DOĞANBEY KÖK 35-14-M00100_BANKSİS M03_80639821</t>
  </si>
  <si>
    <t>11.12.2021 17:02:20</t>
  </si>
  <si>
    <t>11.12.2021 18:20:24</t>
  </si>
  <si>
    <t>K-4338 35-01-K04338_B_56390006_56390006</t>
  </si>
  <si>
    <t>11.12.2021 17:05:22</t>
  </si>
  <si>
    <t>11.12.2021 17:49:10</t>
  </si>
  <si>
    <t>SİNİRLİ TR-1 45-83-M00459_A_56388667_56388667</t>
  </si>
  <si>
    <t>11.12.2021 17:05:58</t>
  </si>
  <si>
    <t>11.12.2021 20:10:12</t>
  </si>
  <si>
    <t>ALANKIYI TR-3 35-20-L00265_955189379_955189379</t>
  </si>
  <si>
    <t>11.12.2021 17:06:25</t>
  </si>
  <si>
    <t>12.12.2021 02:55:41</t>
  </si>
  <si>
    <t>ALEMŞAHLI TR-3 45-79-M00450_C_56387444_56387444</t>
  </si>
  <si>
    <t>11.12.2021 17:07:35</t>
  </si>
  <si>
    <t>11.12.2021 17:35:56</t>
  </si>
  <si>
    <t>ARMUTLU TR-4 35-27-L00004_915045273_915045273</t>
  </si>
  <si>
    <t>11.12.2021 17:10:00</t>
  </si>
  <si>
    <t>11.12.2021 23:31:57</t>
  </si>
  <si>
    <t>11.12.2021 17:10:01</t>
  </si>
  <si>
    <t>11.12.2021 17:32:00</t>
  </si>
  <si>
    <t>SARIÇALI TR-1 45-72-L00776_956488456_956488456</t>
  </si>
  <si>
    <t>11.12.2021 17:13:48</t>
  </si>
  <si>
    <t>11.12.2021 19:01:57</t>
  </si>
  <si>
    <t>SANCAKLI BOZKÖY TR-7 45-71-M00529_A_56392401_56392401</t>
  </si>
  <si>
    <t>11.12.2021 17:16:07</t>
  </si>
  <si>
    <t>12.12.2021 01:57:01</t>
  </si>
  <si>
    <t>PAYAMLI TR-1 35-10-L00056_98166303_98166303</t>
  </si>
  <si>
    <t>11.12.2021 17:18:08</t>
  </si>
  <si>
    <t>11.12.2021 19:04:52</t>
  </si>
  <si>
    <t>HOŞCALAR TR-1 45-74-M00106_945575539_945575539</t>
  </si>
  <si>
    <t>11.12.2021 17:19:21</t>
  </si>
  <si>
    <t>11.12.2021 22:48:09</t>
  </si>
  <si>
    <t>SARUHANLI TR-32 45-80-M00032_943097867_943097867</t>
  </si>
  <si>
    <t>11.12.2021 17:23:21</t>
  </si>
  <si>
    <t>11.12.2021 18:43:23</t>
  </si>
  <si>
    <t>Trafo Bakım Çalışması</t>
  </si>
  <si>
    <t>11.12.2021 17:30:44</t>
  </si>
  <si>
    <t>11.12.2021 22:32:41</t>
  </si>
  <si>
    <t>11.12.2021 17:33:31</t>
  </si>
  <si>
    <t>11.12.2021 18:02:00</t>
  </si>
  <si>
    <t>İĞDECİK TR-3 45-71-M00080_953203773_953203773</t>
  </si>
  <si>
    <t>11.12.2021 17:33:40</t>
  </si>
  <si>
    <t>12.12.2021 02:32:47</t>
  </si>
  <si>
    <t>ŞEMİKLER TM 35-04-A00003_VADİ EVLERİ M02_2054706</t>
  </si>
  <si>
    <t>11.12.2021 17:36:21</t>
  </si>
  <si>
    <t>11.12.2021 18:07:00</t>
  </si>
  <si>
    <t>DM-1/TR-3 35-14-M00314_95000555335_95000555335</t>
  </si>
  <si>
    <t>11.12.2021 17:37:55</t>
  </si>
  <si>
    <t>11.12.2021 20:03:28</t>
  </si>
  <si>
    <t>TR-31 35-26-M00031_956614506_956614506</t>
  </si>
  <si>
    <t>11.12.2021 17:38:54</t>
  </si>
  <si>
    <t>11.12.2021 18:16:56</t>
  </si>
  <si>
    <t>11.12.2021 17:41:23</t>
  </si>
  <si>
    <t>11.12.2021 18:50:29</t>
  </si>
  <si>
    <t>M-2003 35-02-M02003_M-449 M01_50012689</t>
  </si>
  <si>
    <t>11.12.2021 17:49:00</t>
  </si>
  <si>
    <t>11.12.2021 19:50:07</t>
  </si>
  <si>
    <t>GÜZELKÖY TR 45-71-M00984_45-71-M00984_2370300</t>
  </si>
  <si>
    <t>11.12.2021 17:51:55</t>
  </si>
  <si>
    <t>11.12.2021 22:13:43</t>
  </si>
  <si>
    <t>SOMA TR-30 45-82-M00030_945526755_945526755</t>
  </si>
  <si>
    <t>11.12.2021 17:55:50</t>
  </si>
  <si>
    <t>11.12.2021 20:03:38</t>
  </si>
  <si>
    <t>KOZBEYLİ TR-3 35-23-M00072_42098143_56375400_56375400</t>
  </si>
  <si>
    <t>11.12.2021 18:04:39</t>
  </si>
  <si>
    <t>11.12.2021 19:06:35</t>
  </si>
  <si>
    <t>L-142 MAVİ BESTE SİTESİ 35-18-L00142_D_56370908_56370908</t>
  </si>
  <si>
    <t>11.12.2021 18:08:11</t>
  </si>
  <si>
    <t>11.12.2021 19:56:13</t>
  </si>
  <si>
    <t>_C_56390580_56390580</t>
  </si>
  <si>
    <t>11.12.2021 20:00:41</t>
  </si>
  <si>
    <t>DM-5/TR-4 (ESKİ TR-36) 35-26-M01365_956620457_956620457</t>
  </si>
  <si>
    <t>11.12.2021 18:09:48</t>
  </si>
  <si>
    <t>11.12.2021 20:20:18</t>
  </si>
  <si>
    <t>K-290 35-01-K00290_910665089_910665089</t>
  </si>
  <si>
    <t>11.12.2021 18:10:52</t>
  </si>
  <si>
    <t>11.12.2021 21:12:00</t>
  </si>
  <si>
    <t>11.12.2021 18:13:00</t>
  </si>
  <si>
    <t>11.12.2021 18:51:16</t>
  </si>
  <si>
    <t>11.12.2021 18:14:56</t>
  </si>
  <si>
    <t>11.12.2021 22:43:11</t>
  </si>
  <si>
    <t>TR-55 KÖK 35-19-M00055_956666693_956666693</t>
  </si>
  <si>
    <t>11.12.2021 18:15:18</t>
  </si>
  <si>
    <t>11.12.2021 19:36:32</t>
  </si>
  <si>
    <t>11.12.2021 18:17:26</t>
  </si>
  <si>
    <t>11.12.2021 20:04:12</t>
  </si>
  <si>
    <t>KARABURUN TR-1 35-21-L00001_953368222_953368222</t>
  </si>
  <si>
    <t>11.12.2021 18:23:00</t>
  </si>
  <si>
    <t>11.12.2021 21:23:00</t>
  </si>
  <si>
    <t>11.12.2021 18:29:12</t>
  </si>
  <si>
    <t>11.12.2021 18:52:00</t>
  </si>
  <si>
    <t>K-429 35-01-K00429_910684072_910684072</t>
  </si>
  <si>
    <t>11.12.2021 18:34:26</t>
  </si>
  <si>
    <t>YENİCEKÖY BEYLER TR-1 45-72-L00274_C_72372267_72372267</t>
  </si>
  <si>
    <t>11.12.2021 18:36:29</t>
  </si>
  <si>
    <t>11.12.2021 19:36:31</t>
  </si>
  <si>
    <t>SASKO SİTESİ TR-2 35-21-L00212_953364085_953364085</t>
  </si>
  <si>
    <t>11.12.2021 18:43:02</t>
  </si>
  <si>
    <t>11.12.2021 20:17:29</t>
  </si>
  <si>
    <t>M-1801 35-04-M01801_35-04-M01801_2359158</t>
  </si>
  <si>
    <t>11.12.2021 18:45:27</t>
  </si>
  <si>
    <t>12.12.2021 08:32:28</t>
  </si>
  <si>
    <t>HALİLBEYLİ TR-2 35-27-M01051_911974309_911974309</t>
  </si>
  <si>
    <t>11.12.2021 18:47:17</t>
  </si>
  <si>
    <t>11.12.2021 20:16:53</t>
  </si>
  <si>
    <t>YENİ ŞAKRAN TR-12 35-17-M00212_966599692_966599692</t>
  </si>
  <si>
    <t>11.12.2021 18:47:39</t>
  </si>
  <si>
    <t>11.12.2021 20:56:20</t>
  </si>
  <si>
    <t>L-368 KÖRFEZ SİTESİ 35-18-L00368_950455085_950455085</t>
  </si>
  <si>
    <t>11.12.2021 18:50:22</t>
  </si>
  <si>
    <t>12.12.2021 02:58:44</t>
  </si>
  <si>
    <t>YABACI KÖYÜ TR-1 45-86-M00187_A_56400464_56400464</t>
  </si>
  <si>
    <t>11.12.2021 18:55:27</t>
  </si>
  <si>
    <t>11.12.2021 20:01:06</t>
  </si>
  <si>
    <t>11.12.2021 19:00:00</t>
  </si>
  <si>
    <t>12.12.2021 03:29:38</t>
  </si>
  <si>
    <t>11.12.2021 19:09:11</t>
  </si>
  <si>
    <t>11.12.2021 19:54:31</t>
  </si>
  <si>
    <t>POYRACIK TR-1 35-24-L00024_A_60983552_60983552</t>
  </si>
  <si>
    <t>11.12.2021 19:13:01</t>
  </si>
  <si>
    <t>11.12.2021 19:56:56</t>
  </si>
  <si>
    <t>HASSEKİ TR-1 35-21-L00066_982611125_982611125</t>
  </si>
  <si>
    <t>11.12.2021 19:13:18</t>
  </si>
  <si>
    <t>11.12.2021 23:37:34</t>
  </si>
  <si>
    <t>M-326 35-03-M00326__72373933_72373933</t>
  </si>
  <si>
    <t>11.12.2021 19:14:36</t>
  </si>
  <si>
    <t>11.12.2021 21:42:00</t>
  </si>
  <si>
    <t>KILAVUZLAR KÖK 45-74-M00198_DEMİRKÖPRÜ M01_72237252</t>
  </si>
  <si>
    <t>11.12.2021 19:17:02</t>
  </si>
  <si>
    <t>11.12.2021 19:49:00</t>
  </si>
  <si>
    <t>ÇIRPI İM 35-20-A00002_ÇİFTÇİGEDİĞİ L09_2054992</t>
  </si>
  <si>
    <t>11.12.2021 19:18:27</t>
  </si>
  <si>
    <t>11.12.2021 19:31:29</t>
  </si>
  <si>
    <t>SARUHANLI TR-17 45-80-M00017_A_56389288_56389288</t>
  </si>
  <si>
    <t>11.12.2021 19:19:03</t>
  </si>
  <si>
    <t>11.12.2021 20:54:23</t>
  </si>
  <si>
    <t>TR-4 35-31-M00004_956599236_956599236</t>
  </si>
  <si>
    <t>11.12.2021 19:23:00</t>
  </si>
  <si>
    <t>11.12.2021 20:27:48</t>
  </si>
  <si>
    <t>BİRGİ TR-24 35-15-L00795_35-15-L00795_2357960</t>
  </si>
  <si>
    <t>11.12.2021 19:23:37</t>
  </si>
  <si>
    <t>11.12.2021 20:28:02</t>
  </si>
  <si>
    <t>ATAKÖY OVA TR-4 35-22-M00179_955286024_955286024</t>
  </si>
  <si>
    <t>11.12.2021 19:25:01</t>
  </si>
  <si>
    <t>11.12.2021 21:46:00</t>
  </si>
  <si>
    <t>KONAKLI DM 35-15-L00898_BOZCAYAKA L11_67094803</t>
  </si>
  <si>
    <t>11.12.2021 19:27:26</t>
  </si>
  <si>
    <t>11.12.2021 20:08:27</t>
  </si>
  <si>
    <t>UMURLU TR-6 35-31-L00360_47784426_56352033_56352033</t>
  </si>
  <si>
    <t>11.12.2021 19:31:00</t>
  </si>
  <si>
    <t>11.12.2021 21:00:39</t>
  </si>
  <si>
    <t>TR-18 (M-718) 35-30-M00718_955298258_955298258</t>
  </si>
  <si>
    <t>11.12.2021 19:31:03</t>
  </si>
  <si>
    <t>11.12.2021 20:37:34</t>
  </si>
  <si>
    <t>TİRE TR-8 35-29-L00008_48355836_56361391_56361391</t>
  </si>
  <si>
    <t>11.12.2021 19:31:37</t>
  </si>
  <si>
    <t>11.12.2021 20:15:02</t>
  </si>
  <si>
    <t>GÜNEY TR-1 45-83-L00269_95000001888_95000001888</t>
  </si>
  <si>
    <t>11.12.2021 19:32:51</t>
  </si>
  <si>
    <t>11.12.2021 22:08:58</t>
  </si>
  <si>
    <t>DM08/TR18 45-73-M00001_A A10B_65949241</t>
  </si>
  <si>
    <t>11.12.2021 19:34:28</t>
  </si>
  <si>
    <t>11.12.2021 20:07:55</t>
  </si>
  <si>
    <t>ÇAKIRCA ALİ TR-1 45-73-M00557_915792318_915792318</t>
  </si>
  <si>
    <t>11.12.2021 19:40:55</t>
  </si>
  <si>
    <t>11.12.2021 21:28:00</t>
  </si>
  <si>
    <t>BIÇAKÇI TR-1 35-15-L00080_950355882_950355882</t>
  </si>
  <si>
    <t>11.12.2021 19:41:00</t>
  </si>
  <si>
    <t>11.12.2021 21:55:00</t>
  </si>
  <si>
    <t>ÜRKMEZ DM-4 (ÜRKMEZ M-21) 35-25-M00155_DONANIMLI YEDEK M03_72072948</t>
  </si>
  <si>
    <t>11.12.2021 19:44:46</t>
  </si>
  <si>
    <t>12.12.2021 00:15:43</t>
  </si>
  <si>
    <t>HALİLLER KÖK 35-31-L00228_KALEKÖY L02_72238617</t>
  </si>
  <si>
    <t>11.12.2021 19:55:52</t>
  </si>
  <si>
    <t>11.12.2021 20:52:06</t>
  </si>
  <si>
    <t>ÇAYLI TR-12 35-15-L00197_B_56368254_56368254</t>
  </si>
  <si>
    <t>11.12.2021 19:56:47</t>
  </si>
  <si>
    <t>11.12.2021 23:06:12</t>
  </si>
  <si>
    <t>K-1024 35-01-K01024_911511040_911511040</t>
  </si>
  <si>
    <t>11.12.2021 19:56:53</t>
  </si>
  <si>
    <t>11.12.2021 21:24:00</t>
  </si>
  <si>
    <t>ÇEPNİBEKTAŞ TR-1 45-83-L00300_A_56400730_56400730</t>
  </si>
  <si>
    <t>11.12.2021 19:58:51</t>
  </si>
  <si>
    <t>11.12.2021 23:24:09</t>
  </si>
  <si>
    <t>K-3674 35-03-K03674_910248743_910248743</t>
  </si>
  <si>
    <t>11.12.2021 20:02:07</t>
  </si>
  <si>
    <t>11.12.2021 22:35:24</t>
  </si>
  <si>
    <t>YOLÜSTÜ TR-1 35-15-L00915_950361782_950361782</t>
  </si>
  <si>
    <t>11.12.2021 20:07:29</t>
  </si>
  <si>
    <t>EROL ERBİL SULAMA TR-5 35-15-L00863_A_56372083_56372083</t>
  </si>
  <si>
    <t>11.12.2021 20:09:32</t>
  </si>
  <si>
    <t>11.12.2021 22:05:58</t>
  </si>
  <si>
    <t>K-435 35-02-K00435_B_56363457_56363457</t>
  </si>
  <si>
    <t>11.12.2021 20:14:27</t>
  </si>
  <si>
    <t>11.12.2021 23:00:28</t>
  </si>
  <si>
    <t>ÇAYPINAR TR-1 45-78-L00291_93543977_93543977</t>
  </si>
  <si>
    <t>11.12.2021 20:17:19</t>
  </si>
  <si>
    <t>11.12.2021 23:40:38</t>
  </si>
  <si>
    <t>DOĞAKÖY TR-1 35-28-M00213_953393740_953393740</t>
  </si>
  <si>
    <t>11.12.2021 20:17:27</t>
  </si>
  <si>
    <t>11.12.2021 21:21:00</t>
  </si>
  <si>
    <t>11.12.2021 20:20:56</t>
  </si>
  <si>
    <t>11.12.2021 20:51:51</t>
  </si>
  <si>
    <t>SEFERİHİSAR İM 35-14-A00002_KÖYLER L09_72378371</t>
  </si>
  <si>
    <t>11.12.2021 20:28:12</t>
  </si>
  <si>
    <t>11.12.2021 20:50:55</t>
  </si>
  <si>
    <t>AHMETLİ TR-24 45-84-L00024_955185215_955185215</t>
  </si>
  <si>
    <t>11.12.2021 20:29:09</t>
  </si>
  <si>
    <t>11.12.2021 21:31:00</t>
  </si>
  <si>
    <t>GÜMÜLDÜR M-33 35-25-M00033__72374047_72374047</t>
  </si>
  <si>
    <t>11.12.2021 20:39:53</t>
  </si>
  <si>
    <t>MENEMEN GÖRECE TR-1 35-28-M00288_949439248_949439248</t>
  </si>
  <si>
    <t>11.12.2021 20:40:27</t>
  </si>
  <si>
    <t>11.12.2021 22:45:34</t>
  </si>
  <si>
    <t>L-225 35-18-L00225_950460785_950460785</t>
  </si>
  <si>
    <t>11.12.2021 20:44:33</t>
  </si>
  <si>
    <t>11.12.2021 23:48:56</t>
  </si>
  <si>
    <t>L-96 35-18-L00096_950463477_950463477</t>
  </si>
  <si>
    <t>11.12.2021 20:48:31</t>
  </si>
  <si>
    <t>11.12.2021 23:06:56</t>
  </si>
  <si>
    <t>ASARLIK TR-8 35-28-M00182_10902933_56374160_56374160</t>
  </si>
  <si>
    <t>11.12.2021 20:48:45</t>
  </si>
  <si>
    <t>12.12.2021 01:05:57</t>
  </si>
  <si>
    <t>HARMANDALI DM-2 (M-200) 35-09-M00200_M-211 M04_45385758</t>
  </si>
  <si>
    <t>11.12.2021 20:52:25</t>
  </si>
  <si>
    <t>11.12.2021 22:07:00</t>
  </si>
  <si>
    <t>M-1186 35-04-M01186_B_56379766_56379766</t>
  </si>
  <si>
    <t>11.12.2021 20:58:54</t>
  </si>
  <si>
    <t>12.12.2021 02:59:22</t>
  </si>
  <si>
    <t>TR-9 35-13-L00009_946418052_946418052</t>
  </si>
  <si>
    <t>11.12.2021 21:01:01</t>
  </si>
  <si>
    <t>11.12.2021 22:06:13</t>
  </si>
  <si>
    <t>M-989 35-03-M00989_910930013_910930013</t>
  </si>
  <si>
    <t>11.12.2021 21:04:19</t>
  </si>
  <si>
    <t>12.12.2021 00:01:12</t>
  </si>
  <si>
    <t>TR-82 35-19-L00082_35-19-L00082_2349641</t>
  </si>
  <si>
    <t>11.12.2021 22:03:18</t>
  </si>
  <si>
    <t>11.12.2021 23:34:14</t>
  </si>
  <si>
    <t>TORBALI DM 35-26-M00001_956604551_956604551</t>
  </si>
  <si>
    <t>11.12.2021 22:04:03</t>
  </si>
  <si>
    <t>12.12.2021 00:15:23</t>
  </si>
  <si>
    <t>TR-2/90 45-83-L00090_95000022392_95000022392</t>
  </si>
  <si>
    <t>11.12.2021 22:04:04</t>
  </si>
  <si>
    <t>11.12.2021 23:40:59</t>
  </si>
  <si>
    <t>MURADİYE TR-10 45-71-M02143_953246202_953246202</t>
  </si>
  <si>
    <t>11.12.2021 22:04:43</t>
  </si>
  <si>
    <t>11.12.2021 23:44:02</t>
  </si>
  <si>
    <t>GÖRDES TR-19 45-75-M00019__72410707_72410707</t>
  </si>
  <si>
    <t>11.12.2021 22:04:53</t>
  </si>
  <si>
    <t>11.12.2021 23:32:30</t>
  </si>
  <si>
    <t>M-3336 35-04-M03336_912742681_912742681</t>
  </si>
  <si>
    <t>11.12.2021 22:10:18</t>
  </si>
  <si>
    <t>12.12.2021 00:13:15</t>
  </si>
  <si>
    <t>11.12.2021 22:10:37</t>
  </si>
  <si>
    <t>12.12.2021 00:03:09</t>
  </si>
  <si>
    <t>M-3337 35-04-M03337_C_60982586_60982586</t>
  </si>
  <si>
    <t>11.12.2021 22:13:19</t>
  </si>
  <si>
    <t>12.12.2021 00:08:29</t>
  </si>
  <si>
    <t>GÜLBAHÇE TR-2 (TR-183) 35-19-L00183_956698333_956698333</t>
  </si>
  <si>
    <t>11.12.2021 22:13:59</t>
  </si>
  <si>
    <t>12.12.2021 03:54:37</t>
  </si>
  <si>
    <t>KAPANCI KÖK 45-78-L00229_HASALAN L02_2108490</t>
  </si>
  <si>
    <t>11.12.2021 22:17:52</t>
  </si>
  <si>
    <t>11.12.2021 22:18:42</t>
  </si>
  <si>
    <t>MURADİYE HASTANE TR-1 45-71-M00193_95000061197_95000061197</t>
  </si>
  <si>
    <t>11.12.2021 22:19:00</t>
  </si>
  <si>
    <t>12.12.2021 01:25:46</t>
  </si>
  <si>
    <t>TR-123 ZEYTİNALANI 35-19-L00123_956675675_956675675</t>
  </si>
  <si>
    <t>11.12.2021 22:21:05</t>
  </si>
  <si>
    <t>11.12.2021 23:45:16</t>
  </si>
  <si>
    <t>11.12.2021 22:22:26</t>
  </si>
  <si>
    <t>12.12.2021 01:20:27</t>
  </si>
  <si>
    <t>İLTUR TR-2 35-19-M00434_35-19-M00434_82711067</t>
  </si>
  <si>
    <t>11.12.2021 22:23:02</t>
  </si>
  <si>
    <t>12.12.2021 02:40:57</t>
  </si>
  <si>
    <t>11.12.2021 22:28:30</t>
  </si>
  <si>
    <t>12.12.2021 01:04:31</t>
  </si>
  <si>
    <t>EĞRİDERE TR-9 35-32-L00144_A_72223700_72223700</t>
  </si>
  <si>
    <t>11.12.2021 22:32:05</t>
  </si>
  <si>
    <t>11.12.2021 23:16:49</t>
  </si>
  <si>
    <t>ALAŞEHİR TR-80 45-73-M00080_945669581_945669581</t>
  </si>
  <si>
    <t>11.12.2021 22:35:59</t>
  </si>
  <si>
    <t>11.12.2021 23:13:11</t>
  </si>
  <si>
    <t>11.12.2021 22:38:18</t>
  </si>
  <si>
    <t>12.12.2021 03:04:49</t>
  </si>
  <si>
    <t>KAPANCI KÖK 45-78-L00229_HatBaşıAyırıcı_53140495 L02_53140495</t>
  </si>
  <si>
    <t>11.12.2021 22:41:53</t>
  </si>
  <si>
    <t>12.12.2021 01:08:30</t>
  </si>
  <si>
    <t>TR-18 35-22-M00018_C_56370400_56370400</t>
  </si>
  <si>
    <t>11.12.2021 22:43:40</t>
  </si>
  <si>
    <t>12.12.2021 00:07:39</t>
  </si>
  <si>
    <t>DM-2 45-71-M00002_TR-94 ÇIKIŞI ŞEHİTLER KAB M23_2048818</t>
  </si>
  <si>
    <t>11.12.2021 22:45:36</t>
  </si>
  <si>
    <t>11.12.2021 23:19:43</t>
  </si>
  <si>
    <t>TR-32 35-30-L00032_C_56397996_56397996</t>
  </si>
  <si>
    <t>11.12.2021 23:04:22</t>
  </si>
  <si>
    <t>11.12.2021 23:42:43</t>
  </si>
  <si>
    <t>NACİ BEZİRGANOĞLU SULAMA GRUBU 35-29-L00286_C_56406154_56406154</t>
  </si>
  <si>
    <t>11.12.2021 23:12:33</t>
  </si>
  <si>
    <t>12.12.2021 02:04:20</t>
  </si>
  <si>
    <t>ŞAŞAL TR-1 35-22-M00283_B_56375341_56375341</t>
  </si>
  <si>
    <t>11.12.2021 23:13:01</t>
  </si>
  <si>
    <t>12.12.2021 00:24:35</t>
  </si>
  <si>
    <t>M-86 ORHANLI TEMESALTI 35-14-M00086__79241311_79241311</t>
  </si>
  <si>
    <t>11.12.2021 23:29:44</t>
  </si>
  <si>
    <t>12.12.2021 02:48:10</t>
  </si>
  <si>
    <t>DM-25/18 45-71-M00366_953195829_953195829</t>
  </si>
  <si>
    <t>11.12.2021 23:31:37</t>
  </si>
  <si>
    <t>12.12.2021 01:01:32</t>
  </si>
  <si>
    <t>DM-2/12 45-72-M00610_956508770_956508770</t>
  </si>
  <si>
    <t>11.12.2021 23:33:46</t>
  </si>
  <si>
    <t>12.12.2021 08:00:54</t>
  </si>
  <si>
    <t>11.12.2021 23:34:29</t>
  </si>
  <si>
    <t>12.12.2021 02:05:01</t>
  </si>
  <si>
    <t>11.12.2021 23:35:17</t>
  </si>
  <si>
    <t>12.12.2021 04:52:24</t>
  </si>
  <si>
    <t>M-218(TR-2) 35-09-M00218_M-203 M03_42986458</t>
  </si>
  <si>
    <t>11.12.2021 23:53:18</t>
  </si>
  <si>
    <t>12.12.2021 04:27:30</t>
  </si>
  <si>
    <t>M-2922 35-04-M02922_913892041_913892041</t>
  </si>
  <si>
    <t>11.12.2021 23:55:20</t>
  </si>
  <si>
    <t>12.12.2021 01:39:01</t>
  </si>
  <si>
    <t>K-4232 35-03-K04232_913001520_913001520</t>
  </si>
  <si>
    <t>12.12.2021 00:09:14</t>
  </si>
  <si>
    <t>12.12.2021 01:33:57</t>
  </si>
  <si>
    <t>TR-147 35-19-L00147_956694769_956694769</t>
  </si>
  <si>
    <t>12.12.2021 00:12:33</t>
  </si>
  <si>
    <t>12.12.2021 10:01:14</t>
  </si>
  <si>
    <t>MORDOĞAN TR-35 35-21-L00147_B_56393523_56393523</t>
  </si>
  <si>
    <t>12.12.2021 00:16:30</t>
  </si>
  <si>
    <t>12.12.2021 03:10:09</t>
  </si>
  <si>
    <t>TR-29 35-27-M00029_A_56363890_56363890</t>
  </si>
  <si>
    <t>12.12.2021 00:17:11</t>
  </si>
  <si>
    <t>12.12.2021 01:32:00</t>
  </si>
  <si>
    <t>12.12.2021 00:18:06</t>
  </si>
  <si>
    <t>12.12.2021 00:32:00</t>
  </si>
  <si>
    <t>_B_56387035_56387035</t>
  </si>
  <si>
    <t>12.12.2021 00:22:00</t>
  </si>
  <si>
    <t>12.12.2021 02:18:28</t>
  </si>
  <si>
    <t>PAYAMLI M-21 35-25-M00171_956641824_956641824</t>
  </si>
  <si>
    <t>12.12.2021 00:29:34</t>
  </si>
  <si>
    <t>12.12.2021 02:26:31</t>
  </si>
  <si>
    <t>DM-1/26 45-71-M00008_B B3b_45125369</t>
  </si>
  <si>
    <t>12.12.2021 00:32:39</t>
  </si>
  <si>
    <t>12.12.2021 02:09:45</t>
  </si>
  <si>
    <t>L-140 35-18-L00140_C_56371836_56371836</t>
  </si>
  <si>
    <t>12.12.2021 00:35:35</t>
  </si>
  <si>
    <t>12.12.2021 01:56:28</t>
  </si>
  <si>
    <t>ALOSBİ TM 35-17-A00006_ALİAĞA RES M06_2310718</t>
  </si>
  <si>
    <t>12.12.2021 00:37:42</t>
  </si>
  <si>
    <t>12.12.2021 01:10:59</t>
  </si>
  <si>
    <t>K-1879 35-09-K01879_97737100_97737100</t>
  </si>
  <si>
    <t>12.12.2021 00:41:00</t>
  </si>
  <si>
    <t>12.12.2021 04:33:17</t>
  </si>
  <si>
    <t>K-1024 35-01-K01024_911511344_911511344</t>
  </si>
  <si>
    <t>12.12.2021 00:46:50</t>
  </si>
  <si>
    <t>12.12.2021 03:06:25</t>
  </si>
  <si>
    <t>DM-13 45-71-M00336__81980361_81980361</t>
  </si>
  <si>
    <t>12.12.2021 00:54:26</t>
  </si>
  <si>
    <t>12.12.2021 02:34:49</t>
  </si>
  <si>
    <t>SOMA DM-1 45-82-M00050_DM-2 M05_60207297</t>
  </si>
  <si>
    <t>12.12.2021 00:55:02</t>
  </si>
  <si>
    <t>12.12.2021 01:10:00</t>
  </si>
  <si>
    <t>M-669 KÖK 35-17-M00669_YENİ KARAKÖY M05_72390611</t>
  </si>
  <si>
    <t>12.12.2021 01:11:00</t>
  </si>
  <si>
    <t>12.12.2021 01:24:50</t>
  </si>
  <si>
    <t>M-1689 35-03-M01689_A_56365321_56365321</t>
  </si>
  <si>
    <t>12.12.2021 01:20:32</t>
  </si>
  <si>
    <t>12.12.2021 01:59:14</t>
  </si>
  <si>
    <t>K-254 35-04-K00254_99589525_99589525</t>
  </si>
  <si>
    <t>12.12.2021 01:25:30</t>
  </si>
  <si>
    <t>12.12.2021 02:33:46</t>
  </si>
  <si>
    <t>L-233 AKARCA KÖK 35-14-L00233_L-47 DENİZKENT SİTESİ L02_72202702</t>
  </si>
  <si>
    <t>12.12.2021 01:42:15</t>
  </si>
  <si>
    <t>12.12.2021 02:58:23</t>
  </si>
  <si>
    <t>KAYAPINAR KÖK 45-71-M02146_KAYAPINAR M06_60777384</t>
  </si>
  <si>
    <t>12.12.2021 01:53:22</t>
  </si>
  <si>
    <t>12.12.2021 05:17:00</t>
  </si>
  <si>
    <t>L-157 YEŞİLKENT 35-14-L00157_956661599_956661599</t>
  </si>
  <si>
    <t>12.12.2021 01:56:23</t>
  </si>
  <si>
    <t>12.12.2021 03:10:29</t>
  </si>
  <si>
    <t>TR-140 35-19-L00140_6811452_56377682_56377682</t>
  </si>
  <si>
    <t>12.12.2021 01:57:43</t>
  </si>
  <si>
    <t>12.12.2021 09:58:49</t>
  </si>
  <si>
    <t>DM-05/02 45-71-M00048_FABRİKALAR M03_66503089</t>
  </si>
  <si>
    <t>12.12.2021 02:07:00</t>
  </si>
  <si>
    <t>12.12.2021 03:34:04</t>
  </si>
  <si>
    <t>SOMA TR-7/1 45-82-M00080_945537727_945537727</t>
  </si>
  <si>
    <t>12.12.2021 02:17:16</t>
  </si>
  <si>
    <t>12.12.2021 02:45:51</t>
  </si>
  <si>
    <t>DOĞANCI TR-6 35-31-L00331_35-31-L00331_2364999</t>
  </si>
  <si>
    <t>12.12.2021 02:19:12</t>
  </si>
  <si>
    <t>12.12.2021 03:33:27</t>
  </si>
  <si>
    <t>YAĞCILI TR-1 45-82-M00331_DIREK TIPI TRAFO HUCRESI H01_2082778</t>
  </si>
  <si>
    <t>12.12.2021 02:29:32</t>
  </si>
  <si>
    <t>12.12.2021 05:13:00</t>
  </si>
  <si>
    <t>M-626 35-09-M00626_C_56369543_56369543</t>
  </si>
  <si>
    <t>12.12.2021 02:33:21</t>
  </si>
  <si>
    <t>12.12.2021 08:43:04</t>
  </si>
  <si>
    <t>TR-111 ZEYTİNALANI 35-19-L00111_956670465_956670465</t>
  </si>
  <si>
    <t>12.12.2021 02:48:50</t>
  </si>
  <si>
    <t>12.12.2021 12:24:31</t>
  </si>
  <si>
    <t>12.12.2021 02:55:00</t>
  </si>
  <si>
    <t>12.12.2021 14:05:05</t>
  </si>
  <si>
    <t>KARABURUN GIS TM 35-19-A00008_KARAREİS M05_2317316</t>
  </si>
  <si>
    <t>12.12.2021 03:14:11</t>
  </si>
  <si>
    <t>12.12.2021 15:28:23</t>
  </si>
  <si>
    <t>YENİ LİMAN TR-2 35-21-L00051_A_56407043_56407043</t>
  </si>
  <si>
    <t>12.12.2021 03:24:24</t>
  </si>
  <si>
    <t>12.12.2021 06:16:24</t>
  </si>
  <si>
    <t>M-1855 YAKAKÖY TR-6 35-02-M01855_35-02-M01855_2348089</t>
  </si>
  <si>
    <t>12.12.2021 03:27:07</t>
  </si>
  <si>
    <t>12.12.2021 04:33:55</t>
  </si>
  <si>
    <t>TR-137 TORASAN MAH. 35-19-L00137_10273355_56376369_56376369</t>
  </si>
  <si>
    <t>12.12.2021 03:33:22</t>
  </si>
  <si>
    <t>12.12.2021 09:46:30</t>
  </si>
  <si>
    <t>ÇUKURKÖY KÖK 35-29-L00034_ATEŞ TİCARET L01_2087127</t>
  </si>
  <si>
    <t>12.12.2021 03:44:51</t>
  </si>
  <si>
    <t>12.12.2021 08:57:40</t>
  </si>
  <si>
    <t>SÜLEYMANLI KÖK 35-28-M00606_HatBaşıAyırıcı_72287891 M04_72287891</t>
  </si>
  <si>
    <t>12.12.2021 03:46:21</t>
  </si>
  <si>
    <t>12.12.2021 04:46:21</t>
  </si>
  <si>
    <t>SELENDİ DM 45-81-M00001_HatBaşıAyırıcı_53135367 M14_53135367</t>
  </si>
  <si>
    <t>12.12.2021 03:48:35</t>
  </si>
  <si>
    <t>12.12.2021 03:49:32</t>
  </si>
  <si>
    <t>12.12.2021 03:48:40</t>
  </si>
  <si>
    <t>12.12.2021 06:01:09</t>
  </si>
  <si>
    <t>BUCAK TR-2 35-15-L00118_950407896_950407896</t>
  </si>
  <si>
    <t>12.12.2021 04:21:27</t>
  </si>
  <si>
    <t>12.12.2021 06:32:14</t>
  </si>
  <si>
    <t>GÜMÜLDÜR M-33 35-25-M00033__72374049_72374049</t>
  </si>
  <si>
    <t>12.12.2021 04:29:44</t>
  </si>
  <si>
    <t>12.12.2021 06:00:59</t>
  </si>
  <si>
    <t>12.12.2021 04:29:52</t>
  </si>
  <si>
    <t>12.12.2021 05:17:20</t>
  </si>
  <si>
    <t>DEMİRCİ TM 45-74-A00001_KÖYLER M03_2310416</t>
  </si>
  <si>
    <t>12.12.2021 04:31:55</t>
  </si>
  <si>
    <t>12.12.2021 05:02:49</t>
  </si>
  <si>
    <t>TURGUTLU TR-1/1 DM 45-83-M00001_BLOKSAN M03_72159676</t>
  </si>
  <si>
    <t>12.12.2021 05:18:51</t>
  </si>
  <si>
    <t>12.12.2021 11:12:00</t>
  </si>
  <si>
    <t>M-1855 YAKAKÖY TR-6 35-02-M01855_A_56366043_56366043</t>
  </si>
  <si>
    <t>12.12.2021 05:23:06</t>
  </si>
  <si>
    <t>12.12.2021 09:15:28</t>
  </si>
  <si>
    <t>KARASELENDİ SARI HASANLAR TR-1 45-81-M00056_45-81-M00056_2360883</t>
  </si>
  <si>
    <t>12.12.2021 05:24:47</t>
  </si>
  <si>
    <t>12.12.2021 07:26:50</t>
  </si>
  <si>
    <t>KARABURUN TR-1 35-21-L00001_35-21-L00001_2365917</t>
  </si>
  <si>
    <t>12.12.2021 05:33:24</t>
  </si>
  <si>
    <t>12.12.2021 07:37:00</t>
  </si>
  <si>
    <t>12.12.2021 05:35:10</t>
  </si>
  <si>
    <t>12.12.2021 09:41:28</t>
  </si>
  <si>
    <t>BAĞARASI TR-3 35-23-M00172_42067687_56366246_56366246</t>
  </si>
  <si>
    <t>12.12.2021 05:37:36</t>
  </si>
  <si>
    <t>12.12.2021 08:17:20</t>
  </si>
  <si>
    <t>MIDIKLI İNCELER 45-81-M00157__72374869_72374869</t>
  </si>
  <si>
    <t>12.12.2021 06:25:14</t>
  </si>
  <si>
    <t>12.12.2021 07:45:21</t>
  </si>
  <si>
    <t>KARGIN KÖK 45-71-M00095_HatBaşıAyırıcı_53134727 M07_53134727</t>
  </si>
  <si>
    <t>12.12.2021 06:26:32</t>
  </si>
  <si>
    <t>12.12.2021 06:27:05</t>
  </si>
  <si>
    <t>OVAKENT TR-12 35-15-L00634_48656304_56371008_56371008</t>
  </si>
  <si>
    <t>12.12.2021 06:35:14</t>
  </si>
  <si>
    <t>12.12.2021 09:43:09</t>
  </si>
  <si>
    <t>HARMANDALI KÖK 45-71-M00061_NURİ SORMAN M11_72231093</t>
  </si>
  <si>
    <t>12.12.2021 06:35:42</t>
  </si>
  <si>
    <t>12.12.2021 13:42:06</t>
  </si>
  <si>
    <t>DM-1/59 45-71-M00013_953182347_953182347</t>
  </si>
  <si>
    <t>12.12.2021 06:37:00</t>
  </si>
  <si>
    <t>12.12.2021 07:27:26</t>
  </si>
  <si>
    <t>KILAVUZLAR KÖK 45-74-M00198_HatBaşıAyırıcı_53134364 M02_53134364</t>
  </si>
  <si>
    <t>12.12.2021 06:39:37</t>
  </si>
  <si>
    <t>12.12.2021 08:39:13</t>
  </si>
  <si>
    <t>AHMETBEYLİ MAYDANOZ M-7 35-22-M00245_C_56353807_56353807</t>
  </si>
  <si>
    <t>12.12.2021 07:08:28</t>
  </si>
  <si>
    <t>12.12.2021 10:36:11</t>
  </si>
  <si>
    <t>12.12.2021 07:10:00</t>
  </si>
  <si>
    <t>12.12.2021 10:42:34</t>
  </si>
  <si>
    <t>K-4631 35-02-K04631_B_56370611_56370611</t>
  </si>
  <si>
    <t>12.12.2021 07:14:23</t>
  </si>
  <si>
    <t>12.12.2021 08:34:20</t>
  </si>
  <si>
    <t>MEHMET KARABIYIK TR-1 35-27-M00261_95000513780_95000513780</t>
  </si>
  <si>
    <t>12.12.2021 07:14:41</t>
  </si>
  <si>
    <t>12.12.2021 11:18:40</t>
  </si>
  <si>
    <t>12.12.2021 07:27:18</t>
  </si>
  <si>
    <t>12.12.2021 09:47:24</t>
  </si>
  <si>
    <t>M-580 (DM-6/18) 35-17-M00580__72410856_72410856</t>
  </si>
  <si>
    <t>12.12.2021 07:39:56</t>
  </si>
  <si>
    <t>12.12.2021 08:35:05</t>
  </si>
  <si>
    <t>GÖÇBEYLİ DM 35-16-M00139_ALİBEYLİ M05_72044680</t>
  </si>
  <si>
    <t>12.12.2021 07:54:32</t>
  </si>
  <si>
    <t>12.12.2021 08:39:06</t>
  </si>
  <si>
    <t>K-1847 35-03-K01847_35-03-K01847_42295453</t>
  </si>
  <si>
    <t>12.12.2021 07:55:35</t>
  </si>
  <si>
    <t>12.12.2021 09:20:30</t>
  </si>
  <si>
    <t>ÇUKURKÖY TR-1 35-29-L00213_35-29-L00213_61267871</t>
  </si>
  <si>
    <t>12.12.2021 07:57:26</t>
  </si>
  <si>
    <t>12.12.2021 09:52:37</t>
  </si>
  <si>
    <t>DM-2 45-71-M00002_B_56404667_56404667</t>
  </si>
  <si>
    <t>12.12.2021 07:57:57</t>
  </si>
  <si>
    <t>12.12.2021 12:17:42</t>
  </si>
  <si>
    <t>L-417 MIAMI EVLERİ 35-18-L00417_95000643878_95000643878</t>
  </si>
  <si>
    <t>12.12.2021 07:59:24</t>
  </si>
  <si>
    <t>12.12.2021 11:23:02</t>
  </si>
  <si>
    <t>YAĞCILAR TR-5 35-19-M00230_35-19-M00230_2349542</t>
  </si>
  <si>
    <t>12.12.2021 08:01:04</t>
  </si>
  <si>
    <t>12.12.2021 17:48:30</t>
  </si>
  <si>
    <t>MARMARACIK TR-1 45-74-M00270_B_56352945_56352945</t>
  </si>
  <si>
    <t>12.12.2021 08:02:45</t>
  </si>
  <si>
    <t>12.12.2021 10:26:16</t>
  </si>
  <si>
    <t>EĞLENHOCA DM 35-21-M00013_KARABURUN-1 M05_72178832</t>
  </si>
  <si>
    <t>12.12.2021 08:07:49</t>
  </si>
  <si>
    <t>12.12.2021 10:09:49</t>
  </si>
  <si>
    <t>MESCİTLİ TR-4 35-15-L01016_B_56398522_56398522</t>
  </si>
  <si>
    <t>12.12.2021 08:10:50</t>
  </si>
  <si>
    <t>12.12.2021 10:59:24</t>
  </si>
  <si>
    <t>12.12.2021 08:11:00</t>
  </si>
  <si>
    <t>12.12.2021 15:10:10</t>
  </si>
  <si>
    <t>KILAVUZLAR KÖK 45-74-M00198_HatBaşıAyırıcı_53134306 M03_53134306</t>
  </si>
  <si>
    <t>12.12.2021 08:11:32</t>
  </si>
  <si>
    <t>12.12.2021 09:21:37</t>
  </si>
  <si>
    <t>12.12.2021 08:13:38</t>
  </si>
  <si>
    <t>12.12.2021 14:39:22</t>
  </si>
  <si>
    <t>12.12.2021 08:13:44</t>
  </si>
  <si>
    <t>12.12.2021 12:13:59</t>
  </si>
  <si>
    <t>TR-19 35-27-M00019__56371242_56371242</t>
  </si>
  <si>
    <t>12.12.2021 08:20:00</t>
  </si>
  <si>
    <t>12.12.2021 09:04:15</t>
  </si>
  <si>
    <t>KONAKLI TR-4 35-15-L00901_A_56371077_56371077</t>
  </si>
  <si>
    <t>12.12.2021 08:21:20</t>
  </si>
  <si>
    <t>12.12.2021 11:38:59</t>
  </si>
  <si>
    <t>DM-1/TR-3 35-14-M00314_956657556_956657556</t>
  </si>
  <si>
    <t>12.12.2021 08:21:37</t>
  </si>
  <si>
    <t>12.12.2021 12:46:35</t>
  </si>
  <si>
    <t>K-3818 35-01-K03818_911294953_911294953</t>
  </si>
  <si>
    <t>12.12.2021 08:27:11</t>
  </si>
  <si>
    <t>12.12.2021 11:37:10</t>
  </si>
  <si>
    <t>KURUCUOVA TR-8 35-15-L00249_C_56361948_56361948</t>
  </si>
  <si>
    <t>12.12.2021 08:28:03</t>
  </si>
  <si>
    <t>12.12.2021 20:09:14</t>
  </si>
  <si>
    <t>M-2917 35-01-M02917_911521824_911521824</t>
  </si>
  <si>
    <t>12.12.2021 08:29:28</t>
  </si>
  <si>
    <t>12.12.2021 12:08:56</t>
  </si>
  <si>
    <t>M-86 ORHANLI TEMESALTI 35-14-M00086__79241310_79241310</t>
  </si>
  <si>
    <t>12.12.2021 08:34:10</t>
  </si>
  <si>
    <t>12.12.2021 14:13:15</t>
  </si>
  <si>
    <t>SARIGÖL TR-6 45-79-M00006_B_56401601_56401601</t>
  </si>
  <si>
    <t>12.12.2021 08:35:02</t>
  </si>
  <si>
    <t>12.12.2021 10:38:38</t>
  </si>
  <si>
    <t>M-2075 35-02-M02075__72410397_72410397</t>
  </si>
  <si>
    <t>12.12.2021 08:37:00</t>
  </si>
  <si>
    <t>12.12.2021 10:33:55</t>
  </si>
  <si>
    <t>TR-81 35-17-M00081__65452457_65452457</t>
  </si>
  <si>
    <t>12.12.2021 08:37:32</t>
  </si>
  <si>
    <t>12.12.2021 09:20:44</t>
  </si>
  <si>
    <t>K-4283 GÖRECE 35-22-K04283_955285838_955285838</t>
  </si>
  <si>
    <t>12.12.2021 08:38:10</t>
  </si>
  <si>
    <t>12.12.2021 15:07:22</t>
  </si>
  <si>
    <t>TR-22 45-77-L00022_945503833_945503833</t>
  </si>
  <si>
    <t>12.12.2021 08:42:34</t>
  </si>
  <si>
    <t>12.12.2021 10:03:38</t>
  </si>
  <si>
    <t>CABBAR DM 45-73-M00100_DSİ ÇIKIŞ M03_2057597</t>
  </si>
  <si>
    <t>12.12.2021 08:44:05</t>
  </si>
  <si>
    <t>12.12.2021 08:49:10</t>
  </si>
  <si>
    <t>MENEMEN DM-7/14 35-28-L00088_A B01_5855596</t>
  </si>
  <si>
    <t>12.12.2021 08:48:00</t>
  </si>
  <si>
    <t>12.12.2021 09:42:13</t>
  </si>
  <si>
    <t>M-2113 35-03-M02113_910456543_910456543</t>
  </si>
  <si>
    <t>12.12.2021 08:49:00</t>
  </si>
  <si>
    <t>12.12.2021 14:04:34</t>
  </si>
  <si>
    <t>12.12.2021 08:51:21</t>
  </si>
  <si>
    <t>12.12.2021 10:22:21</t>
  </si>
  <si>
    <t>DAĞDERE TR-1 35-29-L00320_35-29-L00320_2376500</t>
  </si>
  <si>
    <t>12.12.2021 08:54:18</t>
  </si>
  <si>
    <t>12.12.2021 12:14:00</t>
  </si>
  <si>
    <t>OĞLANANASI TR-2 35-22-M00255_D_56354717_56354717</t>
  </si>
  <si>
    <t>12.12.2021 08:56:30</t>
  </si>
  <si>
    <t>12.12.2021 17:26:32</t>
  </si>
  <si>
    <t>HASAN TÜRKAY SULAMA GRUBU 35-29-L00643_A_65509959_65509959</t>
  </si>
  <si>
    <t>12.12.2021 08:59:37</t>
  </si>
  <si>
    <t>12.12.2021 12:12:23</t>
  </si>
  <si>
    <t>TERZİLER TR-1 45-81-M00237_45-81-M00237_2376475</t>
  </si>
  <si>
    <t>12.12.2021 09:01:04</t>
  </si>
  <si>
    <t>12.12.2021 10:49:15</t>
  </si>
  <si>
    <t>AKHİSAR İM 45-72-A00001_DM-8 ŞEHİR-1 L12_2308257</t>
  </si>
  <si>
    <t>12.12.2021 09:02:35</t>
  </si>
  <si>
    <t>12.12.2021 12:44:07</t>
  </si>
  <si>
    <t>K-1996 35-01-K01996_K-734 K03_65799603</t>
  </si>
  <si>
    <t>12.12.2021 09:02:55</t>
  </si>
  <si>
    <t>12.12.2021 17:13:48</t>
  </si>
  <si>
    <t>12.12.2021 09:02:58</t>
  </si>
  <si>
    <t>12.12.2021 15:41:14</t>
  </si>
  <si>
    <t>12.12.2021 09:05:34</t>
  </si>
  <si>
    <t>12.12.2021 16:15:42</t>
  </si>
  <si>
    <t>12.12.2021 09:06:44</t>
  </si>
  <si>
    <t>12.12.2021 12:17:13</t>
  </si>
  <si>
    <t>12.12.2021 09:07:38</t>
  </si>
  <si>
    <t>12.12.2021 21:09:00</t>
  </si>
  <si>
    <t>ÇELİKLİ MANASTIR TR-2 45-78-M00750_B_56391440_56391440</t>
  </si>
  <si>
    <t>12.12.2021 09:09:02</t>
  </si>
  <si>
    <t>12.12.2021 11:34:22</t>
  </si>
  <si>
    <t>12.12.2021 09:11:21</t>
  </si>
  <si>
    <t>12.12.2021 17:26:02</t>
  </si>
  <si>
    <t>12.12.2021 09:11:55</t>
  </si>
  <si>
    <t>12.12.2021 09:28:41</t>
  </si>
  <si>
    <t>BEYOBA TR-10 45-72-M00425_45-72-M00425_2373724</t>
  </si>
  <si>
    <t>12.12.2021 09:13:59</t>
  </si>
  <si>
    <t>12.12.2021 16:58:24</t>
  </si>
  <si>
    <t>BAĞARASI TR-3 35-23-M00172_42067670_56366208_56366208</t>
  </si>
  <si>
    <t>12.12.2021 09:14:00</t>
  </si>
  <si>
    <t>12.12.2021 10:10:54</t>
  </si>
  <si>
    <t>URGANLI YENİKÖY TR-2 45-83-L00446_45-83-L00446_2358036</t>
  </si>
  <si>
    <t>12.12.2021 09:20:38</t>
  </si>
  <si>
    <t>12.12.2021 17:55:41</t>
  </si>
  <si>
    <t>12.12.2021 09:20:42</t>
  </si>
  <si>
    <t>12.12.2021 09:43:22</t>
  </si>
  <si>
    <t>DM-1/65 35-29-M00065_D A01b_61569171</t>
  </si>
  <si>
    <t>12.12.2021 09:21:54</t>
  </si>
  <si>
    <t>12.12.2021 10:35:45</t>
  </si>
  <si>
    <t>DAĞKIZILCA-3 35-26-M00501_9972371_56357687_56357687</t>
  </si>
  <si>
    <t>12.12.2021 09:22:25</t>
  </si>
  <si>
    <t>12.12.2021 15:35:40</t>
  </si>
  <si>
    <t>ALAŞARLI TR-2 35-15-L00194_B_56369696_56369696</t>
  </si>
  <si>
    <t>12.12.2021 09:23:25</t>
  </si>
  <si>
    <t>12.12.2021 11:55:13</t>
  </si>
  <si>
    <t>TR-28 35-30-L00028_DAĞITIM TRAFOSU TR-28 L04_2332854</t>
  </si>
  <si>
    <t>12.12.2021 09:24:43</t>
  </si>
  <si>
    <t>12.12.2021 16:15:23</t>
  </si>
  <si>
    <t>KIRKAĞAÇ TR-14 45-76-M00014_A_56386324_56386324</t>
  </si>
  <si>
    <t>12.12.2021 09:25:48</t>
  </si>
  <si>
    <t>12.12.2021 10:00:55</t>
  </si>
  <si>
    <t>DM-3/11 45-71-M00105_45-71-M00105_72073494</t>
  </si>
  <si>
    <t>12.12.2021 09:26:14</t>
  </si>
  <si>
    <t>12.12.2021 11:56:20</t>
  </si>
  <si>
    <t>12.12.2021 09:27:55</t>
  </si>
  <si>
    <t>12.12.2021 17:46:01</t>
  </si>
  <si>
    <t>L-425 BELLONA KABİN 35-18-L00425_7044416_56368757_56368757</t>
  </si>
  <si>
    <t>12.12.2021 09:28:00</t>
  </si>
  <si>
    <t>12.12.2021 12:48:33</t>
  </si>
  <si>
    <t>K-4498 35-02-K04498_35-02-K04498_2350939</t>
  </si>
  <si>
    <t>12.12.2021 13:12:15</t>
  </si>
  <si>
    <t>12.12.2021 09:28:54</t>
  </si>
  <si>
    <t>12.12.2021 11:37:38</t>
  </si>
  <si>
    <t>12.12.2021 09:29:05</t>
  </si>
  <si>
    <t>12.12.2021 12:21:46</t>
  </si>
  <si>
    <t>L-319 BAHÇELİEVLER-2 35-18-L00319_9534030_56357430_56357430</t>
  </si>
  <si>
    <t>12.12.2021 09:30:31</t>
  </si>
  <si>
    <t>12.12.2021 13:19:15</t>
  </si>
  <si>
    <t>TR-84 45-78-L00084_TR-85 L04_2328612</t>
  </si>
  <si>
    <t>12.12.2021 09:31:07</t>
  </si>
  <si>
    <t>12.12.2021 11:16:12</t>
  </si>
  <si>
    <t>BADEMLİ TR-1 DM 35-15-L01010_KETENDERESİ (HACI MUSA) L11_67544173</t>
  </si>
  <si>
    <t>12.12.2021 09:32:32</t>
  </si>
  <si>
    <t>12.12.2021 10:39:54</t>
  </si>
  <si>
    <t>TR-21 35-17-M00021_C_56373324_56373324</t>
  </si>
  <si>
    <t>12.12.2021 09:33:29</t>
  </si>
  <si>
    <t>12.12.2021 16:15:36</t>
  </si>
  <si>
    <t>PAŞAKÖY TR-4 45-80-M00166_B_56388170_56388170</t>
  </si>
  <si>
    <t>12.12.2021 09:35:57</t>
  </si>
  <si>
    <t>12.12.2021 13:44:10</t>
  </si>
  <si>
    <t>12.12.2021 09:38:00</t>
  </si>
  <si>
    <t>12.12.2021 10:52:23</t>
  </si>
  <si>
    <t>YENİ HARMANDALI TR-3 45-71-M00894_43142798_56401196_56401196</t>
  </si>
  <si>
    <t>12.12.2021 09:38:18</t>
  </si>
  <si>
    <t>12.12.2021 13:09:58</t>
  </si>
  <si>
    <t>K-1809 35-01-K01809_K-2352 K04_41903385</t>
  </si>
  <si>
    <t>12.12.2021 09:38:35</t>
  </si>
  <si>
    <t>12.12.2021 15:32:40</t>
  </si>
  <si>
    <t>K-197 35-04-K00197_913294220_913294220</t>
  </si>
  <si>
    <t>12.12.2021 09:43:38</t>
  </si>
  <si>
    <t>12.12.2021 19:04:31</t>
  </si>
  <si>
    <t>TR-91 35-19-L00091_956665912_956665912</t>
  </si>
  <si>
    <t>12.12.2021 09:46:20</t>
  </si>
  <si>
    <t>12.12.2021 10:21:28</t>
  </si>
  <si>
    <t>12.12.2021 09:47:25</t>
  </si>
  <si>
    <t>12.12.2021 11:58:07</t>
  </si>
  <si>
    <t>BADEMLİ TR-2 35-30-L00099_A_56353388_56353388</t>
  </si>
  <si>
    <t>12.12.2021 09:49:14</t>
  </si>
  <si>
    <t>12.12.2021 12:20:36</t>
  </si>
  <si>
    <t>ULUKENT KÖK-15 35-28-M00070_HatBaşıAyırıcı_53133686 M04_53133686</t>
  </si>
  <si>
    <t>12.12.2021 09:50:47</t>
  </si>
  <si>
    <t>12.12.2021 12:09:00</t>
  </si>
  <si>
    <t>12.12.2021 09:52:59</t>
  </si>
  <si>
    <t>12.12.2021 14:34:26</t>
  </si>
  <si>
    <t>TR-39 35-27-M00039_A_56356572_56356572</t>
  </si>
  <si>
    <t>12.12.2021 09:53:19</t>
  </si>
  <si>
    <t>12.12.2021 13:39:34</t>
  </si>
  <si>
    <t>TİRE İM-DM-1 35-29-A00001_AKÇAŞEHİR L19_2060156</t>
  </si>
  <si>
    <t>12.12.2021 09:54:21</t>
  </si>
  <si>
    <t>12.12.2021 10:06:03</t>
  </si>
  <si>
    <t>ÇUKURKÖY KÖK 35-29-L00034_AKÇAŞEHİR-1 L03_2087134</t>
  </si>
  <si>
    <t>12.12.2021 09:55:26</t>
  </si>
  <si>
    <t>12.12.2021 10:19:05</t>
  </si>
  <si>
    <t>BOYNUYOĞUN KÖK 35-29-L00051_DÜNDARLI L01_72215452</t>
  </si>
  <si>
    <t>12.12.2021 09:55:32</t>
  </si>
  <si>
    <t>12.12.2021 10:28:55</t>
  </si>
  <si>
    <t>DM-9/11-A 45-71-M01167_45-71-M01167_2367938</t>
  </si>
  <si>
    <t>12.12.2021 09:55:54</t>
  </si>
  <si>
    <t>12.12.2021 21:44:52</t>
  </si>
  <si>
    <t>YENİ HARMANDALI TR-1 45-71-M00893_45-71-M00893_2356815</t>
  </si>
  <si>
    <t>12.12.2021 09:56:16</t>
  </si>
  <si>
    <t>12.12.2021 12:46:30</t>
  </si>
  <si>
    <t>12.12.2021 10:00:21</t>
  </si>
  <si>
    <t>12.12.2021 14:39:36</t>
  </si>
  <si>
    <t>12.12.2021 10:04:23</t>
  </si>
  <si>
    <t>12.12.2021 10:30:36</t>
  </si>
  <si>
    <t>GİRELLİ KIROĞLAN TR-4 45-73-M00764_A_56389549_56389549</t>
  </si>
  <si>
    <t>12.12.2021 10:05:52</t>
  </si>
  <si>
    <t>12.12.2021 12:40:44</t>
  </si>
  <si>
    <t>KARAOĞLANLI TR-1 KÖK 45-71-M00091_ŞEHİR İÇİ ÇIKIŞ M02_61195478</t>
  </si>
  <si>
    <t>12.12.2021 10:07:32</t>
  </si>
  <si>
    <t>12.12.2021 14:48:04</t>
  </si>
  <si>
    <t>K-3591 35-01-K03591_35-01-K03591_2368189</t>
  </si>
  <si>
    <t>12.12.2021 10:09:36</t>
  </si>
  <si>
    <t>12.12.2021 13:03:15</t>
  </si>
  <si>
    <t>KARABURUN TR-13 35-21-L00005_953360063_953360063</t>
  </si>
  <si>
    <t>12.12.2021 10:11:40</t>
  </si>
  <si>
    <t>12.12.2021 15:37:36</t>
  </si>
  <si>
    <t>YAHŞELLİ KÖK 35-28-M00293_EMİRALEM M03_66582307</t>
  </si>
  <si>
    <t>12.12.2021 10:14:12</t>
  </si>
  <si>
    <t>12.12.2021 10:46:38</t>
  </si>
  <si>
    <t>12.12.2021 10:15:33</t>
  </si>
  <si>
    <t>12.12.2021 14:06:58</t>
  </si>
  <si>
    <t>TR-22/6 FEN LİSESİ TR 45-71-M01193_953190264_953190264</t>
  </si>
  <si>
    <t>12.12.2021 10:16:57</t>
  </si>
  <si>
    <t>12.12.2021 20:09:47</t>
  </si>
  <si>
    <t>EURO GIDA KÖK 35-27-M00591_TEKNOPET DM-2 M04_72161844</t>
  </si>
  <si>
    <t>12.12.2021 10:17:00</t>
  </si>
  <si>
    <t>12.12.2021 15:48:00</t>
  </si>
  <si>
    <t>KÜREKÇİ BEKİREFE TR-2 45-75-M00119_D_56394119_56394119</t>
  </si>
  <si>
    <t>12.12.2021 10:19:00</t>
  </si>
  <si>
    <t>12.12.2021 12:25:45</t>
  </si>
  <si>
    <t>K-136 35-01-K00136_A 1A_5918458</t>
  </si>
  <si>
    <t>12.12.2021 10:19:54</t>
  </si>
  <si>
    <t>12.12.2021 14:14:23</t>
  </si>
  <si>
    <t>ÜÇPINAR DM 45-71-M00183_ESKİ ÜÇPINAR M11_72249517</t>
  </si>
  <si>
    <t>12.12.2021 10:20:24</t>
  </si>
  <si>
    <t>12.12.2021 12:32:02</t>
  </si>
  <si>
    <t>HÜSEYİN UYAR ÖZEL TR 35-27-L00162Ö_DIREK TIPI TRAFO HUCRESI H01_2051558</t>
  </si>
  <si>
    <t>12.12.2021 10:22:13</t>
  </si>
  <si>
    <t>12.12.2021 13:43:32</t>
  </si>
  <si>
    <t>ULUCAK DM-2/1 35-27-M00335_B_56366607_56366607</t>
  </si>
  <si>
    <t>12.12.2021 10:24:00</t>
  </si>
  <si>
    <t>12.12.2021 11:10:43</t>
  </si>
  <si>
    <t>M-3120 35-10-M03120_954860265_954860265</t>
  </si>
  <si>
    <t>12.12.2021 10:25:45</t>
  </si>
  <si>
    <t>12.12.2021 12:19:31</t>
  </si>
  <si>
    <t>KİPA DM 35-26-M00283_LA ŞARAP İDOL ÇIKIŞI M06_66064687</t>
  </si>
  <si>
    <t>12.12.2021 10:26:50</t>
  </si>
  <si>
    <t>12.12.2021 10:53:48</t>
  </si>
  <si>
    <t>M-1025 35-04-M01025_C_56376502_56376502</t>
  </si>
  <si>
    <t>12.12.2021 10:27:36</t>
  </si>
  <si>
    <t>12.12.2021 12:46:23</t>
  </si>
  <si>
    <t>KARGIN KÖK 45-71-M00095_AYTEKİNLER ESKİ HARMANDALI M07_2076259</t>
  </si>
  <si>
    <t>12.12.2021 10:29:46</t>
  </si>
  <si>
    <t>12.12.2021 10:30:16</t>
  </si>
  <si>
    <t>L-372 35-18-L00372_49992269_56352575_56352575</t>
  </si>
  <si>
    <t>12.12.2021 10:32:32</t>
  </si>
  <si>
    <t>12.12.2021 14:28:23</t>
  </si>
  <si>
    <t>TR-140 35-19-L00140_6526693_56390701_56390701</t>
  </si>
  <si>
    <t>12.12.2021 10:33:34</t>
  </si>
  <si>
    <t>12.12.2021 14:06:51</t>
  </si>
  <si>
    <t>12.12.2021 10:36:42</t>
  </si>
  <si>
    <t>12.12.2021 11:29:05</t>
  </si>
  <si>
    <t>12.12.2021 10:39:32</t>
  </si>
  <si>
    <t>12.12.2021 20:58:03</t>
  </si>
  <si>
    <t>K-3419 35-08-K03419_912515724_912515724</t>
  </si>
  <si>
    <t>12.12.2021 10:40:25</t>
  </si>
  <si>
    <t>12.12.2021 11:45:06</t>
  </si>
  <si>
    <t>12.12.2021 10:41:36</t>
  </si>
  <si>
    <t>12.12.2021 13:15:22</t>
  </si>
  <si>
    <t>AVDAN TR-5 KÖK 45-82-M00130_B_56404537_56404537</t>
  </si>
  <si>
    <t>12.12.2021 10:42:35</t>
  </si>
  <si>
    <t>12.12.2021 11:54:55</t>
  </si>
  <si>
    <t>BEYDERE KÖK 45-71-M00128_HatBaşıAyırıcı_53134806 M09_53134806</t>
  </si>
  <si>
    <t>12.12.2021 10:44:30</t>
  </si>
  <si>
    <t>13.12.2021 01:42:52</t>
  </si>
  <si>
    <t>TR-28 35-27-M00028_HatBaşıAyırıcı_72468996 M02_72468996</t>
  </si>
  <si>
    <t>12.12.2021 10:44:46</t>
  </si>
  <si>
    <t>12.12.2021 13:42:54</t>
  </si>
  <si>
    <t>DM-16 45-71-M00309_DM-12/01 M08_2080026</t>
  </si>
  <si>
    <t>12.12.2021 10:45:00</t>
  </si>
  <si>
    <t>12.12.2021 12:26:43</t>
  </si>
  <si>
    <t>12.12.2021 10:46:29</t>
  </si>
  <si>
    <t>12.12.2021 13:56:07</t>
  </si>
  <si>
    <t>YENİCEKÖY TR-2 45-72-L00183_963995153_963995153</t>
  </si>
  <si>
    <t>12.12.2021 10:46:53</t>
  </si>
  <si>
    <t>12.12.2021 13:18:27</t>
  </si>
  <si>
    <t>12.12.2021 10:49:07</t>
  </si>
  <si>
    <t>12.12.2021 12:48:23</t>
  </si>
  <si>
    <t>12.12.2021 10:50:37</t>
  </si>
  <si>
    <t>12.12.2021 12:14:55</t>
  </si>
  <si>
    <t>BORLU TR-3 45-86-M00048_B_56400498_56400498</t>
  </si>
  <si>
    <t>12.12.2021 10:51:05</t>
  </si>
  <si>
    <t>12.12.2021 13:46:17</t>
  </si>
  <si>
    <t>CEVİZLİDERE TR-2 45-72-M00183_C_56406234_56406234</t>
  </si>
  <si>
    <t>12.12.2021 10:52:25</t>
  </si>
  <si>
    <t>12.12.2021 15:53:02</t>
  </si>
  <si>
    <t>TR-25 35-19-L00025_95001169144_95001169144</t>
  </si>
  <si>
    <t>12.12.2021 10:54:24</t>
  </si>
  <si>
    <t>12.12.2021 13:24:57</t>
  </si>
  <si>
    <t>KONURCA YAYLA TR-1 45-77-M00181_A_65512890_65512890</t>
  </si>
  <si>
    <t>12.12.2021 10:56:00</t>
  </si>
  <si>
    <t>12.12.2021 12:46:03</t>
  </si>
  <si>
    <t>MADEN KÖK 45-83-M00128_İZZETTİN M03_47316729</t>
  </si>
  <si>
    <t>12.12.2021 10:57:00</t>
  </si>
  <si>
    <t>12.12.2021 15:50:52</t>
  </si>
  <si>
    <t>KARABURUN TR-9 35-21-L00027_7478344_56360113_56360113</t>
  </si>
  <si>
    <t>12.12.2021 10:58:28</t>
  </si>
  <si>
    <t>12.12.2021 13:20:36</t>
  </si>
  <si>
    <t>12.12.2021 11:04:08</t>
  </si>
  <si>
    <t>12.12.2021 12:00:30</t>
  </si>
  <si>
    <t>TULUM TR-2 35-26-L00354_10565738_56358245_56358245</t>
  </si>
  <si>
    <t>12.12.2021 11:05:34</t>
  </si>
  <si>
    <t>12.12.2021 12:38:05</t>
  </si>
  <si>
    <t>ORHANGAZİ TR-1 35-15-L00207_950372072_950372072</t>
  </si>
  <si>
    <t>12.12.2021 11:06:15</t>
  </si>
  <si>
    <t>12.12.2021 12:19:19</t>
  </si>
  <si>
    <t>TR-139 35-16-L00139_B_56363488_56363488</t>
  </si>
  <si>
    <t>12.12.2021 11:08:13</t>
  </si>
  <si>
    <t>12.12.2021 18:50:21</t>
  </si>
  <si>
    <t>12.12.2021 11:10:57</t>
  </si>
  <si>
    <t>12.12.2021 14:56:11</t>
  </si>
  <si>
    <t>ŞİRİNYER TR-1 45-78-L00284_953285339_953285339</t>
  </si>
  <si>
    <t>12.12.2021 11:11:04</t>
  </si>
  <si>
    <t>12.12.2021 13:48:44</t>
  </si>
  <si>
    <t>AVŞAR TR-2 45-83-L00352_A_56386276_56386276</t>
  </si>
  <si>
    <t>12.12.2021 11:11:26</t>
  </si>
  <si>
    <t>12.12.2021 17:51:57</t>
  </si>
  <si>
    <t>DM-3/16-1 35-26-M00818_956628042_956628042</t>
  </si>
  <si>
    <t>12.12.2021 11:12:21</t>
  </si>
  <si>
    <t>12.12.2021 16:32:24</t>
  </si>
  <si>
    <t>YENİ ŞAKRAN TR-12 35-17-M00212_950314404_950314404</t>
  </si>
  <si>
    <t>12.12.2021 11:12:50</t>
  </si>
  <si>
    <t>12.12.2021 17:27:00</t>
  </si>
  <si>
    <t>DADAĞLI TR-2 IŞIKLAR 45-79-M00390_C_56364091_56364091</t>
  </si>
  <si>
    <t>12.12.2021 11:12:57</t>
  </si>
  <si>
    <t>12.12.2021 13:12:55</t>
  </si>
  <si>
    <t>K-4171 35-04-K04171_913667088_913667088</t>
  </si>
  <si>
    <t>12.12.2021 11:13:54</t>
  </si>
  <si>
    <t>12.12.2021 12:43:55</t>
  </si>
  <si>
    <t>M-1424 35-02-M01424_D_56367105_56367105</t>
  </si>
  <si>
    <t>12.12.2021 11:14:42</t>
  </si>
  <si>
    <t>12.12.2021 12:39:32</t>
  </si>
  <si>
    <t>L-353 İŞTUR 35-18-L00353_950455291_950455291</t>
  </si>
  <si>
    <t>12.12.2021 11:16:57</t>
  </si>
  <si>
    <t>12.12.2021 13:13:59</t>
  </si>
  <si>
    <t>BEYLER ÇAYIRI TR-6 35-16-M00659_35-16-M00659_2364522</t>
  </si>
  <si>
    <t>12.12.2021 11:17:02</t>
  </si>
  <si>
    <t>12.12.2021 13:45:46</t>
  </si>
  <si>
    <t>AKHİSAR İM 45-72-A00001_HatBaşıAyırıcı_53140087 L03_53140087</t>
  </si>
  <si>
    <t>12.12.2021 11:21:35</t>
  </si>
  <si>
    <t>12.12.2021 12:05:46</t>
  </si>
  <si>
    <t>SAKIZTEPE SİTESİ TR 35-21-L00065_A A1_5794539</t>
  </si>
  <si>
    <t>12.12.2021 11:26:57</t>
  </si>
  <si>
    <t>12.12.2021 12:17:54</t>
  </si>
  <si>
    <t>M. ALİ ÇETİN SULAMA GRUBU 35-27-M00172_DIREK TIPI TRAFO HUCRESI H01_2051628</t>
  </si>
  <si>
    <t>12.12.2021 11:28:17</t>
  </si>
  <si>
    <t>12.12.2021 15:39:06</t>
  </si>
  <si>
    <t>12.12.2021 11:28:52</t>
  </si>
  <si>
    <t>12.12.2021 11:29:42</t>
  </si>
  <si>
    <t>TEPEBOZ TR-3 35-21-L00062__72410941_72410941</t>
  </si>
  <si>
    <t>12.12.2021 11:29:19</t>
  </si>
  <si>
    <t>12.12.2021 12:53:57</t>
  </si>
  <si>
    <t>ÖREN TR-4 35-27-L00219_DIREK TIPI TRAFO HUCRESI H01_2054283</t>
  </si>
  <si>
    <t>12.12.2021 11:31:00</t>
  </si>
  <si>
    <t>12.12.2021 12:18:18</t>
  </si>
  <si>
    <t>ÇAPAK TR-1 35-26-M00425_B_60982432_60982432</t>
  </si>
  <si>
    <t>12.12.2021 11:31:15</t>
  </si>
  <si>
    <t>12.12.2021 12:35:30</t>
  </si>
  <si>
    <t>AZİZTEPE MEZARÖNÜ TR-3 45-73-M00222_B_56401066_56401066</t>
  </si>
  <si>
    <t>12.12.2021 11:32:42</t>
  </si>
  <si>
    <t>12.12.2021 14:55:31</t>
  </si>
  <si>
    <t>DM-9 45-71-M00386__56402563_56402563</t>
  </si>
  <si>
    <t>12.12.2021 11:34:07</t>
  </si>
  <si>
    <t>12.12.2021 22:31:45</t>
  </si>
  <si>
    <t>ÇUKURALTI M-38 35-25-M00079_955279315_955279315</t>
  </si>
  <si>
    <t>12.12.2021 11:34:21</t>
  </si>
  <si>
    <t>12.12.2021 13:46:41</t>
  </si>
  <si>
    <t>İSMAİLLİ HACILAR TR-1 35-16-M00041_953333324_953333324</t>
  </si>
  <si>
    <t>12.12.2021 11:35:24</t>
  </si>
  <si>
    <t>12.12.2021 13:54:33</t>
  </si>
  <si>
    <t>DM-12/TR-1 45-73-M00067_ASKERİYE M02_65918028</t>
  </si>
  <si>
    <t>12.12.2021 11:38:36</t>
  </si>
  <si>
    <t>12.12.2021 13:12:53</t>
  </si>
  <si>
    <t>K-1229 35-01-K01229_910299610_910299610</t>
  </si>
  <si>
    <t>12.12.2021 11:39:40</t>
  </si>
  <si>
    <t>SARUHANLI TR-9 45-80-M00009_956562470_956562470</t>
  </si>
  <si>
    <t>12.12.2021 11:41:19</t>
  </si>
  <si>
    <t>12.12.2021 14:59:59</t>
  </si>
  <si>
    <t>ULUCAK DM 35-27-M00792_EĞRİDERE-1 M06_2053523</t>
  </si>
  <si>
    <t>12.12.2021 11:41:22</t>
  </si>
  <si>
    <t>12.12.2021 11:52:00</t>
  </si>
  <si>
    <t>UZUNKUYU TR-1 35-19-M00203_956699111_956699111</t>
  </si>
  <si>
    <t>12.12.2021 11:43:00</t>
  </si>
  <si>
    <t>12.12.2021 21:14:07</t>
  </si>
  <si>
    <t>ÖREN TR-3 35-27-L00218_ÖREN TR-4/ÖREN TR-5 L02_72159949</t>
  </si>
  <si>
    <t>12.12.2021 11:49:00</t>
  </si>
  <si>
    <t>12.12.2021 13:49:56</t>
  </si>
  <si>
    <t>MURADİYE DM-5/8 KÖK 45-71-M00828_DM-5/11 M08_72087113</t>
  </si>
  <si>
    <t>12.12.2021 11:49:34</t>
  </si>
  <si>
    <t>12.12.2021 13:36:15</t>
  </si>
  <si>
    <t>ALEMŞAHLI KIZILÇUKUR TR-6 45-79-M00531_A_80680344_80680344</t>
  </si>
  <si>
    <t>12.12.2021 11:50:46</t>
  </si>
  <si>
    <t>12.12.2021 13:48:49</t>
  </si>
  <si>
    <t>DM-1/59 45-71-M00020_C_56397955_56397955</t>
  </si>
  <si>
    <t>12.12.2021 11:57:18</t>
  </si>
  <si>
    <t>12.12.2021 20:15:32</t>
  </si>
  <si>
    <t>HARMANDALI DM-2 (M-200) 35-09-M00200_M-211 M04_45385843</t>
  </si>
  <si>
    <t>12.12.2021 11:58:29</t>
  </si>
  <si>
    <t>12.12.2021 15:22:57</t>
  </si>
  <si>
    <t>12.12.2021 11:59:06</t>
  </si>
  <si>
    <t>12.12.2021 12:01:00</t>
  </si>
  <si>
    <t>ULUKENT DM-3/12 35-28-M00061_A_56364385_56364385</t>
  </si>
  <si>
    <t>12.12.2021 11:59:41</t>
  </si>
  <si>
    <t>12.12.2021 12:39:56</t>
  </si>
  <si>
    <t>TR-157 35-19-M00157_956693662_956693662</t>
  </si>
  <si>
    <t>12.12.2021 12:00:22</t>
  </si>
  <si>
    <t>12.12.2021 14:42:50</t>
  </si>
  <si>
    <t>12.12.2021 12:02:38</t>
  </si>
  <si>
    <t>12.12.2021 12:06:53</t>
  </si>
  <si>
    <t>SOMA MERKEZ DM-2 45-82-M00070_TR-40 M05_2322046</t>
  </si>
  <si>
    <t>12.12.2021 12:03:46</t>
  </si>
  <si>
    <t>12.12.2021 12:22:49</t>
  </si>
  <si>
    <t>MURADİYE DM-7/1 45-71-M01854_DM-5/7 KÖK M01_2125935</t>
  </si>
  <si>
    <t>12.12.2021 12:04:04</t>
  </si>
  <si>
    <t>12.12.2021 12:33:07</t>
  </si>
  <si>
    <t>DM-2/15 35-29-M00098_ M01_72182632</t>
  </si>
  <si>
    <t>12.12.2021 12:06:58</t>
  </si>
  <si>
    <t>12.12.2021 14:08:15</t>
  </si>
  <si>
    <t>L-238 35-18-L00238_12146294_56370503_56370503</t>
  </si>
  <si>
    <t>12.12.2021 12:09:08</t>
  </si>
  <si>
    <t>12.12.2021 15:32:27</t>
  </si>
  <si>
    <t>IŞIKLAR TM 35-02-A00006_BATIÇİM-1 M24_2308413</t>
  </si>
  <si>
    <t>12.12.2021 12:11:05</t>
  </si>
  <si>
    <t>12.12.2021 12:17:51</t>
  </si>
  <si>
    <t>GÜLPINAR TR-1 45-73-M01041_945656546_945656546</t>
  </si>
  <si>
    <t>12.12.2021 12:11:41</t>
  </si>
  <si>
    <t>12.12.2021 17:36:40</t>
  </si>
  <si>
    <t>AHMETBEYLİ TARIMSAL SULAMA TR-1 35-22-M00239_35-22-M00239_2354045</t>
  </si>
  <si>
    <t>12.12.2021 12:14:50</t>
  </si>
  <si>
    <t>12.12.2021 16:05:45</t>
  </si>
  <si>
    <t>12.12.2021 12:15:00</t>
  </si>
  <si>
    <t>12.12.2021 14:11:58</t>
  </si>
  <si>
    <t>ARAPBAŞI TR-1 35-20-L00082_DIREK TIPI TRAFO HUCRESI H01_2039345</t>
  </si>
  <si>
    <t>12.12.2021 12:15:16</t>
  </si>
  <si>
    <t>12.12.2021 14:07:04</t>
  </si>
  <si>
    <t>TR-71 35-30-L00071_955329556_955329556</t>
  </si>
  <si>
    <t>12.12.2021 12:17:58</t>
  </si>
  <si>
    <t>12.12.2021 15:41:34</t>
  </si>
  <si>
    <t>12.12.2021 12:18:05</t>
  </si>
  <si>
    <t>12.12.2021 14:12:08</t>
  </si>
  <si>
    <t>TR-134 35-15-M00134_950373921_950373921</t>
  </si>
  <si>
    <t>12.12.2021 12:20:22</t>
  </si>
  <si>
    <t>12.12.2021 16:42:44</t>
  </si>
  <si>
    <t>12.12.2021 12:23:48</t>
  </si>
  <si>
    <t>12.12.2021 17:33:56</t>
  </si>
  <si>
    <t>BEBEKLİ TR-1 45-77-L00196_945493202_945493202</t>
  </si>
  <si>
    <t>12.12.2021 12:24:57</t>
  </si>
  <si>
    <t>12.12.2021 15:04:20</t>
  </si>
  <si>
    <t>GÖKTEPE TR-2 35-28-M00270_953378998_953378998</t>
  </si>
  <si>
    <t>12.12.2021 12:25:31</t>
  </si>
  <si>
    <t>12.12.2021 14:01:36</t>
  </si>
  <si>
    <t>12.12.2021 12:27:06</t>
  </si>
  <si>
    <t>12.12.2021 16:06:18</t>
  </si>
  <si>
    <t>YENİ ŞAKRAN TR-13 35-17-M00213_950314487_950314487</t>
  </si>
  <si>
    <t>12.12.2021 12:27:13</t>
  </si>
  <si>
    <t>12.12.2021 14:02:11</t>
  </si>
  <si>
    <t>ARMAS KÖK 35-26-M00986_ M02_2333200</t>
  </si>
  <si>
    <t>12.12.2021 12:27:34</t>
  </si>
  <si>
    <t>12.12.2021 14:03:07</t>
  </si>
  <si>
    <t>12.12.2021 12:28:37</t>
  </si>
  <si>
    <t>12.12.2021 14:55:38</t>
  </si>
  <si>
    <t>12.12.2021 12:31:22</t>
  </si>
  <si>
    <t>12.12.2021 14:26:45</t>
  </si>
  <si>
    <t>12.12.2021 12:36:06</t>
  </si>
  <si>
    <t>12.12.2021 18:48:53</t>
  </si>
  <si>
    <t>K-4522 35-02-K04522_913118995_913118995</t>
  </si>
  <si>
    <t>12.12.2021 12:40:02</t>
  </si>
  <si>
    <t>12.12.2021 13:21:07</t>
  </si>
  <si>
    <t>KARABURUN GIS TM 35-19-A00008_EĞLENHOCA M04_2317315</t>
  </si>
  <si>
    <t>12.12.2021 12:40:34</t>
  </si>
  <si>
    <t>12.12.2021 17:17:34</t>
  </si>
  <si>
    <t>M-870 EĞRİDERE TR-2 35-02-M00870__81570009_81570009</t>
  </si>
  <si>
    <t>12.12.2021 12:42:13</t>
  </si>
  <si>
    <t>12.12.2021 13:33:18</t>
  </si>
  <si>
    <t>FIRINLI TR-1 35-20-L00370_C_56361017_56361017</t>
  </si>
  <si>
    <t>12.12.2021 12:44:19</t>
  </si>
  <si>
    <t>12.12.2021 14:53:16</t>
  </si>
  <si>
    <t>12.12.2021 12:47:12</t>
  </si>
  <si>
    <t>12.12.2021 15:12:45</t>
  </si>
  <si>
    <t>KOYUNDERE DM 35-28-M00165_KOYUNDERE TR-5 M04_66524414</t>
  </si>
  <si>
    <t>12.12.2021 12:47:56</t>
  </si>
  <si>
    <t>12.12.2021 13:31:16</t>
  </si>
  <si>
    <t>K-1464 35-09-K01464_910423931_910423931</t>
  </si>
  <si>
    <t>12.12.2021 12:49:09</t>
  </si>
  <si>
    <t>12.12.2021 13:34:51</t>
  </si>
  <si>
    <t>ELİFLİ TR-5 35-20-L00113_955203668_955203668</t>
  </si>
  <si>
    <t>12.12.2021 12:49:49</t>
  </si>
  <si>
    <t>12.12.2021 16:57:45</t>
  </si>
  <si>
    <t>12.12.2021 12:50:42</t>
  </si>
  <si>
    <t>12.12.2021 15:51:43</t>
  </si>
  <si>
    <t>DM-2/12 45-72-M00610_49749522_56406950_56406950</t>
  </si>
  <si>
    <t>12.12.2021 12:51:46</t>
  </si>
  <si>
    <t>12.12.2021 15:56:24</t>
  </si>
  <si>
    <t>TR-82 35-17-M00082__56394496_56394496</t>
  </si>
  <si>
    <t>12.12.2021 12:51:59</t>
  </si>
  <si>
    <t>12.12.2021 14:30:22</t>
  </si>
  <si>
    <t>DM-2/TR-19 45-72-L00019_TR-2/21 L03_61368782</t>
  </si>
  <si>
    <t>12.12.2021 12:52:32</t>
  </si>
  <si>
    <t>12.12.2021 12:57:00</t>
  </si>
  <si>
    <t>TR-140 35-26-M00140_956614681_956614681</t>
  </si>
  <si>
    <t>12.12.2021 12:53:33</t>
  </si>
  <si>
    <t>12.12.2021 13:30:02</t>
  </si>
  <si>
    <t>ESKİOBA TR-2 35-29-L00146_950338841_950338841</t>
  </si>
  <si>
    <t>12.12.2021 12:54:01</t>
  </si>
  <si>
    <t>12.12.2021 15:32:18</t>
  </si>
  <si>
    <t>İTOB DM 35-22-M00089_ARITMA M05_2044435</t>
  </si>
  <si>
    <t>12.12.2021 12:56:36</t>
  </si>
  <si>
    <t>12.12.2021 15:20:53</t>
  </si>
  <si>
    <t>12.12.2021 12:56:45</t>
  </si>
  <si>
    <t>12.12.2021 17:20:35</t>
  </si>
  <si>
    <t>M-1233 35-01-M01233_A_56354799_56354799</t>
  </si>
  <si>
    <t>12.12.2021 12:56:51</t>
  </si>
  <si>
    <t>12.12.2021 14:21:16</t>
  </si>
  <si>
    <t>TR-2/31 45-72-L00031_TR-2/18 (DM-8) L01_61317636</t>
  </si>
  <si>
    <t>12.12.2021 12:57:52</t>
  </si>
  <si>
    <t>12.12.2021 17:12:24</t>
  </si>
  <si>
    <t>M-2088 35-09-M02088_B_60983309_60983309</t>
  </si>
  <si>
    <t>12.12.2021 13:06:14</t>
  </si>
  <si>
    <t>12.12.2021 13:41:59</t>
  </si>
  <si>
    <t>ATAKÖY TR-1 35-22-M00190_955270592_955270592</t>
  </si>
  <si>
    <t>12.12.2021 13:09:42</t>
  </si>
  <si>
    <t>12.12.2021 18:16:43</t>
  </si>
  <si>
    <t>TR-114 35-26-M00114_CANET/TORBALI DEVLET HASTANESİ M01_65974713</t>
  </si>
  <si>
    <t>12.12.2021 13:14:29</t>
  </si>
  <si>
    <t>12.12.2021 14:01:10</t>
  </si>
  <si>
    <t>ÖRNEKKÖY TR-1 35-27-L00128_YAYLACIK L02_72169348</t>
  </si>
  <si>
    <t>12.12.2021 13:17:00</t>
  </si>
  <si>
    <t>12.12.2021 13:53:14</t>
  </si>
  <si>
    <t>MORDOĞAN TR-3 35-21-L00141_E_56375584_56375584</t>
  </si>
  <si>
    <t>12.12.2021 13:19:11</t>
  </si>
  <si>
    <t>12.12.2021 20:17:03</t>
  </si>
  <si>
    <t>L-46 HARİTACILAR 35-14-L00046_35-14-L00046_2376793</t>
  </si>
  <si>
    <t>12.12.2021 13:19:17</t>
  </si>
  <si>
    <t>12.12.2021 18:11:39</t>
  </si>
  <si>
    <t>12.12.2021 13:24:04</t>
  </si>
  <si>
    <t>12.12.2021 15:18:23</t>
  </si>
  <si>
    <t>M-2040 35-01-M02040_910754921_910754921</t>
  </si>
  <si>
    <t>12.12.2021 13:27:58</t>
  </si>
  <si>
    <t>HARMANDALI KÖK 45-71-M00061_HatBaşıAyırıcı_53135197 M02_53135197</t>
  </si>
  <si>
    <t>12.12.2021 13:29:17</t>
  </si>
  <si>
    <t>12.12.2021 23:27:39</t>
  </si>
  <si>
    <t>TR-107 35-16-M00867_953335996_953335996</t>
  </si>
  <si>
    <t>12.12.2021 13:29:52</t>
  </si>
  <si>
    <t>12.12.2021 15:10:51</t>
  </si>
  <si>
    <t>M-22 HASTANE ÖNÜ 35-14-M00022_956640489_956640489</t>
  </si>
  <si>
    <t>12.12.2021 13:31:35</t>
  </si>
  <si>
    <t>12.12.2021 21:17:55</t>
  </si>
  <si>
    <t>HANPAŞA TR-1 45-72-M00205_B_65499284_65499284</t>
  </si>
  <si>
    <t>12.12.2021 13:32:57</t>
  </si>
  <si>
    <t>12.12.2021 14:49:00</t>
  </si>
  <si>
    <t>L-31 35-14-L00031_9082782_56354030_56354030</t>
  </si>
  <si>
    <t>12.12.2021 13:33:38</t>
  </si>
  <si>
    <t>12.12.2021 18:53:39</t>
  </si>
  <si>
    <t>M-2370 35-01-M02370_912322443_912322443</t>
  </si>
  <si>
    <t>12.12.2021 13:34:00</t>
  </si>
  <si>
    <t>12.12.2021 16:46:50</t>
  </si>
  <si>
    <t>HACI HALİLLER DM 45-71-M00065_45-71-M00065_72237426</t>
  </si>
  <si>
    <t>12.12.2021 13:35:00</t>
  </si>
  <si>
    <t>13.12.2021 02:29:42</t>
  </si>
  <si>
    <t>12.12.2021 13:37:30</t>
  </si>
  <si>
    <t>12.12.2021 14:21:22</t>
  </si>
  <si>
    <t>M-319 35-02-M00319_912843795_912843795</t>
  </si>
  <si>
    <t>12.12.2021 13:38:07</t>
  </si>
  <si>
    <t>12.12.2021 14:41:35</t>
  </si>
  <si>
    <t>YURDAKUL ALKAN SULAMA GRUBU TR 35-27-M00260_35-27-M00260_2359508</t>
  </si>
  <si>
    <t>12.12.2021 13:42:14</t>
  </si>
  <si>
    <t>12.12.2021 17:58:06</t>
  </si>
  <si>
    <t>TR-40 35-27-M00040_B_56371303_56371303</t>
  </si>
  <si>
    <t>12.12.2021 13:45:03</t>
  </si>
  <si>
    <t>12.12.2021 19:07:53</t>
  </si>
  <si>
    <t>12.12.2021 13:52:34</t>
  </si>
  <si>
    <t>12.12.2021 14:14:26</t>
  </si>
  <si>
    <t>12.12.2021 13:52:59</t>
  </si>
  <si>
    <t>12.12.2021 14:07:22</t>
  </si>
  <si>
    <t>M-1186 35-04-M01186_99147139_99147139</t>
  </si>
  <si>
    <t>12.12.2021 13:55:06</t>
  </si>
  <si>
    <t>12.12.2021 16:29:33</t>
  </si>
  <si>
    <t>TR-1-1/5 CEZAEVİ KABİN 35-20-L00005_95000076398_95000076398</t>
  </si>
  <si>
    <t>12.12.2021 13:56:10</t>
  </si>
  <si>
    <t>12.12.2021 16:34:47</t>
  </si>
  <si>
    <t>12.12.2021 13:56:29</t>
  </si>
  <si>
    <t>12.12.2021 15:33:47</t>
  </si>
  <si>
    <t>BİRGİ TR-13 35-15-L00268_48762086_56367640_56367640</t>
  </si>
  <si>
    <t>12.12.2021 14:00:55</t>
  </si>
  <si>
    <t>12.12.2021 17:33:09</t>
  </si>
  <si>
    <t>BAŞPINAR KÖK 45-76-L00001_AŞAĞI BOSTANCI-KARAKURT SULAMA L04_72214099</t>
  </si>
  <si>
    <t>12.12.2021 14:00:56</t>
  </si>
  <si>
    <t>12.12.2021 14:47:47</t>
  </si>
  <si>
    <t>L-55 ÖZMET 35-14-L00055_956645755_956645755</t>
  </si>
  <si>
    <t>12.12.2021 14:02:35</t>
  </si>
  <si>
    <t>12.12.2021 18:30:35</t>
  </si>
  <si>
    <t>ASARLIK TR-22 35-28-M00595_6597090 _5794595</t>
  </si>
  <si>
    <t>12.12.2021 14:04:07</t>
  </si>
  <si>
    <t>12.12.2021 17:31:53</t>
  </si>
  <si>
    <t>SÜTÇÜLER TR-3 35-27-M00407_B_56380404_56380404</t>
  </si>
  <si>
    <t>12.12.2021 14:05:36</t>
  </si>
  <si>
    <t>12.12.2021 18:25:24</t>
  </si>
  <si>
    <t>12.12.2021 14:07:14</t>
  </si>
  <si>
    <t>12.12.2021 14:47:10</t>
  </si>
  <si>
    <t>TR-21 35-31-L00021_956593966_956593966</t>
  </si>
  <si>
    <t>12.12.2021 14:08:42</t>
  </si>
  <si>
    <t>12.12.2021 16:51:28</t>
  </si>
  <si>
    <t>HÜSEYİN PEKCAN TR 35-27-L00071_A_56370277_56370277</t>
  </si>
  <si>
    <t>12.12.2021 14:10:08</t>
  </si>
  <si>
    <t>12.12.2021 23:06:44</t>
  </si>
  <si>
    <t>L-277 GÖLCÜK GÖDENCE KÖK 35-14-L00277_HatBaşıAyırıcı_53133306 L04_53133306</t>
  </si>
  <si>
    <t>12.12.2021 14:10:32</t>
  </si>
  <si>
    <t>12.12.2021 16:25:04</t>
  </si>
  <si>
    <t>YENİ LİMAN TR-2 35-21-L00051_953357663_953357663</t>
  </si>
  <si>
    <t>12.12.2021 14:12:54</t>
  </si>
  <si>
    <t>12.12.2021 20:19:47</t>
  </si>
  <si>
    <t>GRUPKENT KÖK 35-30-M00200_GRUPKENT M02_72066251</t>
  </si>
  <si>
    <t>12.12.2021 14:13:16</t>
  </si>
  <si>
    <t>12.12.2021 19:04:46</t>
  </si>
  <si>
    <t>SARISU TR-4 35-31-L00082_DIREK TIPI TRAFO HUCRESI H01_2049410</t>
  </si>
  <si>
    <t>12.12.2021 14:14:03</t>
  </si>
  <si>
    <t>12.12.2021 19:50:21</t>
  </si>
  <si>
    <t>KARAAĞAÇ TR-1 45-75-M00228_945619719_945619719</t>
  </si>
  <si>
    <t>12.12.2021 14:16:00</t>
  </si>
  <si>
    <t>12.12.2021 17:36:36</t>
  </si>
  <si>
    <t>GÜMÜLDÜR M-51 35-25-M00051_DAĞITIM TRAFO GÜMÜLDÜR M-51 M03_72081183</t>
  </si>
  <si>
    <t>12.12.2021 14:16:34</t>
  </si>
  <si>
    <t>12.12.2021 15:07:45</t>
  </si>
  <si>
    <t>MURADİYE ORTA ÖLÇEKLİ SAN. TR-3 45-71-M00221_953246722_953246722</t>
  </si>
  <si>
    <t>12.12.2021 14:17:32</t>
  </si>
  <si>
    <t>13.12.2021 05:49:06</t>
  </si>
  <si>
    <t>ALKORU SİTESİ TR 35-30-M00040_35-30-M00040_2348682</t>
  </si>
  <si>
    <t>12.12.2021 14:21:23</t>
  </si>
  <si>
    <t>12.12.2021 20:03:06</t>
  </si>
  <si>
    <t>DERBENT TR-1 45-78-M00947_49343680_56393892_56393892</t>
  </si>
  <si>
    <t>12.12.2021 14:23:24</t>
  </si>
  <si>
    <t>12.12.2021 15:52:04</t>
  </si>
  <si>
    <t>K-136 35-01-K00136_35-01-K00136_2375631</t>
  </si>
  <si>
    <t>12.12.2021 14:24:37</t>
  </si>
  <si>
    <t>12.12.2021 22:08:42</t>
  </si>
  <si>
    <t>KAYAPINAR KÖK 45-71-M02146_HatBaşıAyırıcı_53134567 M05_53134567</t>
  </si>
  <si>
    <t>12.12.2021 14:26:00</t>
  </si>
  <si>
    <t>13.12.2021 08:15:53</t>
  </si>
  <si>
    <t>K-4171 35-04-K04171_914976018_914976018</t>
  </si>
  <si>
    <t>12.12.2021 14:27:22</t>
  </si>
  <si>
    <t>12.12.2021 19:17:29</t>
  </si>
  <si>
    <t>DM-2/36 45-71-M00168_B_56404343_56404343</t>
  </si>
  <si>
    <t>12.12.2021 14:28:05</t>
  </si>
  <si>
    <t>12.12.2021 16:48:57</t>
  </si>
  <si>
    <t>YAYLAYURT TR-1 35-30-M00128_B_65513982_65513982</t>
  </si>
  <si>
    <t>12.12.2021 14:29:40</t>
  </si>
  <si>
    <t>12.12.2021 18:29:09</t>
  </si>
  <si>
    <t>K-1567 35-01-K01567_K K1_5867054</t>
  </si>
  <si>
    <t>12.12.2021 14:29:47</t>
  </si>
  <si>
    <t>12.12.2021 16:54:17</t>
  </si>
  <si>
    <t>BÜNYAN OSMANİYE TR-1 45-72-L00444_B_56390536_56390536</t>
  </si>
  <si>
    <t>12.12.2021 14:31:27</t>
  </si>
  <si>
    <t>12.12.2021 17:47:42</t>
  </si>
  <si>
    <t>12.12.2021 14:36:20</t>
  </si>
  <si>
    <t>12.12.2021 18:01:47</t>
  </si>
  <si>
    <t>ASARLIK TR-14 KÖK 35-28-M00168_35-28-M00168_66531982</t>
  </si>
  <si>
    <t>12.12.2021 14:36:56</t>
  </si>
  <si>
    <t>12.12.2021 16:57:12</t>
  </si>
  <si>
    <t>K-914 35-01-K00914_B_56375716_56375716</t>
  </si>
  <si>
    <t>12.12.2021 14:38:56</t>
  </si>
  <si>
    <t>12.12.2021 16:58:02</t>
  </si>
  <si>
    <t>TEKKE TR-1 35-15-L00123_B_56368993_56368993</t>
  </si>
  <si>
    <t>12.12.2021 14:40:27</t>
  </si>
  <si>
    <t>13.12.2021 02:22:37</t>
  </si>
  <si>
    <t>TR-62 35-27-M00145_910051884_910051884</t>
  </si>
  <si>
    <t>12.12.2021 14:41:40</t>
  </si>
  <si>
    <t>12.12.2021 17:52:14</t>
  </si>
  <si>
    <t>TR-2/8 45-83-L00008_955148542_955148542</t>
  </si>
  <si>
    <t>12.12.2021 14:46:02</t>
  </si>
  <si>
    <t>12.12.2021 16:59:08</t>
  </si>
  <si>
    <t>ÇANAKÇI KÖK 45-79-M00194_ÇİMENTEPE YENİKÖY M01_67098847</t>
  </si>
  <si>
    <t>12.12.2021 14:46:36</t>
  </si>
  <si>
    <t>12.12.2021 15:23:46</t>
  </si>
  <si>
    <t>K-1174 35-01-K01174_911381973_911381973</t>
  </si>
  <si>
    <t>12.12.2021 14:49:35</t>
  </si>
  <si>
    <t>12.12.2021 17:31:26</t>
  </si>
  <si>
    <t>ÇANDARLI TR-18 35-30-M00018_955321424_955321424</t>
  </si>
  <si>
    <t>12.12.2021 14:50:24</t>
  </si>
  <si>
    <t>12.12.2021 17:55:49</t>
  </si>
  <si>
    <t>BÜYÜKBELEN KÖK 45-80-M00066_ÇULLU GÖRECE ENH M03_72191842</t>
  </si>
  <si>
    <t>12.12.2021 14:52:02</t>
  </si>
  <si>
    <t>12.12.2021 15:45:09</t>
  </si>
  <si>
    <t>YUKARIBEY TR-1 35-16-M00120_953323598_953323598</t>
  </si>
  <si>
    <t>12.12.2021 14:52:09</t>
  </si>
  <si>
    <t>12.12.2021 17:20:55</t>
  </si>
  <si>
    <t>KIRKAĞAÇ TR-7 45-76-M00007_D_65501969_65501969</t>
  </si>
  <si>
    <t>12.12.2021 14:54:03</t>
  </si>
  <si>
    <t>12.12.2021 15:41:42</t>
  </si>
  <si>
    <t>K-3388 35-04-K03388_H H-8_5901651</t>
  </si>
  <si>
    <t>12.12.2021 14:55:34</t>
  </si>
  <si>
    <t>12.12.2021 23:00:06</t>
  </si>
  <si>
    <t>ULUDERBENT TR-3 45-73-M00543_B_56386597_56386597</t>
  </si>
  <si>
    <t>12.12.2021 14:59:21</t>
  </si>
  <si>
    <t>12.12.2021 19:45:02</t>
  </si>
  <si>
    <t>K-535 35-02-K00535_8381838 c1b_5839326</t>
  </si>
  <si>
    <t>12.12.2021 15:00:39</t>
  </si>
  <si>
    <t>12.12.2021 16:51:44</t>
  </si>
  <si>
    <t>YILDIZ YIĞINÇAĞIL TR-1 45-81-M00270_945632140_945632140</t>
  </si>
  <si>
    <t>12.12.2021 15:01:52</t>
  </si>
  <si>
    <t>12.12.2021 15:56:10</t>
  </si>
  <si>
    <t>EVRENOS TR-3 45-71-M01411_DIREK TIPI TRAFO HUCRESI H01_2083328</t>
  </si>
  <si>
    <t>12.12.2021 15:06:00</t>
  </si>
  <si>
    <t>13.12.2021 04:02:44</t>
  </si>
  <si>
    <t>12.12.2021 15:06:22</t>
  </si>
  <si>
    <t>13.12.2021 00:15:34</t>
  </si>
  <si>
    <t>12.12.2021 15:06:34</t>
  </si>
  <si>
    <t>12.12.2021 17:09:09</t>
  </si>
  <si>
    <t>NARINCALIPITRAK TR-2 45-77-L00093_A_56395816_56395816</t>
  </si>
  <si>
    <t>12.12.2021 15:07:34</t>
  </si>
  <si>
    <t>12.12.2021 15:57:45</t>
  </si>
  <si>
    <t>KÜRDÜLLÜ TR-1 35-29-L00458_A_56401563_56401563</t>
  </si>
  <si>
    <t>12.12.2021 15:10:36</t>
  </si>
  <si>
    <t>12.12.2021 17:09:24</t>
  </si>
  <si>
    <t>TİRE TR-14 35-29-L00014_950336662_950336662</t>
  </si>
  <si>
    <t>12.12.2021 15:11:00</t>
  </si>
  <si>
    <t>12.12.2021 17:20:10</t>
  </si>
  <si>
    <t>K-3036 35-04-K03036_912525240_912525240</t>
  </si>
  <si>
    <t>12.12.2021 15:16:53</t>
  </si>
  <si>
    <t>12.12.2021 18:32:01</t>
  </si>
  <si>
    <t>IŞIKLAR KÖK 45-73-M00467_BAKLACI M02_67094230</t>
  </si>
  <si>
    <t>12.12.2021 15:17:43</t>
  </si>
  <si>
    <t>12.12.2021 15:18:43</t>
  </si>
  <si>
    <t>K-2414 35-01-K02414_910684870_910684870</t>
  </si>
  <si>
    <t>12.12.2021 15:23:50</t>
  </si>
  <si>
    <t>12.12.2021 18:23:27</t>
  </si>
  <si>
    <t>KARAOĞLANLI TR-4 45-71-M00093_45-71-M00093_2353705</t>
  </si>
  <si>
    <t>12.12.2021 15:24:55</t>
  </si>
  <si>
    <t>12.12.2021 16:40:40</t>
  </si>
  <si>
    <t>KOCAÖMERLİ TR-1 35-24-M00074_955223609_955223609</t>
  </si>
  <si>
    <t>12.12.2021 15:25:00</t>
  </si>
  <si>
    <t>12.12.2021 15:44:34</t>
  </si>
  <si>
    <t>BADINCA KÖK 45-73-M00341_HatBaşıAyırıcı_53135621 M03_53135621</t>
  </si>
  <si>
    <t>12.12.2021 15:32:26</t>
  </si>
  <si>
    <t>12.12.2021 15:32:56</t>
  </si>
  <si>
    <t>L-310 35-18-L00310_95000015719_95000015719</t>
  </si>
  <si>
    <t>12.12.2021 15:35:28</t>
  </si>
  <si>
    <t>12.12.2021 19:06:17</t>
  </si>
  <si>
    <t>TORBALI DM 35-26-M00001_956617960_956617960</t>
  </si>
  <si>
    <t>12.12.2021 15:36:05</t>
  </si>
  <si>
    <t>12.12.2021 15:54:58</t>
  </si>
  <si>
    <t>TR-3 35-27-M00003_35-27-M00003_2367754</t>
  </si>
  <si>
    <t>12.12.2021 15:37:17</t>
  </si>
  <si>
    <t>12.12.2021 20:16:35</t>
  </si>
  <si>
    <t>M-1269 35-02-M01269_M-1 M04_2097996</t>
  </si>
  <si>
    <t>12.12.2021 15:39:53</t>
  </si>
  <si>
    <t>12.12.2021 16:37:55</t>
  </si>
  <si>
    <t>DM-1/68 35-29-M00468_A A01_72412252</t>
  </si>
  <si>
    <t>12.12.2021 15:44:53</t>
  </si>
  <si>
    <t>12.12.2021 17:53:01</t>
  </si>
  <si>
    <t>ARMUTLU İM 35-27-A00001_EUROGIDA M11_2052292</t>
  </si>
  <si>
    <t>12.12.2021 15:51:00</t>
  </si>
  <si>
    <t>12.12.2021 16:34:00</t>
  </si>
  <si>
    <t>12.12.2021 15:51:45</t>
  </si>
  <si>
    <t>12.12.2021 17:35:20</t>
  </si>
  <si>
    <t>12.12.2021 15:52:46</t>
  </si>
  <si>
    <t>12.12.2021 20:57:37</t>
  </si>
  <si>
    <t>12.12.2021 15:54:31</t>
  </si>
  <si>
    <t>12.12.2021 20:50:18</t>
  </si>
  <si>
    <t>YENİKÖY TR-1 45-77-L00178_A_56387366_56387366</t>
  </si>
  <si>
    <t>12.12.2021 16:00:09</t>
  </si>
  <si>
    <t>12.12.2021 16:48:48</t>
  </si>
  <si>
    <t>ÖZBEK TR-5 35-19-M00235_956667058_956667058</t>
  </si>
  <si>
    <t>12.12.2021 16:00:32</t>
  </si>
  <si>
    <t>12.12.2021 16:55:29</t>
  </si>
  <si>
    <t>M-1231 35-01-M01231_911444327_911444327</t>
  </si>
  <si>
    <t>12.12.2021 16:00:49</t>
  </si>
  <si>
    <t>12.12.2021 23:51:20</t>
  </si>
  <si>
    <t>GÖÇBEYLİ TR-3 35-16-M00018_953327207_953327207</t>
  </si>
  <si>
    <t>12.12.2021 16:01:11</t>
  </si>
  <si>
    <t>12.12.2021 22:34:59</t>
  </si>
  <si>
    <t>L-291 35-18-L00291_7599084_56369798_56369798</t>
  </si>
  <si>
    <t>12.12.2021 16:01:24</t>
  </si>
  <si>
    <t>12.12.2021 18:00:59</t>
  </si>
  <si>
    <t>TR-128 35-16-L00128_953337540_953337540</t>
  </si>
  <si>
    <t>12.12.2021 16:03:23</t>
  </si>
  <si>
    <t>12.12.2021 20:28:29</t>
  </si>
  <si>
    <t>K-4501 35-09-K04501_913487843_913487843</t>
  </si>
  <si>
    <t>12.12.2021 16:05:17</t>
  </si>
  <si>
    <t>12.12.2021 18:00:57</t>
  </si>
  <si>
    <t>YENİKÖY-4 35-26-L00143_10566838_56358489_56358489</t>
  </si>
  <si>
    <t>12.12.2021 16:05:19</t>
  </si>
  <si>
    <t>12.12.2021 16:59:56</t>
  </si>
  <si>
    <t>K-1486 35-08-K01486_97548716_97548716</t>
  </si>
  <si>
    <t>12.12.2021 16:05:37</t>
  </si>
  <si>
    <t>12.12.2021 18:25:33</t>
  </si>
  <si>
    <t>DM-2/8 BAŞKENT TR 35-18-L00588_35-18-L00588_72045770</t>
  </si>
  <si>
    <t>12.12.2021 16:12:55</t>
  </si>
  <si>
    <t>12.12.2021 19:06:21</t>
  </si>
  <si>
    <t>_A_56351991_56351991</t>
  </si>
  <si>
    <t>12.12.2021 16:14:55</t>
  </si>
  <si>
    <t>12.12.2021 16:56:49</t>
  </si>
  <si>
    <t>M-13 HIDIRLIK 35-14-M00013_956639775_956639775</t>
  </si>
  <si>
    <t>12.12.2021 16:16:49</t>
  </si>
  <si>
    <t>12.12.2021 19:56:35</t>
  </si>
  <si>
    <t>POYRACIK TR-7 35-24-L00030_915138576_915138576</t>
  </si>
  <si>
    <t>12.12.2021 16:17:00</t>
  </si>
  <si>
    <t>12.12.2021 17:36:47</t>
  </si>
  <si>
    <t>ÇAYLI TR-12 35-15-L00197_35-15-L00197_2365423</t>
  </si>
  <si>
    <t>12.12.2021 16:19:41</t>
  </si>
  <si>
    <t>12.12.2021 19:15:13</t>
  </si>
  <si>
    <t>M-1040 35-04-M01040_99373442_99373442</t>
  </si>
  <si>
    <t>12.12.2021 16:20:20</t>
  </si>
  <si>
    <t>12.12.2021 18:45:03</t>
  </si>
  <si>
    <t>K-344 35-01-K00344_910803291_910803291</t>
  </si>
  <si>
    <t>12.12.2021 16:22:15</t>
  </si>
  <si>
    <t>12.12.2021 18:38:30</t>
  </si>
  <si>
    <t>12.12.2021 16:23:01</t>
  </si>
  <si>
    <t>12.12.2021 21:03:30</t>
  </si>
  <si>
    <t>K-3265 35-04-K03265_99665111_99665111</t>
  </si>
  <si>
    <t>12.12.2021 16:23:35</t>
  </si>
  <si>
    <t>K-2733 35-09-K02733_97689221_97689221</t>
  </si>
  <si>
    <t>12.12.2021 16:25:32</t>
  </si>
  <si>
    <t>12.12.2021 18:25:08</t>
  </si>
  <si>
    <t>K-1625 35-07-K01625_99140659_99140659</t>
  </si>
  <si>
    <t>12.12.2021 16:25:47</t>
  </si>
  <si>
    <t>12.12.2021 18:13:08</t>
  </si>
  <si>
    <t>OVACIK TR-1 35-16-L00262_47528014_56397483_56397483</t>
  </si>
  <si>
    <t>12.12.2021 16:28:45</t>
  </si>
  <si>
    <t>12.12.2021 20:53:22</t>
  </si>
  <si>
    <t>DM-20/21-B 45-71-M00447_45-71-M00447_66397399</t>
  </si>
  <si>
    <t>12.12.2021 16:29:12</t>
  </si>
  <si>
    <t>13.12.2021 01:41:36</t>
  </si>
  <si>
    <t>M-3199 (YATIRIM REZERVE) 35-01-M03199_912444084_912444084</t>
  </si>
  <si>
    <t>12.12.2021 16:30:06</t>
  </si>
  <si>
    <t>12.12.2021 20:19:59</t>
  </si>
  <si>
    <t>DELEMENLER MAHMUTLAR TR-1 45-73-M00796_A_56371483_56371483</t>
  </si>
  <si>
    <t>12.12.2021 16:31:00</t>
  </si>
  <si>
    <t>12.12.2021 17:55:14</t>
  </si>
  <si>
    <t>M-2728 35-04-M02728_99040396_99040396</t>
  </si>
  <si>
    <t>12.12.2021 16:32:16</t>
  </si>
  <si>
    <t>13.12.2021 00:57:25</t>
  </si>
  <si>
    <t>KONAKLI TR-1 35-15-L00902_48652661_56370376_56370376</t>
  </si>
  <si>
    <t>12.12.2021 16:33:01</t>
  </si>
  <si>
    <t>12.12.2021 20:51:48</t>
  </si>
  <si>
    <t>KAYMAKÇI İM 35-15-A00004_EMİRLİOVA L07_2121824</t>
  </si>
  <si>
    <t>12.12.2021 16:33:33</t>
  </si>
  <si>
    <t>12.12.2021 16:49:00</t>
  </si>
  <si>
    <t>İSMAİL ŞİMŞEK SULAMA GRUBU 35-29-L00149_D_56361364_56361364</t>
  </si>
  <si>
    <t>12.12.2021 18:35:31</t>
  </si>
  <si>
    <t>BORNOVA TM 35-02-A00005_ÇINARLI K15_2308102</t>
  </si>
  <si>
    <t>12.12.2021 16:39:03</t>
  </si>
  <si>
    <t>12.12.2021 17:57:31</t>
  </si>
  <si>
    <t>L-281 35-18-L00281_950460328_950460328</t>
  </si>
  <si>
    <t>12.12.2021 16:43:22</t>
  </si>
  <si>
    <t>13.12.2021 00:57:41</t>
  </si>
  <si>
    <t>K-3719 35-04-K03719_99132961_99132961</t>
  </si>
  <si>
    <t>12.12.2021 16:48:04</t>
  </si>
  <si>
    <t>12.12.2021 22:41:37</t>
  </si>
  <si>
    <t>UMMANDERESİ TR-1 45-75-M00075_B_56397907_56397907</t>
  </si>
  <si>
    <t>12.12.2021 16:50:03</t>
  </si>
  <si>
    <t>12.12.2021 18:03:39</t>
  </si>
  <si>
    <t>AYHAN BEZİRGENOGLU SULAMA GRUBU 35-29-L00346_B_56396697_56396697</t>
  </si>
  <si>
    <t>12.12.2021 16:52:58</t>
  </si>
  <si>
    <t>12.12.2021 18:35:35</t>
  </si>
  <si>
    <t>KARAHIDIRLI TR-1 35-16-M00048_D_56395704_56395704</t>
  </si>
  <si>
    <t>12.12.2021 16:59:10</t>
  </si>
  <si>
    <t>12.12.2021 20:43:01</t>
  </si>
  <si>
    <t>K-1361 35-02-K01361_99056774_99056774</t>
  </si>
  <si>
    <t>12.12.2021 17:04:29</t>
  </si>
  <si>
    <t>12.12.2021 18:48:05</t>
  </si>
  <si>
    <t>SARIGÖL DM 45-79-M00069_TIRAZLAR M09_2074535</t>
  </si>
  <si>
    <t>12.12.2021 17:07:43</t>
  </si>
  <si>
    <t>12.12.2021 17:54:00</t>
  </si>
  <si>
    <t>M-1959 35-02-M01959_911949990_911949990</t>
  </si>
  <si>
    <t>12.12.2021 17:08:33</t>
  </si>
  <si>
    <t>12.12.2021 18:11:56</t>
  </si>
  <si>
    <t>YILMAZ TR-11 45-78-L00211__56389139_56389139</t>
  </si>
  <si>
    <t>12.12.2021 17:11:16</t>
  </si>
  <si>
    <t>12.12.2021 18:27:12</t>
  </si>
  <si>
    <t>M-3032 35-09-M03032_B b1b_5867766</t>
  </si>
  <si>
    <t>12.12.2021 17:13:14</t>
  </si>
  <si>
    <t>12.12.2021 19:44:42</t>
  </si>
  <si>
    <t>GÜNEŞLİ TR-1 35-16-M00125_953324362_953324362</t>
  </si>
  <si>
    <t>12.12.2021 17:14:34</t>
  </si>
  <si>
    <t>12.12.2021 18:14:59</t>
  </si>
  <si>
    <t>12.12.2021 17:18:00</t>
  </si>
  <si>
    <t>12.12.2021 17:35:57</t>
  </si>
  <si>
    <t>AŞAĞIKIRIKLAR DM 35-16-M00448_BERGAMA TM-1 GİRİŞ M02_2336317</t>
  </si>
  <si>
    <t>12.12.2021 17:21:58</t>
  </si>
  <si>
    <t>12.12.2021 18:29:14</t>
  </si>
  <si>
    <t>SOMA TR-7/2 45-82-M00335_B_56401228_56401228</t>
  </si>
  <si>
    <t>12.12.2021 17:25:46</t>
  </si>
  <si>
    <t>12.12.2021 18:19:38</t>
  </si>
  <si>
    <t>12.12.2021 17:26:41</t>
  </si>
  <si>
    <t>12.12.2021 23:56:40</t>
  </si>
  <si>
    <t>M-204(DM-2/7) 35-09-M00204_M-1531 M03_77815036</t>
  </si>
  <si>
    <t>12.12.2021 17:28:40</t>
  </si>
  <si>
    <t>12.12.2021 22:25:41</t>
  </si>
  <si>
    <t>TR-121 35-16-L00121_TR-122 L02_72037330</t>
  </si>
  <si>
    <t>12.12.2021 17:28:52</t>
  </si>
  <si>
    <t>12.12.2021 19:12:17</t>
  </si>
  <si>
    <t>YAMANDERE TR-1 35-29-L00311_950344883_950344883</t>
  </si>
  <si>
    <t>12.12.2021 17:29:38</t>
  </si>
  <si>
    <t>12.12.2021 19:55:37</t>
  </si>
  <si>
    <t>KIRKAĞAÇ TR-2 45-76-M00002_955233763_955233763</t>
  </si>
  <si>
    <t>12.12.2021 17:31:32</t>
  </si>
  <si>
    <t>12.12.2021 19:10:30</t>
  </si>
  <si>
    <t>TUZÇULLU TR-1 35-28-M00420_93541974_93541974</t>
  </si>
  <si>
    <t>12.12.2021 17:36:00</t>
  </si>
  <si>
    <t>12.12.2021 18:47:17</t>
  </si>
  <si>
    <t>YENİ ORHANLI M-87 35-14-M00087_956649464_956649464</t>
  </si>
  <si>
    <t>12.12.2021 17:36:18</t>
  </si>
  <si>
    <t>12.12.2021 23:38:09</t>
  </si>
  <si>
    <t>DM-14/11 45-71-M00561_B_56397625_56397625</t>
  </si>
  <si>
    <t>12.12.2021 17:37:16</t>
  </si>
  <si>
    <t>12.12.2021 23:02:11</t>
  </si>
  <si>
    <t>M-2379 35-01-M02379_911581265_911581265</t>
  </si>
  <si>
    <t>12.12.2021 17:39:00</t>
  </si>
  <si>
    <t>12.12.2021 22:08:21</t>
  </si>
  <si>
    <t>SELENDİ TR-22 45-81-M00022_945625262_945625262</t>
  </si>
  <si>
    <t>12.12.2021 17:39:57</t>
  </si>
  <si>
    <t>12.12.2021 19:48:52</t>
  </si>
  <si>
    <t>L-45 JANDARMA SİTESİ 35-14-L00045_956652638_956652638</t>
  </si>
  <si>
    <t>12.12.2021 17:40:47</t>
  </si>
  <si>
    <t>12.12.2021 19:24:49</t>
  </si>
  <si>
    <t>DEVELİ TR-2 35-22-M00284_C_56356977_56356977</t>
  </si>
  <si>
    <t>12.12.2021 17:44:52</t>
  </si>
  <si>
    <t>12.12.2021 19:41:18</t>
  </si>
  <si>
    <t>K-3015 35-07-K03015_950217333_950217333</t>
  </si>
  <si>
    <t>12.12.2021 17:45:16</t>
  </si>
  <si>
    <t>12.12.2021 19:52:52</t>
  </si>
  <si>
    <t>KARABURUN TR-7 35-21-L00033_953359567_953359567</t>
  </si>
  <si>
    <t>12.12.2021 17:47:50</t>
  </si>
  <si>
    <t>12.12.2021 23:30:10</t>
  </si>
  <si>
    <t>12.12.2021 17:52:09</t>
  </si>
  <si>
    <t>12.12.2021 19:27:00</t>
  </si>
  <si>
    <t>TR-2/4 45-83-L00004_48078023_56386842_56386842</t>
  </si>
  <si>
    <t>12.12.2021 17:52:44</t>
  </si>
  <si>
    <t>12.12.2021 19:13:27</t>
  </si>
  <si>
    <t>L-166 35-18-L00166_9336909_56370210_56370210</t>
  </si>
  <si>
    <t>12.12.2021 17:54:01</t>
  </si>
  <si>
    <t>12.12.2021 19:44:38</t>
  </si>
  <si>
    <t>M-531 KAVAKLIDERE KÖK 35-02-M00531_M-528 M10_72200150</t>
  </si>
  <si>
    <t>12.12.2021 18:04:23</t>
  </si>
  <si>
    <t>12.12.2021 18:53:12</t>
  </si>
  <si>
    <t>BEYOBA TR-2 45-72-M00419_956491761_956491761</t>
  </si>
  <si>
    <t>12.12.2021 18:04:31</t>
  </si>
  <si>
    <t>12.12.2021 20:04:18</t>
  </si>
  <si>
    <t>ÇİNANDAVUTLAR TR-1 45-81-M00227_A_56398833_56398833</t>
  </si>
  <si>
    <t>12.12.2021 18:04:38</t>
  </si>
  <si>
    <t>12.12.2021 20:50:17</t>
  </si>
  <si>
    <t>DM-1/68 35-29-M00468_950348614_950348614</t>
  </si>
  <si>
    <t>12.12.2021 18:08:52</t>
  </si>
  <si>
    <t>12.12.2021 19:28:31</t>
  </si>
  <si>
    <t>L-118 ÇOBANLAR ÖZEL 35-14-L00118Ö_DIREK TIPI TRAFO HUCRESI H01_2095767</t>
  </si>
  <si>
    <t>12.12.2021 18:17:31</t>
  </si>
  <si>
    <t>12.12.2021 19:46:34</t>
  </si>
  <si>
    <t>MORDOĞAN TR-27 35-21-L00154_95000151147_95000151147</t>
  </si>
  <si>
    <t>12.12.2021 18:24:21</t>
  </si>
  <si>
    <t>12.12.2021 23:37:39</t>
  </si>
  <si>
    <t>PAZARKÖY YENİ MAH TR-4 45-78-L00655_49253348_56391442_56391442</t>
  </si>
  <si>
    <t>12.12.2021 18:27:48</t>
  </si>
  <si>
    <t>12.12.2021 19:23:30</t>
  </si>
  <si>
    <t>DM-1/26 45-71-M00008_953198417_953198417</t>
  </si>
  <si>
    <t>12.12.2021 18:28:49</t>
  </si>
  <si>
    <t>13.12.2021 01:09:50</t>
  </si>
  <si>
    <t>MURADİYE DM-4 45-71-M00190_B_56389334_56389334</t>
  </si>
  <si>
    <t>12.12.2021 18:30:47</t>
  </si>
  <si>
    <t>13.12.2021 04:49:59</t>
  </si>
  <si>
    <t>12.12.2021 18:32:39</t>
  </si>
  <si>
    <t>12.12.2021 21:50:37</t>
  </si>
  <si>
    <t>İNCECİKLER TR-1 35-16-L00256_47538965_56397097_56397097</t>
  </si>
  <si>
    <t>12.12.2021 18:32:51</t>
  </si>
  <si>
    <t>12.12.2021 19:00:38</t>
  </si>
  <si>
    <t>TR-33 35-16-L00033_BERGAMA İ.M.-1 L01_67585177</t>
  </si>
  <si>
    <t>12.12.2021 18:38:23</t>
  </si>
  <si>
    <t>12.12.2021 18:50:00</t>
  </si>
  <si>
    <t>AG Sigorta Atığı</t>
  </si>
  <si>
    <t>12.12.2021 18:39:08</t>
  </si>
  <si>
    <t>12.12.2021 19:29:00</t>
  </si>
  <si>
    <t>M-2969 35-01-M02969_DAĞITIM TRAFOSU M04_78497026</t>
  </si>
  <si>
    <t>12.12.2021 18:41:21</t>
  </si>
  <si>
    <t>12.12.2021 20:05:04</t>
  </si>
  <si>
    <t>KEMENLER TR-1 35-15-L00094_950379174_950379174</t>
  </si>
  <si>
    <t>12.12.2021 18:41:42</t>
  </si>
  <si>
    <t>12.12.2021 22:04:52</t>
  </si>
  <si>
    <t>TR-1/45 45-83-M00045_C_81590219_81590219</t>
  </si>
  <si>
    <t>12.12.2021 18:43:38</t>
  </si>
  <si>
    <t>12.12.2021 21:49:34</t>
  </si>
  <si>
    <t>YENİ FOÇA TR-2 35-23-M00002_950425947_950425947</t>
  </si>
  <si>
    <t>12.12.2021 18:45:08</t>
  </si>
  <si>
    <t>12.12.2021 21:15:23</t>
  </si>
  <si>
    <t>DM-4/TR-16 35-26-M01302_956625294_956625294</t>
  </si>
  <si>
    <t>12.12.2021 18:47:14</t>
  </si>
  <si>
    <t>12.12.2021 19:21:59</t>
  </si>
  <si>
    <t>K-3211 35-04-K03211_35-04-K03211_2360384</t>
  </si>
  <si>
    <t>12.12.2021 18:49:10</t>
  </si>
  <si>
    <t>12.12.2021 21:21:55</t>
  </si>
  <si>
    <t>TR-2/29 45-72-L00029_A_56394001_56394001</t>
  </si>
  <si>
    <t>12.12.2021 18:50:12</t>
  </si>
  <si>
    <t>12.12.2021 21:13:29</t>
  </si>
  <si>
    <t>ÖRENCİK KAPAN TR-1 35-31-L00224_A_72233180_72233180</t>
  </si>
  <si>
    <t>12.12.2021 18:51:00</t>
  </si>
  <si>
    <t>12.12.2021 20:01:58</t>
  </si>
  <si>
    <t>KUMKUYUCAK KÖK 45-80-M00093_KUMKUYUCAK TR-1/TR-2/TR-3/TR-4 TARIMSAL SULAMA M02_72193244</t>
  </si>
  <si>
    <t>12.12.2021 18:58:26</t>
  </si>
  <si>
    <t>12.12.2021 19:46:39</t>
  </si>
  <si>
    <t>M-650 35-02-M00650_HatBaşıAyırıcı_53137661 M02_53137661</t>
  </si>
  <si>
    <t>12.12.2021 19:04:07</t>
  </si>
  <si>
    <t>12.12.2021 21:25:23</t>
  </si>
  <si>
    <t>SOMA TR-7/2 45-82-M00335_A_65513628_65513628</t>
  </si>
  <si>
    <t>12.12.2021 19:06:42</t>
  </si>
  <si>
    <t>12.12.2021 20:04:05</t>
  </si>
  <si>
    <t>AŞAĞI KAYAPINAR TR-1 45-71-M01004_B_56388135_56388135</t>
  </si>
  <si>
    <t>12.12.2021 19:10:41</t>
  </si>
  <si>
    <t>13.12.2021 06:52:26</t>
  </si>
  <si>
    <t>ASARLIK TR-3 35-28-M00183_953376253_953376253</t>
  </si>
  <si>
    <t>12.12.2021 19:15:35</t>
  </si>
  <si>
    <t>12.12.2021 20:10:01</t>
  </si>
  <si>
    <t>12.12.2021 19:15:58</t>
  </si>
  <si>
    <t>12.12.2021 20:58:27</t>
  </si>
  <si>
    <t>12.12.2021 19:33:54</t>
  </si>
  <si>
    <t>12.12.2021 22:13:01</t>
  </si>
  <si>
    <t>BİRGİ TR-10 35-15-L00266_947354239_947354239</t>
  </si>
  <si>
    <t>12.12.2021 19:36:32</t>
  </si>
  <si>
    <t>12.12.2021 20:18:25</t>
  </si>
  <si>
    <t>12.12.2021 19:39:53</t>
  </si>
  <si>
    <t>12.12.2021 21:54:08</t>
  </si>
  <si>
    <t>12.12.2021 19:40:41</t>
  </si>
  <si>
    <t>12.12.2021 20:26:09</t>
  </si>
  <si>
    <t>_A_56386302_56386302</t>
  </si>
  <si>
    <t>12.12.2021 19:43:00</t>
  </si>
  <si>
    <t>12.12.2021 21:02:37</t>
  </si>
  <si>
    <t>ÇAPAK TR-1 35-26-M00425_C_56359041_56359041</t>
  </si>
  <si>
    <t>12.12.2021 19:45:47</t>
  </si>
  <si>
    <t>12.12.2021 22:53:52</t>
  </si>
  <si>
    <t>K-1608 35-04-K01608_941915876_941915876</t>
  </si>
  <si>
    <t>12.12.2021 19:46:00</t>
  </si>
  <si>
    <t>13.12.2021 00:58:09</t>
  </si>
  <si>
    <t>ELDELEK-5(BEKİR KURT) TARIMSAL SULAMA 45-78-M00442_DIREK TIPI TRAFO HUCRESI H01_2109011</t>
  </si>
  <si>
    <t>12.12.2021 19:50:19</t>
  </si>
  <si>
    <t>12.12.2021 21:45:32</t>
  </si>
  <si>
    <t>YEŞİLDERE MERKEZ SOK TR-6 35-31-L00159_47841104_56390497_56390497</t>
  </si>
  <si>
    <t>12.12.2021 19:50:47</t>
  </si>
  <si>
    <t>12.12.2021 21:44:50</t>
  </si>
  <si>
    <t>TR-2/83-A 45-83-L00309_48122522_56389034_56389034</t>
  </si>
  <si>
    <t>12.12.2021 19:55:01</t>
  </si>
  <si>
    <t>12.12.2021 21:22:41</t>
  </si>
  <si>
    <t>HACIOSMANLAR TR-1 45-72-L00734_A_79154952_79154952</t>
  </si>
  <si>
    <t>12.12.2021 19:55:48</t>
  </si>
  <si>
    <t>12.12.2021 20:58:12</t>
  </si>
  <si>
    <t>12.12.2021 19:57:35</t>
  </si>
  <si>
    <t>12.12.2021 22:04:18</t>
  </si>
  <si>
    <t>L-14 SEVTUR 35-18-L00014_7196389_56394158_56394158</t>
  </si>
  <si>
    <t>12.12.2021 20:03:41</t>
  </si>
  <si>
    <t>12.12.2021 22:40:03</t>
  </si>
  <si>
    <t>12.12.2021 20:18:34</t>
  </si>
  <si>
    <t>12.12.2021 23:27:23</t>
  </si>
  <si>
    <t>UMMANDERESİ TR-1 45-75-M00075_A_56397911_56397911</t>
  </si>
  <si>
    <t>12.12.2021 20:21:24</t>
  </si>
  <si>
    <t>12.12.2021 21:53:57</t>
  </si>
  <si>
    <t>ÇERİKÖZÜ TR-1 35-29-L00326_C_56400186_56400186</t>
  </si>
  <si>
    <t>12.12.2021 20:28:20</t>
  </si>
  <si>
    <t>12.12.2021 22:07:51</t>
  </si>
  <si>
    <t>SOMA TR-7/2 45-82-M00335_B_65513615_65513615</t>
  </si>
  <si>
    <t>12.12.2021 20:29:42</t>
  </si>
  <si>
    <t>12.12.2021 22:32:28</t>
  </si>
  <si>
    <t>DM-5/TR-4 (ESKİ TR-36) 35-26-M01365_956621005_956621005</t>
  </si>
  <si>
    <t>12.12.2021 20:31:30</t>
  </si>
  <si>
    <t>12.12.2021 22:03:36</t>
  </si>
  <si>
    <t>ÇANDARLI TR-6 35-30-M00006_955329342_955329342</t>
  </si>
  <si>
    <t>12.12.2021 20:32:20</t>
  </si>
  <si>
    <t>12.12.2021 21:38:54</t>
  </si>
  <si>
    <t>ÇUKURALTI M-26 35-25-M00074_955267993_955267993</t>
  </si>
  <si>
    <t>12.12.2021 20:35:32</t>
  </si>
  <si>
    <t>12.12.2021 21:37:46</t>
  </si>
  <si>
    <t>DM-5/TR-14 45-72-M00621_956511329_956511329</t>
  </si>
  <si>
    <t>12.12.2021 20:48:52</t>
  </si>
  <si>
    <t>12.12.2021 21:39:04</t>
  </si>
  <si>
    <t>12.12.2021 20:51:29</t>
  </si>
  <si>
    <t>13.12.2021 02:02:38</t>
  </si>
  <si>
    <t>TR-1/28 45-72-M00028_TR-1/36 M04_66492540</t>
  </si>
  <si>
    <t>12.12.2021 20:53:41</t>
  </si>
  <si>
    <t>12.12.2021 23:08:47</t>
  </si>
  <si>
    <t>KARAKURT TR-4 45-76-M00088_DIREK TIPI TRAFO HUCRESI H01_2084832</t>
  </si>
  <si>
    <t>12.12.2021 20:56:47</t>
  </si>
  <si>
    <t>12.12.2021 23:29:29</t>
  </si>
  <si>
    <t>M-3198 (YATIRIM REZERVE) 35-01-M03198_911151805_911151805</t>
  </si>
  <si>
    <t>12.12.2021 21:01:41</t>
  </si>
  <si>
    <t>12.12.2021 23:55:18</t>
  </si>
  <si>
    <t>GÖRDES DM 45-75-M00050_KAŞIKÇI M11_2322181</t>
  </si>
  <si>
    <t>12.12.2021 21:04:21</t>
  </si>
  <si>
    <t>12.12.2021 21:44:45</t>
  </si>
  <si>
    <t>K-4457 35-01-K04457_A_56352474_56352474</t>
  </si>
  <si>
    <t>12.12.2021 21:04:35</t>
  </si>
  <si>
    <t>13.12.2021 02:29:40</t>
  </si>
  <si>
    <t>12.12.2021 21:05:50</t>
  </si>
  <si>
    <t>12.12.2021 23:01:09</t>
  </si>
  <si>
    <t>12.12.2021 21:10:33</t>
  </si>
  <si>
    <t>12.12.2021 22:44:56</t>
  </si>
  <si>
    <t>L-112 OVACIK 35-18-L00112__72372402_72372402</t>
  </si>
  <si>
    <t>12.12.2021 21:30:14</t>
  </si>
  <si>
    <t>12.12.2021 22:59:49</t>
  </si>
  <si>
    <t>L-379 35-18-L00379_95000161540_95000161540</t>
  </si>
  <si>
    <t>12.12.2021 21:46:00</t>
  </si>
  <si>
    <t>12.12.2021 23:23:43</t>
  </si>
  <si>
    <t>YAYKIN TR-2 45-72-L00673_956520750_956520750</t>
  </si>
  <si>
    <t>12.12.2021 21:53:34</t>
  </si>
  <si>
    <t>12.12.2021 23:18:58</t>
  </si>
  <si>
    <t>KÖFÜNDERE TR-1 35-15-L00213_B_56367924_56367924</t>
  </si>
  <si>
    <t>12.12.2021 21:58:36</t>
  </si>
  <si>
    <t>13.12.2021 01:19:38</t>
  </si>
  <si>
    <t>ÇUKURALTI M-43 35-25-M00082_961058300_961058300</t>
  </si>
  <si>
    <t>12.12.2021 21:59:31</t>
  </si>
  <si>
    <t>12.12.2021 23:51:32</t>
  </si>
  <si>
    <t>TR-22/6 FEN LİSESİ TR 45-71-M01193_DAĞITIM TRAFO TR-22/6 FEN LİSESİ TR M03_72082842</t>
  </si>
  <si>
    <t>12.12.2021 21:59:36</t>
  </si>
  <si>
    <t>12.12.2021 23:46:40</t>
  </si>
  <si>
    <t>SOBRAN TR-1 45-73-M00952_945646251_945646251</t>
  </si>
  <si>
    <t>12.12.2021 22:03:35</t>
  </si>
  <si>
    <t>12.12.2021 23:58:26</t>
  </si>
  <si>
    <t>12.12.2021 22:25:26</t>
  </si>
  <si>
    <t>12.12.2021 23:32:32</t>
  </si>
  <si>
    <t>SANCAKLI TR-1 35-22-M00157_955254787_955254787</t>
  </si>
  <si>
    <t>12.12.2021 22:30:00</t>
  </si>
  <si>
    <t>12.12.2021 23:58:08</t>
  </si>
  <si>
    <t>12.12.2021 22:51:42</t>
  </si>
  <si>
    <t>13.12.2021 00:08:53</t>
  </si>
  <si>
    <t>12.12.2021 22:51:53</t>
  </si>
  <si>
    <t>12.12.2021 22:55:38</t>
  </si>
  <si>
    <t>ARMUTLU DM-2/TR-29 35-27-L00351_C C01_64979720</t>
  </si>
  <si>
    <t>12.12.2021 23:17:47</t>
  </si>
  <si>
    <t>13.12.2021 00:58:30</t>
  </si>
  <si>
    <t>SOMA TR-30 45-82-M00030_945526078_945526078</t>
  </si>
  <si>
    <t>12.12.2021 23:22:01</t>
  </si>
  <si>
    <t>13.12.2021 00:25:42</t>
  </si>
  <si>
    <t>K-618 35-04-K00618_C_56356220_56356220</t>
  </si>
  <si>
    <t>12.12.2021 23:43:54</t>
  </si>
  <si>
    <t>13.12.2021 02:47:33</t>
  </si>
  <si>
    <t>12.12.2021 23:46:45</t>
  </si>
  <si>
    <t>13.12.2021 00:56:18</t>
  </si>
  <si>
    <t>L-14 SEVTUR 35-18-L00014_12051623_60983830_60983830</t>
  </si>
  <si>
    <t>12.12.2021 23:48:51</t>
  </si>
  <si>
    <t>13.12.2021 01:53:37</t>
  </si>
  <si>
    <t>TR-1/45 45-72-M00045_956529459_956529459</t>
  </si>
  <si>
    <t>12.12.2021 23:56:07</t>
  </si>
  <si>
    <t>13.12.2021 07:22:49</t>
  </si>
  <si>
    <t>12.12.2021 23:59:29</t>
  </si>
  <si>
    <t>13.12.2021 01:14:20</t>
  </si>
  <si>
    <t>TR-137 35-16-L00137_D D01_66178389</t>
  </si>
  <si>
    <t>13.12.2021 00:02:41</t>
  </si>
  <si>
    <t>13.12.2021 00:57:36</t>
  </si>
  <si>
    <t>13.12.2021 00:09:05</t>
  </si>
  <si>
    <t>13.12.2021 00:15:49</t>
  </si>
  <si>
    <t>13.12.2021 00:10:00</t>
  </si>
  <si>
    <t>13.12.2021 00:57:34</t>
  </si>
  <si>
    <t>KIZLARALANI KÖK 45-72-L00698_KIZLARALANI ÇIKIŞ L02_66587063</t>
  </si>
  <si>
    <t>13.12.2021 00:29:13</t>
  </si>
  <si>
    <t>13.12.2021 00:31:01</t>
  </si>
  <si>
    <t>TR-1/59 45-72-M00059_DM-2/TR-12 M04_79613565</t>
  </si>
  <si>
    <t>13.12.2021 00:48:53</t>
  </si>
  <si>
    <t>13.12.2021 04:46:42</t>
  </si>
  <si>
    <t>DERBENT İM-DM 45-83-A00004_B.BELEN M14_2097152</t>
  </si>
  <si>
    <t>13.12.2021 00:49:00</t>
  </si>
  <si>
    <t>13.12.2021 01:41:15</t>
  </si>
  <si>
    <t>M-2379 35-01-M02379_35-01-M02379_80313332</t>
  </si>
  <si>
    <t>13.12.2021 01:18:20</t>
  </si>
  <si>
    <t>KIZLARALANI KÖK 45-72-L00698_KIZLARALANI ÇIKIŞ L02_66587060</t>
  </si>
  <si>
    <t>13.12.2021 00:55:31</t>
  </si>
  <si>
    <t>13.12.2021 06:02:05</t>
  </si>
  <si>
    <t>TR-13(M-713) 35-30-M00713_955298723_955298723</t>
  </si>
  <si>
    <t>13.12.2021 00:57:51</t>
  </si>
  <si>
    <t>13.12.2021 03:52:07</t>
  </si>
  <si>
    <t>ARPALIK KÖK 45-83-M00137_ARPALIK TR-1 M02_2096632</t>
  </si>
  <si>
    <t>13.12.2021 01:02:47</t>
  </si>
  <si>
    <t>13.12.2021 02:07:45</t>
  </si>
  <si>
    <t>YAZIBAŞI DM-5 35-26-M00550_DM-5/41 M08_2335562</t>
  </si>
  <si>
    <t>13.12.2021 01:05:56</t>
  </si>
  <si>
    <t>13.12.2021 02:34:41</t>
  </si>
  <si>
    <t>DM-1/TR-18 (TR-47) 35-26-M00047__60982678_60982678</t>
  </si>
  <si>
    <t>13.12.2021 01:15:25</t>
  </si>
  <si>
    <t>13.12.2021 02:38:07</t>
  </si>
  <si>
    <t>K-3592 35-01-K03592_35-01-K03592_72124207</t>
  </si>
  <si>
    <t>13.12.2021 01:41:31</t>
  </si>
  <si>
    <t>13.12.2021 01:53:52</t>
  </si>
  <si>
    <t>BİRGİ DM 35-15-L01013_KEMER L06_67562293</t>
  </si>
  <si>
    <t>13.12.2021 01:58:51</t>
  </si>
  <si>
    <t>13.12.2021 04:01:36</t>
  </si>
  <si>
    <t>K-101 35-01-K00101_K-839 K03_42445852</t>
  </si>
  <si>
    <t>13.12.2021 02:19:31</t>
  </si>
  <si>
    <t>13.12.2021 02:20:31</t>
  </si>
  <si>
    <t>K-290 35-01-K00290_910757690_910757690</t>
  </si>
  <si>
    <t>13.12.2021 02:45:55</t>
  </si>
  <si>
    <t>13.12.2021 03:45:13</t>
  </si>
  <si>
    <t>13.12.2021 02:59:20</t>
  </si>
  <si>
    <t>13.12.2021 04:00:33</t>
  </si>
  <si>
    <t>YOLÜSTÜ İM 35-15-A00002_BİRGİ-2 L11_2316546</t>
  </si>
  <si>
    <t>13.12.2021 03:20:41</t>
  </si>
  <si>
    <t>13.12.2021 03:50:00</t>
  </si>
  <si>
    <t>L-23 ESKİ POSTANE ÖNÜ 35-14-L00023_95001172849_95001172849</t>
  </si>
  <si>
    <t>13.12.2021 04:26:29</t>
  </si>
  <si>
    <t>13.12.2021 05:55:28</t>
  </si>
  <si>
    <t>K-243 35-04-K00243_99344450_99344450</t>
  </si>
  <si>
    <t>13.12.2021 04:34:22</t>
  </si>
  <si>
    <t>13.12.2021 05:28:36</t>
  </si>
  <si>
    <t>13.12.2021 05:02:30</t>
  </si>
  <si>
    <t>13.12.2021 06:27:29</t>
  </si>
  <si>
    <t>13.12.2021 05:22:37</t>
  </si>
  <si>
    <t>13.12.2021 07:33:50</t>
  </si>
  <si>
    <t>ARPALIK KÖK 45-83-M00137_ARPALIK KÖK-2 M08_2329851</t>
  </si>
  <si>
    <t>13.12.2021 05:48:49</t>
  </si>
  <si>
    <t>13.12.2021 13:15:29</t>
  </si>
  <si>
    <t>K-138 GÖRECE 35-22-K00138_955261632_955261632</t>
  </si>
  <si>
    <t>13.12.2021 05:50:04</t>
  </si>
  <si>
    <t>13.12.2021 13:58:47</t>
  </si>
  <si>
    <t>FIRINLI TR-7 35-20-L00094_35-20-L00094_2371661</t>
  </si>
  <si>
    <t>13.12.2021 06:17:27</t>
  </si>
  <si>
    <t>13.12.2021 10:40:02</t>
  </si>
  <si>
    <t>KONAKLI TR-2 35-15-L00918_48652852_56370689_56370689</t>
  </si>
  <si>
    <t>13.12.2021 06:28:37</t>
  </si>
  <si>
    <t>13.12.2021 09:59:03</t>
  </si>
  <si>
    <t>L-336 REİSDERE 35-18-L00336_950439072_950439072</t>
  </si>
  <si>
    <t>13.12.2021 06:35:06</t>
  </si>
  <si>
    <t>13.12.2021 15:54:58</t>
  </si>
  <si>
    <t>13.12.2021 11:57:37</t>
  </si>
  <si>
    <t>13.12.2021 06:40:34</t>
  </si>
  <si>
    <t>13.12.2021 08:49:14</t>
  </si>
  <si>
    <t>M-204(DM-2/7) 35-09-M00204_A a1b_5867942</t>
  </si>
  <si>
    <t>13.12.2021 07:00:09</t>
  </si>
  <si>
    <t>13.12.2021 14:20:13</t>
  </si>
  <si>
    <t>SELİMŞAHLAR TR-2 45-71-M00137_45-71-M00137_2356110</t>
  </si>
  <si>
    <t>13.12.2021 07:00:27</t>
  </si>
  <si>
    <t>13.12.2021 09:47:39</t>
  </si>
  <si>
    <t>FAHRİ AYDIN SULAMA GRUBU 35-29-M00389_950371267_950371267</t>
  </si>
  <si>
    <t>13.12.2021 07:00:28</t>
  </si>
  <si>
    <t>13.12.2021 10:24:37</t>
  </si>
  <si>
    <t>SELİMŞAHLAR TR-2 45-71-M00137_TOKİ M03_2320416</t>
  </si>
  <si>
    <t>13.12.2021 07:00:51</t>
  </si>
  <si>
    <t>13.12.2021 10:54:07</t>
  </si>
  <si>
    <t>13.12.2021 07:02:55</t>
  </si>
  <si>
    <t>13.12.2021 09:16:49</t>
  </si>
  <si>
    <t>GÖKÇEN MEZARLIK YANI TR 35-29-L00775_35-29-L00775_72353685</t>
  </si>
  <si>
    <t>13.12.2021 07:21:36</t>
  </si>
  <si>
    <t>13.12.2021 11:25:08</t>
  </si>
  <si>
    <t>M-1834 35-04-M01834_99446757_99446757</t>
  </si>
  <si>
    <t>13.12.2021 07:22:12</t>
  </si>
  <si>
    <t>13.12.2021 14:41:23</t>
  </si>
  <si>
    <t>KAYAKÖY TR-3 35-15-L00523_950387832_950387832</t>
  </si>
  <si>
    <t>13.12.2021 07:26:48</t>
  </si>
  <si>
    <t>13.12.2021 09:34:26</t>
  </si>
  <si>
    <t>YAZIBAŞI DM-5 35-26-M00550_BEŞYOL PLASTİK M18_2335556</t>
  </si>
  <si>
    <t>13.12.2021 07:27:26</t>
  </si>
  <si>
    <t>13.12.2021 08:08:19</t>
  </si>
  <si>
    <t>TR-88 TARIMSAL SULAMA 45-80-M01088_45-80-M01088_2350925</t>
  </si>
  <si>
    <t>13.12.2021 07:37:00</t>
  </si>
  <si>
    <t>13.12.2021 09:35:12</t>
  </si>
  <si>
    <t>DM-5/TR-3 35-13-L00490_946423096_946423096</t>
  </si>
  <si>
    <t>13.12.2021 07:43:16</t>
  </si>
  <si>
    <t>13.12.2021 08:46:45</t>
  </si>
  <si>
    <t>AĞAÇ İŞLERİ TR-12 35-22-M00124_C_56353300_56353300</t>
  </si>
  <si>
    <t>13.12.2021 07:43:34</t>
  </si>
  <si>
    <t>13.12.2021 09:59:36</t>
  </si>
  <si>
    <t>GÜZELKÖY TR 45-71-M00984_44426466_56387834_56387834</t>
  </si>
  <si>
    <t>13.12.2021 07:44:18</t>
  </si>
  <si>
    <t>13.12.2021 11:53:26</t>
  </si>
  <si>
    <t>TR-1/40 45-83-M00040_DAĞITIM TRAFOSU M06_2330142</t>
  </si>
  <si>
    <t>13.12.2021 07:48:43</t>
  </si>
  <si>
    <t>13.12.2021 14:08:12</t>
  </si>
  <si>
    <t>AKMESCİT TR-2 35-29-L00220_950323090_950323090</t>
  </si>
  <si>
    <t>13.12.2021 07:49:00</t>
  </si>
  <si>
    <t>13.12.2021 10:09:02</t>
  </si>
  <si>
    <t>K-1464 35-09-K01464_97808366_97808366</t>
  </si>
  <si>
    <t>13.12.2021 07:49:48</t>
  </si>
  <si>
    <t>13.12.2021 17:02:39</t>
  </si>
  <si>
    <t>BELEN TR-2 35-28-M00206_B_56357837_56357837</t>
  </si>
  <si>
    <t>13.12.2021 07:50:30</t>
  </si>
  <si>
    <t>13.12.2021 09:04:53</t>
  </si>
  <si>
    <t>YENİKÖY TR-3 45-71-M01044_45-71-M01044_2371688</t>
  </si>
  <si>
    <t>13.12.2021 07:51:48</t>
  </si>
  <si>
    <t>13.12.2021 10:16:55</t>
  </si>
  <si>
    <t>L-349 35-18-L00349_10979696_56357048_56357048</t>
  </si>
  <si>
    <t>13.12.2021 07:56:41</t>
  </si>
  <si>
    <t>13.12.2021 12:43:21</t>
  </si>
  <si>
    <t>M-30 35-02-M00030_M-33 M05_2117927</t>
  </si>
  <si>
    <t>13.12.2021 08:01:04</t>
  </si>
  <si>
    <t>13.12.2021 08:06:39</t>
  </si>
  <si>
    <t>13.12.2021 08:11:00</t>
  </si>
  <si>
    <t>M-2703 35-01-M02703__81571151_81571151</t>
  </si>
  <si>
    <t>13.12.2021 08:02:13</t>
  </si>
  <si>
    <t>13.12.2021 10:46:36</t>
  </si>
  <si>
    <t>YEŞİLYAYLA TR-9 HARMANDALILAR ÜSTÜ 45-77-M00132_DIREK TIPI TRAFO HUCRESI H01_2099132</t>
  </si>
  <si>
    <t>13.12.2021 08:04:28</t>
  </si>
  <si>
    <t>13.12.2021 10:14:22</t>
  </si>
  <si>
    <t>TR-1/18 45-72-M00018_956503426_956503426</t>
  </si>
  <si>
    <t>13.12.2021 08:11:36</t>
  </si>
  <si>
    <t>13.12.2021 09:38:24</t>
  </si>
  <si>
    <t>K-196 35-01-K00196_910662216_910662216</t>
  </si>
  <si>
    <t>13.12.2021 08:14:44</t>
  </si>
  <si>
    <t>13.12.2021 13:37:36</t>
  </si>
  <si>
    <t>M-1268 35-04-M01268_99222237_99222237</t>
  </si>
  <si>
    <t>13.12.2021 08:21:57</t>
  </si>
  <si>
    <t>13.12.2021 14:35:53</t>
  </si>
  <si>
    <t>POYRAZDAMLARI TR-11 45-78-M00576_TR-16 İÇMESUYU M03_2328102</t>
  </si>
  <si>
    <t>13.12.2021 08:22:05</t>
  </si>
  <si>
    <t>13.12.2021 10:46:49</t>
  </si>
  <si>
    <t>13.12.2021 08:23:30</t>
  </si>
  <si>
    <t>13.12.2021 10:14:35</t>
  </si>
  <si>
    <t>M-891 35-02-M00891_M-32 M03_2302813</t>
  </si>
  <si>
    <t>13.12.2021 08:25:16</t>
  </si>
  <si>
    <t>13.12.2021 09:48:00</t>
  </si>
  <si>
    <t>13.12.2021 08:26:00</t>
  </si>
  <si>
    <t>13.12.2021 11:58:15</t>
  </si>
  <si>
    <t>AYASKENT DM-1 35-16-M00009_AYASKENT DM-2 M10_82964605</t>
  </si>
  <si>
    <t>13.12.2021 08:31:21</t>
  </si>
  <si>
    <t>13.12.2021 08:32:01</t>
  </si>
  <si>
    <t>TR-53 35-26-M00053_956614635_956614635</t>
  </si>
  <si>
    <t>13.12.2021 08:32:26</t>
  </si>
  <si>
    <t>13.12.2021 09:02:01</t>
  </si>
  <si>
    <t>HAMZABEYLİ TR-4 45-71-M01774_A_56352564_56352564</t>
  </si>
  <si>
    <t>13.12.2021 08:34:00</t>
  </si>
  <si>
    <t>13.12.2021 10:52:33</t>
  </si>
  <si>
    <t>YENİ HARMANDALI TR-1 45-71-M00893_953215971_953215971</t>
  </si>
  <si>
    <t>13.12.2021 08:39:13</t>
  </si>
  <si>
    <t>13.12.2021 11:42:20</t>
  </si>
  <si>
    <t>TR-318 ZEYTİNALANI 35-19-L00366_956681096_956681096</t>
  </si>
  <si>
    <t>13.12.2021 08:43:07</t>
  </si>
  <si>
    <t>13.12.2021 14:58:52</t>
  </si>
  <si>
    <t>DM-20/21-B 45-71-M00447_A a2_44684604</t>
  </si>
  <si>
    <t>13.12.2021 08:43:54</t>
  </si>
  <si>
    <t>13.12.2021 11:48:27</t>
  </si>
  <si>
    <t>AYASKENT DM-2 (TR-1) 35-16-M00011_ÖZBATILILAR BELEDİYE-AZİZİYE-PAŞAKÖY M05_72045944</t>
  </si>
  <si>
    <t>13.12.2021 08:45:39</t>
  </si>
  <si>
    <t>13.12.2021 09:24:06</t>
  </si>
  <si>
    <t>ÖRENCİK KAPAN TR-1 35-31-L00224_C_72233178_72233178</t>
  </si>
  <si>
    <t>13.12.2021 08:48:21</t>
  </si>
  <si>
    <t>13.12.2021 11:43:53</t>
  </si>
  <si>
    <t>13.12.2021 08:48:46</t>
  </si>
  <si>
    <t>13.12.2021 12:15:17</t>
  </si>
  <si>
    <t>TR-2/35 45-72-L00035_956497130_956497130</t>
  </si>
  <si>
    <t>13.12.2021 08:50:54</t>
  </si>
  <si>
    <t>13.12.2021 10:01:08</t>
  </si>
  <si>
    <t>M-1892 35-04-M01892_966462636_966462636</t>
  </si>
  <si>
    <t>13.12.2021 08:51:38</t>
  </si>
  <si>
    <t>13.12.2021 14:34:28</t>
  </si>
  <si>
    <t>13.12.2021 08:51:51</t>
  </si>
  <si>
    <t>13.12.2021 09:13:04</t>
  </si>
  <si>
    <t>13.12.2021 08:51:59</t>
  </si>
  <si>
    <t>13.12.2021 09:14:33</t>
  </si>
  <si>
    <t>TR-5 35-32-L00005_C_56376705_56376705</t>
  </si>
  <si>
    <t>13.12.2021 08:52:56</t>
  </si>
  <si>
    <t>13.12.2021 09:23:48</t>
  </si>
  <si>
    <t>L-112 OVACIK 35-18-L00112_950439425_950439425</t>
  </si>
  <si>
    <t>13.12.2021 08:53:30</t>
  </si>
  <si>
    <t>13.12.2021 13:13:38</t>
  </si>
  <si>
    <t>SİNDEL TR-1 45-75-M00331_DIREK TIPI TRAFO HUCRESI H01_2089069</t>
  </si>
  <si>
    <t>13.12.2021 08:54:00</t>
  </si>
  <si>
    <t>13.12.2021 10:35:27</t>
  </si>
  <si>
    <t>HEYBELİ TR-1 45-80-M00094_956549107_956549107</t>
  </si>
  <si>
    <t>13.12.2021 10:44:01</t>
  </si>
  <si>
    <t>ARMUTLU DM-2/TR-30 35-27-L00007_910309107_910309107</t>
  </si>
  <si>
    <t>13.12.2021 08:54:19</t>
  </si>
  <si>
    <t>13.12.2021 21:16:31</t>
  </si>
  <si>
    <t>GÖRDES DM 45-75-M00050_HatBaşıAyırıcı_53135525 M11_53135525</t>
  </si>
  <si>
    <t>13.12.2021 08:55:06</t>
  </si>
  <si>
    <t>13.12.2021 14:31:39</t>
  </si>
  <si>
    <t>L-23 ESKİ POSTANE ÖNÜ 35-14-L00023_956656538_956656538</t>
  </si>
  <si>
    <t>13.12.2021 08:56:26</t>
  </si>
  <si>
    <t>13.12.2021 17:10:34</t>
  </si>
  <si>
    <t>SUBAŞI-2 35-26-L00329_956599882_956599882</t>
  </si>
  <si>
    <t>13.12.2021 08:57:19</t>
  </si>
  <si>
    <t>13.12.2021 09:45:20</t>
  </si>
  <si>
    <t>TR-141 DİLEK SİTESİ 35-19-L00141_956670917_956670917</t>
  </si>
  <si>
    <t>13.12.2021 08:58:13</t>
  </si>
  <si>
    <t>13.12.2021 10:36:26</t>
  </si>
  <si>
    <t>K-2586 35-08-K02586_912626568_912626568</t>
  </si>
  <si>
    <t>13.12.2021 09:00:15</t>
  </si>
  <si>
    <t>13.12.2021 17:46:10</t>
  </si>
  <si>
    <t>HÜSEYİN PEKCAN TR 35-27-L00071_C_65500887_65500887</t>
  </si>
  <si>
    <t>13.12.2021 09:01:54</t>
  </si>
  <si>
    <t>13.12.2021 12:00:05</t>
  </si>
  <si>
    <t>KAYAPINAR TR-1 45-71-M00963_A_56399240_56399240</t>
  </si>
  <si>
    <t>13.12.2021 09:02:11</t>
  </si>
  <si>
    <t>13.12.2021 12:04:38</t>
  </si>
  <si>
    <t>L-133 MANİSALILAR SİTESİ 35-14-L00133_9909662 B2b_5959403</t>
  </si>
  <si>
    <t>13.12.2021 09:02:34</t>
  </si>
  <si>
    <t>13.12.2021 14:52:57</t>
  </si>
  <si>
    <t>KARADUT MAHALLESİ TR-1 45-73-M01057_A_65510172_65510172</t>
  </si>
  <si>
    <t>13.12.2021 09:03:20</t>
  </si>
  <si>
    <t>13.12.2021 10:22:27</t>
  </si>
  <si>
    <t>TR-2/124 45-83-M00667_ÇAMLICADAN GİRİŞ-ÇIKIŞ M02_2113156</t>
  </si>
  <si>
    <t>13.12.2021 09:03:49</t>
  </si>
  <si>
    <t>13.12.2021 15:33:57</t>
  </si>
  <si>
    <t>DM-18/05 (TR-138) 45-71-M00255_953223114_953223114</t>
  </si>
  <si>
    <t>13.12.2021 09:05:00</t>
  </si>
  <si>
    <t>13.12.2021 12:29:40</t>
  </si>
  <si>
    <t>TR-38 35-27-M00038_C_56371309_56371309</t>
  </si>
  <si>
    <t>13.12.2021 09:05:02</t>
  </si>
  <si>
    <t>13.12.2021 14:08:21</t>
  </si>
  <si>
    <t>UMURCALI TR 2 35-31-L00107_DIREK TIPI TRAFO HUCRESI H01_2037213</t>
  </si>
  <si>
    <t>13.12.2021 09:05:21</t>
  </si>
  <si>
    <t>13.12.2021 17:29:00</t>
  </si>
  <si>
    <t>K-3770 35-01-K03770_DAĞITIM TRF K-3770 K01_65816181</t>
  </si>
  <si>
    <t>13.12.2021 09:07:11</t>
  </si>
  <si>
    <t>13.12.2021 14:41:02</t>
  </si>
  <si>
    <t>K-1067 35-04-K01067_98939086_98939086</t>
  </si>
  <si>
    <t>13.12.2021 09:07:17</t>
  </si>
  <si>
    <t>13.12.2021 16:16:39</t>
  </si>
  <si>
    <t>İM-1/TR-4 35-14-M00310_95000549444_95000549444</t>
  </si>
  <si>
    <t>13.12.2021 09:07:25</t>
  </si>
  <si>
    <t>13.12.2021 17:28:04</t>
  </si>
  <si>
    <t>SOMA TR-16/6 45-82-M00098_DAĞITIM TRAFOSU M03_72190406</t>
  </si>
  <si>
    <t>13.12.2021 09:10:15</t>
  </si>
  <si>
    <t>13.12.2021 12:43:27</t>
  </si>
  <si>
    <t>URGANLI YENİKÖY TR-2 45-83-L00446_C_56407910_56407910</t>
  </si>
  <si>
    <t>13.12.2021 09:11:09</t>
  </si>
  <si>
    <t>13.12.2021 17:35:23</t>
  </si>
  <si>
    <t>KABAÇINAR TR-1 45-83-L00285_A_56407917_56407917</t>
  </si>
  <si>
    <t>13.12.2021 09:12:00</t>
  </si>
  <si>
    <t>13.12.2021 17:23:29</t>
  </si>
  <si>
    <t>DM-3/28(ALAN SK. TR) 45-71-M00082_953210481_953210481</t>
  </si>
  <si>
    <t>13.12.2021 09:16:50</t>
  </si>
  <si>
    <t>13.12.2021 18:43:21</t>
  </si>
  <si>
    <t>YENİ FOÇA TR-25 35-23-M00025_DAĞITIM TRAFO YENİFOÇA TR-25 M04_2334895</t>
  </si>
  <si>
    <t>13.12.2021 09:17:35</t>
  </si>
  <si>
    <t>13.12.2021 17:31:26</t>
  </si>
  <si>
    <t>YUKARI EMLAKDERE TR-1 45-71-M01032_A_56384515_56384515</t>
  </si>
  <si>
    <t>13.12.2021 09:20:41</t>
  </si>
  <si>
    <t>13.12.2021 12:20:08</t>
  </si>
  <si>
    <t>YUSUFLU TR-1 35-20-L00227_95000563840_95000563840</t>
  </si>
  <si>
    <t>13.12.2021 09:20:59</t>
  </si>
  <si>
    <t>13.12.2021 11:30:27</t>
  </si>
  <si>
    <t>TR-76 (M-701) 35-30-M00701_955299229_955299229</t>
  </si>
  <si>
    <t>13.12.2021 09:23:23</t>
  </si>
  <si>
    <t>13.12.2021 10:01:21</t>
  </si>
  <si>
    <t>DM-05/02 45-71-M00048_FABRİKALAR M03_66503130</t>
  </si>
  <si>
    <t>13.12.2021 09:27:00</t>
  </si>
  <si>
    <t>13.12.2021 18:26:00</t>
  </si>
  <si>
    <t>BAKIR KÖK 45-76-M00047_KIRKAĞAÇ OTOYOL DM M06_72212577</t>
  </si>
  <si>
    <t>13.12.2021 09:28:01</t>
  </si>
  <si>
    <t>13.12.2021 13:36:45</t>
  </si>
  <si>
    <t>TR-48 35-15-M00048_950364753_950364753</t>
  </si>
  <si>
    <t>13.12.2021 09:29:02</t>
  </si>
  <si>
    <t>13.12.2021 10:52:29</t>
  </si>
  <si>
    <t>YENİ ORHANLI M-87 35-14-M00087_956637955_956637955</t>
  </si>
  <si>
    <t>13.12.2021 09:30:19</t>
  </si>
  <si>
    <t>13.12.2021 11:53:51</t>
  </si>
  <si>
    <t>TR-63 35-19-L00063_956673854_956673854</t>
  </si>
  <si>
    <t>13.12.2021 09:31:53</t>
  </si>
  <si>
    <t>13.12.2021 12:13:52</t>
  </si>
  <si>
    <t>DM-1/26 45-71-M00008_953198444_953198444</t>
  </si>
  <si>
    <t>13.12.2021 09:34:00</t>
  </si>
  <si>
    <t>13.12.2021 12:55:06</t>
  </si>
  <si>
    <t>AŞAĞIKIRIKLAR DM 35-16-M00448_TOPÇAM M05_2115968</t>
  </si>
  <si>
    <t>13.12.2021 09:35:00</t>
  </si>
  <si>
    <t>13.12.2021 09:56:36</t>
  </si>
  <si>
    <t>ÇEŞME HAVZA TM 35-18-A00006_ALAÇATI-2 M12_2313709</t>
  </si>
  <si>
    <t>13.12.2021 09:35:01</t>
  </si>
  <si>
    <t>13.12.2021 11:14:50</t>
  </si>
  <si>
    <t>M-1154 35-03-M01154_910375529_910375529</t>
  </si>
  <si>
    <t>13.12.2021 09:35:57</t>
  </si>
  <si>
    <t>13.12.2021 10:25:02</t>
  </si>
  <si>
    <t>DEĞİRMENDERE TR-8 35-22-M00857_A_79859316_79859316</t>
  </si>
  <si>
    <t>13.12.2021 09:38:59</t>
  </si>
  <si>
    <t>13.12.2021 12:23:22</t>
  </si>
  <si>
    <t>TR-41 35-30-L00041_955304038_955304038</t>
  </si>
  <si>
    <t>13.12.2021 09:41:54</t>
  </si>
  <si>
    <t>13.12.2021 10:24:19</t>
  </si>
  <si>
    <t>_955257440_955257440</t>
  </si>
  <si>
    <t>13.12.2021 09:43:48</t>
  </si>
  <si>
    <t>13.12.2021 11:42:50</t>
  </si>
  <si>
    <t>13.12.2021 09:46:50</t>
  </si>
  <si>
    <t>13.12.2021 10:43:20</t>
  </si>
  <si>
    <t>M-337 35-02-M00337_915047397_915047397</t>
  </si>
  <si>
    <t>13.12.2021 09:47:06</t>
  </si>
  <si>
    <t>13.12.2021 11:01:58</t>
  </si>
  <si>
    <t>DM-2/TR-6 35-22-M00807_955286765_955286765</t>
  </si>
  <si>
    <t>13.12.2021 09:47:17</t>
  </si>
  <si>
    <t>13.12.2021 14:10:00</t>
  </si>
  <si>
    <t>TR-15 35-19-L00015_956674755_956674755</t>
  </si>
  <si>
    <t>13.12.2021 09:49:38</t>
  </si>
  <si>
    <t>13.12.2021 15:29:21</t>
  </si>
  <si>
    <t>13.12.2021 09:50:58</t>
  </si>
  <si>
    <t>13.12.2021 11:11:47</t>
  </si>
  <si>
    <t>PAYAMLI M-22 35-25-M00192_12350536_56373883_56373883</t>
  </si>
  <si>
    <t>13.12.2021 09:51:00</t>
  </si>
  <si>
    <t>13.12.2021 10:12:02</t>
  </si>
  <si>
    <t>13.12.2021 09:51:10</t>
  </si>
  <si>
    <t>13.12.2021 10:56:55</t>
  </si>
  <si>
    <t>KAYRANLAR TR-1 45-81-M00062_A_56388194_56388194</t>
  </si>
  <si>
    <t>13.12.2021 09:55:44</t>
  </si>
  <si>
    <t>13.12.2021 12:31:43</t>
  </si>
  <si>
    <t>13.12.2021 09:56:31</t>
  </si>
  <si>
    <t>13.12.2021 10:54:54</t>
  </si>
  <si>
    <t>K-1211 35-03-K01211_910369812_910369812</t>
  </si>
  <si>
    <t>13.12.2021 09:56:32</t>
  </si>
  <si>
    <t>13.12.2021 11:40:47</t>
  </si>
  <si>
    <t>KIRTEPE TR-1 35-29-L00540_942022264_942022264</t>
  </si>
  <si>
    <t>13.12.2021 10:00:07</t>
  </si>
  <si>
    <t>13.12.2021 11:52:36</t>
  </si>
  <si>
    <t>ALAÇATI İM 35-18-A00002_L-307 L06_2052311</t>
  </si>
  <si>
    <t>13.12.2021 10:00:11</t>
  </si>
  <si>
    <t>13.12.2021 10:14:00</t>
  </si>
  <si>
    <t>K-4772 35-04-K04772_99587537_99587537</t>
  </si>
  <si>
    <t>13.12.2021 10:00:12</t>
  </si>
  <si>
    <t>13.12.2021 12:35:17</t>
  </si>
  <si>
    <t>KÜÇÜKKALE KÖK 35-29-L00036_KÜÇÜKKALE ÜZÜMLER L01_2327056</t>
  </si>
  <si>
    <t>13.12.2021 10:02:32</t>
  </si>
  <si>
    <t>13.12.2021 12:18:31</t>
  </si>
  <si>
    <t>K-4181 35-03-K04181_910398019_910398019</t>
  </si>
  <si>
    <t>13.12.2021 10:05:57</t>
  </si>
  <si>
    <t>13.12.2021 11:12:01</t>
  </si>
  <si>
    <t>K-3948 35-07-K03948_K-158 K03_48253849</t>
  </si>
  <si>
    <t>13.12.2021 10:06:00</t>
  </si>
  <si>
    <t>13.12.2021 17:18:41</t>
  </si>
  <si>
    <t>DM-22/06 (YELKEN KONUTLARI) 45-71-M00649_953190343_953190343</t>
  </si>
  <si>
    <t>13.12.2021 10:07:00</t>
  </si>
  <si>
    <t>13.12.2021 15:08:28</t>
  </si>
  <si>
    <t>DM-5/TR-12 45-72-M00619_956481835_956481835</t>
  </si>
  <si>
    <t>13.12.2021 10:08:25</t>
  </si>
  <si>
    <t>13.12.2021 19:49:38</t>
  </si>
  <si>
    <t>TR-2/98 45-83-M00780_955154807_955154807</t>
  </si>
  <si>
    <t>13.12.2021 10:09:07</t>
  </si>
  <si>
    <t>13.12.2021 11:59:50</t>
  </si>
  <si>
    <t>İSMAİL HAS SULAMA GRUBU TR 35-27-M00540_914591236_914591236</t>
  </si>
  <si>
    <t>13.12.2021 10:10:02</t>
  </si>
  <si>
    <t>13.12.2021 13:20:39</t>
  </si>
  <si>
    <t>K-3388 35-04-K03388_99477484_99477484</t>
  </si>
  <si>
    <t>13.12.2021 10:12:18</t>
  </si>
  <si>
    <t>13.12.2021 14:39:52</t>
  </si>
  <si>
    <t>YENİKÖY-4 35-26-L00143_956611993_956611993</t>
  </si>
  <si>
    <t>13.12.2021 10:12:29</t>
  </si>
  <si>
    <t>13.12.2021 11:35:10</t>
  </si>
  <si>
    <t>MUSAHOCA TR-1 45-76-L00118_D_56387715_56387715</t>
  </si>
  <si>
    <t>13.12.2021 10:13:36</t>
  </si>
  <si>
    <t>13.12.2021 18:11:41</t>
  </si>
  <si>
    <t>M-741 35-03-M00741_D_56368059_56368059</t>
  </si>
  <si>
    <t>13.12.2021 12:24:41</t>
  </si>
  <si>
    <t>SIRIMLI DERE MAH. TR-3 35-31-L00194_47918250_56386192_56386192</t>
  </si>
  <si>
    <t>13.12.2021 10:16:16</t>
  </si>
  <si>
    <t>13.12.2021 13:55:48</t>
  </si>
  <si>
    <t>SARUHANLI TR-31 45-80-M00031_B B2_5985507</t>
  </si>
  <si>
    <t>13.12.2021 10:17:37</t>
  </si>
  <si>
    <t>13.12.2021 11:08:00</t>
  </si>
  <si>
    <t>UMURLU TR-2 35-31-L00355_47788193_56351972_56351972</t>
  </si>
  <si>
    <t>13.12.2021 10:19:17</t>
  </si>
  <si>
    <t>13.12.2021 11:58:43</t>
  </si>
  <si>
    <t>13.12.2021 10:21:27</t>
  </si>
  <si>
    <t>13.12.2021 12:50:07</t>
  </si>
  <si>
    <t>KAPAKLI DM 45-72-M00309_KAPAKLI-2 GİRİŞ M14_2099428</t>
  </si>
  <si>
    <t>13.12.2021 10:22:13</t>
  </si>
  <si>
    <t>13.12.2021 11:27:22</t>
  </si>
  <si>
    <t>K-4275 35-03-K04275_910263662_910263662</t>
  </si>
  <si>
    <t>13.12.2021 10:23:03</t>
  </si>
  <si>
    <t>13.12.2021 16:32:36</t>
  </si>
  <si>
    <t>YAMANDERE TR-1 35-29-L00311_A_56400176_56400176</t>
  </si>
  <si>
    <t>13.12.2021 10:27:34</t>
  </si>
  <si>
    <t>13.12.2021 14:17:28</t>
  </si>
  <si>
    <t>TUZÇULLU TR-1 35-28-M00420_953373084_953373084</t>
  </si>
  <si>
    <t>13.12.2021 10:28:55</t>
  </si>
  <si>
    <t>13.12.2021 12:42:00</t>
  </si>
  <si>
    <t>ARMUTLU TR-40 35-27-M01175_950031371_950031371</t>
  </si>
  <si>
    <t>13.12.2021 10:31:37</t>
  </si>
  <si>
    <t>13.12.2021 15:42:47</t>
  </si>
  <si>
    <t>L-308 35-18-L00308_5716052_56372182_56372182</t>
  </si>
  <si>
    <t>13.12.2021 10:33:46</t>
  </si>
  <si>
    <t>13.12.2021 17:05:13</t>
  </si>
  <si>
    <t>TR-93 35-16-L00093_953329939_953329939</t>
  </si>
  <si>
    <t>13.12.2021 10:38:10</t>
  </si>
  <si>
    <t>13.12.2021 13:50:59</t>
  </si>
  <si>
    <t>GÜNEŞLİ KÖK 45-75-M00056_SALUR M03_67577911</t>
  </si>
  <si>
    <t>13.12.2021 10:41:28</t>
  </si>
  <si>
    <t>13.12.2021 12:36:04</t>
  </si>
  <si>
    <t>M-2948(YATIRIM REZERVE) 35-01-M02948_A_56363768_56363768</t>
  </si>
  <si>
    <t>13.12.2021 10:44:53</t>
  </si>
  <si>
    <t>13.12.2021 17:46:54</t>
  </si>
  <si>
    <t>13.12.2021 10:45:41</t>
  </si>
  <si>
    <t>13.12.2021 12:45:12</t>
  </si>
  <si>
    <t>DM-4/2(GEDİZ TIP ARKASI) 45-71-M00191_953208558_953208558</t>
  </si>
  <si>
    <t>13.12.2021 10:47:00</t>
  </si>
  <si>
    <t>13.12.2021 12:46:02</t>
  </si>
  <si>
    <t>TR-28 45-78-L00028_95000048463_95000048463</t>
  </si>
  <si>
    <t>13.12.2021 10:47:08</t>
  </si>
  <si>
    <t>13.12.2021 11:41:08</t>
  </si>
  <si>
    <t>ARMUTLU DM-2/TR-29 35-27-L00351_D D01_64979707</t>
  </si>
  <si>
    <t>13.12.2021 10:50:24</t>
  </si>
  <si>
    <t>13.12.2021 15:16:17</t>
  </si>
  <si>
    <t>L-57 KERVANSARAY SİTESİ 35-14-L00057_956652632_956652632</t>
  </si>
  <si>
    <t>13.12.2021 10:52:09</t>
  </si>
  <si>
    <t>13.12.2021 15:36:59</t>
  </si>
  <si>
    <t>BİRGİ DM 35-15-L01013_KEMER L06_67562405</t>
  </si>
  <si>
    <t>13.12.2021 10:52:41</t>
  </si>
  <si>
    <t>13.12.2021 16:18:27</t>
  </si>
  <si>
    <t>TR-2/53 45-72-L00053_DIREK TIPI TRAFO HUCRESI H01_2106340</t>
  </si>
  <si>
    <t>13.12.2021 11:00:41</t>
  </si>
  <si>
    <t>13.12.2021 17:33:09</t>
  </si>
  <si>
    <t>M-290 35-30-M00290_955305191_955305191</t>
  </si>
  <si>
    <t>13.12.2021 11:00:46</t>
  </si>
  <si>
    <t>13.12.2021 12:24:19</t>
  </si>
  <si>
    <t>OĞLANANASI TR-8 35-22-M00261_955270214_955270214</t>
  </si>
  <si>
    <t>13.12.2021 11:01:53</t>
  </si>
  <si>
    <t>13.12.2021 14:55:57</t>
  </si>
  <si>
    <t>K-80 35-01-K00080_A_56375521_56375521</t>
  </si>
  <si>
    <t>13.12.2021 11:02:16</t>
  </si>
  <si>
    <t>13.12.2021 14:49:28</t>
  </si>
  <si>
    <t>13.12.2021 11:08:36</t>
  </si>
  <si>
    <t>13.12.2021 13:34:36</t>
  </si>
  <si>
    <t>BALCILAR TR-2 35-20-M00041_955202474_955202474</t>
  </si>
  <si>
    <t>13.12.2021 11:11:33</t>
  </si>
  <si>
    <t>13.12.2021 12:01:16</t>
  </si>
  <si>
    <t>İĞDELİ DAMLAR SOKAK TR-4 35-31-L00344_966872494_966872494</t>
  </si>
  <si>
    <t>13.12.2021 11:11:55</t>
  </si>
  <si>
    <t>13.12.2021 13:32:52</t>
  </si>
  <si>
    <t>HİCABİ GÜNDÜZ GRB 35-30-M00368_DIREK TIPI TRAFO HUCRESI H01_2041709</t>
  </si>
  <si>
    <t>13.12.2021 11:21:05</t>
  </si>
  <si>
    <t>13.12.2021 17:01:39</t>
  </si>
  <si>
    <t>GÖKÇEN DM 35-29-M00123_ASMALIK M12_2328948</t>
  </si>
  <si>
    <t>13.12.2021 11:23:00</t>
  </si>
  <si>
    <t>13.12.2021 11:39:03</t>
  </si>
  <si>
    <t>13.12.2021 11:23:51</t>
  </si>
  <si>
    <t>13.12.2021 11:24:11</t>
  </si>
  <si>
    <t>DM-1/TR-18 (TR-47) 35-26-M00047_12423285 E03b_77619794</t>
  </si>
  <si>
    <t>13.12.2021 11:25:28</t>
  </si>
  <si>
    <t>13.12.2021 16:50:55</t>
  </si>
  <si>
    <t>DAZYURT TR-1 45-71-M01738_953192889_953192889</t>
  </si>
  <si>
    <t>13.12.2021 11:31:00</t>
  </si>
  <si>
    <t>13.12.2021 13:25:10</t>
  </si>
  <si>
    <t>SARUHANLI TR-31 45-80-M00031_956561981_956561981</t>
  </si>
  <si>
    <t>13.12.2021 11:32:00</t>
  </si>
  <si>
    <t>13.12.2021 14:45:59</t>
  </si>
  <si>
    <t>DM-11/TR-11 45-72-L01002_956498876_956498876</t>
  </si>
  <si>
    <t>13.12.2021 11:33:27</t>
  </si>
  <si>
    <t>13.12.2021 12:19:14</t>
  </si>
  <si>
    <t>DAĞDERE DM 45-72-M00097_KARAGÖZLER M08_2106076</t>
  </si>
  <si>
    <t>13.12.2021 11:34:30</t>
  </si>
  <si>
    <t>13.12.2021 12:29:28</t>
  </si>
  <si>
    <t>K-1536 35-01-K01536_C C2_5866942</t>
  </si>
  <si>
    <t>13.12.2021 11:35:08</t>
  </si>
  <si>
    <t>13.12.2021 12:43:34</t>
  </si>
  <si>
    <t>AYASKENT-2 TR 35-16-M00013_953352715_953352715</t>
  </si>
  <si>
    <t>13.12.2021 11:37:46</t>
  </si>
  <si>
    <t>13.12.2021 12:48:42</t>
  </si>
  <si>
    <t>K-1400 35-01-K01400_F_56365782_56365782</t>
  </si>
  <si>
    <t>13.12.2021 11:39:57</t>
  </si>
  <si>
    <t>13.12.2021 17:35:42</t>
  </si>
  <si>
    <t>YOLÜSTÜ TR-1 35-15-L00915_DIREK TIPI TRAFO HUCRESI H01_2046284</t>
  </si>
  <si>
    <t>13.12.2021 11:40:00</t>
  </si>
  <si>
    <t>13.12.2021 12:03:29</t>
  </si>
  <si>
    <t>ASARLIK TR-9 35-28-M00590_11740356_56374645_56374645</t>
  </si>
  <si>
    <t>13.12.2021 11:41:00</t>
  </si>
  <si>
    <t>13.12.2021 13:46:20</t>
  </si>
  <si>
    <t>TEPECİK KÖYÜ TR-1 45-71-M01289_44415736_56385006_56385006</t>
  </si>
  <si>
    <t>13.12.2021 11:46:00</t>
  </si>
  <si>
    <t>13.12.2021 14:16:46</t>
  </si>
  <si>
    <t>L-456 35-18-L00456_950452216_950452216</t>
  </si>
  <si>
    <t>13.12.2021 11:46:18</t>
  </si>
  <si>
    <t>13.12.2021 20:26:15</t>
  </si>
  <si>
    <t>TR-26 35-32-L00026_946413699_946413699</t>
  </si>
  <si>
    <t>13.12.2021 11:50:43</t>
  </si>
  <si>
    <t>13.12.2021 17:10:42</t>
  </si>
  <si>
    <t>L-61 İSTUR 35-14-L00061_956639369_956639369</t>
  </si>
  <si>
    <t>13.12.2021 11:50:57</t>
  </si>
  <si>
    <t>13.12.2021 13:56:56</t>
  </si>
  <si>
    <t>K-3735 35-03-K03735_F_56364966_56364966</t>
  </si>
  <si>
    <t>13.12.2021 11:53:00</t>
  </si>
  <si>
    <t>13.12.2021 12:30:20</t>
  </si>
  <si>
    <t>M-1432 35-02-M01432_966864968_966864968</t>
  </si>
  <si>
    <t>13.12.2021 11:53:13</t>
  </si>
  <si>
    <t>13.12.2021 13:00:03</t>
  </si>
  <si>
    <t>L-275 35-18-L00275_950444942_950444942</t>
  </si>
  <si>
    <t>13.12.2021 11:54:21</t>
  </si>
  <si>
    <t>13.12.2021 20:56:48</t>
  </si>
  <si>
    <t>HAVAOĞLU TR-1 45-81-M00070_A_56398854_56398854</t>
  </si>
  <si>
    <t>13.12.2021 11:55:11</t>
  </si>
  <si>
    <t>13.12.2021 14:57:54</t>
  </si>
  <si>
    <t>13.12.2021 12:00:24</t>
  </si>
  <si>
    <t>13.12.2021 12:36:20</t>
  </si>
  <si>
    <t>M-2009 35-01-M02009_D D1_5849875</t>
  </si>
  <si>
    <t>13.12.2021 12:00:42</t>
  </si>
  <si>
    <t>13.12.2021 14:58:46</t>
  </si>
  <si>
    <t>YENİ HARMANDALI TR-2 45-71-M00892_43142892_56384805_56384805</t>
  </si>
  <si>
    <t>13.12.2021 12:02:09</t>
  </si>
  <si>
    <t>13.12.2021 19:44:58</t>
  </si>
  <si>
    <t>UĞURLU KÖK 45-86-M00045_HatBaşıAyırıcı_53135414 M04_53135414</t>
  </si>
  <si>
    <t>13.12.2021 12:02:21</t>
  </si>
  <si>
    <t>13.12.2021 13:01:58</t>
  </si>
  <si>
    <t>KARAVELİLER TR-2 35-20-L00141_955195777_955195777</t>
  </si>
  <si>
    <t>13.12.2021 12:04:55</t>
  </si>
  <si>
    <t>13.12.2021 13:43:56</t>
  </si>
  <si>
    <t>KABAKUM TR-2 35-30-L00128_955304358_955304358</t>
  </si>
  <si>
    <t>13.12.2021 12:05:58</t>
  </si>
  <si>
    <t>13.12.2021 13:43:35</t>
  </si>
  <si>
    <t>PAYAMLI M-9 35-25-M00165_956637747_956637747</t>
  </si>
  <si>
    <t>13.12.2021 12:08:00</t>
  </si>
  <si>
    <t>13.12.2021 12:30:19</t>
  </si>
  <si>
    <t>YENİKÖY TR-10 35-15-L00506_950381740_950381740</t>
  </si>
  <si>
    <t>13.12.2021 12:15:51</t>
  </si>
  <si>
    <t>13.12.2021 13:35:26</t>
  </si>
  <si>
    <t>M-3098 35-02-M03098_DAĞITIM TRAFOSU M03_80995075</t>
  </si>
  <si>
    <t>13.12.2021 12:16:36</t>
  </si>
  <si>
    <t>13.12.2021 14:00:41</t>
  </si>
  <si>
    <t>SOMA TR-40 45-82-M00040_945537104_945537104</t>
  </si>
  <si>
    <t>13.12.2021 12:19:55</t>
  </si>
  <si>
    <t>13.12.2021 14:21:45</t>
  </si>
  <si>
    <t>TEKELİ TR-2 35-22-M00232_955254936_955254936</t>
  </si>
  <si>
    <t>13.12.2021 12:20:27</t>
  </si>
  <si>
    <t>13.12.2021 14:36:20</t>
  </si>
  <si>
    <t>L-104 DÜZCE AZMAK 35-14-L00104_DIREK TIPI TRAFO HUCRESI H01_2098882</t>
  </si>
  <si>
    <t>OG Klemens Arızası</t>
  </si>
  <si>
    <t>13.12.2021 12:23:13</t>
  </si>
  <si>
    <t>13.12.2021 19:15:51</t>
  </si>
  <si>
    <t>K-254 35-04-K00254_912490109_912490109</t>
  </si>
  <si>
    <t>13.12.2021 14:43:10</t>
  </si>
  <si>
    <t>SOMA TR-28 45-82-M00028_945525729_945525729</t>
  </si>
  <si>
    <t>13.12.2021 12:27:15</t>
  </si>
  <si>
    <t>13.12.2021 15:18:08</t>
  </si>
  <si>
    <t>LOKMANKUYU KÖK 35-15-L00903_ÖZEL MÜŞTERİLER L03_67112627</t>
  </si>
  <si>
    <t>13.12.2021 12:31:44</t>
  </si>
  <si>
    <t>13.12.2021 17:54:53</t>
  </si>
  <si>
    <t>13.12.2021 12:32:00</t>
  </si>
  <si>
    <t>13.12.2021 14:23:33</t>
  </si>
  <si>
    <t>_48136609_56385900_56385900</t>
  </si>
  <si>
    <t>13.12.2021 12:32:02</t>
  </si>
  <si>
    <t>13.12.2021 15:29:14</t>
  </si>
  <si>
    <t>M-3069(YATIRIM REZERVE) 35-01-M03069_911428821_911428821</t>
  </si>
  <si>
    <t>13.12.2021 12:35:20</t>
  </si>
  <si>
    <t>13.12.2021 15:55:50</t>
  </si>
  <si>
    <t>GÜZELKÖY SULAMA TR 45-71-M01300_45-71-M01300_2354994</t>
  </si>
  <si>
    <t>13.12.2021 12:38:11</t>
  </si>
  <si>
    <t>13.12.2021 15:25:04</t>
  </si>
  <si>
    <t>TR-1/56 45-72-M00640_956507582_956507582</t>
  </si>
  <si>
    <t>13.12.2021 12:39:24</t>
  </si>
  <si>
    <t>13.12.2021 15:54:59</t>
  </si>
  <si>
    <t>13.12.2021 12:40:15</t>
  </si>
  <si>
    <t>13.12.2021 14:56:31</t>
  </si>
  <si>
    <t>AKSELENDİ TR-6 45-72-L00828_C_56406361_56406361</t>
  </si>
  <si>
    <t>13.12.2021 12:43:48</t>
  </si>
  <si>
    <t>13.12.2021 16:15:49</t>
  </si>
  <si>
    <t>K-2805 35-03-K02805_D_56366322_56366322</t>
  </si>
  <si>
    <t>13.12.2021 12:47:15</t>
  </si>
  <si>
    <t>13.12.2021 15:39:35</t>
  </si>
  <si>
    <t>BAĞYURDU SLM GRB TR-1 35-27-M00731_914585421_914585421</t>
  </si>
  <si>
    <t>13.12.2021 12:48:38</t>
  </si>
  <si>
    <t>13.12.2021 18:52:57</t>
  </si>
  <si>
    <t>DM-3/11 45-71-M00105_C C2b_45179422</t>
  </si>
  <si>
    <t>13.12.2021 12:49:48</t>
  </si>
  <si>
    <t>13.12.2021 16:58:46</t>
  </si>
  <si>
    <t>K-1463 35-01-K01463_911440434_911440434</t>
  </si>
  <si>
    <t>13.12.2021 12:55:41</t>
  </si>
  <si>
    <t>13.12.2021 16:26:53</t>
  </si>
  <si>
    <t>13.12.2021 12:56:24</t>
  </si>
  <si>
    <t>13.12.2021 17:09:02</t>
  </si>
  <si>
    <t>TR-84 35-16-L00084_960411142_960411142</t>
  </si>
  <si>
    <t>13.12.2021 12:59:31</t>
  </si>
  <si>
    <t>13.12.2021 15:12:32</t>
  </si>
  <si>
    <t>TR-122 ZEYTİNALANI 35-19-L00122_956675843_956675843</t>
  </si>
  <si>
    <t>13.12.2021 13:00:13</t>
  </si>
  <si>
    <t>13.12.2021 16:01:26</t>
  </si>
  <si>
    <t>K-522 35-04-K00522_912954155_912954155</t>
  </si>
  <si>
    <t>13.12.2021 13:02:19</t>
  </si>
  <si>
    <t>13.12.2021 19:38:29</t>
  </si>
  <si>
    <t>K-1467 35-03-K01467_910154844_910154844</t>
  </si>
  <si>
    <t>13.12.2021 13:05:43</t>
  </si>
  <si>
    <t>13.12.2021 16:05:45</t>
  </si>
  <si>
    <t>13.12.2021 13:07:20</t>
  </si>
  <si>
    <t>13.12.2021 20:34:51</t>
  </si>
  <si>
    <t>DM-12/13 45-72-L00064_943151018_943151018</t>
  </si>
  <si>
    <t>13.12.2021 13:08:31</t>
  </si>
  <si>
    <t>13.12.2021 16:50:38</t>
  </si>
  <si>
    <t>K-1536 35-01-K01536_D_56374486_56374486</t>
  </si>
  <si>
    <t>13.12.2021 13:12:34</t>
  </si>
  <si>
    <t>13.12.2021 19:06:53</t>
  </si>
  <si>
    <t>M-1542 35-01-M01542_910544174_910544174</t>
  </si>
  <si>
    <t>13.12.2021 13:16:44</t>
  </si>
  <si>
    <t>13.12.2021 19:10:17</t>
  </si>
  <si>
    <t>DM-1/51 35-29-M00051_48345964_65499533_65499533</t>
  </si>
  <si>
    <t>13.12.2021 13:21:50</t>
  </si>
  <si>
    <t>13.12.2021 19:28:28</t>
  </si>
  <si>
    <t>13.12.2021 13:22:50</t>
  </si>
  <si>
    <t>13.12.2021 15:12:00</t>
  </si>
  <si>
    <t>L-82 35-14-L00082_965520949_965520949</t>
  </si>
  <si>
    <t>13.12.2021 13:25:29</t>
  </si>
  <si>
    <t>13.12.2021 15:57:19</t>
  </si>
  <si>
    <t>M-975 35-03-M00975_910273957_910273957</t>
  </si>
  <si>
    <t>13.12.2021 13:27:57</t>
  </si>
  <si>
    <t>13.12.2021 17:56:16</t>
  </si>
  <si>
    <t>K-4181 35-03-K04181_910739204_910739204</t>
  </si>
  <si>
    <t>13.12.2021 13:28:19</t>
  </si>
  <si>
    <t>13.12.2021 17:15:33</t>
  </si>
  <si>
    <t>SOMA TR-26/1 45-82-M00118_945540352_945540352</t>
  </si>
  <si>
    <t>13.12.2021 13:28:23</t>
  </si>
  <si>
    <t>13.12.2021 15:12:35</t>
  </si>
  <si>
    <t>SOMA TR-28 45-82-M00028_945525754_945525754</t>
  </si>
  <si>
    <t>13.12.2021 13:34:17</t>
  </si>
  <si>
    <t>13.12.2021 15:28:19</t>
  </si>
  <si>
    <t>YANLIZEV TR-1 35-16-L00250_953329798_953329798</t>
  </si>
  <si>
    <t>13.12.2021 13:35:09</t>
  </si>
  <si>
    <t>13.12.2021 14:44:32</t>
  </si>
  <si>
    <t>DİKİLİ İM 35-30-A00001_KABAKUM L09_72357046</t>
  </si>
  <si>
    <t>13.12.2021 13:36:32</t>
  </si>
  <si>
    <t>13.12.2021 13:44:00</t>
  </si>
  <si>
    <t>13.12.2021 13:36:44</t>
  </si>
  <si>
    <t>13.12.2021 13:46:00</t>
  </si>
  <si>
    <t>TR-1/64 DM 45-72-M00064_956511184_956511184</t>
  </si>
  <si>
    <t>13.12.2021 13:36:49</t>
  </si>
  <si>
    <t>13.12.2021 21:02:33</t>
  </si>
  <si>
    <t>TÜRKÖNÜ TR-3 35-15-M00302_950367401_950367401</t>
  </si>
  <si>
    <t>13.12.2021 13:39:20</t>
  </si>
  <si>
    <t>13.12.2021 14:50:57</t>
  </si>
  <si>
    <t>K-4721 35-04-K04721_915088965_915088965</t>
  </si>
  <si>
    <t>13.12.2021 13:40:24</t>
  </si>
  <si>
    <t>13.12.2021 17:40:35</t>
  </si>
  <si>
    <t>MURADİYE TR-5(BELEDİYE KABİN) 45-71-M00194_953245542_953245542</t>
  </si>
  <si>
    <t>13.12.2021 13:42:10</t>
  </si>
  <si>
    <t>13.12.2021 23:22:59</t>
  </si>
  <si>
    <t>GÜMÜLDÜR DM-4 35-25-M00053_35-25-M00053_72085274</t>
  </si>
  <si>
    <t>13.12.2021 13:42:14</t>
  </si>
  <si>
    <t>13.12.2021 14:48:50</t>
  </si>
  <si>
    <t>DEMİRCİLİ TR-2 35-19-M00212_11156589_60982634_60982634</t>
  </si>
  <si>
    <t>13.12.2021 13:42:21</t>
  </si>
  <si>
    <t>13.12.2021 18:35:27</t>
  </si>
  <si>
    <t>13.12.2021 13:43:06</t>
  </si>
  <si>
    <t>13.12.2021 14:33:44</t>
  </si>
  <si>
    <t>TR-39 35-15-M00039_950368548_950368548</t>
  </si>
  <si>
    <t>13.12.2021 13:46:08</t>
  </si>
  <si>
    <t>13.12.2021 15:41:10</t>
  </si>
  <si>
    <t>BADEMLER TR-1 35-19-L00298_956676231_956676231</t>
  </si>
  <si>
    <t>13.12.2021 13:46:31</t>
  </si>
  <si>
    <t>13.12.2021 20:22:58</t>
  </si>
  <si>
    <t>13.12.2021 13:46:32</t>
  </si>
  <si>
    <t>13.12.2021 20:00:00</t>
  </si>
  <si>
    <t>PAMUKYAZI-1 35-26-L00380_956631030_956631030</t>
  </si>
  <si>
    <t>13.12.2021 13:47:20</t>
  </si>
  <si>
    <t>13.12.2021 14:54:19</t>
  </si>
  <si>
    <t>TÜPÜLER TR-1 45-75-M00217_45-75-M00217_2372958</t>
  </si>
  <si>
    <t>13.12.2021 13:48:17</t>
  </si>
  <si>
    <t>13.12.2021 17:03:47</t>
  </si>
  <si>
    <t>13.12.2021 13:49:42</t>
  </si>
  <si>
    <t>13.12.2021 13:55:08</t>
  </si>
  <si>
    <t>YENİ FOÇA TR-2 35-23-M00002_950426848_950426848</t>
  </si>
  <si>
    <t>13.12.2021 13:49:53</t>
  </si>
  <si>
    <t>13.12.2021 15:58:03</t>
  </si>
  <si>
    <t>L-291 35-18-L00291_95000652981_95000652981</t>
  </si>
  <si>
    <t>13.12.2021 13:53:00</t>
  </si>
  <si>
    <t>13.12.2021 15:06:36</t>
  </si>
  <si>
    <t>ÇARIKTEKKE MAH.TR-1 45-73-M00722_945638235_945638235</t>
  </si>
  <si>
    <t>13.12.2021 13:54:12</t>
  </si>
  <si>
    <t>13.12.2021 15:39:34</t>
  </si>
  <si>
    <t>13.12.2021 13:59:21</t>
  </si>
  <si>
    <t>13.12.2021 15:37:20</t>
  </si>
  <si>
    <t>SELENDİ TR-22 45-81-M00022_945636012_945636012</t>
  </si>
  <si>
    <t>13.12.2021 15:46:58</t>
  </si>
  <si>
    <t>13.12.2021 14:05:03</t>
  </si>
  <si>
    <t>13.12.2021 14:08:34</t>
  </si>
  <si>
    <t>L-281 35-18-L00281_950438520_950438520</t>
  </si>
  <si>
    <t>13.12.2021 14:10:08</t>
  </si>
  <si>
    <t>13.12.2021 17:52:49</t>
  </si>
  <si>
    <t>K-1400 35-01-K01400_35-01-K01400_2352582</t>
  </si>
  <si>
    <t>13.12.2021 14:12:42</t>
  </si>
  <si>
    <t>13.12.2021 16:03:58</t>
  </si>
  <si>
    <t>TR-75 35-19-L00075_956682570_956682570</t>
  </si>
  <si>
    <t>13.12.2021 14:16:54</t>
  </si>
  <si>
    <t>13.12.2021 17:31:45</t>
  </si>
  <si>
    <t>13.12.2021 14:22:46</t>
  </si>
  <si>
    <t>13.12.2021 15:37:44</t>
  </si>
  <si>
    <t>K-938 35-02-K00938_910160029_910160029</t>
  </si>
  <si>
    <t>13.12.2021 14:25:21</t>
  </si>
  <si>
    <t>13.12.2021 16:20:11</t>
  </si>
  <si>
    <t>NECATİ ŞAKI SULAMA GRUBU 35-29-M00360_A_56405927_56405927</t>
  </si>
  <si>
    <t>13.12.2021 14:37:19</t>
  </si>
  <si>
    <t>13.12.2021 18:32:03</t>
  </si>
  <si>
    <t>DM-01/51 45-71-M00320_953242420_953242420</t>
  </si>
  <si>
    <t>13.12.2021 14:39:04</t>
  </si>
  <si>
    <t>13.12.2021 17:33:51</t>
  </si>
  <si>
    <t>M-3198 (YATIRIM REZERVE) 35-01-M03198_910545065_910545065</t>
  </si>
  <si>
    <t>13.12.2021 14:40:51</t>
  </si>
  <si>
    <t>13.12.2021 17:11:13</t>
  </si>
  <si>
    <t>DM-13/22 (ÇİMENLİ SOKAK) 45-71-M00059_B_56403395_56403395</t>
  </si>
  <si>
    <t>13.12.2021 14:44:00</t>
  </si>
  <si>
    <t>13.12.2021 18:42:47</t>
  </si>
  <si>
    <t>FIRINLI TR-7 35-20-L00094_949996165_949996165</t>
  </si>
  <si>
    <t>13.12.2021 14:48:17</t>
  </si>
  <si>
    <t>13.12.2021 16:51:53</t>
  </si>
  <si>
    <t>K-1486 35-08-K01486_912401755_912401755</t>
  </si>
  <si>
    <t>13.12.2021 14:50:14</t>
  </si>
  <si>
    <t>13.12.2021 18:22:53</t>
  </si>
  <si>
    <t>13.12.2021 14:51:35</t>
  </si>
  <si>
    <t>13.12.2021 19:06:21</t>
  </si>
  <si>
    <t>K-121 35-07-K00121_941921433_941921433</t>
  </si>
  <si>
    <t>13.12.2021 14:51:36</t>
  </si>
  <si>
    <t>13.12.2021 19:11:46</t>
  </si>
  <si>
    <t>TR-36 35-30-L00036_35-30-L00036_2371103</t>
  </si>
  <si>
    <t>13.12.2021 14:54:02</t>
  </si>
  <si>
    <t>13.12.2021 15:02:00</t>
  </si>
  <si>
    <t>DM-25/15 45-71-M00394_44919911_56403029_56403029</t>
  </si>
  <si>
    <t>13.12.2021 14:55:00</t>
  </si>
  <si>
    <t>13.12.2021 20:44:54</t>
  </si>
  <si>
    <t>TR-32 35-26-M00032_956614748_956614748</t>
  </si>
  <si>
    <t>13.12.2021 14:56:26</t>
  </si>
  <si>
    <t>13.12.2021 15:30:31</t>
  </si>
  <si>
    <t>K-718 35-01-K00718_911635266_911635266</t>
  </si>
  <si>
    <t>13.12.2021 14:56:54</t>
  </si>
  <si>
    <t>13.12.2021 18:27:20</t>
  </si>
  <si>
    <t>YİĞİTLER TR-3 35-27-L00227_912528945_912528945</t>
  </si>
  <si>
    <t>13.12.2021 14:57:02</t>
  </si>
  <si>
    <t>13.12.2021 19:49:03</t>
  </si>
  <si>
    <t>L-28 35-14-L00028_10090987_56356642_56356642</t>
  </si>
  <si>
    <t>13.12.2021 15:00:26</t>
  </si>
  <si>
    <t>13.12.2021 17:04:20</t>
  </si>
  <si>
    <t>DM-20/21-B 45-71-M00447_A a1_44684603</t>
  </si>
  <si>
    <t>13.12.2021 15:05:11</t>
  </si>
  <si>
    <t>13.12.2021 22:09:14</t>
  </si>
  <si>
    <t>AHMETBEYLİ M-5 35-22-M00243_C_56353745_56353745</t>
  </si>
  <si>
    <t>13.12.2021 15:06:49</t>
  </si>
  <si>
    <t>13.12.2021 18:06:26</t>
  </si>
  <si>
    <t>13.12.2021 15:07:26</t>
  </si>
  <si>
    <t>13.12.2021 18:49:22</t>
  </si>
  <si>
    <t>KARAAĞAÇLI TR-1 45-71-M01904_ M03_2334945</t>
  </si>
  <si>
    <t>13.12.2021 15:08:23</t>
  </si>
  <si>
    <t>13.12.2021 18:07:08</t>
  </si>
  <si>
    <t>K-733 35-01-K00733_911756237_911756237</t>
  </si>
  <si>
    <t>13.12.2021 15:09:57</t>
  </si>
  <si>
    <t>13.12.2021 17:25:34</t>
  </si>
  <si>
    <t>ERDELLİ TR-2 KÖK 45-72-L00476_HatBaşıAyırıcı_53137213 L04_53137213</t>
  </si>
  <si>
    <t>13.12.2021 15:11:54</t>
  </si>
  <si>
    <t>YAMANDERE TR-1 35-29-L00311_35-29-L00311_2374205</t>
  </si>
  <si>
    <t>13.12.2021 15:17:30</t>
  </si>
  <si>
    <t>13.12.2021 18:01:13</t>
  </si>
  <si>
    <t>K-4283 GÖRECE 35-22-K04283__72372055_72372055</t>
  </si>
  <si>
    <t>13.12.2021 15:18:51</t>
  </si>
  <si>
    <t>13.12.2021 21:19:19</t>
  </si>
  <si>
    <t>TR-1/47 45-72-M00047_95000644962_95000644962</t>
  </si>
  <si>
    <t>13.12.2021 15:20:34</t>
  </si>
  <si>
    <t>13.12.2021 21:14:17</t>
  </si>
  <si>
    <t>YUKARI AVDAN TR-1 45-82-M00241_945532937_945532937</t>
  </si>
  <si>
    <t>13.12.2021 15:22:25</t>
  </si>
  <si>
    <t>13.12.2021 19:56:11</t>
  </si>
  <si>
    <t>13.12.2021 15:23:18</t>
  </si>
  <si>
    <t>13.12.2021 18:12:24</t>
  </si>
  <si>
    <t>DELİBAŞLI TR-1 45-78-M00845_49187458_56408019_56408019</t>
  </si>
  <si>
    <t>13.12.2021 15:24:46</t>
  </si>
  <si>
    <t>13.12.2021 20:14:33</t>
  </si>
  <si>
    <t>K-1027 35-01-K01027_G 1G_5861126</t>
  </si>
  <si>
    <t>13.12.2021 15:25:23</t>
  </si>
  <si>
    <t>13.12.2021 16:52:52</t>
  </si>
  <si>
    <t>L-193 ESENEVLER 35-18-L00193_950443369_950443369</t>
  </si>
  <si>
    <t>13.12.2021 15:25:56</t>
  </si>
  <si>
    <t>13.12.2021 17:56:20</t>
  </si>
  <si>
    <t>GERELİ KÖYÜ KAVAKKUYU TR-8 35-15-M00225_950405594_950405594</t>
  </si>
  <si>
    <t>13.12.2021 15:26:33</t>
  </si>
  <si>
    <t>13.12.2021 17:33:57</t>
  </si>
  <si>
    <t>KÖSEALİ TR-2 45-78-M00782_A_56391436_56391436</t>
  </si>
  <si>
    <t>13.12.2021 15:26:56</t>
  </si>
  <si>
    <t>13.12.2021 17:02:07</t>
  </si>
  <si>
    <t>13.12.2021 15:27:08</t>
  </si>
  <si>
    <t>13.12.2021 19:47:09</t>
  </si>
  <si>
    <t>SUBAŞI-2 35-26-L00329_956604987_956604987</t>
  </si>
  <si>
    <t>13.12.2021 15:32:01</t>
  </si>
  <si>
    <t>13.12.2021 17:29:54</t>
  </si>
  <si>
    <t>UMURLU TR-4 35-31-L00359_47784650_56352355_56352355</t>
  </si>
  <si>
    <t>13.12.2021 15:36:02</t>
  </si>
  <si>
    <t>13.12.2021 19:03:49</t>
  </si>
  <si>
    <t>_950330576_950330576</t>
  </si>
  <si>
    <t>13.12.2021 15:38:18</t>
  </si>
  <si>
    <t>13.12.2021 16:49:50</t>
  </si>
  <si>
    <t>DM-3/TR-14 35-22-M00820_DM-3/TR-13 (İRFAN ETİKET) M02_53079000</t>
  </si>
  <si>
    <t>13.12.2021 15:41:15</t>
  </si>
  <si>
    <t>13.12.2021 18:50:27</t>
  </si>
  <si>
    <t>TR-1/45 (25/17b) ÇIRÇIR 45-71-M00148_44958300_56397840_56397840</t>
  </si>
  <si>
    <t>13.12.2021 15:44:15</t>
  </si>
  <si>
    <t>13.12.2021 16:57:32</t>
  </si>
  <si>
    <t>13.12.2021 15:45:10</t>
  </si>
  <si>
    <t>13.12.2021 19:20:36</t>
  </si>
  <si>
    <t>SOMA TR-29 45-82-M00029_93557004_93557004</t>
  </si>
  <si>
    <t>13.12.2021 15:49:35</t>
  </si>
  <si>
    <t>13.12.2021 17:42:40</t>
  </si>
  <si>
    <t>13.12.2021 15:50:17</t>
  </si>
  <si>
    <t>13.12.2021 18:28:12</t>
  </si>
  <si>
    <t>K-4153 35-01-K04153_910894743_910894743</t>
  </si>
  <si>
    <t>13.12.2021 15:53:03</t>
  </si>
  <si>
    <t>13.12.2021 19:36:12</t>
  </si>
  <si>
    <t>ÇUKURALAN TR-1 35-30-L00138_DIREK TIPI TRAFO HUCRESI H01_2042286</t>
  </si>
  <si>
    <t>13.12.2021 15:55:20</t>
  </si>
  <si>
    <t>13.12.2021 18:37:04</t>
  </si>
  <si>
    <t>K-2980 35-01-K02980_B_56374630_56374630</t>
  </si>
  <si>
    <t>13.12.2021 15:56:04</t>
  </si>
  <si>
    <t>13.12.2021 18:59:11</t>
  </si>
  <si>
    <t>ŞATIRLAR TR-1 45-80-L00208_A_56393551_56393551</t>
  </si>
  <si>
    <t>13.12.2021 15:58:00</t>
  </si>
  <si>
    <t>13.12.2021 17:43:02</t>
  </si>
  <si>
    <t>KARKIN TR-1 45-84-M00031_8466595_56401822_56401822</t>
  </si>
  <si>
    <t>13.12.2021 16:00:07</t>
  </si>
  <si>
    <t>13.12.2021 17:16:00</t>
  </si>
  <si>
    <t>K-4328 35-04-K04328_913683694_913683694</t>
  </si>
  <si>
    <t>13.12.2021 16:04:03</t>
  </si>
  <si>
    <t>13.12.2021 22:09:18</t>
  </si>
  <si>
    <t>MUTAFLAR OKUL ÖNÜ TR-1 35-32-L00070_946414714_946414714</t>
  </si>
  <si>
    <t>13.12.2021 16:05:07</t>
  </si>
  <si>
    <t>13.12.2021 18:26:34</t>
  </si>
  <si>
    <t>YEŞİLYURT TR-10 45-73-M00485_945640271_945640271</t>
  </si>
  <si>
    <t>13.12.2021 16:07:21</t>
  </si>
  <si>
    <t>13.12.2021 17:39:19</t>
  </si>
  <si>
    <t>13.12.2021 16:11:37</t>
  </si>
  <si>
    <t>13.12.2021 16:29:42</t>
  </si>
  <si>
    <t>L-307 35-18-L00307_L-308 L02_72104742</t>
  </si>
  <si>
    <t>13.12.2021 16:13:05</t>
  </si>
  <si>
    <t>13.12.2021 16:20:57</t>
  </si>
  <si>
    <t>ÇANDARLI TR-5 35-30-M00005_955323052_955323052</t>
  </si>
  <si>
    <t>13.12.2021 16:16:58</t>
  </si>
  <si>
    <t>13.12.2021 18:54:49</t>
  </si>
  <si>
    <t>TEKELİ TR-1 35-22-M00231_955254514_955254514</t>
  </si>
  <si>
    <t>13.12.2021 16:18:11</t>
  </si>
  <si>
    <t>13.12.2021 19:01:04</t>
  </si>
  <si>
    <t>KOYUNELİ TR1 35-16-M00035_953325780_953325780</t>
  </si>
  <si>
    <t>13.12.2021 16:18:40</t>
  </si>
  <si>
    <t>13.12.2021 18:36:26</t>
  </si>
  <si>
    <t>AĞAÇ İŞLERİ TR-8 35-22-M00144_955291169_955291169</t>
  </si>
  <si>
    <t>13.12.2021 16:19:36</t>
  </si>
  <si>
    <t>13.12.2021 21:42:07</t>
  </si>
  <si>
    <t>SAKARLI KÖK 45-76-M00046_GELENBE İ.M. M01_72214502</t>
  </si>
  <si>
    <t>13.12.2021 16:22:12</t>
  </si>
  <si>
    <t>13.12.2021 16:25:04</t>
  </si>
  <si>
    <t>KARAKILIÇLI TR-1 45-71-M01555_DIREK TIPI TRAFO HUCRESI H01_2086648</t>
  </si>
  <si>
    <t>13.12.2021 16:24:14</t>
  </si>
  <si>
    <t>13.12.2021 20:44:14</t>
  </si>
  <si>
    <t>TR-1-5/7 35-20-L00065_955211151_955211151</t>
  </si>
  <si>
    <t>13.12.2021 16:26:11</t>
  </si>
  <si>
    <t>13.12.2021 17:55:01</t>
  </si>
  <si>
    <t>13.12.2021 16:26:26</t>
  </si>
  <si>
    <t>13.12.2021 17:11:48</t>
  </si>
  <si>
    <t>ÇARIKBALLI NEBİLER TR-1 45-77-L00409_945497430_945497430</t>
  </si>
  <si>
    <t>13.12.2021 16:27:46</t>
  </si>
  <si>
    <t>13.12.2021 18:10:40</t>
  </si>
  <si>
    <t>13.12.2021 16:31:03</t>
  </si>
  <si>
    <t>13.12.2021 19:38:09</t>
  </si>
  <si>
    <t>K-4723 35-01-K04723_911356421_911356421</t>
  </si>
  <si>
    <t>13.12.2021 16:32:08</t>
  </si>
  <si>
    <t>13.12.2021 21:40:09</t>
  </si>
  <si>
    <t>ZEYTİNALANI  TR-117 35-19-L00117_956664660_956664660</t>
  </si>
  <si>
    <t>13.12.2021 16:37:11</t>
  </si>
  <si>
    <t>13.12.2021 18:41:02</t>
  </si>
  <si>
    <t>BURHAN AŞIKTEPE TR-1 45-78-M00744_953277811_953277811</t>
  </si>
  <si>
    <t>13.12.2021 16:38:06</t>
  </si>
  <si>
    <t>13.12.2021 21:05:26</t>
  </si>
  <si>
    <t>KÖSEALİ TR-1 45-78-M00781_953287053_953287053</t>
  </si>
  <si>
    <t>13.12.2021 16:41:40</t>
  </si>
  <si>
    <t>13.12.2021 17:23:55</t>
  </si>
  <si>
    <t>M-319 35-02-M00319_910076502_910076502</t>
  </si>
  <si>
    <t>13.12.2021 16:42:46</t>
  </si>
  <si>
    <t>13.12.2021 17:45:51</t>
  </si>
  <si>
    <t>K-3417 35-08-K03417_964668697_964668697</t>
  </si>
  <si>
    <t>13.12.2021 16:45:44</t>
  </si>
  <si>
    <t>13.12.2021 20:55:59</t>
  </si>
  <si>
    <t>13.12.2021 16:52:45</t>
  </si>
  <si>
    <t>13.12.2021 18:31:37</t>
  </si>
  <si>
    <t>SÜLEYMANLI TR-10 45-72-L00304_956487135_956487135</t>
  </si>
  <si>
    <t>13.12.2021 17:01:08</t>
  </si>
  <si>
    <t>13.12.2021 19:22:44</t>
  </si>
  <si>
    <t>ARAPBAŞI TR-1 35-20-L00082_955203617_955203617</t>
  </si>
  <si>
    <t>13.12.2021 17:02:13</t>
  </si>
  <si>
    <t>13.12.2021 18:57:16</t>
  </si>
  <si>
    <t>DEMİRCİLİ DM 35-15-L00895_SEYREKLİ L07_2335949</t>
  </si>
  <si>
    <t>13.12.2021 17:03:12</t>
  </si>
  <si>
    <t>13.12.2021 19:06:00</t>
  </si>
  <si>
    <t>M-9 GERMİYAN 35-18-M00009__78227297_78227297</t>
  </si>
  <si>
    <t>13.12.2021 17:05:43</t>
  </si>
  <si>
    <t>13.12.2021 22:25:36</t>
  </si>
  <si>
    <t>SEKLİK TR-1 35-16-M00036_953324626_953324626</t>
  </si>
  <si>
    <t>13.12.2021 17:08:42</t>
  </si>
  <si>
    <t>13.12.2021 19:22:59</t>
  </si>
  <si>
    <t>TR-113 ZEYTİNALANI 35-19-L00113_95000494145_95000494145</t>
  </si>
  <si>
    <t>13.12.2021 17:15:50</t>
  </si>
  <si>
    <t>13.12.2021 18:36:30</t>
  </si>
  <si>
    <t>YENİFOÇA TR-39 35-23-M00039_B_56376856_56376856</t>
  </si>
  <si>
    <t>13.12.2021 17:22:08</t>
  </si>
  <si>
    <t>13.12.2021 17:56:22</t>
  </si>
  <si>
    <t>KARABURUN TR-10 35-21-L00020_953367681_953367681</t>
  </si>
  <si>
    <t>13.12.2021 17:22:43</t>
  </si>
  <si>
    <t>14.12.2021 03:01:35</t>
  </si>
  <si>
    <t>13.12.2021 17:26:03</t>
  </si>
  <si>
    <t>13.12.2021 20:10:09</t>
  </si>
  <si>
    <t>K-544 35-01-K00544_911543263_911543263</t>
  </si>
  <si>
    <t>13.12.2021 17:26:15</t>
  </si>
  <si>
    <t>13.12.2021 20:53:37</t>
  </si>
  <si>
    <t>13.12.2021 17:26:48</t>
  </si>
  <si>
    <t>13.12.2021 18:14:45</t>
  </si>
  <si>
    <t>TR-1-5/6 35-20-L00064__72750553_72750553</t>
  </si>
  <si>
    <t>13.12.2021 17:29:24</t>
  </si>
  <si>
    <t>13.12.2021 19:08:08</t>
  </si>
  <si>
    <t>M-22 HASTANE ÖNÜ 35-14-M00022_B_56355288_56355288</t>
  </si>
  <si>
    <t>13.12.2021 17:30:10</t>
  </si>
  <si>
    <t>13.12.2021 19:32:23</t>
  </si>
  <si>
    <t>TERZİHALİLLER-1 35-16-M00105_95000503828_95000503828</t>
  </si>
  <si>
    <t>13.12.2021 17:33:42</t>
  </si>
  <si>
    <t>13.12.2021 23:04:38</t>
  </si>
  <si>
    <t>13.12.2021 17:36:38</t>
  </si>
  <si>
    <t>13.12.2021 20:49:33</t>
  </si>
  <si>
    <t>13.12.2021 17:39:21</t>
  </si>
  <si>
    <t>13.12.2021 22:13:58</t>
  </si>
  <si>
    <t>KARAKURT KÖK 45-76-M00049_KARAKURT M02_72213534</t>
  </si>
  <si>
    <t>13.12.2021 17:43:08</t>
  </si>
  <si>
    <t>13.12.2021 18:34:55</t>
  </si>
  <si>
    <t>ORUÇLAR TR-1 35-16-M00093_953353556_953353556</t>
  </si>
  <si>
    <t>13.12.2021 17:44:46</t>
  </si>
  <si>
    <t>13.12.2021 22:35:40</t>
  </si>
  <si>
    <t>TR-45 35-15-M00045_35-15-M00045_2365957</t>
  </si>
  <si>
    <t>13.12.2021 17:45:12</t>
  </si>
  <si>
    <t>13.12.2021 21:39:33</t>
  </si>
  <si>
    <t>13.12.2021 17:48:32</t>
  </si>
  <si>
    <t>14.12.2021 00:39:32</t>
  </si>
  <si>
    <t>SOMA TR-44/1 45-82-M00076_DIREK TIPI TRAFO HUCRESI H01_2092769</t>
  </si>
  <si>
    <t>13.12.2021 17:49:26</t>
  </si>
  <si>
    <t>13.12.2021 18:31:39</t>
  </si>
  <si>
    <t>TR-44 (DM-5/TR-12) ALPKENT 35-26-M00044_956624853_956624853</t>
  </si>
  <si>
    <t>13.12.2021 17:54:15</t>
  </si>
  <si>
    <t>13.12.2021 20:35:53</t>
  </si>
  <si>
    <t>M-1027 35-04-M01027_99596268_99596268</t>
  </si>
  <si>
    <t>13.12.2021 17:56:46</t>
  </si>
  <si>
    <t>13.12.2021 21:37:14</t>
  </si>
  <si>
    <t>K-2984 35-03-K02984_913420865_913420865</t>
  </si>
  <si>
    <t>13.12.2021 18:00:44</t>
  </si>
  <si>
    <t>13.12.2021 22:22:19</t>
  </si>
  <si>
    <t>13.12.2021 18:02:02</t>
  </si>
  <si>
    <t>13.12.2021 20:21:20</t>
  </si>
  <si>
    <t>13.12.2021 18:05:12</t>
  </si>
  <si>
    <t>13.12.2021 19:11:11</t>
  </si>
  <si>
    <t>TR-140 35-19-L00140_956692576_956692576</t>
  </si>
  <si>
    <t>13.12.2021 18:12:45</t>
  </si>
  <si>
    <t>13.12.2021 23:13:37</t>
  </si>
  <si>
    <t>13.12.2021 18:13:28</t>
  </si>
  <si>
    <t>13.12.2021 19:18:52</t>
  </si>
  <si>
    <t>DM-2/36 45-71-M00168_45-71-M00168_2360318</t>
  </si>
  <si>
    <t>13.12.2021 18:13:33</t>
  </si>
  <si>
    <t>13.12.2021 23:31:05</t>
  </si>
  <si>
    <t>TR-145 35-16-L00145_953319798_953319798</t>
  </si>
  <si>
    <t>13.12.2021 18:13:55</t>
  </si>
  <si>
    <t>13.12.2021 19:24:19</t>
  </si>
  <si>
    <t>13.12.2021 18:17:06</t>
  </si>
  <si>
    <t>13.12.2021 18:56:29</t>
  </si>
  <si>
    <t>ASARLIK TR-22 35-28-M00595_7129021 _5794602</t>
  </si>
  <si>
    <t>13.12.2021 18:19:08</t>
  </si>
  <si>
    <t>13.12.2021 20:36:07</t>
  </si>
  <si>
    <t>HAMZABEYLİ TR-1 45-71-M01771_A_56352563_56352563</t>
  </si>
  <si>
    <t>13.12.2021 18:30:58</t>
  </si>
  <si>
    <t>13.12.2021 21:06:38</t>
  </si>
  <si>
    <t>M-995 35-03-M00995_TRAFO M03_41946523</t>
  </si>
  <si>
    <t>13.12.2021 18:35:38</t>
  </si>
  <si>
    <t>13.12.2021 19:11:40</t>
  </si>
  <si>
    <t>13.12.2021 18:40:22</t>
  </si>
  <si>
    <t>13.12.2021 18:59:57</t>
  </si>
  <si>
    <t>DM-5/TR-14 45-72-M00621_956511342_956511342</t>
  </si>
  <si>
    <t>13.12.2021 18:44:37</t>
  </si>
  <si>
    <t>13.12.2021 21:43:03</t>
  </si>
  <si>
    <t>L-18 35-14-L00018_956659299_956659299</t>
  </si>
  <si>
    <t>13.12.2021 18:45:26</t>
  </si>
  <si>
    <t>13.12.2021 19:24:43</t>
  </si>
  <si>
    <t>TR-10 35-22-M00010_955260279_955260279</t>
  </si>
  <si>
    <t>13.12.2021 18:46:57</t>
  </si>
  <si>
    <t>13.12.2021 22:04:31</t>
  </si>
  <si>
    <t>TR-76 (M-701) 35-30-M00701_955299554_955299554</t>
  </si>
  <si>
    <t>13.12.2021 18:47:59</t>
  </si>
  <si>
    <t>13.12.2021 20:57:30</t>
  </si>
  <si>
    <t>TR-15 35-32-L00015_946414000_946414000</t>
  </si>
  <si>
    <t>13.12.2021 18:48:50</t>
  </si>
  <si>
    <t>13.12.2021 20:14:59</t>
  </si>
  <si>
    <t>KONAKLI TR-2 35-15-L00918_48652779_56371022_56371022</t>
  </si>
  <si>
    <t>13.12.2021 18:49:57</t>
  </si>
  <si>
    <t>13.12.2021 21:19:16</t>
  </si>
  <si>
    <t>ÇANDARLI TR-1 35-30-M00001_955311555_955311555</t>
  </si>
  <si>
    <t>13.12.2021 18:51:01</t>
  </si>
  <si>
    <t>13.12.2021 21:59:51</t>
  </si>
  <si>
    <t>13.12.2021 18:53:28</t>
  </si>
  <si>
    <t>13.12.2021 19:59:01</t>
  </si>
  <si>
    <t>L-349 35-18-L00349_950456003_950456003</t>
  </si>
  <si>
    <t>13.12.2021 18:55:23</t>
  </si>
  <si>
    <t>13.12.2021 22:00:11</t>
  </si>
  <si>
    <t>ZEYTİNDAĞ TR-1 35-16-M00003_953328559_953328559</t>
  </si>
  <si>
    <t>13.12.2021 18:59:27</t>
  </si>
  <si>
    <t>13.12.2021 20:08:21</t>
  </si>
  <si>
    <t>13.12.2021 19:01:00</t>
  </si>
  <si>
    <t>13.12.2021 19:47:50</t>
  </si>
  <si>
    <t>K-4153 35-01-K04153_35-01-K04153_2366439</t>
  </si>
  <si>
    <t>13.12.2021 19:40:27</t>
  </si>
  <si>
    <t>L-298 35-18-L00298_950429996_950429996</t>
  </si>
  <si>
    <t>13.12.2021 19:08:14</t>
  </si>
  <si>
    <t>14.12.2021 01:54:35</t>
  </si>
  <si>
    <t>13.12.2021 19:09:26</t>
  </si>
  <si>
    <t>13.12.2021 22:28:53</t>
  </si>
  <si>
    <t>SUDELİĞİ KÖK 45-72-L00111_SELCİKLİ ÇIKIŞI L04_66544620</t>
  </si>
  <si>
    <t>13.12.2021 19:09:32</t>
  </si>
  <si>
    <t>13.12.2021 19:10:12</t>
  </si>
  <si>
    <t>ŞAHYAR TR-4 45-73-M00193_45-73-M00193_2353351</t>
  </si>
  <si>
    <t>13.12.2021 19:14:32</t>
  </si>
  <si>
    <t>13.12.2021 20:28:34</t>
  </si>
  <si>
    <t>13.12.2021 19:29:03</t>
  </si>
  <si>
    <t>13.12.2021 20:49:56</t>
  </si>
  <si>
    <t>TR-2/22 45-72-L00022_956512876_956512876</t>
  </si>
  <si>
    <t>13.12.2021 19:32:21</t>
  </si>
  <si>
    <t>13.12.2021 22:55:11</t>
  </si>
  <si>
    <t>VELİLER DM 35-15-L00840_BÜLBÜLLER-KERPİÇLİK L01_66945989</t>
  </si>
  <si>
    <t>13.12.2021 19:46:42</t>
  </si>
  <si>
    <t>13.12.2021 19:47:32</t>
  </si>
  <si>
    <t>M-3184 35-02-M03184_910074546_910074546</t>
  </si>
  <si>
    <t>13.12.2021 19:47:07</t>
  </si>
  <si>
    <t>13.12.2021 22:20:43</t>
  </si>
  <si>
    <t>TR-19 35-30-M00019_955316791_955316791</t>
  </si>
  <si>
    <t>13.12.2021 19:47:16</t>
  </si>
  <si>
    <t>13.12.2021 23:15:18</t>
  </si>
  <si>
    <t>DM-6/32 35-28-M00756_D_60984092_60984092</t>
  </si>
  <si>
    <t>13.12.2021 19:56:10</t>
  </si>
  <si>
    <t>13.12.2021 21:57:50</t>
  </si>
  <si>
    <t>SELÇİKLİ TR-2 45-72-L00164_956484263_956484263</t>
  </si>
  <si>
    <t>13.12.2021 20:09:40</t>
  </si>
  <si>
    <t>13.12.2021 21:50:16</t>
  </si>
  <si>
    <t>K-4269 35-01-K04269_C_56368431_56368431</t>
  </si>
  <si>
    <t>13.12.2021 20:13:56</t>
  </si>
  <si>
    <t>13.12.2021 22:21:51</t>
  </si>
  <si>
    <t>13.12.2021 20:15:39</t>
  </si>
  <si>
    <t>13.12.2021 23:09:13</t>
  </si>
  <si>
    <t>ASARLIK TR-13 35-28-M00180_953377352_953377352</t>
  </si>
  <si>
    <t>13.12.2021 20:25:50</t>
  </si>
  <si>
    <t>13.12.2021 21:08:16</t>
  </si>
  <si>
    <t>MURADİYE DM-5/8 KÖK 45-71-M00828_DM-5/11 M08_72087220</t>
  </si>
  <si>
    <t>13.12.2021 20:31:36</t>
  </si>
  <si>
    <t>13.12.2021 22:20:25</t>
  </si>
  <si>
    <t>K-1027 35-01-K01027_910999913_910999913</t>
  </si>
  <si>
    <t>13.12.2021 20:33:45</t>
  </si>
  <si>
    <t>14.12.2021 02:42:55</t>
  </si>
  <si>
    <t>PAŞAKÖY KÖK 45-80-M00052_AYDINLAR ÇIKIŞI M06_72063857</t>
  </si>
  <si>
    <t>13.12.2021 20:52:19</t>
  </si>
  <si>
    <t>13.12.2021 22:29:52</t>
  </si>
  <si>
    <t>ARMUTLU TR-4 35-27-L00004_35-27-L00004_2348612</t>
  </si>
  <si>
    <t>13.12.2021 20:56:36</t>
  </si>
  <si>
    <t>13.12.2021 21:23:22</t>
  </si>
  <si>
    <t>DM-1/59 45-71-M00020_953240706_953240706</t>
  </si>
  <si>
    <t>13.12.2021 20:58:53</t>
  </si>
  <si>
    <t>13.12.2021 21:50:44</t>
  </si>
  <si>
    <t>ULUKENT DM-2/8 35-28-M00577_C c1b_5822915</t>
  </si>
  <si>
    <t>13.12.2021 21:08:06</t>
  </si>
  <si>
    <t>14.12.2021 01:30:37</t>
  </si>
  <si>
    <t>M-2177 35-01-M02177_35-01-M02177_42865957</t>
  </si>
  <si>
    <t>13.12.2021 21:12:52</t>
  </si>
  <si>
    <t>13.12.2021 22:22:25</t>
  </si>
  <si>
    <t>DM-25/15 45-71-M00394_C_56403369_56403369</t>
  </si>
  <si>
    <t>13.12.2021 21:14:42</t>
  </si>
  <si>
    <t>13.12.2021 23:30:03</t>
  </si>
  <si>
    <t>K-4124 35-09-K04124_D_56382066_56382066</t>
  </si>
  <si>
    <t>13.12.2021 21:17:28</t>
  </si>
  <si>
    <t>14.12.2021 01:38:15</t>
  </si>
  <si>
    <t>ZEYTİNDAĞ TR-1 35-16-M00003_953328770_953328770</t>
  </si>
  <si>
    <t>13.12.2021 21:42:21</t>
  </si>
  <si>
    <t>14.12.2021 03:29:43</t>
  </si>
  <si>
    <t>TR-44 (DM-5/TR-12) ALPKENT 35-26-M00044_95000621603_95000621603</t>
  </si>
  <si>
    <t>13.12.2021 21:56:40</t>
  </si>
  <si>
    <t>13.12.2021 23:02:58</t>
  </si>
  <si>
    <t>MERSİN MAH. 35-20-M00036_7523070_56376441_56376441</t>
  </si>
  <si>
    <t>13.12.2021 21:57:18</t>
  </si>
  <si>
    <t>13.12.2021 22:57:47</t>
  </si>
  <si>
    <t>BODAMAS TR-3 45-75-M00299_45-75-M00299_2374864</t>
  </si>
  <si>
    <t>13.12.2021 22:06:42</t>
  </si>
  <si>
    <t>13.12.2021 22:39:10</t>
  </si>
  <si>
    <t>M-2433 35-03-M02433__77027548_77027548</t>
  </si>
  <si>
    <t>13.12.2021 22:10:45</t>
  </si>
  <si>
    <t>14.12.2021 03:09:17</t>
  </si>
  <si>
    <t>M-2091 35-09-M02091_8361573 A1_5947758</t>
  </si>
  <si>
    <t>13.12.2021 22:19:14</t>
  </si>
  <si>
    <t>14.12.2021 01:01:26</t>
  </si>
  <si>
    <t>AĞAÇ İŞLERİ TR-11 35-22-M00111_955270226_955270226</t>
  </si>
  <si>
    <t>13.12.2021 22:51:30</t>
  </si>
  <si>
    <t>14.12.2021 02:33:10</t>
  </si>
  <si>
    <t>DM06/TR06 45-73-M00066_45-73-M00066_66879596</t>
  </si>
  <si>
    <t>13.12.2021 23:05:33</t>
  </si>
  <si>
    <t>14.12.2021 00:29:29</t>
  </si>
  <si>
    <t>13.12.2021 23:36:29</t>
  </si>
  <si>
    <t>13.12.2021 23:59:00</t>
  </si>
  <si>
    <t>TR-1/40 45-83-M00040_DAĞITIM TRAFOSU M06_2096928</t>
  </si>
  <si>
    <t>13.12.2021 23:36:36</t>
  </si>
  <si>
    <t>14.12.2021 11:16:06</t>
  </si>
  <si>
    <t>ULUKENT DM-6/8 35-28-M00319_ULUKENT DM-5/3 M04_79615829</t>
  </si>
  <si>
    <t>13.12.2021 23:41:30</t>
  </si>
  <si>
    <t>14.12.2021 02:38:05</t>
  </si>
  <si>
    <t>DM-20/13 (ÇAPRA KABİN) 45-71-M00272_TR-84 M03_2042789</t>
  </si>
  <si>
    <t>13.12.2021 23:49:23</t>
  </si>
  <si>
    <t>14.12.2021 02:16:49</t>
  </si>
  <si>
    <t>M-2356 35-01-M02356_B_56373896_56373896</t>
  </si>
  <si>
    <t>13.12.2021 23:58:24</t>
  </si>
  <si>
    <t>14.12.2021 02:23:28</t>
  </si>
  <si>
    <t>14.12.2021 00:21:18</t>
  </si>
  <si>
    <t>14.12.2021 01:43:46</t>
  </si>
  <si>
    <t>DM06/TR06 45-73-M00066_D_56403946_56403946</t>
  </si>
  <si>
    <t>14.12.2021 00:21:21</t>
  </si>
  <si>
    <t>14.12.2021 01:12:20</t>
  </si>
  <si>
    <t>K-3677 35-03-K03677_910324792_910324792</t>
  </si>
  <si>
    <t>14.12.2021 00:24:47</t>
  </si>
  <si>
    <t>14.12.2021 01:54:04</t>
  </si>
  <si>
    <t>DM-1/40 45-71-M00052_A_56403740_56403740</t>
  </si>
  <si>
    <t>14.12.2021 00:36:13</t>
  </si>
  <si>
    <t>14.12.2021 01:25:25</t>
  </si>
  <si>
    <t>TERZİHALİLLER-1 35-16-M00105_953324340_953324340</t>
  </si>
  <si>
    <t>14.12.2021 00:53:00</t>
  </si>
  <si>
    <t>14.12.2021 01:46:18</t>
  </si>
  <si>
    <t>MURADİYE TR-5 (ESKİ MEZARLIK YANI) 45-71-M00204_A A1_5966162</t>
  </si>
  <si>
    <t>14.12.2021 00:56:23</t>
  </si>
  <si>
    <t>14.12.2021 04:25:25</t>
  </si>
  <si>
    <t>KEMALPAŞA DM-3/TR-21 35-27-M00932_910047068_910047068</t>
  </si>
  <si>
    <t>14.12.2021 01:00:03</t>
  </si>
  <si>
    <t>14.12.2021 10:55:43</t>
  </si>
  <si>
    <t>K-1295 35-01-K01295_E e2_5904340</t>
  </si>
  <si>
    <t>14.12.2021 01:50:11</t>
  </si>
  <si>
    <t>14.12.2021 03:34:48</t>
  </si>
  <si>
    <t>MENEMEN DM-5/27 35-28-L00099_953371624_953371624</t>
  </si>
  <si>
    <t>14.12.2021 02:15:53</t>
  </si>
  <si>
    <t>14.12.2021 03:30:42</t>
  </si>
  <si>
    <t>14.12.2021 03:18:32</t>
  </si>
  <si>
    <t>14.12.2021 04:36:51</t>
  </si>
  <si>
    <t>K-3203 35-04-K03203_E K3203E4B_5824784</t>
  </si>
  <si>
    <t>14.12.2021 03:46:12</t>
  </si>
  <si>
    <t>14.12.2021 08:18:36</t>
  </si>
  <si>
    <t>14.12.2021 03:47:00</t>
  </si>
  <si>
    <t>14.12.2021 04:51:55</t>
  </si>
  <si>
    <t>K-1390 35-01-K01390_912398373_912398373</t>
  </si>
  <si>
    <t>14.12.2021 04:11:02</t>
  </si>
  <si>
    <t>14.12.2021 11:23:14</t>
  </si>
  <si>
    <t>ÜNİVERSİTE TM 35-02-A00008_ÜNİVERSİTE-3 K31_2310274</t>
  </si>
  <si>
    <t>14.12.2021 04:13:00</t>
  </si>
  <si>
    <t>14.12.2021 06:36:43</t>
  </si>
  <si>
    <t>MURADİYE TR-5 (ESKİ MEZARLIK YANI) 45-71-M00204_A A2_5966170</t>
  </si>
  <si>
    <t>14.12.2021 04:17:00</t>
  </si>
  <si>
    <t>14.12.2021 06:46:33</t>
  </si>
  <si>
    <t>14.12.2021 04:50:14</t>
  </si>
  <si>
    <t>14.12.2021 14:18:09</t>
  </si>
  <si>
    <t>L-301 ÇARK 35-18-L00301_DIREK TIPI TRAFO HUCRESI H01_2099788</t>
  </si>
  <si>
    <t>14.12.2021 05:18:27</t>
  </si>
  <si>
    <t>14.12.2021 07:50:39</t>
  </si>
  <si>
    <t>K-493 35-01-K00493_A A1_5856274</t>
  </si>
  <si>
    <t>14.12.2021 06:27:40</t>
  </si>
  <si>
    <t>14.12.2021 08:25:02</t>
  </si>
  <si>
    <t>K-4353 35-02-K04353_K-2664 K03_2087699</t>
  </si>
  <si>
    <t>14.12.2021 06:36:27</t>
  </si>
  <si>
    <t>14.12.2021 06:46:30</t>
  </si>
  <si>
    <t>14.12.2021 06:42:45</t>
  </si>
  <si>
    <t>14.12.2021 10:19:10</t>
  </si>
  <si>
    <t>14.12.2021 06:55:40</t>
  </si>
  <si>
    <t>14.12.2021 07:40:29</t>
  </si>
  <si>
    <t>K-4124 35-09-K04124_B_56380639_56380639</t>
  </si>
  <si>
    <t>14.12.2021 07:09:38</t>
  </si>
  <si>
    <t>14.12.2021 10:44:09</t>
  </si>
  <si>
    <t>M-329 35-03-M00329_955037435_955037435</t>
  </si>
  <si>
    <t>14.12.2021 07:12:05</t>
  </si>
  <si>
    <t>14.12.2021 11:37:43</t>
  </si>
  <si>
    <t>YENİKÖY TR-3 45-71-M01044_A_56352443_56352443</t>
  </si>
  <si>
    <t>14.12.2021 07:29:29</t>
  </si>
  <si>
    <t>14.12.2021 15:27:39</t>
  </si>
  <si>
    <t>POYRAZDAMLARI TR-16 45-78-M00638_49221559_56407704_56407704</t>
  </si>
  <si>
    <t>14.12.2021 07:45:05</t>
  </si>
  <si>
    <t>14.12.2021 08:53:08</t>
  </si>
  <si>
    <t>ÇALTIDERE TR-4 35-17-M00234_7576202_56355472_56355472</t>
  </si>
  <si>
    <t>14.12.2021 07:47:54</t>
  </si>
  <si>
    <t>14.12.2021 10:40:37</t>
  </si>
  <si>
    <t>14.12.2021 07:50:40</t>
  </si>
  <si>
    <t>14.12.2021 13:29:12</t>
  </si>
  <si>
    <t>GELENBE İM 45-76-A00001_GELENBE L09_2081448</t>
  </si>
  <si>
    <t>14.12.2021 07:53:32</t>
  </si>
  <si>
    <t>14.12.2021 09:15:00</t>
  </si>
  <si>
    <t>DM-23/05 45-71-M00455_A_56396882_56396882</t>
  </si>
  <si>
    <t>14.12.2021 08:03:47</t>
  </si>
  <si>
    <t>14.12.2021 14:01:37</t>
  </si>
  <si>
    <t>14.12.2021 08:05:58</t>
  </si>
  <si>
    <t>14.12.2021 16:44:34</t>
  </si>
  <si>
    <t>K-3525 35-01-K03525_910568977_910568977</t>
  </si>
  <si>
    <t>14.12.2021 08:06:44</t>
  </si>
  <si>
    <t>14.12.2021 10:25:22</t>
  </si>
  <si>
    <t>BÜYÜKBELEN TR-2 45-80-M00067_BELEN KÖK M03_72192138</t>
  </si>
  <si>
    <t>14.12.2021 08:17:52</t>
  </si>
  <si>
    <t>14.12.2021 08:18:42</t>
  </si>
  <si>
    <t>K-4506 35-03-K04506_C_56362973_56362973</t>
  </si>
  <si>
    <t>14.12.2021 08:20:05</t>
  </si>
  <si>
    <t>14.12.2021 10:38:44</t>
  </si>
  <si>
    <t>KARAAĞAÇLI TARIMSAL SULAMA TR-2 45-71-M01089_45-71-M01089_2355544</t>
  </si>
  <si>
    <t>14.12.2021 08:20:06</t>
  </si>
  <si>
    <t>14.12.2021 09:10:23</t>
  </si>
  <si>
    <t>K-1708 35-01-K01708_C_56373641_56373641</t>
  </si>
  <si>
    <t>14.12.2021 08:20:32</t>
  </si>
  <si>
    <t>14.12.2021 11:46:04</t>
  </si>
  <si>
    <t>TR-78 35-16-L00078_953334686_953334686</t>
  </si>
  <si>
    <t>14.12.2021 08:21:45</t>
  </si>
  <si>
    <t>14.12.2021 10:41:23</t>
  </si>
  <si>
    <t>K-1764 35-01-K01764_910508347_910508347</t>
  </si>
  <si>
    <t>14.12.2021 08:30:34</t>
  </si>
  <si>
    <t>14.12.2021 10:53:47</t>
  </si>
  <si>
    <t>DM-25/15 45-71-M00394_953215755_953215755</t>
  </si>
  <si>
    <t>14.12.2021 08:31:00</t>
  </si>
  <si>
    <t>14.12.2021 12:01:47</t>
  </si>
  <si>
    <t>K-764 35-01-K00764_911721931_911721931</t>
  </si>
  <si>
    <t>14.12.2021 08:32:47</t>
  </si>
  <si>
    <t>14.12.2021 13:09:49</t>
  </si>
  <si>
    <t>ÖZBEK TR-2 (TR-232) 35-19-M00232_956669464_956669464</t>
  </si>
  <si>
    <t>14.12.2021 08:44:29</t>
  </si>
  <si>
    <t>14.12.2021 10:19:15</t>
  </si>
  <si>
    <t>YEŞİLYAYLA TR-11 OKUL YANI 45-77-M00133_945513828_945513828</t>
  </si>
  <si>
    <t>14.12.2021 08:45:48</t>
  </si>
  <si>
    <t>14.12.2021 11:48:03</t>
  </si>
  <si>
    <t>14.12.2021 08:48:00</t>
  </si>
  <si>
    <t>14.12.2021 13:12:33</t>
  </si>
  <si>
    <t>BAŞPINAR KÖK 45-76-L00001_ALİ FAKI-BOSTANCI L02_72214097</t>
  </si>
  <si>
    <t>14.12.2021 08:52:22</t>
  </si>
  <si>
    <t>14.12.2021 09:55:43</t>
  </si>
  <si>
    <t>YENİFOÇA TR-44 35-23-M00044_YENİFOÇA TR-45 - YENİFOÇA TR-43 M01_72188259</t>
  </si>
  <si>
    <t>14.12.2021 08:56:26</t>
  </si>
  <si>
    <t>14.12.2021 18:06:01</t>
  </si>
  <si>
    <t>SOMA TR-26/4 45-82-M00121_945524372_945524372</t>
  </si>
  <si>
    <t>14.12.2021 08:56:53</t>
  </si>
  <si>
    <t>14.12.2021 09:59:17</t>
  </si>
  <si>
    <t>M-1824 35-01-M01824_M-1543 M01_2119085</t>
  </si>
  <si>
    <t>14.12.2021 08:59:22</t>
  </si>
  <si>
    <t>14.12.2021 16:48:36</t>
  </si>
  <si>
    <t>TR-2/69 (15,8) 45-83-L00069_A A01_65866828</t>
  </si>
  <si>
    <t>14.12.2021 09:01:14</t>
  </si>
  <si>
    <t>14.12.2021 15:29:22</t>
  </si>
  <si>
    <t>YUSUFDERE TR-1 35-15-L00529_950360928_950360928</t>
  </si>
  <si>
    <t>14.12.2021 09:01:29</t>
  </si>
  <si>
    <t>14.12.2021 10:33:06</t>
  </si>
  <si>
    <t>M-2441 35-04-M02441_915055390_915055390</t>
  </si>
  <si>
    <t>14.12.2021 09:03:17</t>
  </si>
  <si>
    <t>14.12.2021 11:53:29</t>
  </si>
  <si>
    <t>KIRKAĞAÇ TR-6 45-76-M00006_TR-7 M03_58212164</t>
  </si>
  <si>
    <t>14.12.2021 09:04:24</t>
  </si>
  <si>
    <t>14.12.2021 09:59:39</t>
  </si>
  <si>
    <t>ÖVEÇLİ KÖK 45-76-L00002_JANDARMA ALAYI-İSMAİL TÜZEL VERİCİLER L02_72215242</t>
  </si>
  <si>
    <t>14.12.2021 09:05:12</t>
  </si>
  <si>
    <t>14.12.2021 13:35:17</t>
  </si>
  <si>
    <t>K-3555 35-01-K03555_910433224_910433224</t>
  </si>
  <si>
    <t>14.12.2021 09:05:14</t>
  </si>
  <si>
    <t>14.12.2021 13:30:44</t>
  </si>
  <si>
    <t>14.12.2021 09:07:02</t>
  </si>
  <si>
    <t>14.12.2021 17:36:36</t>
  </si>
  <si>
    <t>DM-5/TR-11 ALPKENT (ESKİ TR-38) 35-26-M01359_956617194_956617194</t>
  </si>
  <si>
    <t>14.12.2021 09:08:00</t>
  </si>
  <si>
    <t>14.12.2021 16:06:18</t>
  </si>
  <si>
    <t>SARUHANLI TR-11 45-80-M00011_956561708_956561708</t>
  </si>
  <si>
    <t>14.12.2021 09:13:14</t>
  </si>
  <si>
    <t>14.12.2021 11:03:14</t>
  </si>
  <si>
    <t>14.12.2021 09:14:59</t>
  </si>
  <si>
    <t>14.12.2021 11:06:15</t>
  </si>
  <si>
    <t>TR-247 35-28-M00538_35-28-M00538_2363906</t>
  </si>
  <si>
    <t>14.12.2021 09:15:23</t>
  </si>
  <si>
    <t>14.12.2021 11:24:15</t>
  </si>
  <si>
    <t>URGANLI YENİKÖY TR-3 45-83-L00444_DIREK TIPI TRAFO HUCRESI H01_2105695</t>
  </si>
  <si>
    <t>14.12.2021 09:15:45</t>
  </si>
  <si>
    <t>14.12.2021 17:15:30</t>
  </si>
  <si>
    <t>ULUKENT DM-4/17 35-28-M00053_DAĞITIM TRAFO ULUKENT DM-4/17 M02_66490005</t>
  </si>
  <si>
    <t>14.12.2021 09:18:00</t>
  </si>
  <si>
    <t>14.12.2021 10:25:00</t>
  </si>
  <si>
    <t>BELEVİ TR-2 35-13-L00061_A_56383512_56383512</t>
  </si>
  <si>
    <t>14.12.2021 09:22:00</t>
  </si>
  <si>
    <t>14.12.2021 10:10:33</t>
  </si>
  <si>
    <t>DELİKTAŞ TR-5 35-30-M00156_955331709_955331709</t>
  </si>
  <si>
    <t>14.12.2021 09:24:04</t>
  </si>
  <si>
    <t>14.12.2021 11:58:46</t>
  </si>
  <si>
    <t>YENİKÖY YÖRÜKLER MAH. TR-5 35-15-L00505_DIREK TIPI TRAFO HUCRESI H01_2050554</t>
  </si>
  <si>
    <t>14.12.2021 09:24:38</t>
  </si>
  <si>
    <t>14.12.2021 18:03:00</t>
  </si>
  <si>
    <t>YARBASAN KÖK 45-74-M00119_HatBaşıAyırıcı_77952895 M04_77952895</t>
  </si>
  <si>
    <t>14.12.2021 09:25:23</t>
  </si>
  <si>
    <t>14.12.2021 17:06:09</t>
  </si>
  <si>
    <t>14.12.2021 09:26:00</t>
  </si>
  <si>
    <t>14.12.2021 10:38:38</t>
  </si>
  <si>
    <t>KARAKOCA TR-1 45-71-M00978_45-71-M00978_2355322</t>
  </si>
  <si>
    <t>14.12.2021 09:26:05</t>
  </si>
  <si>
    <t>14.12.2021 12:22:55</t>
  </si>
  <si>
    <t>14.12.2021 09:26:14</t>
  </si>
  <si>
    <t>14.12.2021 11:19:11</t>
  </si>
  <si>
    <t>DM-2/TR-2 35-22-M00805_955265279_955265279</t>
  </si>
  <si>
    <t>14.12.2021 09:30:52</t>
  </si>
  <si>
    <t>14.12.2021 12:43:23</t>
  </si>
  <si>
    <t>K-3127 35-01-K03127_K-3866 K02_2069583</t>
  </si>
  <si>
    <t>14.12.2021 09:31:02</t>
  </si>
  <si>
    <t>14.12.2021 14:47:32</t>
  </si>
  <si>
    <t>BAĞCILAR TR-1 45-78-M00683__72373230_72373230</t>
  </si>
  <si>
    <t>14.12.2021 09:35:40</t>
  </si>
  <si>
    <t>14.12.2021 11:47:38</t>
  </si>
  <si>
    <t>L-110 BEYLER KÖYÜ 35-14-L00110_35-14-L00110_2355431</t>
  </si>
  <si>
    <t>14.12.2021 09:35:42</t>
  </si>
  <si>
    <t>14.12.2021 15:19:05</t>
  </si>
  <si>
    <t>GELENBE TR-3 45-76-L00062_45-76-L00062_2356211</t>
  </si>
  <si>
    <t>14.12.2021 09:37:00</t>
  </si>
  <si>
    <t>14.12.2021 17:16:18</t>
  </si>
  <si>
    <t>14.12.2021 09:41:08</t>
  </si>
  <si>
    <t>14.12.2021 10:45:56</t>
  </si>
  <si>
    <t>K-767 35-01-K00767_911422701_911422701</t>
  </si>
  <si>
    <t>14.12.2021 09:43:26</t>
  </si>
  <si>
    <t>14.12.2021 14:01:18</t>
  </si>
  <si>
    <t>ZEYTİNLİOVA TR-7 45-72-L00421_TR-4 GİRİŞ L05_66556399</t>
  </si>
  <si>
    <t>14.12.2021 09:45:45</t>
  </si>
  <si>
    <t>14.12.2021 18:06:48</t>
  </si>
  <si>
    <t>ELMALIK TR-1 35-26-M01226_B_56388367_56388367</t>
  </si>
  <si>
    <t>14.12.2021 09:47:23</t>
  </si>
  <si>
    <t>14.12.2021 10:55:45</t>
  </si>
  <si>
    <t>ZEYTİNELİ TR-3 35-19-M00210_6055280_56390750_56390750</t>
  </si>
  <si>
    <t>14.12.2021 09:52:03</t>
  </si>
  <si>
    <t>14.12.2021 13:41:51</t>
  </si>
  <si>
    <t>MEHMET BOZKURT SULAMA GRUBU 35-29-M00357_B_56396687_56396687</t>
  </si>
  <si>
    <t>14.12.2021 09:52:38</t>
  </si>
  <si>
    <t>14.12.2021 11:23:57</t>
  </si>
  <si>
    <t>DM-3/13 (İSTİKLAL OKULU ARKASI) 45-71-M00121_953192730_953192730</t>
  </si>
  <si>
    <t>14.12.2021 09:53:00</t>
  </si>
  <si>
    <t>14.12.2021 12:09:52</t>
  </si>
  <si>
    <t>TİRE İM-DM-1 35-29-A00001_DM-1/66 M04_2059514</t>
  </si>
  <si>
    <t>14.12.2021 09:57:15</t>
  </si>
  <si>
    <t>14.12.2021 10:20:18</t>
  </si>
  <si>
    <t>ÜRKMEZ M-14 35-25-M00154_C_60983664_60983664</t>
  </si>
  <si>
    <t>14.12.2021 09:58:20</t>
  </si>
  <si>
    <t>14.12.2021 10:36:51</t>
  </si>
  <si>
    <t>TR-117 35-16-L00117_949932421_949932421</t>
  </si>
  <si>
    <t>14.12.2021 09:59:21</t>
  </si>
  <si>
    <t>14.12.2021 11:18:21</t>
  </si>
  <si>
    <t>BOZDAĞ TR-4 35-15-L00313_BOZDAĞ TR-3 L01_66829065</t>
  </si>
  <si>
    <t>14.12.2021 10:01:06</t>
  </si>
  <si>
    <t>14.12.2021 18:22:15</t>
  </si>
  <si>
    <t>14.12.2021 10:02:00</t>
  </si>
  <si>
    <t>14.12.2021 11:25:06</t>
  </si>
  <si>
    <t>K-985 35-07-K00985_B_56380167_56380167</t>
  </si>
  <si>
    <t>14.12.2021 10:04:00</t>
  </si>
  <si>
    <t>14.12.2021 11:58:57</t>
  </si>
  <si>
    <t>KURŞUNLU KÖK 45-78-L00232_TR-41 L01_65890642</t>
  </si>
  <si>
    <t>14.12.2021 10:04:12</t>
  </si>
  <si>
    <t>14.12.2021 11:12:10</t>
  </si>
  <si>
    <t>K-136 35-01-K00136_E 1E_5918514</t>
  </si>
  <si>
    <t>14.12.2021 10:04:40</t>
  </si>
  <si>
    <t>14.12.2021 12:48:42</t>
  </si>
  <si>
    <t>KARGIN KÖK 45-84-M00004_9623930_56401850_56401850</t>
  </si>
  <si>
    <t>14.12.2021 10:08:21</t>
  </si>
  <si>
    <t>14.12.2021 12:07:57</t>
  </si>
  <si>
    <t>KUŞÇULAR TR-7 35-19-M00219_956666483_956666483</t>
  </si>
  <si>
    <t>14.12.2021 10:08:22</t>
  </si>
  <si>
    <t>14.12.2021 10:50:55</t>
  </si>
  <si>
    <t>K-1708 35-01-K01708_35-01-K01708_2352581</t>
  </si>
  <si>
    <t>14.12.2021 10:10:42</t>
  </si>
  <si>
    <t>14.12.2021 11:52:16</t>
  </si>
  <si>
    <t>KARABURUN BOZKÖY 35-21-L00053_35-21-L00053_2352348</t>
  </si>
  <si>
    <t>14.12.2021 10:13:29</t>
  </si>
  <si>
    <t>14.12.2021 15:24:09</t>
  </si>
  <si>
    <t>K-2786 35-01-K02786_911355265_911355265</t>
  </si>
  <si>
    <t>14.12.2021 10:17:56</t>
  </si>
  <si>
    <t>14.12.2021 14:47:49</t>
  </si>
  <si>
    <t>K-2535 35-01-K02535_910941536_910941536</t>
  </si>
  <si>
    <t>14.12.2021 10:22:32</t>
  </si>
  <si>
    <t>14.12.2021 22:44:12</t>
  </si>
  <si>
    <t>AKSELENDİ TR-7 45-72-L00837_956492081_956492081</t>
  </si>
  <si>
    <t>14.12.2021 10:23:37</t>
  </si>
  <si>
    <t>14.12.2021 19:05:45</t>
  </si>
  <si>
    <t>SİYEKLİ KÖK 45-71-M00185_MALDAN M05_72256965</t>
  </si>
  <si>
    <t>14.12.2021 10:23:42</t>
  </si>
  <si>
    <t>14.12.2021 11:08:40</t>
  </si>
  <si>
    <t>14.12.2021 10:24:42</t>
  </si>
  <si>
    <t>14.12.2021 13:17:22</t>
  </si>
  <si>
    <t>ÇAPAK TR-1 35-26-M00425_956613013_956613013</t>
  </si>
  <si>
    <t>14.12.2021 10:30:14</t>
  </si>
  <si>
    <t>14.12.2021 12:42:20</t>
  </si>
  <si>
    <t>SÜZBEYLİ TR-1 35-28-M00421_35-28-M00421_2372795</t>
  </si>
  <si>
    <t>14.12.2021 10:32:01</t>
  </si>
  <si>
    <t>14.12.2021 13:19:42</t>
  </si>
  <si>
    <t>BAŞARAN TR-5 35-31-L00074_47942915_56371169_56371169</t>
  </si>
  <si>
    <t>14.12.2021 10:33:14</t>
  </si>
  <si>
    <t>14.12.2021 14:40:15</t>
  </si>
  <si>
    <t>TR-158 35-15-M00158_950370096_950370096</t>
  </si>
  <si>
    <t>14.12.2021 10:34:01</t>
  </si>
  <si>
    <t>14.12.2021 11:37:44</t>
  </si>
  <si>
    <t>14.12.2021 10:37:00</t>
  </si>
  <si>
    <t>14.12.2021 17:33:25</t>
  </si>
  <si>
    <t>L-245 35-18-L00245_950445867_950445867</t>
  </si>
  <si>
    <t>14.12.2021 10:37:26</t>
  </si>
  <si>
    <t>14.12.2021 11:48:49</t>
  </si>
  <si>
    <t>14.12.2021 10:37:29</t>
  </si>
  <si>
    <t>14.12.2021 11:40:02</t>
  </si>
  <si>
    <t>ULUCAK DM-2/8 35-27-M00330_E_56366960_56366960</t>
  </si>
  <si>
    <t>14.12.2021 10:39:53</t>
  </si>
  <si>
    <t>14.12.2021 16:34:58</t>
  </si>
  <si>
    <t>AŞAĞIÇOBANİSA TR-27 45-71-M00934_953197861_953197861</t>
  </si>
  <si>
    <t>14.12.2021 10:40:28</t>
  </si>
  <si>
    <t>14.12.2021 11:22:19</t>
  </si>
  <si>
    <t>14.12.2021 10:46:00</t>
  </si>
  <si>
    <t>14.12.2021 14:59:20</t>
  </si>
  <si>
    <t>ÇİÇEKLİ KÖK 45-75-M00070_META ÖZEL M07_2308352</t>
  </si>
  <si>
    <t>14.12.2021 10:47:06</t>
  </si>
  <si>
    <t>14.12.2021 12:21:17</t>
  </si>
  <si>
    <t>DM-1/8 45-71-M00198_A a2b_45143182</t>
  </si>
  <si>
    <t>14.12.2021 10:49:19</t>
  </si>
  <si>
    <t>14.12.2021 15:40:01</t>
  </si>
  <si>
    <t>K-4360 35-02-K04360_99815310_99815310</t>
  </si>
  <si>
    <t>14.12.2021 11:01:58</t>
  </si>
  <si>
    <t>14.12.2021 12:02:58</t>
  </si>
  <si>
    <t>SELENDİ TR-12 45-81-M00012_TR-11 M02_2321242</t>
  </si>
  <si>
    <t>14.12.2021 11:05:12</t>
  </si>
  <si>
    <t>14.12.2021 11:52:54</t>
  </si>
  <si>
    <t>M-1844 35-02-M01844_910128750_910128750</t>
  </si>
  <si>
    <t>14.12.2021 11:06:04</t>
  </si>
  <si>
    <t>14.12.2021 12:35:57</t>
  </si>
  <si>
    <t>14.12.2021 11:09:43</t>
  </si>
  <si>
    <t>14.12.2021 12:03:20</t>
  </si>
  <si>
    <t>M-1442 35-04-M01442_99158654_99158654</t>
  </si>
  <si>
    <t>14.12.2021 11:10:17</t>
  </si>
  <si>
    <t>14.12.2021 13:22:40</t>
  </si>
  <si>
    <t>TR-1/53 45-72-M00053_956507339_956507339</t>
  </si>
  <si>
    <t>14.12.2021 11:11:26</t>
  </si>
  <si>
    <t>14.12.2021 15:05:46</t>
  </si>
  <si>
    <t>14.12.2021 11:14:31</t>
  </si>
  <si>
    <t>14.12.2021 15:55:32</t>
  </si>
  <si>
    <t>14.12.2021 11:14:44</t>
  </si>
  <si>
    <t>14.12.2021 12:08:00</t>
  </si>
  <si>
    <t>L-245 35-18-L00245_950461529_950461529</t>
  </si>
  <si>
    <t>14.12.2021 11:18:00</t>
  </si>
  <si>
    <t>14.12.2021 13:10:17</t>
  </si>
  <si>
    <t>14.12.2021 11:20:07</t>
  </si>
  <si>
    <t>14.12.2021 12:33:59</t>
  </si>
  <si>
    <t>DEREKÖY TR-2 45-72-L00463_B_56404869_56404869</t>
  </si>
  <si>
    <t>14.12.2021 11:20:40</t>
  </si>
  <si>
    <t>14.12.2021 18:20:14</t>
  </si>
  <si>
    <t>TR-69 35-19-L00069_6450329_56378430_56378430</t>
  </si>
  <si>
    <t>14.12.2021 11:35:25</t>
  </si>
  <si>
    <t>14.12.2021 12:46:19</t>
  </si>
  <si>
    <t>14.12.2021 11:36:06</t>
  </si>
  <si>
    <t>14.12.2021 13:11:03</t>
  </si>
  <si>
    <t>K-3798 35-01-K03798_911175445_911175445</t>
  </si>
  <si>
    <t>14.12.2021 11:37:05</t>
  </si>
  <si>
    <t>14.12.2021 16:42:15</t>
  </si>
  <si>
    <t>K-2409 35-01-K02409_911104246_911104246</t>
  </si>
  <si>
    <t>14.12.2021 11:41:01</t>
  </si>
  <si>
    <t>14.12.2021 15:01:09</t>
  </si>
  <si>
    <t>ULUCAK DM-2/5-A 35-27-M00338_E_56363262_56363262</t>
  </si>
  <si>
    <t>14.12.2021 11:57:09</t>
  </si>
  <si>
    <t>14.12.2021 15:26:10</t>
  </si>
  <si>
    <t>14.12.2021 12:01:49</t>
  </si>
  <si>
    <t>14.12.2021 12:21:48</t>
  </si>
  <si>
    <t>TR-2/4 45-83-L00004_95000650497_95000650497</t>
  </si>
  <si>
    <t>14.12.2021 12:01:59</t>
  </si>
  <si>
    <t>14.12.2021 14:09:16</t>
  </si>
  <si>
    <t>MURADİYE DM-9/3 KÖK 45-71-M00642_VENEV HAVAİ HAT M06_2320247</t>
  </si>
  <si>
    <t>14.12.2021 12:05:00</t>
  </si>
  <si>
    <t>14.12.2021 13:36:17</t>
  </si>
  <si>
    <t>ÖREN TR-9 35-27-L00214_98942706_98942706</t>
  </si>
  <si>
    <t>14.12.2021 12:07:19</t>
  </si>
  <si>
    <t>14.12.2021 13:44:21</t>
  </si>
  <si>
    <t>K-1664 35-04-K01664_A_56364193_56364193</t>
  </si>
  <si>
    <t>14.12.2021 12:08:40</t>
  </si>
  <si>
    <t>14.12.2021 19:20:56</t>
  </si>
  <si>
    <t>L-190 35-18-L00190_950463886_950463886</t>
  </si>
  <si>
    <t>14.12.2021 12:10:11</t>
  </si>
  <si>
    <t>14.12.2021 19:16:04</t>
  </si>
  <si>
    <t>14.12.2021 12:10:45</t>
  </si>
  <si>
    <t>14.12.2021 15:24:57</t>
  </si>
  <si>
    <t>DM-25/16 45-71-M00392_953215950_953215950</t>
  </si>
  <si>
    <t>14.12.2021 12:24:00</t>
  </si>
  <si>
    <t>14.12.2021 16:01:24</t>
  </si>
  <si>
    <t>K-1215 35-01-K01215_912157884_912157884</t>
  </si>
  <si>
    <t>14.12.2021 12:24:44</t>
  </si>
  <si>
    <t>14.12.2021 16:16:24</t>
  </si>
  <si>
    <t>M-3439(YATIRIM REZERVE) 35-03-M03439_910285614_910285614</t>
  </si>
  <si>
    <t>14.12.2021 12:25:50</t>
  </si>
  <si>
    <t>14.12.2021 13:31:04</t>
  </si>
  <si>
    <t>M-3123 35-10-M03123_954752349_954752349</t>
  </si>
  <si>
    <t>14.12.2021 12:26:40</t>
  </si>
  <si>
    <t>14.12.2021 13:52:12</t>
  </si>
  <si>
    <t>BADEMLİ TR-14 35-15-L01030_950392723_950392723</t>
  </si>
  <si>
    <t>14.12.2021 12:26:49</t>
  </si>
  <si>
    <t>14.12.2021 14:39:31</t>
  </si>
  <si>
    <t>14.12.2021 12:28:23</t>
  </si>
  <si>
    <t>14.12.2021 12:49:00</t>
  </si>
  <si>
    <t>HASAN  TEKİN SULAMA GRUBU 35-29-M00358_A_56395999_56395999</t>
  </si>
  <si>
    <t>14.12.2021 12:31:53</t>
  </si>
  <si>
    <t>14.12.2021 17:09:01</t>
  </si>
  <si>
    <t>UĞURLU KÖK 45-86-M00045_HatBaşıAyırıcı_53135438 M03_53135438</t>
  </si>
  <si>
    <t>14.12.2021 12:35:13</t>
  </si>
  <si>
    <t>14.12.2021 12:35:33</t>
  </si>
  <si>
    <t>K-4443 35-03-K04443_910446336_910446336</t>
  </si>
  <si>
    <t>14.12.2021 12:44:28</t>
  </si>
  <si>
    <t>14.12.2021 16:35:53</t>
  </si>
  <si>
    <t>KEMERDAMLARI TR-1 45-78-M00588_93537722_93537722</t>
  </si>
  <si>
    <t>14.12.2021 12:46:11</t>
  </si>
  <si>
    <t>14.12.2021 14:37:08</t>
  </si>
  <si>
    <t>14.12.2021 12:47:12</t>
  </si>
  <si>
    <t>14.12.2021 13:12:11</t>
  </si>
  <si>
    <t>M-1442 35-04-M01442__79725837_79725837</t>
  </si>
  <si>
    <t>14.12.2021 12:48:37</t>
  </si>
  <si>
    <t>14.12.2021 13:29:25</t>
  </si>
  <si>
    <t>TR-32 35-19-M00032_7172124_56370113_56370113</t>
  </si>
  <si>
    <t>14.12.2021 12:49:04</t>
  </si>
  <si>
    <t>14.12.2021 14:07:31</t>
  </si>
  <si>
    <t>SOMA TR-5 45-82-M00005_945537974_945537974</t>
  </si>
  <si>
    <t>14.12.2021 12:50:40</t>
  </si>
  <si>
    <t>14.12.2021 14:12:15</t>
  </si>
  <si>
    <t>M-1689 35-03-M01689_960974952_960974952</t>
  </si>
  <si>
    <t>14.12.2021 12:50:45</t>
  </si>
  <si>
    <t>14.12.2021 19:14:58</t>
  </si>
  <si>
    <t>M-970 35-03-M00970_B b2b_5802236</t>
  </si>
  <si>
    <t>14.12.2021 13:01:12</t>
  </si>
  <si>
    <t>14.12.2021 16:32:39</t>
  </si>
  <si>
    <t>AVŞAR İM 45-83-A00002_H KOLU L10_81661205</t>
  </si>
  <si>
    <t>14.12.2021 13:04:28</t>
  </si>
  <si>
    <t>14.12.2021 15:38:58</t>
  </si>
  <si>
    <t>ŞEMSİLER MANDAL TR-2 35-31-L00102_35-31-L00102_2363557</t>
  </si>
  <si>
    <t>14.12.2021 13:06:04</t>
  </si>
  <si>
    <t>14.12.2021 13:08:11</t>
  </si>
  <si>
    <t>14.12.2021 14:38:50</t>
  </si>
  <si>
    <t>L-353 İŞTUR 35-18-L00353_950455242_950455242</t>
  </si>
  <si>
    <t>14.12.2021 13:08:23</t>
  </si>
  <si>
    <t>14.12.2021 18:43:04</t>
  </si>
  <si>
    <t>TR-62 45-78-M00062_953257702_953257702</t>
  </si>
  <si>
    <t>14.12.2021 13:08:35</t>
  </si>
  <si>
    <t>14.12.2021 14:44:00</t>
  </si>
  <si>
    <t>14.12.2021 13:09:32</t>
  </si>
  <si>
    <t>14.12.2021 14:19:42</t>
  </si>
  <si>
    <t>14.12.2021 13:09:43</t>
  </si>
  <si>
    <t>14.12.2021 13:46:44</t>
  </si>
  <si>
    <t>SOMA A SANTRALİ İM/DM 45-82-A00001_HatBaşıAyırıcı_53136106 L14_53136106</t>
  </si>
  <si>
    <t>14.12.2021 13:15:05</t>
  </si>
  <si>
    <t>14.12.2021 15:32:58</t>
  </si>
  <si>
    <t>K-3525 35-01-K03525_910640717_910640717</t>
  </si>
  <si>
    <t>14.12.2021 13:18:07</t>
  </si>
  <si>
    <t>14.12.2021 20:13:29</t>
  </si>
  <si>
    <t>K-3027 35-10-K03027__72410806_72410806</t>
  </si>
  <si>
    <t>14.12.2021 13:28:06</t>
  </si>
  <si>
    <t>14.12.2021 17:55:19</t>
  </si>
  <si>
    <t>K-2700 35-03-K02700_E_56364662_56364662</t>
  </si>
  <si>
    <t>14.12.2021 13:29:48</t>
  </si>
  <si>
    <t>14.12.2021 17:25:14</t>
  </si>
  <si>
    <t>K-2786 35-01-K02786_35-01-K02786_2364783</t>
  </si>
  <si>
    <t>14.12.2021 13:33:24</t>
  </si>
  <si>
    <t>14.12.2021 14:51:52</t>
  </si>
  <si>
    <t>14.12.2021 13:34:00</t>
  </si>
  <si>
    <t>14.12.2021 15:32:49</t>
  </si>
  <si>
    <t>ASARLIK TR-22 35-28-M00595_35-28-M00595_66849638</t>
  </si>
  <si>
    <t>14.12.2021 15:42:21</t>
  </si>
  <si>
    <t>KARAYAĞCI FIRINLI TR-1 45-72-L00862_A_56389908_56389908</t>
  </si>
  <si>
    <t>14.12.2021 13:35:44</t>
  </si>
  <si>
    <t>14.12.2021 19:36:41</t>
  </si>
  <si>
    <t>BAŞPINAR KÖK 45-76-L00001_BAŞPINAR TR-1 L03_72214098</t>
  </si>
  <si>
    <t>14.12.2021 13:36:22</t>
  </si>
  <si>
    <t>14.12.2021 20:30:41</t>
  </si>
  <si>
    <t>SELÇİKLİ TR-2 45-72-L00164__72373608_72373608</t>
  </si>
  <si>
    <t>14.12.2021 13:42:50</t>
  </si>
  <si>
    <t>14.12.2021 19:00:57</t>
  </si>
  <si>
    <t>SARILAR KÖYÜ TR-3 35-27-L00263_98738066_98738066</t>
  </si>
  <si>
    <t>14.12.2021 13:43:58</t>
  </si>
  <si>
    <t>14.12.2021 15:05:52</t>
  </si>
  <si>
    <t>L-23 ESKİ POSTANE ÖNÜ 35-14-L00023_956639645_956639645</t>
  </si>
  <si>
    <t>14.12.2021 13:44:27</t>
  </si>
  <si>
    <t>14.12.2021 15:32:31</t>
  </si>
  <si>
    <t>BAĞARASI TR-10 KÖK 35-23-M00179_HatBaşıAyırıcı_72050055 M05_72050055</t>
  </si>
  <si>
    <t>14.12.2021 13:47:02</t>
  </si>
  <si>
    <t>14.12.2021 15:56:16</t>
  </si>
  <si>
    <t>K-3706 35-09-K03706_98706517_98706517</t>
  </si>
  <si>
    <t>14.12.2021 13:47:05</t>
  </si>
  <si>
    <t>14.12.2021 18:54:38</t>
  </si>
  <si>
    <t>DERELİ TR-1 35-13-L00399_A_76690720_76690720</t>
  </si>
  <si>
    <t>14.12.2021 13:53:16</t>
  </si>
  <si>
    <t>14.12.2021 14:40:20</t>
  </si>
  <si>
    <t>TR-53 35-26-M00053_956614634_956614634</t>
  </si>
  <si>
    <t>14.12.2021 13:56:05</t>
  </si>
  <si>
    <t>14.12.2021 14:47:34</t>
  </si>
  <si>
    <t>SOMA TR-27/4 45-82-M00107_945524977_945524977</t>
  </si>
  <si>
    <t>14.12.2021 14:00:07</t>
  </si>
  <si>
    <t>14.12.2021 15:09:47</t>
  </si>
  <si>
    <t>ÇANDARLI TR-18 35-30-M00018_955319887_955319887</t>
  </si>
  <si>
    <t>14.12.2021 14:08:20</t>
  </si>
  <si>
    <t>14.12.2021 15:45:39</t>
  </si>
  <si>
    <t>TR-9 35-13-L00009_946421289_946421289</t>
  </si>
  <si>
    <t>14.12.2021 14:08:23</t>
  </si>
  <si>
    <t>14.12.2021 15:41:36</t>
  </si>
  <si>
    <t>KAVAKLIDERE TR-11 45-73-M00144_93557161_93557161</t>
  </si>
  <si>
    <t>14.12.2021 14:14:07</t>
  </si>
  <si>
    <t>14.12.2021 15:45:26</t>
  </si>
  <si>
    <t>TR-54 35-15-M00054_950370090_950370090</t>
  </si>
  <si>
    <t>14.12.2021 14:16:32</t>
  </si>
  <si>
    <t>14.12.2021 21:50:43</t>
  </si>
  <si>
    <t>K-1869 35-09-K01869_97668956_97668956</t>
  </si>
  <si>
    <t>14.12.2021 14:30:19</t>
  </si>
  <si>
    <t>14.12.2021 20:18:08</t>
  </si>
  <si>
    <t>ÖREN TR7 35-27-L00216_912232256_912232256</t>
  </si>
  <si>
    <t>14.12.2021 14:31:00</t>
  </si>
  <si>
    <t>14.12.2021 17:51:09</t>
  </si>
  <si>
    <t>14.12.2021 14:32:00</t>
  </si>
  <si>
    <t>14.12.2021 22:05:14</t>
  </si>
  <si>
    <t>14.12.2021 14:32:05</t>
  </si>
  <si>
    <t>14.12.2021 17:30:26</t>
  </si>
  <si>
    <t>K-2322 35-01-K02322_911427036_911427036</t>
  </si>
  <si>
    <t>14.12.2021 14:35:09</t>
  </si>
  <si>
    <t>14.12.2021 19:04:22</t>
  </si>
  <si>
    <t>L-336 REİSDERE 35-18-L00336_950461662_950461662</t>
  </si>
  <si>
    <t>14.12.2021 14:37:13</t>
  </si>
  <si>
    <t>14.12.2021 21:10:38</t>
  </si>
  <si>
    <t>KIRKAĞAÇ TR-11/1 45-76-M00219_ÖZEL ÇIKIŞ M04_66108654</t>
  </si>
  <si>
    <t>14.12.2021 14:38:21</t>
  </si>
  <si>
    <t>14.12.2021 17:34:23</t>
  </si>
  <si>
    <t>ÖDEMİŞ İM 35-15-A00001_STAD L23_2062524</t>
  </si>
  <si>
    <t>14.12.2021 14:43:25</t>
  </si>
  <si>
    <t>14.12.2021 15:10:00</t>
  </si>
  <si>
    <t>K-1635 35-02-K01635_K-3124 K04_2310381</t>
  </si>
  <si>
    <t>14.12.2021 14:43:45</t>
  </si>
  <si>
    <t>14.12.2021 16:40:36</t>
  </si>
  <si>
    <t>14.12.2021 14:45:54</t>
  </si>
  <si>
    <t>14.12.2021 21:21:58</t>
  </si>
  <si>
    <t>L-254 35-18-L00254_950451187_950451187</t>
  </si>
  <si>
    <t>14.12.2021 14:51:23</t>
  </si>
  <si>
    <t>14.12.2021 18:02:08</t>
  </si>
  <si>
    <t>14.12.2021 14:54:53</t>
  </si>
  <si>
    <t>14.12.2021 15:16:40</t>
  </si>
  <si>
    <t>DM-19/06 45-71-M00449_45-71-M00449_72079608</t>
  </si>
  <si>
    <t>14.12.2021 14:57:37</t>
  </si>
  <si>
    <t>14.12.2021 17:26:30</t>
  </si>
  <si>
    <t>L-336 REİSDERE 35-18-L00336_950439070_950439070</t>
  </si>
  <si>
    <t>14.12.2021 14:58:22</t>
  </si>
  <si>
    <t>14.12.2021 21:16:24</t>
  </si>
  <si>
    <t>PAYAMLI M-28 35-25-M00195_7031238_56354832_56354832</t>
  </si>
  <si>
    <t>14.12.2021 15:00:22</t>
  </si>
  <si>
    <t>14.12.2021 18:44:26</t>
  </si>
  <si>
    <t>M-2538 35-02-M02538_99515907_99515907</t>
  </si>
  <si>
    <t>14.12.2021 15:00:30</t>
  </si>
  <si>
    <t>14.12.2021 17:18:24</t>
  </si>
  <si>
    <t>K-440 35-01-K00440_911073692_911073692</t>
  </si>
  <si>
    <t>14.12.2021 15:07:48</t>
  </si>
  <si>
    <t>14.12.2021 18:04:57</t>
  </si>
  <si>
    <t>IŞIKLAR TM 35-02-A00006_CUMAOVASI-1 M06_2307647</t>
  </si>
  <si>
    <t>14.12.2021 15:08:53</t>
  </si>
  <si>
    <t>14.12.2021 15:20:00</t>
  </si>
  <si>
    <t>TR-14 35-32-L00014__72372930_72372930</t>
  </si>
  <si>
    <t>14.12.2021 15:10:02</t>
  </si>
  <si>
    <t>14.12.2021 19:00:20</t>
  </si>
  <si>
    <t>ÇIRPI TR-1-2/4 35-20-M00009_949899864_949899864</t>
  </si>
  <si>
    <t>14.12.2021 15:15:19</t>
  </si>
  <si>
    <t>14.12.2021 17:36:37</t>
  </si>
  <si>
    <t>SAİP KÖYÜ TR-1 35-21-L00102_C_56389465_56389465</t>
  </si>
  <si>
    <t>14.12.2021 15:15:35</t>
  </si>
  <si>
    <t>14.12.2021 17:02:45</t>
  </si>
  <si>
    <t>TR-8 35-15-L00008_TR-13 - TR-121 L02_67551165</t>
  </si>
  <si>
    <t>14.12.2021 15:16:38</t>
  </si>
  <si>
    <t>14.12.2021 16:47:40</t>
  </si>
  <si>
    <t>DM-3/17 35-26-M00817_956628775_956628775</t>
  </si>
  <si>
    <t>14.12.2021 15:17:34</t>
  </si>
  <si>
    <t>14.12.2021 19:31:04</t>
  </si>
  <si>
    <t>DM-3/17 35-26-M00817_35-26-M00817_2364747</t>
  </si>
  <si>
    <t>14.12.2021 15:19:16</t>
  </si>
  <si>
    <t>14.12.2021 15:56:12</t>
  </si>
  <si>
    <t>K-646 35-01-K00646_98082351_98082351</t>
  </si>
  <si>
    <t>14.12.2021 15:24:19</t>
  </si>
  <si>
    <t>14.12.2021 18:20:56</t>
  </si>
  <si>
    <t>K-3416 35-08-K03416_B_56381350_56381350</t>
  </si>
  <si>
    <t>14.12.2021 15:33:55</t>
  </si>
  <si>
    <t>14.12.2021 17:09:00</t>
  </si>
  <si>
    <t>_A_56399463_56399463</t>
  </si>
  <si>
    <t>14.12.2021 15:35:21</t>
  </si>
  <si>
    <t>14.12.2021 18:22:42</t>
  </si>
  <si>
    <t>KRAL KÖK 35-26-M00345_PEHLİNAOĞLU M01_66236494</t>
  </si>
  <si>
    <t>14.12.2021 15:38:46</t>
  </si>
  <si>
    <t>14.12.2021 16:07:28</t>
  </si>
  <si>
    <t>NİLSAN KÖK 35-26-M00725_EGE YEM M02_65911196</t>
  </si>
  <si>
    <t>14.12.2021 15:39:37</t>
  </si>
  <si>
    <t>14.12.2021 18:42:08</t>
  </si>
  <si>
    <t>ZEYTİNLER TR-1 35-19-M00207_956699156_956699156</t>
  </si>
  <si>
    <t>14.12.2021 15:40:37</t>
  </si>
  <si>
    <t>14.12.2021 17:50:44</t>
  </si>
  <si>
    <t>HAMİDİYE TR-1 45-76-M00161__72372269_72372269</t>
  </si>
  <si>
    <t>14.12.2021 15:42:28</t>
  </si>
  <si>
    <t>14.12.2021 19:32:48</t>
  </si>
  <si>
    <t>SELÇUK İM/DM 35-13-A00004_ŞİRİNCE L04_65986077</t>
  </si>
  <si>
    <t>14.12.2021 15:42:53</t>
  </si>
  <si>
    <t>14.12.2021 15:54:53</t>
  </si>
  <si>
    <t>ÇAMLI KÖYÜ TR-1 35-10-L00024_912602387_912602387</t>
  </si>
  <si>
    <t>14.12.2021 15:54:14</t>
  </si>
  <si>
    <t>14.12.2021 23:13:07</t>
  </si>
  <si>
    <t>SARUHANLI TR-9 45-80-M00009_956561039_956561039</t>
  </si>
  <si>
    <t>14.12.2021 15:54:42</t>
  </si>
  <si>
    <t>14.12.2021 17:20:57</t>
  </si>
  <si>
    <t>14.12.2021 15:55:39</t>
  </si>
  <si>
    <t>14.12.2021 16:22:54</t>
  </si>
  <si>
    <t>14.12.2021 16:01:53</t>
  </si>
  <si>
    <t>14.12.2021 16:52:19</t>
  </si>
  <si>
    <t>İĞDECİK TR-5 45-71-M00079_A_56403747_56403747</t>
  </si>
  <si>
    <t>14.12.2021 16:08:07</t>
  </si>
  <si>
    <t>14.12.2021 20:51:11</t>
  </si>
  <si>
    <t>KADIOVACIK TR-1 35-19-M00202_956699061_956699061</t>
  </si>
  <si>
    <t>14.12.2021 16:12:08</t>
  </si>
  <si>
    <t>14.12.2021 18:31:40</t>
  </si>
  <si>
    <t>YAMAÇ EVLER TR 35-21-L00220_953358609_953358609</t>
  </si>
  <si>
    <t>14.12.2021 16:20:53</t>
  </si>
  <si>
    <t>14.12.2021 18:34:31</t>
  </si>
  <si>
    <t>14.12.2021 16:21:41</t>
  </si>
  <si>
    <t>14.12.2021 19:18:35</t>
  </si>
  <si>
    <t>K-3901 35-08-K03901_97618899_97618899</t>
  </si>
  <si>
    <t>14.12.2021 16:26:52</t>
  </si>
  <si>
    <t>14.12.2021 18:34:25</t>
  </si>
  <si>
    <t>SOMA TR-14/2 45-82-M00091_945528517_945528517</t>
  </si>
  <si>
    <t>14.12.2021 16:27:34</t>
  </si>
  <si>
    <t>14.12.2021 19:09:35</t>
  </si>
  <si>
    <t>14.12.2021 16:29:00</t>
  </si>
  <si>
    <t>14.12.2021 17:16:45</t>
  </si>
  <si>
    <t>DM-3/28(ALAN SK. TR) 45-71-M00082_953210449_953210449</t>
  </si>
  <si>
    <t>14.12.2021 16:30:33</t>
  </si>
  <si>
    <t>14.12.2021 21:09:00</t>
  </si>
  <si>
    <t>14.12.2021 16:33:00</t>
  </si>
  <si>
    <t>14.12.2021 18:14:51</t>
  </si>
  <si>
    <t>ASARLIK TR-22 35-28-M00595_6672504 _5794567</t>
  </si>
  <si>
    <t>14.12.2021 18:24:24</t>
  </si>
  <si>
    <t>14.12.2021 16:33:03</t>
  </si>
  <si>
    <t>14.12.2021 17:16:31</t>
  </si>
  <si>
    <t>K-4772 35-04-K04772_99429396_99429396</t>
  </si>
  <si>
    <t>14.12.2021 16:33:48</t>
  </si>
  <si>
    <t>15.12.2021 00:08:06</t>
  </si>
  <si>
    <t>14.12.2021 16:41:03</t>
  </si>
  <si>
    <t>14.12.2021 16:41:43</t>
  </si>
  <si>
    <t>14.12.2021 16:45:00</t>
  </si>
  <si>
    <t>14.12.2021 17:07:26</t>
  </si>
  <si>
    <t>TR-8 35-15-L00008_TR-13 - TR-121 L02_67551197</t>
  </si>
  <si>
    <t>14.12.2021 16:48:15</t>
  </si>
  <si>
    <t>14.12.2021 18:06:00</t>
  </si>
  <si>
    <t>ALAYLI TR-1 35-29-L00186_DIREK TIPI TRAFO HUCRESI H01_2099052</t>
  </si>
  <si>
    <t>14.12.2021 16:48:19</t>
  </si>
  <si>
    <t>14.12.2021 18:32:32</t>
  </si>
  <si>
    <t>14.12.2021 16:52:50</t>
  </si>
  <si>
    <t>14.12.2021 22:06:43</t>
  </si>
  <si>
    <t>ÇONAK TATİL KÖYÜ ÖZEL TR 35-23-M00057Ö_ M03_2057683</t>
  </si>
  <si>
    <t>14.12.2021 16:53:00</t>
  </si>
  <si>
    <t>14.12.2021 17:14:18</t>
  </si>
  <si>
    <t>SOMA KÖYLER DM-2 45-82-M00125_945519711_945519711</t>
  </si>
  <si>
    <t>14.12.2021 16:53:13</t>
  </si>
  <si>
    <t>14.12.2021 17:44:13</t>
  </si>
  <si>
    <t>14.12.2021 16:57:38</t>
  </si>
  <si>
    <t>14.12.2021 18:26:44</t>
  </si>
  <si>
    <t>M-203(DM-2/7) 35-09-M00203_99381593_99381593</t>
  </si>
  <si>
    <t>14.12.2021 16:59:13</t>
  </si>
  <si>
    <t>14.12.2021 21:40:43</t>
  </si>
  <si>
    <t>GELENBE İM 45-76-A00001_GEBELER L12_2325209</t>
  </si>
  <si>
    <t>14.12.2021 16:59:15</t>
  </si>
  <si>
    <t>14.12.2021 17:32:14</t>
  </si>
  <si>
    <t>IŞIKLAR TR-1 45-73-M00789_45-73-M00789_2360882</t>
  </si>
  <si>
    <t>14.12.2021 17:04:00</t>
  </si>
  <si>
    <t>14.12.2021 19:43:45</t>
  </si>
  <si>
    <t>K-1635 35-02-K01635_K-3124 K04_2118332</t>
  </si>
  <si>
    <t>14.12.2021 17:04:01</t>
  </si>
  <si>
    <t>14.12.2021 18:07:40</t>
  </si>
  <si>
    <t>AKÇAPINAR TR-1 45-83-L00438_45-83-L00438_2371746</t>
  </si>
  <si>
    <t>14.12.2021 17:07:03</t>
  </si>
  <si>
    <t>14.12.2021 17:22:00</t>
  </si>
  <si>
    <t>SOMA KÖYLER DM-2 45-82-M00125_HatBaşıAyırıcı_53135482 M08_53135482</t>
  </si>
  <si>
    <t>14.12.2021 17:13:03</t>
  </si>
  <si>
    <t>14.12.2021 17:18:43</t>
  </si>
  <si>
    <t>M-1542 35-01-M01542_911106000_911106000</t>
  </si>
  <si>
    <t>14.12.2021 17:13:58</t>
  </si>
  <si>
    <t>14.12.2021 22:16:33</t>
  </si>
  <si>
    <t>KAPLAN TR-1 35-29-M00091_950334847_950334847</t>
  </si>
  <si>
    <t>14.12.2021 17:21:05</t>
  </si>
  <si>
    <t>14.12.2021 19:04:29</t>
  </si>
  <si>
    <t>DAĞISTAN TR-2 35-16-M00130_953336345_953336345</t>
  </si>
  <si>
    <t>14.12.2021 17:21:47</t>
  </si>
  <si>
    <t>14.12.2021 20:35:17</t>
  </si>
  <si>
    <t>L-18 35-14-L00018_956658954_956658954</t>
  </si>
  <si>
    <t>14.12.2021 17:25:57</t>
  </si>
  <si>
    <t>14.12.2021 21:45:20</t>
  </si>
  <si>
    <t>L-434 MENDERES BP 35-18-L00434_950456954_950456954</t>
  </si>
  <si>
    <t>14.12.2021 17:26:00</t>
  </si>
  <si>
    <t>14.12.2021 22:02:09</t>
  </si>
  <si>
    <t>K-1463 35-01-K01463_911788698_911788698</t>
  </si>
  <si>
    <t>14.12.2021 17:33:04</t>
  </si>
  <si>
    <t>14.12.2021 22:31:35</t>
  </si>
  <si>
    <t>BOSTANLI KÜME EVLERİ TR-2 45-83-M00694_B_65512243_65512243</t>
  </si>
  <si>
    <t>14.12.2021 17:33:28</t>
  </si>
  <si>
    <t>14.12.2021 23:22:33</t>
  </si>
  <si>
    <t>BEYDERE KÖK 45-71-M00128_ESKİ YENİKÖY M09_50217160</t>
  </si>
  <si>
    <t>14.12.2021 17:37:05</t>
  </si>
  <si>
    <t>14.12.2021 18:05:01</t>
  </si>
  <si>
    <t>DM-7/23 35-28-M00962_953386116_953386116</t>
  </si>
  <si>
    <t>14.12.2021 17:37:14</t>
  </si>
  <si>
    <t>14.12.2021 18:15:19</t>
  </si>
  <si>
    <t>TR-170 35-26-M01191_956625726_956625726</t>
  </si>
  <si>
    <t>14.12.2021 17:37:59</t>
  </si>
  <si>
    <t>14.12.2021 19:14:37</t>
  </si>
  <si>
    <t>KUŞÇULAR TR-12 35-19-M00266_956699551_956699551</t>
  </si>
  <si>
    <t>14.12.2021 17:45:22</t>
  </si>
  <si>
    <t>14.12.2021 21:33:39</t>
  </si>
  <si>
    <t>SOMA A SANTRALİ İM/DM 45-82-A00001_HatBaşıAyırıcı_53136152 L14_53136152</t>
  </si>
  <si>
    <t>14.12.2021 17:55:37</t>
  </si>
  <si>
    <t>14.12.2021 21:42:04</t>
  </si>
  <si>
    <t>K-136 35-01-K00136_B_56375640_56375640</t>
  </si>
  <si>
    <t>14.12.2021 17:57:40</t>
  </si>
  <si>
    <t>14.12.2021 19:53:39</t>
  </si>
  <si>
    <t>TR-2/87 45-83-L00087_TR-2/88 L03_2104337</t>
  </si>
  <si>
    <t>14.12.2021 17:58:03</t>
  </si>
  <si>
    <t>14.12.2021 20:06:35</t>
  </si>
  <si>
    <t>İZZETTİN TARIMSAL SULAMA TR-5 45-83-M00348_48010598_56395047_56395047</t>
  </si>
  <si>
    <t>14.12.2021 18:06:28</t>
  </si>
  <si>
    <t>14.12.2021 21:26:42</t>
  </si>
  <si>
    <t>14.12.2021 18:08:00</t>
  </si>
  <si>
    <t>14.12.2021 20:10:01</t>
  </si>
  <si>
    <t>M-1001 35-03-M01001_910423898_910423898</t>
  </si>
  <si>
    <t>14.12.2021 18:17:09</t>
  </si>
  <si>
    <t>14.12.2021 19:44:52</t>
  </si>
  <si>
    <t>YENİKÖY-3 35-26-L00142_10983771_56358991_56358991</t>
  </si>
  <si>
    <t>14.12.2021 18:17:29</t>
  </si>
  <si>
    <t>14.12.2021 20:15:12</t>
  </si>
  <si>
    <t>ÇAPAKLI GEBEŞ MAH. 45-78-M00419_49250299_56405432_56405432</t>
  </si>
  <si>
    <t>14.12.2021 18:18:44</t>
  </si>
  <si>
    <t>14.12.2021 19:49:38</t>
  </si>
  <si>
    <t>L-353 İŞTUR 35-18-L00353_950455248_950455248</t>
  </si>
  <si>
    <t>14.12.2021 18:28:38</t>
  </si>
  <si>
    <t>14.12.2021 19:09:32</t>
  </si>
  <si>
    <t>DM-1/53 35-29-M00053_950337401_950337401</t>
  </si>
  <si>
    <t>14.12.2021 18:29:25</t>
  </si>
  <si>
    <t>14.12.2021 19:36:15</t>
  </si>
  <si>
    <t>K-1625 35-07-K01625_912900235_912900235</t>
  </si>
  <si>
    <t>14.12.2021 18:33:24</t>
  </si>
  <si>
    <t>14.12.2021 19:21:16</t>
  </si>
  <si>
    <t>14.12.2021 18:34:21</t>
  </si>
  <si>
    <t>14.12.2021 19:08:18</t>
  </si>
  <si>
    <t>YUKARI AVDAN TR-1 45-82-M00241_945532932_945532932</t>
  </si>
  <si>
    <t>14.12.2021 18:38:32</t>
  </si>
  <si>
    <t>15.12.2021 02:51:13</t>
  </si>
  <si>
    <t>TR-69 35-19-L00069_D_65508666_65508666</t>
  </si>
  <si>
    <t>14.12.2021 18:45:03</t>
  </si>
  <si>
    <t>14.12.2021 21:35:51</t>
  </si>
  <si>
    <t>TR-91/A 45-78-L00721_953256860_953256860</t>
  </si>
  <si>
    <t>14.12.2021 18:52:07</t>
  </si>
  <si>
    <t>14.12.2021 20:04:40</t>
  </si>
  <si>
    <t>14.12.2021 18:57:36</t>
  </si>
  <si>
    <t>14.12.2021 23:15:13</t>
  </si>
  <si>
    <t>TR-11 35-31-L00011_956592347_956592347</t>
  </si>
  <si>
    <t>14.12.2021 19:02:02</t>
  </si>
  <si>
    <t>14.12.2021 19:38:23</t>
  </si>
  <si>
    <t>DM-5/TR-3 35-13-L00490_A A01b_77574205</t>
  </si>
  <si>
    <t>14.12.2021 19:02:55</t>
  </si>
  <si>
    <t>14.12.2021 20:05:08</t>
  </si>
  <si>
    <t>GELENBE İM 45-76-A00001_HatBaşıAyırıcı_53135056 L02_53135056</t>
  </si>
  <si>
    <t>14.12.2021 19:13:41</t>
  </si>
  <si>
    <t>14.12.2021 20:04:57</t>
  </si>
  <si>
    <t>14.12.2021 19:15:19</t>
  </si>
  <si>
    <t>14.12.2021 22:23:13</t>
  </si>
  <si>
    <t>K-1162 35-01-K01162_A_56366723_56366723</t>
  </si>
  <si>
    <t>14.12.2021 19:33:32</t>
  </si>
  <si>
    <t>14.12.2021 22:30:31</t>
  </si>
  <si>
    <t>K-259 35-02-K00259_B_56362306_56362306</t>
  </si>
  <si>
    <t>14.12.2021 19:35:15</t>
  </si>
  <si>
    <t>14.12.2021 21:02:26</t>
  </si>
  <si>
    <t>TR-104 35-16-L00104_953335632_953335632</t>
  </si>
  <si>
    <t>14.12.2021 19:37:12</t>
  </si>
  <si>
    <t>14.12.2021 20:28:00</t>
  </si>
  <si>
    <t>SABRİ KUŞ SULAMA GRUBU 35-29-M00288_A_56376431_56376431</t>
  </si>
  <si>
    <t>14.12.2021 19:41:33</t>
  </si>
  <si>
    <t>14.12.2021 22:23:24</t>
  </si>
  <si>
    <t>14.12.2021 19:43:04</t>
  </si>
  <si>
    <t>14.12.2021 22:45:47</t>
  </si>
  <si>
    <t>14.12.2021 20:04:23</t>
  </si>
  <si>
    <t>15.12.2021 14:03:58</t>
  </si>
  <si>
    <t>M-1001 35-03-M01001_910832404_910832404</t>
  </si>
  <si>
    <t>14.12.2021 20:04:31</t>
  </si>
  <si>
    <t>15.12.2021 03:08:44</t>
  </si>
  <si>
    <t>URGANLI TR-5 45-83-M00572_48025794_56399116_56399116</t>
  </si>
  <si>
    <t>14.12.2021 20:15:40</t>
  </si>
  <si>
    <t>14.12.2021 23:04:59</t>
  </si>
  <si>
    <t>14.12.2021 20:19:45</t>
  </si>
  <si>
    <t>14.12.2021 20:47:54</t>
  </si>
  <si>
    <t>_D_56391243_56391243</t>
  </si>
  <si>
    <t>14.12.2021 20:32:24</t>
  </si>
  <si>
    <t>14.12.2021 22:30:05</t>
  </si>
  <si>
    <t>PAYAMLI M-20 35-25-M00170_A_56390770_56390770</t>
  </si>
  <si>
    <t>14.12.2021 20:45:34</t>
  </si>
  <si>
    <t>14.12.2021 21:24:07</t>
  </si>
  <si>
    <t>KARAKURT TR-2 45-76-M00090_DIREK TIPI TRAFO HUCRESI H01_2084833</t>
  </si>
  <si>
    <t>14.12.2021 20:46:03</t>
  </si>
  <si>
    <t>14.12.2021 21:56:19</t>
  </si>
  <si>
    <t>M-13 HIDIRLIK 35-14-M00013_956639700_956639700</t>
  </si>
  <si>
    <t>14.12.2021 20:46:10</t>
  </si>
  <si>
    <t>14.12.2021 22:08:24</t>
  </si>
  <si>
    <t>SOMA A SANTRALİ İM/DM 45-82-A00001_SAVAŞTEPE 15.8 L14_2324960</t>
  </si>
  <si>
    <t>14.12.2021 20:51:43</t>
  </si>
  <si>
    <t>14.12.2021 21:12:00</t>
  </si>
  <si>
    <t>ÖDEMİŞ TR-97 35-15-M00097_942294338_942294338</t>
  </si>
  <si>
    <t>14.12.2021 21:01:24</t>
  </si>
  <si>
    <t>14.12.2021 23:07:37</t>
  </si>
  <si>
    <t>TABAKLAR TR-1 45-75-M00336_D_56397919_56397919</t>
  </si>
  <si>
    <t>14.12.2021 21:08:02</t>
  </si>
  <si>
    <t>14.12.2021 23:25:32</t>
  </si>
  <si>
    <t>KARABURUN İM 35-21-A00001_HatBaşıAyırıcı_53138222 L05_53138222</t>
  </si>
  <si>
    <t>14.12.2021 23:33:04</t>
  </si>
  <si>
    <t>ÇAMLIK DM 35-17-M00173_ZEYTİNDAĞ-2 M04_66328243</t>
  </si>
  <si>
    <t>14.12.2021 21:09:36</t>
  </si>
  <si>
    <t>14.12.2021 22:02:00</t>
  </si>
  <si>
    <t>K-1027 35-01-K01027_911648145_911648145</t>
  </si>
  <si>
    <t>14.12.2021 21:16:35</t>
  </si>
  <si>
    <t>15.12.2021 02:19:24</t>
  </si>
  <si>
    <t>BÖLCEK-2 TR 35-16-M00023_953336696_953336696</t>
  </si>
  <si>
    <t>14.12.2021 21:21:59</t>
  </si>
  <si>
    <t>15.12.2021 01:57:38</t>
  </si>
  <si>
    <t>DM-3/28(ALAN SK. TR) 45-71-M00082_953210516_953210516</t>
  </si>
  <si>
    <t>14.12.2021 21:25:35</t>
  </si>
  <si>
    <t>15.12.2021 02:10:19</t>
  </si>
  <si>
    <t>SOMA TR-28 45-82-M00028_945525462_945525462</t>
  </si>
  <si>
    <t>14.12.2021 21:44:32</t>
  </si>
  <si>
    <t>14.12.2021 23:09:33</t>
  </si>
  <si>
    <t>TİRE DM2/11 35-29-M00117_950321047_950321047</t>
  </si>
  <si>
    <t>14.12.2021 21:49:23</t>
  </si>
  <si>
    <t>14.12.2021 22:28:29</t>
  </si>
  <si>
    <t>14.12.2021 21:54:00</t>
  </si>
  <si>
    <t>14.12.2021 22:13:00</t>
  </si>
  <si>
    <t>K-3716 35-01-K03716_98275998_98275998</t>
  </si>
  <si>
    <t>14.12.2021 22:02:58</t>
  </si>
  <si>
    <t>15.12.2021 03:54:40</t>
  </si>
  <si>
    <t>14.12.2021 22:04:00</t>
  </si>
  <si>
    <t>14.12.2021 23:37:04</t>
  </si>
  <si>
    <t>VİLLAKENT TR-1 35-28-M00391_953371657_953371657</t>
  </si>
  <si>
    <t>14.12.2021 22:04:28</t>
  </si>
  <si>
    <t>14.12.2021 23:50:01</t>
  </si>
  <si>
    <t>TR-9 35-15-M00009_48908975_56378806_56378806</t>
  </si>
  <si>
    <t>14.12.2021 22:08:00</t>
  </si>
  <si>
    <t>14.12.2021 23:20:09</t>
  </si>
  <si>
    <t>ÖVEÇLİ TR-1 45-76-L00134_DIREK TIPI TRAFO HUCRESI H01_2092592</t>
  </si>
  <si>
    <t>14.12.2021 22:23:33</t>
  </si>
  <si>
    <t>14.12.2021 23:45:06</t>
  </si>
  <si>
    <t>KİRAZ TR-1 45-82-M00187_DIREK TIPI TRAFO HUCRESI H01_2091786</t>
  </si>
  <si>
    <t>14.12.2021 22:30:22</t>
  </si>
  <si>
    <t>15.12.2021 02:04:17</t>
  </si>
  <si>
    <t>K-1764 35-01-K01764_910863916_910863916</t>
  </si>
  <si>
    <t>14.12.2021 22:32:00</t>
  </si>
  <si>
    <t>15.12.2021 00:28:42</t>
  </si>
  <si>
    <t>M-2970 35-01-M02970_35-01-M02970_76529176</t>
  </si>
  <si>
    <t>14.12.2021 22:38:51</t>
  </si>
  <si>
    <t>15.12.2021 04:10:33</t>
  </si>
  <si>
    <t>TR-1-1/6 HATAY KABİN 35-20-L00006_955196743_955196743</t>
  </si>
  <si>
    <t>14.12.2021 23:15:44</t>
  </si>
  <si>
    <t>14.12.2021 23:39:05</t>
  </si>
  <si>
    <t>14.12.2021 23:21:53</t>
  </si>
  <si>
    <t>14.12.2021 23:28:00</t>
  </si>
  <si>
    <t>K-4405 35-02-K04405_93562506_93562506</t>
  </si>
  <si>
    <t>14.12.2021 23:31:13</t>
  </si>
  <si>
    <t>15.12.2021 00:25:39</t>
  </si>
  <si>
    <t>ÜÇYOL KÖK 45-82-M00128_URUZLAR GES M06_2090645</t>
  </si>
  <si>
    <t>15.12.2021 00:02:03</t>
  </si>
  <si>
    <t>15.12.2021 02:14:39</t>
  </si>
  <si>
    <t>GELENBE İM 45-76-A00001_ALACALAR L02_2326556</t>
  </si>
  <si>
    <t>15.12.2021 00:11:33</t>
  </si>
  <si>
    <t>15.12.2021 01:20:20</t>
  </si>
  <si>
    <t>AŞAĞIKIRIKLAR DM 35-16-M00448_BERGAMA TM-2 GİRİŞ M15_2334655</t>
  </si>
  <si>
    <t>15.12.2021 00:35:30</t>
  </si>
  <si>
    <t>15.12.2021 01:06:23</t>
  </si>
  <si>
    <t>15.12.2021 00:47:48</t>
  </si>
  <si>
    <t>15.12.2021 00:51:58</t>
  </si>
  <si>
    <t>M-1218 35-01-M01218_A_56364276_56364276</t>
  </si>
  <si>
    <t>15.12.2021 01:00:43</t>
  </si>
  <si>
    <t>15.12.2021 01:56:32</t>
  </si>
  <si>
    <t>DM-3/23 (SULTANHAMAMI) 45-71-M00111_953207809_953207809</t>
  </si>
  <si>
    <t>15.12.2021 01:03:12</t>
  </si>
  <si>
    <t>15.12.2021 03:08:14</t>
  </si>
  <si>
    <t>15.12.2021 01:07:48</t>
  </si>
  <si>
    <t>15.12.2021 03:06:16</t>
  </si>
  <si>
    <t>EŞREFPAŞA İM 35-01-A00002_ZÜMRÜTTEPE K03_2045900</t>
  </si>
  <si>
    <t>15.12.2021 01:24:06</t>
  </si>
  <si>
    <t>15.12.2021 01:38:00</t>
  </si>
  <si>
    <t>15.12.2021 01:37:31</t>
  </si>
  <si>
    <t>15.12.2021 03:40:56</t>
  </si>
  <si>
    <t>15.12.2021 02:02:44</t>
  </si>
  <si>
    <t>15.12.2021 02:34:00</t>
  </si>
  <si>
    <t>DM-2/3 ESKİ ANIT YANI 35-18-L00581_950454829_950454829</t>
  </si>
  <si>
    <t>15.12.2021 02:23:10</t>
  </si>
  <si>
    <t>15.12.2021 04:09:20</t>
  </si>
  <si>
    <t>KAPAKLI DM 45-72-M00309_RAHMİYE-2 TARIMSAL SULAMA M03_2310885</t>
  </si>
  <si>
    <t>15.12.2021 02:57:51</t>
  </si>
  <si>
    <t>15.12.2021 05:29:00</t>
  </si>
  <si>
    <t>SAKIZTEPE SİTESİ TR 35-21-L00065_953364212_953364212</t>
  </si>
  <si>
    <t>15.12.2021 03:27:30</t>
  </si>
  <si>
    <t>15.12.2021 05:13:49</t>
  </si>
  <si>
    <t>15.12.2021 03:41:15</t>
  </si>
  <si>
    <t>15.12.2021 03:47:25</t>
  </si>
  <si>
    <t>KIRKAĞAÇ DM 45-76-M00043_GELENBE M03_72247570</t>
  </si>
  <si>
    <t>15.12.2021 04:04:34</t>
  </si>
  <si>
    <t>15.12.2021 05:50:00</t>
  </si>
  <si>
    <t>HACIHALİLLER TR-5 45-71-M01782_953189867_953189867</t>
  </si>
  <si>
    <t>15.12.2021 04:29:59</t>
  </si>
  <si>
    <t>15.12.2021 05:49:22</t>
  </si>
  <si>
    <t>HACIVELİLER TR-1 35-16-M00157_47450983_56400052_56400052</t>
  </si>
  <si>
    <t>15.12.2021 04:48:11</t>
  </si>
  <si>
    <t>15.12.2021 09:20:55</t>
  </si>
  <si>
    <t>K-4715 35-02-K04715_B_56363907_56363907</t>
  </si>
  <si>
    <t>15.12.2021 04:58:58</t>
  </si>
  <si>
    <t>15.12.2021 06:57:12</t>
  </si>
  <si>
    <t>TR-94 35-16-L00094_47558661_56397788_56397788</t>
  </si>
  <si>
    <t>15.12.2021 05:13:25</t>
  </si>
  <si>
    <t>15.12.2021 06:57:48</t>
  </si>
  <si>
    <t>KINIK İM 35-24-A00001_TR-20 L03_2309872</t>
  </si>
  <si>
    <t>15.12.2021 05:22:35</t>
  </si>
  <si>
    <t>15.12.2021 06:32:00</t>
  </si>
  <si>
    <t>15.12.2021 05:24:15</t>
  </si>
  <si>
    <t>15.12.2021 05:27:00</t>
  </si>
  <si>
    <t>15.12.2021 05:29:49</t>
  </si>
  <si>
    <t>15.12.2021 09:02:19</t>
  </si>
  <si>
    <t>SAKARLI KÖK 45-76-M00046_GÖKÇUKUR GES-1 KÖK M06_72214988</t>
  </si>
  <si>
    <t>15.12.2021 05:45:24</t>
  </si>
  <si>
    <t>15.12.2021 06:24:56</t>
  </si>
  <si>
    <t>15.12.2021 05:52:32</t>
  </si>
  <si>
    <t>15.12.2021 05:58:00</t>
  </si>
  <si>
    <t>AKHİSAR İM 45-72-A00001_CAMÖNÜ L03_2308693</t>
  </si>
  <si>
    <t>15.12.2021 05:53:41</t>
  </si>
  <si>
    <t>15.12.2021 06:28:06</t>
  </si>
  <si>
    <t>FUNDACIK KÖK 45-75-M00068_FUNDACIK M03_67108855</t>
  </si>
  <si>
    <t>15.12.2021 06:13:35</t>
  </si>
  <si>
    <t>15.12.2021 10:26:26</t>
  </si>
  <si>
    <t>EYKO TR-2 35-30-M00028_TR-4 M02_72084352</t>
  </si>
  <si>
    <t>15.12.2021 06:13:43</t>
  </si>
  <si>
    <t>15.12.2021 10:16:28</t>
  </si>
  <si>
    <t>HİKMET GIDA KÖK 45-72-M00122_HARTA BAKIR FİDERİ ÇIKIŞ M04_66519783</t>
  </si>
  <si>
    <t>15.12.2021 06:14:37</t>
  </si>
  <si>
    <t>15.12.2021 08:52:49</t>
  </si>
  <si>
    <t>15.12.2021 06:20:40</t>
  </si>
  <si>
    <t>15.12.2021 10:30:09</t>
  </si>
  <si>
    <t>TR-112 ZEYTİNALANI 35-19-L00112_956671375_956671375</t>
  </si>
  <si>
    <t>15.12.2021 06:25:42</t>
  </si>
  <si>
    <t>15.12.2021 07:33:34</t>
  </si>
  <si>
    <t>YENİ FOÇA TR-10 35-23-M00010_950423689_950423689</t>
  </si>
  <si>
    <t>15.12.2021 06:25:50</t>
  </si>
  <si>
    <t>15.12.2021 07:27:26</t>
  </si>
  <si>
    <t>K-195 35-03-K00195_H H1_5911154</t>
  </si>
  <si>
    <t>15.12.2021 06:45:05</t>
  </si>
  <si>
    <t>15.12.2021 15:53:48</t>
  </si>
  <si>
    <t>FOÇA TR-14 35-23-L00014__72410454_72410454</t>
  </si>
  <si>
    <t>15.12.2021 06:54:23</t>
  </si>
  <si>
    <t>15.12.2021 10:48:22</t>
  </si>
  <si>
    <t>YENİ ŞAKRAN TR-1 35-17-M00201_35-17-M00201_2362608</t>
  </si>
  <si>
    <t>15.12.2021 07:33:03</t>
  </si>
  <si>
    <t>15.12.2021 08:52:52</t>
  </si>
  <si>
    <t>YUNTDAĞYENİCE KÖYÜ TR-1 45-71-M01699_43175940_56389172_56389172</t>
  </si>
  <si>
    <t>15.12.2021 07:37:44</t>
  </si>
  <si>
    <t>15.12.2021 14:52:39</t>
  </si>
  <si>
    <t>K-3298 35-04-K03298_35-04-K03298_2365115</t>
  </si>
  <si>
    <t>15.12.2021 07:43:09</t>
  </si>
  <si>
    <t>15.12.2021 15:52:19</t>
  </si>
  <si>
    <t>15.12.2021 07:55:44</t>
  </si>
  <si>
    <t>15.12.2021 09:32:10</t>
  </si>
  <si>
    <t>TR-140 35-26-M00140_956625164_956625164</t>
  </si>
  <si>
    <t>15.12.2021 08:01:24</t>
  </si>
  <si>
    <t>15.12.2021 08:27:12</t>
  </si>
  <si>
    <t>M-1187 35-04-M01187_913390056_913390056</t>
  </si>
  <si>
    <t>15.12.2021 08:09:41</t>
  </si>
  <si>
    <t>15.12.2021 13:24:57</t>
  </si>
  <si>
    <t>YUSUF DEDE GRB TR 35-30-M00093_35-30-M00093_2347456</t>
  </si>
  <si>
    <t>15.12.2021 08:13:25</t>
  </si>
  <si>
    <t>15.12.2021 12:29:36</t>
  </si>
  <si>
    <t>M-2380 35-03-M02380_912369052_912369052</t>
  </si>
  <si>
    <t>15.12.2021 08:17:01</t>
  </si>
  <si>
    <t>15.12.2021 12:03:58</t>
  </si>
  <si>
    <t>15.12.2021 08:24:56</t>
  </si>
  <si>
    <t>15.12.2021 09:30:48</t>
  </si>
  <si>
    <t>DM-3/28(ALAN SK. TR) 45-71-M00082_95000573188_95000573188</t>
  </si>
  <si>
    <t>15.12.2021 08:28:25</t>
  </si>
  <si>
    <t>15.12.2021 11:49:05</t>
  </si>
  <si>
    <t>UĞURLU KÖK 45-86-M00045_GÜNDOĞDU UĞURLU M02_72226020</t>
  </si>
  <si>
    <t>15.12.2021 08:31:04</t>
  </si>
  <si>
    <t>15.12.2021 09:25:06</t>
  </si>
  <si>
    <t>M-2122 35-03-M02122_C_56363626_56363626</t>
  </si>
  <si>
    <t>15.12.2021 08:39:00</t>
  </si>
  <si>
    <t>15.12.2021 09:51:52</t>
  </si>
  <si>
    <t>15.12.2021 08:40:24</t>
  </si>
  <si>
    <t>15.12.2021 10:46:20</t>
  </si>
  <si>
    <t>GÖKÇEKÖY KARAAĞAÇ TR-4 45-80-L00181_A_56401584_56401584</t>
  </si>
  <si>
    <t>15.12.2021 08:50:41</t>
  </si>
  <si>
    <t>15.12.2021 10:36:55</t>
  </si>
  <si>
    <t>TR-15 35-15-M00015_950383514_950383514</t>
  </si>
  <si>
    <t>15.12.2021 08:51:11</t>
  </si>
  <si>
    <t>15.12.2021 10:55:14</t>
  </si>
  <si>
    <t>KARABÖRGLÜ TR-3 45-72-L00176_ H_61397951</t>
  </si>
  <si>
    <t>15.12.2021 08:52:24</t>
  </si>
  <si>
    <t>15.12.2021 10:23:17</t>
  </si>
  <si>
    <t>TR-19 35-30-L00019_50178601_50178601</t>
  </si>
  <si>
    <t>15.12.2021 09:00:00</t>
  </si>
  <si>
    <t>15.12.2021 11:57:32</t>
  </si>
  <si>
    <t>K-4237 35-03-K04237_35-03-K04237_41910564</t>
  </si>
  <si>
    <t>15.12.2021 09:02:39</t>
  </si>
  <si>
    <t>15.12.2021 17:40:19</t>
  </si>
  <si>
    <t>K-822 35-01-K00822_K-440 K02_2038748</t>
  </si>
  <si>
    <t>15.12.2021 09:04:24</t>
  </si>
  <si>
    <t>15.12.2021 17:19:01</t>
  </si>
  <si>
    <t>K-1215 35-01-K01215_911756133_911756133</t>
  </si>
  <si>
    <t>15.12.2021 09:05:22</t>
  </si>
  <si>
    <t>15.12.2021 21:45:26</t>
  </si>
  <si>
    <t>K-1904 35-10-K01904_97470044_97470044</t>
  </si>
  <si>
    <t>15.12.2021 09:06:10</t>
  </si>
  <si>
    <t>15.12.2021 17:43:15</t>
  </si>
  <si>
    <t>BAKIR KÖK 45-76-M00047_İLYASLAR KARAKURT M03_72212639</t>
  </si>
  <si>
    <t>15.12.2021 13:09:47</t>
  </si>
  <si>
    <t>İSMET TURANGİL TARIMSAL SULAMA 45-71-M01102_45-71-M01102_2355310</t>
  </si>
  <si>
    <t>15.12.2021 09:09:00</t>
  </si>
  <si>
    <t>15.12.2021 17:21:20</t>
  </si>
  <si>
    <t>YENİFOÇA TR-45 35-23-M00045_35-23-M00045_2367964</t>
  </si>
  <si>
    <t>15.12.2021 09:09:34</t>
  </si>
  <si>
    <t>15.12.2021 17:20:58</t>
  </si>
  <si>
    <t>TR-166 45-78-L00166_45-78-L00166_65902593</t>
  </si>
  <si>
    <t>15.12.2021 09:10:30</t>
  </si>
  <si>
    <t>15.12.2021 12:38:00</t>
  </si>
  <si>
    <t>L-62 İSTUR 35-14-L00062_956639518_956639518</t>
  </si>
  <si>
    <t>15.12.2021 09:14:35</t>
  </si>
  <si>
    <t>15.12.2021 11:26:46</t>
  </si>
  <si>
    <t>TR-1/126 (ESKİ 17) 45-83-M00126_DAĞITIM TRAFOSU TR-1/126 M04_2324350</t>
  </si>
  <si>
    <t>15.12.2021 09:15:54</t>
  </si>
  <si>
    <t>15.12.2021 17:24:25</t>
  </si>
  <si>
    <t>15.12.2021 09:16:00</t>
  </si>
  <si>
    <t>15.12.2021 09:18:00</t>
  </si>
  <si>
    <t>K-364 35-04-K00364_35-04-K00364_2353241</t>
  </si>
  <si>
    <t>15.12.2021 09:16:54</t>
  </si>
  <si>
    <t>15.12.2021 09:37:06</t>
  </si>
  <si>
    <t>MORDOĞAN TR-35 35-21-L00147_953356646_953356646</t>
  </si>
  <si>
    <t>15.12.2021 09:17:49</t>
  </si>
  <si>
    <t>15.12.2021 10:38:47</t>
  </si>
  <si>
    <t>KUŞÇULAR TR-8 35-19-M00220_DIREK TIPI TRAFO HUCRESI H01_2057919</t>
  </si>
  <si>
    <t>15.12.2021 09:19:52</t>
  </si>
  <si>
    <t>15.12.2021 15:43:07</t>
  </si>
  <si>
    <t>15.12.2021 09:21:39</t>
  </si>
  <si>
    <t>15.12.2021 11:19:52</t>
  </si>
  <si>
    <t>15.12.2021 09:24:10</t>
  </si>
  <si>
    <t>15.12.2021 11:53:11</t>
  </si>
  <si>
    <t>M-14 ILDIR TARIMSAL SULAMA 35-18-M00014_6373572_56377991_56377991</t>
  </si>
  <si>
    <t>15.12.2021 09:28:33</t>
  </si>
  <si>
    <t>15.12.2021 11:50:46</t>
  </si>
  <si>
    <t>ZEYTİNLİOVA TR-6 45-72-L00414_956486373_956486373</t>
  </si>
  <si>
    <t>15.12.2021 09:30:17</t>
  </si>
  <si>
    <t>15.12.2021 11:33:55</t>
  </si>
  <si>
    <t>SARIBEY TR-1 45-83-L00326_955163806_955163806</t>
  </si>
  <si>
    <t>15.12.2021 09:33:00</t>
  </si>
  <si>
    <t>15.12.2021 15:25:10</t>
  </si>
  <si>
    <t>ŞEMSİLER MANDAL TR-2 35-31-L00102_47982559_56400201_56400201</t>
  </si>
  <si>
    <t>15.12.2021 09:34:28</t>
  </si>
  <si>
    <t>15.12.2021 10:38:08</t>
  </si>
  <si>
    <t>L-253 35-18-L00253_950465601_950465601</t>
  </si>
  <si>
    <t>15.12.2021 09:34:42</t>
  </si>
  <si>
    <t>15.12.2021 14:30:21</t>
  </si>
  <si>
    <t>MURADİYE TR 2/A 45-71-M00201_95000558222_95000558222</t>
  </si>
  <si>
    <t>15.12.2021 09:36:01</t>
  </si>
  <si>
    <t>15.12.2021 18:54:06</t>
  </si>
  <si>
    <t>TR-56 CEPHANELİK 35-19-L00056_956670380_956670380</t>
  </si>
  <si>
    <t>15.12.2021 09:36:27</t>
  </si>
  <si>
    <t>15.12.2021 13:58:54</t>
  </si>
  <si>
    <t>ASARLIK TR-22 35-28-M00595_8546337 _5794630</t>
  </si>
  <si>
    <t>15.12.2021 09:40:00</t>
  </si>
  <si>
    <t>15.12.2021 12:28:34</t>
  </si>
  <si>
    <t>KONAKLI DM 35-15-L00898_BOZCAYAKA L11_67094814</t>
  </si>
  <si>
    <t>15.12.2021 09:41:31</t>
  </si>
  <si>
    <t>15.12.2021 10:11:26</t>
  </si>
  <si>
    <t>M-2091 35-09-M02091__72410515_72410515</t>
  </si>
  <si>
    <t>15.12.2021 09:42:03</t>
  </si>
  <si>
    <t>15.12.2021 11:48:09</t>
  </si>
  <si>
    <t>15.12.2021 09:44:51</t>
  </si>
  <si>
    <t>15.12.2021 15:47:13</t>
  </si>
  <si>
    <t>M-1430 35-02-M01430_A_56374984_56374984</t>
  </si>
  <si>
    <t>15.12.2021 09:47:00</t>
  </si>
  <si>
    <t>15.12.2021 11:56:03</t>
  </si>
  <si>
    <t>GÖKFER YAPI KOOP 35-30-M00668_DAĞITIM TRAFOSU M01_72076345</t>
  </si>
  <si>
    <t>15.12.2021 09:58:04</t>
  </si>
  <si>
    <t>15.12.2021 18:39:13</t>
  </si>
  <si>
    <t>K-859 35-01-K00859_911846847_911846847</t>
  </si>
  <si>
    <t>15.12.2021 10:02:11</t>
  </si>
  <si>
    <t>15.12.2021 18:10:00</t>
  </si>
  <si>
    <t>DEVELİ TR-2 45-80-M00073_A_56386193_56386193</t>
  </si>
  <si>
    <t>15.12.2021 10:05:06</t>
  </si>
  <si>
    <t>15.12.2021 11:52:31</t>
  </si>
  <si>
    <t>M-2144 35-07-M02144_99028625_99028625</t>
  </si>
  <si>
    <t>15.12.2021 10:06:44</t>
  </si>
  <si>
    <t>15.12.2021 11:45:12</t>
  </si>
  <si>
    <t>15.12.2021 10:07:14</t>
  </si>
  <si>
    <t>15.12.2021 10:21:39</t>
  </si>
  <si>
    <t>GÜLBAHÇE TR-4 45-71-M02431_953190786_953190786</t>
  </si>
  <si>
    <t>15.12.2021 10:08:15</t>
  </si>
  <si>
    <t>15.12.2021 13:40:12</t>
  </si>
  <si>
    <t>DM-14/24-A 45-71-M02217__73560693_73560693</t>
  </si>
  <si>
    <t>15.12.2021 10:13:13</t>
  </si>
  <si>
    <t>15.12.2021 17:17:06</t>
  </si>
  <si>
    <t>AKÇAALAN YEDİEVLER TR-2 35-22-M00220_A_56359590_56359590</t>
  </si>
  <si>
    <t>15.12.2021 10:17:21</t>
  </si>
  <si>
    <t>15.12.2021 16:06:27</t>
  </si>
  <si>
    <t>M-1594 35-01-M01594_A A2_79593634</t>
  </si>
  <si>
    <t>15.12.2021 10:19:00</t>
  </si>
  <si>
    <t>15.12.2021 14:11:31</t>
  </si>
  <si>
    <t>M-2515 35-02-M02515_99489286_99489286</t>
  </si>
  <si>
    <t>15.12.2021 10:20:53</t>
  </si>
  <si>
    <t>15.12.2021 14:46:04</t>
  </si>
  <si>
    <t>15.12.2021 10:24:51</t>
  </si>
  <si>
    <t>15.12.2021 13:28:50</t>
  </si>
  <si>
    <t>GÖKÇEÖREN KÖK 45-77-M00024_GÖKÇEÖREN TR-1 M01_72216585</t>
  </si>
  <si>
    <t>15.12.2021 10:26:04</t>
  </si>
  <si>
    <t>15.12.2021 10:27:04</t>
  </si>
  <si>
    <t>K-1314 35-03-K01314_910203864_910203864</t>
  </si>
  <si>
    <t>15.12.2021 10:28:12</t>
  </si>
  <si>
    <t>15.12.2021 20:03:08</t>
  </si>
  <si>
    <t>M-2954 35-01-M02954_911507184_911507184</t>
  </si>
  <si>
    <t>15.12.2021 10:31:56</t>
  </si>
  <si>
    <t>15.12.2021 13:23:53</t>
  </si>
  <si>
    <t>L-260 35-18-L00260_C_56368827_56368827</t>
  </si>
  <si>
    <t>15.12.2021 10:33:00</t>
  </si>
  <si>
    <t>15.12.2021 14:35:27</t>
  </si>
  <si>
    <t>L-319 BAHÇELİEVLER-2 35-18-L00319_6111954_56357810_56357810</t>
  </si>
  <si>
    <t>15.12.2021 10:36:14</t>
  </si>
  <si>
    <t>15.12.2021 18:40:08</t>
  </si>
  <si>
    <t>M-1763 35-02-M01763_910250008_910250008</t>
  </si>
  <si>
    <t>15.12.2021 10:39:07</t>
  </si>
  <si>
    <t>15.12.2021 11:41:30</t>
  </si>
  <si>
    <t>KAYACIK KÖK 45-75-M00065_HatBaşıAyırıcı_53136524 M05_53136524</t>
  </si>
  <si>
    <t>15.12.2021 10:40:16</t>
  </si>
  <si>
    <t>15.12.2021 17:15:25</t>
  </si>
  <si>
    <t>M-2122 35-03-M02122_A_65501576_65501576</t>
  </si>
  <si>
    <t>15.12.2021 10:40:18</t>
  </si>
  <si>
    <t>15.12.2021 11:08:31</t>
  </si>
  <si>
    <t>ÇINARDİBİ TR-2 35-20-M00048_945389445_945389445</t>
  </si>
  <si>
    <t>15.12.2021 10:40:44</t>
  </si>
  <si>
    <t>15.12.2021 12:57:28</t>
  </si>
  <si>
    <t>KIRTEPE TR-1 35-29-L00540_950332836_950332836</t>
  </si>
  <si>
    <t>15.12.2021 10:41:18</t>
  </si>
  <si>
    <t>15.12.2021 12:29:21</t>
  </si>
  <si>
    <t>ÇOBANKÖY TR-1 35-29-L00507_950318369_950318369</t>
  </si>
  <si>
    <t>15.12.2021 10:44:56</t>
  </si>
  <si>
    <t>15.12.2021 13:16:00</t>
  </si>
  <si>
    <t>15.12.2021 10:47:16</t>
  </si>
  <si>
    <t>15.12.2021 12:51:09</t>
  </si>
  <si>
    <t>TR-244 35-28-M00539_B_56356312_56356312</t>
  </si>
  <si>
    <t>15.12.2021 10:49:21</t>
  </si>
  <si>
    <t>15.12.2021 15:07:27</t>
  </si>
  <si>
    <t>M-1531 35-09-M01531_C_56371370_56371370</t>
  </si>
  <si>
    <t>15.12.2021 10:57:26</t>
  </si>
  <si>
    <t>15.12.2021 14:07:34</t>
  </si>
  <si>
    <t>15.12.2021 10:57:28</t>
  </si>
  <si>
    <t>15.12.2021 12:25:17</t>
  </si>
  <si>
    <t>M-21 HAMAM ALANI 35-14-M00021_956653285_956653285</t>
  </si>
  <si>
    <t>15.12.2021 10:59:41</t>
  </si>
  <si>
    <t>15.12.2021 14:13:35</t>
  </si>
  <si>
    <t>YILMAZ TR-2 45-78-L00202_953249782_953249782</t>
  </si>
  <si>
    <t>15.12.2021 11:08:52</t>
  </si>
  <si>
    <t>15.12.2021 12:09:06</t>
  </si>
  <si>
    <t>BİMEYKO TR-3 35-30-M00050_B_56352764_56352764</t>
  </si>
  <si>
    <t>15.12.2021 11:09:59</t>
  </si>
  <si>
    <t>15.12.2021 14:09:44</t>
  </si>
  <si>
    <t>YELKİ TR-5 (M-2339) 35-10-M02339_913619322_913619322</t>
  </si>
  <si>
    <t>15.12.2021 11:10:17</t>
  </si>
  <si>
    <t>15.12.2021 11:40:35</t>
  </si>
  <si>
    <t>15.12.2021 11:11:12</t>
  </si>
  <si>
    <t>15.12.2021 18:15:59</t>
  </si>
  <si>
    <t>L-289 DEMET AKBAĞ TRAFO 35-18-L00289_950456298_950456298</t>
  </si>
  <si>
    <t>15.12.2021 11:12:06</t>
  </si>
  <si>
    <t>15.12.2021 15:38:08</t>
  </si>
  <si>
    <t>M-21 HAMAM ALANI 35-14-M00021_956657568_956657568</t>
  </si>
  <si>
    <t>15.12.2021 11:13:46</t>
  </si>
  <si>
    <t>15.12.2021 12:18:30</t>
  </si>
  <si>
    <t>ZEYTİNDAĞ DM 35-16-M00138_ZEYTİNDAĞ M05_76071944</t>
  </si>
  <si>
    <t>15.12.2021 11:15:00</t>
  </si>
  <si>
    <t>15.12.2021 11:41:00</t>
  </si>
  <si>
    <t>K-1701 35-02-K01701_35-02-K01701_2347988</t>
  </si>
  <si>
    <t>15.12.2021 11:16:24</t>
  </si>
  <si>
    <t>15.12.2021 12:26:45</t>
  </si>
  <si>
    <t>KARABURUN TR-56 35-21-L00217_A_77288362_77288362</t>
  </si>
  <si>
    <t>15.12.2021 11:17:44</t>
  </si>
  <si>
    <t>15.12.2021 18:29:42</t>
  </si>
  <si>
    <t>M-2122 35-03-M02122_910818169_910818169</t>
  </si>
  <si>
    <t>15.12.2021 11:20:00</t>
  </si>
  <si>
    <t>15.12.2021 13:31:59</t>
  </si>
  <si>
    <t>MECİDİYE TR-6 45-72-L00579_A_56392576_56392576</t>
  </si>
  <si>
    <t>15.12.2021 11:24:34</t>
  </si>
  <si>
    <t>15.12.2021 14:48:39</t>
  </si>
  <si>
    <t>L-177 35-18-L00177_95000646366_95000646366</t>
  </si>
  <si>
    <t>15.12.2021 11:29:24</t>
  </si>
  <si>
    <t>15.12.2021 18:28:07</t>
  </si>
  <si>
    <t>K-1186 35-03-K01186_912886956_912886956</t>
  </si>
  <si>
    <t>15.12.2021 11:30:17</t>
  </si>
  <si>
    <t>15.12.2021 14:19:20</t>
  </si>
  <si>
    <t>MENEMEN DM-3/13 35-28-M00722_953391791_953391791</t>
  </si>
  <si>
    <t>15.12.2021 11:37:05</t>
  </si>
  <si>
    <t>15.12.2021 12:45:48</t>
  </si>
  <si>
    <t>_B_56388975_56388975</t>
  </si>
  <si>
    <t>15.12.2021 11:37:37</t>
  </si>
  <si>
    <t>15.12.2021 12:42:53</t>
  </si>
  <si>
    <t>ALEMŞAHLI TR-1 45-79-M00448_A_56385018_56385018</t>
  </si>
  <si>
    <t>15.12.2021 11:42:16</t>
  </si>
  <si>
    <t>15.12.2021 12:52:46</t>
  </si>
  <si>
    <t>K-703 35-08-K00703_911907193_911907193</t>
  </si>
  <si>
    <t>15.12.2021 11:43:41</t>
  </si>
  <si>
    <t>15.12.2021 15:08:45</t>
  </si>
  <si>
    <t>DEMİRCİLİ DM 35-15-L00895_SEYREKLİ L07_2115246</t>
  </si>
  <si>
    <t>15.12.2021 11:44:14</t>
  </si>
  <si>
    <t>15.12.2021 12:25:11</t>
  </si>
  <si>
    <t>BARBAROS TR-2 35-19-M00200_956664152_956664152</t>
  </si>
  <si>
    <t>15.12.2021 11:45:11</t>
  </si>
  <si>
    <t>15.12.2021 17:14:00</t>
  </si>
  <si>
    <t>İSHAKÇELEBİ TR-3 45-80-M00155_956540470_956540470</t>
  </si>
  <si>
    <t>15.12.2021 11:46:44</t>
  </si>
  <si>
    <t>15.12.2021 14:44:52</t>
  </si>
  <si>
    <t>K-1625 35-07-K01625_99110344_99110344</t>
  </si>
  <si>
    <t>15.12.2021 11:52:06</t>
  </si>
  <si>
    <t>15.12.2021 13:14:04</t>
  </si>
  <si>
    <t>KULA İM 45-77-A00001_TR-2 M09_2308467</t>
  </si>
  <si>
    <t>15.12.2021 12:02:00</t>
  </si>
  <si>
    <t>15.12.2021 12:29:00</t>
  </si>
  <si>
    <t>GÜNEYDAMLARI TR-5 KILLILAR 45-79-M00220_45-79-M00220_2368639</t>
  </si>
  <si>
    <t>15.12.2021 12:06:35</t>
  </si>
  <si>
    <t>15.12.2021 15:02:49</t>
  </si>
  <si>
    <t>GÖRDES DM 45-75-M00050_GÜNEŞLİ M13_2083729</t>
  </si>
  <si>
    <t>15.12.2021 12:11:24</t>
  </si>
  <si>
    <t>15.12.2021 13:08:46</t>
  </si>
  <si>
    <t>DM-14/3A 45-71-M02249_953243999_953243999</t>
  </si>
  <si>
    <t>15.12.2021 12:15:53</t>
  </si>
  <si>
    <t>15.12.2021 15:33:26</t>
  </si>
  <si>
    <t>DM-8/5 45-71-M02257_953240230_953240230</t>
  </si>
  <si>
    <t>15.12.2021 12:18:37</t>
  </si>
  <si>
    <t>15.12.2021 15:17:24</t>
  </si>
  <si>
    <t>K-2535 35-01-K02535_TRAFO K02_41906007</t>
  </si>
  <si>
    <t>15.12.2021 12:26:36</t>
  </si>
  <si>
    <t>15.12.2021 12:36:00</t>
  </si>
  <si>
    <t>15.12.2021 12:29:27</t>
  </si>
  <si>
    <t>15.12.2021 13:26:31</t>
  </si>
  <si>
    <t>İSMAİLLİ KÖK 35-16-M00045_HatBaşıAyırıcı_53140522 M07_53140522</t>
  </si>
  <si>
    <t>15.12.2021 12:29:34</t>
  </si>
  <si>
    <t>15.12.2021 16:53:28</t>
  </si>
  <si>
    <t>CENKYERİ TR-5 45-82-M00253_DIREK TIPI TRAFO HUCRESI H01_2079308</t>
  </si>
  <si>
    <t>15.12.2021 12:31:17</t>
  </si>
  <si>
    <t>15.12.2021 14:39:18</t>
  </si>
  <si>
    <t>15.12.2021 12:35:10</t>
  </si>
  <si>
    <t>15.12.2021 13:19:31</t>
  </si>
  <si>
    <t>15.12.2021 12:35:55</t>
  </si>
  <si>
    <t>15.12.2021 18:57:52</t>
  </si>
  <si>
    <t>TR-140 35-19-L00140_35-19-L00140_2350427</t>
  </si>
  <si>
    <t>15.12.2021 12:40:34</t>
  </si>
  <si>
    <t>15.12.2021 13:46:21</t>
  </si>
  <si>
    <t>BAŞKÖY KUREYŞ TR-1 35-29-L00194_35-29-L00194_2371493</t>
  </si>
  <si>
    <t>15.12.2021 12:48:05</t>
  </si>
  <si>
    <t>15.12.2021 14:36:31</t>
  </si>
  <si>
    <t>TR-134 35-16-L00134__72410561_72410561</t>
  </si>
  <si>
    <t>15.12.2021 12:57:24</t>
  </si>
  <si>
    <t>15.12.2021 14:07:19</t>
  </si>
  <si>
    <t>İLYASLAR TR-4 45-76-M00101_DIREK TIPI TRAFO HUCRESI H01_2084841</t>
  </si>
  <si>
    <t>15.12.2021 12:59:34</t>
  </si>
  <si>
    <t>15.12.2021 14:57:27</t>
  </si>
  <si>
    <t>15.12.2021 13:01:54</t>
  </si>
  <si>
    <t>15.12.2021 13:55:27</t>
  </si>
  <si>
    <t>TR-24 45-77-L00024_945505113_945505113</t>
  </si>
  <si>
    <t>15.12.2021 13:03:23</t>
  </si>
  <si>
    <t>15.12.2021 14:46:27</t>
  </si>
  <si>
    <t>POYRACIK TR-7 35-24-L00030_A_56367643_56367643</t>
  </si>
  <si>
    <t>15.12.2021 13:04:34</t>
  </si>
  <si>
    <t>15.12.2021 15:05:54</t>
  </si>
  <si>
    <t>L-372 35-18-L00372_950438379_950438379</t>
  </si>
  <si>
    <t>15.12.2021 13:05:30</t>
  </si>
  <si>
    <t>15.12.2021 22:51:35</t>
  </si>
  <si>
    <t>MÜSLİH TR-1 45-71-M01562_43182469_56388842_56388842</t>
  </si>
  <si>
    <t>15.12.2021 13:07:57</t>
  </si>
  <si>
    <t>15.12.2021 20:04:40</t>
  </si>
  <si>
    <t>FOÇA TR-46 35-23-L00046_35-23-L00046_72144797</t>
  </si>
  <si>
    <t>15.12.2021 13:08:54</t>
  </si>
  <si>
    <t>15.12.2021 13:15:14</t>
  </si>
  <si>
    <t>K-3946 35-10-K03946_913604048_913604048</t>
  </si>
  <si>
    <t>15.12.2021 13:10:32</t>
  </si>
  <si>
    <t>15.12.2021 14:43:33</t>
  </si>
  <si>
    <t>DM-21/23 (ITIR SOKAK) 45-71-M00326_953208072_953208072</t>
  </si>
  <si>
    <t>15.12.2021 13:17:00</t>
  </si>
  <si>
    <t>15.12.2021 15:38:17</t>
  </si>
  <si>
    <t>ÖRNEKKÖY TR-5 35-27-L00130_914644825_914644825</t>
  </si>
  <si>
    <t>15.12.2021 13:20:26</t>
  </si>
  <si>
    <t>15.12.2021 15:25:27</t>
  </si>
  <si>
    <t>ÇALTIKORU TR-1 35-16-M00077_47596685_56353264_56353264</t>
  </si>
  <si>
    <t>15.12.2021 13:23:07</t>
  </si>
  <si>
    <t>15.12.2021 18:26:51</t>
  </si>
  <si>
    <t>L-55 ÖZMET 35-14-L00055_956640031_956640031</t>
  </si>
  <si>
    <t>15.12.2021 13:24:36</t>
  </si>
  <si>
    <t>15.12.2021 15:56:34</t>
  </si>
  <si>
    <t>ÇAMÖNÜ TR-5 35-22-M00172_955286546_955286546</t>
  </si>
  <si>
    <t>15.12.2021 13:27:08</t>
  </si>
  <si>
    <t>15.12.2021 14:48:26</t>
  </si>
  <si>
    <t>AKSELENDİ TR-9 45-72-L00831_956492274_956492274</t>
  </si>
  <si>
    <t>15.12.2021 13:30:58</t>
  </si>
  <si>
    <t>15.12.2021 18:27:38</t>
  </si>
  <si>
    <t>K-136 35-01-K00136_C 1C_5873468</t>
  </si>
  <si>
    <t>15.12.2021 13:31:10</t>
  </si>
  <si>
    <t>15.12.2021 21:47:41</t>
  </si>
  <si>
    <t>L-437 ŞEHİTLİK 35-18-L00437_950467534_950467534</t>
  </si>
  <si>
    <t>15.12.2021 13:40:53</t>
  </si>
  <si>
    <t>15.12.2021 17:35:15</t>
  </si>
  <si>
    <t>KARABÖRGLÜ TR-2 45-72-L00175_966356642_966356642</t>
  </si>
  <si>
    <t>15.12.2021 13:42:54</t>
  </si>
  <si>
    <t>15.12.2021 19:08:00</t>
  </si>
  <si>
    <t>TR-2/114 45-83-L00114_955149412_955149412</t>
  </si>
  <si>
    <t>15.12.2021 13:49:45</t>
  </si>
  <si>
    <t>15.12.2021 14:42:35</t>
  </si>
  <si>
    <t>K-3269 35-08-K03269_E e1_5777339</t>
  </si>
  <si>
    <t>15.12.2021 13:53:34</t>
  </si>
  <si>
    <t>15.12.2021 19:33:38</t>
  </si>
  <si>
    <t>MURADİYE TR-5 (ESKİ MEZARLIK YANI) 45-71-M00204_COCA COLA M02_2091442</t>
  </si>
  <si>
    <t>15.12.2021 13:54:00</t>
  </si>
  <si>
    <t>15.12.2021 15:37:46</t>
  </si>
  <si>
    <t>M-2088 35-09-M02088_915102835_915102835</t>
  </si>
  <si>
    <t>15.12.2021 13:56:22</t>
  </si>
  <si>
    <t>15.12.2021 19:35:32</t>
  </si>
  <si>
    <t>15.12.2021 13:57:24</t>
  </si>
  <si>
    <t>15.12.2021 14:58:20</t>
  </si>
  <si>
    <t>15.12.2021 13:57:57</t>
  </si>
  <si>
    <t>15.12.2021 15:22:05</t>
  </si>
  <si>
    <t>K-2656 35-01-K02656_B_56355614_56355614</t>
  </si>
  <si>
    <t>15.12.2021 14:00:26</t>
  </si>
  <si>
    <t>15.12.2021 16:29:09</t>
  </si>
  <si>
    <t>DUMANLAR KÖK 45-81-M00044_DUMANLAR M03_72038303</t>
  </si>
  <si>
    <t>15.12.2021 14:00:44</t>
  </si>
  <si>
    <t>15.12.2021 14:01:24</t>
  </si>
  <si>
    <t>TR-293 (İM-1/TR-5) 35-19-L00348_915150338_915150338</t>
  </si>
  <si>
    <t>15.12.2021 14:03:23</t>
  </si>
  <si>
    <t>15.12.2021 20:06:03</t>
  </si>
  <si>
    <t>M-3089 35-03-M03089_A_56363320_56363320</t>
  </si>
  <si>
    <t>15.12.2021 14:04:36</t>
  </si>
  <si>
    <t>15.12.2021 16:16:20</t>
  </si>
  <si>
    <t>15.12.2021 14:06:49</t>
  </si>
  <si>
    <t>15.12.2021 14:12:00</t>
  </si>
  <si>
    <t>15.12.2021 14:09:24</t>
  </si>
  <si>
    <t>M-2315 35-02-M02315_99694881_99694881</t>
  </si>
  <si>
    <t>15.12.2021 14:10:18</t>
  </si>
  <si>
    <t>15.12.2021 16:14:11</t>
  </si>
  <si>
    <t>L-60 İSTUR 35-14-L00060_956639591_956639591</t>
  </si>
  <si>
    <t>15.12.2021 14:12:25</t>
  </si>
  <si>
    <t>15.12.2021 19:16:38</t>
  </si>
  <si>
    <t>K-1490 35-03-K01490_910962393_910962393</t>
  </si>
  <si>
    <t>15.12.2021 14:30:16</t>
  </si>
  <si>
    <t>15.12.2021 17:35:59</t>
  </si>
  <si>
    <t>ÇENİKLER TR-1 35-20-L00260_95000631538_95000631538</t>
  </si>
  <si>
    <t>15.12.2021 14:31:11</t>
  </si>
  <si>
    <t>15.12.2021 18:35:00</t>
  </si>
  <si>
    <t>ALAŞEHİR DM-13/1 45-73-M01121_945676074_945676074</t>
  </si>
  <si>
    <t>15.12.2021 14:40:58</t>
  </si>
  <si>
    <t>15.12.2021 16:45:22</t>
  </si>
  <si>
    <t>SALUR KÖK 45-75-M00062_HatBaşıAyırıcı_53135662 M03_53135662</t>
  </si>
  <si>
    <t>15.12.2021 14:54:27</t>
  </si>
  <si>
    <t>15.12.2021 21:16:32</t>
  </si>
  <si>
    <t>M-1149 35-09-M01149_M-538 M07_47615744</t>
  </si>
  <si>
    <t>15.12.2021 14:57:06</t>
  </si>
  <si>
    <t>15.12.2021 17:08:04</t>
  </si>
  <si>
    <t>15.12.2021 15:07:53</t>
  </si>
  <si>
    <t>15.12.2021 17:08:06</t>
  </si>
  <si>
    <t>15.12.2021 15:08:32</t>
  </si>
  <si>
    <t>15.12.2021 23:07:49</t>
  </si>
  <si>
    <t>K-1091 35-04-K01091_99253345_99253345</t>
  </si>
  <si>
    <t>15.12.2021 15:10:47</t>
  </si>
  <si>
    <t>15.12.2021 18:20:22</t>
  </si>
  <si>
    <t>15.12.2021 15:11:14</t>
  </si>
  <si>
    <t>15.12.2021 15:57:01</t>
  </si>
  <si>
    <t>YENİFOÇA TR-7 35-23-M00007_35-23-M00007_2362661</t>
  </si>
  <si>
    <t>15.12.2021 15:11:44</t>
  </si>
  <si>
    <t>15.12.2021 16:43:56</t>
  </si>
  <si>
    <t>K-444 35-02-K00444_35-02-K00444_2360363</t>
  </si>
  <si>
    <t>15.12.2021 15:16:04</t>
  </si>
  <si>
    <t>15.12.2021 19:15:39</t>
  </si>
  <si>
    <t>DM-3/27 (KÜTÜPHANE) 45-71-M00078_953210522_953210522</t>
  </si>
  <si>
    <t>15.12.2021 15:17:12</t>
  </si>
  <si>
    <t>15.12.2021 17:36:20</t>
  </si>
  <si>
    <t>M-2205 DOĞANCILAR TR-2 35-03-M02205_961055523_961055523</t>
  </si>
  <si>
    <t>15.12.2021 15:20:07</t>
  </si>
  <si>
    <t>15.12.2021 19:18:00</t>
  </si>
  <si>
    <t>15.12.2021 15:27:10</t>
  </si>
  <si>
    <t>15.12.2021 18:22:27</t>
  </si>
  <si>
    <t>VENTOLA KÖK 35-26-M00678_PİZZA PİZZA M02_65914102</t>
  </si>
  <si>
    <t>15.12.2021 15:29:09</t>
  </si>
  <si>
    <t>15.12.2021 16:33:00</t>
  </si>
  <si>
    <t>M-228 35-14-M00228_956662194_956662194</t>
  </si>
  <si>
    <t>15.12.2021 15:35:08</t>
  </si>
  <si>
    <t>15.12.2021 22:21:25</t>
  </si>
  <si>
    <t>ULUCAK DM-2/13 35-27-M00329_914391756_914391756</t>
  </si>
  <si>
    <t>15.12.2021 15:41:00</t>
  </si>
  <si>
    <t>15.12.2021 18:51:45</t>
  </si>
  <si>
    <t>TR-75 45-78-M00075_953260350_953260350</t>
  </si>
  <si>
    <t>15.12.2021 15:43:23</t>
  </si>
  <si>
    <t>15.12.2021 16:26:33</t>
  </si>
  <si>
    <t>BURUNCUK TR-4 35-20-L00302_955211893_955211893</t>
  </si>
  <si>
    <t>15.12.2021 15:44:09</t>
  </si>
  <si>
    <t>15.12.2021 17:08:41</t>
  </si>
  <si>
    <t>KAPANCI KÖK 45-78-L00229_KARAYAHŞİ-ÇAYKÖY L03_2108492</t>
  </si>
  <si>
    <t>15.12.2021 15:44:24</t>
  </si>
  <si>
    <t>15.12.2021 17:19:38</t>
  </si>
  <si>
    <t>YAKAPINAR TR-4 35-20-L00154_955207573_955207573</t>
  </si>
  <si>
    <t>15.12.2021 15:54:57</t>
  </si>
  <si>
    <t>15.12.2021 17:23:37</t>
  </si>
  <si>
    <t>K-3298 35-04-K03298_TRAFO K01_2047278</t>
  </si>
  <si>
    <t>15.12.2021 15:59:59</t>
  </si>
  <si>
    <t>15.12.2021 17:41:21</t>
  </si>
  <si>
    <t>ÇUKURALTI M-18 35-25-M00066_955282723_955282723</t>
  </si>
  <si>
    <t>15.12.2021 16:04:03</t>
  </si>
  <si>
    <t>15.12.2021 18:19:32</t>
  </si>
  <si>
    <t>L-41 PANDALAKİ 35-14-L00041_5650961_56354457_56354457</t>
  </si>
  <si>
    <t>15.12.2021 16:07:32</t>
  </si>
  <si>
    <t>15.12.2021 19:37:23</t>
  </si>
  <si>
    <t>DM-1/38 45-71-M00050_953196220_953196220</t>
  </si>
  <si>
    <t>15.12.2021 16:07:39</t>
  </si>
  <si>
    <t>15.12.2021 16:56:33</t>
  </si>
  <si>
    <t>15.12.2021 16:08:09</t>
  </si>
  <si>
    <t>15.12.2021 17:28:34</t>
  </si>
  <si>
    <t>TR-53 35-15-M00053_950405809_950405809</t>
  </si>
  <si>
    <t>15.12.2021 16:13:00</t>
  </si>
  <si>
    <t>15.12.2021 16:42:40</t>
  </si>
  <si>
    <t>BÜYÜKKENT SİTESİ TR 35-21-L00028_966493442_966493442</t>
  </si>
  <si>
    <t>15.12.2021 16:16:00</t>
  </si>
  <si>
    <t>15.12.2021 18:19:29</t>
  </si>
  <si>
    <t>TORBALI DM 35-26-M00001_TR-53/TR-54 M08_2307930</t>
  </si>
  <si>
    <t>15.12.2021 16:21:36</t>
  </si>
  <si>
    <t>15.12.2021 16:25:00</t>
  </si>
  <si>
    <t>TR-114 35-26-M00114_CANET/TORBALI DEVLET HASTANESİ M01_65974760</t>
  </si>
  <si>
    <t>15.12.2021 16:59:22</t>
  </si>
  <si>
    <t>15.12.2021 16:22:49</t>
  </si>
  <si>
    <t>15.12.2021 18:48:10</t>
  </si>
  <si>
    <t>15.12.2021 16:24:44</t>
  </si>
  <si>
    <t>15.12.2021 17:24:47</t>
  </si>
  <si>
    <t>DM-14/3A 45-71-M02249_95001169351_95001169351</t>
  </si>
  <si>
    <t>15.12.2021 16:27:02</t>
  </si>
  <si>
    <t>15.12.2021 18:28:29</t>
  </si>
  <si>
    <t>K-1188 35-01-K01188_A_56362414_56362414</t>
  </si>
  <si>
    <t>15.12.2021 16:29:08</t>
  </si>
  <si>
    <t>15.12.2021 17:40:26</t>
  </si>
  <si>
    <t>15.12.2021 16:29:23</t>
  </si>
  <si>
    <t>15.12.2021 18:57:41</t>
  </si>
  <si>
    <t>MORDOĞAN TR-41 35-21-L00164_953356739_953356739</t>
  </si>
  <si>
    <t>15.12.2021 16:29:33</t>
  </si>
  <si>
    <t>15.12.2021 21:09:47</t>
  </si>
  <si>
    <t>MORDOĞAN TR-41 35-21-L00164_953361491_953361491</t>
  </si>
  <si>
    <t>15.12.2021 16:33:42</t>
  </si>
  <si>
    <t>15.12.2021 22:19:56</t>
  </si>
  <si>
    <t>DUMANLAR KÖK 45-81-M00044_HatBaşıAyırıcı_53134829 M03_53134829</t>
  </si>
  <si>
    <t>15.12.2021 17:00:34</t>
  </si>
  <si>
    <t>15.12.2021 17:02:00</t>
  </si>
  <si>
    <t>K-2701 35-03-K02701_910074370_910074370</t>
  </si>
  <si>
    <t>15.12.2021 17:01:56</t>
  </si>
  <si>
    <t>15.12.2021 18:27:41</t>
  </si>
  <si>
    <t>15.12.2021 17:02:38</t>
  </si>
  <si>
    <t>15.12.2021 18:08:49</t>
  </si>
  <si>
    <t>HATIPLAR TR-1 45-80-M00164_973432785_973432785</t>
  </si>
  <si>
    <t>15.12.2021 17:09:31</t>
  </si>
  <si>
    <t>15.12.2021 18:50:33</t>
  </si>
  <si>
    <t>TR-67 45-78-M00067_953248838_953248838</t>
  </si>
  <si>
    <t>15.12.2021 17:22:33</t>
  </si>
  <si>
    <t>15.12.2021 17:50:50</t>
  </si>
  <si>
    <t>K-1188 35-01-K01188_TRAFO K03_2321610</t>
  </si>
  <si>
    <t>15.12.2021 17:31:00</t>
  </si>
  <si>
    <t>15.12.2021 19:16:05</t>
  </si>
  <si>
    <t>KIZLARALANI TR-2 45-72-L00713_45-72-L00713_2369480</t>
  </si>
  <si>
    <t>15.12.2021 17:36:08</t>
  </si>
  <si>
    <t>15.12.2021 21:09:30</t>
  </si>
  <si>
    <t>15.12.2021 17:49:00</t>
  </si>
  <si>
    <t>15.12.2021 18:46:32</t>
  </si>
  <si>
    <t>15.12.2021 17:53:05</t>
  </si>
  <si>
    <t>15.12.2021 19:13:56</t>
  </si>
  <si>
    <t>ÇIKRIKÇI TR-1 45-81-M00206_B_56399492_56399492</t>
  </si>
  <si>
    <t>15.12.2021 17:54:04</t>
  </si>
  <si>
    <t>15.12.2021 19:58:29</t>
  </si>
  <si>
    <t>GÜNLÜCE KÖYÜ TR-3 35-15-L00838_950384323_950384323</t>
  </si>
  <si>
    <t>15.12.2021 17:54:21</t>
  </si>
  <si>
    <t>15.12.2021 21:35:02</t>
  </si>
  <si>
    <t>15.12.2021 17:58:15</t>
  </si>
  <si>
    <t>15.12.2021 20:32:17</t>
  </si>
  <si>
    <t>YENİ ŞAKRAN TR-6 35-17-M00206__65503823_65503823</t>
  </si>
  <si>
    <t>15.12.2021 17:59:00</t>
  </si>
  <si>
    <t>15.12.2021 18:16:26</t>
  </si>
  <si>
    <t>ÇAĞLAYAN TR-1 45-73-M00173_B_56390363_56390363</t>
  </si>
  <si>
    <t>15.12.2021 18:01:26</t>
  </si>
  <si>
    <t>15.12.2021 19:24:51</t>
  </si>
  <si>
    <t>DOKUZLAR TR-2 35-31-L00167_DIREK TIPI TRAFO HUCRESI H01_2046052</t>
  </si>
  <si>
    <t>15.12.2021 18:08:00</t>
  </si>
  <si>
    <t>15.12.2021 19:59:40</t>
  </si>
  <si>
    <t>YELKİ TR-8 (M-2340) 35-10-M02340_913117216_913117216</t>
  </si>
  <si>
    <t>15.12.2021 18:08:40</t>
  </si>
  <si>
    <t>15.12.2021 19:16:15</t>
  </si>
  <si>
    <t>K-4431 35-01-K04431_912318186_912318186</t>
  </si>
  <si>
    <t>15.12.2021 18:17:09</t>
  </si>
  <si>
    <t>15.12.2021 20:55:23</t>
  </si>
  <si>
    <t>L-284 İMAMOĞLU TRAFO 35-18-L00284_950462369_950462369</t>
  </si>
  <si>
    <t>15.12.2021 18:18:00</t>
  </si>
  <si>
    <t>15.12.2021 22:24:00</t>
  </si>
  <si>
    <t>BÜYÜKBELEN TR-6 45-80-M00069_956549870_956549870</t>
  </si>
  <si>
    <t>15.12.2021 18:19:50</t>
  </si>
  <si>
    <t>15.12.2021 23:21:46</t>
  </si>
  <si>
    <t>L-359 HAYAT SİTESİ 35-18-L00359_6904911_56356493_56356493</t>
  </si>
  <si>
    <t>15.12.2021 20:48:25</t>
  </si>
  <si>
    <t>ULUCAK DM-2/8 35-27-M00330_98755555_98755555</t>
  </si>
  <si>
    <t>15.12.2021 18:25:42</t>
  </si>
  <si>
    <t>15.12.2021 19:52:07</t>
  </si>
  <si>
    <t>İSHAKÇELEBİ TR-2 45-80-M00154_956540489_956540489</t>
  </si>
  <si>
    <t>15.12.2021 18:29:16</t>
  </si>
  <si>
    <t>15.12.2021 22:39:55</t>
  </si>
  <si>
    <t>TR-1/79 45-72-M00079_956504829_956504829</t>
  </si>
  <si>
    <t>15.12.2021 18:31:00</t>
  </si>
  <si>
    <t>15.12.2021 19:36:45</t>
  </si>
  <si>
    <t>TR-2/11 45-83-L00011_955146339_955146339</t>
  </si>
  <si>
    <t>15.12.2021 18:32:48</t>
  </si>
  <si>
    <t>15.12.2021 21:33:32</t>
  </si>
  <si>
    <t>BAĞARASI TR-12 35-23-M00181_35-23-M00181_2367833</t>
  </si>
  <si>
    <t>15.12.2021 18:33:34</t>
  </si>
  <si>
    <t>15.12.2021 19:17:54</t>
  </si>
  <si>
    <t>K-1725 35-07-K01725_35-07-K01725_2368405</t>
  </si>
  <si>
    <t>15.12.2021 18:51:56</t>
  </si>
  <si>
    <t>15.12.2021 19:36:04</t>
  </si>
  <si>
    <t>DM-1/10 (TR-18) 35-19-M00018_6346787_60982629_60982629</t>
  </si>
  <si>
    <t>15.12.2021 18:52:52</t>
  </si>
  <si>
    <t>15.12.2021 20:25:46</t>
  </si>
  <si>
    <t>VELİLER KÖK 35-31-L00116_SAÇLI TR-1 L01_2119154</t>
  </si>
  <si>
    <t>15.12.2021 18:57:54</t>
  </si>
  <si>
    <t>15.12.2021 19:15:00</t>
  </si>
  <si>
    <t>DM-3/19 (ESKİ TR-2/72) 45-83-L00072_955143676_955143676</t>
  </si>
  <si>
    <t>15.12.2021 18:59:51</t>
  </si>
  <si>
    <t>15.12.2021 23:36:17</t>
  </si>
  <si>
    <t>KARABURUN TR-1/15 35-21-L00019_953367622_953367622</t>
  </si>
  <si>
    <t>15.12.2021 19:03:16</t>
  </si>
  <si>
    <t>15.12.2021 22:24:42</t>
  </si>
  <si>
    <t>TR-13 35-19-L00013_DIREK TIPI TRAFO HUCRESI H01_2060133</t>
  </si>
  <si>
    <t>15.12.2021 19:05:04</t>
  </si>
  <si>
    <t>15.12.2021 20:46:59</t>
  </si>
  <si>
    <t>M-2706 35-02-M02706_DAĞITIM TRAFOSU M01_65013981</t>
  </si>
  <si>
    <t>15.12.2021 19:09:19</t>
  </si>
  <si>
    <t>15.12.2021 19:52:30</t>
  </si>
  <si>
    <t>ÇAYBAŞI DM-1/TR-9 35-26-L00211_956603267_956603267</t>
  </si>
  <si>
    <t>15.12.2021 19:09:53</t>
  </si>
  <si>
    <t>15.12.2021 20:35:22</t>
  </si>
  <si>
    <t>K-3013 35-08-K03013_914549168_914549168</t>
  </si>
  <si>
    <t>15.12.2021 19:20:00</t>
  </si>
  <si>
    <t>15.12.2021 21:31:12</t>
  </si>
  <si>
    <t>TR-56 35-16-L00056_953338420_953338420</t>
  </si>
  <si>
    <t>15.12.2021 19:26:38</t>
  </si>
  <si>
    <t>15.12.2021 20:41:31</t>
  </si>
  <si>
    <t>M-531 KAVAKLIDERE KÖK 35-02-M00531_PAK PLASTİK M03_72200142</t>
  </si>
  <si>
    <t>15.12.2021 19:28:15</t>
  </si>
  <si>
    <t>15.12.2021 20:21:35</t>
  </si>
  <si>
    <t>PAYAMLI M-23 35-25-M00190_D_56355077_56355077</t>
  </si>
  <si>
    <t>15.12.2021 19:28:46</t>
  </si>
  <si>
    <t>15.12.2021 20:49:43</t>
  </si>
  <si>
    <t>TR-141 35-16-L00141_47581929_56352865_56352865</t>
  </si>
  <si>
    <t>15.12.2021 19:31:16</t>
  </si>
  <si>
    <t>15.12.2021 20:21:00</t>
  </si>
  <si>
    <t>15.12.2021 19:38:24</t>
  </si>
  <si>
    <t>15.12.2021 21:29:10</t>
  </si>
  <si>
    <t>15.12.2021 19:47:12</t>
  </si>
  <si>
    <t>15.12.2021 22:15:39</t>
  </si>
  <si>
    <t>ALEMŞAHLI TR-4 HİSAR 45-79-M00454_A_56387817_56387817</t>
  </si>
  <si>
    <t>15.12.2021 19:51:26</t>
  </si>
  <si>
    <t>15.12.2021 21:39:44</t>
  </si>
  <si>
    <t>KUŞÇULAR TR-12 35-19-M00266_956671443_956671443</t>
  </si>
  <si>
    <t>15.12.2021 19:56:09</t>
  </si>
  <si>
    <t>15.12.2021 21:07:27</t>
  </si>
  <si>
    <t>HELVACI TR-3 35-17-M00363_8852309_56356521_56356521</t>
  </si>
  <si>
    <t>15.12.2021 19:59:43</t>
  </si>
  <si>
    <t>15.12.2021 21:11:35</t>
  </si>
  <si>
    <t>SOFTALAR TR-1 45-75-M00207_DIREK TIPI TRAFO HUCRESI H01_2086605</t>
  </si>
  <si>
    <t>15.12.2021 20:00:33</t>
  </si>
  <si>
    <t>15.12.2021 22:45:55</t>
  </si>
  <si>
    <t>SEYREK TR-2/1 35-28-M00378_95000047003_95000047003</t>
  </si>
  <si>
    <t>15.12.2021 20:04:07</t>
  </si>
  <si>
    <t>15.12.2021 21:49:34</t>
  </si>
  <si>
    <t>K-1314 35-03-K01314_910643861_910643861</t>
  </si>
  <si>
    <t>15.12.2021 20:05:00</t>
  </si>
  <si>
    <t>15.12.2021 20:50:53</t>
  </si>
  <si>
    <t>TR-137 35-16-L00137_953320569_953320569</t>
  </si>
  <si>
    <t>15.12.2021 20:05:24</t>
  </si>
  <si>
    <t>15.12.2021 21:20:45</t>
  </si>
  <si>
    <t>15.12.2021 20:06:19</t>
  </si>
  <si>
    <t>15.12.2021 20:51:40</t>
  </si>
  <si>
    <t>ÇUKURALTI M-27 35-25-M00075_B_56355046_56355046</t>
  </si>
  <si>
    <t>15.12.2021 20:27:08</t>
  </si>
  <si>
    <t>15.12.2021 23:46:01</t>
  </si>
  <si>
    <t>SARUHANLI TR-17 45-80-M00017_B_56388539_56388539</t>
  </si>
  <si>
    <t>15.12.2021 20:30:33</t>
  </si>
  <si>
    <t>15.12.2021 23:12:38</t>
  </si>
  <si>
    <t>M-2134 35-07-M02134_912548321_912548321</t>
  </si>
  <si>
    <t>15.12.2021 20:33:35</t>
  </si>
  <si>
    <t>15.12.2021 21:46:27</t>
  </si>
  <si>
    <t>15.12.2021 20:46:47</t>
  </si>
  <si>
    <t>15.12.2021 23:38:18</t>
  </si>
  <si>
    <t>L-117 OVACIK 35-18-L00117_ H_49094069</t>
  </si>
  <si>
    <t>15.12.2021 20:47:44</t>
  </si>
  <si>
    <t>15.12.2021 21:51:19</t>
  </si>
  <si>
    <t>15.12.2021 20:53:35</t>
  </si>
  <si>
    <t>16.12.2021 01:19:46</t>
  </si>
  <si>
    <t>K-3188 35-01-K03188_912953915_912953915</t>
  </si>
  <si>
    <t>15.12.2021 21:13:47</t>
  </si>
  <si>
    <t>16.12.2021 01:02:09</t>
  </si>
  <si>
    <t>15.12.2021 21:24:10</t>
  </si>
  <si>
    <t>15.12.2021 21:53:44</t>
  </si>
  <si>
    <t>M-1117 35-01-M01117_911656034_911656034</t>
  </si>
  <si>
    <t>15.12.2021 21:26:52</t>
  </si>
  <si>
    <t>15.12.2021 22:24:49</t>
  </si>
  <si>
    <t>AHMETLİ TR-1 35-26-L00125_DIREK TIPI TRAFO HUCRESI H01_2041217</t>
  </si>
  <si>
    <t>15.12.2021 21:31:32</t>
  </si>
  <si>
    <t>15.12.2021 22:18:32</t>
  </si>
  <si>
    <t>TR-24 35-22-M00024_955280503_955280503</t>
  </si>
  <si>
    <t>15.12.2021 21:32:53</t>
  </si>
  <si>
    <t>15.12.2021 22:22:43</t>
  </si>
  <si>
    <t>ZEYTİNALANI TR-116 35-19-L00116_95001206769_95001206769</t>
  </si>
  <si>
    <t>15.12.2021 21:34:06</t>
  </si>
  <si>
    <t>15.12.2021 22:36:54</t>
  </si>
  <si>
    <t>K-1371 35-04-K01371_C_56383576_56383576</t>
  </si>
  <si>
    <t>15.12.2021 21:36:38</t>
  </si>
  <si>
    <t>16.12.2021 00:41:05</t>
  </si>
  <si>
    <t>ÇİÇEKLİ KIRDİBİ TR-1 45-75-M00310_A_56401441_56401441</t>
  </si>
  <si>
    <t>15.12.2021 21:59:29</t>
  </si>
  <si>
    <t>15.12.2021 23:52:29</t>
  </si>
  <si>
    <t>M-2615 35-01-M02615_912191519_912191519</t>
  </si>
  <si>
    <t>15.12.2021 22:03:14</t>
  </si>
  <si>
    <t>16.12.2021 01:22:52</t>
  </si>
  <si>
    <t>15.12.2021 22:05:43</t>
  </si>
  <si>
    <t>16.12.2021 01:01:23</t>
  </si>
  <si>
    <t>TR-52 35-19-L00052_12491765_56376295_56376295</t>
  </si>
  <si>
    <t>15.12.2021 22:17:42</t>
  </si>
  <si>
    <t>15.12.2021 23:46:51</t>
  </si>
  <si>
    <t>M-396 35-09-M00396_B_56389680_56389680</t>
  </si>
  <si>
    <t>15.12.2021 22:30:41</t>
  </si>
  <si>
    <t>16.12.2021 01:44:36</t>
  </si>
  <si>
    <t>15.12.2021 22:34:23</t>
  </si>
  <si>
    <t>16.12.2021 03:36:11</t>
  </si>
  <si>
    <t>TR-45 45-77-L00045_C_56395791_56395791</t>
  </si>
  <si>
    <t>15.12.2021 22:39:11</t>
  </si>
  <si>
    <t>15.12.2021 23:22:13</t>
  </si>
  <si>
    <t>L-111 OVACIK 35-18-L00111_35-18-L00111_49092723</t>
  </si>
  <si>
    <t>15.12.2021 23:13:33</t>
  </si>
  <si>
    <t>16.12.2021 02:25:17</t>
  </si>
  <si>
    <t>15.12.2021 23:23:08</t>
  </si>
  <si>
    <t>16.12.2021 03:47:54</t>
  </si>
  <si>
    <t>PINARLI KÖK 35-20-M00085_TR-6 - TR-7 M06_72358874</t>
  </si>
  <si>
    <t>15.12.2021 23:29:35</t>
  </si>
  <si>
    <t>16.12.2021 00:31:00</t>
  </si>
  <si>
    <t>ÇINARDİBİ TR-2 35-20-M00048_955199901_955199901</t>
  </si>
  <si>
    <t>15.12.2021 23:35:46</t>
  </si>
  <si>
    <t>16.12.2021 02:14:16</t>
  </si>
  <si>
    <t>İ.İHSAN KURU SULAMA GRUBU 35-29-M00366_A_56366439_56366439</t>
  </si>
  <si>
    <t>15.12.2021 23:42:26</t>
  </si>
  <si>
    <t>16.12.2021 02:21:39</t>
  </si>
  <si>
    <t>L-105 35-18-L00105_OVACIK KÖYÜ VE VERİCİLER L02_2324754</t>
  </si>
  <si>
    <t>15.12.2021 23:46:00</t>
  </si>
  <si>
    <t>16.12.2021 00:22:00</t>
  </si>
  <si>
    <t>DM-8/3-A 45-71-M02174_953183965_953183965</t>
  </si>
  <si>
    <t>15.12.2021 23:56:26</t>
  </si>
  <si>
    <t>16.12.2021 03:03:06</t>
  </si>
  <si>
    <t>KIRKAĞAÇ TR-26 45-76-M00026_955244083_955244083</t>
  </si>
  <si>
    <t>15.12.2021 23:56:30</t>
  </si>
  <si>
    <t>16.12.2021 00:39:53</t>
  </si>
  <si>
    <t>ŞEMSİLER TR-1 35-31-L00098_35-31-L00098_2363553</t>
  </si>
  <si>
    <t>16.12.2021 00:08:00</t>
  </si>
  <si>
    <t>16.12.2021 01:51:24</t>
  </si>
  <si>
    <t>K-558 35-01-K00558_912207055_912207055</t>
  </si>
  <si>
    <t>16.12.2021 00:18:36</t>
  </si>
  <si>
    <t>16.12.2021 02:23:35</t>
  </si>
  <si>
    <t>SOMA TR-18 45-82-M00018_A_56404273_56404273</t>
  </si>
  <si>
    <t>16.12.2021 00:27:04</t>
  </si>
  <si>
    <t>16.12.2021 02:07:12</t>
  </si>
  <si>
    <t>GÜMÜLDÜR DM-4 35-25-M00053_GÜMÜLDÜR DM M01_72085139</t>
  </si>
  <si>
    <t>16.12.2021 01:12:14</t>
  </si>
  <si>
    <t>16.12.2021 01:37:23</t>
  </si>
  <si>
    <t>K-3939 35-01-K03939_913878317_913878317</t>
  </si>
  <si>
    <t>16.12.2021 01:25:05</t>
  </si>
  <si>
    <t>16.12.2021 03:12:07</t>
  </si>
  <si>
    <t>ÜRKMEZ DM-2 (ÜRKMEZ M-1) 35-25-M00137_GÜMÜLDÜR DM-5(ÜRKMEZ M-34) M02_72079416</t>
  </si>
  <si>
    <t>16.12.2021 02:29:35</t>
  </si>
  <si>
    <t>16.12.2021 02:44:00</t>
  </si>
  <si>
    <t>K-4542 35-01-K04542_K-3594 K01_2118815</t>
  </si>
  <si>
    <t>16.12.2021 02:49:00</t>
  </si>
  <si>
    <t>16.12.2021 03:54:11</t>
  </si>
  <si>
    <t>K-174 35-02-K00174_TRAFO K03_42302854</t>
  </si>
  <si>
    <t>16.12.2021 03:33:57</t>
  </si>
  <si>
    <t>16.12.2021 04:32:48</t>
  </si>
  <si>
    <t>TR-2/9 45-83-L00009_TR-2/6 L03_72118434</t>
  </si>
  <si>
    <t>16.12.2021 03:57:15</t>
  </si>
  <si>
    <t>16.12.2021 04:13:00</t>
  </si>
  <si>
    <t>K-122 35-01-K00122_K-3160 K03_42881084</t>
  </si>
  <si>
    <t>16.12.2021 04:13:57</t>
  </si>
  <si>
    <t>16.12.2021 04:49:30</t>
  </si>
  <si>
    <t>M-2573 35-01-M02573__81571179_81571179</t>
  </si>
  <si>
    <t>16.12.2021 04:47:00</t>
  </si>
  <si>
    <t>16.12.2021 05:33:12</t>
  </si>
  <si>
    <t>K-4095 35-09-K04095_947620283_947620283</t>
  </si>
  <si>
    <t>16.12.2021 04:49:54</t>
  </si>
  <si>
    <t>16.12.2021 05:44:51</t>
  </si>
  <si>
    <t>16.12.2021 05:17:45</t>
  </si>
  <si>
    <t>16.12.2021 06:06:17</t>
  </si>
  <si>
    <t>ARDIÇ MAHALLESİ TR-17 35-21-L00128_A_56378005_56378005</t>
  </si>
  <si>
    <t>16.12.2021 05:21:49</t>
  </si>
  <si>
    <t>16.12.2021 12:45:14</t>
  </si>
  <si>
    <t>KONAKLI DM 35-15-L00898_BOZCAYAKA L11_67094895</t>
  </si>
  <si>
    <t>16.12.2021 07:04:10</t>
  </si>
  <si>
    <t>16.12.2021 09:14:58</t>
  </si>
  <si>
    <t>16.12.2021 07:08:02</t>
  </si>
  <si>
    <t>16.12.2021 07:48:01</t>
  </si>
  <si>
    <t>TR-318 ZEYTİNALANI 35-19-L00366_956674607_956674607</t>
  </si>
  <si>
    <t>16.12.2021 07:13:36</t>
  </si>
  <si>
    <t>16.12.2021 12:38:17</t>
  </si>
  <si>
    <t>AVLAŞA TR-2 45-81-M00262__72372037_72372037</t>
  </si>
  <si>
    <t>16.12.2021 07:22:58</t>
  </si>
  <si>
    <t>16.12.2021 09:19:48</t>
  </si>
  <si>
    <t>16.12.2021 07:53:51</t>
  </si>
  <si>
    <t>16.12.2021 09:54:09</t>
  </si>
  <si>
    <t>16.12.2021 07:54:31</t>
  </si>
  <si>
    <t>16.12.2021 10:48:42</t>
  </si>
  <si>
    <t>16.12.2021 07:56:16</t>
  </si>
  <si>
    <t>16.12.2021 07:58:00</t>
  </si>
  <si>
    <t>TÖYKO TR-2 35-30-M00214_955305033_955305033</t>
  </si>
  <si>
    <t>16.12.2021 08:00:22</t>
  </si>
  <si>
    <t>16.12.2021 12:43:23</t>
  </si>
  <si>
    <t>16.12.2021 08:01:46</t>
  </si>
  <si>
    <t>16.12.2021 11:23:14</t>
  </si>
  <si>
    <t>16.12.2021 08:06:36</t>
  </si>
  <si>
    <t>16.12.2021 08:51:44</t>
  </si>
  <si>
    <t>16.12.2021 08:08:14</t>
  </si>
  <si>
    <t>16.12.2021 10:42:08</t>
  </si>
  <si>
    <t>16.12.2021 08:16:12</t>
  </si>
  <si>
    <t>16.12.2021 10:39:21</t>
  </si>
  <si>
    <t>DM-8/5 45-71-M02257_95000588128_95000588128</t>
  </si>
  <si>
    <t>16.12.2021 08:47:00</t>
  </si>
  <si>
    <t>16.12.2021 11:56:11</t>
  </si>
  <si>
    <t>K-3232 35-04-K03232_K-4327 K01_2050346</t>
  </si>
  <si>
    <t>16.12.2021 08:47:55</t>
  </si>
  <si>
    <t>16.12.2021 08:48:45</t>
  </si>
  <si>
    <t>TR-33 45-78-L00033_45-78-L00033_61214149</t>
  </si>
  <si>
    <t>16.12.2021 09:00:09</t>
  </si>
  <si>
    <t>16.12.2021 13:31:18</t>
  </si>
  <si>
    <t>16.12.2021 09:01:55</t>
  </si>
  <si>
    <t>16.12.2021 17:15:17</t>
  </si>
  <si>
    <t>DM-3/07 (MAKEDON GÖÇMENLERİ) 45-71-M00062_953217861_953217861</t>
  </si>
  <si>
    <t>16.12.2021 09:02:00</t>
  </si>
  <si>
    <t>16.12.2021 11:30:01</t>
  </si>
  <si>
    <t>L-279 ERDİL SİTESİ 35-18-L00279_950438632_950438632</t>
  </si>
  <si>
    <t>16.12.2021 09:02:29</t>
  </si>
  <si>
    <t>16.12.2021 17:30:52</t>
  </si>
  <si>
    <t>KUŞÇULAR TR-7 35-19-M00219_DIREK TIPI TRAFO HUCRESI H01_2057922</t>
  </si>
  <si>
    <t>16.12.2021 09:03:47</t>
  </si>
  <si>
    <t>16.12.2021 16:45:51</t>
  </si>
  <si>
    <t>TIRAZLAR TR-10 45-79-M00084_45-79-M00084_2367058</t>
  </si>
  <si>
    <t>16.12.2021 09:03:51</t>
  </si>
  <si>
    <t>16.12.2021 10:05:41</t>
  </si>
  <si>
    <t>16.12.2021 09:05:25</t>
  </si>
  <si>
    <t>16.12.2021 09:54:26</t>
  </si>
  <si>
    <t>16.12.2021 09:06:31</t>
  </si>
  <si>
    <t>16.12.2021 17:19:00</t>
  </si>
  <si>
    <t>L-96 TURGUT KÖYÜ 35-14-L00096_956646035_956646035</t>
  </si>
  <si>
    <t>16.12.2021 09:06:36</t>
  </si>
  <si>
    <t>16.12.2021 09:58:06</t>
  </si>
  <si>
    <t>MALAZ TR-1 45-75-M00290_45-75-M00290_2357568</t>
  </si>
  <si>
    <t>16.12.2021 09:06:45</t>
  </si>
  <si>
    <t>16.12.2021 10:13:37</t>
  </si>
  <si>
    <t>MURADİYE DM 45-71-M00006_DM-4 KÜÇÜK ÖLÇEKLİ SAN. SİTESİ M10_2077010</t>
  </si>
  <si>
    <t>16.12.2021 09:06:55</t>
  </si>
  <si>
    <t>16.12.2021 12:42:02</t>
  </si>
  <si>
    <t>16.12.2021 09:07:06</t>
  </si>
  <si>
    <t>16.12.2021 11:04:06</t>
  </si>
  <si>
    <t>16.12.2021 09:10:17</t>
  </si>
  <si>
    <t>16.12.2021 18:12:08</t>
  </si>
  <si>
    <t>16.12.2021 09:10:29</t>
  </si>
  <si>
    <t>16.12.2021 12:31:35</t>
  </si>
  <si>
    <t>YENİ FOÇA TR-13 35-23-M00013_35-23-M00013_2375190</t>
  </si>
  <si>
    <t>16.12.2021 09:11:17</t>
  </si>
  <si>
    <t>16.12.2021 16:02:00</t>
  </si>
  <si>
    <t>K-122 35-01-K00122_K-4783 K02_42881105</t>
  </si>
  <si>
    <t>16.12.2021 09:12:55</t>
  </si>
  <si>
    <t>16.12.2021 17:54:43</t>
  </si>
  <si>
    <t>16.12.2021 09:15:59</t>
  </si>
  <si>
    <t>16.12.2021 10:35:32</t>
  </si>
  <si>
    <t>ZEYTİNLİOVA TR-16 45-72-L00409_TR-14 GİRİŞ L01_2103401</t>
  </si>
  <si>
    <t>16.12.2021 09:17:00</t>
  </si>
  <si>
    <t>16.12.2021 15:21:00</t>
  </si>
  <si>
    <t>16.12.2021 09:17:30</t>
  </si>
  <si>
    <t>16.12.2021 18:10:15</t>
  </si>
  <si>
    <t>TR-19 35-27-M00019_35-27-M00019_66136603</t>
  </si>
  <si>
    <t>16.12.2021 09:18:45</t>
  </si>
  <si>
    <t>16.12.2021 09:51:00</t>
  </si>
  <si>
    <t>ZEYTİNLİOVA TR-1 KÖK 45-72-L00389_TR-14 ÇIKIŞI L07_2330196</t>
  </si>
  <si>
    <t>16.12.2021 09:19:36</t>
  </si>
  <si>
    <t>16.12.2021 09:51:08</t>
  </si>
  <si>
    <t>M-906 35-03-M00906_DIREK TIPI TRAFO HUCRESI H01_2070528</t>
  </si>
  <si>
    <t>16.12.2021 09:20:06</t>
  </si>
  <si>
    <t>16.12.2021 10:02:00</t>
  </si>
  <si>
    <t>16.12.2021 09:21:55</t>
  </si>
  <si>
    <t>16.12.2021 10:48:14</t>
  </si>
  <si>
    <t>K-4768 35-03-K04768_35-03-K04768_41950835</t>
  </si>
  <si>
    <t>16.12.2021 09:22:57</t>
  </si>
  <si>
    <t>16.12.2021 11:45:09</t>
  </si>
  <si>
    <t>M-2224 KIRIKLAR TR-1 35-03-M02224_913921892_913921892</t>
  </si>
  <si>
    <t>16.12.2021 09:23:03</t>
  </si>
  <si>
    <t>16.12.2021 14:54:25</t>
  </si>
  <si>
    <t>OSMANCALI KÖYÜ TR-3 45-71-M01722_43170587_56385273_56385273</t>
  </si>
  <si>
    <t>16.12.2021 09:24:22</t>
  </si>
  <si>
    <t>16.12.2021 12:02:43</t>
  </si>
  <si>
    <t>M-1053 35-02-M01053_M-1 M02_2104675</t>
  </si>
  <si>
    <t>16.12.2021 09:24:36</t>
  </si>
  <si>
    <t>16.12.2021 10:35:00</t>
  </si>
  <si>
    <t>TÜRKELLİ DM (TR-4) 35-28-M00368_TÜRKELLİ TR-1803 ÇIKIŞ M14_56299113</t>
  </si>
  <si>
    <t>16.12.2021 09:26:01</t>
  </si>
  <si>
    <t>16.12.2021 10:15:37</t>
  </si>
  <si>
    <t>ÜRKMEZ M-5 35-25-M00142_11220454_60983582_60983582</t>
  </si>
  <si>
    <t>16.12.2021 09:31:33</t>
  </si>
  <si>
    <t>16.12.2021 15:13:13</t>
  </si>
  <si>
    <t>YARBASAN KÖK 45-74-M00119_ELEK M04_72246698</t>
  </si>
  <si>
    <t>16.12.2021 09:34:15</t>
  </si>
  <si>
    <t>16.12.2021 12:56:04</t>
  </si>
  <si>
    <t>16.12.2021 09:37:00</t>
  </si>
  <si>
    <t>16.12.2021 09:53:00</t>
  </si>
  <si>
    <t>TR-5 35-27-M00005_DAĞITIM TRAFO-2 TR-5 M06_72208097</t>
  </si>
  <si>
    <t>16.12.2021 09:37:58</t>
  </si>
  <si>
    <t>16.12.2021 09:48:44</t>
  </si>
  <si>
    <t>16.12.2021 09:39:09</t>
  </si>
  <si>
    <t>16.12.2021 16:59:47</t>
  </si>
  <si>
    <t>OVAKENT TR-2 35-15-L00632_35-15-L00632_67089212</t>
  </si>
  <si>
    <t>16.12.2021 09:44:27</t>
  </si>
  <si>
    <t>16.12.2021 17:50:00</t>
  </si>
  <si>
    <t>16.12.2021 09:46:35</t>
  </si>
  <si>
    <t>16.12.2021 10:49:04</t>
  </si>
  <si>
    <t>TR-129 35-19-L00129_8554589_56376639_56376639</t>
  </si>
  <si>
    <t>16.12.2021 09:47:01</t>
  </si>
  <si>
    <t>16.12.2021 11:02:41</t>
  </si>
  <si>
    <t>ÇAMÖNÜ TR-1 35-22-M00165_A_56368703_56368703</t>
  </si>
  <si>
    <t>16.12.2021 09:50:00</t>
  </si>
  <si>
    <t>16.12.2021 19:06:44</t>
  </si>
  <si>
    <t>TR-262 ARKADİA SİTESİ 35-19-M00314_DAĞITIM TRAFOSU M03_72146352</t>
  </si>
  <si>
    <t>16.12.2021 09:50:55</t>
  </si>
  <si>
    <t>16.12.2021 17:42:45</t>
  </si>
  <si>
    <t>16.12.2021 09:52:00</t>
  </si>
  <si>
    <t>16.12.2021 14:13:57</t>
  </si>
  <si>
    <t>TARIMSAL SULAMA TR-57 45-85-L00097_45-85-L00097_2354606</t>
  </si>
  <si>
    <t>16.12.2021 09:52:31</t>
  </si>
  <si>
    <t>16.12.2021 18:07:16</t>
  </si>
  <si>
    <t>TR-81 35-30-L00081_43007138_56397924_56397924</t>
  </si>
  <si>
    <t>16.12.2021 09:54:00</t>
  </si>
  <si>
    <t>16.12.2021 11:12:37</t>
  </si>
  <si>
    <t>ASARLIK TR-13 35-28-M00180_953377395_953377395</t>
  </si>
  <si>
    <t>16.12.2021 09:54:10</t>
  </si>
  <si>
    <t>16.12.2021 13:47:31</t>
  </si>
  <si>
    <t>KUZEYİR TR-1 45-74-M00134_45-74-M00134_2353835</t>
  </si>
  <si>
    <t>16.12.2021 09:54:13</t>
  </si>
  <si>
    <t>16.12.2021 17:03:23</t>
  </si>
  <si>
    <t>GÜLKENT TR-2 35-30-M00225_955326307_955326307</t>
  </si>
  <si>
    <t>16.12.2021 09:58:17</t>
  </si>
  <si>
    <t>16.12.2021 11:47:57</t>
  </si>
  <si>
    <t>K-410 35-03-K00410_910244332_910244332</t>
  </si>
  <si>
    <t>16.12.2021 10:00:01</t>
  </si>
  <si>
    <t>16.12.2021 16:51:36</t>
  </si>
  <si>
    <t>16.12.2021 10:01:48</t>
  </si>
  <si>
    <t>16.12.2021 15:39:06</t>
  </si>
  <si>
    <t>16.12.2021 10:03:00</t>
  </si>
  <si>
    <t>16.12.2021 13:39:05</t>
  </si>
  <si>
    <t>TR-249 (DM-5/10) 35-19-M00249_967122554_967122554</t>
  </si>
  <si>
    <t>16.12.2021 10:03:21</t>
  </si>
  <si>
    <t>16.12.2021 11:15:42</t>
  </si>
  <si>
    <t>16.12.2021 10:04:53</t>
  </si>
  <si>
    <t>16.12.2021 10:43:56</t>
  </si>
  <si>
    <t>M-1975 35-09-M01975_956280406_956280406</t>
  </si>
  <si>
    <t>16.12.2021 10:04:58</t>
  </si>
  <si>
    <t>16.12.2021 12:53:03</t>
  </si>
  <si>
    <t>16.12.2021 10:09:00</t>
  </si>
  <si>
    <t>16.12.2021 10:30:18</t>
  </si>
  <si>
    <t>TR-2/17 45-83-L00017_955140989_955140989</t>
  </si>
  <si>
    <t>16.12.2021 10:11:00</t>
  </si>
  <si>
    <t>16.12.2021 11:18:28</t>
  </si>
  <si>
    <t>MURADİYE TR 2/A 45-71-M00201_961326301_961326301</t>
  </si>
  <si>
    <t>16.12.2021 10:13:00</t>
  </si>
  <si>
    <t>16.12.2021 12:57:48</t>
  </si>
  <si>
    <t>DM-16/20 45-71-M02397_953200342_953200342</t>
  </si>
  <si>
    <t>16.12.2021 10:15:00</t>
  </si>
  <si>
    <t>16.12.2021 12:33:44</t>
  </si>
  <si>
    <t>M-147 SAKIZLIKOY 35-18-M00147_95000615094_95000615094</t>
  </si>
  <si>
    <t>16.12.2021 10:18:09</t>
  </si>
  <si>
    <t>16.12.2021 15:49:34</t>
  </si>
  <si>
    <t>SARIÇAY TR-2 35-22-M00855_ H_78960980</t>
  </si>
  <si>
    <t>16.12.2021 10:28:26</t>
  </si>
  <si>
    <t>16.12.2021 11:45:43</t>
  </si>
  <si>
    <t>16.12.2021 10:35:16</t>
  </si>
  <si>
    <t>16.12.2021 14:44:43</t>
  </si>
  <si>
    <t>M-1390 35-02-M01390_E_56362750_56362750</t>
  </si>
  <si>
    <t>16.12.2021 10:37:44</t>
  </si>
  <si>
    <t>16.12.2021 11:11:12</t>
  </si>
  <si>
    <t>M-2091 35-09-M02091_913706078_913706078</t>
  </si>
  <si>
    <t>16.12.2021 10:40:31</t>
  </si>
  <si>
    <t>16.12.2021 11:57:16</t>
  </si>
  <si>
    <t>PAZARKÖY TR-1 45-78-L00699_953285609_953285609</t>
  </si>
  <si>
    <t>16.12.2021 10:41:19</t>
  </si>
  <si>
    <t>16.12.2021 12:31:10</t>
  </si>
  <si>
    <t>ARMUTLU TR-15 35-27-M00580_914568959_914568959</t>
  </si>
  <si>
    <t>16.12.2021 10:47:25</t>
  </si>
  <si>
    <t>16.12.2021 13:58:29</t>
  </si>
  <si>
    <t>M-37 35-02-M00037_M-371 M02_2312912</t>
  </si>
  <si>
    <t>Yabani Hayvan Teması</t>
  </si>
  <si>
    <t>16.12.2021 10:50:59</t>
  </si>
  <si>
    <t>16.12.2021 12:28:36</t>
  </si>
  <si>
    <t>GÜNEY DM 45-83-L00130_DERBENT L08_2096778</t>
  </si>
  <si>
    <t>16.12.2021 10:56:15</t>
  </si>
  <si>
    <t>16.12.2021 12:23:00</t>
  </si>
  <si>
    <t>16.12.2021 10:57:00</t>
  </si>
  <si>
    <t>16.12.2021 11:40:00</t>
  </si>
  <si>
    <t>ÇUKURALTI M-12 35-25-M00058_955267242_955267242</t>
  </si>
  <si>
    <t>16.12.2021 10:59:29</t>
  </si>
  <si>
    <t>16.12.2021 13:32:48</t>
  </si>
  <si>
    <t>16.12.2021 11:00:57</t>
  </si>
  <si>
    <t>16.12.2021 17:57:25</t>
  </si>
  <si>
    <t>K-3169 35-04-K03169_35-04-K03169_2373952</t>
  </si>
  <si>
    <t>Ağaç Kesimi</t>
  </si>
  <si>
    <t>16.12.2021 11:01:00</t>
  </si>
  <si>
    <t>16.12.2021 11:36:56</t>
  </si>
  <si>
    <t>SEYREK TR-4 35-28-M00375_93550774_93550774</t>
  </si>
  <si>
    <t>16.12.2021 12:00:44</t>
  </si>
  <si>
    <t>ÜRKMEZ M-12 35-25-M00150_956639146_956639146</t>
  </si>
  <si>
    <t>16.12.2021 11:05:31</t>
  </si>
  <si>
    <t>16.12.2021 16:21:17</t>
  </si>
  <si>
    <t>TR-117 35-16-L00117_BERGAMA İ.M.-2 L05_72036793</t>
  </si>
  <si>
    <t>16.12.2021 11:06:45</t>
  </si>
  <si>
    <t>16.12.2021 11:47:00</t>
  </si>
  <si>
    <t>TAŞKESİK TR-1 35-26-L00218_956601298_956601298</t>
  </si>
  <si>
    <t>16.12.2021 11:07:38</t>
  </si>
  <si>
    <t>16.12.2021 13:11:08</t>
  </si>
  <si>
    <t>URGANLI TR-7 45-83-M00550_48024894_56407936_56407936</t>
  </si>
  <si>
    <t>16.12.2021 11:09:00</t>
  </si>
  <si>
    <t>16.12.2021 15:21:06</t>
  </si>
  <si>
    <t>ZEYTİNKÖY TR-3 35-13-L00067_946417300_946417300</t>
  </si>
  <si>
    <t>16.12.2021 11:11:06</t>
  </si>
  <si>
    <t>16.12.2021 14:21:25</t>
  </si>
  <si>
    <t>GÖRDES DM 45-75-M00050_KÜREKÇİ M09_2322179</t>
  </si>
  <si>
    <t>16.12.2021 11:20:10</t>
  </si>
  <si>
    <t>16.12.2021 11:56:33</t>
  </si>
  <si>
    <t>AHMETLİ TR-63 SANAYİ 45-84-L00063_955178864_955178864</t>
  </si>
  <si>
    <t>16.12.2021 11:23:33</t>
  </si>
  <si>
    <t>16.12.2021 12:11:10</t>
  </si>
  <si>
    <t>L-472 OLTULU 35-18-L00472_950466033_950466033</t>
  </si>
  <si>
    <t>16.12.2021 11:27:05</t>
  </si>
  <si>
    <t>16.12.2021 19:28:04</t>
  </si>
  <si>
    <t>L-103 35-18-L00103_950439659_950439659</t>
  </si>
  <si>
    <t>16.12.2021 11:29:00</t>
  </si>
  <si>
    <t>16.12.2021 16:38:53</t>
  </si>
  <si>
    <t>METAL İŞLERİ TR-4 35-22-M00104_955269718_955269718</t>
  </si>
  <si>
    <t>16.12.2021 11:30:08</t>
  </si>
  <si>
    <t>16.12.2021 17:15:55</t>
  </si>
  <si>
    <t>M-1117 35-01-M01117_914579248_914579248</t>
  </si>
  <si>
    <t>16.12.2021 11:31:17</t>
  </si>
  <si>
    <t>16.12.2021 12:55:21</t>
  </si>
  <si>
    <t>K-779 35-07-K00779_D_56383647_56383647</t>
  </si>
  <si>
    <t>16.12.2021 11:31:39</t>
  </si>
  <si>
    <t>16.12.2021 13:14:37</t>
  </si>
  <si>
    <t>DM-25/16 45-71-M00392_953191523_953191523</t>
  </si>
  <si>
    <t>16.12.2021 11:33:43</t>
  </si>
  <si>
    <t>16.12.2021 14:41:56</t>
  </si>
  <si>
    <t>16.12.2021 11:47:10</t>
  </si>
  <si>
    <t>16.12.2021 13:46:13</t>
  </si>
  <si>
    <t>YELKİ TR-8 (M-2340) 35-10-M02340_913447111_913447111</t>
  </si>
  <si>
    <t>16.12.2021 11:49:04</t>
  </si>
  <si>
    <t>16.12.2021 12:54:47</t>
  </si>
  <si>
    <t>16.12.2021 11:49:23</t>
  </si>
  <si>
    <t>16.12.2021 15:09:47</t>
  </si>
  <si>
    <t>BAYIRLI TR-6 35-15-L01007_C_56406457_56406457</t>
  </si>
  <si>
    <t>16.12.2021 11:51:15</t>
  </si>
  <si>
    <t>16.12.2021 17:35:50</t>
  </si>
  <si>
    <t>L-121 ESENEVLER 35-14-L00121_35-14-L00121_72204035</t>
  </si>
  <si>
    <t>16.12.2021 11:57:00</t>
  </si>
  <si>
    <t>16.12.2021 12:17:10</t>
  </si>
  <si>
    <t>K-4711 35-04-K04711_D_56355356_56355356</t>
  </si>
  <si>
    <t>16.12.2021 11:58:45</t>
  </si>
  <si>
    <t>16.12.2021 13:46:57</t>
  </si>
  <si>
    <t>M-2954 35-01-M02954_911909981_911909981</t>
  </si>
  <si>
    <t>16.12.2021 12:02:22</t>
  </si>
  <si>
    <t>16.12.2021 14:43:49</t>
  </si>
  <si>
    <t>M-2965 35-02-M02965_35-02-M02965_76388182</t>
  </si>
  <si>
    <t>16.12.2021 12:07:46</t>
  </si>
  <si>
    <t>16.12.2021 13:16:19</t>
  </si>
  <si>
    <t>TÜRKELLİ TR-1 35-28-M00462_953395204_953395204</t>
  </si>
  <si>
    <t>16.12.2021 12:11:09</t>
  </si>
  <si>
    <t>16.12.2021 14:36:51</t>
  </si>
  <si>
    <t>M-1019 35-03-M01019_D_56383872_56383872</t>
  </si>
  <si>
    <t>16.12.2021 12:12:28</t>
  </si>
  <si>
    <t>16.12.2021 16:40:20</t>
  </si>
  <si>
    <t>KIRTEPE TR-2 35-29-L00541_950332724_950332724</t>
  </si>
  <si>
    <t>16.12.2021 12:13:21</t>
  </si>
  <si>
    <t>16.12.2021 15:00:55</t>
  </si>
  <si>
    <t>DEMİRCİLİ TR-2 35-19-M00212_956698312_956698312</t>
  </si>
  <si>
    <t>16.12.2021 12:24:00</t>
  </si>
  <si>
    <t>16.12.2021 15:35:53</t>
  </si>
  <si>
    <t>K-4181 35-03-K04181_D_56366289_56366289</t>
  </si>
  <si>
    <t>16.12.2021 12:25:48</t>
  </si>
  <si>
    <t>16.12.2021 13:27:10</t>
  </si>
  <si>
    <t>MENEMEN TR-49 35-28-L00049_953386482_953386482</t>
  </si>
  <si>
    <t>16.12.2021 12:38:25</t>
  </si>
  <si>
    <t>16.12.2021 13:29:59</t>
  </si>
  <si>
    <t>DM-2/4 35-18-L00590_950454230_950454230</t>
  </si>
  <si>
    <t>16.12.2021 12:40:18</t>
  </si>
  <si>
    <t>16.12.2021 17:27:23</t>
  </si>
  <si>
    <t>K-2689 35-10-K02689_915121935_915121935</t>
  </si>
  <si>
    <t>16.12.2021 12:44:21</t>
  </si>
  <si>
    <t>16.12.2021 14:32:59</t>
  </si>
  <si>
    <t>16.12.2021 12:46:42</t>
  </si>
  <si>
    <t>16.12.2021 21:54:52</t>
  </si>
  <si>
    <t>DM-8/5 45-71-M02257_953240333_953240333</t>
  </si>
  <si>
    <t>16.12.2021 12:47:00</t>
  </si>
  <si>
    <t>16.12.2021 13:04:40</t>
  </si>
  <si>
    <t>KEMERDAMLARI TR-1 45-78-M00588_953300168_953300168</t>
  </si>
  <si>
    <t>16.12.2021 12:50:18</t>
  </si>
  <si>
    <t>16.12.2021 14:18:44</t>
  </si>
  <si>
    <t>İ.İHSAN KURU SULAMA GRUBU 35-29-M00366_DIREK TIPI TRAFO HUCRESI H01_2101792</t>
  </si>
  <si>
    <t>16.12.2021 12:51:36</t>
  </si>
  <si>
    <t>16.12.2021 15:45:36</t>
  </si>
  <si>
    <t>K-4625 35-03-K04625_910160700_910160700</t>
  </si>
  <si>
    <t>16.12.2021 12:51:46</t>
  </si>
  <si>
    <t>16.12.2021 15:46:57</t>
  </si>
  <si>
    <t>KARAKUYU-2 35-26-M00439_93539511_93539511</t>
  </si>
  <si>
    <t>16.12.2021 12:56:30</t>
  </si>
  <si>
    <t>16.12.2021 14:17:00</t>
  </si>
  <si>
    <t>K-1879 35-09-K01879_A a2_5863046</t>
  </si>
  <si>
    <t>16.12.2021 12:59:07</t>
  </si>
  <si>
    <t>16.12.2021 18:03:44</t>
  </si>
  <si>
    <t>ARMUTLU TR-7 35-27-M00550_YASEMİN SALAMURA M01_72164640</t>
  </si>
  <si>
    <t>16.12.2021 13:03:57</t>
  </si>
  <si>
    <t>16.12.2021 13:26:27</t>
  </si>
  <si>
    <t>GELENBE İM 45-76-A00001_ÇALTICAK(KARAKURT-İLYASLAR) L03_2326028</t>
  </si>
  <si>
    <t>16.12.2021 13:06:14</t>
  </si>
  <si>
    <t>16.12.2021 13:16:22</t>
  </si>
  <si>
    <t>GÜLBAHÇE TR-13 (KARAPINAR) 35-19-L00143_956678263_956678263</t>
  </si>
  <si>
    <t>16.12.2021 13:08:12</t>
  </si>
  <si>
    <t>16.12.2021 13:59:27</t>
  </si>
  <si>
    <t>PAYAMLI M-2 35-25-M00177_B_56365598_56365598</t>
  </si>
  <si>
    <t>16.12.2021 13:11:20</t>
  </si>
  <si>
    <t>16.12.2021 18:10:26</t>
  </si>
  <si>
    <t>YENİ ŞAKRAN TR-19 35-17-M00216_941913833_941913833</t>
  </si>
  <si>
    <t>16.12.2021 13:17:35</t>
  </si>
  <si>
    <t>16.12.2021 13:51:52</t>
  </si>
  <si>
    <t>MORSAN TM 45-71-A00002_MURADİYE M13_2061929</t>
  </si>
  <si>
    <t>16.12.2021 13:19:35</t>
  </si>
  <si>
    <t>16.12.2021 14:12:24</t>
  </si>
  <si>
    <t>L-232 BİTLİSLİLER 35-14-L00232_956659281_956659281</t>
  </si>
  <si>
    <t>16.12.2021 13:20:24</t>
  </si>
  <si>
    <t>16.12.2021 15:18:22</t>
  </si>
  <si>
    <t>DM-3/TR-22 35-22-M00067_955260359_955260359</t>
  </si>
  <si>
    <t>16.12.2021 13:22:10</t>
  </si>
  <si>
    <t>16.12.2021 18:17:11</t>
  </si>
  <si>
    <t>METAL İŞLERİ TR-16 35-22-M00116_10506030 D4_5918250</t>
  </si>
  <si>
    <t>16.12.2021 13:29:23</t>
  </si>
  <si>
    <t>16.12.2021 15:16:06</t>
  </si>
  <si>
    <t>KARABURUN TR-1 35-21-L00001_953368221_953368221</t>
  </si>
  <si>
    <t>16.12.2021 13:33:25</t>
  </si>
  <si>
    <t>16.12.2021 17:55:09</t>
  </si>
  <si>
    <t>M-639 OLDURUK KÖK 35-03-M00639_HatBaşıAyırıcı_53132433 M02_53132433</t>
  </si>
  <si>
    <t>16.12.2021 13:34:27</t>
  </si>
  <si>
    <t>16.12.2021 13:36:05</t>
  </si>
  <si>
    <t>TR-97 MENTEŞ YOLU 35-19-L00097_DIREK TIPI TRAFO HUCRESI H01_2057285</t>
  </si>
  <si>
    <t>16.12.2021 13:34:43</t>
  </si>
  <si>
    <t>16.12.2021 14:16:43</t>
  </si>
  <si>
    <t>16.12.2021 13:40:25</t>
  </si>
  <si>
    <t>16.12.2021 15:01:45</t>
  </si>
  <si>
    <t>MORSAN TM 45-71-A00002_BAĞYOLU M12_2061923</t>
  </si>
  <si>
    <t>16.12.2021 13:48:18</t>
  </si>
  <si>
    <t>16.12.2021 14:13:01</t>
  </si>
  <si>
    <t>DM-5/19 35-26-M00815_956628360_956628360</t>
  </si>
  <si>
    <t>16.12.2021 13:48:43</t>
  </si>
  <si>
    <t>16.12.2021 15:17:18</t>
  </si>
  <si>
    <t>K-3452 35-08-K03452_913413716_913413716</t>
  </si>
  <si>
    <t>16.12.2021 13:49:24</t>
  </si>
  <si>
    <t>16.12.2021 16:50:36</t>
  </si>
  <si>
    <t>K-4181 35-03-K04181_D_56366290_56366290</t>
  </si>
  <si>
    <t>16.12.2021 13:50:07</t>
  </si>
  <si>
    <t>16.12.2021 17:14:58</t>
  </si>
  <si>
    <t>16.12.2021 13:53:18</t>
  </si>
  <si>
    <t>16.12.2021 17:51:23</t>
  </si>
  <si>
    <t>L-498 35-18-L00498_950463042_950463042</t>
  </si>
  <si>
    <t>16.12.2021 14:12:53</t>
  </si>
  <si>
    <t>16.12.2021 19:08:03</t>
  </si>
  <si>
    <t>DAĞYENİKÖY TR-2 45-83-L00273_A_56400092_56400092</t>
  </si>
  <si>
    <t>16.12.2021 14:15:26</t>
  </si>
  <si>
    <t>16.12.2021 21:18:42</t>
  </si>
  <si>
    <t>EVRENOS TR-2 45-71-M01405_45-71-M01405_2366556</t>
  </si>
  <si>
    <t>16.12.2021 14:32:00</t>
  </si>
  <si>
    <t>16.12.2021 15:30:30</t>
  </si>
  <si>
    <t>MORDOĞAN TR-41 35-21-L00164_953357036_953357036</t>
  </si>
  <si>
    <t>16.12.2021 14:41:17</t>
  </si>
  <si>
    <t>16.12.2021 16:54:40</t>
  </si>
  <si>
    <t>KİLLİK TR-10 45-73-M00850_945643010_945643010</t>
  </si>
  <si>
    <t>16.12.2021 14:43:24</t>
  </si>
  <si>
    <t>16.12.2021 15:49:12</t>
  </si>
  <si>
    <t>16.12.2021 14:48:13</t>
  </si>
  <si>
    <t>16.12.2021 16:01:51</t>
  </si>
  <si>
    <t>KINIK TR-24 35-24-M00024_955232334_955232334</t>
  </si>
  <si>
    <t>16.12.2021 14:56:58</t>
  </si>
  <si>
    <t>16.12.2021 17:05:24</t>
  </si>
  <si>
    <t>BİMEYKO TR-3 35-30-M00050_C_56353099_56353099</t>
  </si>
  <si>
    <t>16.12.2021 14:59:33</t>
  </si>
  <si>
    <t>16.12.2021 18:16:09</t>
  </si>
  <si>
    <t>YENİ ŞAKRAN TR-11 35-17-M00211_10560031_56356233_56356233</t>
  </si>
  <si>
    <t>16.12.2021 15:00:00</t>
  </si>
  <si>
    <t>16.12.2021 15:41:41</t>
  </si>
  <si>
    <t>SARIGÖL DM 45-79-M00069_SELİMİYE FİDERİ M18_2318413</t>
  </si>
  <si>
    <t>16.12.2021 15:00:45</t>
  </si>
  <si>
    <t>16.12.2021 15:21:44</t>
  </si>
  <si>
    <t>DEĞİRMENDERE DM 35-22-M00085_ÇAMÖNÜ - ATAKÖY M09_50066612</t>
  </si>
  <si>
    <t>16.12.2021 15:07:17</t>
  </si>
  <si>
    <t>16.12.2021 15:52:36</t>
  </si>
  <si>
    <t>TR-137 TORASAN MAH. 35-19-L00137_956678618_956678618</t>
  </si>
  <si>
    <t>16.12.2021 15:10:01</t>
  </si>
  <si>
    <t>16.12.2021 18:34:17</t>
  </si>
  <si>
    <t>M-2954 35-01-M02954_912018678_912018678</t>
  </si>
  <si>
    <t>16.12.2021 15:18:25</t>
  </si>
  <si>
    <t>16.12.2021 17:32:33</t>
  </si>
  <si>
    <t>K-4152 35-01-K04152_911175790_911175790</t>
  </si>
  <si>
    <t>16.12.2021 15:21:08</t>
  </si>
  <si>
    <t>16.12.2021 16:01:10</t>
  </si>
  <si>
    <t>KEMERDAMLARI TR-1 45-78-M00588_953288174_953288174</t>
  </si>
  <si>
    <t>16.12.2021 15:21:42</t>
  </si>
  <si>
    <t>16.12.2021 17:05:03</t>
  </si>
  <si>
    <t>ALİ ÖRÜMLÜ TR-13  SULAMA 45-71-M01160_DIREK TIPI TRAFO HUCRESI H01_2081451</t>
  </si>
  <si>
    <t>16.12.2021 15:21:59</t>
  </si>
  <si>
    <t>16.12.2021 18:28:30</t>
  </si>
  <si>
    <t>KÜÇÜKAVULCUK TR-2 35-15-L01096_950376477_950376477</t>
  </si>
  <si>
    <t>16.12.2021 15:28:40</t>
  </si>
  <si>
    <t>16.12.2021 18:50:14</t>
  </si>
  <si>
    <t>YENMİŞ KÖK 35-27-M00366_HatBaşıAyırıcı_54697347 M06_54697347</t>
  </si>
  <si>
    <t>16.12.2021 15:32:14</t>
  </si>
  <si>
    <t>16.12.2021 18:33:00</t>
  </si>
  <si>
    <t>16.12.2021 15:34:26</t>
  </si>
  <si>
    <t>16.12.2021 18:35:31</t>
  </si>
  <si>
    <t>K-4406 35-04-K04406_99794111_99794111</t>
  </si>
  <si>
    <t>16.12.2021 15:36:00</t>
  </si>
  <si>
    <t>16.12.2021 18:52:13</t>
  </si>
  <si>
    <t>OSMANCALI KÖYÜ TR-1 45-71-M01720_45-71-M01720_2367216</t>
  </si>
  <si>
    <t>16.12.2021 15:45:12</t>
  </si>
  <si>
    <t>16.12.2021 20:39:41</t>
  </si>
  <si>
    <t>16.12.2021 15:47:40</t>
  </si>
  <si>
    <t>16.12.2021 15:47:43</t>
  </si>
  <si>
    <t>L-67 ELMASTAŞ 35-14-L00067_956634866_956634866</t>
  </si>
  <si>
    <t>16.12.2021 15:52:09</t>
  </si>
  <si>
    <t>16.12.2021 18:40:43</t>
  </si>
  <si>
    <t>KARABURUN TR-9 35-21-L00027_953368417_953368417</t>
  </si>
  <si>
    <t>16.12.2021 15:52:50</t>
  </si>
  <si>
    <t>16.12.2021 18:22:40</t>
  </si>
  <si>
    <t>K-704 35-01-K00704_911258418_911258418</t>
  </si>
  <si>
    <t>16.12.2021 15:58:22</t>
  </si>
  <si>
    <t>16.12.2021 21:13:25</t>
  </si>
  <si>
    <t>16.12.2021 16:02:25</t>
  </si>
  <si>
    <t>16.12.2021 17:30:43</t>
  </si>
  <si>
    <t>M-2036 35-10-M02036_915027885_915027885</t>
  </si>
  <si>
    <t>16.12.2021 16:04:25</t>
  </si>
  <si>
    <t>16.12.2021 20:53:04</t>
  </si>
  <si>
    <t>16.12.2021 16:05:20</t>
  </si>
  <si>
    <t>16.12.2021 19:05:45</t>
  </si>
  <si>
    <t>BEYDERE KÖK 45-71-M00128_HatBaşıAyırıcı_53135144 M07_53135144</t>
  </si>
  <si>
    <t>16.12.2021 16:07:42</t>
  </si>
  <si>
    <t>16.12.2021 23:01:27</t>
  </si>
  <si>
    <t>KIRTEPE TR-1 35-29-L00540_950332922_950332922</t>
  </si>
  <si>
    <t>16.12.2021 16:07:48</t>
  </si>
  <si>
    <t>16.12.2021 18:40:54</t>
  </si>
  <si>
    <t>K-3643 35-08-K03643_912433905_912433905</t>
  </si>
  <si>
    <t>16.12.2021 16:09:41</t>
  </si>
  <si>
    <t>16.12.2021 18:15:28</t>
  </si>
  <si>
    <t>TR-1-1/3 MEZARLIK KABİN 35-20-L00003_955203386_955203386</t>
  </si>
  <si>
    <t>16.12.2021 16:11:34</t>
  </si>
  <si>
    <t>16.12.2021 17:18:42</t>
  </si>
  <si>
    <t>K-4312 35-01-K04312_912870971_912870971</t>
  </si>
  <si>
    <t>16.12.2021 16:13:01</t>
  </si>
  <si>
    <t>16.12.2021 18:19:59</t>
  </si>
  <si>
    <t>TR-3 45-78-L00003_49381410_56407807_56407807</t>
  </si>
  <si>
    <t>16.12.2021 16:16:34</t>
  </si>
  <si>
    <t>16.12.2021 17:23:29</t>
  </si>
  <si>
    <t>16.12.2021 16:18:33</t>
  </si>
  <si>
    <t>16.12.2021 17:21:54</t>
  </si>
  <si>
    <t>L-317 BAHÇELİEVLER-1 35-18-L00317_12268579_56356413_56356413</t>
  </si>
  <si>
    <t>16.12.2021 16:19:38</t>
  </si>
  <si>
    <t>16.12.2021 18:38:28</t>
  </si>
  <si>
    <t>DM-2/8 BAŞKENT TR 35-18-L00588_950457925_950457925</t>
  </si>
  <si>
    <t>16.12.2021 16:20:41</t>
  </si>
  <si>
    <t>16.12.2021 18:08:22</t>
  </si>
  <si>
    <t>M-2091 35-09-M02091_42026699 1_42026698</t>
  </si>
  <si>
    <t>16.12.2021 16:35:45</t>
  </si>
  <si>
    <t>16.12.2021 19:55:39</t>
  </si>
  <si>
    <t>16.12.2021 16:39:44</t>
  </si>
  <si>
    <t>16.12.2021 19:01:45</t>
  </si>
  <si>
    <t>M-2824 35-03-M02824_910617637_910617637</t>
  </si>
  <si>
    <t>16.12.2021 16:50:02</t>
  </si>
  <si>
    <t>16.12.2021 19:44:21</t>
  </si>
  <si>
    <t>DOĞANBEY M-101 35-14-M00101_11815770_56354871_56354871</t>
  </si>
  <si>
    <t>16.12.2021 16:53:23</t>
  </si>
  <si>
    <t>16.12.2021 18:57:19</t>
  </si>
  <si>
    <t>M-236 35-02-M00236_B_56382758_56382758</t>
  </si>
  <si>
    <t>16.12.2021 16:55:42</t>
  </si>
  <si>
    <t>16.12.2021 17:51:58</t>
  </si>
  <si>
    <t>L-144 (ANKARALILAR SİTESİ) 35-18-L00144_950461221_950461221</t>
  </si>
  <si>
    <t>16.12.2021 16:58:28</t>
  </si>
  <si>
    <t>16.12.2021 19:25:21</t>
  </si>
  <si>
    <t>DM-14/3A 45-71-M02249_953200403_953200403</t>
  </si>
  <si>
    <t>16.12.2021 17:03:27</t>
  </si>
  <si>
    <t>16.12.2021 18:37:27</t>
  </si>
  <si>
    <t>TR-2/38 45-72-L00038_956508014_956508014</t>
  </si>
  <si>
    <t>16.12.2021 17:04:11</t>
  </si>
  <si>
    <t>16.12.2021 20:00:29</t>
  </si>
  <si>
    <t>M-2954 35-01-M02954_911946841_911946841</t>
  </si>
  <si>
    <t>16.12.2021 17:15:18</t>
  </si>
  <si>
    <t>16.12.2021 19:46:33</t>
  </si>
  <si>
    <t>ÖDEMİŞ TR-97 35-15-M00097_950364233_950364233</t>
  </si>
  <si>
    <t>16.12.2021 17:15:54</t>
  </si>
  <si>
    <t>16.12.2021 20:21:46</t>
  </si>
  <si>
    <t>16.12.2021 17:23:17</t>
  </si>
  <si>
    <t>16.12.2021 17:56:08</t>
  </si>
  <si>
    <t>16.12.2021 17:26:00</t>
  </si>
  <si>
    <t>16.12.2021 17:36:00</t>
  </si>
  <si>
    <t>K-4181 35-03-K04181_D_56365596_56365596</t>
  </si>
  <si>
    <t>16.12.2021 17:31:18</t>
  </si>
  <si>
    <t>16.12.2021 18:13:24</t>
  </si>
  <si>
    <t>GÜMÜLDÜR DM-2 (M-6) 35-25-M00006_C_65499291_65499291</t>
  </si>
  <si>
    <t>16.12.2021 17:32:19</t>
  </si>
  <si>
    <t>16.12.2021 20:06:38</t>
  </si>
  <si>
    <t>L-280 35-18-L00280_950438211_950438211</t>
  </si>
  <si>
    <t>16.12.2021 17:39:59</t>
  </si>
  <si>
    <t>16.12.2021 22:48:28</t>
  </si>
  <si>
    <t>K-3582 35-01-K03582_910754466_910754466</t>
  </si>
  <si>
    <t>16.12.2021 17:41:10</t>
  </si>
  <si>
    <t>16.12.2021 22:32:05</t>
  </si>
  <si>
    <t>TR-78 45-73-M01204_945681760_945681760</t>
  </si>
  <si>
    <t>16.12.2021 17:44:19</t>
  </si>
  <si>
    <t>16.12.2021 20:08:16</t>
  </si>
  <si>
    <t>TR-1/126-1 (KEMALPAŞA SOKAK TRF) 45-83-M00270_955154844_955154844</t>
  </si>
  <si>
    <t>16.12.2021 17:46:31</t>
  </si>
  <si>
    <t>16.12.2021 19:07:30</t>
  </si>
  <si>
    <t>16.12.2021 17:49:32</t>
  </si>
  <si>
    <t>16.12.2021 21:26:48</t>
  </si>
  <si>
    <t>YAĞCILAR TR-5 35-19-M00230_B_56390359_56390359</t>
  </si>
  <si>
    <t>16.12.2021 17:51:46</t>
  </si>
  <si>
    <t>16.12.2021 19:13:37</t>
  </si>
  <si>
    <t>HELVACI-1 35-26-M00468_915148274_915148274</t>
  </si>
  <si>
    <t>16.12.2021 17:57:29</t>
  </si>
  <si>
    <t>16.12.2021 21:21:44</t>
  </si>
  <si>
    <t>16.12.2021 18:02:39</t>
  </si>
  <si>
    <t>16.12.2021 19:01:47</t>
  </si>
  <si>
    <t>ALAŞEHİR TR-73 45-73-M00073_D_56397239_56397239</t>
  </si>
  <si>
    <t>16.12.2021 18:03:09</t>
  </si>
  <si>
    <t>16.12.2021 19:15:06</t>
  </si>
  <si>
    <t>MORDOĞAN TR-38 35-21-L00165_B_56379198_56379198</t>
  </si>
  <si>
    <t>16.12.2021 18:05:23</t>
  </si>
  <si>
    <t>16.12.2021 18:41:07</t>
  </si>
  <si>
    <t>HACET TR-2 45-76-M00247_ H_79721158</t>
  </si>
  <si>
    <t>16.12.2021 18:07:26</t>
  </si>
  <si>
    <t>16.12.2021 18:56:59</t>
  </si>
  <si>
    <t>16.12.2021 18:13:00</t>
  </si>
  <si>
    <t>16.12.2021 19:26:55</t>
  </si>
  <si>
    <t>KERESTECİLER TR-3 45-83-M00140_95000052776_95000052776</t>
  </si>
  <si>
    <t>16.12.2021 18:18:05</t>
  </si>
  <si>
    <t>16.12.2021 20:33:14</t>
  </si>
  <si>
    <t>16.12.2021 18:22:00</t>
  </si>
  <si>
    <t>16.12.2021 19:26:57</t>
  </si>
  <si>
    <t>M-2177 35-01-M02177_911358784_911358784</t>
  </si>
  <si>
    <t>16.12.2021 18:22:22</t>
  </si>
  <si>
    <t>16.12.2021 20:09:04</t>
  </si>
  <si>
    <t>ALTINTEPE TR-42 35-22-M00897_955287385_955287385</t>
  </si>
  <si>
    <t>16.12.2021 18:22:59</t>
  </si>
  <si>
    <t>16.12.2021 20:33:23</t>
  </si>
  <si>
    <t>YENMİŞ KÖK 35-27-M00366_ÇAMBEL-1 M03_72163706</t>
  </si>
  <si>
    <t>16.12.2021 18:23:45</t>
  </si>
  <si>
    <t>16.12.2021 18:37:36</t>
  </si>
  <si>
    <t>TR-54 35-30-L00054_955332454_955332454</t>
  </si>
  <si>
    <t>16.12.2021 18:25:17</t>
  </si>
  <si>
    <t>16.12.2021 21:06:06</t>
  </si>
  <si>
    <t>L-515 OVACIK 35-18-L00515_ H_49093104</t>
  </si>
  <si>
    <t>16.12.2021 18:25:30</t>
  </si>
  <si>
    <t>16.12.2021 23:55:42</t>
  </si>
  <si>
    <t>16.12.2021 18:28:25</t>
  </si>
  <si>
    <t>16.12.2021 19:32:56</t>
  </si>
  <si>
    <t>L-157 YEŞİLKENT 35-14-L00157_956683554_956683554</t>
  </si>
  <si>
    <t>16.12.2021 18:30:13</t>
  </si>
  <si>
    <t>16.12.2021 22:38:49</t>
  </si>
  <si>
    <t>M-285 35-14-M00305_95000077560_95000077560</t>
  </si>
  <si>
    <t>16.12.2021 18:33:57</t>
  </si>
  <si>
    <t>16.12.2021 20:54:41</t>
  </si>
  <si>
    <t>KOZBEYLİ TR-1 35-23-M00070_950415269_950415269</t>
  </si>
  <si>
    <t>16.12.2021 18:34:10</t>
  </si>
  <si>
    <t>16.12.2021 20:48:10</t>
  </si>
  <si>
    <t>EŞREFPAŞA İM 35-01-A00002_ZÜMRÜTTEPE K03_2309392</t>
  </si>
  <si>
    <t>16.12.2021 18:40:35</t>
  </si>
  <si>
    <t>16.12.2021 20:06:36</t>
  </si>
  <si>
    <t>SÜTÇÜLER TR-2 35-27-M00406_A_56381804_56381804</t>
  </si>
  <si>
    <t>16.12.2021 18:49:04</t>
  </si>
  <si>
    <t>16.12.2021 20:25:48</t>
  </si>
  <si>
    <t>K-1854 35-07-K01854_910407597_910407597</t>
  </si>
  <si>
    <t>16.12.2021 18:50:02</t>
  </si>
  <si>
    <t>16.12.2021 19:27:19</t>
  </si>
  <si>
    <t>BİMEYKO TR-4 35-30-M00051_A_56353142_56353142</t>
  </si>
  <si>
    <t>16.12.2021 18:56:03</t>
  </si>
  <si>
    <t>16.12.2021 20:03:16</t>
  </si>
  <si>
    <t>ÜRKMEZ M-22 35-25-M00156_C c2b_5914802</t>
  </si>
  <si>
    <t>16.12.2021 18:56:19</t>
  </si>
  <si>
    <t>16.12.2021 21:03:42</t>
  </si>
  <si>
    <t>K-2571 35-01-K02571_911668035_911668035</t>
  </si>
  <si>
    <t>16.12.2021 19:05:41</t>
  </si>
  <si>
    <t>16.12.2021 22:15:52</t>
  </si>
  <si>
    <t>16.12.2021 19:08:00</t>
  </si>
  <si>
    <t>16.12.2021 20:49:16</t>
  </si>
  <si>
    <t>ILIPINAR TR-1 35-23-M00081_A_56357020_56357020</t>
  </si>
  <si>
    <t>16.12.2021 19:11:38</t>
  </si>
  <si>
    <t>16.12.2021 20:51:09</t>
  </si>
  <si>
    <t>K-4631 35-02-K04631_35-02-K04631_2358832</t>
  </si>
  <si>
    <t>16.12.2021 19:12:44</t>
  </si>
  <si>
    <t>16.12.2021 19:55:50</t>
  </si>
  <si>
    <t>TR-1-2/3 ÖĞRETMEN EVİ KABİN 35-20-L00011_955213400_955213400</t>
  </si>
  <si>
    <t>16.12.2021 19:14:44</t>
  </si>
  <si>
    <t>16.12.2021 19:47:49</t>
  </si>
  <si>
    <t>MURADİYE TR-2/B (23 NİSAN PARKI) 45-71-M01852_A_56391332_56391332</t>
  </si>
  <si>
    <t>16.12.2021 19:22:08</t>
  </si>
  <si>
    <t>16.12.2021 21:30:13</t>
  </si>
  <si>
    <t>MENEMEN TR-57 35-28-L00057_5845543_60983835_60983835</t>
  </si>
  <si>
    <t>16.12.2021 19:28:10</t>
  </si>
  <si>
    <t>16.12.2021 20:59:59</t>
  </si>
  <si>
    <t>TR-7(M-707) 35-30-M00707_A_56363016_56363016</t>
  </si>
  <si>
    <t>16.12.2021 19:34:55</t>
  </si>
  <si>
    <t>16.12.2021 21:00:29</t>
  </si>
  <si>
    <t>K-3948 35-07-K03948__72410514_72410514</t>
  </si>
  <si>
    <t>16.12.2021 19:35:05</t>
  </si>
  <si>
    <t>16.12.2021 20:34:19</t>
  </si>
  <si>
    <t>TR-35 35-13-L00035_946422033_946422033</t>
  </si>
  <si>
    <t>16.12.2021 19:38:00</t>
  </si>
  <si>
    <t>16.12.2021 21:16:01</t>
  </si>
  <si>
    <t>YENİKÖY TR-1 35-22-M00276_B_56352937_56352937</t>
  </si>
  <si>
    <t>16.12.2021 19:39:42</t>
  </si>
  <si>
    <t>16.12.2021 21:24:22</t>
  </si>
  <si>
    <t>MENEMEN TR-24 35-28-L00024_11182552_56364098_56364098</t>
  </si>
  <si>
    <t>16.12.2021 19:41:40</t>
  </si>
  <si>
    <t>16.12.2021 21:33:44</t>
  </si>
  <si>
    <t>16.12.2021 19:45:44</t>
  </si>
  <si>
    <t>16.12.2021 21:09:24</t>
  </si>
  <si>
    <t>16.12.2021 19:46:53</t>
  </si>
  <si>
    <t>16.12.2021 20:00:34</t>
  </si>
  <si>
    <t>16.12.2021 19:48:30</t>
  </si>
  <si>
    <t>16.12.2021 20:27:50</t>
  </si>
  <si>
    <t>K-4871 35-01-K04871_ H01_2058858</t>
  </si>
  <si>
    <t>16.12.2021 19:53:25</t>
  </si>
  <si>
    <t>16.12.2021 20:29:44</t>
  </si>
  <si>
    <t>16.12.2021 20:09:52</t>
  </si>
  <si>
    <t>16.12.2021 21:13:14</t>
  </si>
  <si>
    <t>M-2913 35-01-M02913_A_56374604_56374604</t>
  </si>
  <si>
    <t>16.12.2021 20:15:33</t>
  </si>
  <si>
    <t>16.12.2021 21:08:53</t>
  </si>
  <si>
    <t>ÇEŞME İM 35-18-A00001_VAKIFLAR L06_2308114</t>
  </si>
  <si>
    <t>16.12.2021 20:41:25</t>
  </si>
  <si>
    <t>16.12.2021 20:53:51</t>
  </si>
  <si>
    <t>K-3597 35-01-K03597_F_56375731_56375731</t>
  </si>
  <si>
    <t>16.12.2021 20:43:30</t>
  </si>
  <si>
    <t>16.12.2021 21:32:03</t>
  </si>
  <si>
    <t>K-1725 35-07-K01725_D_56353042_56353042</t>
  </si>
  <si>
    <t>16.12.2021 20:46:00</t>
  </si>
  <si>
    <t>16.12.2021 21:26:51</t>
  </si>
  <si>
    <t>BAĞARASI TR-1 35-23-M00170_B_65513676_65513676</t>
  </si>
  <si>
    <t>16.12.2021 21:00:33</t>
  </si>
  <si>
    <t>16.12.2021 21:29:25</t>
  </si>
  <si>
    <t>DM-5/10 35-26-M00805_10333242_56360888_56360888</t>
  </si>
  <si>
    <t>16.12.2021 21:02:04</t>
  </si>
  <si>
    <t>16.12.2021 22:33:32</t>
  </si>
  <si>
    <t>16.12.2021 21:08:24</t>
  </si>
  <si>
    <t>16.12.2021 22:03:48</t>
  </si>
  <si>
    <t>GÜMÜLDÜR DM-2 (M-6) 35-25-M00006_955263605_955263605</t>
  </si>
  <si>
    <t>16.12.2021 21:17:37</t>
  </si>
  <si>
    <t>16.12.2021 22:25:51</t>
  </si>
  <si>
    <t>16.12.2021 21:23:09</t>
  </si>
  <si>
    <t>17.12.2021 03:51:02</t>
  </si>
  <si>
    <t>TR-2/21 45-72-L00021_93549342_93549342</t>
  </si>
  <si>
    <t>16.12.2021 21:27:45</t>
  </si>
  <si>
    <t>16.12.2021 23:24:27</t>
  </si>
  <si>
    <t>DM-14/24-A 45-71-M02217_953196018_953196018</t>
  </si>
  <si>
    <t>16.12.2021 21:43:39</t>
  </si>
  <si>
    <t>16.12.2021 22:29:49</t>
  </si>
  <si>
    <t>16.12.2021 21:43:50</t>
  </si>
  <si>
    <t>16.12.2021 22:58:33</t>
  </si>
  <si>
    <t>TR-39 45-78-L00039_45-78-L00039_2350071</t>
  </si>
  <si>
    <t>16.12.2021 21:44:49</t>
  </si>
  <si>
    <t>16.12.2021 22:06:01</t>
  </si>
  <si>
    <t>16.12.2021 21:55:00</t>
  </si>
  <si>
    <t>16.12.2021 22:24:45</t>
  </si>
  <si>
    <t>YENİ BAĞARASI TR-1 35-23-M00207_42066863_56357177_56357177</t>
  </si>
  <si>
    <t>16.12.2021 22:04:06</t>
  </si>
  <si>
    <t>16.12.2021 23:34:43</t>
  </si>
  <si>
    <t>16.12.2021 22:05:41</t>
  </si>
  <si>
    <t>17.12.2021 05:58:04</t>
  </si>
  <si>
    <t>DM-14/3A 45-71-M02249_953200586_953200586</t>
  </si>
  <si>
    <t>16.12.2021 22:21:25</t>
  </si>
  <si>
    <t>16.12.2021 23:38:54</t>
  </si>
  <si>
    <t>K-10 35-01-K00010_910784021_910784021</t>
  </si>
  <si>
    <t>16.12.2021 22:29:11</t>
  </si>
  <si>
    <t>17.12.2021 00:43:33</t>
  </si>
  <si>
    <t>16.12.2021 22:30:20</t>
  </si>
  <si>
    <t>16.12.2021 23:53:57</t>
  </si>
  <si>
    <t>K-3586 35-01-K03586_DIREK TIPI TRAFO HUCRESI H01_2076239</t>
  </si>
  <si>
    <t>16.12.2021 22:43:48</t>
  </si>
  <si>
    <t>17.12.2021 01:33:35</t>
  </si>
  <si>
    <t>YENİ ŞAKRAN TR-13 35-17-M00213_950314488_950314488</t>
  </si>
  <si>
    <t>16.12.2021 22:44:27</t>
  </si>
  <si>
    <t>17.12.2021 07:25:31</t>
  </si>
  <si>
    <t>16.12.2021 23:05:18</t>
  </si>
  <si>
    <t>17.12.2021 00:01:04</t>
  </si>
  <si>
    <t>16.12.2021 23:27:00</t>
  </si>
  <si>
    <t>16.12.2021 23:58:48</t>
  </si>
  <si>
    <t>TR-94 35-15-M00094_950359353_950359353</t>
  </si>
  <si>
    <t>16.12.2021 23:31:03</t>
  </si>
  <si>
    <t>17.12.2021 01:16:49</t>
  </si>
  <si>
    <t>M-2091 35-09-M02091_35-09-M02091_2367099</t>
  </si>
  <si>
    <t>16.12.2021 23:54:36</t>
  </si>
  <si>
    <t>17.12.2021 03:57:31</t>
  </si>
  <si>
    <t>17.12.2021 00:17:00</t>
  </si>
  <si>
    <t>17.12.2021 01:52:18</t>
  </si>
  <si>
    <t>17.12.2021 00:36:47</t>
  </si>
  <si>
    <t>17.12.2021 01:55:37</t>
  </si>
  <si>
    <t>ÇANDARLI TR-8 35-30-M00008_C_56365869_56365869</t>
  </si>
  <si>
    <t>17.12.2021 00:58:15</t>
  </si>
  <si>
    <t>17.12.2021 02:33:30</t>
  </si>
  <si>
    <t>K-29 35-03-K00029_D E1_5790467</t>
  </si>
  <si>
    <t>17.12.2021 01:11:30</t>
  </si>
  <si>
    <t>17.12.2021 02:18:55</t>
  </si>
  <si>
    <t>17.12.2021 01:58:38</t>
  </si>
  <si>
    <t>17.12.2021 02:21:33</t>
  </si>
  <si>
    <t>BALABANLI TR-1 35-15-L00965_35-15-L00965_2362562</t>
  </si>
  <si>
    <t>17.12.2021 02:23:17</t>
  </si>
  <si>
    <t>17.12.2021 03:10:02</t>
  </si>
  <si>
    <t>17.12.2021 02:46:18</t>
  </si>
  <si>
    <t>17.12.2021 02:47:26</t>
  </si>
  <si>
    <t>K-2007 35-01-K02007_BOĞAZİÇİ TM K01_2113441</t>
  </si>
  <si>
    <t>17.12.2021 03:00:35</t>
  </si>
  <si>
    <t>17.12.2021 03:01:33</t>
  </si>
  <si>
    <t>KARABAĞLAR TM 35-01-A00012_ÖZGÜR M11_2310486</t>
  </si>
  <si>
    <t>17.12.2021 03:03:48</t>
  </si>
  <si>
    <t>17.12.2021 03:08:00</t>
  </si>
  <si>
    <t>KARABAĞLAR TM 35-01-A00012_VEZİRKÖPRÜ M12_2310487</t>
  </si>
  <si>
    <t>17.12.2021 03:05:31</t>
  </si>
  <si>
    <t>17.12.2021 03:07:40</t>
  </si>
  <si>
    <t>AŞAĞIKIRIKLAR DM 35-16-M00448_BERGAMA TM-1 GİRİŞ M02_2115963</t>
  </si>
  <si>
    <t>17.12.2021 03:45:57</t>
  </si>
  <si>
    <t>17.12.2021 04:32:44</t>
  </si>
  <si>
    <t>17.12.2021 04:27:21</t>
  </si>
  <si>
    <t>17.12.2021 05:42:21</t>
  </si>
  <si>
    <t>17.12.2021 05:09:43</t>
  </si>
  <si>
    <t>17.12.2021 06:34:29</t>
  </si>
  <si>
    <t>GÜZELBAHÇE İM 35-10-A00001_İSTİKLAL M07_77678696</t>
  </si>
  <si>
    <t>17.12.2021 05:46:56</t>
  </si>
  <si>
    <t>17.12.2021 08:13:33</t>
  </si>
  <si>
    <t>AKHİSAR İM 45-72-A00001_TR-1/13 M14_2308507</t>
  </si>
  <si>
    <t>17.12.2021 05:48:00</t>
  </si>
  <si>
    <t>17.12.2021 06:41:36</t>
  </si>
  <si>
    <t>17.12.2021 07:02:07</t>
  </si>
  <si>
    <t>17.12.2021 16:11:57</t>
  </si>
  <si>
    <t>K-282 35-04-K00282_95000536731_95000536731</t>
  </si>
  <si>
    <t>17.12.2021 07:25:44</t>
  </si>
  <si>
    <t>17.12.2021 14:07:05</t>
  </si>
  <si>
    <t>17.12.2021 07:41:46</t>
  </si>
  <si>
    <t>17.12.2021 07:42:56</t>
  </si>
  <si>
    <t>DM-25/17-A 45-71-M00054_953195322_953195322</t>
  </si>
  <si>
    <t>17.12.2021 08:00:31</t>
  </si>
  <si>
    <t>17.12.2021 09:43:42</t>
  </si>
  <si>
    <t>YENİ FOÇA TR-26 35-23-M00026_950419284_950419284</t>
  </si>
  <si>
    <t>17.12.2021 08:04:35</t>
  </si>
  <si>
    <t>17.12.2021 12:18:15</t>
  </si>
  <si>
    <t>KINIK TR-7 35-24-L00007_955222896_955222896</t>
  </si>
  <si>
    <t>17.12.2021 08:06:25</t>
  </si>
  <si>
    <t>17.12.2021 09:11:24</t>
  </si>
  <si>
    <t>DUMANLAR KÖK 45-81-M00044_HatBaşıAyırıcı_53135668 M02_53135668</t>
  </si>
  <si>
    <t>17.12.2021 08:08:42</t>
  </si>
  <si>
    <t>17.12.2021 15:12:02</t>
  </si>
  <si>
    <t>17.12.2021 08:10:16</t>
  </si>
  <si>
    <t>17.12.2021 08:11:16</t>
  </si>
  <si>
    <t>KARAAĞAÇLI TR-13 45-71-M01075_FABRİKALAR M05_2088482</t>
  </si>
  <si>
    <t>17.12.2021 08:15:54</t>
  </si>
  <si>
    <t>17.12.2021 09:41:52</t>
  </si>
  <si>
    <t>ÇAPAKLI KÖK 45-78-M01161_ÇAPAKLI MERKEZ M03_78225751</t>
  </si>
  <si>
    <t>17.12.2021 08:22:56</t>
  </si>
  <si>
    <t>17.12.2021 09:33:35</t>
  </si>
  <si>
    <t>CEVİZLİ DERVİŞLER TR-5 35-31-L00325_47798620_56352432_56352432</t>
  </si>
  <si>
    <t>17.12.2021 08:29:00</t>
  </si>
  <si>
    <t>17.12.2021 14:36:51</t>
  </si>
  <si>
    <t>TR-71 SEDAT IRMAK GRB. 35-15-M00071_48857817_56371703_56371703</t>
  </si>
  <si>
    <t>17.12.2021 08:32:23</t>
  </si>
  <si>
    <t>17.12.2021 09:39:47</t>
  </si>
  <si>
    <t>17.12.2021 08:43:36</t>
  </si>
  <si>
    <t>17.12.2021 09:30:33</t>
  </si>
  <si>
    <t>DM-3/07 (MAKEDON GÖÇMENLERİ) 45-71-M00062_953217803_953217803</t>
  </si>
  <si>
    <t>17.12.2021 08:46:12</t>
  </si>
  <si>
    <t>17.12.2021 10:12:08</t>
  </si>
  <si>
    <t>GÖRECE TR-1 35-22-M00841_955262844_955262844</t>
  </si>
  <si>
    <t>17.12.2021 08:49:11</t>
  </si>
  <si>
    <t>17.12.2021 13:25:13</t>
  </si>
  <si>
    <t>BERGAMA TM 35-16-A00004_KOZAK M10_2314066</t>
  </si>
  <si>
    <t>TEİAŞ Hat Bakım Çalışması</t>
  </si>
  <si>
    <t>17.12.2021 08:56:38</t>
  </si>
  <si>
    <t>17.12.2021 12:02:28</t>
  </si>
  <si>
    <t>17.12.2021 08:57:37</t>
  </si>
  <si>
    <t>17.12.2021 17:09:05</t>
  </si>
  <si>
    <t>K-1589 35-04-K01589_D_56361540_56361540</t>
  </si>
  <si>
    <t>17.12.2021 09:00:00</t>
  </si>
  <si>
    <t>17.12.2021 10:29:06</t>
  </si>
  <si>
    <t>17.12.2021 09:00:44</t>
  </si>
  <si>
    <t>17.12.2021 11:55:54</t>
  </si>
  <si>
    <t>17.12.2021 09:02:53</t>
  </si>
  <si>
    <t>17.12.2021 17:19:14</t>
  </si>
  <si>
    <t>MAHMUTLAR KÖK 45-74-M00354_ÇATALOLUK M09_79385784</t>
  </si>
  <si>
    <t>17.12.2021 09:04:48</t>
  </si>
  <si>
    <t>17.12.2021 12:49:35</t>
  </si>
  <si>
    <t>AVDAN TR-5 KÖK 45-82-M00130_CENKYERİ M02_72194308</t>
  </si>
  <si>
    <t>17.12.2021 09:05:56</t>
  </si>
  <si>
    <t>17.12.2021 09:10:01</t>
  </si>
  <si>
    <t>TR-88 45-78-L00088_57748468_60984681_60984681</t>
  </si>
  <si>
    <t>17.12.2021 09:08:03</t>
  </si>
  <si>
    <t>17.12.2021 11:24:31</t>
  </si>
  <si>
    <t>K-1711 35-02-K01711_35-02-K01711_2373671</t>
  </si>
  <si>
    <t>17.12.2021 09:09:06</t>
  </si>
  <si>
    <t>17.12.2021 11:57:54</t>
  </si>
  <si>
    <t>TEKBIÇAKLAR TR-2 35-31-L00243_35-31-L00243_2365457</t>
  </si>
  <si>
    <t>17.12.2021 09:11:16</t>
  </si>
  <si>
    <t>17.12.2021 17:19:34</t>
  </si>
  <si>
    <t>L-245 35-18-L00245_950461514_950461514</t>
  </si>
  <si>
    <t>17.12.2021 09:11:53</t>
  </si>
  <si>
    <t>17.12.2021 14:14:22</t>
  </si>
  <si>
    <t>BEYDAĞ İM 35-32-A00001_BEYDAĞ L02_2308130</t>
  </si>
  <si>
    <t>17.12.2021 09:12:36</t>
  </si>
  <si>
    <t>17.12.2021 09:31:00</t>
  </si>
  <si>
    <t>SEYREK TR-7 KÖK 35-28-M00379_SÜZBEYLİ-TUZCULU M04_2303511</t>
  </si>
  <si>
    <t>17.12.2021 09:13:46</t>
  </si>
  <si>
    <t>17.12.2021 17:40:15</t>
  </si>
  <si>
    <t>OSMANCIK TR-1 45-83-L00243_45-83-L00243_2359482</t>
  </si>
  <si>
    <t>17.12.2021 14:09:41</t>
  </si>
  <si>
    <t>17.12.2021 09:14:38</t>
  </si>
  <si>
    <t>17.12.2021 11:43:48</t>
  </si>
  <si>
    <t>KUŞÇULAR DM-2 35-19-M00515_KUŞÇULAR ÖZEL TRAFOLAR M04_80470429</t>
  </si>
  <si>
    <t>17.12.2021 09:21:36</t>
  </si>
  <si>
    <t>17.12.2021 15:50:57</t>
  </si>
  <si>
    <t>TR-121 35-16-L00121_47581676_56353093_56353093</t>
  </si>
  <si>
    <t>17.12.2021 09:22:09</t>
  </si>
  <si>
    <t>17.12.2021 13:10:09</t>
  </si>
  <si>
    <t>TR-35/A 45-78-L00715_45-78-L00715_61212359</t>
  </si>
  <si>
    <t>17.12.2021 09:23:34</t>
  </si>
  <si>
    <t>17.12.2021 13:08:15</t>
  </si>
  <si>
    <t>CABARLAR TR-1 45-75-M00115_A_56397894_56397894</t>
  </si>
  <si>
    <t>17.12.2021 09:24:25</t>
  </si>
  <si>
    <t>17.12.2021 10:15:41</t>
  </si>
  <si>
    <t>METAL İŞLERİ TR-16 35-22-M00116_955269977_955269977</t>
  </si>
  <si>
    <t>17.12.2021 09:24:46</t>
  </si>
  <si>
    <t>17.12.2021 11:13:09</t>
  </si>
  <si>
    <t>KARAOĞLANLI TR-6 45-71-M00094_95000516848_95000516848</t>
  </si>
  <si>
    <t>17.12.2021 09:30:54</t>
  </si>
  <si>
    <t>17.12.2021 11:34:25</t>
  </si>
  <si>
    <t>M-1399 35-03-M01399_35-03-M01399_41948129</t>
  </si>
  <si>
    <t>17.12.2021 09:31:02</t>
  </si>
  <si>
    <t>17.12.2021 17:10:36</t>
  </si>
  <si>
    <t>TR-39 35-22-M00039_A_56356081_56356081</t>
  </si>
  <si>
    <t>17.12.2021 09:31:17</t>
  </si>
  <si>
    <t>17.12.2021 14:10:57</t>
  </si>
  <si>
    <t>ÜRKMEZ DM-3 (ÜRKMEZ M-6) 35-25-M00145_7532160_56376993_56376993</t>
  </si>
  <si>
    <t>17.12.2021 09:33:29</t>
  </si>
  <si>
    <t>17.12.2021 13:23:24</t>
  </si>
  <si>
    <t>K-3267 35-08-K03267_E_56379446_56379446</t>
  </si>
  <si>
    <t>17.12.2021 09:33:36</t>
  </si>
  <si>
    <t>17.12.2021 12:25:08</t>
  </si>
  <si>
    <t>SEFERİHİSAR İM 35-14-A00002_GÖZSÜZLER L11_72378549</t>
  </si>
  <si>
    <t>17.12.2021 09:35:16</t>
  </si>
  <si>
    <t>17.12.2021 12:08:04</t>
  </si>
  <si>
    <t>TR-17 35-16-L00017_35-16-L00017_72005163</t>
  </si>
  <si>
    <t>17.12.2021 09:35:36</t>
  </si>
  <si>
    <t>17.12.2021 13:58:55</t>
  </si>
  <si>
    <t>17.12.2021 09:37:31</t>
  </si>
  <si>
    <t>17.12.2021 10:15:45</t>
  </si>
  <si>
    <t>K-2833 35-02-K02833_K-2782 K03_2120301</t>
  </si>
  <si>
    <t>17.12.2021 09:38:00</t>
  </si>
  <si>
    <t>17.12.2021 19:02:38</t>
  </si>
  <si>
    <t>KARAKUYU KÖK 35-26-M00437_KÖYLER KORUCUK M06_66057122</t>
  </si>
  <si>
    <t>17.12.2021 09:40:26</t>
  </si>
  <si>
    <t>17.12.2021 09:41:08</t>
  </si>
  <si>
    <t>17.12.2021 09:40:46</t>
  </si>
  <si>
    <t>17.12.2021 12:07:00</t>
  </si>
  <si>
    <t>K-282 35-04-K00282_TRAFO K01_2324218</t>
  </si>
  <si>
    <t>17.12.2021 09:41:16</t>
  </si>
  <si>
    <t>17.12.2021 11:12:20</t>
  </si>
  <si>
    <t>TR-2 (MENDERES YANI KABİN) 35-32-L00002_DEĞİRMENCİ SÜT ÜRÜNLERİ L01_2045500</t>
  </si>
  <si>
    <t>17.12.2021 09:44:31</t>
  </si>
  <si>
    <t>17.12.2021 18:10:52</t>
  </si>
  <si>
    <t>KARAKUYU KÖK 35-26-M00437_HatBaşıAyırıcı_66322241 M06_66322241</t>
  </si>
  <si>
    <t>17.12.2021 09:44:35</t>
  </si>
  <si>
    <t>17.12.2021 18:59:22</t>
  </si>
  <si>
    <t>KAVAKDERE DM 35-14-M00339_KAVAKDERE KÖY M08_65666754</t>
  </si>
  <si>
    <t>17.12.2021 09:54:54</t>
  </si>
  <si>
    <t>17.12.2021 10:55:50</t>
  </si>
  <si>
    <t>M-2552 35-09-M02552_97758785_97758785</t>
  </si>
  <si>
    <t>17.12.2021 09:57:18</t>
  </si>
  <si>
    <t>17.12.2021 12:22:03</t>
  </si>
  <si>
    <t>DM-4/TR-20 35-22-M00084_95000656555_95000656555</t>
  </si>
  <si>
    <t>17.12.2021 10:00:47</t>
  </si>
  <si>
    <t>17.12.2021 20:18:12</t>
  </si>
  <si>
    <t>17.12.2021 10:02:20</t>
  </si>
  <si>
    <t>17.12.2021 12:23:50</t>
  </si>
  <si>
    <t>L-110 BEYLER KÖYÜ 35-14-L00110_A_56357808_56357808</t>
  </si>
  <si>
    <t>17.12.2021 10:05:00</t>
  </si>
  <si>
    <t>17.12.2021 15:16:00</t>
  </si>
  <si>
    <t>L-45 JANDARMA SİTESİ 35-14-L00045_956652656_956652656</t>
  </si>
  <si>
    <t>17.12.2021 10:05:23</t>
  </si>
  <si>
    <t>17.12.2021 11:23:00</t>
  </si>
  <si>
    <t>TR-37/A 45-77-L00095_945487045_945487045</t>
  </si>
  <si>
    <t>17.12.2021 10:09:44</t>
  </si>
  <si>
    <t>17.12.2021 11:44:43</t>
  </si>
  <si>
    <t>HATUNDERE TR-1 35-28-M00471_953394192_953394192</t>
  </si>
  <si>
    <t>17.12.2021 10:20:20</t>
  </si>
  <si>
    <t>17.12.2021 16:42:22</t>
  </si>
  <si>
    <t>AŞAĞI KIZILCA TR-1 35-27-L00045_913572833_913572833</t>
  </si>
  <si>
    <t>17.12.2021 10:20:36</t>
  </si>
  <si>
    <t>17.12.2021 13:55:44</t>
  </si>
  <si>
    <t>DM-7/26 35-26-M00660_956615405_956615405</t>
  </si>
  <si>
    <t>17.12.2021 10:21:46</t>
  </si>
  <si>
    <t>17.12.2021 10:51:55</t>
  </si>
  <si>
    <t>K-2012 35-01-K02012_F_56382742_56382742</t>
  </si>
  <si>
    <t>17.12.2021 10:24:42</t>
  </si>
  <si>
    <t>17.12.2021 11:52:52</t>
  </si>
  <si>
    <t>K-3109 35-04-K03109_912519208_912519208</t>
  </si>
  <si>
    <t>17.12.2021 10:25:35</t>
  </si>
  <si>
    <t>17.12.2021 19:47:54</t>
  </si>
  <si>
    <t>M-5 35-02-M00005_910072379_910072379</t>
  </si>
  <si>
    <t>17.12.2021 10:25:50</t>
  </si>
  <si>
    <t>17.12.2021 11:25:26</t>
  </si>
  <si>
    <t>K-122 35-01-K00122_K-3160 K03_42881106</t>
  </si>
  <si>
    <t>17.12.2021 10:26:25</t>
  </si>
  <si>
    <t>17.12.2021 18:02:25</t>
  </si>
  <si>
    <t>17.12.2021 10:27:16</t>
  </si>
  <si>
    <t>17.12.2021 16:52:59</t>
  </si>
  <si>
    <t>17.12.2021 10:32:43</t>
  </si>
  <si>
    <t>17.12.2021 13:52:47</t>
  </si>
  <si>
    <t>K-753 35-04-K00753_D_56367075_56367075</t>
  </si>
  <si>
    <t>17.12.2021 10:39:16</t>
  </si>
  <si>
    <t>17.12.2021 12:12:38</t>
  </si>
  <si>
    <t>17.12.2021 10:40:00</t>
  </si>
  <si>
    <t>17.12.2021 14:03:11</t>
  </si>
  <si>
    <t>DM-3/07 (MAKEDON GÖÇMENLERİ) 45-71-M00062_953217802_953217802</t>
  </si>
  <si>
    <t>17.12.2021 10:44:19</t>
  </si>
  <si>
    <t>17.12.2021 12:14:06</t>
  </si>
  <si>
    <t>TR-52 35-19-L00052_95000139292_95000139292</t>
  </si>
  <si>
    <t>17.12.2021 10:48:21</t>
  </si>
  <si>
    <t>17.12.2021 12:39:27</t>
  </si>
  <si>
    <t>MORALILAR TR-1 45-72-L00674_A_56402998_56402998</t>
  </si>
  <si>
    <t>17.12.2021 10:52:02</t>
  </si>
  <si>
    <t>17.12.2021 11:54:06</t>
  </si>
  <si>
    <t>M-147 SAKIZLIKOY 35-18-M00147_950461210_950461210</t>
  </si>
  <si>
    <t>17.12.2021 10:52:57</t>
  </si>
  <si>
    <t>17.12.2021 11:58:06</t>
  </si>
  <si>
    <t>TR-21 (M-721) 35-30-M00721_955299681_955299681</t>
  </si>
  <si>
    <t>17.12.2021 10:56:30</t>
  </si>
  <si>
    <t>17.12.2021 12:33:00</t>
  </si>
  <si>
    <t>DM-3/28(ALAN SK. TR) 45-71-M00082_A A5_45134560</t>
  </si>
  <si>
    <t>17.12.2021 10:59:21</t>
  </si>
  <si>
    <t>17.12.2021 14:23:30</t>
  </si>
  <si>
    <t>DM-2/TR-19 45-72-L00019_956482651_956482651</t>
  </si>
  <si>
    <t>17.12.2021 11:00:33</t>
  </si>
  <si>
    <t>17.12.2021 12:35:07</t>
  </si>
  <si>
    <t>K-1168 35-01-K01168_910379906_910379906</t>
  </si>
  <si>
    <t>17.12.2021 11:02:00</t>
  </si>
  <si>
    <t>17.12.2021 12:02:35</t>
  </si>
  <si>
    <t>TR-49 35-15-M00049_950364772_950364772</t>
  </si>
  <si>
    <t>17.12.2021 11:04:19</t>
  </si>
  <si>
    <t>17.12.2021 13:53:31</t>
  </si>
  <si>
    <t>K-4711 35-04-K04711_B_56368384_56368384</t>
  </si>
  <si>
    <t>17.12.2021 11:08:23</t>
  </si>
  <si>
    <t>17.12.2021 19:59:23</t>
  </si>
  <si>
    <t>YAKAKÖY KÖK 45-75-M00067_TEPEKÖY M02_2324687</t>
  </si>
  <si>
    <t>17.12.2021 11:09:33</t>
  </si>
  <si>
    <t>17.12.2021 12:35:21</t>
  </si>
  <si>
    <t>BAĞLICA KÖK 45-79-M00248_BAĞLICA M02_72036936</t>
  </si>
  <si>
    <t>17.12.2021 11:10:56</t>
  </si>
  <si>
    <t>17.12.2021 11:54:16</t>
  </si>
  <si>
    <t>DM-2/TR-19 45-72-L00019__72373378_72373378</t>
  </si>
  <si>
    <t>17.12.2021 11:13:27</t>
  </si>
  <si>
    <t>17.12.2021 12:29:29</t>
  </si>
  <si>
    <t>DM-3/25 (MUTLU MAH. MUHTARLIK) 45-71-M00076_A a5b_45179749</t>
  </si>
  <si>
    <t>17.12.2021 11:14:00</t>
  </si>
  <si>
    <t>17.12.2021 13:26:03</t>
  </si>
  <si>
    <t>BEYDERE KÖK 45-71-M00128_IŞIKAL MOBİLYA M01_50217150</t>
  </si>
  <si>
    <t>17.12.2021 11:18:58</t>
  </si>
  <si>
    <t>17.12.2021 12:10:02</t>
  </si>
  <si>
    <t>17.12.2021 11:19:07</t>
  </si>
  <si>
    <t>17.12.2021 12:32:51</t>
  </si>
  <si>
    <t>ULUKENT DM-4/13 35-28-M00031_953369202_953369202</t>
  </si>
  <si>
    <t>17.12.2021 11:19:58</t>
  </si>
  <si>
    <t>17.12.2021 12:46:48</t>
  </si>
  <si>
    <t>TR-1-2/4 SADIKPAŞA MAH. 35-20-L00013_DIREK TIPI TRAFO HUCRESI H01_2101778</t>
  </si>
  <si>
    <t>17.12.2021 11:27:58</t>
  </si>
  <si>
    <t>17.12.2021 14:31:03</t>
  </si>
  <si>
    <t>17.12.2021 11:29:41</t>
  </si>
  <si>
    <t>17.12.2021 13:57:12</t>
  </si>
  <si>
    <t>ERBUDAK SULAMA GRUBU TR 35-22-M00213_35-22-M00213_2347443</t>
  </si>
  <si>
    <t>17.12.2021 11:31:17</t>
  </si>
  <si>
    <t>17.12.2021 14:44:16</t>
  </si>
  <si>
    <t>KAYMAKÇI TR-12 35-15-M00249_950395919_950395919</t>
  </si>
  <si>
    <t>17.12.2021 11:32:07</t>
  </si>
  <si>
    <t>17.12.2021 14:53:01</t>
  </si>
  <si>
    <t>17.12.2021 11:37:28</t>
  </si>
  <si>
    <t>17.12.2021 13:35:26</t>
  </si>
  <si>
    <t>L-258 35-18-L00258_35-18-L00258_2348495</t>
  </si>
  <si>
    <t>17.12.2021 11:39:41</t>
  </si>
  <si>
    <t>17.12.2021 13:11:34</t>
  </si>
  <si>
    <t>L-92 35-18-L00092_950458655_950458655</t>
  </si>
  <si>
    <t>17.12.2021 11:40:32</t>
  </si>
  <si>
    <t>17.12.2021 20:43:32</t>
  </si>
  <si>
    <t>K-3187 35-01-K03187_911673154_911673154</t>
  </si>
  <si>
    <t>17.12.2021 11:44:00</t>
  </si>
  <si>
    <t>17.12.2021 16:23:00</t>
  </si>
  <si>
    <t>M-1201 35-10-M01201__81569969_81569969</t>
  </si>
  <si>
    <t>17.12.2021 11:47:00</t>
  </si>
  <si>
    <t>17.12.2021 12:22:44</t>
  </si>
  <si>
    <t>K-338 35-01-K00338_911730855_911730855</t>
  </si>
  <si>
    <t>17.12.2021 11:52:17</t>
  </si>
  <si>
    <t>17.12.2021 13:28:23</t>
  </si>
  <si>
    <t>K-753 35-04-K00753_E_56363566_56363566</t>
  </si>
  <si>
    <t>17.12.2021 11:55:37</t>
  </si>
  <si>
    <t>17.12.2021 12:12:56</t>
  </si>
  <si>
    <t>L-58 HAVACILAR SİTESİ 35-14-L00058_962752003_962752003</t>
  </si>
  <si>
    <t>17.12.2021 11:58:16</t>
  </si>
  <si>
    <t>17.12.2021 18:13:23</t>
  </si>
  <si>
    <t>ÇUKURALTI M-16 35-25-M00062_955268326_955268326</t>
  </si>
  <si>
    <t>17.12.2021 11:58:56</t>
  </si>
  <si>
    <t>17.12.2021 17:32:48</t>
  </si>
  <si>
    <t>ALBAŞ TUR  ÖZEL TR 35-26-L00027Ö_956624889_956624889</t>
  </si>
  <si>
    <t>17.12.2021 12:04:13</t>
  </si>
  <si>
    <t>17.12.2021 12:53:39</t>
  </si>
  <si>
    <t>DAĞKIZILCA-2 35-26-M00500_956610005_956610005</t>
  </si>
  <si>
    <t>17.12.2021 12:10:10</t>
  </si>
  <si>
    <t>17.12.2021 15:02:31</t>
  </si>
  <si>
    <t>TR-54 İTFAİYE 35-26-M00054_956614523_956614523</t>
  </si>
  <si>
    <t>17.12.2021 12:27:24</t>
  </si>
  <si>
    <t>17.12.2021 15:05:51</t>
  </si>
  <si>
    <t>_955254300_955254300</t>
  </si>
  <si>
    <t>17.12.2021 12:29:02</t>
  </si>
  <si>
    <t>17.12.2021 17:12:46</t>
  </si>
  <si>
    <t>K-1233 35-04-K01233_35-04-K01233_2377326</t>
  </si>
  <si>
    <t>17.12.2021 12:30:28</t>
  </si>
  <si>
    <t>17.12.2021 13:12:33</t>
  </si>
  <si>
    <t>TR-1/126 (ESKİ 17) 45-83-M00126_955154931_955154931</t>
  </si>
  <si>
    <t>17.12.2021 12:31:00</t>
  </si>
  <si>
    <t>17.12.2021 13:58:44</t>
  </si>
  <si>
    <t>M. ALİ ÇETİN SULAMA GRUBU 35-27-M00172_B_56382982_56382982</t>
  </si>
  <si>
    <t>17.12.2021 12:33:46</t>
  </si>
  <si>
    <t>17.12.2021 14:59:56</t>
  </si>
  <si>
    <t>17.12.2021 12:37:16</t>
  </si>
  <si>
    <t>17.12.2021 16:13:58</t>
  </si>
  <si>
    <t>17.12.2021 12:40:58</t>
  </si>
  <si>
    <t>17.12.2021 12:57:35</t>
  </si>
  <si>
    <t>L-295 35-18-L00295_950436740_950436740</t>
  </si>
  <si>
    <t>17.12.2021 12:41:06</t>
  </si>
  <si>
    <t>17.12.2021 19:44:15</t>
  </si>
  <si>
    <t>K-3799 35-04-K03799_913142897_913142897</t>
  </si>
  <si>
    <t>17.12.2021 12:44:33</t>
  </si>
  <si>
    <t>17.12.2021 20:17:17</t>
  </si>
  <si>
    <t>YENİKÖY TR-10 35-15-L00506_35-15-L00506_2365939</t>
  </si>
  <si>
    <t>17.12.2021 12:45:00</t>
  </si>
  <si>
    <t>17.12.2021 15:47:00</t>
  </si>
  <si>
    <t>M-1433 35-02-M01433_M-1611 M03_2034635</t>
  </si>
  <si>
    <t>17.12.2021 12:53:55</t>
  </si>
  <si>
    <t>17.12.2021 13:57:23</t>
  </si>
  <si>
    <t>17.12.2021 12:55:00</t>
  </si>
  <si>
    <t>17.12.2021 19:36:08</t>
  </si>
  <si>
    <t>GRUPKENT KÖK 35-30-M00200_ALTINOVA M03_72066322</t>
  </si>
  <si>
    <t>17.12.2021 12:58:26</t>
  </si>
  <si>
    <t>17.12.2021 13:23:00</t>
  </si>
  <si>
    <t>K-704 35-01-K00704_910845638_910845638</t>
  </si>
  <si>
    <t>17.12.2021 13:01:43</t>
  </si>
  <si>
    <t>17.12.2021 14:02:31</t>
  </si>
  <si>
    <t>TSK RADAR ÖZEL KÖK 35-21-M00008Ö_HatBaşıAyırıcı_53138030 H2_53138030</t>
  </si>
  <si>
    <t>17.12.2021 13:06:00</t>
  </si>
  <si>
    <t>29.12.2021 14:25:24</t>
  </si>
  <si>
    <t>L-434 MENDERES BP 35-18-L00434_950458931_950458931</t>
  </si>
  <si>
    <t>17.12.2021 13:13:55</t>
  </si>
  <si>
    <t>17.12.2021 18:36:44</t>
  </si>
  <si>
    <t>K-1191 35-04-K01191_A A1B_5810320</t>
  </si>
  <si>
    <t>17.12.2021 13:18:01</t>
  </si>
  <si>
    <t>17.12.2021 14:46:36</t>
  </si>
  <si>
    <t>KARŞIYAKA MAHALLESİ TR-1 35-17-R00008_5660284_56357012_56357012</t>
  </si>
  <si>
    <t>17.12.2021 13:21:17</t>
  </si>
  <si>
    <t>17.12.2021 13:41:16</t>
  </si>
  <si>
    <t>KULA İM 45-77-A00001_DEMİRKÖPRÜ M03_2049497</t>
  </si>
  <si>
    <t>17.12.2021 13:30:27</t>
  </si>
  <si>
    <t>17.12.2021 13:32:26</t>
  </si>
  <si>
    <t>L-326 35-18-L00326_950449821_950449821</t>
  </si>
  <si>
    <t>17.12.2021 13:32:30</t>
  </si>
  <si>
    <t>17.12.2021 17:41:40</t>
  </si>
  <si>
    <t>17.12.2021 13:41:35</t>
  </si>
  <si>
    <t>17.12.2021 14:40:38</t>
  </si>
  <si>
    <t>TR-63(DM-12/14) 45-78-M00063_45-78-M00063_2357288</t>
  </si>
  <si>
    <t>17.12.2021 13:45:20</t>
  </si>
  <si>
    <t>17.12.2021 15:40:03</t>
  </si>
  <si>
    <t>TR-20 35-26-M00020_35-26-M00020_2349206</t>
  </si>
  <si>
    <t>17.12.2021 13:51:00</t>
  </si>
  <si>
    <t>17.12.2021 14:20:40</t>
  </si>
  <si>
    <t>CABBAR DM 45-73-M00100_DSİ ÇIKIŞ M03_2307311</t>
  </si>
  <si>
    <t>17.12.2021 13:52:36</t>
  </si>
  <si>
    <t>17.12.2021 14:28:23</t>
  </si>
  <si>
    <t>L-69 BAŞKENT SİTESİ 35-14-L00069_956658993_956658993</t>
  </si>
  <si>
    <t>17.12.2021 13:57:04</t>
  </si>
  <si>
    <t>17.12.2021 20:30:47</t>
  </si>
  <si>
    <t>M-2948 35-01-M02948_911440349_911440349</t>
  </si>
  <si>
    <t>17.12.2021 14:00:03</t>
  </si>
  <si>
    <t>17.12.2021 15:55:12</t>
  </si>
  <si>
    <t>BAYINDIR İM 35-20-A00001_CANLI L09_2313515</t>
  </si>
  <si>
    <t>17.12.2021 14:00:58</t>
  </si>
  <si>
    <t>17.12.2021 14:34:45</t>
  </si>
  <si>
    <t>SANDAL TR-1 KÖK 45-77-M00007_KULA İM M01_2330692</t>
  </si>
  <si>
    <t>17.12.2021 14:01:52</t>
  </si>
  <si>
    <t>17.12.2021 16:03:53</t>
  </si>
  <si>
    <t>FOÇAKÖY TR-1 35-23-M00222_42066364_56357417_56357417</t>
  </si>
  <si>
    <t>17.12.2021 14:05:42</t>
  </si>
  <si>
    <t>17.12.2021 15:23:43</t>
  </si>
  <si>
    <t>MADEN KÖK 45-83-M00128_CAMBAZLI KÖK M04_47316730</t>
  </si>
  <si>
    <t>17.12.2021 14:06:35</t>
  </si>
  <si>
    <t>17.12.2021 15:01:15</t>
  </si>
  <si>
    <t>M-1050 35-02-M01050_913858608_913858608</t>
  </si>
  <si>
    <t>17.12.2021 14:09:06</t>
  </si>
  <si>
    <t>17.12.2021 16:47:15</t>
  </si>
  <si>
    <t>17.12.2021 14:12:00</t>
  </si>
  <si>
    <t>17.12.2021 14:28:00</t>
  </si>
  <si>
    <t>TAVUK ÇUKURU TR-1 35-16-M00043_953309941_953309941</t>
  </si>
  <si>
    <t>17.12.2021 14:24:06</t>
  </si>
  <si>
    <t>17.12.2021 15:33:15</t>
  </si>
  <si>
    <t>17.12.2021 14:27:26</t>
  </si>
  <si>
    <t>17.12.2021 14:28:08</t>
  </si>
  <si>
    <t>MORDOĞAN TR-25 35-21-L00153_953368671_953368671</t>
  </si>
  <si>
    <t>17.12.2021 14:31:29</t>
  </si>
  <si>
    <t>17.12.2021 18:53:42</t>
  </si>
  <si>
    <t>BEYDERE KÖK 45-71-M00128_SARUHANLI M04_50217153</t>
  </si>
  <si>
    <t>17.12.2021 14:32:46</t>
  </si>
  <si>
    <t>17.12.2021 15:06:00</t>
  </si>
  <si>
    <t>BALABAN TR-1 35-24-M00106_955232413_955232413</t>
  </si>
  <si>
    <t>17.12.2021 14:35:36</t>
  </si>
  <si>
    <t>17.12.2021 15:53:28</t>
  </si>
  <si>
    <t>DİNDARLI KÖK TR-3 KAKLIK 45-79-M00395_DADAĞLI OVA M03_72035363</t>
  </si>
  <si>
    <t>17.12.2021 14:36:56</t>
  </si>
  <si>
    <t>17.12.2021 15:08:37</t>
  </si>
  <si>
    <t>K-3849 35-04-K03849_99086757_99086757</t>
  </si>
  <si>
    <t>17.12.2021 14:44:27</t>
  </si>
  <si>
    <t>17.12.2021 21:28:57</t>
  </si>
  <si>
    <t>17.12.2021 14:47:46</t>
  </si>
  <si>
    <t>17.12.2021 16:54:56</t>
  </si>
  <si>
    <t>TR-1 35-16-L00001_953347597_953347597</t>
  </si>
  <si>
    <t>17.12.2021 14:54:12</t>
  </si>
  <si>
    <t>17.12.2021 15:35:32</t>
  </si>
  <si>
    <t>K-843 35-03-K00843_E_56383343_56383343</t>
  </si>
  <si>
    <t>17.12.2021 14:55:59</t>
  </si>
  <si>
    <t>17.12.2021 16:37:53</t>
  </si>
  <si>
    <t>KÜÇÜKAVULCUK TR-3 35-15-L01099_C_56406999_56406999</t>
  </si>
  <si>
    <t>17.12.2021 14:59:00</t>
  </si>
  <si>
    <t>17.12.2021 16:00:42</t>
  </si>
  <si>
    <t>K-3186 35-02-K03186_C_56368514_56368514</t>
  </si>
  <si>
    <t>17.12.2021 14:59:28</t>
  </si>
  <si>
    <t>17.12.2021 19:21:08</t>
  </si>
  <si>
    <t>MASKİ AKHİSAR MERKEZ İÇME SUYU TR-1 ÖZEL 45-72-L00907Ö_95000532498_95000532498</t>
  </si>
  <si>
    <t>17.12.2021 15:01:26</t>
  </si>
  <si>
    <t>17.12.2021 18:08:40</t>
  </si>
  <si>
    <t>KUŞÇULAR TR-9 35-19-M00221_956696432_956696432</t>
  </si>
  <si>
    <t>17.12.2021 15:01:39</t>
  </si>
  <si>
    <t>17.12.2021 15:50:07</t>
  </si>
  <si>
    <t>L-37 YAT LİMANI 35-14-L00037_956636509_956636509</t>
  </si>
  <si>
    <t>17.12.2021 15:13:02</t>
  </si>
  <si>
    <t>17.12.2021 18:11:35</t>
  </si>
  <si>
    <t>DİNDARLI TR-2 YEŞİLOVA 45-79-M00427_B_56385421_56385421</t>
  </si>
  <si>
    <t>17.12.2021 15:15:04</t>
  </si>
  <si>
    <t>17.12.2021 16:14:39</t>
  </si>
  <si>
    <t>OTOYOL DM 45-80-M02917_APPAK M01_72022599</t>
  </si>
  <si>
    <t>17.12.2021 15:20:06</t>
  </si>
  <si>
    <t>17.12.2021 15:30:00</t>
  </si>
  <si>
    <t>KAPANCI TR-2 45-78-L00381_953290700_953290700</t>
  </si>
  <si>
    <t>17.12.2021 15:21:18</t>
  </si>
  <si>
    <t>17.12.2021 17:06:06</t>
  </si>
  <si>
    <t>TR-80 45-78-L00080_45-78-L00080_2354833</t>
  </si>
  <si>
    <t>17.12.2021 15:22:56</t>
  </si>
  <si>
    <t>17.12.2021 15:53:43</t>
  </si>
  <si>
    <t>_97536215_97536215</t>
  </si>
  <si>
    <t>17.12.2021 15:24:59</t>
  </si>
  <si>
    <t>17.12.2021 15:57:38</t>
  </si>
  <si>
    <t>M-2774 35-02-M02774_DAĞITIM TRAFOSU M01_81733248</t>
  </si>
  <si>
    <t>17.12.2021 15:30:21</t>
  </si>
  <si>
    <t>17.12.2021 16:54:45</t>
  </si>
  <si>
    <t>M-114 KAVAKLIDERE CAMİİ 35-14-M00114_956639266_956639266</t>
  </si>
  <si>
    <t>17.12.2021 15:39:41</t>
  </si>
  <si>
    <t>17.12.2021 22:07:26</t>
  </si>
  <si>
    <t>L-239 BAYKAL 35-18-L00239_950444672_950444672</t>
  </si>
  <si>
    <t>17.12.2021 15:45:00</t>
  </si>
  <si>
    <t>17.12.2021 23:34:18</t>
  </si>
  <si>
    <t>17.12.2021 15:46:00</t>
  </si>
  <si>
    <t>17.12.2021 16:41:29</t>
  </si>
  <si>
    <t>M-2922 35-04-M02922_950180328_950180328</t>
  </si>
  <si>
    <t>17.12.2021 15:50:45</t>
  </si>
  <si>
    <t>17.12.2021 22:00:26</t>
  </si>
  <si>
    <t>17.12.2021 16:06:53</t>
  </si>
  <si>
    <t>17.12.2021 18:01:31</t>
  </si>
  <si>
    <t>TR-48 35-15-M00048_950364599_950364599</t>
  </si>
  <si>
    <t>17.12.2021 16:08:04</t>
  </si>
  <si>
    <t>17.12.2021 17:25:27</t>
  </si>
  <si>
    <t>17.12.2021 16:13:00</t>
  </si>
  <si>
    <t>17.12.2021 18:20:40</t>
  </si>
  <si>
    <t>M-2465 35-09-M02465_97831438_97831438</t>
  </si>
  <si>
    <t>17.12.2021 16:14:01</t>
  </si>
  <si>
    <t>17.12.2021 19:10:49</t>
  </si>
  <si>
    <t>KARADOĞAN DİKİLİ TAŞ TR-5 35-15-L00387_C_56368595_56368595</t>
  </si>
  <si>
    <t>17.12.2021 16:15:10</t>
  </si>
  <si>
    <t>17.12.2021 16:56:21</t>
  </si>
  <si>
    <t>DM-14/3A 45-71-M02249__73720628_73720628</t>
  </si>
  <si>
    <t>17.12.2021 16:18:00</t>
  </si>
  <si>
    <t>17.12.2021 18:13:53</t>
  </si>
  <si>
    <t>17.12.2021 16:19:39</t>
  </si>
  <si>
    <t>17.12.2021 18:16:14</t>
  </si>
  <si>
    <t>17.12.2021 16:26:00</t>
  </si>
  <si>
    <t>17.12.2021 17:52:40</t>
  </si>
  <si>
    <t>K-2863 35-01-K02863_912259330_912259330</t>
  </si>
  <si>
    <t>17.12.2021 16:29:25</t>
  </si>
  <si>
    <t>17.12.2021 20:11:40</t>
  </si>
  <si>
    <t>17.12.2021 16:32:00</t>
  </si>
  <si>
    <t>17.12.2021 16:46:14</t>
  </si>
  <si>
    <t>YENİ ŞAKRAN TR-13 35-17-M00213__56355015_56355015</t>
  </si>
  <si>
    <t>17.12.2021 16:36:00</t>
  </si>
  <si>
    <t>17.12.2021 17:09:06</t>
  </si>
  <si>
    <t>YUKARI ÇAMKÖY TR-1 45-71-M01487_DIREK TIPI TRAFO HUCRESI H01_2089133</t>
  </si>
  <si>
    <t>17.12.2021 16:42:25</t>
  </si>
  <si>
    <t>17.12.2021 17:37:02</t>
  </si>
  <si>
    <t>17.12.2021 16:46:48</t>
  </si>
  <si>
    <t>17.12.2021 18:08:07</t>
  </si>
  <si>
    <t>17.12.2021 16:54:07</t>
  </si>
  <si>
    <t>17.12.2021 17:57:25</t>
  </si>
  <si>
    <t>17.12.2021 16:56:00</t>
  </si>
  <si>
    <t>17.12.2021 18:12:43</t>
  </si>
  <si>
    <t>ÜZÜMLÜ TR-186 TARIMSAL SULAMA 45-73-M00657_45-73-M00657_2346736</t>
  </si>
  <si>
    <t>17.12.2021 16:59:06</t>
  </si>
  <si>
    <t>17.12.2021 20:05:35</t>
  </si>
  <si>
    <t>L-12 BALLI KUYU 35-14-L00012_956656474_956656474</t>
  </si>
  <si>
    <t>17.12.2021 17:01:27</t>
  </si>
  <si>
    <t>17.12.2021 20:33:52</t>
  </si>
  <si>
    <t>17.12.2021 17:03:26</t>
  </si>
  <si>
    <t>17.12.2021 17:49:54</t>
  </si>
  <si>
    <t>TR-1-1/3 MEZARLIK KABİN 35-20-L00003_955203457_955203457</t>
  </si>
  <si>
    <t>17.12.2021 17:04:55</t>
  </si>
  <si>
    <t>17.12.2021 17:59:09</t>
  </si>
  <si>
    <t>17.12.2021 17:06:33</t>
  </si>
  <si>
    <t>17.12.2021 19:05:42</t>
  </si>
  <si>
    <t>TR-24 35-30-L00024_955319363_955319363</t>
  </si>
  <si>
    <t>17.12.2021 17:07:31</t>
  </si>
  <si>
    <t>17.12.2021 20:21:38</t>
  </si>
  <si>
    <t>SOMA TR-18 45-82-M00018_945526146_945526146</t>
  </si>
  <si>
    <t>17.12.2021 17:13:00</t>
  </si>
  <si>
    <t>17.12.2021 17:45:33</t>
  </si>
  <si>
    <t>TAVAK TR-1 45-81-M00076_A_56387583_56387583</t>
  </si>
  <si>
    <t>17.12.2021 17:14:34</t>
  </si>
  <si>
    <t>17.12.2021 18:23:46</t>
  </si>
  <si>
    <t>FOÇA TR-11 35-23-L00011_950424116_950424116</t>
  </si>
  <si>
    <t>17.12.2021 17:25:08</t>
  </si>
  <si>
    <t>17.12.2021 18:56:07</t>
  </si>
  <si>
    <t>17.12.2021 17:29:46</t>
  </si>
  <si>
    <t>17.12.2021 19:27:41</t>
  </si>
  <si>
    <t>17.12.2021 17:30:08</t>
  </si>
  <si>
    <t>17.12.2021 18:14:19</t>
  </si>
  <si>
    <t>TUZÇULLU TR-1 35-28-M00420_C_56359667_56359667</t>
  </si>
  <si>
    <t>17.12.2021 17:39:05</t>
  </si>
  <si>
    <t>17.12.2021 18:16:27</t>
  </si>
  <si>
    <t>DM-3/07 (MAKEDON GÖÇMENLERİ) 45-71-M00062_953174752_953174752</t>
  </si>
  <si>
    <t>17.12.2021 17:41:00</t>
  </si>
  <si>
    <t>17.12.2021 22:22:59</t>
  </si>
  <si>
    <t>OVAKENT TR-12 35-15-L00634_950386838_950386838</t>
  </si>
  <si>
    <t>17.12.2021 17:43:11</t>
  </si>
  <si>
    <t>17.12.2021 18:41:25</t>
  </si>
  <si>
    <t>BURUNCUK TR-6 35-20-L00304_9584089_56377997_56377997</t>
  </si>
  <si>
    <t>17.12.2021 17:44:13</t>
  </si>
  <si>
    <t>17.12.2021 20:15:17</t>
  </si>
  <si>
    <t>K-338 35-01-K00338_911480146_911480146</t>
  </si>
  <si>
    <t>17.12.2021 17:44:30</t>
  </si>
  <si>
    <t>17.12.2021 20:43:06</t>
  </si>
  <si>
    <t>GÖKÇEOLUK TR-1 45-81-M00078_A_56387674_56387674</t>
  </si>
  <si>
    <t>17.12.2021 17:46:02</t>
  </si>
  <si>
    <t>17.12.2021 19:20:37</t>
  </si>
  <si>
    <t>MORDOĞAN TR-41 35-21-L00164_953367353_953367353</t>
  </si>
  <si>
    <t>17.12.2021 17:55:18</t>
  </si>
  <si>
    <t>17.12.2021 20:09:58</t>
  </si>
  <si>
    <t>K-253 35-01-K00253_910455069_910455069</t>
  </si>
  <si>
    <t>17.12.2021 18:05:07</t>
  </si>
  <si>
    <t>17.12.2021 18:56:42</t>
  </si>
  <si>
    <t>SÜTÇÜLER DM-1/TR-6 35-27-M00920_913689715_913689715</t>
  </si>
  <si>
    <t>17.12.2021 18:06:01</t>
  </si>
  <si>
    <t>17.12.2021 19:55:11</t>
  </si>
  <si>
    <t>17.12.2021 18:08:05</t>
  </si>
  <si>
    <t>17.12.2021 18:30:41</t>
  </si>
  <si>
    <t>BÜYÜKBELEN TR-7 45-80-M00098_93561680_93561680</t>
  </si>
  <si>
    <t>17.12.2021 18:16:38</t>
  </si>
  <si>
    <t>17.12.2021 21:48:18</t>
  </si>
  <si>
    <t>VEZİROĞLU TR-1 45-71-M01034_ H_42027122</t>
  </si>
  <si>
    <t>17.12.2021 18:18:11</t>
  </si>
  <si>
    <t>17.12.2021 20:22:11</t>
  </si>
  <si>
    <t>KARABURUN BOZKÖY 35-21-L00053_A_56358260_56358260</t>
  </si>
  <si>
    <t>17.12.2021 18:18:34</t>
  </si>
  <si>
    <t>17.12.2021 19:39:24</t>
  </si>
  <si>
    <t>DM-5/8 35-26-M00806_7585046_56360214_56360214</t>
  </si>
  <si>
    <t>17.12.2021 18:23:19</t>
  </si>
  <si>
    <t>17.12.2021 19:02:31</t>
  </si>
  <si>
    <t>AŞAĞICUMA TR-3 35-16-M00102_47479064_56394963_56394963</t>
  </si>
  <si>
    <t>17.12.2021 18:25:23</t>
  </si>
  <si>
    <t>17.12.2021 20:40:10</t>
  </si>
  <si>
    <t>MURADİYE TR-5 (ESKİ MEZARLIK YANI) 45-71-M00204_A_56400302_56400302</t>
  </si>
  <si>
    <t>17.12.2021 18:28:39</t>
  </si>
  <si>
    <t>17.12.2021 19:41:04</t>
  </si>
  <si>
    <t>VELİLER KÖK 35-31-L00116_SAÇLI TR-1 L01_2337020</t>
  </si>
  <si>
    <t>17.12.2021 18:31:12</t>
  </si>
  <si>
    <t>17.12.2021 19:12:00</t>
  </si>
  <si>
    <t>K-1428 35-01-K01428_35-01-K01428_2363539</t>
  </si>
  <si>
    <t>17.12.2021 18:32:46</t>
  </si>
  <si>
    <t>17.12.2021 20:00:24</t>
  </si>
  <si>
    <t>17.12.2021 18:34:45</t>
  </si>
  <si>
    <t>17.12.2021 19:53:19</t>
  </si>
  <si>
    <t>K-126 35-01-K00126_911570768_911570768</t>
  </si>
  <si>
    <t>17.12.2021 18:36:13</t>
  </si>
  <si>
    <t>18.12.2021 01:45:20</t>
  </si>
  <si>
    <t>17.12.2021 18:37:29</t>
  </si>
  <si>
    <t>18.12.2021 01:38:31</t>
  </si>
  <si>
    <t>M. ALİ ÇETİN SULAMA GRUBU 35-27-M00172_98938866_98938866</t>
  </si>
  <si>
    <t>17.12.2021 18:38:38</t>
  </si>
  <si>
    <t>17.12.2021 21:58:25</t>
  </si>
  <si>
    <t>ASARLIK TR-8 35-28-M00182_953377172_953377172</t>
  </si>
  <si>
    <t>17.12.2021 18:42:43</t>
  </si>
  <si>
    <t>17.12.2021 21:24:18</t>
  </si>
  <si>
    <t>ÇUKURALTI M-18 35-25-M00066_955277834_955277834</t>
  </si>
  <si>
    <t>17.12.2021 18:44:52</t>
  </si>
  <si>
    <t>17.12.2021 20:47:51</t>
  </si>
  <si>
    <t>M-13 35-02-M00013_M-30 M10_2333808</t>
  </si>
  <si>
    <t>17.12.2021 18:57:50</t>
  </si>
  <si>
    <t>17.12.2021 22:30:22</t>
  </si>
  <si>
    <t>M-2663 35-04-M02663_79937567 B-1_77437902</t>
  </si>
  <si>
    <t>17.12.2021 19:01:54</t>
  </si>
  <si>
    <t>17.12.2021 22:23:26</t>
  </si>
  <si>
    <t>KEMALPAŞA DM-3/TR28 (TR-43) 35-27-M00043_913804858_913804858</t>
  </si>
  <si>
    <t>17.12.2021 19:03:23</t>
  </si>
  <si>
    <t>17.12.2021 22:40:19</t>
  </si>
  <si>
    <t>DM-14/3B 45-71-M02250_95001257065_95001257065</t>
  </si>
  <si>
    <t>17.12.2021 19:13:53</t>
  </si>
  <si>
    <t>17.12.2021 20:26:13</t>
  </si>
  <si>
    <t>TR-2/110 45-83-L00110__72372300_72372300</t>
  </si>
  <si>
    <t>17.12.2021 19:18:49</t>
  </si>
  <si>
    <t>17.12.2021 22:15:44</t>
  </si>
  <si>
    <t>GÖRDES TR-10 45-75-M00010_C_56389511_56389511</t>
  </si>
  <si>
    <t>17.12.2021 19:31:00</t>
  </si>
  <si>
    <t>17.12.2021 20:44:43</t>
  </si>
  <si>
    <t>TR-2/38 45-72-L00038_956497124_956497124</t>
  </si>
  <si>
    <t>17.12.2021 19:38:27</t>
  </si>
  <si>
    <t>17.12.2021 21:22:16</t>
  </si>
  <si>
    <t>MENEMEN TR-15 35-28-L00015_953386961_953386961</t>
  </si>
  <si>
    <t>17.12.2021 19:40:01</t>
  </si>
  <si>
    <t>17.12.2021 21:50:43</t>
  </si>
  <si>
    <t>M-261 ULAMIŞ 35-14-M00261_956633777_956633777</t>
  </si>
  <si>
    <t>17.12.2021 19:44:33</t>
  </si>
  <si>
    <t>17.12.2021 22:51:04</t>
  </si>
  <si>
    <t>17.12.2021 19:47:17</t>
  </si>
  <si>
    <t>17.12.2021 22:26:21</t>
  </si>
  <si>
    <t>_A_56388504_56388504</t>
  </si>
  <si>
    <t>17.12.2021 19:51:00</t>
  </si>
  <si>
    <t>17.12.2021 21:08:49</t>
  </si>
  <si>
    <t>17.12.2021 19:55:08</t>
  </si>
  <si>
    <t>17.12.2021 20:06:22</t>
  </si>
  <si>
    <t>TR-1/18 45-72-M00018_956503537_956503537</t>
  </si>
  <si>
    <t>17.12.2021 19:56:58</t>
  </si>
  <si>
    <t>ÇANDARLI TR-8 35-30-M00008_955318314_955318314</t>
  </si>
  <si>
    <t>17.12.2021 20:02:19</t>
  </si>
  <si>
    <t>17.12.2021 23:02:00</t>
  </si>
  <si>
    <t>17.12.2021 20:11:20</t>
  </si>
  <si>
    <t>17.12.2021 21:59:13</t>
  </si>
  <si>
    <t>17.12.2021 20:19:37</t>
  </si>
  <si>
    <t>17.12.2021 22:52:29</t>
  </si>
  <si>
    <t>L-97 35-18-L00097_35-18-L00097_2361542</t>
  </si>
  <si>
    <t>17.12.2021 20:20:11</t>
  </si>
  <si>
    <t>17.12.2021 21:57:35</t>
  </si>
  <si>
    <t>ÖREN TR-2 35-27-L00217_97503018_97503018</t>
  </si>
  <si>
    <t>17.12.2021 20:29:32</t>
  </si>
  <si>
    <t>17.12.2021 22:26:42</t>
  </si>
  <si>
    <t>KARAYAĞCI AVŞAR TR-1 45-75-M00293_B_56385261_56385261</t>
  </si>
  <si>
    <t>17.12.2021 20:32:04</t>
  </si>
  <si>
    <t>17.12.2021 20:58:48</t>
  </si>
  <si>
    <t>17.12.2021 20:44:32</t>
  </si>
  <si>
    <t>17.12.2021 21:52:09</t>
  </si>
  <si>
    <t>K-3109 35-04-K03109_99760143_99760143</t>
  </si>
  <si>
    <t>17.12.2021 20:44:54</t>
  </si>
  <si>
    <t>18.12.2021 00:19:04</t>
  </si>
  <si>
    <t>K-4406 35-04-K04406_99539478_99539478</t>
  </si>
  <si>
    <t>17.12.2021 20:52:21</t>
  </si>
  <si>
    <t>18.12.2021 01:03:28</t>
  </si>
  <si>
    <t>MURADİYE TR-2/B (23 NİSAN PARKI) 45-71-M01852_953239288_953239288</t>
  </si>
  <si>
    <t>17.12.2021 20:58:16</t>
  </si>
  <si>
    <t>17.12.2021 22:37:36</t>
  </si>
  <si>
    <t>K-429 35-01-K00429_911101561_911101561</t>
  </si>
  <si>
    <t>17.12.2021 21:33:59</t>
  </si>
  <si>
    <t>17.12.2021 23:59:18</t>
  </si>
  <si>
    <t>DM12/TR03 45-73-M00096_A c1_45119815</t>
  </si>
  <si>
    <t>17.12.2021 22:02:12</t>
  </si>
  <si>
    <t>17.12.2021 22:58:09</t>
  </si>
  <si>
    <t>K-619 35-01-K00619_35-01-K00619_2374806</t>
  </si>
  <si>
    <t>17.12.2021 22:04:28</t>
  </si>
  <si>
    <t>17.12.2021 23:40:52</t>
  </si>
  <si>
    <t>ARMUTLU TR-4 35-27-L00004_B_56360856_56360856</t>
  </si>
  <si>
    <t>17.12.2021 22:12:28</t>
  </si>
  <si>
    <t>17.12.2021 23:15:11</t>
  </si>
  <si>
    <t>L-92 35-18-L00092_950458529_950458529</t>
  </si>
  <si>
    <t>17.12.2021 22:17:13</t>
  </si>
  <si>
    <t>17.12.2021 22:30:23</t>
  </si>
  <si>
    <t>GÜZELKÖY TR 45-71-M00984_953181842_953181842</t>
  </si>
  <si>
    <t>17.12.2021 22:44:00</t>
  </si>
  <si>
    <t>17.12.2021 23:22:33</t>
  </si>
  <si>
    <t>17.12.2021 22:49:58</t>
  </si>
  <si>
    <t>17.12.2021 23:17:08</t>
  </si>
  <si>
    <t>M-2663 35-04-M02663_95000602958_95000602958</t>
  </si>
  <si>
    <t>18.12.2021 00:15:19</t>
  </si>
  <si>
    <t>18.12.2021 01:44:09</t>
  </si>
  <si>
    <t>DM12/TR4 45-73-M00094_A a1_45119837</t>
  </si>
  <si>
    <t>18.12.2021 01:01:43</t>
  </si>
  <si>
    <t>18.12.2021 02:11:37</t>
  </si>
  <si>
    <t>K-101 35-01-K00101_K-880 K02_42445851</t>
  </si>
  <si>
    <t>18.12.2021 01:03:02</t>
  </si>
  <si>
    <t>18.12.2021 01:05:02</t>
  </si>
  <si>
    <t>K-619 35-01-K00619_C c1_5898348</t>
  </si>
  <si>
    <t>18.12.2021 01:11:00</t>
  </si>
  <si>
    <t>18.12.2021 01:54:37</t>
  </si>
  <si>
    <t>18.12.2021 01:12:18</t>
  </si>
  <si>
    <t>18.12.2021 02:07:18</t>
  </si>
  <si>
    <t>K-1206 35-01-K01206_K-1295 K03_2047548</t>
  </si>
  <si>
    <t>18.12.2021 01:55:58</t>
  </si>
  <si>
    <t>18.12.2021 01:57:20</t>
  </si>
  <si>
    <t>M-988 35-03-M00988_F_56363314_56363314</t>
  </si>
  <si>
    <t>18.12.2021 02:55:16</t>
  </si>
  <si>
    <t>18.12.2021 04:39:52</t>
  </si>
  <si>
    <t>18.12.2021 03:03:54</t>
  </si>
  <si>
    <t>18.12.2021 03:07:38</t>
  </si>
  <si>
    <t>18.12.2021 05:01:43</t>
  </si>
  <si>
    <t>18.12.2021 07:24:38</t>
  </si>
  <si>
    <t>DAĞKIZILCA-1 35-26-M00499_7098953_56359067_56359067</t>
  </si>
  <si>
    <t>18.12.2021 07:28:51</t>
  </si>
  <si>
    <t>18.12.2021 10:09:59</t>
  </si>
  <si>
    <t>18.12.2021 07:49:11</t>
  </si>
  <si>
    <t>18.12.2021 11:53:38</t>
  </si>
  <si>
    <t>ÇAMAVLU TR-2 35-16-M00124_953328136_953328136</t>
  </si>
  <si>
    <t>18.12.2021 08:16:26</t>
  </si>
  <si>
    <t>18.12.2021 10:06:27</t>
  </si>
  <si>
    <t>K-1060 35-01-K01060_910759185_910759185</t>
  </si>
  <si>
    <t>18.12.2021 08:17:55</t>
  </si>
  <si>
    <t>18.12.2021 09:15:47</t>
  </si>
  <si>
    <t>M-2423 35-04-M02423_95001349833_95001349833</t>
  </si>
  <si>
    <t>18.12.2021 09:40:55</t>
  </si>
  <si>
    <t>İSTASYONALTI KÖK 45-83-M00131_CELALETTİN AŞKIN M08_2329824</t>
  </si>
  <si>
    <t>18.12.2021 08:24:19</t>
  </si>
  <si>
    <t>18.12.2021 09:07:29</t>
  </si>
  <si>
    <t>L-93 35-18-L00093_950466824_950466824</t>
  </si>
  <si>
    <t>18.12.2021 08:25:17</t>
  </si>
  <si>
    <t>18.12.2021 10:32:00</t>
  </si>
  <si>
    <t>18.12.2021 08:50:23</t>
  </si>
  <si>
    <t>18.12.2021 13:45:05</t>
  </si>
  <si>
    <t>KARAKURT KÖK 45-76-M00049_İLYASLAR KÖK M01_72213533</t>
  </si>
  <si>
    <t>18.12.2021 08:50:28</t>
  </si>
  <si>
    <t>18.12.2021 12:48:41</t>
  </si>
  <si>
    <t>K-2577 35-01-K02577_911377296_911377296</t>
  </si>
  <si>
    <t>18.12.2021 08:59:32</t>
  </si>
  <si>
    <t>18.12.2021 14:31:57</t>
  </si>
  <si>
    <t>YAYLA KÖYÜ SULAMA 45-83-L00239_45-83-L00239_2361588</t>
  </si>
  <si>
    <t>18.12.2021 09:00:00</t>
  </si>
  <si>
    <t>18.12.2021 16:29:08</t>
  </si>
  <si>
    <t>TR-1-2/3 ÖĞRETMEN EVİ KABİN 35-20-L00011_955202926_955202926</t>
  </si>
  <si>
    <t>18.12.2021 09:00:24</t>
  </si>
  <si>
    <t>18.12.2021 11:20:36</t>
  </si>
  <si>
    <t>ULUCAK TM 35-28-A00002_GÖKTEPE RES M12_2061198</t>
  </si>
  <si>
    <t>18.12.2021 09:01:00</t>
  </si>
  <si>
    <t>18.12.2021 10:08:33</t>
  </si>
  <si>
    <t>18.12.2021 09:05:40</t>
  </si>
  <si>
    <t>18.12.2021 09:06:19</t>
  </si>
  <si>
    <t>18.12.2021 09:06:29</t>
  </si>
  <si>
    <t>18.12.2021 16:19:40</t>
  </si>
  <si>
    <t>ALMAK TM 35-17-A00003_MKE M29_2307153</t>
  </si>
  <si>
    <t>18.12.2021 09:07:15</t>
  </si>
  <si>
    <t>18.12.2021 13:34:32</t>
  </si>
  <si>
    <t>ULUCAK TM 35-28-A00002_KOYUNDERE M13_2061637</t>
  </si>
  <si>
    <t>18.12.2021 09:08:49</t>
  </si>
  <si>
    <t>18.12.2021 09:54:31</t>
  </si>
  <si>
    <t>DM08/TR19 45-73-M00065__72372282_72372282</t>
  </si>
  <si>
    <t>18.12.2021 09:08:54</t>
  </si>
  <si>
    <t>18.12.2021 13:45:53</t>
  </si>
  <si>
    <t>TR-1/79 45-72-M00079_B_56392221_56392221</t>
  </si>
  <si>
    <t>18.12.2021 09:13:19</t>
  </si>
  <si>
    <t>18.12.2021 11:30:01</t>
  </si>
  <si>
    <t>DM-3/TR-10 35-13-L00053_TR-13 L01_66490110</t>
  </si>
  <si>
    <t>18.12.2021 09:15:00</t>
  </si>
  <si>
    <t>18.12.2021 13:50:00</t>
  </si>
  <si>
    <t>K-704 35-01-K00704_911451024_911451024</t>
  </si>
  <si>
    <t>18.12.2021 09:15:19</t>
  </si>
  <si>
    <t>18.12.2021 16:52:11</t>
  </si>
  <si>
    <t>K-1023 35-03-K01023_K-1490 K01_41962027</t>
  </si>
  <si>
    <t>18.12.2021 17:01:05</t>
  </si>
  <si>
    <t>18.12.2021 09:15:50</t>
  </si>
  <si>
    <t>18.12.2021 17:24:21</t>
  </si>
  <si>
    <t>K-3109 35-04-K03109_912448921_912448921</t>
  </si>
  <si>
    <t>18.12.2021 09:16:27</t>
  </si>
  <si>
    <t>18.12.2021 11:04:33</t>
  </si>
  <si>
    <t>KARAKUYU KÖK 35-26-M00437_KÖYLER KORUCUK M06_66057229</t>
  </si>
  <si>
    <t>18.12.2021 09:17:30</t>
  </si>
  <si>
    <t>18.12.2021 09:18:57</t>
  </si>
  <si>
    <t>18.12.2021 09:18:24</t>
  </si>
  <si>
    <t>18.12.2021 17:08:39</t>
  </si>
  <si>
    <t>18.12.2021 09:18:39</t>
  </si>
  <si>
    <t>18.12.2021 18:24:03</t>
  </si>
  <si>
    <t>HALİLBEYLİ TR-4 35-27-M01053_98770636_98770636</t>
  </si>
  <si>
    <t>18.12.2021 09:19:00</t>
  </si>
  <si>
    <t>18.12.2021 10:43:56</t>
  </si>
  <si>
    <t>PINARLAR TR-2 45-81-M00240_A_56399188_56399188</t>
  </si>
  <si>
    <t>18.12.2021 09:19:01</t>
  </si>
  <si>
    <t>18.12.2021 11:06:06</t>
  </si>
  <si>
    <t>OĞLANANASI TR-13 35-22-M00296_955256525_955256525</t>
  </si>
  <si>
    <t>18.12.2021 09:20:52</t>
  </si>
  <si>
    <t>18.12.2021 11:30:27</t>
  </si>
  <si>
    <t>K-1060 35-01-K01060_C PC_5862213</t>
  </si>
  <si>
    <t>18.12.2021 09:20:54</t>
  </si>
  <si>
    <t>18.12.2021 10:12:16</t>
  </si>
  <si>
    <t>18.12.2021 09:23:19</t>
  </si>
  <si>
    <t>18.12.2021 16:38:13</t>
  </si>
  <si>
    <t>YENİFOÇA TR-45 35-23-M00045_ALMAK TM M03_2124639</t>
  </si>
  <si>
    <t>18.12.2021 09:23:24</t>
  </si>
  <si>
    <t>18.12.2021 09:39:04</t>
  </si>
  <si>
    <t>_B_56386504_56386504</t>
  </si>
  <si>
    <t>18.12.2021 09:25:26</t>
  </si>
  <si>
    <t>18.12.2021 12:13:28</t>
  </si>
  <si>
    <t>TR-2/109 45-83-L00109_F F01_65871411</t>
  </si>
  <si>
    <t>18.12.2021 09:30:27</t>
  </si>
  <si>
    <t>18.12.2021 17:15:53</t>
  </si>
  <si>
    <t>TATAR DM 35-19-M00256_HatBaşıAyırıcı_53134059 M12_53134059</t>
  </si>
  <si>
    <t>18.12.2021 09:31:19</t>
  </si>
  <si>
    <t>18.12.2021 10:17:57</t>
  </si>
  <si>
    <t>L-326 35-18-L00326_6260337_56357774_56357774</t>
  </si>
  <si>
    <t>18.12.2021 09:45:06</t>
  </si>
  <si>
    <t>18.12.2021 13:50:33</t>
  </si>
  <si>
    <t>ÇİFTLİK TR-2 35-24-M00361_982839263_982839263</t>
  </si>
  <si>
    <t>18.12.2021 09:46:00</t>
  </si>
  <si>
    <t>18.12.2021 11:27:43</t>
  </si>
  <si>
    <t>18.12.2021 09:46:06</t>
  </si>
  <si>
    <t>18.12.2021 18:13:53</t>
  </si>
  <si>
    <t>TAYTAN TR-3 45-78-M00306__72373810_72373810</t>
  </si>
  <si>
    <t>18.12.2021 09:46:17</t>
  </si>
  <si>
    <t>18.12.2021 11:31:15</t>
  </si>
  <si>
    <t>EYKO TR-3 35-30-M00029_955319019_955319019</t>
  </si>
  <si>
    <t>18.12.2021 09:48:45</t>
  </si>
  <si>
    <t>18.12.2021 11:06:58</t>
  </si>
  <si>
    <t>GÜMÜLDÜR M-36 35-25-M00036_B_56368392_56368392</t>
  </si>
  <si>
    <t>18.12.2021 09:49:07</t>
  </si>
  <si>
    <t>18.12.2021 11:07:54</t>
  </si>
  <si>
    <t>18.12.2021 09:51:35</t>
  </si>
  <si>
    <t>18.12.2021 17:26:10</t>
  </si>
  <si>
    <t>L-177 35-18-L00177_950442696_950442696</t>
  </si>
  <si>
    <t>18.12.2021 09:56:03</t>
  </si>
  <si>
    <t>18.12.2021 11:35:00</t>
  </si>
  <si>
    <t>DEREKÖY KÖK-2 45-82-M00205_IŞIKLAR-4 M010_82862530</t>
  </si>
  <si>
    <t>18.12.2021 09:57:41</t>
  </si>
  <si>
    <t>18.12.2021 14:18:18</t>
  </si>
  <si>
    <t>DM-14/3B 45-71-M02250_953197275_953197275</t>
  </si>
  <si>
    <t>18.12.2021 09:59:00</t>
  </si>
  <si>
    <t>18.12.2021 10:46:46</t>
  </si>
  <si>
    <t>M-1597 35-22-M00150_95000042315_95000042315</t>
  </si>
  <si>
    <t>18.12.2021 10:00:21</t>
  </si>
  <si>
    <t>18.12.2021 13:35:04</t>
  </si>
  <si>
    <t>ÇAPAK KÖK 35-26-M00435_HatBaşıAyırıcı_74816161 M05_74816161</t>
  </si>
  <si>
    <t>18.12.2021 10:01:19</t>
  </si>
  <si>
    <t>18.12.2021 10:03:29</t>
  </si>
  <si>
    <t>ÖZLEMTUR SAHİL SİTESİ 35-21-L00084_95000518805_95000518805</t>
  </si>
  <si>
    <t>18.12.2021 10:02:40</t>
  </si>
  <si>
    <t>18.12.2021 15:14:43</t>
  </si>
  <si>
    <t>18.12.2021 10:03:59</t>
  </si>
  <si>
    <t>18.12.2021 10:04:29</t>
  </si>
  <si>
    <t>K-1064 35-04-K01064_99014601_99014601</t>
  </si>
  <si>
    <t>18.12.2021 10:04:48</t>
  </si>
  <si>
    <t>18.12.2021 12:38:41</t>
  </si>
  <si>
    <t>KARAAĞAÇLI SANAYİ TR-5 45-71-M00132_KARAAĞAÇLI TR-14 M04_2323327</t>
  </si>
  <si>
    <t>18.12.2021 10:08:01</t>
  </si>
  <si>
    <t>18.12.2021 11:38:35</t>
  </si>
  <si>
    <t>ZEYTİNOVA TR-3 35-20-L00309_955203326_955203326</t>
  </si>
  <si>
    <t>18.12.2021 10:12:12</t>
  </si>
  <si>
    <t>18.12.2021 13:27:38</t>
  </si>
  <si>
    <t>K-3957 EMN. MÜD. REHABİLİTASYON MERK. 35-07-K03957Ö_ K03_2071722</t>
  </si>
  <si>
    <t>18.12.2021 10:16:00</t>
  </si>
  <si>
    <t>18.12.2021 11:18:37</t>
  </si>
  <si>
    <t>K-2577 35-01-K02577_35-01-K02577_65799152</t>
  </si>
  <si>
    <t>18.12.2021 10:18:12</t>
  </si>
  <si>
    <t>18.12.2021 11:27:25</t>
  </si>
  <si>
    <t>M-1230 35-01-M01230_911800217_911800217</t>
  </si>
  <si>
    <t>18.12.2021 10:19:12</t>
  </si>
  <si>
    <t>18.12.2021 12:53:07</t>
  </si>
  <si>
    <t>K-1227 35-04-K01227_99255071_99255071</t>
  </si>
  <si>
    <t>18.12.2021 10:23:00</t>
  </si>
  <si>
    <t>18.12.2021 13:19:33</t>
  </si>
  <si>
    <t>ÖRENCİK TR-2 45-73-M00552_A_56364934_56364934</t>
  </si>
  <si>
    <t>18.12.2021 10:23:58</t>
  </si>
  <si>
    <t>18.12.2021 14:34:32</t>
  </si>
  <si>
    <t>M-2423 35-04-M02423__72373894_72373894</t>
  </si>
  <si>
    <t>18.12.2021 10:30:08</t>
  </si>
  <si>
    <t>18.12.2021 14:00:39</t>
  </si>
  <si>
    <t>18.12.2021 10:30:23</t>
  </si>
  <si>
    <t>18.12.2021 12:13:09</t>
  </si>
  <si>
    <t>18.12.2021 10:34:00</t>
  </si>
  <si>
    <t>18.12.2021 11:59:19</t>
  </si>
  <si>
    <t>18.12.2021 10:34:39</t>
  </si>
  <si>
    <t>18.12.2021 12:36:01</t>
  </si>
  <si>
    <t>YENİFOÇA M-274 35-23-M00274_950421130_950421130</t>
  </si>
  <si>
    <t>18.12.2021 10:35:25</t>
  </si>
  <si>
    <t>18.12.2021 15:44:28</t>
  </si>
  <si>
    <t>L-207 MERKEZTUR 35-18-L00207_915135704_915135704</t>
  </si>
  <si>
    <t>18.12.2021 10:38:38</t>
  </si>
  <si>
    <t>18.12.2021 13:25:21</t>
  </si>
  <si>
    <t>L-317 BAHÇELİEVLER-1 35-18-L00317_6411636_56356517_56356517</t>
  </si>
  <si>
    <t>18.12.2021 10:39:06</t>
  </si>
  <si>
    <t>18.12.2021 12:39:55</t>
  </si>
  <si>
    <t>M-1361 35-03-M01361_E_56355327_56355327</t>
  </si>
  <si>
    <t>18.12.2021 10:40:00</t>
  </si>
  <si>
    <t>18.12.2021 11:40:10</t>
  </si>
  <si>
    <t>KADIOVACIK TR-1 35-19-M00202_7642831_56376017_56376017</t>
  </si>
  <si>
    <t>18.12.2021 10:47:30</t>
  </si>
  <si>
    <t>18.12.2021 12:05:17</t>
  </si>
  <si>
    <t>K-1227 35-04-K01227_C_72410375_72410375</t>
  </si>
  <si>
    <t>18.12.2021 10:52:23</t>
  </si>
  <si>
    <t>18.12.2021 14:42:12</t>
  </si>
  <si>
    <t>TR-78/1 45-83-L00305_955140259_955140259</t>
  </si>
  <si>
    <t>18.12.2021 10:58:31</t>
  </si>
  <si>
    <t>18.12.2021 12:23:50</t>
  </si>
  <si>
    <t>DM-1/57 35-29-M00057_967162578_967162578</t>
  </si>
  <si>
    <t>18.12.2021 10:58:37</t>
  </si>
  <si>
    <t>18.12.2021 19:39:17</t>
  </si>
  <si>
    <t>İĞDELİ DAMLAR SOKAK TR-4 35-31-L00344_956573765_956573765</t>
  </si>
  <si>
    <t>18.12.2021 11:04:32</t>
  </si>
  <si>
    <t>18.12.2021 14:42:59</t>
  </si>
  <si>
    <t>DOLAYLAR TR-1 35-15-L00743_C_56407256_56407256</t>
  </si>
  <si>
    <t>18.12.2021 11:09:19</t>
  </si>
  <si>
    <t>18.12.2021 12:11:50</t>
  </si>
  <si>
    <t>KISIK TR-2 35-22-M00136_955256955_955256955</t>
  </si>
  <si>
    <t>18.12.2021 11:14:42</t>
  </si>
  <si>
    <t>18.12.2021 14:33:11</t>
  </si>
  <si>
    <t>TR-120 35-15-L00120_35-15-L00120_66865597</t>
  </si>
  <si>
    <t>18.12.2021 11:15:39</t>
  </si>
  <si>
    <t>18.12.2021 14:47:07</t>
  </si>
  <si>
    <t>K-2577 35-01-K02577_ÖZEL SDP_5900771</t>
  </si>
  <si>
    <t>18.12.2021 11:17:00</t>
  </si>
  <si>
    <t>18.12.2021 13:58:42</t>
  </si>
  <si>
    <t>SARUHANLI TR-5 45-80-M02888_TR-8 ÇIKIŞI M01_60966096</t>
  </si>
  <si>
    <t>18.12.2021 11:29:49</t>
  </si>
  <si>
    <t>18.12.2021 12:03:00</t>
  </si>
  <si>
    <t>18.12.2021 11:36:37</t>
  </si>
  <si>
    <t>18.12.2021 11:39:37</t>
  </si>
  <si>
    <t>KARAOĞLANLI TR-4 45-71-M00093_953212413_953212413</t>
  </si>
  <si>
    <t>18.12.2021 11:40:00</t>
  </si>
  <si>
    <t>18.12.2021 12:58:53</t>
  </si>
  <si>
    <t>FOÇA TR-32 35-23-L00032_95000011214_95000011214</t>
  </si>
  <si>
    <t>18.12.2021 11:49:33</t>
  </si>
  <si>
    <t>18.12.2021 19:12:52</t>
  </si>
  <si>
    <t>K-1105 35-03-K01105_C_56377499_56377499</t>
  </si>
  <si>
    <t>18.12.2021 11:50:12</t>
  </si>
  <si>
    <t>18.12.2021 13:28:59</t>
  </si>
  <si>
    <t>18.12.2021 11:51:36</t>
  </si>
  <si>
    <t>18.12.2021 19:06:43</t>
  </si>
  <si>
    <t>SİYEKLİ KÖK 45-71-M00185_HatBaşıAyırıcı_53134945 M05_53134945</t>
  </si>
  <si>
    <t>18.12.2021 12:01:51</t>
  </si>
  <si>
    <t>18.12.2021 15:06:29</t>
  </si>
  <si>
    <t>DM-25/17 45-71-M00049_B_56396831_56396831</t>
  </si>
  <si>
    <t>18.12.2021 12:05:00</t>
  </si>
  <si>
    <t>18.12.2021 13:10:11</t>
  </si>
  <si>
    <t>L-103 35-18-L00103_950439912_950439912</t>
  </si>
  <si>
    <t>18.12.2021 12:08:52</t>
  </si>
  <si>
    <t>18.12.2021 13:05:18</t>
  </si>
  <si>
    <t>M-392 35-03-M00392__72372563_72372563</t>
  </si>
  <si>
    <t>18.12.2021 12:09:00</t>
  </si>
  <si>
    <t>18.12.2021 13:37:00</t>
  </si>
  <si>
    <t>MEVLÜTLÜ TR-2 45-78-M01083_49276442_56387709_56387709</t>
  </si>
  <si>
    <t>18.12.2021 12:13:05</t>
  </si>
  <si>
    <t>18.12.2021 13:20:29</t>
  </si>
  <si>
    <t>BADEMBÜKÜ TR-2 35-21-L00218_95000475983_95000475983</t>
  </si>
  <si>
    <t>18.12.2021 12:13:24</t>
  </si>
  <si>
    <t>18.12.2021 16:37:32</t>
  </si>
  <si>
    <t>ÜRKMEZ M-22 35-25-M00156_956644410_956644410</t>
  </si>
  <si>
    <t>18.12.2021 12:16:44</t>
  </si>
  <si>
    <t>18.12.2021 14:05:57</t>
  </si>
  <si>
    <t>M-2956 35-04-M02956_954705589_954705589</t>
  </si>
  <si>
    <t>18.12.2021 13:24:57</t>
  </si>
  <si>
    <t>KULA İM 45-77-A00001_HatBaşıAyırıcı_79939740 M07_79939740</t>
  </si>
  <si>
    <t>18.12.2021 12:18:09</t>
  </si>
  <si>
    <t>18.12.2021 13:52:47</t>
  </si>
  <si>
    <t>SOMA DM-3 45-82-M00025_945530297_945530297</t>
  </si>
  <si>
    <t>18.12.2021 12:18:18</t>
  </si>
  <si>
    <t>18.12.2021 13:20:19</t>
  </si>
  <si>
    <t>PAYAMLI TR-1 35-10-L00056_915122135_915122135</t>
  </si>
  <si>
    <t>18.12.2021 12:21:14</t>
  </si>
  <si>
    <t>18.12.2021 14:29:00</t>
  </si>
  <si>
    <t>L-217 35-18-L00217_950451759_950451759</t>
  </si>
  <si>
    <t>18.12.2021 12:24:25</t>
  </si>
  <si>
    <t>18.12.2021 13:47:28</t>
  </si>
  <si>
    <t>DM-16/TR-71 45-71-M02470_953244792_953244792</t>
  </si>
  <si>
    <t>18.12.2021 12:25:58</t>
  </si>
  <si>
    <t>18.12.2021 13:52:09</t>
  </si>
  <si>
    <t>KARAAĞAÇLI TR-13 45-71-M01075_FABRİKALAR M05_2320972</t>
  </si>
  <si>
    <t>18.12.2021 12:28:00</t>
  </si>
  <si>
    <t>18.12.2021 14:55:30</t>
  </si>
  <si>
    <t>K-872 35-04-K00872_C C3B_5822971</t>
  </si>
  <si>
    <t>18.12.2021 12:30:30</t>
  </si>
  <si>
    <t>18.12.2021 15:21:05</t>
  </si>
  <si>
    <t>YEŞİLOVA ÇAYIR TR-3 35-20-L00128_955189568_955189568</t>
  </si>
  <si>
    <t>18.12.2021 12:30:35</t>
  </si>
  <si>
    <t>18.12.2021 15:50:35</t>
  </si>
  <si>
    <t>L-263 TANSAŞ YANI 35-18-L00263_95001182276_95001182276</t>
  </si>
  <si>
    <t>18.12.2021 12:41:03</t>
  </si>
  <si>
    <t>18.12.2021 15:30:52</t>
  </si>
  <si>
    <t>VİŞNELİ TR-5 35-27-M01160_35-27-M01160_82734353</t>
  </si>
  <si>
    <t>18.12.2021 12:58:11</t>
  </si>
  <si>
    <t>18.12.2021 15:18:05</t>
  </si>
  <si>
    <t>K-4314 35-09-K04314_A_56380679_56380679</t>
  </si>
  <si>
    <t>18.12.2021 12:58:18</t>
  </si>
  <si>
    <t>18.12.2021 14:55:09</t>
  </si>
  <si>
    <t>KARABURUN TR-15 35-21-L00013_A_56357705_56357705</t>
  </si>
  <si>
    <t>18.12.2021 13:05:16</t>
  </si>
  <si>
    <t>18.12.2021 18:23:41</t>
  </si>
  <si>
    <t>18.12.2021 13:07:44</t>
  </si>
  <si>
    <t>18.12.2021 18:45:34</t>
  </si>
  <si>
    <t>ÇAMAVLU TR-1 35-16-M00123_953353925_953353925</t>
  </si>
  <si>
    <t>18.12.2021 13:10:25</t>
  </si>
  <si>
    <t>18.12.2021 15:19:20</t>
  </si>
  <si>
    <t>L-1 35-18-L00001_950467684_950467684</t>
  </si>
  <si>
    <t>18.12.2021 13:20:15</t>
  </si>
  <si>
    <t>18.12.2021 16:52:54</t>
  </si>
  <si>
    <t>ŞEYHDAVUTLAR TR-7 (TR-3) 45-79-M00504_A_56386405_56386405</t>
  </si>
  <si>
    <t>18.12.2021 13:22:08</t>
  </si>
  <si>
    <t>18.12.2021 15:50:34</t>
  </si>
  <si>
    <t>EMİNBEY TR-1 45-78-M00853_45-78-M00853_2351920</t>
  </si>
  <si>
    <t>18.12.2021 13:22:48</t>
  </si>
  <si>
    <t>18.12.2021 14:19:58</t>
  </si>
  <si>
    <t>K-4405 35-02-K04405_99487116_99487116</t>
  </si>
  <si>
    <t>18.12.2021 13:23:38</t>
  </si>
  <si>
    <t>18.12.2021 16:56:08</t>
  </si>
  <si>
    <t>YENİFOÇA TR-44 35-23-M00044_915145346_915145346</t>
  </si>
  <si>
    <t>18.12.2021 13:24:00</t>
  </si>
  <si>
    <t>18.12.2021 13:49:45</t>
  </si>
  <si>
    <t>K-2377 35-08-K02377_97623961_97623961</t>
  </si>
  <si>
    <t>18.12.2021 13:27:51</t>
  </si>
  <si>
    <t>18.12.2021 19:13:24</t>
  </si>
  <si>
    <t>K-4443 35-03-K04443_910150302_910150302</t>
  </si>
  <si>
    <t>18.12.2021 13:28:57</t>
  </si>
  <si>
    <t>18.12.2021 16:53:20</t>
  </si>
  <si>
    <t>K-2550 35-01-K02550_A_56365477_56365477</t>
  </si>
  <si>
    <t>18.12.2021 13:31:15</t>
  </si>
  <si>
    <t>18.12.2021 18:41:07</t>
  </si>
  <si>
    <t>M-2557 35-01-M02557_911337460_911337460</t>
  </si>
  <si>
    <t>18.12.2021 13:32:27</t>
  </si>
  <si>
    <t>18.12.2021 17:10:34</t>
  </si>
  <si>
    <t>M-2816 35-02-M02816_967194643_967194643</t>
  </si>
  <si>
    <t>18.12.2021 13:40:34</t>
  </si>
  <si>
    <t>18.12.2021 15:13:21</t>
  </si>
  <si>
    <t>EMİRALEM TR-4 35-28-M00502_DIREK TIPI TRAFO HUCRESI H01_2109940</t>
  </si>
  <si>
    <t>18.12.2021 13:45:50</t>
  </si>
  <si>
    <t>18.12.2021 16:44:17</t>
  </si>
  <si>
    <t>_911082959_911082959</t>
  </si>
  <si>
    <t>18.12.2021 13:48:39</t>
  </si>
  <si>
    <t>18.12.2021 17:25:32</t>
  </si>
  <si>
    <t>18.12.2021 13:53:49</t>
  </si>
  <si>
    <t>18.12.2021 13:54:19</t>
  </si>
  <si>
    <t>AHMETBEYLER DM 35-16-M00154_YUKARI KIRIKLAR M08_82965210</t>
  </si>
  <si>
    <t>18.12.2021 13:57:01</t>
  </si>
  <si>
    <t>18.12.2021 14:20:00</t>
  </si>
  <si>
    <t>18.12.2021 13:58:35</t>
  </si>
  <si>
    <t>18.12.2021 14:38:56</t>
  </si>
  <si>
    <t>YELKİ TR-1 DM-2/7  (M-2341) 35-10-M02341_915030136_915030136</t>
  </si>
  <si>
    <t>18.12.2021 14:00:10</t>
  </si>
  <si>
    <t>18.12.2021 17:18:19</t>
  </si>
  <si>
    <t>K-872 35-04-K00872_35-04-K00872_2350707</t>
  </si>
  <si>
    <t>18.12.2021 14:04:09</t>
  </si>
  <si>
    <t>18.12.2021 16:33:42</t>
  </si>
  <si>
    <t>AHMETBEYLER DM 35-16-M00154_ÇİTKÖY M07_82965209</t>
  </si>
  <si>
    <t>18.12.2021 14:07:00</t>
  </si>
  <si>
    <t>18.12.2021 15:32:39</t>
  </si>
  <si>
    <t>ZEYTİNALAN TR-110 35-19-M00110_35-19-M00110_2376668</t>
  </si>
  <si>
    <t>18.12.2021 14:09:19</t>
  </si>
  <si>
    <t>18.12.2021 15:34:34</t>
  </si>
  <si>
    <t>KAVAKLIDERE TR-19 45-73-M01013_45-73-M01013_2353363</t>
  </si>
  <si>
    <t>18.12.2021 14:09:57</t>
  </si>
  <si>
    <t>18.12.2021 15:24:37</t>
  </si>
  <si>
    <t>K-772 35-01-K00772_912034794_912034794</t>
  </si>
  <si>
    <t>18.12.2021 14:10:43</t>
  </si>
  <si>
    <t>18.12.2021 22:44:02</t>
  </si>
  <si>
    <t>ÇİLE TR-4 35-22-M00189_955294753_955294753</t>
  </si>
  <si>
    <t>18.12.2021 14:12:30</t>
  </si>
  <si>
    <t>18.12.2021 18:55:31</t>
  </si>
  <si>
    <t>ÇUKURALTI M-18 35-25-M00066_955269477_955269477</t>
  </si>
  <si>
    <t>18.12.2021 14:15:45</t>
  </si>
  <si>
    <t>18.12.2021 16:52:23</t>
  </si>
  <si>
    <t>BAĞCILAR TR-1 35-28-M00266_953381729_953381729</t>
  </si>
  <si>
    <t>18.12.2021 14:19:34</t>
  </si>
  <si>
    <t>18.12.2021 17:13:47</t>
  </si>
  <si>
    <t>_99204274_99204274</t>
  </si>
  <si>
    <t>18.12.2021 14:24:55</t>
  </si>
  <si>
    <t>18.12.2021 19:39:16</t>
  </si>
  <si>
    <t>18.12.2021 14:26:11</t>
  </si>
  <si>
    <t>18.12.2021 18:05:53</t>
  </si>
  <si>
    <t>YENİ BAĞARASI TR-1 35-23-M00207_42066867_56357178_56357178</t>
  </si>
  <si>
    <t>18.12.2021 14:26:46</t>
  </si>
  <si>
    <t>18.12.2021 23:56:22</t>
  </si>
  <si>
    <t>KEMALİYE TR-3 45-73-M00151_945657036_945657036</t>
  </si>
  <si>
    <t>18.12.2021 14:29:10</t>
  </si>
  <si>
    <t>18.12.2021 17:56:24</t>
  </si>
  <si>
    <t>K-2340 35-01-K02340_B_56377597_56377597</t>
  </si>
  <si>
    <t>18.12.2021 14:35:35</t>
  </si>
  <si>
    <t>18.12.2021 18:15:31</t>
  </si>
  <si>
    <t>K-2340 35-01-K02340_A_56376899_56376899</t>
  </si>
  <si>
    <t>18.12.2021 14:36:42</t>
  </si>
  <si>
    <t>18.12.2021 18:13:10</t>
  </si>
  <si>
    <t>DM-3/TR-10 35-13-L00053_TR-13 L01_66490105</t>
  </si>
  <si>
    <t>18.12.2021 14:37:00</t>
  </si>
  <si>
    <t>18.12.2021 16:53:01</t>
  </si>
  <si>
    <t>ÜRKMEZ M-18 35-25-M00151_956643896_956643896</t>
  </si>
  <si>
    <t>18.12.2021 14:46:51</t>
  </si>
  <si>
    <t>18.12.2021 21:30:18</t>
  </si>
  <si>
    <t>TR-45 35-16-L00045_47569374_56352665_56352665</t>
  </si>
  <si>
    <t>18.12.2021 14:52:43</t>
  </si>
  <si>
    <t>18.12.2021 15:37:22</t>
  </si>
  <si>
    <t>K-473 35-01-K00473_954689861_954689861</t>
  </si>
  <si>
    <t>18.12.2021 14:55:34</t>
  </si>
  <si>
    <t>18.12.2021 15:52:17</t>
  </si>
  <si>
    <t>18.12.2021 14:58:29</t>
  </si>
  <si>
    <t>18.12.2021 15:55:25</t>
  </si>
  <si>
    <t>TR-1/63 45-72-M00063_A_56385688_56385688</t>
  </si>
  <si>
    <t>18.12.2021 15:04:23</t>
  </si>
  <si>
    <t>18.12.2021 15:43:10</t>
  </si>
  <si>
    <t>M-327 35-03-M00327_910439956_910439956</t>
  </si>
  <si>
    <t>18.12.2021 15:06:01</t>
  </si>
  <si>
    <t>18.12.2021 20:03:42</t>
  </si>
  <si>
    <t>18.12.2021 15:07:48</t>
  </si>
  <si>
    <t>18.12.2021 16:26:25</t>
  </si>
  <si>
    <t>DM-14/3A 45-71-M02249_953184119_953184119</t>
  </si>
  <si>
    <t>18.12.2021 15:16:00</t>
  </si>
  <si>
    <t>18.12.2021 15:36:46</t>
  </si>
  <si>
    <t>KARABURUN TR-15 35-21-L00013_95000604971_95000604971</t>
  </si>
  <si>
    <t>18.12.2021 15:21:17</t>
  </si>
  <si>
    <t>19.12.2021 00:15:32</t>
  </si>
  <si>
    <t>L-326 35-18-L00326_950449825_950449825</t>
  </si>
  <si>
    <t>18.12.2021 15:27:29</t>
  </si>
  <si>
    <t>18.12.2021 18:33:21</t>
  </si>
  <si>
    <t>DM-3/16 35-26-M00819_956628790_956628790</t>
  </si>
  <si>
    <t>18.12.2021 15:36:24</t>
  </si>
  <si>
    <t>18.12.2021 17:05:06</t>
  </si>
  <si>
    <t>K-493 35-01-K00493_C C1_5856258</t>
  </si>
  <si>
    <t>18.12.2021 15:37:10</t>
  </si>
  <si>
    <t>18.12.2021 16:31:19</t>
  </si>
  <si>
    <t>K-4357 35-02-K04357_99606533_99606533</t>
  </si>
  <si>
    <t>18.12.2021 15:38:37</t>
  </si>
  <si>
    <t>18.12.2021 18:33:18</t>
  </si>
  <si>
    <t>BOZKÖY TR-1 35-16-M00051_953336550_953336550</t>
  </si>
  <si>
    <t>18.12.2021 15:40:09</t>
  </si>
  <si>
    <t>18.12.2021 17:24:00</t>
  </si>
  <si>
    <t>KAYNARPINAR TR-1 35-21-L00116_A_56376246_56376246</t>
  </si>
  <si>
    <t>18.12.2021 15:42:31</t>
  </si>
  <si>
    <t>18.12.2021 18:16:32</t>
  </si>
  <si>
    <t>TR-1/76 45-72-M00076_956502352_956502352</t>
  </si>
  <si>
    <t>18.12.2021 15:43:12</t>
  </si>
  <si>
    <t>18.12.2021 17:29:18</t>
  </si>
  <si>
    <t>TR-50 TARIMSAL SULAMA 45-80-M01050_45-80-M01050_2365763</t>
  </si>
  <si>
    <t>18.12.2021 15:49:17</t>
  </si>
  <si>
    <t>18.12.2021 17:57:39</t>
  </si>
  <si>
    <t>TEKELLER KÖYÜ TR-1 45-71-M01268_44415594_56387801_56387801</t>
  </si>
  <si>
    <t>18.12.2021 15:52:48</t>
  </si>
  <si>
    <t>18.12.2021 18:34:57</t>
  </si>
  <si>
    <t>M-325 35-03-M00325_C_79462280_79462280</t>
  </si>
  <si>
    <t>18.12.2021 15:57:07</t>
  </si>
  <si>
    <t>18.12.2021 17:20:13</t>
  </si>
  <si>
    <t>K-1781 35-04-K01781_912486390_912486390</t>
  </si>
  <si>
    <t>18.12.2021 16:03:46</t>
  </si>
  <si>
    <t>18.12.2021 18:39:19</t>
  </si>
  <si>
    <t>TAYTAN TR-3 45-78-M00306_C_56406026_56406026</t>
  </si>
  <si>
    <t>18.12.2021 16:06:18</t>
  </si>
  <si>
    <t>18.12.2021 16:58:41</t>
  </si>
  <si>
    <t>ÇALTIKORU TR-1 35-16-M00077_953304011_953304011</t>
  </si>
  <si>
    <t>18.12.2021 16:06:48</t>
  </si>
  <si>
    <t>18.12.2021 19:43:38</t>
  </si>
  <si>
    <t>DURASILLI TR-7 45-78-M01118_YENİKENT M04_2328935</t>
  </si>
  <si>
    <t>18.12.2021 16:07:10</t>
  </si>
  <si>
    <t>18.12.2021 16:43:26</t>
  </si>
  <si>
    <t>MORDOĞAN YUVAM SİTESİ TR 35-21-L00167_953365677_953365677</t>
  </si>
  <si>
    <t>18.12.2021 16:07:15</t>
  </si>
  <si>
    <t>18.12.2021 18:13:38</t>
  </si>
  <si>
    <t>SİNDEL TR-1 45-75-M00331_B_56389894_56389894</t>
  </si>
  <si>
    <t>18.12.2021 16:13:56</t>
  </si>
  <si>
    <t>18.12.2021 17:52:36</t>
  </si>
  <si>
    <t>L-82 35-14-L00082_966920396_966920396</t>
  </si>
  <si>
    <t>18.12.2021 16:15:21</t>
  </si>
  <si>
    <t>18.12.2021 18:06:08</t>
  </si>
  <si>
    <t>SARIGÖL TR-48/A 45-79-M00495_945558592_945558592</t>
  </si>
  <si>
    <t>18.12.2021 16:20:34</t>
  </si>
  <si>
    <t>18.12.2021 18:05:05</t>
  </si>
  <si>
    <t>K-772 35-01-K00772_D_56355995_56355995</t>
  </si>
  <si>
    <t>18.12.2021 16:22:00</t>
  </si>
  <si>
    <t>18.12.2021 17:08:37</t>
  </si>
  <si>
    <t>M-1335 KAYADİBİ KÖK 35-02-M01335_M-640 TRT ÇIKIŞI M03_2333770</t>
  </si>
  <si>
    <t>18.12.2021 16:29:35</t>
  </si>
  <si>
    <t>18.12.2021 16:53:07</t>
  </si>
  <si>
    <t>18.12.2021 16:33:27</t>
  </si>
  <si>
    <t>18.12.2021 17:54:45</t>
  </si>
  <si>
    <t>M-205(DM-2/16) 35-09-M00205_35-09-M00205_42966938</t>
  </si>
  <si>
    <t>18.12.2021 16:39:53</t>
  </si>
  <si>
    <t>18.12.2021 18:18:39</t>
  </si>
  <si>
    <t>K-217 35-01-K00217_C_56376760_56376760</t>
  </si>
  <si>
    <t>18.12.2021 16:45:00</t>
  </si>
  <si>
    <t>18.12.2021 18:26:28</t>
  </si>
  <si>
    <t>L-99 DÜZCE TR-1 35-14-L00099__81660202_81660202</t>
  </si>
  <si>
    <t>18.12.2021 16:47:39</t>
  </si>
  <si>
    <t>18.12.2021 17:21:55</t>
  </si>
  <si>
    <t>ÜÇYOL KÖK 45-82-M00128_HatBaşıAyırıcı_53136006 M04_53136006</t>
  </si>
  <si>
    <t>18.12.2021 16:51:20</t>
  </si>
  <si>
    <t>18.12.2021 20:11:52</t>
  </si>
  <si>
    <t>KORDON KÖK 45-78-M00730_ÇAKALDOĞAN M03_2105509</t>
  </si>
  <si>
    <t>18.12.2021 16:51:41</t>
  </si>
  <si>
    <t>18.12.2021 16:52:09</t>
  </si>
  <si>
    <t>ZEYTİNALAN İM 35-19-A00002_GÜZELBAHÇE-2 ÇIKIŞ (İSTİKLAL) M11_2308025</t>
  </si>
  <si>
    <t>18.12.2021 16:52:01</t>
  </si>
  <si>
    <t>18.12.2021 17:22:11</t>
  </si>
  <si>
    <t>TR-7(M-707) 35-30-M00707_D_56367632_56367632</t>
  </si>
  <si>
    <t>18.12.2021 16:54:37</t>
  </si>
  <si>
    <t>18.12.2021 17:53:50</t>
  </si>
  <si>
    <t>K-4314 35-09-K04314_97807677_97807677</t>
  </si>
  <si>
    <t>18.12.2021 17:01:55</t>
  </si>
  <si>
    <t>18.12.2021 20:31:06</t>
  </si>
  <si>
    <t>PARLAK TR-1 35-21-L00074_953358191_953358191</t>
  </si>
  <si>
    <t>18.12.2021 17:03:18</t>
  </si>
  <si>
    <t>18.12.2021 19:58:54</t>
  </si>
  <si>
    <t>TR-76 35-19-L00076_956667512_956667512</t>
  </si>
  <si>
    <t>18.12.2021 17:03:29</t>
  </si>
  <si>
    <t>18.12.2021 20:27:40</t>
  </si>
  <si>
    <t>TR-45 35-16-L00045_953334416_953334416</t>
  </si>
  <si>
    <t>18.12.2021 17:05:29</t>
  </si>
  <si>
    <t>18.12.2021 19:22:41</t>
  </si>
  <si>
    <t>TR-4 35-31-L00004_35-31-L00004_2351391</t>
  </si>
  <si>
    <t>18.12.2021 17:09:28</t>
  </si>
  <si>
    <t>18.12.2021 18:02:50</t>
  </si>
  <si>
    <t>TR-1/8 45-72-M00008_956480436_956480436</t>
  </si>
  <si>
    <t>18.12.2021 17:15:32</t>
  </si>
  <si>
    <t>18.12.2021 18:05:27</t>
  </si>
  <si>
    <t>HALIKÖY TR-2 35-32-L00133_A_56386693_56386693</t>
  </si>
  <si>
    <t>18.12.2021 17:15:57</t>
  </si>
  <si>
    <t>18.12.2021 18:49:04</t>
  </si>
  <si>
    <t>DM-14/3B 45-71-M02250_953197282_953197282</t>
  </si>
  <si>
    <t>18.12.2021 17:18:41</t>
  </si>
  <si>
    <t>18.12.2021 22:20:13</t>
  </si>
  <si>
    <t>L-316 YALIKENT 35-18-L00316_950449227_950449227</t>
  </si>
  <si>
    <t>18.12.2021 17:22:41</t>
  </si>
  <si>
    <t>18.12.2021 19:01:42</t>
  </si>
  <si>
    <t>TR-2/48 45-72-L00048_95000005697_95000005697</t>
  </si>
  <si>
    <t>18.12.2021 17:28:31</t>
  </si>
  <si>
    <t>18.12.2021 20:05:17</t>
  </si>
  <si>
    <t>FOÇA TR-32 35-23-L00032_B_56398199_56398199</t>
  </si>
  <si>
    <t>18.12.2021 17:29:06</t>
  </si>
  <si>
    <t>18.12.2021 19:20:34</t>
  </si>
  <si>
    <t>18.12.2021 17:40:00</t>
  </si>
  <si>
    <t>18.12.2021 19:13:51</t>
  </si>
  <si>
    <t>L-321 35-18-L00321_950449401_950449401</t>
  </si>
  <si>
    <t>18.12.2021 17:44:39</t>
  </si>
  <si>
    <t>18.12.2021 18:57:29</t>
  </si>
  <si>
    <t>ALAŞEHİR DM-13/1 45-73-M01121_A _65952279</t>
  </si>
  <si>
    <t>18.12.2021 17:44:52</t>
  </si>
  <si>
    <t>18.12.2021 18:52:39</t>
  </si>
  <si>
    <t>SAKIZTEPE SİTESİ TR 35-21-L00065_953364231_953364231</t>
  </si>
  <si>
    <t>18.12.2021 17:50:40</t>
  </si>
  <si>
    <t>18.12.2021 20:01:14</t>
  </si>
  <si>
    <t>K-731 35-03-K00731_A_56377192_56377192</t>
  </si>
  <si>
    <t>18.12.2021 18:03:48</t>
  </si>
  <si>
    <t>18.12.2021 23:01:57</t>
  </si>
  <si>
    <t>K-1303 35-08-K01303_F_56380966_56380966</t>
  </si>
  <si>
    <t>18.12.2021 18:14:42</t>
  </si>
  <si>
    <t>18.12.2021 19:54:48</t>
  </si>
  <si>
    <t>K-3556 35-01-K03556_910774100_910774100</t>
  </si>
  <si>
    <t>18.12.2021 18:15:12</t>
  </si>
  <si>
    <t>18.12.2021 22:13:48</t>
  </si>
  <si>
    <t>YENİFOÇA TR-22 35-23-M00022__76654991_76654991</t>
  </si>
  <si>
    <t>18.12.2021 18:16:21</t>
  </si>
  <si>
    <t>18.12.2021 21:28:35</t>
  </si>
  <si>
    <t>TR-3 (KÖPRÜBAŞI KABİN) 35-32-L00003_946410973_946410973</t>
  </si>
  <si>
    <t>18.12.2021 18:19:20</t>
  </si>
  <si>
    <t>18.12.2021 21:23:55</t>
  </si>
  <si>
    <t>K-4735 35-03-K04735_910123482_910123482</t>
  </si>
  <si>
    <t>18.12.2021 18:20:13</t>
  </si>
  <si>
    <t>18.12.2021 23:07:00</t>
  </si>
  <si>
    <t>YENİFOÇA TR-1 DM 35-23-M00001_YENİFOÇA TR-48 M09_72190234</t>
  </si>
  <si>
    <t>18.12.2021 18:20:38</t>
  </si>
  <si>
    <t>18.12.2021 21:23:48</t>
  </si>
  <si>
    <t>GÜNEŞLİ TR-1 35-16-M00125_47470214_56394925_56394925</t>
  </si>
  <si>
    <t>18.12.2021 18:24:01</t>
  </si>
  <si>
    <t>18.12.2021 22:25:27</t>
  </si>
  <si>
    <t>AKGEDİK TR-1 45-71-M01047_45-71-M01047_2349562</t>
  </si>
  <si>
    <t>18.12.2021 18:24:47</t>
  </si>
  <si>
    <t>18.12.2021 20:07:04</t>
  </si>
  <si>
    <t>ASARLIK TR-6 35-28-M00177_953376840_953376840</t>
  </si>
  <si>
    <t>18.12.2021 18:24:57</t>
  </si>
  <si>
    <t>18.12.2021 21:41:30</t>
  </si>
  <si>
    <t>K-4250 35-02-K04250_A_56365491_56365491</t>
  </si>
  <si>
    <t>18.12.2021 18:28:57</t>
  </si>
  <si>
    <t>18.12.2021 19:36:47</t>
  </si>
  <si>
    <t>DM02/TR30 45-73-M00032_C C2B_65947050</t>
  </si>
  <si>
    <t>18.12.2021 18:29:14</t>
  </si>
  <si>
    <t>18.12.2021 19:45:06</t>
  </si>
  <si>
    <t>18.12.2021 18:29:35</t>
  </si>
  <si>
    <t>18.12.2021 23:40:17</t>
  </si>
  <si>
    <t>YUKARIKIRIKLAR TR-1 35-16-M00063_47535537_56398128_56398128</t>
  </si>
  <si>
    <t>18.12.2021 18:29:40</t>
  </si>
  <si>
    <t>18.12.2021 19:51:14</t>
  </si>
  <si>
    <t>18.12.2021 18:31:30</t>
  </si>
  <si>
    <t>18.12.2021 18:33:14</t>
  </si>
  <si>
    <t>K-2342 35-03-K02342_C_56369849_56369849</t>
  </si>
  <si>
    <t>18.12.2021 18:32:43</t>
  </si>
  <si>
    <t>18.12.2021 18:56:34</t>
  </si>
  <si>
    <t>K-3361 35-03-K03361_A_56365935_56365935</t>
  </si>
  <si>
    <t>18.12.2021 18:34:26</t>
  </si>
  <si>
    <t>18.12.2021 19:29:27</t>
  </si>
  <si>
    <t>TİRKEŞ TR-2 45-80-M00123_956534333_956534333</t>
  </si>
  <si>
    <t>18.12.2021 18:38:51</t>
  </si>
  <si>
    <t>18.12.2021 21:57:22</t>
  </si>
  <si>
    <t>M-1280 35-02-M01280_G_56382599_56382599</t>
  </si>
  <si>
    <t>18.12.2021 18:39:04</t>
  </si>
  <si>
    <t>18.12.2021 20:22:06</t>
  </si>
  <si>
    <t>K-904 35-02-K00904_910016354_910016354</t>
  </si>
  <si>
    <t>18.12.2021 18:39:24</t>
  </si>
  <si>
    <t>18.12.2021 20:59:55</t>
  </si>
  <si>
    <t>GÖKÇEN MEZARLIK YANI TR 35-29-L00775_95000467762_95000467762</t>
  </si>
  <si>
    <t>18.12.2021 18:39:33</t>
  </si>
  <si>
    <t>18.12.2021 21:58:36</t>
  </si>
  <si>
    <t>BOZAĞAÇ TR-3 45-78-M00663_B_56387966_56387966</t>
  </si>
  <si>
    <t>18.12.2021 18:41:54</t>
  </si>
  <si>
    <t>18.12.2021 21:36:55</t>
  </si>
  <si>
    <t>SUBATAN TR-6 35-15-L00341_C_56367911_56367911</t>
  </si>
  <si>
    <t>18.12.2021 18:43:24</t>
  </si>
  <si>
    <t>18.12.2021 23:49:48</t>
  </si>
  <si>
    <t>18.12.2021 18:46:44</t>
  </si>
  <si>
    <t>18.12.2021 20:12:50</t>
  </si>
  <si>
    <t>ASARLIK TR-4 35-28-M00179_953376854_953376854</t>
  </si>
  <si>
    <t>18.12.2021 18:46:45</t>
  </si>
  <si>
    <t>18.12.2021 20:52:12</t>
  </si>
  <si>
    <t>L-157 YEŞİLKENT 35-14-L00157_956681605_956681605</t>
  </si>
  <si>
    <t>18.12.2021 18:48:42</t>
  </si>
  <si>
    <t>19.12.2021 02:52:20</t>
  </si>
  <si>
    <t>L-111 OVACIK 35-18-L00111_6708367_56355068_56355068</t>
  </si>
  <si>
    <t>18.12.2021 18:49:24</t>
  </si>
  <si>
    <t>18.12.2021 21:20:27</t>
  </si>
  <si>
    <t>TR-246 35-28-M00537_B_56359567_56359567</t>
  </si>
  <si>
    <t>18.12.2021 18:53:43</t>
  </si>
  <si>
    <t>19.12.2021 04:57:42</t>
  </si>
  <si>
    <t>M-287 35-02-M00287_JANDARMA ALAYI M02_2332489</t>
  </si>
  <si>
    <t>18.12.2021 18:58:43</t>
  </si>
  <si>
    <t>18.12.2021 21:10:10</t>
  </si>
  <si>
    <t>K-231 35-01-K00231_C_56375627_56375627</t>
  </si>
  <si>
    <t>18.12.2021 18:58:55</t>
  </si>
  <si>
    <t>18.12.2021 21:05:38</t>
  </si>
  <si>
    <t>18.12.2021 18:59:36</t>
  </si>
  <si>
    <t>18.12.2021 20:09:52</t>
  </si>
  <si>
    <t>L-365 ILDIR ÇAYAĞZI 35-18-L00365_35-18-L00365_2372304</t>
  </si>
  <si>
    <t>18.12.2021 19:12:17</t>
  </si>
  <si>
    <t>18.12.2021 20:56:24</t>
  </si>
  <si>
    <t>ALMAK TM 35-17-A00003_HatBaşıAyırıcı_65353669 M28_65353669</t>
  </si>
  <si>
    <t>18.12.2021 19:15:24</t>
  </si>
  <si>
    <t>18.12.2021 21:34:04</t>
  </si>
  <si>
    <t>BALLICA TR-1 45-72-L00547_956511949_956511949</t>
  </si>
  <si>
    <t>18.12.2021 19:19:39</t>
  </si>
  <si>
    <t>18.12.2021 22:34:18</t>
  </si>
  <si>
    <t>K-2342 35-03-K02342_B_56369847_56369847</t>
  </si>
  <si>
    <t>18.12.2021 19:19:57</t>
  </si>
  <si>
    <t>18.12.2021 19:45:55</t>
  </si>
  <si>
    <t>K-870 35-02-K00870_99358482_99358482</t>
  </si>
  <si>
    <t>18.12.2021 19:24:27</t>
  </si>
  <si>
    <t>18.12.2021 20:34:30</t>
  </si>
  <si>
    <t>K-3409 35-08-K03409_35-08-K03409_42035929</t>
  </si>
  <si>
    <t>18.12.2021 19:26:59</t>
  </si>
  <si>
    <t>18.12.2021 23:02:00</t>
  </si>
  <si>
    <t>AHMETLİ TR-11 45-84-L00011__72374289_72374289</t>
  </si>
  <si>
    <t>18.12.2021 19:29:16</t>
  </si>
  <si>
    <t>18.12.2021 20:33:41</t>
  </si>
  <si>
    <t>18.12.2021 19:30:26</t>
  </si>
  <si>
    <t>18.12.2021 20:26:01</t>
  </si>
  <si>
    <t>K-1211 35-03-K01211_910103619_910103619</t>
  </si>
  <si>
    <t>18.12.2021 19:31:33</t>
  </si>
  <si>
    <t>18.12.2021 20:13:01</t>
  </si>
  <si>
    <t>L-289 DEMET AKBAĞ TRAFO 35-18-L00289_950447655_950447655</t>
  </si>
  <si>
    <t>18.12.2021 19:34:00</t>
  </si>
  <si>
    <t>18.12.2021 20:24:31</t>
  </si>
  <si>
    <t>BATTALMUSTAFA PEHLİVANLAR TR-1 45-77-L00203_A_56356301_56356301</t>
  </si>
  <si>
    <t>18.12.2021 19:37:53</t>
  </si>
  <si>
    <t>18.12.2021 20:48:56</t>
  </si>
  <si>
    <t>18.12.2021 19:42:17</t>
  </si>
  <si>
    <t>18.12.2021 20:38:31</t>
  </si>
  <si>
    <t>YUNTDAĞYENİCE KÖYÜ TR-1 45-71-M01699_43175956_56384147_56384147</t>
  </si>
  <si>
    <t>18.12.2021 19:43:21</t>
  </si>
  <si>
    <t>18.12.2021 22:49:45</t>
  </si>
  <si>
    <t>İDRİS KEPEZ TR 35-30-M00231_95000598671_95000598671</t>
  </si>
  <si>
    <t>18.12.2021 19:44:58</t>
  </si>
  <si>
    <t>18.12.2021 21:47:20</t>
  </si>
  <si>
    <t>KOYUNDERE TR-15 35-28-M00159_A_60983100_60983100</t>
  </si>
  <si>
    <t>18.12.2021 19:45:08</t>
  </si>
  <si>
    <t>18.12.2021 21:16:07</t>
  </si>
  <si>
    <t>EĞLENHOCA TR-3 35-21-L00120_953360934_953360934</t>
  </si>
  <si>
    <t>18.12.2021 19:45:09</t>
  </si>
  <si>
    <t>18.12.2021 22:40:27</t>
  </si>
  <si>
    <t>TR-68 ÇAYIRÇEŞME 35-19-L00068_12199863_56376690_56376690</t>
  </si>
  <si>
    <t>18.12.2021 19:45:34</t>
  </si>
  <si>
    <t>18.12.2021 22:40:56</t>
  </si>
  <si>
    <t>HELVACI TR-8 35-17-M00368_6014324_56356464_56356464</t>
  </si>
  <si>
    <t>18.12.2021 19:45:36</t>
  </si>
  <si>
    <t>18.12.2021 22:13:32</t>
  </si>
  <si>
    <t>18.12.2021 19:46:06</t>
  </si>
  <si>
    <t>18.12.2021 23:48:40</t>
  </si>
  <si>
    <t>İKİZTEPE KÖK 45-78-M00258_HatBaşıAyırıcı_53140257 M03_53140257</t>
  </si>
  <si>
    <t>18.12.2021 19:49:37</t>
  </si>
  <si>
    <t>18.12.2021 21:07:27</t>
  </si>
  <si>
    <t>TR-5 35-15-L00005_DIREK TIPI TRAFO HUCRESI H01_2120078</t>
  </si>
  <si>
    <t>18.12.2021 20:00:03</t>
  </si>
  <si>
    <t>19.12.2021 02:35:54</t>
  </si>
  <si>
    <t>SOMA A SANTRALİ İM/DM 45-82-A00001_MADEN L16_2324962</t>
  </si>
  <si>
    <t>18.12.2021 20:00:19</t>
  </si>
  <si>
    <t>18.12.2021 21:09:22</t>
  </si>
  <si>
    <t>M-1258 35-03-M01258_910510635_910510635</t>
  </si>
  <si>
    <t>18.12.2021 20:03:02</t>
  </si>
  <si>
    <t>19.12.2021 04:08:36</t>
  </si>
  <si>
    <t>HELVACI DM-2 35-17-M00359_HELVACI M04_66476620</t>
  </si>
  <si>
    <t>18.12.2021 20:03:43</t>
  </si>
  <si>
    <t>18.12.2021 21:39:49</t>
  </si>
  <si>
    <t>TR-1/79 45-72-M00079_956504852_956504852</t>
  </si>
  <si>
    <t>18.12.2021 20:06:01</t>
  </si>
  <si>
    <t>18.12.2021 23:15:00</t>
  </si>
  <si>
    <t>18.12.2021 20:07:15</t>
  </si>
  <si>
    <t>18.12.2021 20:34:46</t>
  </si>
  <si>
    <t>_911141681_911141681</t>
  </si>
  <si>
    <t>18.12.2021 20:08:54</t>
  </si>
  <si>
    <t>18.12.2021 22:31:58</t>
  </si>
  <si>
    <t>18.12.2021 20:09:47</t>
  </si>
  <si>
    <t>18.12.2021 22:08:52</t>
  </si>
  <si>
    <t>YARBASAN KÖK 45-74-M00119_HatBaşıAyırıcı_77952728 M02_77952728</t>
  </si>
  <si>
    <t>18.12.2021 20:11:23</t>
  </si>
  <si>
    <t>18.12.2021 22:14:01</t>
  </si>
  <si>
    <t>ŞEYHDAVUTLAR TR-7 (TR-3) 45-79-M00504_45-79-M00504_2374598</t>
  </si>
  <si>
    <t>18.12.2021 20:11:32</t>
  </si>
  <si>
    <t>18.12.2021 21:57:23</t>
  </si>
  <si>
    <t>K-4735 35-03-K04735_910339354_910339354</t>
  </si>
  <si>
    <t>18.12.2021 20:17:01</t>
  </si>
  <si>
    <t>18.12.2021 23:00:28</t>
  </si>
  <si>
    <t>HALİLLER KÖK 35-31-L00228_KİRAZ TM L012_72238536</t>
  </si>
  <si>
    <t>18.12.2021 20:19:59</t>
  </si>
  <si>
    <t>18.12.2021 20:20:29</t>
  </si>
  <si>
    <t>L-134 AYARASANDA 35-18-L00134_A_56368087_56368087</t>
  </si>
  <si>
    <t>18.12.2021 20:22:21</t>
  </si>
  <si>
    <t>18.12.2021 22:34:32</t>
  </si>
  <si>
    <t>KARABULU KÖK 35-31-L00227_HALİLLER KÖK L06_2337018</t>
  </si>
  <si>
    <t>18.12.2021 20:24:12</t>
  </si>
  <si>
    <t>18.12.2021 22:01:34</t>
  </si>
  <si>
    <t>M-1531 35-09-M01531_35-09-M01531_2349668</t>
  </si>
  <si>
    <t>18.12.2021 20:27:51</t>
  </si>
  <si>
    <t>18.12.2021 21:41:08</t>
  </si>
  <si>
    <t>K-1162 35-01-K01162_912844906_912844906</t>
  </si>
  <si>
    <t>18.12.2021 20:30:21</t>
  </si>
  <si>
    <t>19.12.2021 02:34:50</t>
  </si>
  <si>
    <t>TR-140 35-16-L00140_953352037_953352037</t>
  </si>
  <si>
    <t>18.12.2021 20:32:03</t>
  </si>
  <si>
    <t>18.12.2021 22:15:32</t>
  </si>
  <si>
    <t>K-3081 35-03-K03081_A_56363983_56363983</t>
  </si>
  <si>
    <t>18.12.2021 20:34:00</t>
  </si>
  <si>
    <t>18.12.2021 20:57:45</t>
  </si>
  <si>
    <t>18.12.2021 20:41:51</t>
  </si>
  <si>
    <t>18.12.2021 21:22:04</t>
  </si>
  <si>
    <t>K-4039 35-03-K04039_A_56363607_56363607</t>
  </si>
  <si>
    <t>18.12.2021 20:42:11</t>
  </si>
  <si>
    <t>18.12.2021 21:45:21</t>
  </si>
  <si>
    <t>GÜNEYDAMLARI TR-3 45-79-M00119_C_56381936_56381936</t>
  </si>
  <si>
    <t>18.12.2021 20:45:01</t>
  </si>
  <si>
    <t>18.12.2021 22:33:21</t>
  </si>
  <si>
    <t>K-3437 35-03-K03437_B_56365693_56365693</t>
  </si>
  <si>
    <t>18.12.2021 20:45:25</t>
  </si>
  <si>
    <t>18.12.2021 21:22:34</t>
  </si>
  <si>
    <t>ÇAMAVLU TR-2 35-16-M00124_47470365_56399029_56399029</t>
  </si>
  <si>
    <t>18.12.2021 20:52:42</t>
  </si>
  <si>
    <t>18.12.2021 23:24:09</t>
  </si>
  <si>
    <t>ÇAMOBA TR-1 35-16-M00155_47450882_56400030_56400030</t>
  </si>
  <si>
    <t>18.12.2021 20:55:18</t>
  </si>
  <si>
    <t>19.12.2021 04:24:09</t>
  </si>
  <si>
    <t>KAYAKÖY DM 35-15-L00866_KAYAKÖY MERKEZ L06_72307164</t>
  </si>
  <si>
    <t>18.12.2021 20:56:49</t>
  </si>
  <si>
    <t>18.12.2021 22:20:35</t>
  </si>
  <si>
    <t>YAHŞELLİ TR-2 35-28-M00188_C_56357601_56357601</t>
  </si>
  <si>
    <t>18.12.2021 21:10:14</t>
  </si>
  <si>
    <t>18.12.2021 23:03:41</t>
  </si>
  <si>
    <t>TR-1 35-31-L00001_956594706_956594706</t>
  </si>
  <si>
    <t>18.12.2021 21:18:59</t>
  </si>
  <si>
    <t>18.12.2021 22:02:34</t>
  </si>
  <si>
    <t>TR-1/22 45-83-M00022_48048637_56400706_56400706</t>
  </si>
  <si>
    <t>18.12.2021 21:24:20</t>
  </si>
  <si>
    <t>18.12.2021 23:20:00</t>
  </si>
  <si>
    <t>18.12.2021 21:24:37</t>
  </si>
  <si>
    <t>19.12.2021 00:24:44</t>
  </si>
  <si>
    <t>ALOSBİ TM 35-17-A00006_ŞAKRAN M05_2310717</t>
  </si>
  <si>
    <t>18.12.2021 21:27:19</t>
  </si>
  <si>
    <t>18.12.2021 21:31:00</t>
  </si>
  <si>
    <t>KURTULMUŞ KÖK 45-72-L00080_KURTULMUŞ ÇIKIŞI L02_66546760</t>
  </si>
  <si>
    <t>18.12.2021 21:27:49</t>
  </si>
  <si>
    <t>19.12.2021 01:41:34</t>
  </si>
  <si>
    <t>M-993 35-03-M00993_F_56380486_56380486</t>
  </si>
  <si>
    <t>18.12.2021 21:29:05</t>
  </si>
  <si>
    <t>19.12.2021 11:29:00</t>
  </si>
  <si>
    <t>18.12.2021 21:34:32</t>
  </si>
  <si>
    <t>18.12.2021 22:22:23</t>
  </si>
  <si>
    <t>BADEMLER TR-6 35-19-L00296_A_56389738_56389738</t>
  </si>
  <si>
    <t>18.12.2021 21:35:43</t>
  </si>
  <si>
    <t>18.12.2021 23:22:05</t>
  </si>
  <si>
    <t>M-975 35-03-M00975_F_56358543_56358543</t>
  </si>
  <si>
    <t>18.12.2021 21:37:55</t>
  </si>
  <si>
    <t>19.12.2021 06:18:50</t>
  </si>
  <si>
    <t>MENEMEN TR-90 35-28-M00090_35-28-M00090_2370525</t>
  </si>
  <si>
    <t>18.12.2021 21:39:19</t>
  </si>
  <si>
    <t>18.12.2021 23:23:39</t>
  </si>
  <si>
    <t>M-1385 35-02-M01385_A_56362845_56362845</t>
  </si>
  <si>
    <t>18.12.2021 21:42:34</t>
  </si>
  <si>
    <t>18.12.2021 22:44:12</t>
  </si>
  <si>
    <t>K-112 35-01-K00112_911605042_911605042</t>
  </si>
  <si>
    <t>18.12.2021 21:44:36</t>
  </si>
  <si>
    <t>19.12.2021 09:00:28</t>
  </si>
  <si>
    <t>M-2356 35-01-M02356_910625642_910625642</t>
  </si>
  <si>
    <t>18.12.2021 21:44:45</t>
  </si>
  <si>
    <t>19.12.2021 13:16:39</t>
  </si>
  <si>
    <t>L-97 35-18-L00097_C_56371789_56371789</t>
  </si>
  <si>
    <t>18.12.2021 21:46:28</t>
  </si>
  <si>
    <t>18.12.2021 23:25:06</t>
  </si>
  <si>
    <t>M-2111 35-03-M02111_A_60983041_60983041</t>
  </si>
  <si>
    <t>18.12.2021 21:47:32</t>
  </si>
  <si>
    <t>19.12.2021 02:48:56</t>
  </si>
  <si>
    <t>ZEYTİNELİ TR-2 35-19-M00209_6601369_56390748_56390748</t>
  </si>
  <si>
    <t>18.12.2021 21:49:14</t>
  </si>
  <si>
    <t>19.12.2021 01:52:44</t>
  </si>
  <si>
    <t>K-3773 35-04-K03773_B_56367194_56367194</t>
  </si>
  <si>
    <t>18.12.2021 21:49:31</t>
  </si>
  <si>
    <t>18.12.2021 22:46:42</t>
  </si>
  <si>
    <t>M-3411(YATIRIM REZERVE) 35-03-M03411_B_56364274_56364274</t>
  </si>
  <si>
    <t>18.12.2021 21:52:24</t>
  </si>
  <si>
    <t>19.12.2021 03:51:28</t>
  </si>
  <si>
    <t>K-2745 35-03-K02745_35-03-K02745_41968158</t>
  </si>
  <si>
    <t>18.12.2021 21:52:59</t>
  </si>
  <si>
    <t>19.12.2021 02:32:57</t>
  </si>
  <si>
    <t>K-3959 35-02-K03959_910211619_910211619</t>
  </si>
  <si>
    <t>18.12.2021 21:53:06</t>
  </si>
  <si>
    <t>18.12.2021 23:49:30</t>
  </si>
  <si>
    <t>SEYİTOBA TR-1 45-80-L00177_A_56384550_56384550</t>
  </si>
  <si>
    <t>18.12.2021 21:53:37</t>
  </si>
  <si>
    <t>18.12.2021 22:50:34</t>
  </si>
  <si>
    <t>M-1008 35-03-M01008_35-03-M01008_41949894</t>
  </si>
  <si>
    <t>18.12.2021 21:55:22</t>
  </si>
  <si>
    <t>19.12.2021 06:16:14</t>
  </si>
  <si>
    <t>M-2114 35-03-M02114_B_56366755_56366755</t>
  </si>
  <si>
    <t>18.12.2021 21:57:08</t>
  </si>
  <si>
    <t>19.12.2021 03:00:25</t>
  </si>
  <si>
    <t>KARABURUN TR-2 35-21-L00014_953363171_953363171</t>
  </si>
  <si>
    <t>18.12.2021 21:58:56</t>
  </si>
  <si>
    <t>19.12.2021 00:11:55</t>
  </si>
  <si>
    <t>18.12.2021 22:04:27</t>
  </si>
  <si>
    <t>19.12.2021 00:40:33</t>
  </si>
  <si>
    <t>M-287 35-02-M00287_JANDARMA ALAYI M02_2121903</t>
  </si>
  <si>
    <t>18.12.2021 22:05:38</t>
  </si>
  <si>
    <t>18.12.2021 23:07:57</t>
  </si>
  <si>
    <t>K-253 35-01-K00253_910714350_910714350</t>
  </si>
  <si>
    <t>18.12.2021 22:10:59</t>
  </si>
  <si>
    <t>19.12.2021 00:15:15</t>
  </si>
  <si>
    <t>KARABURUN TR-12 35-21-L00006_953360011_953360011</t>
  </si>
  <si>
    <t>18.12.2021 22:14:00</t>
  </si>
  <si>
    <t>18.12.2021 23:12:26</t>
  </si>
  <si>
    <t>L-516 OVACIK 35-18-L00516_ H_49094139</t>
  </si>
  <si>
    <t>18.12.2021 22:14:16</t>
  </si>
  <si>
    <t>19.12.2021 02:27:16</t>
  </si>
  <si>
    <t>K-575 35-01-K00575_E E3_5861222</t>
  </si>
  <si>
    <t>18.12.2021 22:17:28</t>
  </si>
  <si>
    <t>19.12.2021 05:58:43</t>
  </si>
  <si>
    <t>FOÇA TR-4 35-23-L00004_42134325_56398923_56398923</t>
  </si>
  <si>
    <t>18.12.2021 22:18:10</t>
  </si>
  <si>
    <t>19.12.2021 02:45:29</t>
  </si>
  <si>
    <t>K-2900 35-04-K02900_912657193_912657193</t>
  </si>
  <si>
    <t>18.12.2021 22:20:14</t>
  </si>
  <si>
    <t>19.12.2021 02:08:47</t>
  </si>
  <si>
    <t>K-1144 35-04-K01144_A_56368079_56368079</t>
  </si>
  <si>
    <t>18.12.2021 22:20:34</t>
  </si>
  <si>
    <t>19.12.2021 01:08:36</t>
  </si>
  <si>
    <t>BURUNCUK TR-2 35-28-M00776_B_60984470_60984470</t>
  </si>
  <si>
    <t>18.12.2021 22:21:11</t>
  </si>
  <si>
    <t>19.12.2021 00:41:20</t>
  </si>
  <si>
    <t>18.12.2021 22:28:58</t>
  </si>
  <si>
    <t>19.12.2021 00:29:01</t>
  </si>
  <si>
    <t>K-3182 35-02-K03182_99455568_99455568</t>
  </si>
  <si>
    <t>18.12.2021 22:29:21</t>
  </si>
  <si>
    <t>19.12.2021 01:24:00</t>
  </si>
  <si>
    <t>TR-157 35-19-M00157_5858096_56377708_56377708</t>
  </si>
  <si>
    <t>18.12.2021 22:30:35</t>
  </si>
  <si>
    <t>19.12.2021 00:18:23</t>
  </si>
  <si>
    <t>18.12.2021 22:31:01</t>
  </si>
  <si>
    <t>18.12.2021 22:56:35</t>
  </si>
  <si>
    <t>18.12.2021 22:32:44</t>
  </si>
  <si>
    <t>18.12.2021 23:10:16</t>
  </si>
  <si>
    <t>ESKİ ORHANLI M-89 35-14-M00089_DIREK TIPI TRAFO HUCRESI H01_2125446</t>
  </si>
  <si>
    <t>18.12.2021 22:34:11</t>
  </si>
  <si>
    <t>19.12.2021 02:48:10</t>
  </si>
  <si>
    <t>18.12.2021 22:35:34</t>
  </si>
  <si>
    <t>19.12.2021 01:15:19</t>
  </si>
  <si>
    <t>ARSLANLAR TM 35-26-A00004_YAZIBAŞI-2 M17_2305565</t>
  </si>
  <si>
    <t>18.12.2021 22:37:40</t>
  </si>
  <si>
    <t>18.12.2021 22:43:29</t>
  </si>
  <si>
    <t>18.12.2021 22:38:04</t>
  </si>
  <si>
    <t>19.12.2021 02:57:40</t>
  </si>
  <si>
    <t>TR-15 35-31-L00015_B_79912862_79912862</t>
  </si>
  <si>
    <t>18.12.2021 22:41:20</t>
  </si>
  <si>
    <t>18.12.2021 23:53:35</t>
  </si>
  <si>
    <t>AKHİSAR İM 45-72-A00001_BAŞLAMIŞ L02_2058314</t>
  </si>
  <si>
    <t>18.12.2021 22:43:49</t>
  </si>
  <si>
    <t>18.12.2021 22:54:39</t>
  </si>
  <si>
    <t>K-3555 35-01-K03555_910269690_910269690</t>
  </si>
  <si>
    <t>18.12.2021 22:44:09</t>
  </si>
  <si>
    <t>19.12.2021 01:14:49</t>
  </si>
  <si>
    <t>18.12.2021 22:47:09</t>
  </si>
  <si>
    <t>18.12.2021 22:47:29</t>
  </si>
  <si>
    <t>DOKUZLAR TR-1 35-31-L00168_DIREK TIPI TRAFO HUCRESI H01_2046053</t>
  </si>
  <si>
    <t>18.12.2021 22:47:19</t>
  </si>
  <si>
    <t>19.12.2021 01:22:03</t>
  </si>
  <si>
    <t>K-1489 35-01-K01489_912333407_912333407</t>
  </si>
  <si>
    <t>18.12.2021 22:50:59</t>
  </si>
  <si>
    <t>19.12.2021 02:14:10</t>
  </si>
  <si>
    <t>K-4203 35-03-K04203_E_56363953_56363953</t>
  </si>
  <si>
    <t>18.12.2021 22:51:52</t>
  </si>
  <si>
    <t>19.12.2021 03:12:58</t>
  </si>
  <si>
    <t>M-2564 35-02-M02564_35-02-M02564_49175774</t>
  </si>
  <si>
    <t>18.12.2021 22:55:44</t>
  </si>
  <si>
    <t>19.12.2021 01:45:36</t>
  </si>
  <si>
    <t>K-3911 35-04-K03911_TRAFO K02_2120782</t>
  </si>
  <si>
    <t>18.12.2021 23:00:25</t>
  </si>
  <si>
    <t>19.12.2021 02:35:38</t>
  </si>
  <si>
    <t>18.12.2021 23:01:04</t>
  </si>
  <si>
    <t>18.12.2021 23:50:00</t>
  </si>
  <si>
    <t>K-1115 35-04-K01115_B_65512076_65512076</t>
  </si>
  <si>
    <t>18.12.2021 23:01:08</t>
  </si>
  <si>
    <t>19.12.2021 01:53:51</t>
  </si>
  <si>
    <t>MURADİYE TR-5(BELEDİYE KABİN) 45-71-M00194_A_56394011_56394011</t>
  </si>
  <si>
    <t>18.12.2021 23:01:17</t>
  </si>
  <si>
    <t>19.12.2021 01:15:57</t>
  </si>
  <si>
    <t>18.12.2021 23:01:29</t>
  </si>
  <si>
    <t>18.12.2021 23:31:32</t>
  </si>
  <si>
    <t>KARABULU TR-1 35-31-L00348_35-31-L00348_2365277</t>
  </si>
  <si>
    <t>18.12.2021 23:02:51</t>
  </si>
  <si>
    <t>19.12.2021 03:35:07</t>
  </si>
  <si>
    <t>K-1422 35-04-K01422_C_56382785_56382785</t>
  </si>
  <si>
    <t>18.12.2021 23:03:30</t>
  </si>
  <si>
    <t>19.12.2021 04:12:26</t>
  </si>
  <si>
    <t>K-3773 35-04-K03773_A_56382813_56382813</t>
  </si>
  <si>
    <t>18.12.2021 23:03:38</t>
  </si>
  <si>
    <t>19.12.2021 01:12:54</t>
  </si>
  <si>
    <t>L-321 35-18-L00321_GERMİYAN İM L02_72091102</t>
  </si>
  <si>
    <t>18.12.2021 23:05:39</t>
  </si>
  <si>
    <t>18.12.2021 23:10:00</t>
  </si>
  <si>
    <t>K-3538 35-01-K03538_C_56363593_56363593</t>
  </si>
  <si>
    <t>18.12.2021 23:11:43</t>
  </si>
  <si>
    <t>19.12.2021 01:56:49</t>
  </si>
  <si>
    <t>HELVACI DM-2 35-17-M00359_HATUNDERE M03_66476668</t>
  </si>
  <si>
    <t>18.12.2021 23:12:12</t>
  </si>
  <si>
    <t>18.12.2021 23:23:00</t>
  </si>
  <si>
    <t>M-382 35-02-M00382_914649587_914649587</t>
  </si>
  <si>
    <t>18.12.2021 23:12:16</t>
  </si>
  <si>
    <t>19.12.2021 01:29:26</t>
  </si>
  <si>
    <t>TÜRKELLİ DM (TR-4) 35-28-M00368_TÜRKELLİ ÇIKIŞ M04_56298987</t>
  </si>
  <si>
    <t>18.12.2021 23:13:30</t>
  </si>
  <si>
    <t>19.12.2021 01:07:39</t>
  </si>
  <si>
    <t>İĞDELİ TR-6 35-31-L00400_35-31-L00400_2354903</t>
  </si>
  <si>
    <t>18.12.2021 23:13:42</t>
  </si>
  <si>
    <t>19.12.2021 02:40:43</t>
  </si>
  <si>
    <t>HASANLAR TR-1 35-28-M00203_B_56357858_56357858</t>
  </si>
  <si>
    <t>18.12.2021 23:20:16</t>
  </si>
  <si>
    <t>19.12.2021 01:04:10</t>
  </si>
  <si>
    <t>GERMİYAN İM 35-18-A00004_ŞİFNE L06_2313576</t>
  </si>
  <si>
    <t>18.12.2021 23:21:39</t>
  </si>
  <si>
    <t>18.12.2021 23:57:07</t>
  </si>
  <si>
    <t>M-2014 35-01-M02014_911002293_911002293</t>
  </si>
  <si>
    <t>18.12.2021 23:25:55</t>
  </si>
  <si>
    <t>19.12.2021 09:51:28</t>
  </si>
  <si>
    <t>18.12.2021 23:26:27</t>
  </si>
  <si>
    <t>19.12.2021 05:31:44</t>
  </si>
  <si>
    <t>K-3036 35-04-K03036_B_56356912_56356912</t>
  </si>
  <si>
    <t>18.12.2021 23:27:25</t>
  </si>
  <si>
    <t>19.12.2021 02:38:28</t>
  </si>
  <si>
    <t>ŞEYHDAVUTLAR TR-1 45-79-M00123_45-79-M00123_2375526</t>
  </si>
  <si>
    <t>18.12.2021 23:30:24</t>
  </si>
  <si>
    <t>19.12.2021 02:20:24</t>
  </si>
  <si>
    <t>18.12.2021 23:32:19</t>
  </si>
  <si>
    <t>18.12.2021 23:40:00</t>
  </si>
  <si>
    <t>TAŞLIYATAK TR-5 35-31-L00347_35-31-L00347_2365276</t>
  </si>
  <si>
    <t>18.12.2021 23:33:05</t>
  </si>
  <si>
    <t>19.12.2021 06:40:44</t>
  </si>
  <si>
    <t>K-1873 35-09-K01873_97800931_97800931</t>
  </si>
  <si>
    <t>18.12.2021 23:35:31</t>
  </si>
  <si>
    <t>19.12.2021 01:08:26</t>
  </si>
  <si>
    <t>18.12.2021 23:36:14</t>
  </si>
  <si>
    <t>19.12.2021 00:32:48</t>
  </si>
  <si>
    <t>AŞAĞIKIRIKLAR DM 35-16-M00448_TOPÇAM M05_2334650</t>
  </si>
  <si>
    <t>18.12.2021 23:36:38</t>
  </si>
  <si>
    <t>19.12.2021 01:17:26</t>
  </si>
  <si>
    <t>K-3 35-01-K00003_M 4M_5873795</t>
  </si>
  <si>
    <t>18.12.2021 23:37:22</t>
  </si>
  <si>
    <t>19.12.2021 06:45:36</t>
  </si>
  <si>
    <t>18.12.2021 23:38:07</t>
  </si>
  <si>
    <t>19.12.2021 00:42:18</t>
  </si>
  <si>
    <t>K-4491 LAKA TR-2 35-02-K04491__72371920_72371920</t>
  </si>
  <si>
    <t>18.12.2021 23:41:30</t>
  </si>
  <si>
    <t>19.12.2021 00:54:28</t>
  </si>
  <si>
    <t>18.12.2021 23:44:41</t>
  </si>
  <si>
    <t>19.12.2021 01:07:29</t>
  </si>
  <si>
    <t>KAYAKÖY DM 35-15-L00866_KAYAKÖY İM L09_72307167</t>
  </si>
  <si>
    <t>18.12.2021 23:45:00</t>
  </si>
  <si>
    <t>19.12.2021 00:53:55</t>
  </si>
  <si>
    <t>M-986 35-03-M00986_A_56353910_56353910</t>
  </si>
  <si>
    <t>18.12.2021 23:49:51</t>
  </si>
  <si>
    <t>19.12.2021 09:19:16</t>
  </si>
  <si>
    <t>K-1779 35-01-K01779_B_56378318_56378318</t>
  </si>
  <si>
    <t>18.12.2021 23:50:27</t>
  </si>
  <si>
    <t>19.12.2021 02:48:22</t>
  </si>
  <si>
    <t>ÇAMAVLU TR-2 35-16-M00124_47470359_56399027_56399027</t>
  </si>
  <si>
    <t>18.12.2021 23:52:40</t>
  </si>
  <si>
    <t>19.12.2021 02:23:24</t>
  </si>
  <si>
    <t>K-3577 35-02-K03577_35-02-K03577_2370273</t>
  </si>
  <si>
    <t>18.12.2021 23:57:52</t>
  </si>
  <si>
    <t>19.12.2021 00:43:33</t>
  </si>
  <si>
    <t>19.12.2021 00:00:19</t>
  </si>
  <si>
    <t>19.12.2021 02:49:53</t>
  </si>
  <si>
    <t>KIRATLI TR-2 35-30-L00142_35-30-L00142_2346684</t>
  </si>
  <si>
    <t>19.12.2021 00:00:26</t>
  </si>
  <si>
    <t>19.12.2021 01:44:25</t>
  </si>
  <si>
    <t>K-4768 35-03-K04768__72374506_72374506</t>
  </si>
  <si>
    <t>19.12.2021 00:01:40</t>
  </si>
  <si>
    <t>19.12.2021 04:56:56</t>
  </si>
  <si>
    <t>L-225 35-18-L00225_A_65507630_65507630</t>
  </si>
  <si>
    <t>19.12.2021 00:03:40</t>
  </si>
  <si>
    <t>19.12.2021 09:33:00</t>
  </si>
  <si>
    <t>YENİFOÇA TR-37 35-23-M00037_B_56377460_56377460</t>
  </si>
  <si>
    <t>19.12.2021 00:08:58</t>
  </si>
  <si>
    <t>19.12.2021 01:26:08</t>
  </si>
  <si>
    <t>MAHMUTLAR KÖK 45-74-M00354_HatBaşıAyırıcı_77952968 M09_77952968</t>
  </si>
  <si>
    <t>19.12.2021 00:11:56</t>
  </si>
  <si>
    <t>19.12.2021 02:12:02</t>
  </si>
  <si>
    <t>VEZİROĞLU TARIMSAL SULAMA 45-71-M01074_45-71-M01074_2364027</t>
  </si>
  <si>
    <t>19.12.2021 00:14:00</t>
  </si>
  <si>
    <t>19.12.2021 04:51:46</t>
  </si>
  <si>
    <t>SUDELİĞİ KÖK 45-72-L00111_GİRİŞ - TRF L02_66544619</t>
  </si>
  <si>
    <t>19.12.2021 00:16:49</t>
  </si>
  <si>
    <t>19.12.2021 00:17:29</t>
  </si>
  <si>
    <t>KARAKUZU TR-1 35-17-M00466_6109980_56355926_56355926</t>
  </si>
  <si>
    <t>19.12.2021 00:17:05</t>
  </si>
  <si>
    <t>19.12.2021 01:05:25</t>
  </si>
  <si>
    <t>K-358 35-04-K00358_D_56381111_56381111</t>
  </si>
  <si>
    <t>19.12.2021 00:19:56</t>
  </si>
  <si>
    <t>19.12.2021 01:31:02</t>
  </si>
  <si>
    <t>K-3556 35-01-K03556_910420081_910420081</t>
  </si>
  <si>
    <t>19.12.2021 00:31:58</t>
  </si>
  <si>
    <t>19.12.2021 01:21:06</t>
  </si>
  <si>
    <t>PINAR KÖYÜ TR-1 45-71-M01686_43176048_56389181_56389181</t>
  </si>
  <si>
    <t>19.12.2021 00:36:39</t>
  </si>
  <si>
    <t>19.12.2021 03:57:27</t>
  </si>
  <si>
    <t>19.12.2021 00:46:54</t>
  </si>
  <si>
    <t>19.12.2021 12:21:00</t>
  </si>
  <si>
    <t>19.12.2021 00:47:00</t>
  </si>
  <si>
    <t>19.12.2021 00:56:11</t>
  </si>
  <si>
    <t>19.12.2021 05:33:06</t>
  </si>
  <si>
    <t>19.12.2021 00:50:21</t>
  </si>
  <si>
    <t>19.12.2021 00:55:00</t>
  </si>
  <si>
    <t>GÜMÜLDÜR M-32 35-25-M00032_A_56357868_56357868</t>
  </si>
  <si>
    <t>19.12.2021 00:58:22</t>
  </si>
  <si>
    <t>19.12.2021 03:20:08</t>
  </si>
  <si>
    <t>SOMA A SANTRALİ İM/DM 45-82-A00001_HatBaşıAyırıcı_53135945 L16_53135945</t>
  </si>
  <si>
    <t>19.12.2021 00:59:22</t>
  </si>
  <si>
    <t>19.12.2021 01:56:23</t>
  </si>
  <si>
    <t>HELVACI TR-8 35-17-M00368_6014324_56355893_56355893</t>
  </si>
  <si>
    <t>19.12.2021 01:17:12</t>
  </si>
  <si>
    <t>19.12.2021 02:31:23</t>
  </si>
  <si>
    <t>M-1470 35-02-M01470_D_56364847_56364847</t>
  </si>
  <si>
    <t>19.12.2021 01:17:24</t>
  </si>
  <si>
    <t>19.12.2021 02:39:20</t>
  </si>
  <si>
    <t>TR-26 35-16-L00026_953330072_953330072</t>
  </si>
  <si>
    <t>19.12.2021 01:18:14</t>
  </si>
  <si>
    <t>19.12.2021 03:27:26</t>
  </si>
  <si>
    <t>M-1289 35-02-M01289_M_56363416_56363416</t>
  </si>
  <si>
    <t>19.12.2021 01:19:47</t>
  </si>
  <si>
    <t>19.12.2021 02:16:20</t>
  </si>
  <si>
    <t>K-1820 35-01-K01820_B_56369035_56369035</t>
  </si>
  <si>
    <t>19.12.2021 01:20:08</t>
  </si>
  <si>
    <t>19.12.2021 03:53:26</t>
  </si>
  <si>
    <t>19.12.2021 01:20:29</t>
  </si>
  <si>
    <t>19.12.2021 01:27:49</t>
  </si>
  <si>
    <t>K-168 35-01-K00168_GÖZTEPE İM K05_64661645</t>
  </si>
  <si>
    <t>19.12.2021 01:20:59</t>
  </si>
  <si>
    <t>19.12.2021 01:26:19</t>
  </si>
  <si>
    <t>BURUNCUK KÖK 35-20-L00273_ZEYTİNOVA DAĞ GRUBU L02_66528810</t>
  </si>
  <si>
    <t>19.12.2021 01:27:29</t>
  </si>
  <si>
    <t>19.12.2021 04:14:43</t>
  </si>
  <si>
    <t>İLKKURŞUN MERKEZ TR-1 35-15-L00489_950382051_950382051</t>
  </si>
  <si>
    <t>19.12.2021 01:28:34</t>
  </si>
  <si>
    <t>19.12.2021 04:50:10</t>
  </si>
  <si>
    <t>K-3065 35-07-K03065_K-3064 K01_48411839</t>
  </si>
  <si>
    <t>19.12.2021 01:36:39</t>
  </si>
  <si>
    <t>19.12.2021 01:37:19</t>
  </si>
  <si>
    <t>K-290 35-01-K00290_D_60983928_60983928</t>
  </si>
  <si>
    <t>19.12.2021 01:36:55</t>
  </si>
  <si>
    <t>19.12.2021 06:27:40</t>
  </si>
  <si>
    <t>19.12.2021 01:41:29</t>
  </si>
  <si>
    <t>19.12.2021 02:07:00</t>
  </si>
  <si>
    <t>M-2741 35-02-M02741_D_79573174_79573174</t>
  </si>
  <si>
    <t>19.12.2021 01:46:24</t>
  </si>
  <si>
    <t>19.12.2021 03:54:52</t>
  </si>
  <si>
    <t>PAŞAKÖY KÖK 45-80-M00052_TAŞDİBİ ÇIKIŞI M010_72063859</t>
  </si>
  <si>
    <t>19.12.2021 01:51:59</t>
  </si>
  <si>
    <t>19.12.2021 02:30:21</t>
  </si>
  <si>
    <t>19.12.2021 01:52:12</t>
  </si>
  <si>
    <t>19.12.2021 04:11:13</t>
  </si>
  <si>
    <t>19.12.2021 01:55:52</t>
  </si>
  <si>
    <t>19.12.2021 03:40:15</t>
  </si>
  <si>
    <t>KURTULMUŞ KÖK 45-72-L00080_KURTULMUŞ ÇIKIŞI L02_66546808</t>
  </si>
  <si>
    <t>19.12.2021 01:58:00</t>
  </si>
  <si>
    <t>19.12.2021 11:32:48</t>
  </si>
  <si>
    <t>YENİFOÇA TR-22 35-23-M00022_950420288_950420288</t>
  </si>
  <si>
    <t>19.12.2021 01:58:17</t>
  </si>
  <si>
    <t>19.12.2021 06:44:05</t>
  </si>
  <si>
    <t>_9855991_56358710_56358710</t>
  </si>
  <si>
    <t>19.12.2021 02:02:42</t>
  </si>
  <si>
    <t>19.12.2021 02:59:21</t>
  </si>
  <si>
    <t>TR-32 DEREKÖY 35-22-M00032_A_56371797_56371797</t>
  </si>
  <si>
    <t>19.12.2021 02:10:37</t>
  </si>
  <si>
    <t>19.12.2021 02:51:18</t>
  </si>
  <si>
    <t>19.12.2021 02:15:33</t>
  </si>
  <si>
    <t>19.12.2021 04:00:59</t>
  </si>
  <si>
    <t>19.12.2021 02:16:34</t>
  </si>
  <si>
    <t>19.12.2021 03:21:07</t>
  </si>
  <si>
    <t>K-458 35-07-K00458_K-2416 K06_48438202</t>
  </si>
  <si>
    <t>19.12.2021 02:17:49</t>
  </si>
  <si>
    <t>19.12.2021 02:19:13</t>
  </si>
  <si>
    <t>K-2530 35-02-K02530_99173593_99173593</t>
  </si>
  <si>
    <t>19.12.2021 02:18:57</t>
  </si>
  <si>
    <t>19.12.2021 06:11:16</t>
  </si>
  <si>
    <t>ÇAMLICA TR-1 35-26-M00454_DIREK TIPI TRAFO HUCRESI H01_2040252</t>
  </si>
  <si>
    <t>19.12.2021 02:23:16</t>
  </si>
  <si>
    <t>19.12.2021 04:33:33</t>
  </si>
  <si>
    <t>K-1776 35-07-K01776_K-2547 K02_48407823</t>
  </si>
  <si>
    <t>19.12.2021 02:41:09</t>
  </si>
  <si>
    <t>19.12.2021 03:23:48</t>
  </si>
  <si>
    <t>MERSİNLİDERE TR-3 (KIRKOÇLAR) 35-31-L00197_35-31-L00197_65825359</t>
  </si>
  <si>
    <t>19.12.2021 02:49:39</t>
  </si>
  <si>
    <t>19.12.2021 12:12:11</t>
  </si>
  <si>
    <t>SÖĞÜTÖREN TR-3 35-20-L00349_35-20-L00349_2359209</t>
  </si>
  <si>
    <t>19.12.2021 02:50:59</t>
  </si>
  <si>
    <t>19.12.2021 05:14:08</t>
  </si>
  <si>
    <t>19.12.2021 02:51:39</t>
  </si>
  <si>
    <t>19.12.2021 03:44:49</t>
  </si>
  <si>
    <t>M-749 KIRIKLAR CEZAEVİ KÖK 35-03-M00749_M-750 CEZAEVİ M01_49932298</t>
  </si>
  <si>
    <t>19.12.2021 02:55:33</t>
  </si>
  <si>
    <t>19.12.2021 06:24:01</t>
  </si>
  <si>
    <t>L-367 ERBAY SİTESİ 35-18-L00367_6148102_56374658_56374658</t>
  </si>
  <si>
    <t>19.12.2021 02:56:39</t>
  </si>
  <si>
    <t>19.12.2021 12:20:00</t>
  </si>
  <si>
    <t>M-1031 35-04-M01031_B_56363090_56363090</t>
  </si>
  <si>
    <t>19.12.2021 03:14:49</t>
  </si>
  <si>
    <t>19.12.2021 05:08:02</t>
  </si>
  <si>
    <t>SÜLEYMANLI KÖK 45-72-L00299_SÜLEYMANLI PETROL TR KUZEY SAĞ ÇIKIŞI L04_2105416</t>
  </si>
  <si>
    <t>19.12.2021 03:16:01</t>
  </si>
  <si>
    <t>19.12.2021 05:25:16</t>
  </si>
  <si>
    <t>19.12.2021 03:29:39</t>
  </si>
  <si>
    <t>19.12.2021 11:57:10</t>
  </si>
  <si>
    <t>KESİKKÖY DM 35-28-M00309_HatBaşıAyırıcı_53133597 M06_53133597</t>
  </si>
  <si>
    <t>19.12.2021 03:42:22</t>
  </si>
  <si>
    <t>19.12.2021 07:35:37</t>
  </si>
  <si>
    <t>K-4197 35-02-K04197_D_56372013_56372013</t>
  </si>
  <si>
    <t>19.12.2021 03:50:01</t>
  </si>
  <si>
    <t>19.12.2021 06:56:44</t>
  </si>
  <si>
    <t>SİYEKLİ KÖK 45-71-M00185_OSMANCALI M04_72256964</t>
  </si>
  <si>
    <t>19.12.2021 03:54:31</t>
  </si>
  <si>
    <t>19.12.2021 04:02:29</t>
  </si>
  <si>
    <t>K-1332 35-03-K01332_C_56377254_56377254</t>
  </si>
  <si>
    <t>19.12.2021 04:02:22</t>
  </si>
  <si>
    <t>19.12.2021 09:06:34</t>
  </si>
  <si>
    <t>M-10 35-02-M00010_C_56369216_56369216</t>
  </si>
  <si>
    <t>19.12.2021 04:19:22</t>
  </si>
  <si>
    <t>19.12.2021 05:40:33</t>
  </si>
  <si>
    <t>19.12.2021 04:22:58</t>
  </si>
  <si>
    <t>19.12.2021 17:27:04</t>
  </si>
  <si>
    <t>K-4039 35-03-K04039_B_56364347_56364347</t>
  </si>
  <si>
    <t>19.12.2021 04:25:30</t>
  </si>
  <si>
    <t>19.12.2021 09:12:18</t>
  </si>
  <si>
    <t>M-3401(YATIRIM REZERVE) 35-03-M03401_A_56363647_56363647</t>
  </si>
  <si>
    <t>19.12.2021 04:38:52</t>
  </si>
  <si>
    <t>19.12.2021 08:30:16</t>
  </si>
  <si>
    <t>HECİZ KÖK 45-82-M00485_SAVAŞTEPE 34.5 ÇIKIŞ M03_66191057</t>
  </si>
  <si>
    <t>19.12.2021 04:41:10</t>
  </si>
  <si>
    <t>19.12.2021 06:57:00</t>
  </si>
  <si>
    <t>DM-18 (UNCU BOZKÖY) 45-71-M00213_DM-18/05 (TR-138) - DM-18/10 BAYINDIRLIK M02_2077602</t>
  </si>
  <si>
    <t>19.12.2021 04:57:10</t>
  </si>
  <si>
    <t>19.12.2021 06:20:13</t>
  </si>
  <si>
    <t>19.12.2021 05:03:07</t>
  </si>
  <si>
    <t>19.12.2021 07:14:06</t>
  </si>
  <si>
    <t>BAŞIBÜYÜK KÖK 45-77-L00158_BALIBEY ÇIKIŞ L06_61353348</t>
  </si>
  <si>
    <t>19.12.2021 05:16:10</t>
  </si>
  <si>
    <t>19.12.2021 06:01:46</t>
  </si>
  <si>
    <t>ALAÇATI TM 35-18-A00005_KARABURUN-3 M08_2311008</t>
  </si>
  <si>
    <t>19.12.2021 05:20:41</t>
  </si>
  <si>
    <t>19.12.2021 09:24:00</t>
  </si>
  <si>
    <t>ÇAMBEL KÖK 35-27-M00619_ÇAMBEL KÖYÜ M03_72166067</t>
  </si>
  <si>
    <t>19.12.2021 05:26:30</t>
  </si>
  <si>
    <t>19.12.2021 06:10:09</t>
  </si>
  <si>
    <t>NEBİLER TR-1 35-30-L00137_DIREK TIPI TRAFO HUCRESI H01_2042861</t>
  </si>
  <si>
    <t>19.12.2021 05:30:36</t>
  </si>
  <si>
    <t>19.12.2021 07:00:00</t>
  </si>
  <si>
    <t>BAĞARASI TR-7 35-23-M00176_A_56366924_56366924</t>
  </si>
  <si>
    <t>19.12.2021 05:42:27</t>
  </si>
  <si>
    <t>19.12.2021 07:34:20</t>
  </si>
  <si>
    <t>KULA İM 45-77-A00001_KONURCA M01_2049991</t>
  </si>
  <si>
    <t>19.12.2021 05:47:00</t>
  </si>
  <si>
    <t>19.12.2021 06:06:32</t>
  </si>
  <si>
    <t>AYASKENT DM-2 (TR-1) 35-16-M00011_35-16-M00011_72045945</t>
  </si>
  <si>
    <t>19.12.2021 05:49:30</t>
  </si>
  <si>
    <t>19.12.2021 10:27:20</t>
  </si>
  <si>
    <t>K-3911 35-04-K03911_B_56368911_56368911</t>
  </si>
  <si>
    <t>19.12.2021 05:49:39</t>
  </si>
  <si>
    <t>19.12.2021 08:35:16</t>
  </si>
  <si>
    <t>ÖREN TR-1 35-31-L00314_47810498_56352453_56352453</t>
  </si>
  <si>
    <t>19.12.2021 05:59:00</t>
  </si>
  <si>
    <t>19.12.2021 17:51:28</t>
  </si>
  <si>
    <t>SARIKAYA KÖK 35-31-L00284_ALTINOLUK TR-2 L05_2113768</t>
  </si>
  <si>
    <t>19.12.2021 06:02:41</t>
  </si>
  <si>
    <t>19.12.2021 10:43:00</t>
  </si>
  <si>
    <t>TR-76 35-19-L00076_7262952_56376660_56376660</t>
  </si>
  <si>
    <t>19.12.2021 06:03:02</t>
  </si>
  <si>
    <t>19.12.2021 07:36:02</t>
  </si>
  <si>
    <t>DÜVERLİK TR-2 35-26-M01233_C_66216657_66216657</t>
  </si>
  <si>
    <t>19.12.2021 06:12:41</t>
  </si>
  <si>
    <t>19.12.2021 09:46:46</t>
  </si>
  <si>
    <t>UMURCALI TR 1 35-31-L00187_47966755_56380873_56380873</t>
  </si>
  <si>
    <t>19.12.2021 06:15:29</t>
  </si>
  <si>
    <t>19.12.2021 15:52:18</t>
  </si>
  <si>
    <t>19.12.2021 06:18:05</t>
  </si>
  <si>
    <t>19.12.2021 18:18:32</t>
  </si>
  <si>
    <t>M-1518 35-02-M01518_F_56379819_56379819</t>
  </si>
  <si>
    <t>19.12.2021 06:28:09</t>
  </si>
  <si>
    <t>19.12.2021 09:03:16</t>
  </si>
  <si>
    <t>BADEMLİ TR-13 35-15-L01049_A_56372077_56372077</t>
  </si>
  <si>
    <t>19.12.2021 06:40:23</t>
  </si>
  <si>
    <t>19.12.2021 09:29:21</t>
  </si>
  <si>
    <t>M-3088(YATIRIM REZERVE) 35-03-M03088_A_56377191_56377191</t>
  </si>
  <si>
    <t>19.12.2021 06:40:43</t>
  </si>
  <si>
    <t>19.12.2021 08:34:00</t>
  </si>
  <si>
    <t>K-700 35-04-K00700_99711120_99711120</t>
  </si>
  <si>
    <t>19.12.2021 06:41:00</t>
  </si>
  <si>
    <t>19.12.2021 08:49:07</t>
  </si>
  <si>
    <t>ARSLANLAR TM 35-26-A00004_KUTLUTAŞ M29_2057950</t>
  </si>
  <si>
    <t>19.12.2021 06:41:01</t>
  </si>
  <si>
    <t>19.12.2021 07:52:33</t>
  </si>
  <si>
    <t>19.12.2021 06:41:58</t>
  </si>
  <si>
    <t>19.12.2021 11:08:54</t>
  </si>
  <si>
    <t>SEKLİK TR-1 35-16-M00036_953324560_953324560</t>
  </si>
  <si>
    <t>19.12.2021 06:57:59</t>
  </si>
  <si>
    <t>19.12.2021 11:57:17</t>
  </si>
  <si>
    <t>YENİFOÇA TR-22 35-23-M00022_C_56366118_56366118</t>
  </si>
  <si>
    <t>19.12.2021 06:59:58</t>
  </si>
  <si>
    <t>19.12.2021 07:28:39</t>
  </si>
  <si>
    <t>KULA İM 45-77-A00001_HatBaşıAyırıcı_66085765 M01_66085765</t>
  </si>
  <si>
    <t>19.12.2021 07:03:02</t>
  </si>
  <si>
    <t>19.12.2021 10:27:30</t>
  </si>
  <si>
    <t>19.12.2021 07:04:53</t>
  </si>
  <si>
    <t>19.12.2021 07:17:32</t>
  </si>
  <si>
    <t>M-907 35-03-M00907_DIREK TIPI TRAFO HUCRESI H01_2070529</t>
  </si>
  <si>
    <t>19.12.2021 07:06:40</t>
  </si>
  <si>
    <t>19.12.2021 15:02:47</t>
  </si>
  <si>
    <t>19.12.2021 07:06:51</t>
  </si>
  <si>
    <t>19.12.2021 07:07:50</t>
  </si>
  <si>
    <t>TR-126 35-26-M00126_35-26-M00126_2366019</t>
  </si>
  <si>
    <t>19.12.2021 07:11:41</t>
  </si>
  <si>
    <t>19.12.2021 08:05:14</t>
  </si>
  <si>
    <t>TURGUTALP KÖK 45-71-M00260_KOOPERATİF M03_72233757</t>
  </si>
  <si>
    <t>19.12.2021 07:13:03</t>
  </si>
  <si>
    <t>19.12.2021 10:47:29</t>
  </si>
  <si>
    <t>K-2632 35-03-K02632_910549025_910549025</t>
  </si>
  <si>
    <t>19.12.2021 07:14:33</t>
  </si>
  <si>
    <t>19.12.2021 11:03:17</t>
  </si>
  <si>
    <t>KARABULU KÖK 35-31-L00227_HALİLLER KÖK L06_2119140</t>
  </si>
  <si>
    <t>19.12.2021 07:17:12</t>
  </si>
  <si>
    <t>19.12.2021 14:10:30</t>
  </si>
  <si>
    <t>SULUDERE MUSLUK TR-5 35-31-L00122_956589481_956589481</t>
  </si>
  <si>
    <t>19.12.2021 07:18:01</t>
  </si>
  <si>
    <t>19.12.2021 14:51:17</t>
  </si>
  <si>
    <t>TAŞLIYATAK TR-5 35-31-L00347_47791954_56352023_56352023</t>
  </si>
  <si>
    <t>19.12.2021 07:22:17</t>
  </si>
  <si>
    <t>19.12.2021 16:48:07</t>
  </si>
  <si>
    <t>VİŞNELİ TR-2 35-27-M00951_35-27-M00951_82735626</t>
  </si>
  <si>
    <t>19.12.2021 07:25:10</t>
  </si>
  <si>
    <t>19.12.2021 10:52:28</t>
  </si>
  <si>
    <t>19.12.2021 07:39:40</t>
  </si>
  <si>
    <t>19.12.2021 08:53:00</t>
  </si>
  <si>
    <t>19.12.2021 07:45:52</t>
  </si>
  <si>
    <t>19.12.2021 09:47:40</t>
  </si>
  <si>
    <t>19.12.2021 07:49:11</t>
  </si>
  <si>
    <t>19.12.2021 11:08:29</t>
  </si>
  <si>
    <t>L-519 OVACIK 35-18-L00519_10828601_56354371_56354371</t>
  </si>
  <si>
    <t>19.12.2021 07:56:14</t>
  </si>
  <si>
    <t>19.12.2021 13:49:50</t>
  </si>
  <si>
    <t>19.12.2021 07:58:01</t>
  </si>
  <si>
    <t>19.12.2021 11:42:33</t>
  </si>
  <si>
    <t>19.12.2021 08:00:34</t>
  </si>
  <si>
    <t>19.12.2021 15:52:11</t>
  </si>
  <si>
    <t>TR-66 35-19-L00066_8915667_56390367_56390367</t>
  </si>
  <si>
    <t>19.12.2021 08:02:17</t>
  </si>
  <si>
    <t>19.12.2021 10:41:40</t>
  </si>
  <si>
    <t>19.12.2021 08:03:43</t>
  </si>
  <si>
    <t>19.12.2021 09:50:53</t>
  </si>
  <si>
    <t>SÜLEYMANLI KÖK 45-72-L00299_HatBaşıAyırıcı_53140149 L03_53140149</t>
  </si>
  <si>
    <t>19.12.2021 08:06:51</t>
  </si>
  <si>
    <t>19.12.2021 12:29:57</t>
  </si>
  <si>
    <t>K-4372 35-02-K04372_B_60983611_60983611</t>
  </si>
  <si>
    <t>19.12.2021 08:07:09</t>
  </si>
  <si>
    <t>19.12.2021 09:28:47</t>
  </si>
  <si>
    <t>ÇINARDİBİ KÖK 35-20-M00069_DERNEKLİ-BALCILAR-OSMANLAR-BAYRAMLAR-KAMBERLER M04_66050706</t>
  </si>
  <si>
    <t>19.12.2021 08:07:12</t>
  </si>
  <si>
    <t>19.12.2021 11:56:03</t>
  </si>
  <si>
    <t>HELVACI TR-1 35-17-M00361_A_60982263_60982263</t>
  </si>
  <si>
    <t>19.12.2021 08:10:25</t>
  </si>
  <si>
    <t>19.12.2021 09:30:28</t>
  </si>
  <si>
    <t>MENEMEN TR-18 35-28-L00018_953369771_953369771</t>
  </si>
  <si>
    <t>19.12.2021 08:11:28</t>
  </si>
  <si>
    <t>19.12.2021 19:09:04</t>
  </si>
  <si>
    <t>DUMANLAR KÖK 45-81-M00044_HatBaşıAyırıcı_53136135 M03_53136135</t>
  </si>
  <si>
    <t>19.12.2021 08:12:01</t>
  </si>
  <si>
    <t>19.12.2021 10:10:12</t>
  </si>
  <si>
    <t>AYDOĞDU TR-1 45-73-M00899_93556559_93556559</t>
  </si>
  <si>
    <t>19.12.2021 08:13:09</t>
  </si>
  <si>
    <t>19.12.2021 09:54:28</t>
  </si>
  <si>
    <t>K-243 35-04-K00243_99464961_99464961</t>
  </si>
  <si>
    <t>19.12.2021 08:13:31</t>
  </si>
  <si>
    <t>19.12.2021 09:46:18</t>
  </si>
  <si>
    <t>TİYENLİ TR-3 45-85-M00012_45-85-M00012_2353545</t>
  </si>
  <si>
    <t>19.12.2021 08:16:46</t>
  </si>
  <si>
    <t>19.12.2021 10:10:58</t>
  </si>
  <si>
    <t>MAVİKÖŞE TR-4 35-17-M00228_950304153_950304153</t>
  </si>
  <si>
    <t>19.12.2021 08:25:55</t>
  </si>
  <si>
    <t>19.12.2021 10:25:43</t>
  </si>
  <si>
    <t>SERİNYAYLA ALABAŞLI TR-1 45-73-M00879_A_56404013_56404013</t>
  </si>
  <si>
    <t>19.12.2021 08:29:10</t>
  </si>
  <si>
    <t>19.12.2021 12:34:28</t>
  </si>
  <si>
    <t>YÜKSEKKÖY TR-1 35-17-M00184_950299992_950299992</t>
  </si>
  <si>
    <t>19.12.2021 08:29:16</t>
  </si>
  <si>
    <t>19.12.2021 11:13:37</t>
  </si>
  <si>
    <t>ÇAMLIBEL TR-5 35-20-L00352_957831390_957831390</t>
  </si>
  <si>
    <t>19.12.2021 08:29:32</t>
  </si>
  <si>
    <t>19.12.2021 14:06:39</t>
  </si>
  <si>
    <t>YUNTDAĞYENİCE KÖYÜ TR-1 45-71-M01699_953214055_953214055</t>
  </si>
  <si>
    <t>19.12.2021 08:29:33</t>
  </si>
  <si>
    <t>19.12.2021 11:31:04</t>
  </si>
  <si>
    <t>L-295 35-18-L00295_6197188_56370564_56370564</t>
  </si>
  <si>
    <t>19.12.2021 08:30:07</t>
  </si>
  <si>
    <t>19.12.2021 17:37:32</t>
  </si>
  <si>
    <t>İMCELER TR-1 45-74-M00136_A_56393764_56393764</t>
  </si>
  <si>
    <t>19.12.2021 08:30:09</t>
  </si>
  <si>
    <t>19.12.2021 09:49:05</t>
  </si>
  <si>
    <t>YUKARI KIZILCA TR-2 35-27-L00052_913082343_913082343</t>
  </si>
  <si>
    <t>19.12.2021 13:32:21</t>
  </si>
  <si>
    <t>MENEMEN TR-25 35-28-L00025_D_56365079_56365079</t>
  </si>
  <si>
    <t>19.12.2021 08:30:39</t>
  </si>
  <si>
    <t>19.12.2021 10:40:59</t>
  </si>
  <si>
    <t>DEREKÖY KÖK-2 45-82-M00205_IŞIKLAR-3 M04_82862628</t>
  </si>
  <si>
    <t>19.12.2021 08:31:04</t>
  </si>
  <si>
    <t>19.12.2021 14:13:12</t>
  </si>
  <si>
    <t>KUŞÇULAR TR-4 (BEYDERESİ) 35-19-M00216_11903039_56373314_56373314</t>
  </si>
  <si>
    <t>19.12.2021 08:34:48</t>
  </si>
  <si>
    <t>19.12.2021 19:14:36</t>
  </si>
  <si>
    <t>BAĞARASI TR-7 35-23-M00176_950415886_950415886</t>
  </si>
  <si>
    <t>19.12.2021 08:36:25</t>
  </si>
  <si>
    <t>19.12.2021 09:47:00</t>
  </si>
  <si>
    <t>M-875 35-02-M00875_DIREK TIPI TRAFO HUCRESI H01_2036642</t>
  </si>
  <si>
    <t>19.12.2021 08:41:08</t>
  </si>
  <si>
    <t>19.12.2021 14:02:39</t>
  </si>
  <si>
    <t>GERMİYAN İM 35-18-A00004_TR-A L01_2313570</t>
  </si>
  <si>
    <t>19.12.2021 08:43:01</t>
  </si>
  <si>
    <t>19.12.2021 09:26:11</t>
  </si>
  <si>
    <t>YENİFOÇA TR-22 35-23-M00022__76654990_76654990</t>
  </si>
  <si>
    <t>19.12.2021 08:45:24</t>
  </si>
  <si>
    <t>19.12.2021 13:51:55</t>
  </si>
  <si>
    <t>ALÇUK TM 35-17-A00001_HatBaşıAyırıcı_53133588 M30_53133588</t>
  </si>
  <si>
    <t>19.12.2021 08:47:23</t>
  </si>
  <si>
    <t>19.12.2021 16:28:56</t>
  </si>
  <si>
    <t>L-142 TEOS EVLERİ 35-14-L00142_7239263_56368523_56368523</t>
  </si>
  <si>
    <t>19.12.2021 08:48:29</t>
  </si>
  <si>
    <t>19.12.2021 15:15:32</t>
  </si>
  <si>
    <t>M-3411(YATIRIM REZERVE) 35-03-M03411_910643328_910643328</t>
  </si>
  <si>
    <t>19.12.2021 08:48:41</t>
  </si>
  <si>
    <t>19.12.2021 09:44:00</t>
  </si>
  <si>
    <t>MURADİYE TR-5(BELEDİYE KABİN) 45-71-M00194_953242971_953242971</t>
  </si>
  <si>
    <t>19.12.2021 08:49:46</t>
  </si>
  <si>
    <t>19.12.2021 18:20:37</t>
  </si>
  <si>
    <t>MORDOĞAN TR-28 35-21-L00156_C_56376107_56376107</t>
  </si>
  <si>
    <t>19.12.2021 08:53:34</t>
  </si>
  <si>
    <t>19.12.2021 11:09:02</t>
  </si>
  <si>
    <t>K-611 35-02-K00611_K-469 K03_2114017</t>
  </si>
  <si>
    <t>19.12.2021 08:53:41</t>
  </si>
  <si>
    <t>19.12.2021 18:29:57</t>
  </si>
  <si>
    <t>M-2114 35-03-M02114_910199959_910199959</t>
  </si>
  <si>
    <t>19.12.2021 08:55:05</t>
  </si>
  <si>
    <t>19.12.2021 11:37:10</t>
  </si>
  <si>
    <t>ZEYTİNOVA TR-5 35-20-L00312_7634787_56377650_56377650</t>
  </si>
  <si>
    <t>19.12.2021 08:55:16</t>
  </si>
  <si>
    <t>19.12.2021 09:44:34</t>
  </si>
  <si>
    <t>19.12.2021 09:00:43</t>
  </si>
  <si>
    <t>19.12.2021 15:51:22</t>
  </si>
  <si>
    <t>ORHANLI ORTA M-90 35-14-M00090_6712039_56358769_56358769</t>
  </si>
  <si>
    <t>19.12.2021 09:01:04</t>
  </si>
  <si>
    <t>19.12.2021 12:23:08</t>
  </si>
  <si>
    <t>UMURLU TR-2 35-31-L00355_47788192_56352954_56352954</t>
  </si>
  <si>
    <t>19.12.2021 09:01:17</t>
  </si>
  <si>
    <t>19.12.2021 14:43:26</t>
  </si>
  <si>
    <t>UMURCALI TR 2 35-31-L00107_47967559_56399525_56399525</t>
  </si>
  <si>
    <t>19.12.2021 09:02:02</t>
  </si>
  <si>
    <t>19.12.2021 10:31:00</t>
  </si>
  <si>
    <t>19.12.2021 09:02:49</t>
  </si>
  <si>
    <t>19.12.2021 16:59:57</t>
  </si>
  <si>
    <t>ILDIR KÖK 35-18-M00069_M-30 TERMAL KENT M03_72093159</t>
  </si>
  <si>
    <t>19.12.2021 09:03:18</t>
  </si>
  <si>
    <t>19.12.2021 12:48:40</t>
  </si>
  <si>
    <t>_913715989_913715989</t>
  </si>
  <si>
    <t>19.12.2021 09:03:38</t>
  </si>
  <si>
    <t>19.12.2021 11:34:47</t>
  </si>
  <si>
    <t>K-1994 35-01-K01994_K-2360 K03_42466863</t>
  </si>
  <si>
    <t>19.12.2021 09:03:50</t>
  </si>
  <si>
    <t>19.12.2021 14:32:23</t>
  </si>
  <si>
    <t>GÜNYAKA TR-3 45-79-M00478_C_56384484_56384484</t>
  </si>
  <si>
    <t>19.12.2021 09:04:24</t>
  </si>
  <si>
    <t>19.12.2021 10:24:55</t>
  </si>
  <si>
    <t>ÇAYBAŞI DM-1/19 35-26-M00182_ M10_2038795</t>
  </si>
  <si>
    <t>19.12.2021 09:05:28</t>
  </si>
  <si>
    <t>19.12.2021 10:03:08</t>
  </si>
  <si>
    <t>K-515 35-03-K00515_35-03-K00515_2348593</t>
  </si>
  <si>
    <t>19.12.2021 09:05:39</t>
  </si>
  <si>
    <t>19.12.2021 10:00:42</t>
  </si>
  <si>
    <t>19.12.2021 09:08:38</t>
  </si>
  <si>
    <t>19.12.2021 11:15:24</t>
  </si>
  <si>
    <t>19.12.2021 09:10:06</t>
  </si>
  <si>
    <t>19.12.2021 15:15:09</t>
  </si>
  <si>
    <t>K-418 35-03-K00418_D_56378131_56378131</t>
  </si>
  <si>
    <t>19.12.2021 09:10:30</t>
  </si>
  <si>
    <t>19.12.2021 10:25:30</t>
  </si>
  <si>
    <t>AHMET YAR KÖK 35-27-M00067_KLEMSAN KÖK M03_72177175</t>
  </si>
  <si>
    <t>19.12.2021 09:13:32</t>
  </si>
  <si>
    <t>19.12.2021 14:17:26</t>
  </si>
  <si>
    <t>KARAKUYU TR-4 35-26-M00441_35-26-M00441_2362897</t>
  </si>
  <si>
    <t>19.12.2021 09:15:00</t>
  </si>
  <si>
    <t>19.12.2021 11:11:36</t>
  </si>
  <si>
    <t>KAREL DM 35-17-M00247_ALMAK TM-1 M03_66441223</t>
  </si>
  <si>
    <t>19.12.2021 09:15:12</t>
  </si>
  <si>
    <t>19.12.2021 09:15:17</t>
  </si>
  <si>
    <t>DERBENT TM 45-83-A00003_DERBENT DM-2 M15_2312521</t>
  </si>
  <si>
    <t>19.12.2021 10:32:12</t>
  </si>
  <si>
    <t>19.12.2021 09:15:22</t>
  </si>
  <si>
    <t>19.12.2021 17:00:59</t>
  </si>
  <si>
    <t>19.12.2021 09:15:49</t>
  </si>
  <si>
    <t>19.12.2021 17:00:00</t>
  </si>
  <si>
    <t>K-1708 35-01-K01708_K-501 K01_2061689</t>
  </si>
  <si>
    <t>19.12.2021 09:16:00</t>
  </si>
  <si>
    <t>19.12.2021 09:25:30</t>
  </si>
  <si>
    <t>DERBENT TM 45-83-A00003_DERBENT DM-1 M03_2063381</t>
  </si>
  <si>
    <t>19.12.2021 09:17:05</t>
  </si>
  <si>
    <t>19.12.2021 17:14:50</t>
  </si>
  <si>
    <t>19.12.2021 09:17:37</t>
  </si>
  <si>
    <t>19.12.2021 10:58:27</t>
  </si>
  <si>
    <t>KARAAHMETLİ TR-1 45-71-M01704_43171458_56399559_56399559</t>
  </si>
  <si>
    <t>19.12.2021 11:43:06</t>
  </si>
  <si>
    <t>K-1708 35-01-K01708_K-4753 K03_2061685</t>
  </si>
  <si>
    <t>19.12.2021 09:31:00</t>
  </si>
  <si>
    <t>19.12.2021 17:22:54</t>
  </si>
  <si>
    <t>19.12.2021 09:31:11</t>
  </si>
  <si>
    <t>19.12.2021 17:56:57</t>
  </si>
  <si>
    <t>19.12.2021 09:31:13</t>
  </si>
  <si>
    <t>19.12.2021 17:01:33</t>
  </si>
  <si>
    <t>19.12.2021 09:32:29</t>
  </si>
  <si>
    <t>19.12.2021 16:21:20</t>
  </si>
  <si>
    <t>M-1497 35-03-M01497_910193673_910193673</t>
  </si>
  <si>
    <t>19.12.2021 09:32:47</t>
  </si>
  <si>
    <t>19.12.2021 14:51:18</t>
  </si>
  <si>
    <t>M-1689 35-03-M01689_DIREK TIPI TRAFO HUCRESI H01_2067543</t>
  </si>
  <si>
    <t>19.12.2021 09:33:25</t>
  </si>
  <si>
    <t>19.12.2021 13:11:57</t>
  </si>
  <si>
    <t>EĞLENHOCA TR-3 35-21-L00120_A_56376290_56376290</t>
  </si>
  <si>
    <t>19.12.2021 09:33:55</t>
  </si>
  <si>
    <t>19.12.2021 16:35:11</t>
  </si>
  <si>
    <t>K-4419 35-01-K04419_B_56373943_56373943</t>
  </si>
  <si>
    <t>19.12.2021 09:34:14</t>
  </si>
  <si>
    <t>19.12.2021 10:44:31</t>
  </si>
  <si>
    <t>TİRE İM-DM-1 35-29-A00001_BOYNUYOĞUN L04_2059646</t>
  </si>
  <si>
    <t>19.12.2021 09:37:17</t>
  </si>
  <si>
    <t>19.12.2021 18:19:40</t>
  </si>
  <si>
    <t>TÜRKELLİ TR-2 35-28-M00463_DIREK TIPI TRAFO HUCRESI H01_2100488</t>
  </si>
  <si>
    <t>19.12.2021 09:37:50</t>
  </si>
  <si>
    <t>19.12.2021 14:56:37</t>
  </si>
  <si>
    <t>L-325 (ALBAYRAK) 35-18-L00325_B_56358007_56358007</t>
  </si>
  <si>
    <t>19.12.2021 09:38:45</t>
  </si>
  <si>
    <t>19.12.2021 14:40:00</t>
  </si>
  <si>
    <t>ÖZBEY İM 35-26-A00005_ÖZBEY YENİKÖY L02_2064118</t>
  </si>
  <si>
    <t>19.12.2021 09:38:50</t>
  </si>
  <si>
    <t>19.12.2021 09:41:30</t>
  </si>
  <si>
    <t>HAMZABÜKÜ TR-1 35-21-L00069_C_56358386_56358386</t>
  </si>
  <si>
    <t>19.12.2021 09:41:57</t>
  </si>
  <si>
    <t>19.12.2021 20:06:31</t>
  </si>
  <si>
    <t>ALANKIYI TR-3 35-20-L00265_A_65510195_65510195</t>
  </si>
  <si>
    <t>19.12.2021 09:44:06</t>
  </si>
  <si>
    <t>19.12.2021 14:10:38</t>
  </si>
  <si>
    <t>LİMANLAR DM 35-17-M00718_ALMAK T.M. M01_72257010</t>
  </si>
  <si>
    <t>19.12.2021 09:46:23</t>
  </si>
  <si>
    <t>19.12.2021 09:46:27</t>
  </si>
  <si>
    <t>L-353 İŞTUR 35-18-L00353_12483134_56375212_56375212</t>
  </si>
  <si>
    <t>19.12.2021 09:46:45</t>
  </si>
  <si>
    <t>19.12.2021 13:03:13</t>
  </si>
  <si>
    <t>19.12.2021 09:48:18</t>
  </si>
  <si>
    <t>19.12.2021 15:09:35</t>
  </si>
  <si>
    <t>19.12.2021 09:48:25</t>
  </si>
  <si>
    <t>19.12.2021 14:03:40</t>
  </si>
  <si>
    <t>TR-1 35-16-L00001_DAĞITIM TRAFO TR-1 L08_67548022</t>
  </si>
  <si>
    <t>19.12.2021 09:48:28</t>
  </si>
  <si>
    <t>19.12.2021 12:06:31</t>
  </si>
  <si>
    <t>TİLKİKÖY TR-1 45-71-M01271_45-71-M01271_2349263</t>
  </si>
  <si>
    <t>19.12.2021 09:49:14</t>
  </si>
  <si>
    <t>19.12.2021 12:17:05</t>
  </si>
  <si>
    <t>YAZIBAŞI DM-5 35-26-M00550_BATI BGETON/KUŞÇUBURUN TR-1 TR-2 TR-3 M16_2335554</t>
  </si>
  <si>
    <t>19.12.2021 09:50:44</t>
  </si>
  <si>
    <t>19.12.2021 11:03:22</t>
  </si>
  <si>
    <t>K-1092 35-03-K01092_910571947_910571947</t>
  </si>
  <si>
    <t>19.12.2021 09:53:47</t>
  </si>
  <si>
    <t>19.12.2021 12:44:46</t>
  </si>
  <si>
    <t>TR-107 35-15-L00107_A a6b_48898257</t>
  </si>
  <si>
    <t>19.12.2021 09:54:08</t>
  </si>
  <si>
    <t>19.12.2021 12:03:24</t>
  </si>
  <si>
    <t>BADEMLER TR-1 35-19-L00298_7131774_56389690_56389690</t>
  </si>
  <si>
    <t>19.12.2021 09:54:55</t>
  </si>
  <si>
    <t>19.12.2021 18:48:06</t>
  </si>
  <si>
    <t>ASARLIK TR-14 KÖK 35-28-M00168_ASARLIK DM-2 M02_66531980</t>
  </si>
  <si>
    <t>19.12.2021 09:55:06</t>
  </si>
  <si>
    <t>19.12.2021 13:06:25</t>
  </si>
  <si>
    <t>TR-26 45-74-M00026_TR-28 M02_72234370</t>
  </si>
  <si>
    <t>19.12.2021 09:57:10</t>
  </si>
  <si>
    <t>19.12.2021 14:03:09</t>
  </si>
  <si>
    <t>BADEMLİ TR-8 35-15-L01045_950392172_950392172</t>
  </si>
  <si>
    <t>19.12.2021 09:58:04</t>
  </si>
  <si>
    <t>19.12.2021 13:49:18</t>
  </si>
  <si>
    <t>ESKİ KARAKÖY TR 35-17-M00447_11131479_56357346_56357346</t>
  </si>
  <si>
    <t>19.12.2021 09:59:23</t>
  </si>
  <si>
    <t>19.12.2021 15:07:04</t>
  </si>
  <si>
    <t>MORDOĞAN TR-51 35-21-L00151_B_56376562_56376562</t>
  </si>
  <si>
    <t>19.12.2021 10:01:24</t>
  </si>
  <si>
    <t>19.12.2021 13:38:43</t>
  </si>
  <si>
    <t>KEMHALLI KÖK 45-86-M00044_HatBaşıAyırıcı_53134877 M01_53134877</t>
  </si>
  <si>
    <t>19.12.2021 10:02:12</t>
  </si>
  <si>
    <t>19.12.2021 12:06:54</t>
  </si>
  <si>
    <t>KARAVELİLER TR-1 35-16-M00126_47470444_56399365_56399365</t>
  </si>
  <si>
    <t>19.12.2021 10:04:58</t>
  </si>
  <si>
    <t>19.12.2021 12:31:29</t>
  </si>
  <si>
    <t>DERBENT İM-DM 45-83-A00004_15.8 TRF GİRİŞ L01_2097289</t>
  </si>
  <si>
    <t>19.12.2021 10:05:17</t>
  </si>
  <si>
    <t>19.12.2021 17:02:23</t>
  </si>
  <si>
    <t>ERZA KAP KÖK 35-27-M00078_ULUCAK YOLU M03_72177776</t>
  </si>
  <si>
    <t>19.12.2021 10:05:54</t>
  </si>
  <si>
    <t>19.12.2021 14:49:39</t>
  </si>
  <si>
    <t>ILICA GIS TM 35-07-A00002_ILICA-6 K06_2056202</t>
  </si>
  <si>
    <t>19.12.2021 10:06:00</t>
  </si>
  <si>
    <t>19.12.2021 11:04:00</t>
  </si>
  <si>
    <t>TR-26 45-74-M00026_45-74-M00026_72234406</t>
  </si>
  <si>
    <t>19.12.2021 10:06:21</t>
  </si>
  <si>
    <t>19.12.2021 14:16:09</t>
  </si>
  <si>
    <t>19.12.2021 10:07:03</t>
  </si>
  <si>
    <t>19.12.2021 14:53:28</t>
  </si>
  <si>
    <t>K-2709 35-03-K02709_910738762_910738762</t>
  </si>
  <si>
    <t>19.12.2021 12:18:49</t>
  </si>
  <si>
    <t>BALIKLIOVA DM 35-19-L00270_BALIKLIOVA TR-3 TR-4 L05_2321768</t>
  </si>
  <si>
    <t>19.12.2021 10:08:27</t>
  </si>
  <si>
    <t>19.12.2021 12:31:03</t>
  </si>
  <si>
    <t>TR-62 35-19-L00062_10036052_56377725_56377725</t>
  </si>
  <si>
    <t>19.12.2021 10:11:09</t>
  </si>
  <si>
    <t>19.12.2021 11:26:53</t>
  </si>
  <si>
    <t>K-4250 35-02-K04250_99522086_99522086</t>
  </si>
  <si>
    <t>19.12.2021 10:15:41</t>
  </si>
  <si>
    <t>19.12.2021 11:21:55</t>
  </si>
  <si>
    <t>DENİŞ TR-1 45-82-M00340_945521490_945521490</t>
  </si>
  <si>
    <t>19.12.2021 10:15:51</t>
  </si>
  <si>
    <t>19.12.2021 13:44:11</t>
  </si>
  <si>
    <t>K-332 35-02-K00332_99966712_99966712</t>
  </si>
  <si>
    <t>19.12.2021 10:18:44</t>
  </si>
  <si>
    <t>19.12.2021 13:42:10</t>
  </si>
  <si>
    <t>GÜMÜLCELİ KÖK 45-80-M00057_A_56400929_56400929</t>
  </si>
  <si>
    <t>19.12.2021 10:24:59</t>
  </si>
  <si>
    <t>19.12.2021 13:07:43</t>
  </si>
  <si>
    <t>M-1439 35-01-M01439_35-01-M01439_2369924</t>
  </si>
  <si>
    <t>19.12.2021 10:27:50</t>
  </si>
  <si>
    <t>19.12.2021 12:00:39</t>
  </si>
  <si>
    <t>KILAVUZLAR TR-2 45-74-M00200_A_56352049_56352049</t>
  </si>
  <si>
    <t>19.12.2021 10:28:31</t>
  </si>
  <si>
    <t>19.12.2021 13:26:08</t>
  </si>
  <si>
    <t>AKSELENDİ İM 45-72-A00004_ILCAKSU L23_2095817</t>
  </si>
  <si>
    <t>19.12.2021 10:32:39</t>
  </si>
  <si>
    <t>19.12.2021 13:05:37</t>
  </si>
  <si>
    <t>TR-7 45-78-L00007_45-78-L00007_2349855</t>
  </si>
  <si>
    <t>19.12.2021 10:35:30</t>
  </si>
  <si>
    <t>19.12.2021 11:01:30</t>
  </si>
  <si>
    <t>TÜRKELLİ TR-1 35-28-M00462_D_56374020_56374020</t>
  </si>
  <si>
    <t>19.12.2021 10:46:59</t>
  </si>
  <si>
    <t>19.12.2021 13:54:56</t>
  </si>
  <si>
    <t>K-217 35-01-K00217_A_56376758_56376758</t>
  </si>
  <si>
    <t>19.12.2021 10:47:18</t>
  </si>
  <si>
    <t>19.12.2021 12:09:00</t>
  </si>
  <si>
    <t>ÇUKURALTI M-14 35-25-M00060_C_56368328_56368328</t>
  </si>
  <si>
    <t>19.12.2021 10:49:52</t>
  </si>
  <si>
    <t>19.12.2021 12:49:51</t>
  </si>
  <si>
    <t>19.12.2021 10:51:04</t>
  </si>
  <si>
    <t>19.12.2021 12:39:26</t>
  </si>
  <si>
    <t>MENEMEN TR-57 35-28-L00057_35-28-L00057_66703009</t>
  </si>
  <si>
    <t>19.12.2021 10:56:00</t>
  </si>
  <si>
    <t>19.12.2021 13:28:00</t>
  </si>
  <si>
    <t>K-2 35-01-K00002_912552186_912552186</t>
  </si>
  <si>
    <t>19.12.2021 10:56:17</t>
  </si>
  <si>
    <t>19.12.2021 12:57:31</t>
  </si>
  <si>
    <t>19.12.2021 10:58:30</t>
  </si>
  <si>
    <t>19.12.2021 12:15:22</t>
  </si>
  <si>
    <t>L-289 DEMET AKBAĞ TRAFO 35-18-L00289_D_56370891_56370891</t>
  </si>
  <si>
    <t>19.12.2021 11:01:10</t>
  </si>
  <si>
    <t>19.12.2021 21:33:32</t>
  </si>
  <si>
    <t>HELVACI TR-3 35-17-M00363_7819610_56393307_56393307</t>
  </si>
  <si>
    <t>19.12.2021 11:03:05</t>
  </si>
  <si>
    <t>19.12.2021 12:37:29</t>
  </si>
  <si>
    <t>HOŞCALAR TR-1 45-74-M00106_945575509_945575509</t>
  </si>
  <si>
    <t>19.12.2021 12:41:42</t>
  </si>
  <si>
    <t>KARALAR TR-1 35-16-M00089_47460465_56399364_56399364</t>
  </si>
  <si>
    <t>19.12.2021 11:04:39</t>
  </si>
  <si>
    <t>19.12.2021 16:07:06</t>
  </si>
  <si>
    <t>GÜZELKÖY KÖK 45-71-M00123_VEZİROĞLU M04_50218016</t>
  </si>
  <si>
    <t>19.12.2021 11:04:40</t>
  </si>
  <si>
    <t>19.12.2021 17:25:34</t>
  </si>
  <si>
    <t>19.12.2021 11:05:00</t>
  </si>
  <si>
    <t>19.12.2021 11:52:00</t>
  </si>
  <si>
    <t>MURADİYE HASTANE TR-1 45-71-M00193_953221728_953221728</t>
  </si>
  <si>
    <t>19.12.2021 11:05:22</t>
  </si>
  <si>
    <t>19.12.2021 15:14:51</t>
  </si>
  <si>
    <t>DOĞANCI TR-13 35-31-L00368_47904260_56392349_56392349</t>
  </si>
  <si>
    <t>19.12.2021 11:05:48</t>
  </si>
  <si>
    <t>19.12.2021 15:30:07</t>
  </si>
  <si>
    <t>L-201 GÜZELÇİFTLİK 35-14-L00201_8355331_56358201_56358201</t>
  </si>
  <si>
    <t>19.12.2021 11:06:18</t>
  </si>
  <si>
    <t>19.12.2021 15:35:07</t>
  </si>
  <si>
    <t>TIRMANLAR TR-1 35-16-M00083_B_56394960_56394960</t>
  </si>
  <si>
    <t>19.12.2021 11:06:24</t>
  </si>
  <si>
    <t>19.12.2021 17:10:14</t>
  </si>
  <si>
    <t>DEMİRCİLİ TR-2 35-19-M00212_11399101_56377760_56377760</t>
  </si>
  <si>
    <t>19.12.2021 11:07:30</t>
  </si>
  <si>
    <t>19.12.2021 19:51:53</t>
  </si>
  <si>
    <t>KAYMAKÇI TR-20 35-15-M00253_950396669_950396669</t>
  </si>
  <si>
    <t>19.12.2021 11:09:26</t>
  </si>
  <si>
    <t>19.12.2021 15:17:30</t>
  </si>
  <si>
    <t>L-455 35-18-L00455_35-18-L00455_72057506</t>
  </si>
  <si>
    <t>19.12.2021 11:11:20</t>
  </si>
  <si>
    <t>19.12.2021 20:27:00</t>
  </si>
  <si>
    <t>MÜTEVELLİ TR-6 45-80-M00105_956554043_956554043</t>
  </si>
  <si>
    <t>19.12.2021 11:12:29</t>
  </si>
  <si>
    <t>19.12.2021 12:09:09</t>
  </si>
  <si>
    <t>TR-55 35-27-M00055_913859355_913859355</t>
  </si>
  <si>
    <t>19.12.2021 11:13:23</t>
  </si>
  <si>
    <t>19.12.2021 15:45:34</t>
  </si>
  <si>
    <t>GÖKÇEN DM 1-2/7 35-29-L00063_48309284_56397404_56397404</t>
  </si>
  <si>
    <t>19.12.2021 11:15:43</t>
  </si>
  <si>
    <t>19.12.2021 13:03:30</t>
  </si>
  <si>
    <t>SANAYİ SİTESİ TR-1 35-17-M00295_DAĞITIM TRAFO SANAYİ SİTESİ TR-1 M04_66282577</t>
  </si>
  <si>
    <t>19.12.2021 11:16:25</t>
  </si>
  <si>
    <t>19.12.2021 14:28:35</t>
  </si>
  <si>
    <t>GÖKYAKA TR-1 35-27-M00978_A_56382666_56382666</t>
  </si>
  <si>
    <t>19.12.2021 11:17:02</t>
  </si>
  <si>
    <t>19.12.2021 13:55:51</t>
  </si>
  <si>
    <t>K-821 35-03-K00821_910601462_910601462</t>
  </si>
  <si>
    <t>19.12.2021 11:19:55</t>
  </si>
  <si>
    <t>19.12.2021 14:13:44</t>
  </si>
  <si>
    <t>YAYLA KÖYÜ TR-1 35-21-L00093_B_56369186_56369186</t>
  </si>
  <si>
    <t>19.12.2021 11:20:25</t>
  </si>
  <si>
    <t>19.12.2021 23:40:01</t>
  </si>
  <si>
    <t>19.12.2021 11:21:19</t>
  </si>
  <si>
    <t>19.12.2021 13:57:49</t>
  </si>
  <si>
    <t>KARADAĞ TR-1 45-73-M00287_945686537_945686537</t>
  </si>
  <si>
    <t>19.12.2021 11:22:14</t>
  </si>
  <si>
    <t>19.12.2021 16:11:48</t>
  </si>
  <si>
    <t>M-2177 35-01-M02177_913791869_913791869</t>
  </si>
  <si>
    <t>19.12.2021 11:24:05</t>
  </si>
  <si>
    <t>19.12.2021 12:32:33</t>
  </si>
  <si>
    <t>SARIGÖL DM 45-79-M00069_DADAĞLI FİDERİ M17_2318414</t>
  </si>
  <si>
    <t>19.12.2021 11:26:12</t>
  </si>
  <si>
    <t>19.12.2021 11:49:28</t>
  </si>
  <si>
    <t>OCAKLI AHRANDI TR-5 35-15-L00783_C_65513912_65513912</t>
  </si>
  <si>
    <t>19.12.2021 11:28:16</t>
  </si>
  <si>
    <t>19.12.2021 14:08:49</t>
  </si>
  <si>
    <t>KOYUNELİ TR1 35-16-M00035_953325774_953325774</t>
  </si>
  <si>
    <t>19.12.2021 11:29:09</t>
  </si>
  <si>
    <t>19.12.2021 14:10:05</t>
  </si>
  <si>
    <t>SÖĞÜTÖREN TR-1 35-20-L00347_5686461_56361282_56361282</t>
  </si>
  <si>
    <t>19.12.2021 11:32:47</t>
  </si>
  <si>
    <t>19.12.2021 14:55:09</t>
  </si>
  <si>
    <t>ÇATALCA TR-3 35-22-M00269_960676860_960676860</t>
  </si>
  <si>
    <t>19.12.2021 11:33:28</t>
  </si>
  <si>
    <t>19.12.2021 16:30:22</t>
  </si>
  <si>
    <t>KAYIŞLAR TR-2 45-80-M00142_D_56385813_56385813</t>
  </si>
  <si>
    <t>19.12.2021 11:34:56</t>
  </si>
  <si>
    <t>19.12.2021 14:24:53</t>
  </si>
  <si>
    <t>19.12.2021 11:36:44</t>
  </si>
  <si>
    <t>19.12.2021 14:46:27</t>
  </si>
  <si>
    <t>K-238 35-01-K00238_K-1703 K01_2114395</t>
  </si>
  <si>
    <t>19.12.2021 11:36:50</t>
  </si>
  <si>
    <t>19.12.2021 11:53:00</t>
  </si>
  <si>
    <t>DAĞDERE DM 45-72-M00097_AKHİSAR TM M09_66536617</t>
  </si>
  <si>
    <t>19.12.2021 11:39:20</t>
  </si>
  <si>
    <t>19.12.2021 11:41:00</t>
  </si>
  <si>
    <t>ZEYTİNLİOVA TR-16 45-72-L00409_93535730_93535730</t>
  </si>
  <si>
    <t>19.12.2021 11:39:38</t>
  </si>
  <si>
    <t>19.12.2021 15:23:23</t>
  </si>
  <si>
    <t>19.12.2021 11:39:53</t>
  </si>
  <si>
    <t>19.12.2021 11:41:33</t>
  </si>
  <si>
    <t>KADIOVACIK TR-1 35-19-M00202_956698720_956698720</t>
  </si>
  <si>
    <t>19.12.2021 11:41:53</t>
  </si>
  <si>
    <t>19.12.2021 14:25:24</t>
  </si>
  <si>
    <t>19.12.2021 11:42:26</t>
  </si>
  <si>
    <t>19.12.2021 16:26:50</t>
  </si>
  <si>
    <t>19.12.2021 11:43:35</t>
  </si>
  <si>
    <t>19.12.2021 15:57:40</t>
  </si>
  <si>
    <t>ÖRSELLİ KÖYÜ TR-1 45-71-M01685_43175952_56384146_56384146</t>
  </si>
  <si>
    <t>19.12.2021 11:44:33</t>
  </si>
  <si>
    <t>19.12.2021 15:50:09</t>
  </si>
  <si>
    <t>TR-293 (İM-1/TR-5) 35-19-L00348_956669145_956669145</t>
  </si>
  <si>
    <t>19.12.2021 11:49:09</t>
  </si>
  <si>
    <t>19.12.2021 21:32:39</t>
  </si>
  <si>
    <t>19.12.2021 11:50:10</t>
  </si>
  <si>
    <t>19.12.2021 13:16:55</t>
  </si>
  <si>
    <t>BERGAMA İM-1 35-16-A00001_BERGAMA-1 M03_2094398</t>
  </si>
  <si>
    <t>19.12.2021 11:50:46</t>
  </si>
  <si>
    <t>19.12.2021 11:53:42</t>
  </si>
  <si>
    <t>TR-15 ( M-715) 35-30-M00715_B_56367245_56367245</t>
  </si>
  <si>
    <t>19.12.2021 11:51:00</t>
  </si>
  <si>
    <t>19.12.2021 14:50:55</t>
  </si>
  <si>
    <t>TR-123 35-16-L00123_TR-121 L05_72037609</t>
  </si>
  <si>
    <t>19.12.2021 11:51:50</t>
  </si>
  <si>
    <t>19.12.2021 11:53:50</t>
  </si>
  <si>
    <t>BAŞARAN TR-1 35-31-L00070_47943138_56369069_56369069</t>
  </si>
  <si>
    <t>19.12.2021 11:53:25</t>
  </si>
  <si>
    <t>19.12.2021 17:40:44</t>
  </si>
  <si>
    <t>ILICA GIS TM 35-07-A00002_ILICA-1 K01_2313364</t>
  </si>
  <si>
    <t>19.12.2021 11:55:00</t>
  </si>
  <si>
    <t>19.12.2021 13:31:00</t>
  </si>
  <si>
    <t>TR-11 45-77-L00011_TR-16 L05_72203747</t>
  </si>
  <si>
    <t>19.12.2021 12:01:22</t>
  </si>
  <si>
    <t>19.12.2021 12:18:13</t>
  </si>
  <si>
    <t>SOMA A SANTRALİ İM/DM 45-82-A00001_HatBaşıAyırıcı_53135904 L16_53135904</t>
  </si>
  <si>
    <t>19.12.2021 12:04:14</t>
  </si>
  <si>
    <t>19.12.2021 14:23:04</t>
  </si>
  <si>
    <t>TR-1-3/4 PARK YANI KABİN 35-20-L00020_F F6B_5914516</t>
  </si>
  <si>
    <t>19.12.2021 12:06:43</t>
  </si>
  <si>
    <t>19.12.2021 12:53:38</t>
  </si>
  <si>
    <t>19.12.2021 12:08:19</t>
  </si>
  <si>
    <t>19.12.2021 17:02:58</t>
  </si>
  <si>
    <t>ALAŞEHİR TM 45-73-A00001_ALAŞEHİR ŞEHİR-2 M03_2057196</t>
  </si>
  <si>
    <t>19.12.2021 12:10:50</t>
  </si>
  <si>
    <t>19.12.2021 12:25:00</t>
  </si>
  <si>
    <t>M-2615 35-01-M02615_911901099_911901099</t>
  </si>
  <si>
    <t>19.12.2021 12:11:47</t>
  </si>
  <si>
    <t>19.12.2021 17:55:47</t>
  </si>
  <si>
    <t>19.12.2021 12:11:56</t>
  </si>
  <si>
    <t>19.12.2021 13:26:43</t>
  </si>
  <si>
    <t>K-243 35-04-K00243_99384562_99384562</t>
  </si>
  <si>
    <t>19.12.2021 12:17:03</t>
  </si>
  <si>
    <t>19.12.2021 13:38:13</t>
  </si>
  <si>
    <t>ARMUTLU DM 35-27-M00879_KEMALPAŞA TMDEN ARMUTLU-2 M02_72147014</t>
  </si>
  <si>
    <t>19.12.2021 12:22:40</t>
  </si>
  <si>
    <t>19.12.2021 15:06:08</t>
  </si>
  <si>
    <t>K-3162 35-03-K03162_F_56362564_56362564</t>
  </si>
  <si>
    <t>19.12.2021 12:23:12</t>
  </si>
  <si>
    <t>19.12.2021 14:43:08</t>
  </si>
  <si>
    <t>KARABURUN TR-7 35-21-L00033_C_56357082_56357082</t>
  </si>
  <si>
    <t>19.12.2021 12:23:28</t>
  </si>
  <si>
    <t>19.12.2021 19:00:57</t>
  </si>
  <si>
    <t>M-3337 35-04-M03337_A_60982604_60982604</t>
  </si>
  <si>
    <t>19.12.2021 12:24:44</t>
  </si>
  <si>
    <t>19.12.2021 16:55:01</t>
  </si>
  <si>
    <t>GERMİYAN İM 35-18-A00004_ILDIR-1 L02_2313571</t>
  </si>
  <si>
    <t>19.12.2021 12:24:50</t>
  </si>
  <si>
    <t>19.12.2021 14:01:32</t>
  </si>
  <si>
    <t>K-3265 35-04-K03265_C_56363497_56363497</t>
  </si>
  <si>
    <t>19.12.2021 12:25:23</t>
  </si>
  <si>
    <t>19.12.2021 14:28:20</t>
  </si>
  <si>
    <t>K-2302 35-04-K02302_C_56368538_56368538</t>
  </si>
  <si>
    <t>19.12.2021 12:26:24</t>
  </si>
  <si>
    <t>19.12.2021 13:52:00</t>
  </si>
  <si>
    <t>K-188 35-01-K00188_B_60983315_60983315</t>
  </si>
  <si>
    <t>19.12.2021 12:28:45</t>
  </si>
  <si>
    <t>19.12.2021 15:54:42</t>
  </si>
  <si>
    <t>19.12.2021 12:29:36</t>
  </si>
  <si>
    <t>19.12.2021 14:24:08</t>
  </si>
  <si>
    <t>GÖLMARMARA TR-19 45-85-L00019_945465124_945465124</t>
  </si>
  <si>
    <t>19.12.2021 12:34:47</t>
  </si>
  <si>
    <t>19.12.2021 17:07:29</t>
  </si>
  <si>
    <t>DM06/TR-01 45-73-M00053_TR-50-54-55 M05_67583548</t>
  </si>
  <si>
    <t>19.12.2021 12:36:12</t>
  </si>
  <si>
    <t>19.12.2021 15:27:19</t>
  </si>
  <si>
    <t>SARUHANLI TR-19 45-80-M00019_956558852_956558852</t>
  </si>
  <si>
    <t>19.12.2021 12:36:15</t>
  </si>
  <si>
    <t>19.12.2021 17:34:29</t>
  </si>
  <si>
    <t>YENİKÖY-4 35-26-L00143_11977889_56358529_56358529</t>
  </si>
  <si>
    <t>19.12.2021 12:36:46</t>
  </si>
  <si>
    <t>19.12.2021 13:25:47</t>
  </si>
  <si>
    <t>K-157 35-07-K00157_DAĞITIM TRAFOSU K03_66517871</t>
  </si>
  <si>
    <t>19.12.2021 12:37:47</t>
  </si>
  <si>
    <t>19.12.2021 14:15:00</t>
  </si>
  <si>
    <t>K-458 35-07-K00458_TRAFO K07_48438230</t>
  </si>
  <si>
    <t>19.12.2021 12:37:53</t>
  </si>
  <si>
    <t>19.12.2021 15:16:16</t>
  </si>
  <si>
    <t>M-993 35-03-M00993_910851989_910851989</t>
  </si>
  <si>
    <t>19.12.2021 12:40:05</t>
  </si>
  <si>
    <t>19.12.2021 14:51:41</t>
  </si>
  <si>
    <t>GELENBE İM 45-76-A00001_GELENBE L09_2324154</t>
  </si>
  <si>
    <t>19.12.2021 12:42:14</t>
  </si>
  <si>
    <t>19.12.2021 12:59:58</t>
  </si>
  <si>
    <t>K-1031 35-01-K01031_912004942_912004942</t>
  </si>
  <si>
    <t>19.12.2021 12:46:35</t>
  </si>
  <si>
    <t>19.12.2021 16:44:39</t>
  </si>
  <si>
    <t>KESİKKÖY DM 35-28-M00309_SAKIPAĞA KÖK M09_2052537</t>
  </si>
  <si>
    <t>19.12.2021 12:48:12</t>
  </si>
  <si>
    <t>19.12.2021 13:38:29</t>
  </si>
  <si>
    <t>ULUCAK TM 35-28-A00002_MENEMEN-2 M11_2313463</t>
  </si>
  <si>
    <t>19.12.2021 12:48:13</t>
  </si>
  <si>
    <t>19.12.2021 12:54:30</t>
  </si>
  <si>
    <t>TABANLAR TR-1 45-82-M00355_DIREK TIPI TRAFO HUCRESI H01_2086959</t>
  </si>
  <si>
    <t>19.12.2021 12:54:54</t>
  </si>
  <si>
    <t>19.12.2021 15:25:50</t>
  </si>
  <si>
    <t>DEREKÖY TR-47 35-22-M00653_955292466_955292466</t>
  </si>
  <si>
    <t>19.12.2021 12:59:20</t>
  </si>
  <si>
    <t>19.12.2021 15:07:44</t>
  </si>
  <si>
    <t>19.12.2021 13:04:00</t>
  </si>
  <si>
    <t>19.12.2021 19:16:41</t>
  </si>
  <si>
    <t>IŞIKLAR TR-1 45-73-M00789_945666749_945666749</t>
  </si>
  <si>
    <t>19.12.2021 13:04:58</t>
  </si>
  <si>
    <t>19.12.2021 18:57:12</t>
  </si>
  <si>
    <t>M-2318 35-03-M02318__72374493_72374493</t>
  </si>
  <si>
    <t>19.12.2021 13:11:00</t>
  </si>
  <si>
    <t>19.12.2021 17:43:18</t>
  </si>
  <si>
    <t>DM-5/10 35-26-M00805_956630366_956630366</t>
  </si>
  <si>
    <t>19.12.2021 13:15:16</t>
  </si>
  <si>
    <t>19.12.2021 15:11:05</t>
  </si>
  <si>
    <t>19.12.2021 13:22:01</t>
  </si>
  <si>
    <t>19.12.2021 14:53:03</t>
  </si>
  <si>
    <t>19.12.2021 13:23:02</t>
  </si>
  <si>
    <t>19.12.2021 14:32:34</t>
  </si>
  <si>
    <t>UZUNKÖY TR-1 35-31-L00144_B_72255944_72255944</t>
  </si>
  <si>
    <t>19.12.2021 13:23:41</t>
  </si>
  <si>
    <t>19.12.2021 17:36:41</t>
  </si>
  <si>
    <t>TR-78 35-16-L00078_DAĞITIM TRAFO TR-78 L06_67550421</t>
  </si>
  <si>
    <t>19.12.2021 13:28:22</t>
  </si>
  <si>
    <t>19.12.2021 15:03:32</t>
  </si>
  <si>
    <t>K-1205 35-01-K01205_B_56376668_56376668</t>
  </si>
  <si>
    <t>19.12.2021 13:30:29</t>
  </si>
  <si>
    <t>19.12.2021 15:35:57</t>
  </si>
  <si>
    <t>M-1344 35-02-M01344_A_56383080_56383080</t>
  </si>
  <si>
    <t>19.12.2021 14:16:07</t>
  </si>
  <si>
    <t>M-17 UŞAKLILAR SİTESİ 35-18-M00017_7332730_56375351_56375351</t>
  </si>
  <si>
    <t>19.12.2021 13:36:10</t>
  </si>
  <si>
    <t>19.12.2021 22:21:45</t>
  </si>
  <si>
    <t>L-210 35-18-L00210_10502919_56375209_56375209</t>
  </si>
  <si>
    <t>19.12.2021 13:36:17</t>
  </si>
  <si>
    <t>19.12.2021 15:53:30</t>
  </si>
  <si>
    <t>DM-1/45 45-71-M00027_953216819_953216819</t>
  </si>
  <si>
    <t>19.12.2021 13:39:10</t>
  </si>
  <si>
    <t>19.12.2021 14:23:48</t>
  </si>
  <si>
    <t>TR-70 KALABAK 35-19-L00070_10508649_56378395_56378395</t>
  </si>
  <si>
    <t>19.12.2021 13:41:41</t>
  </si>
  <si>
    <t>20.12.2021 00:07:29</t>
  </si>
  <si>
    <t>19.12.2021 13:42:00</t>
  </si>
  <si>
    <t>19.12.2021 14:36:49</t>
  </si>
  <si>
    <t>AHMETLİ TR-11 45-84-L00011_955178710_955178710</t>
  </si>
  <si>
    <t>19.12.2021 13:43:38</t>
  </si>
  <si>
    <t>19.12.2021 16:51:51</t>
  </si>
  <si>
    <t>KEMALPAŞA TM 35-27-A00002_ARMUTLU-2 M01_2319665</t>
  </si>
  <si>
    <t>19.12.2021 13:44:34</t>
  </si>
  <si>
    <t>19.12.2021 13:54:38</t>
  </si>
  <si>
    <t>DM-2/TR-25 35-26-M01353_B _57949008</t>
  </si>
  <si>
    <t>19.12.2021 13:45:50</t>
  </si>
  <si>
    <t>19.12.2021 14:47:06</t>
  </si>
  <si>
    <t>TR-24 45-74-M00024_945585916_945585916</t>
  </si>
  <si>
    <t>19.12.2021 13:48:13</t>
  </si>
  <si>
    <t>19.12.2021 14:38:19</t>
  </si>
  <si>
    <t>BAYRAMLI TR-1 35-20-M00051_35-20-M00051_66119882</t>
  </si>
  <si>
    <t>19.12.2021 13:48:34</t>
  </si>
  <si>
    <t>19.12.2021 17:51:58</t>
  </si>
  <si>
    <t>K-217 35-01-K00217_E_56376755_56376755</t>
  </si>
  <si>
    <t>19.12.2021 13:49:22</t>
  </si>
  <si>
    <t>19.12.2021 16:03:05</t>
  </si>
  <si>
    <t>M-11 GERMİYAN 35-18-M00011_95000575048_95000575048</t>
  </si>
  <si>
    <t>19.12.2021 13:51:41</t>
  </si>
  <si>
    <t>20.12.2021 01:42:55</t>
  </si>
  <si>
    <t>YAYAKENT DM 35-24-M00209_HatBaşıAyırıcı_78438604 M05_78438604</t>
  </si>
  <si>
    <t>19.12.2021 13:52:14</t>
  </si>
  <si>
    <t>19.12.2021 14:56:51</t>
  </si>
  <si>
    <t>19.12.2021 13:53:44</t>
  </si>
  <si>
    <t>19.12.2021 19:33:53</t>
  </si>
  <si>
    <t>YENİ HARMANDALI TR-1 45-71-M00893_953215975_953215975</t>
  </si>
  <si>
    <t>19.12.2021 13:55:19</t>
  </si>
  <si>
    <t>19.12.2021 20:28:00</t>
  </si>
  <si>
    <t>L-353 İŞTUR 35-18-L00353_35-18-L00353_2358303</t>
  </si>
  <si>
    <t>19.12.2021 13:58:56</t>
  </si>
  <si>
    <t>19.12.2021 22:11:57</t>
  </si>
  <si>
    <t>KAVAKLIDERE TR-12 45-73-M00145_TR-13 M02_2093005</t>
  </si>
  <si>
    <t>19.12.2021 14:04:30</t>
  </si>
  <si>
    <t>19.12.2021 14:29:00</t>
  </si>
  <si>
    <t>ORTA MAHALLE M-9 35-25-M00117_95000594292_95000594292</t>
  </si>
  <si>
    <t>19.12.2021 14:08:56</t>
  </si>
  <si>
    <t>19.12.2021 17:50:05</t>
  </si>
  <si>
    <t>19.12.2021 14:12:47</t>
  </si>
  <si>
    <t>19.12.2021 18:22:54</t>
  </si>
  <si>
    <t>ALEMŞAHLI TR-5 ÇÖLDERE 45-79-M00457_C_56386633_56386633</t>
  </si>
  <si>
    <t>19.12.2021 14:13:13</t>
  </si>
  <si>
    <t>19.12.2021 17:14:10</t>
  </si>
  <si>
    <t>M-2518 35-02-M02518_950086964_950086964</t>
  </si>
  <si>
    <t>19.12.2021 14:16:36</t>
  </si>
  <si>
    <t>19.12.2021 16:36:43</t>
  </si>
  <si>
    <t>KIZILKEÇİLİ KÖYÜ TR-1 35-20-L00393__66110323_66110323</t>
  </si>
  <si>
    <t>19.12.2021 14:18:00</t>
  </si>
  <si>
    <t>19.12.2021 18:11:01</t>
  </si>
  <si>
    <t>DURMUŞLAR TR-1 35-16-M00156_47451018_56394985_56394985</t>
  </si>
  <si>
    <t>19.12.2021 14:18:59</t>
  </si>
  <si>
    <t>19.12.2021 18:05:36</t>
  </si>
  <si>
    <t>ULUCAK DM-2/8 35-27-M00330_98674629_98674629</t>
  </si>
  <si>
    <t>19.12.2021 14:20:00</t>
  </si>
  <si>
    <t>19.12.2021 16:27:58</t>
  </si>
  <si>
    <t>19.12.2021 14:21:31</t>
  </si>
  <si>
    <t>19.12.2021 14:49:31</t>
  </si>
  <si>
    <t>SARIGÜL TR-2 35-30-M00217_955325859_955325859</t>
  </si>
  <si>
    <t>19.12.2021 14:24:19</t>
  </si>
  <si>
    <t>19.12.2021 18:43:53</t>
  </si>
  <si>
    <t>L-437 ŞEHİTLİK 35-18-L00437_L-295 L01_2337307</t>
  </si>
  <si>
    <t>19.12.2021 14:26:11</t>
  </si>
  <si>
    <t>19.12.2021 19:50:35</t>
  </si>
  <si>
    <t>19.12.2021 14:27:10</t>
  </si>
  <si>
    <t>19.12.2021 18:09:22</t>
  </si>
  <si>
    <t>ORHANLI ORTA M-90 35-14-M00090_8097878_56357663_56357663</t>
  </si>
  <si>
    <t>19.12.2021 14:28:27</t>
  </si>
  <si>
    <t>19.12.2021 18:59:21</t>
  </si>
  <si>
    <t>K-4186 35-03-K04186_A_56365330_56365330</t>
  </si>
  <si>
    <t>19.12.2021 14:33:36</t>
  </si>
  <si>
    <t>19.12.2021 18:03:07</t>
  </si>
  <si>
    <t>19.12.2021 14:33:45</t>
  </si>
  <si>
    <t>19.12.2021 17:48:52</t>
  </si>
  <si>
    <t>L-363 ŞENGÜDER SİTESİ 35-18-L00363_6184401_56357407_56357407</t>
  </si>
  <si>
    <t>19.12.2021 14:36:25</t>
  </si>
  <si>
    <t>19.12.2021 20:29:04</t>
  </si>
  <si>
    <t>K-2450 35-01-K02450_E E3_49073368</t>
  </si>
  <si>
    <t>19.12.2021 14:39:05</t>
  </si>
  <si>
    <t>19.12.2021 16:42:08</t>
  </si>
  <si>
    <t>KUŞÇUBURUN-4 35-26-M00530_7100597_56360980_56360980</t>
  </si>
  <si>
    <t>19.12.2021 14:41:00</t>
  </si>
  <si>
    <t>19.12.2021 15:54:54</t>
  </si>
  <si>
    <t>19.12.2021 14:44:00</t>
  </si>
  <si>
    <t>19.12.2021 14:59:18</t>
  </si>
  <si>
    <t>KARABURUN MERKEZ DM 35-21-L00002_KARABURUN TR-4/18 İSKELE L04_72170412</t>
  </si>
  <si>
    <t>19.12.2021 14:44:32</t>
  </si>
  <si>
    <t>19.12.2021 16:10:00</t>
  </si>
  <si>
    <t>KARABURUN İM 35-21-A00001_KARABURUN MERKEZ L06_2314246</t>
  </si>
  <si>
    <t>19.12.2021 14:44:50</t>
  </si>
  <si>
    <t>19.12.2021 15:21:00</t>
  </si>
  <si>
    <t>YAHŞELLİ DM-5 35-28-M00882_DM-4 M08_66811685</t>
  </si>
  <si>
    <t>19.12.2021 15:10:25</t>
  </si>
  <si>
    <t>BEŞPINARLAR KÖYÜ TR-1 35-27-M00413_A_56356027_56356027</t>
  </si>
  <si>
    <t>19.12.2021 14:45:08</t>
  </si>
  <si>
    <t>19.12.2021 20:25:18</t>
  </si>
  <si>
    <t>MORDOĞAN TR-2 35-21-L00140_953365916_953365916</t>
  </si>
  <si>
    <t>19.12.2021 14:45:40</t>
  </si>
  <si>
    <t>20.12.2021 03:01:06</t>
  </si>
  <si>
    <t>L-326 35-18-L00326_950460177_950460177</t>
  </si>
  <si>
    <t>19.12.2021 14:49:44</t>
  </si>
  <si>
    <t>19.12.2021 19:58:07</t>
  </si>
  <si>
    <t>DENİŞ TR-1 45-82-M00340_945518650_945518650</t>
  </si>
  <si>
    <t>19.12.2021 14:51:37</t>
  </si>
  <si>
    <t>19.12.2021 20:11:52</t>
  </si>
  <si>
    <t>KAPANCI KÖK 45-78-L00229_HatBaşıAyırıcı_74639560 L02_74639560</t>
  </si>
  <si>
    <t>19.12.2021 14:52:24</t>
  </si>
  <si>
    <t>19.12.2021 16:58:10</t>
  </si>
  <si>
    <t>YENİBAĞARASI TR-2 35-23-M00208_950423504_950423504</t>
  </si>
  <si>
    <t>19.12.2021 14:54:01</t>
  </si>
  <si>
    <t>19.12.2021 17:32:56</t>
  </si>
  <si>
    <t>DURASILLI TR-1 45-71-M01708_43168568_56384988_56384988</t>
  </si>
  <si>
    <t>19.12.2021 14:57:00</t>
  </si>
  <si>
    <t>19.12.2021 19:09:07</t>
  </si>
  <si>
    <t>YAĞCI TR-1 45-81-M00073_945628904_945628904</t>
  </si>
  <si>
    <t>19.12.2021 14:57:44</t>
  </si>
  <si>
    <t>MENEMEN TR-24 35-28-L00024_953385250_953385250</t>
  </si>
  <si>
    <t>19.12.2021 15:02:16</t>
  </si>
  <si>
    <t>19.12.2021 21:28:00</t>
  </si>
  <si>
    <t>KINIK TR-11 35-24-L00011_955217375_955217375</t>
  </si>
  <si>
    <t>19.12.2021 15:12:55</t>
  </si>
  <si>
    <t>19.12.2021 17:26:28</t>
  </si>
  <si>
    <t>SOMA A SANTRALİ İM/DM 45-82-A00001_KIRKAĞAÇ L15_2324961</t>
  </si>
  <si>
    <t>19.12.2021 15:17:29</t>
  </si>
  <si>
    <t>19.12.2021 15:49:28</t>
  </si>
  <si>
    <t>SARIGÖL DM 45-79-M00069_HatBaşıAyırıcı_53134450 M17_53134450</t>
  </si>
  <si>
    <t>19.12.2021 15:18:15</t>
  </si>
  <si>
    <t>19.12.2021 22:04:31</t>
  </si>
  <si>
    <t>PANCAR TR-7 35-26-M00904_956605296_956605296</t>
  </si>
  <si>
    <t>19.12.2021 15:20:17</t>
  </si>
  <si>
    <t>19.12.2021 17:40:24</t>
  </si>
  <si>
    <t>L-295 35-18-L00295_950466031_950466031</t>
  </si>
  <si>
    <t>19.12.2021 15:25:14</t>
  </si>
  <si>
    <t>19.12.2021 20:06:49</t>
  </si>
  <si>
    <t>19.12.2021 15:30:01</t>
  </si>
  <si>
    <t>19.12.2021 21:23:00</t>
  </si>
  <si>
    <t>MORDOĞAN TR-25 35-21-L00153_C_56376061_56376061</t>
  </si>
  <si>
    <t>19.12.2021 15:33:42</t>
  </si>
  <si>
    <t>20.12.2021 03:15:31</t>
  </si>
  <si>
    <t>K-492 35-01-K00492_911377602_911377602</t>
  </si>
  <si>
    <t>19.12.2021 15:34:58</t>
  </si>
  <si>
    <t>19.12.2021 16:36:12</t>
  </si>
  <si>
    <t>ÖVEÇLİ KÖK 45-76-L00002_HatBaşıAyırıcı_53136493 L03_53136493</t>
  </si>
  <si>
    <t>19.12.2021 15:36:02</t>
  </si>
  <si>
    <t>19.12.2021 15:56:40</t>
  </si>
  <si>
    <t>TEKELİ IŞIKLAR TR-1 45-82-M00342_945521463_945521463</t>
  </si>
  <si>
    <t>19.12.2021 15:37:00</t>
  </si>
  <si>
    <t>19.12.2021 18:12:50</t>
  </si>
  <si>
    <t>K-165 35-03-K00165_B_56362355_56362355</t>
  </si>
  <si>
    <t>19.12.2021 15:37:53</t>
  </si>
  <si>
    <t>19.12.2021 16:23:57</t>
  </si>
  <si>
    <t>M-845 35-09-M00845_97686480_97686480</t>
  </si>
  <si>
    <t>19.12.2021 15:38:00</t>
  </si>
  <si>
    <t>19.12.2021 19:58:17</t>
  </si>
  <si>
    <t>DM-1/62 45-71-M00064_953196616_953196616</t>
  </si>
  <si>
    <t>19.12.2021 15:40:03</t>
  </si>
  <si>
    <t>19.12.2021 17:57:15</t>
  </si>
  <si>
    <t>SÜTÇÜLER TR-1 35-27-M00408_B_56356197_56356197</t>
  </si>
  <si>
    <t>19.12.2021 15:40:11</t>
  </si>
  <si>
    <t>19.12.2021 19:05:16</t>
  </si>
  <si>
    <t>DM-12/08 45-71-M02401_953200263_953200263</t>
  </si>
  <si>
    <t>19.12.2021 15:40:56</t>
  </si>
  <si>
    <t>19.12.2021 20:18:21</t>
  </si>
  <si>
    <t>ILICA GIS TM 35-07-A00002_ILICA-4 K04_2313367</t>
  </si>
  <si>
    <t>19.12.2021 15:41:00</t>
  </si>
  <si>
    <t>19.12.2021 16:55:07</t>
  </si>
  <si>
    <t>MORDOĞAN TR-5 35-21-L00146_A_56374876_56374876</t>
  </si>
  <si>
    <t>19.12.2021 15:41:31</t>
  </si>
  <si>
    <t>20.12.2021 02:53:53</t>
  </si>
  <si>
    <t>ILICA GIS TM 35-07-A00002_ILICA-5 K05_2056201</t>
  </si>
  <si>
    <t>19.12.2021 15:51:54</t>
  </si>
  <si>
    <t>19.12.2021 19:34:24</t>
  </si>
  <si>
    <t>FOÇA TR-15 35-23-L00015_950425539_950425539</t>
  </si>
  <si>
    <t>19.12.2021 15:51:57</t>
  </si>
  <si>
    <t>19.12.2021 19:06:35</t>
  </si>
  <si>
    <t>DM06/TR08 45-73-M00036_A a1_45157719</t>
  </si>
  <si>
    <t>19.12.2021 15:52:09</t>
  </si>
  <si>
    <t>19.12.2021 17:00:03</t>
  </si>
  <si>
    <t>L-14 SEVTUR 35-18-L00014_950440279_950440279</t>
  </si>
  <si>
    <t>19.12.2021 15:53:05</t>
  </si>
  <si>
    <t>19.12.2021 18:14:22</t>
  </si>
  <si>
    <t>19.12.2021 16:06:00</t>
  </si>
  <si>
    <t>19.12.2021 16:06:30</t>
  </si>
  <si>
    <t>K-287 35-02-K00287_99967647_99967647</t>
  </si>
  <si>
    <t>19.12.2021 16:06:24</t>
  </si>
  <si>
    <t>19.12.2021 18:15:58</t>
  </si>
  <si>
    <t>EGE GÜBRE DM 35-17-M00326_ALMAK-1 M09_66450261</t>
  </si>
  <si>
    <t>19.12.2021 16:08:47</t>
  </si>
  <si>
    <t>M-639 OLDURUK KÖK 35-03-M00639_HatBaşıAyırıcı_53132537 M02_53132537</t>
  </si>
  <si>
    <t>19.12.2021 16:07:53</t>
  </si>
  <si>
    <t>19.12.2021 17:04:26</t>
  </si>
  <si>
    <t>HELVACI TR-3 35-17-M00363_950301331_950301331</t>
  </si>
  <si>
    <t>19.12.2021 16:08:00</t>
  </si>
  <si>
    <t>19.12.2021 18:15:51</t>
  </si>
  <si>
    <t>KARABURUN MERKEZ DM 35-21-L00002_KARABURUN TR-4/18 İSKELE L04_72170454</t>
  </si>
  <si>
    <t>19.12.2021 16:11:45</t>
  </si>
  <si>
    <t>19.12.2021 16:53:00</t>
  </si>
  <si>
    <t>19.12.2021 16:12:30</t>
  </si>
  <si>
    <t>19.12.2021 17:06:06</t>
  </si>
  <si>
    <t>YENİKÖY MERKEZ TR-1 35-31-L00183_956586016_956586016</t>
  </si>
  <si>
    <t>19.12.2021 16:12:39</t>
  </si>
  <si>
    <t>19.12.2021 18:52:44</t>
  </si>
  <si>
    <t>İDRİS KEPEZ TR 35-30-M00231_35-30-M00231_2356259</t>
  </si>
  <si>
    <t>19.12.2021 16:13:02</t>
  </si>
  <si>
    <t>19.12.2021 17:36:10</t>
  </si>
  <si>
    <t>19.12.2021 16:16:52</t>
  </si>
  <si>
    <t>19.12.2021 23:47:17</t>
  </si>
  <si>
    <t>19.12.2021 16:18:58</t>
  </si>
  <si>
    <t>19.12.2021 18:27:00</t>
  </si>
  <si>
    <t>MURADİYE HASTANE TR-1 45-71-M00193_953176259_953176259</t>
  </si>
  <si>
    <t>19.12.2021 16:19:21</t>
  </si>
  <si>
    <t>19.12.2021 19:01:18</t>
  </si>
  <si>
    <t>KOZBEYLİ TR-4 35-23-M00073_A_56363687_56363687</t>
  </si>
  <si>
    <t>19.12.2021 16:19:53</t>
  </si>
  <si>
    <t>19.12.2021 17:28:58</t>
  </si>
  <si>
    <t>19.12.2021 16:21:36</t>
  </si>
  <si>
    <t>19.12.2021 23:03:54</t>
  </si>
  <si>
    <t>MENEMEN TR-28 35-28-L00028_MENEMEN TR-90/MENEMEN TR-25 L02_66712105</t>
  </si>
  <si>
    <t>19.12.2021 16:25:00</t>
  </si>
  <si>
    <t>19.12.2021 17:04:44</t>
  </si>
  <si>
    <t>ALTINKÖY TR-1 45-81-M00120_B_56399169_56399169</t>
  </si>
  <si>
    <t>19.12.2021 16:25:24</t>
  </si>
  <si>
    <t>19.12.2021 18:57:59</t>
  </si>
  <si>
    <t>M-2948(YATIRIM REZERVE) 35-01-M02948_F_56359379_56359379</t>
  </si>
  <si>
    <t>19.12.2021 16:27:27</t>
  </si>
  <si>
    <t>19.12.2021 17:14:34</t>
  </si>
  <si>
    <t>ALHATLI TR-1 35-16-M00159_953322815_953322815</t>
  </si>
  <si>
    <t>19.12.2021 19:07:54</t>
  </si>
  <si>
    <t>TEKKE TR-1 35-15-L00123_B_56361896_56361896</t>
  </si>
  <si>
    <t>19.12.2021 16:33:59</t>
  </si>
  <si>
    <t>19.12.2021 20:33:00</t>
  </si>
  <si>
    <t>M-639 OLDURUK KÖK 35-03-M00639_HatBaşıAyırıcı_53132544 M02_53132544</t>
  </si>
  <si>
    <t>19.12.2021 16:36:02</t>
  </si>
  <si>
    <t>19.12.2021 16:50:00</t>
  </si>
  <si>
    <t>TR-87 HÜSEYİN DOYRAN GRB. 35-15-M00087_B_56372753_56372753</t>
  </si>
  <si>
    <t>19.12.2021 16:37:01</t>
  </si>
  <si>
    <t>19.12.2021 19:32:19</t>
  </si>
  <si>
    <t>YENİFOÇA TR-24 35-23-M00024_C_56373177_56373177</t>
  </si>
  <si>
    <t>19.12.2021 16:38:15</t>
  </si>
  <si>
    <t>19.12.2021 17:31:35</t>
  </si>
  <si>
    <t>M-2015 35-01-M02015_910366480_910366480</t>
  </si>
  <si>
    <t>19.12.2021 16:39:21</t>
  </si>
  <si>
    <t>19.12.2021 17:36:19</t>
  </si>
  <si>
    <t>CENKYERİ TR-2 45-82-M00257_945534432_945534432</t>
  </si>
  <si>
    <t>19.12.2021 16:39:44</t>
  </si>
  <si>
    <t>19.12.2021 22:14:48</t>
  </si>
  <si>
    <t>K-1208 35-01-K01208_TRAFO K02_48413309</t>
  </si>
  <si>
    <t>19.12.2021 16:40:00</t>
  </si>
  <si>
    <t>19.12.2021 17:38:41</t>
  </si>
  <si>
    <t>TR-82 35-19-L00082_6299707_65509101_65509101</t>
  </si>
  <si>
    <t>19.12.2021 16:41:29</t>
  </si>
  <si>
    <t>20.12.2021 00:53:28</t>
  </si>
  <si>
    <t>M-254 35-09-M00254_97786036_97786036</t>
  </si>
  <si>
    <t>19.12.2021 16:44:00</t>
  </si>
  <si>
    <t>19.12.2021 20:05:28</t>
  </si>
  <si>
    <t>K-1131 35-08-K01131_99134930_99134930</t>
  </si>
  <si>
    <t>19.12.2021 16:50:27</t>
  </si>
  <si>
    <t>19.12.2021 18:24:39</t>
  </si>
  <si>
    <t>K-4138 35-01-K04138_TRAFO K03_48413773</t>
  </si>
  <si>
    <t>19.12.2021 16:52:08</t>
  </si>
  <si>
    <t>19.12.2021 17:32:03</t>
  </si>
  <si>
    <t>KARABURUN TR-1/15 35-21-L00019_KARABURUN TR-4/6 L01_72176117</t>
  </si>
  <si>
    <t>19.12.2021 16:52:51</t>
  </si>
  <si>
    <t>19.12.2021 22:53:26</t>
  </si>
  <si>
    <t>K-238 35-01-K00238_TRAFO-1 K03_2118776</t>
  </si>
  <si>
    <t>19.12.2021 16:58:00</t>
  </si>
  <si>
    <t>19.12.2021 20:05:55</t>
  </si>
  <si>
    <t>ESKİHİSAR TR-1 45-74-M00104_B_56407152_56407152</t>
  </si>
  <si>
    <t>19.12.2021 17:06:45</t>
  </si>
  <si>
    <t>19.12.2021 17:55:44</t>
  </si>
  <si>
    <t>ALÇUK TM 35-17-A00001_HatBaşıAyırıcı_53133535 M30_53133535</t>
  </si>
  <si>
    <t>19.12.2021 17:10:24</t>
  </si>
  <si>
    <t>19.12.2021 18:32:58</t>
  </si>
  <si>
    <t>PAYAMLI M-28 35-25-M00195_956645047_956645047</t>
  </si>
  <si>
    <t>19.12.2021 17:11:05</t>
  </si>
  <si>
    <t>19.12.2021 17:26:00</t>
  </si>
  <si>
    <t>KONURCA YAYLA TR-1 45-77-M00181_945514403_945514403</t>
  </si>
  <si>
    <t>19.12.2021 17:12:44</t>
  </si>
  <si>
    <t>19.12.2021 19:12:21</t>
  </si>
  <si>
    <t>ALTINOLUK TR-1 35-31-L00446_B_56406300_56406300</t>
  </si>
  <si>
    <t>19.12.2021 17:14:18</t>
  </si>
  <si>
    <t>19.12.2021 22:29:35</t>
  </si>
  <si>
    <t>M-2948 35-01-M02948_912316800_912316800</t>
  </si>
  <si>
    <t>19.12.2021 17:15:33</t>
  </si>
  <si>
    <t>19.12.2021 19:20:10</t>
  </si>
  <si>
    <t>ARPASEKİ TR-1 35-24-M00092_955221153_955221153</t>
  </si>
  <si>
    <t>19.12.2021 17:15:43</t>
  </si>
  <si>
    <t>19.12.2021 18:59:36</t>
  </si>
  <si>
    <t>KARAKÖY ÜÇYOL TR-2 45-72-L00195_D_56392210_56392210</t>
  </si>
  <si>
    <t>19.12.2021 17:17:00</t>
  </si>
  <si>
    <t>19.12.2021 18:01:06</t>
  </si>
  <si>
    <t>K-2416 35-07-K02416_DAĞITIM TRAFOSU K-2416 K03_2074477</t>
  </si>
  <si>
    <t>19.12.2021 17:18:00</t>
  </si>
  <si>
    <t>19.12.2021 20:32:00</t>
  </si>
  <si>
    <t>M-1538 35-01-M01538_911386155_911386155</t>
  </si>
  <si>
    <t>19.12.2021 17:26:57</t>
  </si>
  <si>
    <t>19.12.2021 18:49:19</t>
  </si>
  <si>
    <t>K-1192 35-02-K01192_A A1b_5903435</t>
  </si>
  <si>
    <t>19.12.2021 17:31:25</t>
  </si>
  <si>
    <t>19.12.2021 19:16:11</t>
  </si>
  <si>
    <t>19.12.2021 17:33:04</t>
  </si>
  <si>
    <t>19.12.2021 17:47:00</t>
  </si>
  <si>
    <t>K-1708 35-01-K01708_911634418_911634418</t>
  </si>
  <si>
    <t>19.12.2021 17:33:59</t>
  </si>
  <si>
    <t>19.12.2021 19:30:10</t>
  </si>
  <si>
    <t>K-157 35-07-K00157_DAĞITIM TRAFOSU K03_66517870</t>
  </si>
  <si>
    <t>19.12.2021 17:34:00</t>
  </si>
  <si>
    <t>19.12.2021 20:06:44</t>
  </si>
  <si>
    <t>K-1210 35-01-K01210_A_56373180_56373180</t>
  </si>
  <si>
    <t>19.12.2021 17:34:37</t>
  </si>
  <si>
    <t>19.12.2021 19:08:38</t>
  </si>
  <si>
    <t>KÜÇÜKKIRAN TR-1 45-74-M00142_945578555_945578555</t>
  </si>
  <si>
    <t>19.12.2021 17:35:03</t>
  </si>
  <si>
    <t>19.12.2021 19:23:59</t>
  </si>
  <si>
    <t>İMBAT DM 35-17-M00260_KAREL-1 M03_2321003</t>
  </si>
  <si>
    <t>19.12.2021 17:37:18</t>
  </si>
  <si>
    <t>19.12.2021 17:50:33</t>
  </si>
  <si>
    <t>TR-2/6 45-72-L00006_65356185_56393207_56393207</t>
  </si>
  <si>
    <t>19.12.2021 17:40:35</t>
  </si>
  <si>
    <t>19.12.2021 19:20:15</t>
  </si>
  <si>
    <t>K-4584 35-01-K04584_911938204_911938204</t>
  </si>
  <si>
    <t>19.12.2021 17:45:32</t>
  </si>
  <si>
    <t>19.12.2021 19:53:31</t>
  </si>
  <si>
    <t>YENİFOÇA TR-37 35-23-M00037_A_56376045_56376045</t>
  </si>
  <si>
    <t>19.12.2021 17:46:14</t>
  </si>
  <si>
    <t>19.12.2021 20:28:35</t>
  </si>
  <si>
    <t>ÇALTIDERE TR-6 35-17-M00236_950305360_950305360</t>
  </si>
  <si>
    <t>19.12.2021 17:46:20</t>
  </si>
  <si>
    <t>19.12.2021 19:33:00</t>
  </si>
  <si>
    <t>SANAYİ SİTESİ TR-6 (DM-10/14) 35-17-M00501_SANAYİ SİTESİ TR-5 M01_66285244</t>
  </si>
  <si>
    <t>19.12.2021 17:46:50</t>
  </si>
  <si>
    <t>19.12.2021 17:48:20</t>
  </si>
  <si>
    <t>AKKOCALI TR-1 45-72-L00206_45-72-L00206_79437018</t>
  </si>
  <si>
    <t>19.12.2021 17:52:49</t>
  </si>
  <si>
    <t>19.12.2021 21:03:00</t>
  </si>
  <si>
    <t>MAHMUTLAR TR-1 45-74-M00350_945590115_945590115</t>
  </si>
  <si>
    <t>19.12.2021 17:55:57</t>
  </si>
  <si>
    <t>KARADAĞ OLUKÇUKUR MEVKİİ TR-1 45-73-M00289_B_56389774_56389774</t>
  </si>
  <si>
    <t>19.12.2021 18:00:00</t>
  </si>
  <si>
    <t>19.12.2021 23:21:36</t>
  </si>
  <si>
    <t>TR-28 35-19-L00028_956678884_956678884</t>
  </si>
  <si>
    <t>19.12.2021 18:05:19</t>
  </si>
  <si>
    <t>19.12.2021 22:27:23</t>
  </si>
  <si>
    <t>KARGIN KÖK 45-71-M00095_ŞİRVAN M04_2321772</t>
  </si>
  <si>
    <t>19.12.2021 18:05:47</t>
  </si>
  <si>
    <t>19.12.2021 21:39:48</t>
  </si>
  <si>
    <t>KERPİÇLİK TR-1 45-74-M00103_945577243_945577243</t>
  </si>
  <si>
    <t>19.12.2021 18:05:58</t>
  </si>
  <si>
    <t>19.12.2021 18:57:06</t>
  </si>
  <si>
    <t>19.12.2021 18:06:09</t>
  </si>
  <si>
    <t>19.12.2021 18:35:25</t>
  </si>
  <si>
    <t>TR-91 35-19-L00091_A _5931247</t>
  </si>
  <si>
    <t>19.12.2021 18:08:49</t>
  </si>
  <si>
    <t>19.12.2021 23:34:41</t>
  </si>
  <si>
    <t>KÜNER TR-1 35-22-M00229_A_56390379_56390379</t>
  </si>
  <si>
    <t>19.12.2021 18:09:06</t>
  </si>
  <si>
    <t>19.12.2021 19:59:22</t>
  </si>
  <si>
    <t>M-2008 35-02-M02008_912878123_912878123</t>
  </si>
  <si>
    <t>19.12.2021 18:09:50</t>
  </si>
  <si>
    <t>19.12.2021 19:15:34</t>
  </si>
  <si>
    <t>19.12.2021 18:11:13</t>
  </si>
  <si>
    <t>19.12.2021 20:10:37</t>
  </si>
  <si>
    <t>FOÇA TR-49 35-23-L00049_42134487_56398920_56398920</t>
  </si>
  <si>
    <t>19.12.2021 18:16:38</t>
  </si>
  <si>
    <t>19.12.2021 19:07:56</t>
  </si>
  <si>
    <t>HASANLAR TR-3 35-28-M00506_A_56358198_56358198</t>
  </si>
  <si>
    <t>19.12.2021 18:17:09</t>
  </si>
  <si>
    <t>19.12.2021 20:22:15</t>
  </si>
  <si>
    <t>K-3083 35-04-K03083_913184878_913184878</t>
  </si>
  <si>
    <t>19.12.2021 18:18:26</t>
  </si>
  <si>
    <t>19.12.2021 21:44:34</t>
  </si>
  <si>
    <t>DM02/TR23 MEZAR ÜSTÜ 45-73-M00028_945682368_945682368</t>
  </si>
  <si>
    <t>19.12.2021 18:18:29</t>
  </si>
  <si>
    <t>19.12.2021 19:35:40</t>
  </si>
  <si>
    <t>ZEYTİNBURNU TR-2 45-86-M00195_915859725_915859725</t>
  </si>
  <si>
    <t>19.12.2021 18:19:51</t>
  </si>
  <si>
    <t>19.12.2021 20:03:09</t>
  </si>
  <si>
    <t>L-201 GÜZELÇİFTLİK 35-14-L00201_8853101_56357220_56357220</t>
  </si>
  <si>
    <t>19.12.2021 18:20:11</t>
  </si>
  <si>
    <t>19.12.2021 20:13:07</t>
  </si>
  <si>
    <t>19.12.2021 18:21:08</t>
  </si>
  <si>
    <t>19.12.2021 19:14:18</t>
  </si>
  <si>
    <t>19.12.2021 18:21:56</t>
  </si>
  <si>
    <t>19.12.2021 19:12:09</t>
  </si>
  <si>
    <t>M-2518 35-02-M02518_99445647_99445647</t>
  </si>
  <si>
    <t>19.12.2021 18:22:29</t>
  </si>
  <si>
    <t>19.12.2021 19:55:05</t>
  </si>
  <si>
    <t>19.12.2021 18:22:56</t>
  </si>
  <si>
    <t>19.12.2021 19:13:36</t>
  </si>
  <si>
    <t>19.12.2021 18:24:37</t>
  </si>
  <si>
    <t>19.12.2021 19:13:28</t>
  </si>
  <si>
    <t>YAHŞELLİ TR-2 35-28-M00188_35-28-M00188_2377256</t>
  </si>
  <si>
    <t>19.12.2021 18:27:49</t>
  </si>
  <si>
    <t>19.12.2021 20:22:46</t>
  </si>
  <si>
    <t>K-4304 35-01-K04304_35-01-K04304_2359780</t>
  </si>
  <si>
    <t>19.12.2021 18:30:59</t>
  </si>
  <si>
    <t>19.12.2021 22:32:53</t>
  </si>
  <si>
    <t>SEKİ KÖY TR-4 35-15-L00134_950405335_950405335</t>
  </si>
  <si>
    <t>19.12.2021 18:33:37</t>
  </si>
  <si>
    <t>19.12.2021 21:44:54</t>
  </si>
  <si>
    <t>ARKENT KONUTLARI 35-27-L00089_A_56406142_56406142</t>
  </si>
  <si>
    <t>19.12.2021 18:34:15</t>
  </si>
  <si>
    <t>19.12.2021 23:03:01</t>
  </si>
  <si>
    <t>ARKACILAR TR-3 35-31-L00100__72390822_72390822</t>
  </si>
  <si>
    <t>19.12.2021 18:36:00</t>
  </si>
  <si>
    <t>19.12.2021 19:16:44</t>
  </si>
  <si>
    <t>19.12.2021 18:36:17</t>
  </si>
  <si>
    <t>19.12.2021 19:54:58</t>
  </si>
  <si>
    <t>K-901 35-02-K00901_D_56380011_56380011</t>
  </si>
  <si>
    <t>19.12.2021 18:36:39</t>
  </si>
  <si>
    <t>19.12.2021 20:24:51</t>
  </si>
  <si>
    <t>AKÇAŞEHİR TR-1 35-29-L00173_C_56360487_56360487</t>
  </si>
  <si>
    <t>19.12.2021 18:37:22</t>
  </si>
  <si>
    <t>19.12.2021 20:22:11</t>
  </si>
  <si>
    <t>KIRKÖY NECİPFAZIL CAD. TR-12 35-31-L00474_956594715_956594715</t>
  </si>
  <si>
    <t>19.12.2021 18:39:00</t>
  </si>
  <si>
    <t>19.12.2021 19:45:13</t>
  </si>
  <si>
    <t>ÇUKURALAN TR-1 35-30-L00138_A_56401472_56401472</t>
  </si>
  <si>
    <t>19.12.2021 18:40:48</t>
  </si>
  <si>
    <t>19.12.2021 21:37:45</t>
  </si>
  <si>
    <t>TR-17 35-19-L00017_7043153_56372501_56372501</t>
  </si>
  <si>
    <t>19.12.2021 18:46:12</t>
  </si>
  <si>
    <t>19.12.2021 22:03:37</t>
  </si>
  <si>
    <t>TR-138 35-16-L00138_35-16-L00138_2347417</t>
  </si>
  <si>
    <t>19.12.2021 18:50:09</t>
  </si>
  <si>
    <t>19.12.2021 19:54:48</t>
  </si>
  <si>
    <t>K-524 35-01-K00524_C_56366007_56366007</t>
  </si>
  <si>
    <t>19.12.2021 19:00:18</t>
  </si>
  <si>
    <t>19.12.2021 19:56:37</t>
  </si>
  <si>
    <t>ÇEVİRCEK KÖYÜ TR-1 45-82-M00347_B_56389395_56389395</t>
  </si>
  <si>
    <t>19.12.2021 19:03:10</t>
  </si>
  <si>
    <t>20.12.2021 01:23:24</t>
  </si>
  <si>
    <t>M-1536 35-01-M01536__79812626_79812626</t>
  </si>
  <si>
    <t>19.12.2021 19:09:08</t>
  </si>
  <si>
    <t>19.12.2021 20:27:59</t>
  </si>
  <si>
    <t>TR-15 ( M-715) 35-30-M00715_G g4_43010588</t>
  </si>
  <si>
    <t>19.12.2021 19:12:31</t>
  </si>
  <si>
    <t>19.12.2021 22:29:11</t>
  </si>
  <si>
    <t>TR-1/3 45-72-M00003_956494641_956494641</t>
  </si>
  <si>
    <t>19.12.2021 19:15:18</t>
  </si>
  <si>
    <t>19.12.2021 21:32:18</t>
  </si>
  <si>
    <t>TR-41 KÖK 45-78-L00041_953250261_953250261</t>
  </si>
  <si>
    <t>19.12.2021 19:19:11</t>
  </si>
  <si>
    <t>19.12.2021 20:22:56</t>
  </si>
  <si>
    <t>19.12.2021 19:21:20</t>
  </si>
  <si>
    <t>19.12.2021 19:32:13</t>
  </si>
  <si>
    <t>M-1 35-02-M00001_M-1053 M04_78582582</t>
  </si>
  <si>
    <t>19.12.2021 19:21:38</t>
  </si>
  <si>
    <t>19.12.2021 21:33:30</t>
  </si>
  <si>
    <t>K-4237 35-03-K04237_910459953_910459953</t>
  </si>
  <si>
    <t>19.12.2021 19:22:07</t>
  </si>
  <si>
    <t>19.12.2021 22:45:31</t>
  </si>
  <si>
    <t>TR-1-5/8 (SABRİNİN KAHVE) 35-20-L00052_YANIKKAVAK MERKEZ L01_66524766</t>
  </si>
  <si>
    <t>19.12.2021 19:25:20</t>
  </si>
  <si>
    <t>19.12.2021 19:32:03</t>
  </si>
  <si>
    <t>19.12.2021 20:23:02</t>
  </si>
  <si>
    <t>19.12.2021 19:39:18</t>
  </si>
  <si>
    <t>19.12.2021 21:50:57</t>
  </si>
  <si>
    <t>AKHİSAR İM 45-72-A00001_HatBaşıAyırıcı_53139881 L03_53139881</t>
  </si>
  <si>
    <t>19.12.2021 19:44:00</t>
  </si>
  <si>
    <t>19.12.2021 19:58:34</t>
  </si>
  <si>
    <t>M-2008 35-02-M02008_913069331_913069331</t>
  </si>
  <si>
    <t>19.12.2021 19:47:24</t>
  </si>
  <si>
    <t>19.12.2021 21:30:42</t>
  </si>
  <si>
    <t>GÖÇBEYLİ TR-3 35-16-M00018_953327269_953327269</t>
  </si>
  <si>
    <t>19.12.2021 19:53:18</t>
  </si>
  <si>
    <t>19.12.2021 23:46:14</t>
  </si>
  <si>
    <t>ASARLIK TR-16 35-28-M00174_A_56366259_56366259</t>
  </si>
  <si>
    <t>19.12.2021 19:57:44</t>
  </si>
  <si>
    <t>19.12.2021 22:05:24</t>
  </si>
  <si>
    <t>19.12.2021 20:00:26</t>
  </si>
  <si>
    <t>20.12.2021 01:59:49</t>
  </si>
  <si>
    <t>19.12.2021 20:19:46</t>
  </si>
  <si>
    <t>19.12.2021 23:18:40</t>
  </si>
  <si>
    <t>K-1653 35-04-K01653_98979938_98979938</t>
  </si>
  <si>
    <t>19.12.2021 20:20:30</t>
  </si>
  <si>
    <t>19.12.2021 21:56:38</t>
  </si>
  <si>
    <t>DM-3/19 35-26-M00820_6024742_56369063_56369063</t>
  </si>
  <si>
    <t>19.12.2021 20:26:30</t>
  </si>
  <si>
    <t>19.12.2021 23:08:00</t>
  </si>
  <si>
    <t>KÖPRÜBAŞI TR-23/A 45-86-M00352_915845919_915845919</t>
  </si>
  <si>
    <t>19.12.2021 20:58:42</t>
  </si>
  <si>
    <t>19.12.2021 23:41:00</t>
  </si>
  <si>
    <t>19.12.2021 21:29:24</t>
  </si>
  <si>
    <t>19.12.2021 22:59:28</t>
  </si>
  <si>
    <t>K-1465 35-03-K01465_G_65512105_65512105</t>
  </si>
  <si>
    <t>19.12.2021 21:29:34</t>
  </si>
  <si>
    <t>20.12.2021 00:54:16</t>
  </si>
  <si>
    <t>TR-1-5/3 (HAVUZ TR) 35-20-L00407_HAVUZ TR L01_82668090</t>
  </si>
  <si>
    <t>19.12.2021 21:36:13</t>
  </si>
  <si>
    <t>20.12.2021 16:09:37</t>
  </si>
  <si>
    <t>K-3594 35-01-K03594_911115925_911115925</t>
  </si>
  <si>
    <t>19.12.2021 21:43:53</t>
  </si>
  <si>
    <t>20.12.2021 01:12:35</t>
  </si>
  <si>
    <t>ARMUTLU TR-23 35-27-L00023_B_65513987_65513987</t>
  </si>
  <si>
    <t>19.12.2021 21:49:06</t>
  </si>
  <si>
    <t>19.12.2021 23:02:55</t>
  </si>
  <si>
    <t>K-1014 35-01-K01014_911394296_911394296</t>
  </si>
  <si>
    <t>19.12.2021 21:51:34</t>
  </si>
  <si>
    <t>20.12.2021 00:39:46</t>
  </si>
  <si>
    <t>ASARLIK TR-11 35-28-L00129_8791815_56376537_56376537</t>
  </si>
  <si>
    <t>19.12.2021 21:53:03</t>
  </si>
  <si>
    <t>20.12.2021 00:13:35</t>
  </si>
  <si>
    <t>K-567 35-02-K00567_A_56364171_56364171</t>
  </si>
  <si>
    <t>19.12.2021 21:53:45</t>
  </si>
  <si>
    <t>19.12.2021 22:45:53</t>
  </si>
  <si>
    <t>M-2439 35-09-M02439_B B1b_5864422</t>
  </si>
  <si>
    <t>19.12.2021 21:54:14</t>
  </si>
  <si>
    <t>20.12.2021 02:24:51</t>
  </si>
  <si>
    <t>K-458 35-07-K00458_A_56375245_56375245</t>
  </si>
  <si>
    <t>19.12.2021 21:54:29</t>
  </si>
  <si>
    <t>20.12.2021 00:14:24</t>
  </si>
  <si>
    <t>PİYALE TM 35-02-A00007_PİYALE-28 K39_2310413</t>
  </si>
  <si>
    <t>19.12.2021 22:07:16</t>
  </si>
  <si>
    <t>19.12.2021 23:51:00</t>
  </si>
  <si>
    <t>K-1740 35-01-K01740_911413182_911413182</t>
  </si>
  <si>
    <t>19.12.2021 22:10:12</t>
  </si>
  <si>
    <t>20.12.2021 01:36:24</t>
  </si>
  <si>
    <t>GELENBE TR-3 45-76-L00062_B_56385956_56385956</t>
  </si>
  <si>
    <t>19.12.2021 22:12:15</t>
  </si>
  <si>
    <t>K-3083 35-04-K03083_912584228_912584228</t>
  </si>
  <si>
    <t>19.12.2021 22:15:52</t>
  </si>
  <si>
    <t>20.12.2021 05:09:01</t>
  </si>
  <si>
    <t>19.12.2021 22:21:02</t>
  </si>
  <si>
    <t>19.12.2021 23:38:01</t>
  </si>
  <si>
    <t>TR-29 YILDIZ AKYOKUŞ 45-81-M00029_45-81-M00029_2376458</t>
  </si>
  <si>
    <t>19.12.2021 22:21:36</t>
  </si>
  <si>
    <t>19.12.2021 23:31:04</t>
  </si>
  <si>
    <t>TR-47 35-15-M00047_950365234_950365234</t>
  </si>
  <si>
    <t>19.12.2021 22:22:08</t>
  </si>
  <si>
    <t>20.12.2021 03:03:00</t>
  </si>
  <si>
    <t>19.12.2021 22:29:28</t>
  </si>
  <si>
    <t>20.12.2021 05:04:26</t>
  </si>
  <si>
    <t>M-715 35-17-M00715_950301462_950301462</t>
  </si>
  <si>
    <t>19.12.2021 22:32:07</t>
  </si>
  <si>
    <t>19.12.2021 23:30:22</t>
  </si>
  <si>
    <t>M-2973 35-01-M02973_K_56361208_56361208</t>
  </si>
  <si>
    <t>19.12.2021 22:40:47</t>
  </si>
  <si>
    <t>19.12.2021 23:52:55</t>
  </si>
  <si>
    <t>DM-1/10 (TR-18) 35-19-M00018_956675750_956675750</t>
  </si>
  <si>
    <t>19.12.2021 22:40:59</t>
  </si>
  <si>
    <t>TR-131 35-26-M00131_C _49434743</t>
  </si>
  <si>
    <t>19.12.2021 22:41:02</t>
  </si>
  <si>
    <t>19.12.2021 23:35:05</t>
  </si>
  <si>
    <t>19.12.2021 22:44:52</t>
  </si>
  <si>
    <t>20.12.2021 01:25:11</t>
  </si>
  <si>
    <t>M-2071 35-03-M02071_910656549_910656549</t>
  </si>
  <si>
    <t>19.12.2021 22:56:24</t>
  </si>
  <si>
    <t>20.12.2021 01:28:40</t>
  </si>
  <si>
    <t>K-4355 35-02-K04355_910135350_910135350</t>
  </si>
  <si>
    <t>19.12.2021 23:02:42</t>
  </si>
  <si>
    <t>20.12.2021 00:55:50</t>
  </si>
  <si>
    <t>MENEMEN DM-6/24 35-28-L00174_C _5794448</t>
  </si>
  <si>
    <t>19.12.2021 23:05:00</t>
  </si>
  <si>
    <t>20.12.2021 02:32:35</t>
  </si>
  <si>
    <t>19.12.2021 23:17:16</t>
  </si>
  <si>
    <t>19.12.2021 23:49:44</t>
  </si>
  <si>
    <t>19.12.2021 23:23:53</t>
  </si>
  <si>
    <t>20.12.2021 01:21:50</t>
  </si>
  <si>
    <t>DM-14/3B 45-71-M02250_949090633_949090633</t>
  </si>
  <si>
    <t>19.12.2021 23:42:00</t>
  </si>
  <si>
    <t>20.12.2021 01:24:24</t>
  </si>
  <si>
    <t>K-3772 35-02-K03772_K-3889 K01_2091414</t>
  </si>
  <si>
    <t>19.12.2021 23:52:38</t>
  </si>
  <si>
    <t>20.12.2021 02:29:11</t>
  </si>
  <si>
    <t>20.12.2021 00:09:22</t>
  </si>
  <si>
    <t>20.12.2021 10:02:43</t>
  </si>
  <si>
    <t>20.12.2021 00:13:55</t>
  </si>
  <si>
    <t>20.12.2021 04:48:40</t>
  </si>
  <si>
    <t>TR-2/73-A 45-83-L00151_45-83-L00151_72157766</t>
  </si>
  <si>
    <t>20.12.2021 00:19:48</t>
  </si>
  <si>
    <t>20.12.2021 02:16:32</t>
  </si>
  <si>
    <t>K-494 35-01-K00494_910370164_910370164</t>
  </si>
  <si>
    <t>20.12.2021 00:42:11</t>
  </si>
  <si>
    <t>20.12.2021 02:05:01</t>
  </si>
  <si>
    <t>K-1465 35-03-K01465_910072434_910072434</t>
  </si>
  <si>
    <t>20.12.2021 01:44:07</t>
  </si>
  <si>
    <t>K-872 35-04-K00872_B B2B_5809487</t>
  </si>
  <si>
    <t>20.12.2021 02:07:44</t>
  </si>
  <si>
    <t>20.12.2021 04:05:46</t>
  </si>
  <si>
    <t>TR-1/89 (DEMİRELLER) 45-83-M00089_TR-1/84 - ERKA KAĞIT M04_72156201</t>
  </si>
  <si>
    <t>20.12.2021 02:28:00</t>
  </si>
  <si>
    <t>20.12.2021 03:28:00</t>
  </si>
  <si>
    <t>TR-15 ( M-715) 35-30-M00715_C_56367625_56367625</t>
  </si>
  <si>
    <t>20.12.2021 02:40:11</t>
  </si>
  <si>
    <t>20.12.2021 03:56:17</t>
  </si>
  <si>
    <t>ALİBEYLİ DM 45-80-M00064_HEYBELİ M03_72190828</t>
  </si>
  <si>
    <t>20.12.2021 02:47:44</t>
  </si>
  <si>
    <t>20.12.2021 03:43:01</t>
  </si>
  <si>
    <t>DERBENT TM 45-83-A00003_AHMETLİ M18_2312523</t>
  </si>
  <si>
    <t>20.12.2021 03:04:03</t>
  </si>
  <si>
    <t>20.12.2021 04:26:26</t>
  </si>
  <si>
    <t>L-201 GÜZELÇİFTLİK 35-14-L00201_8971383_56357222_56357222</t>
  </si>
  <si>
    <t>20.12.2021 05:17:30</t>
  </si>
  <si>
    <t>20.12.2021 06:49:58</t>
  </si>
  <si>
    <t>20.12.2021 05:25:34</t>
  </si>
  <si>
    <t>20.12.2021 14:39:57</t>
  </si>
  <si>
    <t>L-224 SİBAM EVLERİ 35-18-L00224_950453394_950453394</t>
  </si>
  <si>
    <t>20.12.2021 05:49:52</t>
  </si>
  <si>
    <t>20.12.2021 09:42:30</t>
  </si>
  <si>
    <t>L-35 35-14-L00035_SIĞACIK L-37 YAT LİMANI L02_2324134</t>
  </si>
  <si>
    <t>20.12.2021 05:53:36</t>
  </si>
  <si>
    <t>20.12.2021 06:28:05</t>
  </si>
  <si>
    <t>TR-2/100 45-83-M00781_48123199_56396642_56396642</t>
  </si>
  <si>
    <t>20.12.2021 05:58:47</t>
  </si>
  <si>
    <t>20.12.2021 07:56:23</t>
  </si>
  <si>
    <t>M-650 35-02-M00650_M-652 M02_2103541</t>
  </si>
  <si>
    <t>20.12.2021 06:32:06</t>
  </si>
  <si>
    <t>20.12.2021 08:57:19</t>
  </si>
  <si>
    <t>DM-8/3-A 45-71-M02174_953183966_953183966</t>
  </si>
  <si>
    <t>20.12.2021 06:33:32</t>
  </si>
  <si>
    <t>20.12.2021 10:45:34</t>
  </si>
  <si>
    <t>20.12.2021 06:54:22</t>
  </si>
  <si>
    <t>20.12.2021 08:07:01</t>
  </si>
  <si>
    <t>K-2661 35-02-K02661_910093213_910093213</t>
  </si>
  <si>
    <t>20.12.2021 07:25:00</t>
  </si>
  <si>
    <t>20.12.2021 10:10:18</t>
  </si>
  <si>
    <t>20.12.2021 07:27:03</t>
  </si>
  <si>
    <t>20.12.2021 12:58:26</t>
  </si>
  <si>
    <t>MORDOĞAN İM 35-21-A00002_SAĞLIK OCAĞI L13_2314075</t>
  </si>
  <si>
    <t>20.12.2021 07:33:16</t>
  </si>
  <si>
    <t>20.12.2021 09:04:00</t>
  </si>
  <si>
    <t>20.12.2021 07:40:07</t>
  </si>
  <si>
    <t>20.12.2021 13:16:14</t>
  </si>
  <si>
    <t>20.12.2021 07:47:34</t>
  </si>
  <si>
    <t>20.12.2021 12:56:38</t>
  </si>
  <si>
    <t>YAHŞELLİ TR-2 35-28-M00188_C_56357602_56357602</t>
  </si>
  <si>
    <t>20.12.2021 07:48:53</t>
  </si>
  <si>
    <t>20.12.2021 09:30:27</t>
  </si>
  <si>
    <t>BADEMLER TR-5 35-19-L00330_956696831_956696831</t>
  </si>
  <si>
    <t>20.12.2021 07:49:24</t>
  </si>
  <si>
    <t>20.12.2021 10:11:47</t>
  </si>
  <si>
    <t>K-724 35-01-K00724_C c1_5902059</t>
  </si>
  <si>
    <t>20.12.2021 07:54:52</t>
  </si>
  <si>
    <t>20.12.2021 11:15:29</t>
  </si>
  <si>
    <t>20.12.2021 08:00:49</t>
  </si>
  <si>
    <t>20.12.2021 09:19:01</t>
  </si>
  <si>
    <t>K-165 35-03-K00165_A_56382783_56382783</t>
  </si>
  <si>
    <t>20.12.2021 08:01:01</t>
  </si>
  <si>
    <t>20.12.2021 10:33:50</t>
  </si>
  <si>
    <t>TR-47 35-15-M00047_950365248_950365248</t>
  </si>
  <si>
    <t>20.12.2021 08:06:18</t>
  </si>
  <si>
    <t>20.12.2021 10:03:30</t>
  </si>
  <si>
    <t>DM-16 45-71-M00309_TR-16/15 M04_2321062</t>
  </si>
  <si>
    <t>20.12.2021 08:08:54</t>
  </si>
  <si>
    <t>20.12.2021 08:50:59</t>
  </si>
  <si>
    <t>L-279 ERDİL SİTESİ 35-18-L00279_950460010_950460010</t>
  </si>
  <si>
    <t>20.12.2021 08:19:42</t>
  </si>
  <si>
    <t>20.12.2021 09:49:15</t>
  </si>
  <si>
    <t>L-27 35-14-L00027_TR-37 YAT LİMANI L02_72206829</t>
  </si>
  <si>
    <t>20.12.2021 08:20:13</t>
  </si>
  <si>
    <t>20.12.2021 09:06:43</t>
  </si>
  <si>
    <t>KARAAĞAÇLI TR-14 45-71-M02073_ M03_48298721</t>
  </si>
  <si>
    <t>20.12.2021 08:25:10</t>
  </si>
  <si>
    <t>20.12.2021 15:31:58</t>
  </si>
  <si>
    <t>K-4239 35-01-K04239_954685382_954685382</t>
  </si>
  <si>
    <t>20.12.2021 08:28:24</t>
  </si>
  <si>
    <t>20.12.2021 09:43:45</t>
  </si>
  <si>
    <t>TR-2/100 45-83-M00781_48124555_56393886_56393886</t>
  </si>
  <si>
    <t>20.12.2021 08:44:36</t>
  </si>
  <si>
    <t>20.12.2021 10:34:00</t>
  </si>
  <si>
    <t>K-1708 35-01-K01708_911778647_911778647</t>
  </si>
  <si>
    <t>20.12.2021 08:49:17</t>
  </si>
  <si>
    <t>20.12.2021 12:49:37</t>
  </si>
  <si>
    <t>PİYADELER KÖK 45-73-M00136_ÖRNEKKÖY M04_66674753</t>
  </si>
  <si>
    <t>20.12.2021 08:53:26</t>
  </si>
  <si>
    <t>20.12.2021 08:54:56</t>
  </si>
  <si>
    <t>CABBAR DM 45-73-M00100_KÖYLER ÇIKIŞI M04_2307307</t>
  </si>
  <si>
    <t>20.12.2021 08:53:36</t>
  </si>
  <si>
    <t>20.12.2021 09:38:28</t>
  </si>
  <si>
    <t>HAMİDİYE TR-1 45-77-L00114_945500858_945500858</t>
  </si>
  <si>
    <t>20.12.2021 08:55:16</t>
  </si>
  <si>
    <t>20.12.2021 10:22:00</t>
  </si>
  <si>
    <t>GÜZELKÖY KÖK 45-71-M00123_VEZİROĞLU M04_50218079</t>
  </si>
  <si>
    <t>20.12.2021 08:56:22</t>
  </si>
  <si>
    <t>20.12.2021 17:26:24</t>
  </si>
  <si>
    <t>20.12.2021 08:59:32</t>
  </si>
  <si>
    <t>20.12.2021 10:57:36</t>
  </si>
  <si>
    <t>L-295 35-18-L00295_6197188_56370179_56370179</t>
  </si>
  <si>
    <t>20.12.2021 09:00:55</t>
  </si>
  <si>
    <t>20.12.2021 17:52:10</t>
  </si>
  <si>
    <t>TİRE İM-DM-1 35-29-A00001_DOYRANLI L11_2059659</t>
  </si>
  <si>
    <t>20.12.2021 09:01:06</t>
  </si>
  <si>
    <t>20.12.2021 12:44:57</t>
  </si>
  <si>
    <t>MENDERES DM-2/TR-1 35-22-M00300_MENDERES-1 M17_2328468</t>
  </si>
  <si>
    <t>20.12.2021 09:01:26</t>
  </si>
  <si>
    <t>20.12.2021 12:20:56</t>
  </si>
  <si>
    <t>ULUDERBENT DM 45-73-M00491_ULUDERBENT ŞEHİR-1 M03_66856611</t>
  </si>
  <si>
    <t>20.12.2021 09:01:46</t>
  </si>
  <si>
    <t>20.12.2021 09:26:00</t>
  </si>
  <si>
    <t>YELKİ TR-1 DM-2/7  (M-2341) 35-10-M02341_98120921_98120921</t>
  </si>
  <si>
    <t>20.12.2021 09:01:53</t>
  </si>
  <si>
    <t>20.12.2021 13:18:21</t>
  </si>
  <si>
    <t>SALİHLİ TR-73 45-78-M00073_45-78-M00073_61204401</t>
  </si>
  <si>
    <t>20.12.2021 09:02:17</t>
  </si>
  <si>
    <t>20.12.2021 13:26:01</t>
  </si>
  <si>
    <t>K-583 35-02-K00583_962560315_962560315</t>
  </si>
  <si>
    <t>20.12.2021 09:04:52</t>
  </si>
  <si>
    <t>20.12.2021 12:11:24</t>
  </si>
  <si>
    <t>20.12.2021 09:08:06</t>
  </si>
  <si>
    <t>20.12.2021 10:15:00</t>
  </si>
  <si>
    <t>K-1400 35-01-K01400_911891635_911891635</t>
  </si>
  <si>
    <t>20.12.2021 09:08:42</t>
  </si>
  <si>
    <t>20.12.2021 14:41:40</t>
  </si>
  <si>
    <t>EMLAKDERE TR-2 45-71-M01028_DIREK TIPI TRAFO HUCRESI H01_2091039</t>
  </si>
  <si>
    <t>20.12.2021 09:10:17</t>
  </si>
  <si>
    <t>20.12.2021 17:01:33</t>
  </si>
  <si>
    <t>M-2652 35-01-M02652_35-01-M02652_74865879</t>
  </si>
  <si>
    <t>20.12.2021 09:10:19</t>
  </si>
  <si>
    <t>20.12.2021 11:01:46</t>
  </si>
  <si>
    <t>ULUKENT DM-4/14 35-28-M00033_B_56377229_56377229</t>
  </si>
  <si>
    <t>20.12.2021 09:11:42</t>
  </si>
  <si>
    <t>20.12.2021 12:01:40</t>
  </si>
  <si>
    <t>DEREKÖY KÖK 45-72-L00458_ARABACI BOZKÖY ÇIKIŞI - KAPASİTOR L02_2330808</t>
  </si>
  <si>
    <t>20.12.2021 09:15:46</t>
  </si>
  <si>
    <t>20.12.2021 17:03:44</t>
  </si>
  <si>
    <t>K-4574 35-10-K04574_K-1905 K02_48164924</t>
  </si>
  <si>
    <t>20.12.2021 17:24:27</t>
  </si>
  <si>
    <t>20.12.2021 09:17:33</t>
  </si>
  <si>
    <t>20.12.2021 14:05:01</t>
  </si>
  <si>
    <t>SEYREK TR-7 KÖK 35-28-M00379_HatBaşıAyırıcı_65679902 M04_65679902</t>
  </si>
  <si>
    <t>20.12.2021 09:18:05</t>
  </si>
  <si>
    <t>20.12.2021 17:43:04</t>
  </si>
  <si>
    <t>KAREL DM 35-17-M00247_İMBAT M04_66441224</t>
  </si>
  <si>
    <t>20.12.2021 09:21:18</t>
  </si>
  <si>
    <t>20.12.2021 09:42:17</t>
  </si>
  <si>
    <t>DM-2 45-71-M00002_A dm2/01a1b_45180059</t>
  </si>
  <si>
    <t>20.12.2021 09:25:00</t>
  </si>
  <si>
    <t>20.12.2021 13:48:15</t>
  </si>
  <si>
    <t>ULUDERBENT DM 45-73-M00491_ULUDERBENT ŞEHİR-1 M03_66856546</t>
  </si>
  <si>
    <t>20.12.2021 09:26:06</t>
  </si>
  <si>
    <t>20.12.2021 11:12:09</t>
  </si>
  <si>
    <t>K-2541 35-02-K02541_A_56366767_56366767</t>
  </si>
  <si>
    <t>20.12.2021 09:26:07</t>
  </si>
  <si>
    <t>20.12.2021 09:51:08</t>
  </si>
  <si>
    <t>M-2959(YATIRIM REZERVE) 35-04-M02959_B_56359436_56359436</t>
  </si>
  <si>
    <t>20.12.2021 09:26:37</t>
  </si>
  <si>
    <t>20.12.2021 12:01:34</t>
  </si>
  <si>
    <t>DM-20/20 45-71-M00445_953246606_953246606</t>
  </si>
  <si>
    <t>20.12.2021 09:27:00</t>
  </si>
  <si>
    <t>20.12.2021 18:04:18</t>
  </si>
  <si>
    <t>PİYADELER KÖK 45-73-M00136_HatBaşıAyırıcı_53135730 M04_53135730</t>
  </si>
  <si>
    <t>20.12.2021 09:28:05</t>
  </si>
  <si>
    <t>20.12.2021 11:07:01</t>
  </si>
  <si>
    <t>YASEMİN DM 35-19-M00002_KUŞÇULAR DM-2 M02_2333721</t>
  </si>
  <si>
    <t>20.12.2021 09:28:26</t>
  </si>
  <si>
    <t>20.12.2021 17:43:42</t>
  </si>
  <si>
    <t>20.12.2021 09:28:48</t>
  </si>
  <si>
    <t>20.12.2021 17:07:49</t>
  </si>
  <si>
    <t>K-3555 35-01-K03555_911528912_911528912</t>
  </si>
  <si>
    <t>20.12.2021 09:29:43</t>
  </si>
  <si>
    <t>20.12.2021 11:30:34</t>
  </si>
  <si>
    <t>KÜÇÜKKIRAN TR-1 45-74-M00142_945578537_945578537</t>
  </si>
  <si>
    <t>20.12.2021 09:29:52</t>
  </si>
  <si>
    <t>20.12.2021 11:04:19</t>
  </si>
  <si>
    <t>HELVACI TR-4 35-17-M00364_953078290_953078290</t>
  </si>
  <si>
    <t>20.12.2021 09:31:06</t>
  </si>
  <si>
    <t>20.12.2021 10:56:19</t>
  </si>
  <si>
    <t>20.12.2021 09:34:57</t>
  </si>
  <si>
    <t>20.12.2021 16:54:42</t>
  </si>
  <si>
    <t>TR-2/25 45-83-L00025_D_81591171_81591171</t>
  </si>
  <si>
    <t>20.12.2021 09:35:51</t>
  </si>
  <si>
    <t>20.12.2021 16:55:17</t>
  </si>
  <si>
    <t>DM-22/04 45-71-M01781_45-71-M01781_72078524</t>
  </si>
  <si>
    <t>20.12.2021 09:39:23</t>
  </si>
  <si>
    <t>20.12.2021 10:34:42</t>
  </si>
  <si>
    <t>ÇAMBEL TURKCELL TR-2 ÖZEL 35-27-M00478Ö_DIREK TIPI TRAFO HUCRESI H01_2052408</t>
  </si>
  <si>
    <t>20.12.2021 09:42:12</t>
  </si>
  <si>
    <t>20.12.2021 12:48:55</t>
  </si>
  <si>
    <t>K-1728 35-02-K01728_960187567_960187567</t>
  </si>
  <si>
    <t>20.12.2021 09:43:49</t>
  </si>
  <si>
    <t>20.12.2021 10:49:27</t>
  </si>
  <si>
    <t>SANDAL TR-5 45-77-M00009_DIREK TIPI TRAFO HUCRESI H01_2055530</t>
  </si>
  <si>
    <t>20.12.2021 09:44:38</t>
  </si>
  <si>
    <t>20.12.2021 12:56:01</t>
  </si>
  <si>
    <t>M-992 35-03-M00992_B_56380824_56380824</t>
  </si>
  <si>
    <t>20.12.2021 09:45:13</t>
  </si>
  <si>
    <t>20.12.2021 11:44:23</t>
  </si>
  <si>
    <t>K-2495 35-02-K02495_913668879_913668879</t>
  </si>
  <si>
    <t>20.12.2021 09:47:02</t>
  </si>
  <si>
    <t>20.12.2021 17:42:41</t>
  </si>
  <si>
    <t>POYRAZDAMLARI TR-11 45-78-M00576_HatBaşıAyırıcı_53138947 M05_53138947</t>
  </si>
  <si>
    <t>20.12.2021 09:48:31</t>
  </si>
  <si>
    <t>20.12.2021 11:17:48</t>
  </si>
  <si>
    <t>DM-1/TR-16 SEFERİHİSAR 35-14-M00328_956642709_956642709</t>
  </si>
  <si>
    <t>20.12.2021 09:57:25</t>
  </si>
  <si>
    <t>20.12.2021 11:47:26</t>
  </si>
  <si>
    <t>L-201 GÜZELÇİFTLİK 35-14-L00201_35-14-L00201_72216673</t>
  </si>
  <si>
    <t>20.12.2021 10:06:16</t>
  </si>
  <si>
    <t>20.12.2021 10:42:45</t>
  </si>
  <si>
    <t>K-1060 35-01-K01060_C_56382162_56382162</t>
  </si>
  <si>
    <t>20.12.2021 10:06:26</t>
  </si>
  <si>
    <t>20.12.2021 11:57:55</t>
  </si>
  <si>
    <t>20.12.2021 10:10:06</t>
  </si>
  <si>
    <t>20.12.2021 17:13:10</t>
  </si>
  <si>
    <t>DM-2/19 (NECATİBEY TR) 45-71-M00124_953187533_953187533</t>
  </si>
  <si>
    <t>20.12.2021 10:10:47</t>
  </si>
  <si>
    <t>20.12.2021 11:59:39</t>
  </si>
  <si>
    <t>SOĞANLI TR-1 45-73-M01034_915774504_915774504</t>
  </si>
  <si>
    <t>20.12.2021 10:11:19</t>
  </si>
  <si>
    <t>20.12.2021 12:22:45</t>
  </si>
  <si>
    <t>DM-21/19 (BATI SK) 45-71-M00468_A_56397158_56397158</t>
  </si>
  <si>
    <t>20.12.2021 17:56:37</t>
  </si>
  <si>
    <t>DM-1/10 (TR-18) 35-19-M00018_35-19-M00018_2375002</t>
  </si>
  <si>
    <t>20.12.2021 10:11:45</t>
  </si>
  <si>
    <t>20.12.2021 12:53:28</t>
  </si>
  <si>
    <t>BAĞYURDU DM-1/12 35-27-L00230_BAĞYURDU DM-2/22 L02_72158487</t>
  </si>
  <si>
    <t>20.12.2021 10:12:16</t>
  </si>
  <si>
    <t>20.12.2021 15:55:26</t>
  </si>
  <si>
    <t>TR-125 35-16-L00125_DAĞITIM TRAFO TR-125 L06_72038154</t>
  </si>
  <si>
    <t>20.12.2021 10:13:19</t>
  </si>
  <si>
    <t>20.12.2021 16:42:22</t>
  </si>
  <si>
    <t>ÇAYBAŞI DM-1/19 35-26-M00182_ M12_2038797</t>
  </si>
  <si>
    <t>20.12.2021 10:14:49</t>
  </si>
  <si>
    <t>20.12.2021 10:18:53</t>
  </si>
  <si>
    <t>HALIKÖY OVACIK TR-5 35-32-L00126_B_56367727_56367727</t>
  </si>
  <si>
    <t>20.12.2021 10:15:39</t>
  </si>
  <si>
    <t>20.12.2021 12:41:03</t>
  </si>
  <si>
    <t>ÖZBEY İM 35-26-A00005_ARAPKAHVE L01_2064121</t>
  </si>
  <si>
    <t>20.12.2021 10:16:00</t>
  </si>
  <si>
    <t>20.12.2021 12:24:09</t>
  </si>
  <si>
    <t>AKHİSAR İM 45-72-A00001_CAMÖNÜ L03_2058312</t>
  </si>
  <si>
    <t>20.12.2021 17:40:00</t>
  </si>
  <si>
    <t>K-592 35-03-K00592_910767438_910767438</t>
  </si>
  <si>
    <t>20.12.2021 10:19:08</t>
  </si>
  <si>
    <t>20.12.2021 12:50:09</t>
  </si>
  <si>
    <t>M-313 35-02-M00313_M-510 M01_2096872</t>
  </si>
  <si>
    <t>20.12.2021 10:22:26</t>
  </si>
  <si>
    <t>20.12.2021 11:00:00</t>
  </si>
  <si>
    <t>20.12.2021 10:22:41</t>
  </si>
  <si>
    <t>20.12.2021 12:16:12</t>
  </si>
  <si>
    <t>20.12.2021 10:24:26</t>
  </si>
  <si>
    <t>20.12.2021 14:13:08</t>
  </si>
  <si>
    <t>DEĞİRMENDERE TR-2 35-22-M00198_955264943_955264943</t>
  </si>
  <si>
    <t>20.12.2021 10:24:31</t>
  </si>
  <si>
    <t>20.12.2021 12:02:24</t>
  </si>
  <si>
    <t>TR-1/14-B 45-72-M00099_956478001_956478001</t>
  </si>
  <si>
    <t>20.12.2021 10:27:56</t>
  </si>
  <si>
    <t>20.12.2021 14:18:35</t>
  </si>
  <si>
    <t>MURADİYE TR-2 SU DEPOSU 45-71-M00199_953176714_953176714</t>
  </si>
  <si>
    <t>20.12.2021 10:28:46</t>
  </si>
  <si>
    <t>20.12.2021 18:02:37</t>
  </si>
  <si>
    <t>20.12.2021 10:30:54</t>
  </si>
  <si>
    <t>20.12.2021 16:05:51</t>
  </si>
  <si>
    <t>EMİRALEM TR-6 35-28-M00504_DIREK TIPI TRAFO HUCRESI H01_2109942</t>
  </si>
  <si>
    <t>20.12.2021 10:32:48</t>
  </si>
  <si>
    <t>20.12.2021 11:29:46</t>
  </si>
  <si>
    <t>BADEMLER TR-2 35-19-L00297_7196803_56394800_56394800</t>
  </si>
  <si>
    <t>20.12.2021 10:37:06</t>
  </si>
  <si>
    <t>20.12.2021 11:57:16</t>
  </si>
  <si>
    <t>DM-1/50 35-29-M00050_950331077_950331077</t>
  </si>
  <si>
    <t>20.12.2021 10:39:17</t>
  </si>
  <si>
    <t>20.12.2021 12:48:29</t>
  </si>
  <si>
    <t>KERPİÇLİK TR-1 45-74-M00103_945577134_945577134</t>
  </si>
  <si>
    <t>20.12.2021 10:39:22</t>
  </si>
  <si>
    <t>20.12.2021 13:02:05</t>
  </si>
  <si>
    <t>20.12.2021 10:42:21</t>
  </si>
  <si>
    <t>20.12.2021 13:49:44</t>
  </si>
  <si>
    <t>IŞIKLAR TM 35-02-A00006_KARAYOLLARI M25_2308414</t>
  </si>
  <si>
    <t>20.12.2021 10:42:33</t>
  </si>
  <si>
    <t>20.12.2021 10:56:33</t>
  </si>
  <si>
    <t>DEĞİRMENDERE DM 35-22-M00085_ÇİLEME-MALTA-SANCAKLI M08_50066539</t>
  </si>
  <si>
    <t>20.12.2021 10:45:36</t>
  </si>
  <si>
    <t>20.12.2021 10:46:16</t>
  </si>
  <si>
    <t>K-1465 35-03-K01465_B_56367001_56367001</t>
  </si>
  <si>
    <t>20.12.2021 10:47:23</t>
  </si>
  <si>
    <t>20.12.2021 14:40:47</t>
  </si>
  <si>
    <t>TAYTAN TR-6 45-78-M01294_A_65512089_65512089</t>
  </si>
  <si>
    <t>20.12.2021 10:50:37</t>
  </si>
  <si>
    <t>20.12.2021 12:04:47</t>
  </si>
  <si>
    <t>ULUKENT DM-1/11 35-28-M00569_ULUCAK T.M. M03_66555232</t>
  </si>
  <si>
    <t>20.12.2021 10:50:46</t>
  </si>
  <si>
    <t>20.12.2021 11:26:00</t>
  </si>
  <si>
    <t>ULUCAK TM 35-28-A00002_DSİ M06_2313768</t>
  </si>
  <si>
    <t>20.12.2021 10:50:47</t>
  </si>
  <si>
    <t>20.12.2021 10:54:45</t>
  </si>
  <si>
    <t>M-2506 35-01-M02506_910593918_910593918</t>
  </si>
  <si>
    <t>20.12.2021 10:51:46</t>
  </si>
  <si>
    <t>20.12.2021 20:49:32</t>
  </si>
  <si>
    <t>BOYNUYOĞUN TR-1 35-29-L00341_950320178_950320178</t>
  </si>
  <si>
    <t>20.12.2021 10:52:00</t>
  </si>
  <si>
    <t>20.12.2021 14:30:44</t>
  </si>
  <si>
    <t>20.12.2021 10:56:00</t>
  </si>
  <si>
    <t>20.12.2021 11:24:56</t>
  </si>
  <si>
    <t>L-316 YALIKENT 35-18-L00316_7579699_56358305_56358305</t>
  </si>
  <si>
    <t>20.12.2021 10:56:36</t>
  </si>
  <si>
    <t>20.12.2021 11:49:33</t>
  </si>
  <si>
    <t>L-157 YEŞİLKENT 35-14-L00157_956661438_956661438</t>
  </si>
  <si>
    <t>20.12.2021 10:57:00</t>
  </si>
  <si>
    <t>20.12.2021 14:45:58</t>
  </si>
  <si>
    <t>ÇİLEME TR-1 35-22-M00160_DIREK TIPI TRAFO HUCRESI H01_2126244</t>
  </si>
  <si>
    <t>20.12.2021 10:59:57</t>
  </si>
  <si>
    <t>20.12.2021 12:37:22</t>
  </si>
  <si>
    <t>TR-146 35-16-L00146_953320116_953320116</t>
  </si>
  <si>
    <t>20.12.2021 11:04:43</t>
  </si>
  <si>
    <t>20.12.2021 15:43:01</t>
  </si>
  <si>
    <t>L-101 ÇELEBİ 35-18-L00101_950466455_950466455</t>
  </si>
  <si>
    <t>20.12.2021 11:05:57</t>
  </si>
  <si>
    <t>20.12.2021 15:00:49</t>
  </si>
  <si>
    <t>K-4795 35-02-K04795_99389492_99389492</t>
  </si>
  <si>
    <t>20.12.2021 11:06:40</t>
  </si>
  <si>
    <t>20.12.2021 16:38:12</t>
  </si>
  <si>
    <t>K-1580 35-01-K01580_911252242_911252242</t>
  </si>
  <si>
    <t>20.12.2021 11:08:57</t>
  </si>
  <si>
    <t>20.12.2021 14:30:59</t>
  </si>
  <si>
    <t>ÇANDARLI TR-7 35-30-M00007_915933845_915933845</t>
  </si>
  <si>
    <t>20.12.2021 11:09:32</t>
  </si>
  <si>
    <t>20.12.2021 12:53:05</t>
  </si>
  <si>
    <t>20.12.2021 11:10:00</t>
  </si>
  <si>
    <t>20.12.2021 13:35:56</t>
  </si>
  <si>
    <t>20.12.2021 11:15:44</t>
  </si>
  <si>
    <t>20.12.2021 12:02:26</t>
  </si>
  <si>
    <t>K-2324 35-01-K02324_911990072_911990072</t>
  </si>
  <si>
    <t>20.12.2021 11:17:39</t>
  </si>
  <si>
    <t>20.12.2021 16:36:43</t>
  </si>
  <si>
    <t>MORDOĞAN TR-38 35-21-L00165_953358492_953358492</t>
  </si>
  <si>
    <t>20.12.2021 11:18:30</t>
  </si>
  <si>
    <t>20.12.2021 15:11:47</t>
  </si>
  <si>
    <t>20.12.2021 11:20:20</t>
  </si>
  <si>
    <t>20.12.2021 19:24:31</t>
  </si>
  <si>
    <t>K-724 35-01-K00724_C c2_5905508</t>
  </si>
  <si>
    <t>20.12.2021 11:23:34</t>
  </si>
  <si>
    <t>20.12.2021 18:42:16</t>
  </si>
  <si>
    <t>TR-47 35-15-M00047_950365219_950365219</t>
  </si>
  <si>
    <t>20.12.2021 11:24:00</t>
  </si>
  <si>
    <t>20.12.2021 12:00:49</t>
  </si>
  <si>
    <t>ÇATALCA TR-3 35-22-M00269_965782169_965782169</t>
  </si>
  <si>
    <t>20.12.2021 11:26:42</t>
  </si>
  <si>
    <t>20.12.2021 14:50:22</t>
  </si>
  <si>
    <t>20.12.2021 11:29:16</t>
  </si>
  <si>
    <t>20.12.2021 14:04:44</t>
  </si>
  <si>
    <t>ADALA TR-3 45-78-M00290_49237706_56390082_56390082</t>
  </si>
  <si>
    <t>20.12.2021 11:30:24</t>
  </si>
  <si>
    <t>20.12.2021 13:24:00</t>
  </si>
  <si>
    <t>SOMA TR-19 45-82-M00019_A_56401867_56401867</t>
  </si>
  <si>
    <t>20.12.2021 11:31:31</t>
  </si>
  <si>
    <t>20.12.2021 14:36:08</t>
  </si>
  <si>
    <t>MORDOĞAN TR-35 35-21-L00147_C_56393803_56393803</t>
  </si>
  <si>
    <t>20.12.2021 11:35:51</t>
  </si>
  <si>
    <t>20.12.2021 23:40:58</t>
  </si>
  <si>
    <t>MORDOĞAN TR-3 35-21-L00141_MORDOĞAN TR-5 L01_72179413</t>
  </si>
  <si>
    <t>20.12.2021 11:37:06</t>
  </si>
  <si>
    <t>20.12.2021 11:51:00</t>
  </si>
  <si>
    <t>20.12.2021 11:37:11</t>
  </si>
  <si>
    <t>20.12.2021 14:10:46</t>
  </si>
  <si>
    <t>20.12.2021 11:38:30</t>
  </si>
  <si>
    <t>20.12.2021 14:40:31</t>
  </si>
  <si>
    <t>20.12.2021 11:40:06</t>
  </si>
  <si>
    <t>20.12.2021 13:41:00</t>
  </si>
  <si>
    <t>M-1173 35-04-M01173_D_56381115_56381115</t>
  </si>
  <si>
    <t>20.12.2021 11:44:43</t>
  </si>
  <si>
    <t>20.12.2021 14:02:28</t>
  </si>
  <si>
    <t>20.12.2021 11:45:12</t>
  </si>
  <si>
    <t>20.12.2021 13:43:22</t>
  </si>
  <si>
    <t>ÇAYBAŞI DM-1/19 35-26-M00182_ M11_2038832</t>
  </si>
  <si>
    <t>20.12.2021 11:45:34</t>
  </si>
  <si>
    <t>20.12.2021 17:52:41</t>
  </si>
  <si>
    <t>ÇAPAKLI KÖK 45-78-M01161_HatBaşıAyırıcı_53140264 M04_53140264</t>
  </si>
  <si>
    <t>20.12.2021 11:46:00</t>
  </si>
  <si>
    <t>20.12.2021 12:10:32</t>
  </si>
  <si>
    <t>L-256 (18 KABİN) 35-18-L00256_7044794_56370171_56370171</t>
  </si>
  <si>
    <t>20.12.2021 11:47:34</t>
  </si>
  <si>
    <t>20.12.2021 20:16:34</t>
  </si>
  <si>
    <t>KÜNER TR-4 35-22-M00228_955260305_955260305</t>
  </si>
  <si>
    <t>20.12.2021 11:48:26</t>
  </si>
  <si>
    <t>20.12.2021 17:13:52</t>
  </si>
  <si>
    <t>20.12.2021 11:55:26</t>
  </si>
  <si>
    <t>20.12.2021 13:00:25</t>
  </si>
  <si>
    <t>20.12.2021 11:57:39</t>
  </si>
  <si>
    <t>20.12.2021 13:03:37</t>
  </si>
  <si>
    <t>AHMETLİ TR-11 45-84-L00011_955178857_955178857</t>
  </si>
  <si>
    <t>20.12.2021 11:57:53</t>
  </si>
  <si>
    <t>20.12.2021 17:57:13</t>
  </si>
  <si>
    <t>M-2916 35-01-M02916_912076291_912076291</t>
  </si>
  <si>
    <t>20.12.2021 12:02:44</t>
  </si>
  <si>
    <t>20.12.2021 13:32:11</t>
  </si>
  <si>
    <t>TR-82 35-17-M00082__56394497_56394497</t>
  </si>
  <si>
    <t>20.12.2021 12:05:51</t>
  </si>
  <si>
    <t>20.12.2021 14:17:09</t>
  </si>
  <si>
    <t>ÇAYLI TR-4 35-15-L00191_950390119_950390119</t>
  </si>
  <si>
    <t>20.12.2021 12:08:59</t>
  </si>
  <si>
    <t>20.12.2021 13:30:44</t>
  </si>
  <si>
    <t>M-2088 35-09-M02088_35-09-M02088_49450257</t>
  </si>
  <si>
    <t>20.12.2021 12:13:33</t>
  </si>
  <si>
    <t>20.12.2021 21:41:41</t>
  </si>
  <si>
    <t>KÜRKÇÜ TR-1 45-81-M00089_45-81-M00089_2360582</t>
  </si>
  <si>
    <t>20.12.2021 12:20:21</t>
  </si>
  <si>
    <t>20.12.2021 14:29:59</t>
  </si>
  <si>
    <t>K-2844 35-01-K02844_913648360_913648360</t>
  </si>
  <si>
    <t>20.12.2021 12:22:00</t>
  </si>
  <si>
    <t>20.12.2021 13:15:06</t>
  </si>
  <si>
    <t>AŞAĞIÇOBANİSA TR-27 45-71-M00934_953197873_953197873</t>
  </si>
  <si>
    <t>20.12.2021 12:23:15</t>
  </si>
  <si>
    <t>20.12.2021 18:09:00</t>
  </si>
  <si>
    <t>L-178 35-18-L00178_950442724_950442724</t>
  </si>
  <si>
    <t>20.12.2021 12:26:00</t>
  </si>
  <si>
    <t>20.12.2021 13:49:14</t>
  </si>
  <si>
    <t>20.12.2021 12:27:56</t>
  </si>
  <si>
    <t>20.12.2021 12:44:15</t>
  </si>
  <si>
    <t>L-377 35-18-L00377_950448709_950448709</t>
  </si>
  <si>
    <t>20.12.2021 12:31:25</t>
  </si>
  <si>
    <t>20.12.2021 22:29:50</t>
  </si>
  <si>
    <t>TR-77 (M-777) 35-30-M00777_955298408_955298408</t>
  </si>
  <si>
    <t>20.12.2021 12:35:54</t>
  </si>
  <si>
    <t>20.12.2021 14:10:54</t>
  </si>
  <si>
    <t>20.12.2021 12:38:23</t>
  </si>
  <si>
    <t>20.12.2021 14:16:40</t>
  </si>
  <si>
    <t>AKSELENDİ İM 45-72-A00004_KULAKSIZLAR L20_2326921</t>
  </si>
  <si>
    <t>20.12.2021 12:40:16</t>
  </si>
  <si>
    <t>20.12.2021 13:28:54</t>
  </si>
  <si>
    <t>SUBAŞI İM 35-26-A00002_TRAFO 15.8 GİRİŞ L05_2035572</t>
  </si>
  <si>
    <t>20.12.2021 12:45:23</t>
  </si>
  <si>
    <t>20.12.2021 12:51:36</t>
  </si>
  <si>
    <t>K-1608 35-04-K01608_910721528_910721528</t>
  </si>
  <si>
    <t>20.12.2021 12:46:41</t>
  </si>
  <si>
    <t>20.12.2021 12:47:07</t>
  </si>
  <si>
    <t>20.12.2021 14:35:12</t>
  </si>
  <si>
    <t>20.12.2021 12:55:56</t>
  </si>
  <si>
    <t>20.12.2021 13:58:10</t>
  </si>
  <si>
    <t>PANAZTEPE DM 35-28-M00732_MALTEPE M03_2055987</t>
  </si>
  <si>
    <t>20.12.2021 15:45:57</t>
  </si>
  <si>
    <t>TR-67 45-78-M00067_49415190 tr67/d3_49409395</t>
  </si>
  <si>
    <t>20.12.2021 12:57:24</t>
  </si>
  <si>
    <t>20.12.2021 13:58:34</t>
  </si>
  <si>
    <t>20.12.2021 12:59:22</t>
  </si>
  <si>
    <t>20.12.2021 13:41:47</t>
  </si>
  <si>
    <t>OĞLANANASI TR-10 35-22-M00263_955292349_955292349</t>
  </si>
  <si>
    <t>20.12.2021 13:06:16</t>
  </si>
  <si>
    <t>20.12.2021 14:48:23</t>
  </si>
  <si>
    <t>ÇATALKAYA KÖYÜ TR-2 35-21-L00172_953362535_953362535</t>
  </si>
  <si>
    <t>20.12.2021 13:09:31</t>
  </si>
  <si>
    <t>20.12.2021 22:51:13</t>
  </si>
  <si>
    <t>L-371 35-18-L00371_10566233 C1_5933797</t>
  </si>
  <si>
    <t>20.12.2021 13:11:03</t>
  </si>
  <si>
    <t>20.12.2021 19:01:06</t>
  </si>
  <si>
    <t>M-1201 35-10-M01201_A_56366388_56366388</t>
  </si>
  <si>
    <t>20.12.2021 13:18:26</t>
  </si>
  <si>
    <t>20.12.2021 14:49:36</t>
  </si>
  <si>
    <t>TR-23 35-27-M00023_A A01b_66367014</t>
  </si>
  <si>
    <t>20.12.2021 13:19:45</t>
  </si>
  <si>
    <t>20.12.2021 16:20:04</t>
  </si>
  <si>
    <t>YENİ ORHANLI M-87 35-14-M00087_956638020_956638020</t>
  </si>
  <si>
    <t>20.12.2021 13:25:32</t>
  </si>
  <si>
    <t>20.12.2021 19:15:42</t>
  </si>
  <si>
    <t>20.12.2021 13:27:15</t>
  </si>
  <si>
    <t>20.12.2021 14:57:37</t>
  </si>
  <si>
    <t>DERBENT TM 45-83-A00003_DERBENT DM-1 M03_2312530</t>
  </si>
  <si>
    <t>20.12.2021 13:29:41</t>
  </si>
  <si>
    <t>20.12.2021 13:57:36</t>
  </si>
  <si>
    <t>SIĞACIK DM (L-35) 35-14-M00425_956636259_956636259</t>
  </si>
  <si>
    <t>20.12.2021 13:31:39</t>
  </si>
  <si>
    <t>20.12.2021 16:00:21</t>
  </si>
  <si>
    <t>CENKYERİ TR-1 45-82-M00131_CENKYERİ TR-4 M04_72195032</t>
  </si>
  <si>
    <t>20.12.2021 13:39:33</t>
  </si>
  <si>
    <t>20.12.2021 14:20:57</t>
  </si>
  <si>
    <t>TR-47 35-15-M00047_950364655_950364655</t>
  </si>
  <si>
    <t>20.12.2021 13:49:55</t>
  </si>
  <si>
    <t>20.12.2021 15:46:20</t>
  </si>
  <si>
    <t>20.12.2021 13:50:01</t>
  </si>
  <si>
    <t>20.12.2021 21:54:01</t>
  </si>
  <si>
    <t>ARMUTLU TR-5 35-27-L00005_913343197_913343197</t>
  </si>
  <si>
    <t>20.12.2021 14:00:12</t>
  </si>
  <si>
    <t>20.12.2021 15:06:24</t>
  </si>
  <si>
    <t>K-3550 35-03-K03550_B b1_5805539</t>
  </si>
  <si>
    <t>20.12.2021 14:00:51</t>
  </si>
  <si>
    <t>20.12.2021 19:14:17</t>
  </si>
  <si>
    <t>M-1023 35-03-M01023_910525176_910525176</t>
  </si>
  <si>
    <t>20.12.2021 14:05:41</t>
  </si>
  <si>
    <t>20.12.2021 17:37:28</t>
  </si>
  <si>
    <t>K-4698 35-01-K04698_DIREK TIPI TRAFO HUCRESI H01_2043137</t>
  </si>
  <si>
    <t>20.12.2021 14:05:45</t>
  </si>
  <si>
    <t>20.12.2021 20:55:45</t>
  </si>
  <si>
    <t>L-101 ÇELEBİ 35-18-L00101_DIREK TIPI TRAFO HUCRESI H01_2096492</t>
  </si>
  <si>
    <t>20.12.2021 14:09:36</t>
  </si>
  <si>
    <t>20.12.2021 14:47:57</t>
  </si>
  <si>
    <t>ULUDERBENT DM 45-73-M00491_D.YUSUF GRUBU M05_66856612</t>
  </si>
  <si>
    <t>20.12.2021 14:11:27</t>
  </si>
  <si>
    <t>20.12.2021 16:26:51</t>
  </si>
  <si>
    <t>L-242 35-18-L00242_950441108_950441108</t>
  </si>
  <si>
    <t>20.12.2021 14:12:24</t>
  </si>
  <si>
    <t>20.12.2021 16:02:54</t>
  </si>
  <si>
    <t>TR-142 35-15-L00142_95000474389_95000474389</t>
  </si>
  <si>
    <t>20.12.2021 14:15:38</t>
  </si>
  <si>
    <t>20.12.2021 17:38:03</t>
  </si>
  <si>
    <t>M-2706 35-02-M02706_35-02-M02706_65014009</t>
  </si>
  <si>
    <t>20.12.2021 14:19:13</t>
  </si>
  <si>
    <t>20.12.2021 17:06:38</t>
  </si>
  <si>
    <t>L-90 RAINBOW DM 35-18-L00090_BELKENT SİTESİ (L-100) ÇELEBİ (L-101) L02_2096226</t>
  </si>
  <si>
    <t>20.12.2021 14:19:56</t>
  </si>
  <si>
    <t>20.12.2021 14:53:02</t>
  </si>
  <si>
    <t>K-3056 35-03-K03056_D_56367322_56367322</t>
  </si>
  <si>
    <t>20.12.2021 14:20:11</t>
  </si>
  <si>
    <t>20.12.2021 18:11:50</t>
  </si>
  <si>
    <t>M-1983 35-09-M01983_A k1952 a1b_5889786</t>
  </si>
  <si>
    <t>20.12.2021 14:23:35</t>
  </si>
  <si>
    <t>20.12.2021 19:45:12</t>
  </si>
  <si>
    <t>20.12.2021 14:24:22</t>
  </si>
  <si>
    <t>20.12.2021 15:52:01</t>
  </si>
  <si>
    <t>20.12.2021 14:27:33</t>
  </si>
  <si>
    <t>20.12.2021 16:20:29</t>
  </si>
  <si>
    <t>KOZLUÖREN TR-1 45-82-M00309_945518702_945518702</t>
  </si>
  <si>
    <t>20.12.2021 14:39:13</t>
  </si>
  <si>
    <t>20.12.2021 18:55:04</t>
  </si>
  <si>
    <t>20.12.2021 14:41:36</t>
  </si>
  <si>
    <t>20.12.2021 15:14:00</t>
  </si>
  <si>
    <t>ÇUKURALTI M-15 35-25-M00061_955267673_955267673</t>
  </si>
  <si>
    <t>20.12.2021 14:47:02</t>
  </si>
  <si>
    <t>20.12.2021 15:37:07</t>
  </si>
  <si>
    <t>TR-4 35-31-L00004_47996160_56398722_56398722</t>
  </si>
  <si>
    <t>20.12.2021 14:51:31</t>
  </si>
  <si>
    <t>20.12.2021 15:50:06</t>
  </si>
  <si>
    <t>TR-26 35-32-L00026_B_56391399_56391399</t>
  </si>
  <si>
    <t>20.12.2021 14:53:00</t>
  </si>
  <si>
    <t>20.12.2021 15:53:29</t>
  </si>
  <si>
    <t>BAYINDIR İM 35-20-A00001_YANIK KAVAK L04_2058788</t>
  </si>
  <si>
    <t>20.12.2021 14:54:56</t>
  </si>
  <si>
    <t>20.12.2021 15:36:17</t>
  </si>
  <si>
    <t>M-327 35-03-M00327_910040533_910040533</t>
  </si>
  <si>
    <t>20.12.2021 15:00:00</t>
  </si>
  <si>
    <t>20.12.2021 16:43:06</t>
  </si>
  <si>
    <t>ASARLIK TR-2 35-28-M00184_953376140_953376140</t>
  </si>
  <si>
    <t>20.12.2021 15:02:00</t>
  </si>
  <si>
    <t>20.12.2021 16:48:40</t>
  </si>
  <si>
    <t>TR-1-2/1 35-20-L00007_955197727_955197727</t>
  </si>
  <si>
    <t>20.12.2021 15:02:43</t>
  </si>
  <si>
    <t>20.12.2021 18:04:43</t>
  </si>
  <si>
    <t>K-294 35-04-K00294_99573220_99573220</t>
  </si>
  <si>
    <t>20.12.2021 15:09:08</t>
  </si>
  <si>
    <t>20.12.2021 18:09:43</t>
  </si>
  <si>
    <t>L-309 35-18-L00309_950447335_950447335</t>
  </si>
  <si>
    <t>20.12.2021 15:10:50</t>
  </si>
  <si>
    <t>21.12.2021 00:44:15</t>
  </si>
  <si>
    <t>DM-13/21 (HAKİ BABA) 45-71-M00339_953219295_953219295</t>
  </si>
  <si>
    <t>20.12.2021 15:11:07</t>
  </si>
  <si>
    <t>20.12.2021 23:21:34</t>
  </si>
  <si>
    <t>SOĞANLI TR-1 45-73-M01034_945655451_945655451</t>
  </si>
  <si>
    <t>20.12.2021 15:11:28</t>
  </si>
  <si>
    <t>20.12.2021 20:24:09</t>
  </si>
  <si>
    <t>L-400 35-18-L00400_950459131_950459131</t>
  </si>
  <si>
    <t>20.12.2021 15:12:26</t>
  </si>
  <si>
    <t>20.12.2021 20:00:46</t>
  </si>
  <si>
    <t>KEÇİLİKÖY DM-17/4 45-71-M02259_953244929_953244929</t>
  </si>
  <si>
    <t>20.12.2021 15:13:36</t>
  </si>
  <si>
    <t>20.12.2021 18:46:53</t>
  </si>
  <si>
    <t>DM-16/14 45-71-M00621_A_56387784_56387784</t>
  </si>
  <si>
    <t>20.12.2021 20:59:31</t>
  </si>
  <si>
    <t>SEKLİK TR-1 35-16-M00036_953324596_953324596</t>
  </si>
  <si>
    <t>20.12.2021 15:14:59</t>
  </si>
  <si>
    <t>20.12.2021 17:59:35</t>
  </si>
  <si>
    <t>TR-15 35-30-L00015_35-30-L00015_2349990</t>
  </si>
  <si>
    <t>20.12.2021 15:17:52</t>
  </si>
  <si>
    <t>20.12.2021 15:48:46</t>
  </si>
  <si>
    <t>K-278 35-01-K00278_910945849_910945849</t>
  </si>
  <si>
    <t>20.12.2021 15:26:04</t>
  </si>
  <si>
    <t>20.12.2021 19:14:10</t>
  </si>
  <si>
    <t>K-3988 35-09-K03988_914642828_914642828</t>
  </si>
  <si>
    <t>20.12.2021 15:29:45</t>
  </si>
  <si>
    <t>20.12.2021 21:15:24</t>
  </si>
  <si>
    <t>20.12.2021 15:45:03</t>
  </si>
  <si>
    <t>20.12.2021 19:35:50</t>
  </si>
  <si>
    <t>20.12.2021 15:47:00</t>
  </si>
  <si>
    <t>20.12.2021 17:35:36</t>
  </si>
  <si>
    <t>DM-1/TR-9 URLA 35-19-M00467_956666830_956666830</t>
  </si>
  <si>
    <t>20.12.2021 15:50:43</t>
  </si>
  <si>
    <t>20.12.2021 18:45:39</t>
  </si>
  <si>
    <t>MURADİYE TR 2/A 45-71-M00201_953243736_953243736</t>
  </si>
  <si>
    <t>20.12.2021 15:51:20</t>
  </si>
  <si>
    <t>20.12.2021 19:00:17</t>
  </si>
  <si>
    <t>20.12.2021 15:57:07</t>
  </si>
  <si>
    <t>20.12.2021 16:50:27</t>
  </si>
  <si>
    <t>K-3499 35-03-K03499_C_56365921_56365921</t>
  </si>
  <si>
    <t>20.12.2021 15:57:15</t>
  </si>
  <si>
    <t>20.12.2021 18:40:52</t>
  </si>
  <si>
    <t>K-3081 35-03-K03081_910832963_910832963</t>
  </si>
  <si>
    <t>20.12.2021 15:58:31</t>
  </si>
  <si>
    <t>21.12.2021 02:40:58</t>
  </si>
  <si>
    <t>DM-2/9 SEPETÇİK 35-18-L00589_7002663_56389472_56389472</t>
  </si>
  <si>
    <t>20.12.2021 16:06:00</t>
  </si>
  <si>
    <t>21.12.2021 02:02:12</t>
  </si>
  <si>
    <t>20.12.2021 16:07:30</t>
  </si>
  <si>
    <t>20.12.2021 22:36:16</t>
  </si>
  <si>
    <t>MORDOĞAN TR-1 35-21-L00201_35-21-L00201_2373417</t>
  </si>
  <si>
    <t>20.12.2021 16:07:34</t>
  </si>
  <si>
    <t>20.12.2021 19:15:29</t>
  </si>
  <si>
    <t>TR-52 35-27-M00052_98820015_98820015</t>
  </si>
  <si>
    <t>20.12.2021 16:08:56</t>
  </si>
  <si>
    <t>20.12.2021 19:56:54</t>
  </si>
  <si>
    <t>SOMA TR-17/3 45-82-M00114_945525047_945525047</t>
  </si>
  <si>
    <t>20.12.2021 16:09:28</t>
  </si>
  <si>
    <t>20.12.2021 18:37:26</t>
  </si>
  <si>
    <t>MORDOĞAN TR-5 35-21-L00146_B_56377313_56377313</t>
  </si>
  <si>
    <t>20.12.2021 16:10:57</t>
  </si>
  <si>
    <t>20.12.2021 22:10:18</t>
  </si>
  <si>
    <t>L-96 35-18-L00096_950453424_950453424</t>
  </si>
  <si>
    <t>20.12.2021 16:11:23</t>
  </si>
  <si>
    <t>20.12.2021 17:15:29</t>
  </si>
  <si>
    <t>MAHMUT YILDIZDAĞ SULAMA GRUBU TR 35-27-M00536_95000100183_95000100183</t>
  </si>
  <si>
    <t>20.12.2021 16:12:20</t>
  </si>
  <si>
    <t>20.12.2021 19:34:59</t>
  </si>
  <si>
    <t>NAİME KÖY-1 35-26-L00340_956603029_956603029</t>
  </si>
  <si>
    <t>20.12.2021 16:14:27</t>
  </si>
  <si>
    <t>20.12.2021 17:13:19</t>
  </si>
  <si>
    <t>TR-57 35-17-M00057__56394786_56394786</t>
  </si>
  <si>
    <t>20.12.2021 16:17:07</t>
  </si>
  <si>
    <t>20.12.2021 16:52:45</t>
  </si>
  <si>
    <t>BAHADIRLAR TR-6 OVA 45-79-M00146_A_56385079_56385079</t>
  </si>
  <si>
    <t>20.12.2021 16:20:08</t>
  </si>
  <si>
    <t>20.12.2021 19:51:37</t>
  </si>
  <si>
    <t>ÇAMÖNÜ TR-5 35-22-M00172_955291518_955291518</t>
  </si>
  <si>
    <t>20.12.2021 16:25:53</t>
  </si>
  <si>
    <t>20.12.2021 18:30:09</t>
  </si>
  <si>
    <t>20.12.2021 16:26:45</t>
  </si>
  <si>
    <t>20.12.2021 22:20:50</t>
  </si>
  <si>
    <t>KEMALPAŞA TM 35-27-A00002_KEMALPAŞA-1 M06_2306690</t>
  </si>
  <si>
    <t>20.12.2021 16:29:21</t>
  </si>
  <si>
    <t>20.12.2021 16:42:00</t>
  </si>
  <si>
    <t>TR-109 ZEYTİNALANI 35-19-L00109_956678419_956678419</t>
  </si>
  <si>
    <t>20.12.2021 16:33:28</t>
  </si>
  <si>
    <t>20.12.2021 18:21:05</t>
  </si>
  <si>
    <t>TR-104 ZEYTİNALANI 35-19-L00104_93532493_93532493</t>
  </si>
  <si>
    <t>20.12.2021 16:37:55</t>
  </si>
  <si>
    <t>20.12.2021 17:44:30</t>
  </si>
  <si>
    <t>M-2379 35-01-M02379_910864059_910864059</t>
  </si>
  <si>
    <t>20.12.2021 16:38:23</t>
  </si>
  <si>
    <t>20.12.2021 21:02:30</t>
  </si>
  <si>
    <t>TR-2/53 45-72-L00053_C_56390907_56390907</t>
  </si>
  <si>
    <t>20.12.2021 16:38:36</t>
  </si>
  <si>
    <t>20.12.2021 17:15:43</t>
  </si>
  <si>
    <t>20.12.2021 16:39:33</t>
  </si>
  <si>
    <t>20.12.2021 20:39:56</t>
  </si>
  <si>
    <t>ÇAMURHAMAMI KÖK 45-78-L00230_HatBaşıAyırıcı_53139655 L03_53139655</t>
  </si>
  <si>
    <t>20.12.2021 16:48:35</t>
  </si>
  <si>
    <t>20.12.2021 20:19:45</t>
  </si>
  <si>
    <t>ÇAKALTEPE TR-1 35-22-M00183_B_56406630_56406630</t>
  </si>
  <si>
    <t>20.12.2021 16:53:00</t>
  </si>
  <si>
    <t>20.12.2021 18:01:55</t>
  </si>
  <si>
    <t>M-314 35-02-M00314_M-315 M03_2097122</t>
  </si>
  <si>
    <t>20.12.2021 16:55:00</t>
  </si>
  <si>
    <t>20.12.2021 17:23:06</t>
  </si>
  <si>
    <t>KÖPRÜBAŞI TR-31 45-86-M00031_45-86-M00031_2358774</t>
  </si>
  <si>
    <t>20.12.2021 16:59:33</t>
  </si>
  <si>
    <t>20.12.2021 18:40:03</t>
  </si>
  <si>
    <t>K-1776 35-07-K01776_99131267_99131267</t>
  </si>
  <si>
    <t>20.12.2021 17:07:07</t>
  </si>
  <si>
    <t>20.12.2021 20:37:29</t>
  </si>
  <si>
    <t>BAHATTİN DOĞANER KÖK 35-27-M00482_ÇİFTEL KAZAN M05_72166834</t>
  </si>
  <si>
    <t>20.12.2021 17:13:44</t>
  </si>
  <si>
    <t>20.12.2021 19:14:39</t>
  </si>
  <si>
    <t>DM-23/7A 45-71-M00517_953190249_953190249</t>
  </si>
  <si>
    <t>20.12.2021 17:13:56</t>
  </si>
  <si>
    <t>20.12.2021 19:40:47</t>
  </si>
  <si>
    <t>20.12.2021 17:15:36</t>
  </si>
  <si>
    <t>20.12.2021 17:41:06</t>
  </si>
  <si>
    <t>DM-3/TR-17 35-14-M00335__78961813_78961813</t>
  </si>
  <si>
    <t>20.12.2021 17:22:37</t>
  </si>
  <si>
    <t>20.12.2021 19:42:53</t>
  </si>
  <si>
    <t>İĞDECİK KÖK 45-71-M00077_ŞEHİR-2 (TR-5) M04_72234121</t>
  </si>
  <si>
    <t>20.12.2021 17:27:37</t>
  </si>
  <si>
    <t>20.12.2021 17:28:17</t>
  </si>
  <si>
    <t>M-2003 35-02-M02003_M-1867 M02_50012690</t>
  </si>
  <si>
    <t>20.12.2021 17:28:39</t>
  </si>
  <si>
    <t>20.12.2021 17:38:11</t>
  </si>
  <si>
    <t>K-3488 35-04-K03488_A_56355322_56355322</t>
  </si>
  <si>
    <t>20.12.2021 17:29:27</t>
  </si>
  <si>
    <t>20.12.2021 18:42:56</t>
  </si>
  <si>
    <t>İĞDECİK KÖK 45-71-M00077_ŞEHİR-1 M03_72234119</t>
  </si>
  <si>
    <t>20.12.2021 17:32:27</t>
  </si>
  <si>
    <t>20.12.2021 19:21:02</t>
  </si>
  <si>
    <t>TR-77 (M-777) 35-30-M00777_955298410_955298410</t>
  </si>
  <si>
    <t>20.12.2021 17:39:20</t>
  </si>
  <si>
    <t>20.12.2021 22:42:48</t>
  </si>
  <si>
    <t>NEVZAT KARAKAŞ SULAMA GRUBU 35-29-M00152_35-29-M00152_2360375</t>
  </si>
  <si>
    <t>20.12.2021 17:39:42</t>
  </si>
  <si>
    <t>21.12.2021 00:23:50</t>
  </si>
  <si>
    <t>KÖRFEZ TR-50 35-21-L00179_982689517_982689517</t>
  </si>
  <si>
    <t>20.12.2021 17:41:00</t>
  </si>
  <si>
    <t>20.12.2021 18:17:21</t>
  </si>
  <si>
    <t>TİRE İM-DM-1 35-29-A00001_GÖKÇEN SULAMA M26_2313893</t>
  </si>
  <si>
    <t>20.12.2021 17:53:00</t>
  </si>
  <si>
    <t>20.12.2021 18:59:18</t>
  </si>
  <si>
    <t>AYAZÖREN TR-1 45-77-L00107_945498268_945498268</t>
  </si>
  <si>
    <t>20.12.2021 17:53:17</t>
  </si>
  <si>
    <t>20.12.2021 21:13:35</t>
  </si>
  <si>
    <t>TR-103 ZEYTİNALANI 35-19-L00103_95000650075_95000650075</t>
  </si>
  <si>
    <t>20.12.2021 17:58:36</t>
  </si>
  <si>
    <t>21.12.2021 00:02:28</t>
  </si>
  <si>
    <t>L-440 35-18-L00440_950458726_950458726</t>
  </si>
  <si>
    <t>20.12.2021 18:02:29</t>
  </si>
  <si>
    <t>20.12.2021 20:24:42</t>
  </si>
  <si>
    <t>MERSİNLİ TR-1 45-78-M00935_49342908_56387038_56387038</t>
  </si>
  <si>
    <t>20.12.2021 18:03:50</t>
  </si>
  <si>
    <t>20.12.2021 19:50:11</t>
  </si>
  <si>
    <t>KIZILTEPE TR-1 35-16-M00238_953325966_953325966</t>
  </si>
  <si>
    <t>20.12.2021 18:09:30</t>
  </si>
  <si>
    <t>20.12.2021 21:09:53</t>
  </si>
  <si>
    <t>KARAAĞAÇLI SANAYİ TR-1 45-71-M00131_TAŞKIRANLAR MOBİLYA M09_75275876</t>
  </si>
  <si>
    <t>20.12.2021 18:22:23</t>
  </si>
  <si>
    <t>20.12.2021 21:51:48</t>
  </si>
  <si>
    <t>GÖKÇEKÖY TURGUTREİS TR-1 45-80-L00180_956544769_956544769</t>
  </si>
  <si>
    <t>20.12.2021 18:32:37</t>
  </si>
  <si>
    <t>20.12.2021 19:36:42</t>
  </si>
  <si>
    <t>BOZYAKA TM 35-01-A00007_BOZYAKA-2 K14_2314207</t>
  </si>
  <si>
    <t>20.12.2021 18:37:16</t>
  </si>
  <si>
    <t>20.12.2021 19:36:00</t>
  </si>
  <si>
    <t>K-2724 35-01-K02724_K-3178 K01_2074237</t>
  </si>
  <si>
    <t>20.12.2021 18:37:57</t>
  </si>
  <si>
    <t>20.12.2021 18:38:57</t>
  </si>
  <si>
    <t>20.12.2021 18:45:10</t>
  </si>
  <si>
    <t>20.12.2021 20:32:48</t>
  </si>
  <si>
    <t>TR-13 35-16-L00013_35-16-L00013_79458307</t>
  </si>
  <si>
    <t>20.12.2021 18:46:21</t>
  </si>
  <si>
    <t>20.12.2021 20:55:51</t>
  </si>
  <si>
    <t>L-96 35-18-L00096_6347564_56369149_56369149</t>
  </si>
  <si>
    <t>20.12.2021 18:55:45</t>
  </si>
  <si>
    <t>20.12.2021 22:00:06</t>
  </si>
  <si>
    <t>ÇAMURHAMAMI KÖK 45-78-L00230_HatBaşıAyırıcı_79961582 L03_79961582</t>
  </si>
  <si>
    <t>20.12.2021 18:57:27</t>
  </si>
  <si>
    <t>20.12.2021 18:57:57</t>
  </si>
  <si>
    <t>M-2506 35-01-M02506_C_56366728_56366728</t>
  </si>
  <si>
    <t>20.12.2021 18:59:20</t>
  </si>
  <si>
    <t>20.12.2021 21:53:35</t>
  </si>
  <si>
    <t>K-724 35-01-K00724_911338803_911338803</t>
  </si>
  <si>
    <t>20.12.2021 19:00:00</t>
  </si>
  <si>
    <t>20.12.2021 22:26:36</t>
  </si>
  <si>
    <t>TR-35 35-19-L00035_URLA İM L02_74140344</t>
  </si>
  <si>
    <t>20.12.2021 19:00:15</t>
  </si>
  <si>
    <t>20.12.2021 19:55:30</t>
  </si>
  <si>
    <t>PANCAR TR-2 35-26-M00893__66213180_66213180</t>
  </si>
  <si>
    <t>20.12.2021 19:19:24</t>
  </si>
  <si>
    <t>20.12.2021 20:36:05</t>
  </si>
  <si>
    <t>AHMETLİ TR-4 35-26-L00128_956617523_956617523</t>
  </si>
  <si>
    <t>20.12.2021 19:23:41</t>
  </si>
  <si>
    <t>20.12.2021 21:04:24</t>
  </si>
  <si>
    <t>K-1444 35-04-K01444_B_56372632_56372632</t>
  </si>
  <si>
    <t>20.12.2021 21:59:25</t>
  </si>
  <si>
    <t>TR-1/83 KAPTANOĞLU DM 45-83-M00083_DERBENT GİRİŞ M04_61292034</t>
  </si>
  <si>
    <t>20.12.2021 19:32:47</t>
  </si>
  <si>
    <t>20.12.2021 20:33:59</t>
  </si>
  <si>
    <t>K-4525 35-03-K04525_B_56362958_56362958</t>
  </si>
  <si>
    <t>20.12.2021 19:35:24</t>
  </si>
  <si>
    <t>20.12.2021 22:50:09</t>
  </si>
  <si>
    <t>M-2948(YATIRIM REZERVE) 35-01-M02948_C_56379161_56379161</t>
  </si>
  <si>
    <t>20.12.2021 19:43:50</t>
  </si>
  <si>
    <t>20.12.2021 20:18:52</t>
  </si>
  <si>
    <t>K-4555 35-02-K04555_A_56381753_56381753</t>
  </si>
  <si>
    <t>20.12.2021 19:46:48</t>
  </si>
  <si>
    <t>21.12.2021 01:29:29</t>
  </si>
  <si>
    <t>20.12.2021 19:49:26</t>
  </si>
  <si>
    <t>20.12.2021 21:43:43</t>
  </si>
  <si>
    <t>20.12.2021 19:52:17</t>
  </si>
  <si>
    <t>20.12.2021 20:15:04</t>
  </si>
  <si>
    <t>MURADİYE TR-10 45-71-M02143_95000076101_95000076101</t>
  </si>
  <si>
    <t>20.12.2021 20:01:21</t>
  </si>
  <si>
    <t>20.12.2021 22:21:31</t>
  </si>
  <si>
    <t>TR-22 (DM-7/TR-23) 35-19-L00022_TR-25 L05_49933491</t>
  </si>
  <si>
    <t>20.12.2021 20:07:03</t>
  </si>
  <si>
    <t>20.12.2021 22:13:32</t>
  </si>
  <si>
    <t>K-3550 35-03-K03550_910540874_910540874</t>
  </si>
  <si>
    <t>20.12.2021 20:17:47</t>
  </si>
  <si>
    <t>21.12.2021 01:38:14</t>
  </si>
  <si>
    <t>ÇİNİYERİ TR-4 35-29-L00777__72425648_72425648</t>
  </si>
  <si>
    <t>20.12.2021 20:20:25</t>
  </si>
  <si>
    <t>21.12.2021 04:17:30</t>
  </si>
  <si>
    <t>20.12.2021 20:20:48</t>
  </si>
  <si>
    <t>20.12.2021 22:10:55</t>
  </si>
  <si>
    <t>M-2913 35-01-M02913__72410505_72410505</t>
  </si>
  <si>
    <t>20.12.2021 20:22:47</t>
  </si>
  <si>
    <t>20.12.2021 21:50:57</t>
  </si>
  <si>
    <t>KİPA DM 35-26-M00283_YAZIBAŞI DM-4 YERALTI M10_2046233</t>
  </si>
  <si>
    <t>20.12.2021 20:32:57</t>
  </si>
  <si>
    <t>20.12.2021 21:00:49</t>
  </si>
  <si>
    <t>TR-98 45-78-L00098_49361377_56391062_56391062</t>
  </si>
  <si>
    <t>20.12.2021 20:33:06</t>
  </si>
  <si>
    <t>20.12.2021 21:04:28</t>
  </si>
  <si>
    <t>K-1295 35-01-K01295_912928622_912928622</t>
  </si>
  <si>
    <t>20.12.2021 20:44:51</t>
  </si>
  <si>
    <t>21.12.2021 02:33:09</t>
  </si>
  <si>
    <t>SABANCI TR 45-83-M00254_A_56389032_56389032</t>
  </si>
  <si>
    <t>20.12.2021 20:53:07</t>
  </si>
  <si>
    <t>20.12.2021 22:07:05</t>
  </si>
  <si>
    <t>20.12.2021 20:55:00</t>
  </si>
  <si>
    <t>20.12.2021 21:53:05</t>
  </si>
  <si>
    <t>K-1655 35-02-K01655_99952995_99952995</t>
  </si>
  <si>
    <t>20.12.2021 20:57:59</t>
  </si>
  <si>
    <t>21.12.2021 03:20:13</t>
  </si>
  <si>
    <t>K-1971 35-10-K01971_D_56380452_56380452</t>
  </si>
  <si>
    <t>20.12.2021 21:00:28</t>
  </si>
  <si>
    <t>20.12.2021 21:50:52</t>
  </si>
  <si>
    <t>YAZIBAŞI DM-4 35-26-M00633_ŞEMSİOĞLU M01_2083157</t>
  </si>
  <si>
    <t>20.12.2021 21:19:27</t>
  </si>
  <si>
    <t>20.12.2021 21:54:31</t>
  </si>
  <si>
    <t>K-1608 35-04-K01608_A_56363902_56363902</t>
  </si>
  <si>
    <t>20.12.2021 21:24:16</t>
  </si>
  <si>
    <t>20.12.2021 23:05:38</t>
  </si>
  <si>
    <t>YUSUFLU TR-1 35-20-L00227_955207629_955207629</t>
  </si>
  <si>
    <t>20.12.2021 21:25:39</t>
  </si>
  <si>
    <t>20.12.2021 23:00:35</t>
  </si>
  <si>
    <t>SARUHANLI TR-31 45-80-M00031_956567260_956567260</t>
  </si>
  <si>
    <t>20.12.2021 21:32:41</t>
  </si>
  <si>
    <t>20.12.2021 22:47:58</t>
  </si>
  <si>
    <t>CEVİZLİ BALYERİ TR-8 35-31-L00326_47797225_56351959_56351959</t>
  </si>
  <si>
    <t>20.12.2021 21:35:26</t>
  </si>
  <si>
    <t>20.12.2021 23:00:31</t>
  </si>
  <si>
    <t>DM-23/7A 45-71-M00517_953190245_953190245</t>
  </si>
  <si>
    <t>20.12.2021 21:47:03</t>
  </si>
  <si>
    <t>20.12.2021 23:31:42</t>
  </si>
  <si>
    <t>20.12.2021 21:48:00</t>
  </si>
  <si>
    <t>21.12.2021 01:10:32</t>
  </si>
  <si>
    <t>K-1444 35-04-K01444_K-4326 K01_2069304</t>
  </si>
  <si>
    <t>20.12.2021 21:50:07</t>
  </si>
  <si>
    <t>20.12.2021 21:52:07</t>
  </si>
  <si>
    <t>CENKYERİ TR-7 45-82-M00255_DIREK TIPI TRAFO HUCRESI H01_2079310</t>
  </si>
  <si>
    <t>20.12.2021 21:58:47</t>
  </si>
  <si>
    <t>20.12.2021 23:28:00</t>
  </si>
  <si>
    <t>TR-41 35-19-L00041_TR-22 M03_76803287</t>
  </si>
  <si>
    <t>20.12.2021 22:10:10</t>
  </si>
  <si>
    <t>20.12.2021 23:28:21</t>
  </si>
  <si>
    <t>K-1424 35-04-K01424_E_56371543_56371543</t>
  </si>
  <si>
    <t>20.12.2021 22:16:09</t>
  </si>
  <si>
    <t>21.12.2021 00:39:07</t>
  </si>
  <si>
    <t>20.12.2021 22:39:00</t>
  </si>
  <si>
    <t>20.12.2021 23:27:51</t>
  </si>
  <si>
    <t>BAĞARASI TR-1 35-23-M00170_A_65513641_65513641</t>
  </si>
  <si>
    <t>20.12.2021 22:47:50</t>
  </si>
  <si>
    <t>20.12.2021 23:57:12</t>
  </si>
  <si>
    <t>GÖKÇEKÖY FATİH MAH.TR-2 45-80-L00179_A_56402290_56402290</t>
  </si>
  <si>
    <t>20.12.2021 23:01:46</t>
  </si>
  <si>
    <t>21.12.2021 01:10:03</t>
  </si>
  <si>
    <t>K-724 35-01-K00724_911881808_911881808</t>
  </si>
  <si>
    <t>20.12.2021 23:03:00</t>
  </si>
  <si>
    <t>21.12.2021 12:34:18</t>
  </si>
  <si>
    <t>BIÇAKÇI OVACIK TR-5 35-15-L00084_B_56361698_56361698</t>
  </si>
  <si>
    <t>20.12.2021 23:06:40</t>
  </si>
  <si>
    <t>21.12.2021 02:04:06</t>
  </si>
  <si>
    <t>DM-8/10 45-71-M00287_B B1_73524243</t>
  </si>
  <si>
    <t>20.12.2021 23:11:12</t>
  </si>
  <si>
    <t>20.12.2021 23:50:26</t>
  </si>
  <si>
    <t>TR-28 35-19-L00028__72372442_72372442</t>
  </si>
  <si>
    <t>20.12.2021 23:31:46</t>
  </si>
  <si>
    <t>21.12.2021 01:35:02</t>
  </si>
  <si>
    <t>K-4498 35-02-K04498_913481255_913481255</t>
  </si>
  <si>
    <t>20.12.2021 23:33:09</t>
  </si>
  <si>
    <t>21.12.2021 04:25:11</t>
  </si>
  <si>
    <t>DM-8/10C 45-71-M02000_A_56397204_56397204</t>
  </si>
  <si>
    <t>21.12.2021 00:02:00</t>
  </si>
  <si>
    <t>21.12.2021 02:07:26</t>
  </si>
  <si>
    <t>K-2541 35-02-K02541_99965810_99965810</t>
  </si>
  <si>
    <t>21.12.2021 00:15:06</t>
  </si>
  <si>
    <t>21.12.2021 04:37:06</t>
  </si>
  <si>
    <t>YENİFOÇA TR-24 35-23-M00024_YENİFOÇA TR-25 M02_72189425</t>
  </si>
  <si>
    <t>21.12.2021 00:26:27</t>
  </si>
  <si>
    <t>21.12.2021 00:52:59</t>
  </si>
  <si>
    <t>ŞEMSİOĞLU KÖK 35-26-M00306_SEGEZHA AMB. M05_65913493</t>
  </si>
  <si>
    <t>21.12.2021 00:59:00</t>
  </si>
  <si>
    <t>21.12.2021 02:56:12</t>
  </si>
  <si>
    <t>ÜNİVERSİTE TM 35-02-A00008_4.SANAYİ-1 M03_2310280</t>
  </si>
  <si>
    <t>21.12.2021 01:39:18</t>
  </si>
  <si>
    <t>21.12.2021 03:05:36</t>
  </si>
  <si>
    <t>ÇANDARLI TR-23 35-30-M00023_BELEDİYE ARITMA M02_79436886</t>
  </si>
  <si>
    <t>21.12.2021 01:45:57</t>
  </si>
  <si>
    <t>21.12.2021 02:08:16</t>
  </si>
  <si>
    <t>KARŞIYAKA GIS TM 35-04-A00002_Karşıyaka-3 K03_2310434</t>
  </si>
  <si>
    <t>21.12.2021 01:47:42</t>
  </si>
  <si>
    <t>21.12.2021 02:54:27</t>
  </si>
  <si>
    <t>21.12.2021 01:54:00</t>
  </si>
  <si>
    <t>21.12.2021 02:28:24</t>
  </si>
  <si>
    <t>21.12.2021 01:56:12</t>
  </si>
  <si>
    <t>21.12.2021 03:28:08</t>
  </si>
  <si>
    <t>TR-350 35-19-L00350_95000093892_95000093892</t>
  </si>
  <si>
    <t>21.12.2021 02:02:24</t>
  </si>
  <si>
    <t>21.12.2021 03:31:17</t>
  </si>
  <si>
    <t>TR-15 35-19-L00015_5713009_65499801_65499801</t>
  </si>
  <si>
    <t>21.12.2021 02:20:53</t>
  </si>
  <si>
    <t>21.12.2021 04:15:30</t>
  </si>
  <si>
    <t>K-1653 35-04-K01653_TRAFO K03_2113100</t>
  </si>
  <si>
    <t>21.12.2021 02:54:58</t>
  </si>
  <si>
    <t>21.12.2021 04:35:40</t>
  </si>
  <si>
    <t>BORNOVA TM 35-02-A00005_TR-C K04_2308539</t>
  </si>
  <si>
    <t>21.12.2021 03:04:00</t>
  </si>
  <si>
    <t>21.12.2021 03:09:47</t>
  </si>
  <si>
    <t>K-405 35-02-K00405_C_56371268_56371268</t>
  </si>
  <si>
    <t>21.12.2021 03:18:51</t>
  </si>
  <si>
    <t>21.12.2021 04:17:32</t>
  </si>
  <si>
    <t>M-337 35-02-M00337_M-1785 M04_2064849</t>
  </si>
  <si>
    <t>21.12.2021 03:43:00</t>
  </si>
  <si>
    <t>21.12.2021 04:54:31</t>
  </si>
  <si>
    <t>ÜNİVERSİTE TM 35-02-A00008_TR-A M05_2310698</t>
  </si>
  <si>
    <t>21.12.2021 03:50:00</t>
  </si>
  <si>
    <t>21.12.2021 04:16:37</t>
  </si>
  <si>
    <t>M-1785 35-02-M01785_M-337 M03_2058854</t>
  </si>
  <si>
    <t>21.12.2021 04:53:05</t>
  </si>
  <si>
    <t>21.12.2021 05:31:07</t>
  </si>
  <si>
    <t>21.12.2021 04:53:10</t>
  </si>
  <si>
    <t>21.12.2021 05:57:07</t>
  </si>
  <si>
    <t>HASAN KÜÇÜK SULAMA GRUBU 35-29-L00298_35-29-L00298_2347064</t>
  </si>
  <si>
    <t>21.12.2021 05:35:34</t>
  </si>
  <si>
    <t>21.12.2021 08:33:10</t>
  </si>
  <si>
    <t>SUDELİĞİ KÖK 45-72-L00111_DİNGİLLER ÇIKIŞI L03_66544651</t>
  </si>
  <si>
    <t>21.12.2021 05:42:07</t>
  </si>
  <si>
    <t>21.12.2021 07:52:19</t>
  </si>
  <si>
    <t>21.12.2021 05:47:03</t>
  </si>
  <si>
    <t>21.12.2021 10:07:14</t>
  </si>
  <si>
    <t>K-2302 35-04-K02302_TRAFO K01_2047282</t>
  </si>
  <si>
    <t>21.12.2021 05:58:05</t>
  </si>
  <si>
    <t>21.12.2021 07:08:32</t>
  </si>
  <si>
    <t>GÜLBAHÇE TR-2 (TR-183) 35-19-L00183_6849877_56369045_56369045</t>
  </si>
  <si>
    <t>21.12.2021 06:02:22</t>
  </si>
  <si>
    <t>21.12.2021 11:48:35</t>
  </si>
  <si>
    <t>K-535 35-02-K00535_962687878_962687878</t>
  </si>
  <si>
    <t>21.12.2021 06:20:40</t>
  </si>
  <si>
    <t>21.12.2021 09:09:52</t>
  </si>
  <si>
    <t>M-2544 35-01-M02544_913509075_913509075</t>
  </si>
  <si>
    <t>21.12.2021 06:32:17</t>
  </si>
  <si>
    <t>22.12.2021 01:55:38</t>
  </si>
  <si>
    <t>TR-27 35-19-L00027_A_56371794_56371794</t>
  </si>
  <si>
    <t>21.12.2021 06:39:49</t>
  </si>
  <si>
    <t>21.12.2021 12:08:25</t>
  </si>
  <si>
    <t>VİLLAKENT TR-10 35-28-M00385_953372102_953372102</t>
  </si>
  <si>
    <t>21.12.2021 07:10:14</t>
  </si>
  <si>
    <t>21.12.2021 15:08:56</t>
  </si>
  <si>
    <t>K-2831 35-03-K02831_D_56362964_56362964</t>
  </si>
  <si>
    <t>21.12.2021 07:16:31</t>
  </si>
  <si>
    <t>21.12.2021 08:58:03</t>
  </si>
  <si>
    <t>21.12.2021 07:49:16</t>
  </si>
  <si>
    <t>21.12.2021 11:28:26</t>
  </si>
  <si>
    <t>AKHİSAR İM 45-72-A00001_STADYUM DM M01_73952740</t>
  </si>
  <si>
    <t>21.12.2021 08:11:00</t>
  </si>
  <si>
    <t>21.12.2021 08:43:24</t>
  </si>
  <si>
    <t>K-178 35-03-K00178_912694666_912694666</t>
  </si>
  <si>
    <t>21.12.2021 08:25:35</t>
  </si>
  <si>
    <t>21.12.2021 11:00:11</t>
  </si>
  <si>
    <t>21.12.2021 08:32:00</t>
  </si>
  <si>
    <t>21.12.2021 12:20:02</t>
  </si>
  <si>
    <t>K-866 35-03-K00866_910824504_910824504</t>
  </si>
  <si>
    <t>21.12.2021 08:37:07</t>
  </si>
  <si>
    <t>21.12.2021 18:53:08</t>
  </si>
  <si>
    <t>21.12.2021 08:37:22</t>
  </si>
  <si>
    <t>21.12.2021 10:19:17</t>
  </si>
  <si>
    <t>KARABURUN TR-11 35-21-L00010_A_56354139_56354139</t>
  </si>
  <si>
    <t>21.12.2021 08:38:35</t>
  </si>
  <si>
    <t>21.12.2021 09:51:15</t>
  </si>
  <si>
    <t>L-424 AKTAŞ MARKET 35-18-L00424_950446705_950446705</t>
  </si>
  <si>
    <t>21.12.2021 08:39:23</t>
  </si>
  <si>
    <t>21.12.2021 13:40:05</t>
  </si>
  <si>
    <t>BİRGİ TR-13 35-15-L00268_48762120_56367710_56367710</t>
  </si>
  <si>
    <t>21.12.2021 08:41:30</t>
  </si>
  <si>
    <t>21.12.2021 10:06:43</t>
  </si>
  <si>
    <t>GÖRDES DM 45-75-M00050_GÖRDES ŞEHİR-2 M03_2083583</t>
  </si>
  <si>
    <t>21.12.2021 08:44:57</t>
  </si>
  <si>
    <t>21.12.2021 08:54:41</t>
  </si>
  <si>
    <t>ZEYTİNDAĞ TR-1 35-16-M00003_953328788_953328788</t>
  </si>
  <si>
    <t>21.12.2021 08:53:49</t>
  </si>
  <si>
    <t>21.12.2021 10:37:00</t>
  </si>
  <si>
    <t>KAPAKLI DM 45-72-M00309_KEMİKLİDERE M10_2099433</t>
  </si>
  <si>
    <t>21.12.2021 09:00:19</t>
  </si>
  <si>
    <t>21.12.2021 13:42:18</t>
  </si>
  <si>
    <t>BANKSİS TR-2 35-14-M00362_35-14-M00362_2372438</t>
  </si>
  <si>
    <t>21.12.2021 09:00:25</t>
  </si>
  <si>
    <t>21.12.2021 13:18:14</t>
  </si>
  <si>
    <t>21.12.2021 09:00:48</t>
  </si>
  <si>
    <t>21.12.2021 17:37:34</t>
  </si>
  <si>
    <t>21.12.2021 09:01:31</t>
  </si>
  <si>
    <t>21.12.2021 17:19:54</t>
  </si>
  <si>
    <t>TR-142 YAĞCILAR KÖK 35-19-M00142_956697963_956697963</t>
  </si>
  <si>
    <t>21.12.2021 09:02:13</t>
  </si>
  <si>
    <t>21.12.2021 12:28:40</t>
  </si>
  <si>
    <t>SELÇUK İM/DM 35-13-A00004_KÖYLER-ÇAMLIK L14_65986293</t>
  </si>
  <si>
    <t>21.12.2021 09:02:17</t>
  </si>
  <si>
    <t>21.12.2021 10:07:00</t>
  </si>
  <si>
    <t>21.12.2021 09:03:47</t>
  </si>
  <si>
    <t>21.12.2021 09:41:26</t>
  </si>
  <si>
    <t>21.12.2021 09:03:55</t>
  </si>
  <si>
    <t>21.12.2021 17:42:33</t>
  </si>
  <si>
    <t>TR-65 45-78-M00065_45-78-M00065_61201402</t>
  </si>
  <si>
    <t>21.12.2021 09:05:55</t>
  </si>
  <si>
    <t>21.12.2021 14:56:17</t>
  </si>
  <si>
    <t>M-2968 35-01-M02968_M-2969 M01_79527742</t>
  </si>
  <si>
    <t>21.12.2021 09:07:00</t>
  </si>
  <si>
    <t>21.12.2021 17:21:07</t>
  </si>
  <si>
    <t>TR-29 (M-729) 35-30-M00729_955323708_955323708</t>
  </si>
  <si>
    <t>21.12.2021 09:09:50</t>
  </si>
  <si>
    <t>21.12.2021 10:54:28</t>
  </si>
  <si>
    <t>K-3584 35-01-K03584_A_56378184_56378184</t>
  </si>
  <si>
    <t>21.12.2021 09:11:18</t>
  </si>
  <si>
    <t>21.12.2021 09:57:46</t>
  </si>
  <si>
    <t>TR-11 SANAYİ SİTESİ 35-19-L00011_5843726_60983490_60983490</t>
  </si>
  <si>
    <t>21.12.2021 16:33:45</t>
  </si>
  <si>
    <t>KAPANCI KÖK 45-78-L00229_MERSİNDERE L05_65981250</t>
  </si>
  <si>
    <t>21.12.2021 09:12:17</t>
  </si>
  <si>
    <t>21.12.2021 13:59:36</t>
  </si>
  <si>
    <t>M-3080(YATIRIM REZERVE) 35-02-M03080_E_56377602_56377602</t>
  </si>
  <si>
    <t>21.12.2021 09:14:30</t>
  </si>
  <si>
    <t>21.12.2021 12:02:36</t>
  </si>
  <si>
    <t>TR-2/111 45-83-L00111_45-83-L00111_2347764</t>
  </si>
  <si>
    <t>21.12.2021 09:15:38</t>
  </si>
  <si>
    <t>21.12.2021 16:42:00</t>
  </si>
  <si>
    <t>21.12.2021 09:15:47</t>
  </si>
  <si>
    <t>21.12.2021 10:32:42</t>
  </si>
  <si>
    <t>21.12.2021 09:19:00</t>
  </si>
  <si>
    <t>21.12.2021 17:37:24</t>
  </si>
  <si>
    <t>TR-1/51 45-72-M00051_956494406_956494406</t>
  </si>
  <si>
    <t>21.12.2021 09:23:00</t>
  </si>
  <si>
    <t>21.12.2021 11:16:46</t>
  </si>
  <si>
    <t>DM-3/22 35-26-M00796_DAĞITIM TRAFO DM-3/22 M05_2125126</t>
  </si>
  <si>
    <t>21.12.2021 09:23:41</t>
  </si>
  <si>
    <t>21.12.2021 09:43:00</t>
  </si>
  <si>
    <t>TR-136 35-16-L00136_DAĞITIM TRAFO TR-136 L04_67575536</t>
  </si>
  <si>
    <t>21.12.2021 09:23:44</t>
  </si>
  <si>
    <t>21.12.2021 10:33:00</t>
  </si>
  <si>
    <t>K-3103 35-10-K03103_98058798_98058798</t>
  </si>
  <si>
    <t>21.12.2021 09:23:54</t>
  </si>
  <si>
    <t>21.12.2021 10:14:34</t>
  </si>
  <si>
    <t>M-228 35-02-M00228_C_56383579_56383579</t>
  </si>
  <si>
    <t>21.12.2021 09:25:24</t>
  </si>
  <si>
    <t>21.12.2021 10:52:01</t>
  </si>
  <si>
    <t>M-1309 35-02-M01309_962677040_962677040</t>
  </si>
  <si>
    <t>21.12.2021 09:26:50</t>
  </si>
  <si>
    <t>21.12.2021 11:09:19</t>
  </si>
  <si>
    <t>21.12.2021 09:28:00</t>
  </si>
  <si>
    <t>21.12.2021 10:16:02</t>
  </si>
  <si>
    <t>21.12.2021 09:28:12</t>
  </si>
  <si>
    <t>21.12.2021 17:13:05</t>
  </si>
  <si>
    <t>21.12.2021 09:28:49</t>
  </si>
  <si>
    <t>21.12.2021 15:03:00</t>
  </si>
  <si>
    <t>K-1744 35-01-K01744_911628883_911628883</t>
  </si>
  <si>
    <t>21.12.2021 09:29:30</t>
  </si>
  <si>
    <t>21.12.2021 10:41:35</t>
  </si>
  <si>
    <t>K-1030 35-08-K01030_35-08-K01030_42460831</t>
  </si>
  <si>
    <t>21.12.2021 09:29:37</t>
  </si>
  <si>
    <t>21.12.2021 12:52:13</t>
  </si>
  <si>
    <t>K-2363 35-07-K02363_K-3386 K02_2072734</t>
  </si>
  <si>
    <t>21.12.2021 09:31:47</t>
  </si>
  <si>
    <t>21.12.2021 18:11:00</t>
  </si>
  <si>
    <t>İTOB DM 35-22-M00089_TEKELİ SULAMA M08_2328011</t>
  </si>
  <si>
    <t>21.12.2021 09:34:57</t>
  </si>
  <si>
    <t>21.12.2021 10:16:59</t>
  </si>
  <si>
    <t>_D_56403607_56403607</t>
  </si>
  <si>
    <t>21.12.2021 09:35:00</t>
  </si>
  <si>
    <t>21.12.2021 13:55:53</t>
  </si>
  <si>
    <t>TR-27 35-19-L00027_35-19-L00027_2350364</t>
  </si>
  <si>
    <t>21.12.2021 09:36:07</t>
  </si>
  <si>
    <t>21.12.2021 12:21:52</t>
  </si>
  <si>
    <t>KUŞÇULAR DM-2 35-19-M00515_KUŞÇULAR DM M02_80470427</t>
  </si>
  <si>
    <t>21.12.2021 09:37:00</t>
  </si>
  <si>
    <t>21.12.2021 16:29:00</t>
  </si>
  <si>
    <t>K-1414 35-07-K01414_35-07-K01414_2369370</t>
  </si>
  <si>
    <t>21.12.2021 09:37:07</t>
  </si>
  <si>
    <t>21.12.2021 12:29:20</t>
  </si>
  <si>
    <t>DM-21/19 (BATI SK) 45-71-M00468_45-71-M00468_72108161</t>
  </si>
  <si>
    <t>21.12.2021 09:38:13</t>
  </si>
  <si>
    <t>21.12.2021 17:38:07</t>
  </si>
  <si>
    <t>M-2959 35-04-M02959_99753442_99753442</t>
  </si>
  <si>
    <t>21.12.2021 09:41:52</t>
  </si>
  <si>
    <t>21.12.2021 10:36:00</t>
  </si>
  <si>
    <t>TABAŞ KÖK ÖZEL 35-26-M00173Ö_ M02_2038628</t>
  </si>
  <si>
    <t>21.12.2021 09:43:37</t>
  </si>
  <si>
    <t>21.12.2021 20:17:02</t>
  </si>
  <si>
    <t>21.12.2021 09:43:38</t>
  </si>
  <si>
    <t>21.12.2021 11:23:21</t>
  </si>
  <si>
    <t>DM-21/19 (BATI SK) 45-71-M00468_B_56397176_56397176</t>
  </si>
  <si>
    <t>21.12.2021 09:44:00</t>
  </si>
  <si>
    <t>21.12.2021 17:37:55</t>
  </si>
  <si>
    <t>BAĞYURDU TR-7 (DM-1/6) 35-27-L00248_ÜÇLER GIDA ÖZEL L03_72148977</t>
  </si>
  <si>
    <t>21.12.2021 09:48:39</t>
  </si>
  <si>
    <t>21.12.2021 17:25:10</t>
  </si>
  <si>
    <t>SUBAŞI TR-2 45-73-M00820_B_56385011_56385011</t>
  </si>
  <si>
    <t>21.12.2021 09:50:16</t>
  </si>
  <si>
    <t>21.12.2021 10:48:05</t>
  </si>
  <si>
    <t>ARPACI TR-1 45-86-M00092_DIREK TIPI TRAFO HUCRESI H01_2082498</t>
  </si>
  <si>
    <t>21.12.2021 09:51:36</t>
  </si>
  <si>
    <t>21.12.2021 10:50:38</t>
  </si>
  <si>
    <t>GÜNEŞLİ TR-11 45-75-M00320_93545759_93545759</t>
  </si>
  <si>
    <t>21.12.2021 09:53:05</t>
  </si>
  <si>
    <t>21.12.2021 14:36:53</t>
  </si>
  <si>
    <t>M-1985 35-09-M01985_913657879_913657879</t>
  </si>
  <si>
    <t>21.12.2021 09:56:02</t>
  </si>
  <si>
    <t>21.12.2021 12:53:48</t>
  </si>
  <si>
    <t>GÜMÜLDÜR M-18 35-25-M00018_955263930_955263930</t>
  </si>
  <si>
    <t>21.12.2021 09:57:16</t>
  </si>
  <si>
    <t>21.12.2021 17:11:38</t>
  </si>
  <si>
    <t>HİSARLIK TR-1 35-29-L00212_950337896_950337896</t>
  </si>
  <si>
    <t>21.12.2021 10:00:30</t>
  </si>
  <si>
    <t>21.12.2021 11:04:16</t>
  </si>
  <si>
    <t>M-516 METAŞ KÖK 35-02-M00516_M-1151 M04_72046138</t>
  </si>
  <si>
    <t>21.12.2021 10:00:55</t>
  </si>
  <si>
    <t>21.12.2021 10:28:00</t>
  </si>
  <si>
    <t>M-1703 LAMİNE END. 35-02-M01703Ö_ M02_2304322</t>
  </si>
  <si>
    <t>21.12.2021 10:01:41</t>
  </si>
  <si>
    <t>21.12.2021 16:12:06</t>
  </si>
  <si>
    <t>21.12.2021 10:02:27</t>
  </si>
  <si>
    <t>21.12.2021 11:21:18</t>
  </si>
  <si>
    <t>21.12.2021 10:03:08</t>
  </si>
  <si>
    <t>21.12.2021 11:30:38</t>
  </si>
  <si>
    <t>21.12.2021 10:04:00</t>
  </si>
  <si>
    <t>21.12.2021 10:44:48</t>
  </si>
  <si>
    <t>TR-44 (DM-5/TR-12) ALPKENT 35-26-M00044_TR-45 M01_50241719</t>
  </si>
  <si>
    <t>21.12.2021 10:06:02</t>
  </si>
  <si>
    <t>21.12.2021 10:29:47</t>
  </si>
  <si>
    <t>DM02/TR01 45-73-M00037_C c6_45114634</t>
  </si>
  <si>
    <t>21.12.2021 10:06:11</t>
  </si>
  <si>
    <t>21.12.2021 11:42:27</t>
  </si>
  <si>
    <t>21.12.2021 10:08:00</t>
  </si>
  <si>
    <t>21.12.2021 13:45:40</t>
  </si>
  <si>
    <t>DM-2/TR-12 35-22-M00299_955264891_955264891</t>
  </si>
  <si>
    <t>21.12.2021 10:08:22</t>
  </si>
  <si>
    <t>21.12.2021 10:45:31</t>
  </si>
  <si>
    <t>YENİKÖY TR-3 45-71-M01044_B_56352479_56352479</t>
  </si>
  <si>
    <t>21.12.2021 10:10:44</t>
  </si>
  <si>
    <t>21.12.2021 12:42:00</t>
  </si>
  <si>
    <t>M-1336 35-08-M01336_35-08-M01336_42110067</t>
  </si>
  <si>
    <t>21.12.2021 10:16:47</t>
  </si>
  <si>
    <t>21.12.2021 11:02:05</t>
  </si>
  <si>
    <t>M-2549 35-09-M02549_95000634641_95000634641</t>
  </si>
  <si>
    <t>21.12.2021 10:17:03</t>
  </si>
  <si>
    <t>21.12.2021 14:03:01</t>
  </si>
  <si>
    <t>M-2018 35-01-M02018_912530843_912530843</t>
  </si>
  <si>
    <t>21.12.2021 10:18:20</t>
  </si>
  <si>
    <t>21.12.2021 11:49:00</t>
  </si>
  <si>
    <t>BERGAMA İM-1 35-16-A00001_TR-1 L06_2323748</t>
  </si>
  <si>
    <t>21.12.2021 10:19:46</t>
  </si>
  <si>
    <t>21.12.2021 11:09:55</t>
  </si>
  <si>
    <t>TR-2/103 45-83-L00103_955142993_955142993</t>
  </si>
  <si>
    <t>21.12.2021 10:22:30</t>
  </si>
  <si>
    <t>21.12.2021 13:12:39</t>
  </si>
  <si>
    <t>ÇİNİYERİ TR-1 35-29-L00293__72420324_72420324</t>
  </si>
  <si>
    <t>21.12.2021 10:22:33</t>
  </si>
  <si>
    <t>21.12.2021 11:50:18</t>
  </si>
  <si>
    <t>L-234 35-18-L00234_950457503_950457503</t>
  </si>
  <si>
    <t>21.12.2021 10:25:04</t>
  </si>
  <si>
    <t>21.12.2021 19:34:03</t>
  </si>
  <si>
    <t>ARKACILAR TR-2 35-31-L00038_E_65514177_65514177</t>
  </si>
  <si>
    <t>21.12.2021 10:32:00</t>
  </si>
  <si>
    <t>21.12.2021 15:22:54</t>
  </si>
  <si>
    <t>SARUHANLI TR-6/A 45-80-M01200_956560366_956560366</t>
  </si>
  <si>
    <t>21.12.2021 10:33:54</t>
  </si>
  <si>
    <t>21.12.2021 11:48:15</t>
  </si>
  <si>
    <t>21.12.2021 10:34:00</t>
  </si>
  <si>
    <t>21.12.2021 15:53:00</t>
  </si>
  <si>
    <t>ÇUKURALTI M-24 35-25-M00072_C_56354864_56354864</t>
  </si>
  <si>
    <t>21.12.2021 10:35:07</t>
  </si>
  <si>
    <t>21.12.2021 14:38:36</t>
  </si>
  <si>
    <t>ARSLANLAR TM 35-26-A00004_SUBAŞI M19_2057969</t>
  </si>
  <si>
    <t>21.12.2021 10:37:01</t>
  </si>
  <si>
    <t>21.12.2021 11:00:46</t>
  </si>
  <si>
    <t>21.12.2021 10:39:00</t>
  </si>
  <si>
    <t>21.12.2021 10:39:27</t>
  </si>
  <si>
    <t>DM-2/19 (NECATİBEY TR) 45-71-M00124_953187564_953187564</t>
  </si>
  <si>
    <t>21.12.2021 10:40:52</t>
  </si>
  <si>
    <t>21.12.2021 15:04:11</t>
  </si>
  <si>
    <t>M-1325 35-03-M01325_910316685_910316685</t>
  </si>
  <si>
    <t>21.12.2021 10:46:25</t>
  </si>
  <si>
    <t>21.12.2021 11:51:14</t>
  </si>
  <si>
    <t>M-1856 YAKAKÖY TR-5 35-02-M01856_99704920_99704920</t>
  </si>
  <si>
    <t>21.12.2021 10:48:53</t>
  </si>
  <si>
    <t>21.12.2021 12:36:38</t>
  </si>
  <si>
    <t>TR-1-3/1 35-20-L00014_955197806_955197806</t>
  </si>
  <si>
    <t>21.12.2021 10:54:49</t>
  </si>
  <si>
    <t>21.12.2021 11:21:44</t>
  </si>
  <si>
    <t>TR-130 35-16-L00130_47555905_56397809_56397809</t>
  </si>
  <si>
    <t>21.12.2021 10:54:53</t>
  </si>
  <si>
    <t>21.12.2021 13:20:01</t>
  </si>
  <si>
    <t>URGANLI TR-3 45-83-M00571_48024873_56407934_56407934</t>
  </si>
  <si>
    <t>21.12.2021 10:55:50</t>
  </si>
  <si>
    <t>21.12.2021 15:56:05</t>
  </si>
  <si>
    <t>ÇANDARLI TR-23 35-30-M00023_TR-21 M03_79436889</t>
  </si>
  <si>
    <t>21.12.2021 10:59:48</t>
  </si>
  <si>
    <t>21.12.2021 11:27:00</t>
  </si>
  <si>
    <t>YENİ BAĞARASI TR-3 35-23-M00209_C_56406486_56406486</t>
  </si>
  <si>
    <t>21.12.2021 11:01:33</t>
  </si>
  <si>
    <t>21.12.2021 14:42:39</t>
  </si>
  <si>
    <t>K-294 35-04-K00294_99229025_99229025</t>
  </si>
  <si>
    <t>21.12.2021 11:03:44</t>
  </si>
  <si>
    <t>21.12.2021 14:13:22</t>
  </si>
  <si>
    <t>BASRİ ÇAĞLI SULAMA GRUBU 35-29-M00306_B_56360524_56360524</t>
  </si>
  <si>
    <t>21.12.2021 11:04:25</t>
  </si>
  <si>
    <t>21.12.2021 12:19:55</t>
  </si>
  <si>
    <t>MALAZ BAĞBAŞI TR-1 45-75-M00289_D_56397877_56397877</t>
  </si>
  <si>
    <t>21.12.2021 11:04:54</t>
  </si>
  <si>
    <t>21.12.2021 14:54:22</t>
  </si>
  <si>
    <t>SOMAK TR-1 35-29-L00316__66119073_66119073</t>
  </si>
  <si>
    <t>21.12.2021 11:06:01</t>
  </si>
  <si>
    <t>21.12.2021 14:22:53</t>
  </si>
  <si>
    <t>M-2404 35-04-M02404_98352048_98352048</t>
  </si>
  <si>
    <t>21.12.2021 11:11:46</t>
  </si>
  <si>
    <t>21.12.2021 12:14:16</t>
  </si>
  <si>
    <t>TR-154 45-78-L00154_953255990_953255990</t>
  </si>
  <si>
    <t>21.12.2021 11:12:23</t>
  </si>
  <si>
    <t>21.12.2021 14:35:26</t>
  </si>
  <si>
    <t>TR-75 35-19-L00075_956684545_956684545</t>
  </si>
  <si>
    <t>21.12.2021 11:20:18</t>
  </si>
  <si>
    <t>21.12.2021 12:48:37</t>
  </si>
  <si>
    <t>K-4753 35-01-K04753_C_72410634_72410634</t>
  </si>
  <si>
    <t>21.12.2021 11:23:35</t>
  </si>
  <si>
    <t>21.12.2021 12:51:05</t>
  </si>
  <si>
    <t>DM-2/8 BAŞKENT TR 35-18-L00588_950454656_950454656</t>
  </si>
  <si>
    <t>21.12.2021 11:24:00</t>
  </si>
  <si>
    <t>21.12.2021 12:12:08</t>
  </si>
  <si>
    <t>ARMUTLU DM-2/TR-34 35-27-L00347_A_65514112_65514112</t>
  </si>
  <si>
    <t>21.12.2021 11:24:20</t>
  </si>
  <si>
    <t>21.12.2021 13:53:20</t>
  </si>
  <si>
    <t>M-906 35-03-M00906_D_56366707_56366707</t>
  </si>
  <si>
    <t>21.12.2021 11:25:52</t>
  </si>
  <si>
    <t>21.12.2021 14:58:31</t>
  </si>
  <si>
    <t>KARABURUN TR-8 35-21-L00015_C_56357698_56357698</t>
  </si>
  <si>
    <t>21.12.2021 11:57:02</t>
  </si>
  <si>
    <t>21.12.2021 11:28:42</t>
  </si>
  <si>
    <t>21.12.2021 12:24:13</t>
  </si>
  <si>
    <t>21.12.2021 11:31:00</t>
  </si>
  <si>
    <t>21.12.2021 13:27:38</t>
  </si>
  <si>
    <t>AYRANCILAR DM-3 35-26-M00795_7100465_56360318_56360318</t>
  </si>
  <si>
    <t>21.12.2021 11:32:00</t>
  </si>
  <si>
    <t>21.12.2021 14:05:19</t>
  </si>
  <si>
    <t>TR-2/7 45-72-L00007_967124379_967124379</t>
  </si>
  <si>
    <t>21.12.2021 11:32:20</t>
  </si>
  <si>
    <t>21.12.2021 12:56:46</t>
  </si>
  <si>
    <t>K-1642 35-03-K01642_910027334_910027334</t>
  </si>
  <si>
    <t>21.12.2021 11:32:46</t>
  </si>
  <si>
    <t>21.12.2021 16:00:11</t>
  </si>
  <si>
    <t>M-1542 35-01-M01542_910970052_910970052</t>
  </si>
  <si>
    <t>21.12.2021 11:35:15</t>
  </si>
  <si>
    <t>21.12.2021 12:51:42</t>
  </si>
  <si>
    <t>KAMUKENT TR-1 35-21-M00039_95001261759_95001261759</t>
  </si>
  <si>
    <t>21.12.2021 11:36:33</t>
  </si>
  <si>
    <t>21.12.2021 12:53:53</t>
  </si>
  <si>
    <t>L-224 SİBAM EVLERİ 35-18-L00224_950453646_950453646</t>
  </si>
  <si>
    <t>21.12.2021 11:38:00</t>
  </si>
  <si>
    <t>21.12.2021 14:33:48</t>
  </si>
  <si>
    <t>DM-2/3 ESKİ ANIT YANI 35-18-L00581_950453822_950453822</t>
  </si>
  <si>
    <t>21.12.2021 11:39:00</t>
  </si>
  <si>
    <t>21.12.2021 12:52:29</t>
  </si>
  <si>
    <t>21.12.2021 11:46:40</t>
  </si>
  <si>
    <t>21.12.2021 19:27:30</t>
  </si>
  <si>
    <t>TR-97 ERENLER 35-26-M00097_5681270_60982688_60982688</t>
  </si>
  <si>
    <t>21.12.2021 11:47:44</t>
  </si>
  <si>
    <t>21.12.2021 14:18:24</t>
  </si>
  <si>
    <t>K-904 35-02-K00904_910032427_910032427</t>
  </si>
  <si>
    <t>21.12.2021 11:48:45</t>
  </si>
  <si>
    <t>21.12.2021 12:34:04</t>
  </si>
  <si>
    <t>M-1614 GEÇİT 35-02-M01614_M-40 DİREK M03_66559220</t>
  </si>
  <si>
    <t>21.12.2021 11:59:00</t>
  </si>
  <si>
    <t>21.12.2021 12:27:00</t>
  </si>
  <si>
    <t>AHMETLİ DM 45-77-M00187_ESKİ SELENDİ M08_80367319</t>
  </si>
  <si>
    <t>21.12.2021 12:00:30</t>
  </si>
  <si>
    <t>21.12.2021 13:18:00</t>
  </si>
  <si>
    <t>L-476 MAMURBABA YENİ KABİN 35-18-L00476_950451256_950451256</t>
  </si>
  <si>
    <t>21.12.2021 12:01:00</t>
  </si>
  <si>
    <t>21.12.2021 15:58:09</t>
  </si>
  <si>
    <t>KULA İM 45-77-A00001_ESKİ SELENDİ M07_2334406</t>
  </si>
  <si>
    <t>21.12.2021 12:01:01</t>
  </si>
  <si>
    <t>21.12.2021 13:11:57</t>
  </si>
  <si>
    <t>DEMİRCİ KÖK 35-26-M00779_HatBaşıAyırıcı_53134064 M06_53134064</t>
  </si>
  <si>
    <t>21.12.2021 12:03:21</t>
  </si>
  <si>
    <t>21.12.2021 21:04:45</t>
  </si>
  <si>
    <t>21.12.2021 12:03:49</t>
  </si>
  <si>
    <t>21.12.2021 13:34:44</t>
  </si>
  <si>
    <t>MENEMEN DM-5/15 35-28-M00845_35-28-M00845_65854792</t>
  </si>
  <si>
    <t>21.12.2021 12:08:52</t>
  </si>
  <si>
    <t>21.12.2021 12:56:51</t>
  </si>
  <si>
    <t>M-49 RADYOLİNK 35-02-M00049Ö_DIREK TIPI TRAFO HUCRESI H01_2062612</t>
  </si>
  <si>
    <t>21.12.2021 12:09:04</t>
  </si>
  <si>
    <t>21.12.2021 13:11:26</t>
  </si>
  <si>
    <t>EMİRLİ TR-8 35-15-L00644_A_56369324_56369324</t>
  </si>
  <si>
    <t>21.12.2021 12:09:22</t>
  </si>
  <si>
    <t>21.12.2021 14:02:55</t>
  </si>
  <si>
    <t>K-1776 35-07-K01776_962687282_962687282</t>
  </si>
  <si>
    <t>21.12.2021 12:09:37</t>
  </si>
  <si>
    <t>21.12.2021 13:11:30</t>
  </si>
  <si>
    <t>M-2018 35-01-M02018_910763643_910763643</t>
  </si>
  <si>
    <t>21.12.2021 12:19:35</t>
  </si>
  <si>
    <t>21.12.2021 13:41:14</t>
  </si>
  <si>
    <t>K-4479 35-02-K04479_957931416_957931416</t>
  </si>
  <si>
    <t>21.12.2021 12:20:49</t>
  </si>
  <si>
    <t>21.12.2021 13:40:12</t>
  </si>
  <si>
    <t>PAYAMLI M-33 35-25-M00164_956660757_956660757</t>
  </si>
  <si>
    <t>21.12.2021 12:21:22</t>
  </si>
  <si>
    <t>21.12.2021 17:42:05</t>
  </si>
  <si>
    <t>L-57 KERVANSARAY SİTESİ 35-14-L00057_956652641_956652641</t>
  </si>
  <si>
    <t>21.12.2021 12:22:41</t>
  </si>
  <si>
    <t>21.12.2021 13:41:29</t>
  </si>
  <si>
    <t>KÜNER TR-15 35-22-M00281_955285222_955285222</t>
  </si>
  <si>
    <t>21.12.2021 12:25:11</t>
  </si>
  <si>
    <t>21.12.2021 15:57:44</t>
  </si>
  <si>
    <t>TR-15 35-16-L00015_47584909_56353657_56353657</t>
  </si>
  <si>
    <t>21.12.2021 12:32:11</t>
  </si>
  <si>
    <t>21.12.2021 14:41:37</t>
  </si>
  <si>
    <t>İSTASYONALTI KÖK 45-83-M00131_GÜRKÖY M09_2097306</t>
  </si>
  <si>
    <t>21.12.2021 12:34:43</t>
  </si>
  <si>
    <t>21.12.2021 13:49:20</t>
  </si>
  <si>
    <t>K-1060 35-01-K01060_C C1_5862221</t>
  </si>
  <si>
    <t>21.12.2021 12:35:13</t>
  </si>
  <si>
    <t>21.12.2021 14:58:03</t>
  </si>
  <si>
    <t>21.12.2021 12:35:15</t>
  </si>
  <si>
    <t>21.12.2021 13:56:48</t>
  </si>
  <si>
    <t>ÖRÜCÜLER KÖK 45-74-M00355_MAHMUTLAR ÇIKIŞ M03_79409497</t>
  </si>
  <si>
    <t>21.12.2021 12:35:17</t>
  </si>
  <si>
    <t>21.12.2021 15:03:36</t>
  </si>
  <si>
    <t>FEVZİ KARAOSMANOĞLU TR 45-78-L00560_45-78-L00560_2351072</t>
  </si>
  <si>
    <t>21.12.2021 12:36:37</t>
  </si>
  <si>
    <t>21.12.2021 18:18:58</t>
  </si>
  <si>
    <t>GERENKÖY KÖK 35-23-M00156_HatBaşıAyırıcı_72907996 M04_72907996</t>
  </si>
  <si>
    <t>21.12.2021 12:38:24</t>
  </si>
  <si>
    <t>21.12.2021 14:55:28</t>
  </si>
  <si>
    <t>TR-126 35-19-L00126_956699933_956699933</t>
  </si>
  <si>
    <t>21.12.2021 12:41:00</t>
  </si>
  <si>
    <t>21.12.2021 14:30:56</t>
  </si>
  <si>
    <t>K-3085 35-07-K03085_912511799_912511799</t>
  </si>
  <si>
    <t>21.12.2021 12:42:52</t>
  </si>
  <si>
    <t>21.12.2021 14:37:03</t>
  </si>
  <si>
    <t>TR-64 35-19-L00064_956665507_956665507</t>
  </si>
  <si>
    <t>21.12.2021 12:43:48</t>
  </si>
  <si>
    <t>21.12.2021 14:59:40</t>
  </si>
  <si>
    <t>21.12.2021 12:55:42</t>
  </si>
  <si>
    <t>21.12.2021 15:30:26</t>
  </si>
  <si>
    <t>DM02/TR31 (ESKİ TR-33) 45-73-M00033_945680911_945680911</t>
  </si>
  <si>
    <t>21.12.2021 12:58:43</t>
  </si>
  <si>
    <t>21.12.2021 13:53:56</t>
  </si>
  <si>
    <t>K-718 35-01-K00718_912055556_912055556</t>
  </si>
  <si>
    <t>21.12.2021 13:00:35</t>
  </si>
  <si>
    <t>21.12.2021 16:02:39</t>
  </si>
  <si>
    <t>K-1403 35-01-K01403_B_56379722_56379722</t>
  </si>
  <si>
    <t>21.12.2021 13:05:24</t>
  </si>
  <si>
    <t>21.12.2021 19:45:01</t>
  </si>
  <si>
    <t>ULUCAK DM-2/10 35-27-M00337_ M04_72388498</t>
  </si>
  <si>
    <t>21.12.2021 13:06:17</t>
  </si>
  <si>
    <t>21.12.2021 19:38:38</t>
  </si>
  <si>
    <t>M-2549 35-09-M02549_97734064_97734064</t>
  </si>
  <si>
    <t>21.12.2021 13:09:22</t>
  </si>
  <si>
    <t>21.12.2021 16:30:47</t>
  </si>
  <si>
    <t>M-2904 35-02-M02904_99804630_99804630</t>
  </si>
  <si>
    <t>21.12.2021 13:16:51</t>
  </si>
  <si>
    <t>21.12.2021 14:25:13</t>
  </si>
  <si>
    <t>L-12 DİNÇ OTEL 35-18-L00012_950439958_950439958</t>
  </si>
  <si>
    <t>21.12.2021 13:18:42</t>
  </si>
  <si>
    <t>21.12.2021 19:45:05</t>
  </si>
  <si>
    <t>L-353 İŞTUR 35-18-L00353_950455340_950455340</t>
  </si>
  <si>
    <t>21.12.2021 13:28:45</t>
  </si>
  <si>
    <t>21.12.2021 16:19:59</t>
  </si>
  <si>
    <t>TR-54 35-17-M00054_950313702_950313702</t>
  </si>
  <si>
    <t>21.12.2021 13:33:21</t>
  </si>
  <si>
    <t>21.12.2021 14:58:19</t>
  </si>
  <si>
    <t>K-692 35-04-K00692_98974460_98974460</t>
  </si>
  <si>
    <t>21.12.2021 13:36:50</t>
  </si>
  <si>
    <t>21.12.2021 14:25:03</t>
  </si>
  <si>
    <t>SÜLEYMANLI TR-2 45-72-L00300_95000544591_95000544591</t>
  </si>
  <si>
    <t>21.12.2021 13:44:51</t>
  </si>
  <si>
    <t>21.12.2021 14:56:13</t>
  </si>
  <si>
    <t>AKSELENDİ İM 45-72-A00004_HatBaşıAyırıcı_53139669 L23_53139669</t>
  </si>
  <si>
    <t>21.12.2021 13:50:17</t>
  </si>
  <si>
    <t>21.12.2021 17:41:13</t>
  </si>
  <si>
    <t>L-284 İMAMOĞLU TRAFO 35-18-L00284_L-286 L03_72108562</t>
  </si>
  <si>
    <t>21.12.2021 13:50:42</t>
  </si>
  <si>
    <t>21.12.2021 20:09:55</t>
  </si>
  <si>
    <t>KARAKURT TR-3 45-76-M00093_955249472_955249472</t>
  </si>
  <si>
    <t>21.12.2021 13:51:36</t>
  </si>
  <si>
    <t>21.12.2021 14:40:57</t>
  </si>
  <si>
    <t>21.12.2021 13:53:47</t>
  </si>
  <si>
    <t>21.12.2021 17:41:01</t>
  </si>
  <si>
    <t>K-476 35-04-K00476_99032135_99032135</t>
  </si>
  <si>
    <t>21.12.2021 13:59:42</t>
  </si>
  <si>
    <t>21.12.2021 15:50:50</t>
  </si>
  <si>
    <t>SOMA TR-14/2 45-82-M00091__81571374_81571374</t>
  </si>
  <si>
    <t>21.12.2021 14:01:46</t>
  </si>
  <si>
    <t>21.12.2021 14:58:45</t>
  </si>
  <si>
    <t>21.12.2021 14:02:59</t>
  </si>
  <si>
    <t>21.12.2021 15:08:45</t>
  </si>
  <si>
    <t>M-992 35-03-M00992_910638208_910638208</t>
  </si>
  <si>
    <t>21.12.2021 14:08:49</t>
  </si>
  <si>
    <t>21.12.2021 17:26:18</t>
  </si>
  <si>
    <t>DEVELİ TR-3 35-22-M00285_955285235_955285235</t>
  </si>
  <si>
    <t>21.12.2021 14:12:37</t>
  </si>
  <si>
    <t>21.12.2021 15:52:27</t>
  </si>
  <si>
    <t>TR-88 35-16-L00088_47592427_56353502_56353502</t>
  </si>
  <si>
    <t>21.12.2021 14:14:41</t>
  </si>
  <si>
    <t>21.12.2021 15:14:47</t>
  </si>
  <si>
    <t>İĞDELİ DAMLAR SOKAK TR-4 35-31-L00344_956573756_956573756</t>
  </si>
  <si>
    <t>21.12.2021 14:17:54</t>
  </si>
  <si>
    <t>21.12.2021 18:24:20</t>
  </si>
  <si>
    <t>SANCAKLI TR-1 35-22-M00157_955254780_955254780</t>
  </si>
  <si>
    <t>21.12.2021 14:19:13</t>
  </si>
  <si>
    <t>21.12.2021 19:32:38</t>
  </si>
  <si>
    <t>TR-82 35-17-M00082_950313210_950313210</t>
  </si>
  <si>
    <t>21.12.2021 14:27:14</t>
  </si>
  <si>
    <t>21.12.2021 14:56:32</t>
  </si>
  <si>
    <t>L-57 KERVANSARAY SİTESİ 35-14-L00057_956645739_956645739</t>
  </si>
  <si>
    <t>21.12.2021 14:31:00</t>
  </si>
  <si>
    <t>21.12.2021 15:21:00</t>
  </si>
  <si>
    <t>TR-51 35-22-M00051_DAĞITIM TRAFO TR-51 M04_72131118</t>
  </si>
  <si>
    <t>21.12.2021 14:34:00</t>
  </si>
  <si>
    <t>21.12.2021 15:06:48</t>
  </si>
  <si>
    <t>DM02/TR21 (YILDIRIM BEYAZİD OKULU)) 45-73-M00025_945682571_945682571</t>
  </si>
  <si>
    <t>21.12.2021 14:37:59</t>
  </si>
  <si>
    <t>21.12.2021 16:04:37</t>
  </si>
  <si>
    <t>21.12.2021 14:45:14</t>
  </si>
  <si>
    <t>21.12.2021 16:22:12</t>
  </si>
  <si>
    <t>DM-25/18 45-71-M00366_953195827_953195827</t>
  </si>
  <si>
    <t>21.12.2021 14:53:11</t>
  </si>
  <si>
    <t>21.12.2021 19:22:19</t>
  </si>
  <si>
    <t>KÖSEDERE TR-2 35-21-L00125_953359240_953359240</t>
  </si>
  <si>
    <t>21.12.2021 14:54:39</t>
  </si>
  <si>
    <t>21.12.2021 18:54:48</t>
  </si>
  <si>
    <t>KINIK TR-26 35-24-L00217_93552592_93552592</t>
  </si>
  <si>
    <t>21.12.2021 14:56:09</t>
  </si>
  <si>
    <t>21.12.2021 15:20:48</t>
  </si>
  <si>
    <t>TURGUTLU TR-1/1 DM 45-83-M00001_BLOKSAN M03_72159583</t>
  </si>
  <si>
    <t>21.12.2021 14:57:33</t>
  </si>
  <si>
    <t>21.12.2021 16:06:31</t>
  </si>
  <si>
    <t>TR-19 35-27-M00019_913241291_913241291</t>
  </si>
  <si>
    <t>21.12.2021 15:01:33</t>
  </si>
  <si>
    <t>21.12.2021 17:51:35</t>
  </si>
  <si>
    <t>MENEMEN DM-6/19 35-28-L00163_953385707_953385707</t>
  </si>
  <si>
    <t>21.12.2021 15:02:45</t>
  </si>
  <si>
    <t>21.12.2021 16:59:35</t>
  </si>
  <si>
    <t>İM-1/TR-7 (MİMOZA) 35-14-M00311_956643213_956643213</t>
  </si>
  <si>
    <t>21.12.2021 15:05:25</t>
  </si>
  <si>
    <t>21.12.2021 15:49:21</t>
  </si>
  <si>
    <t>21.12.2021 15:14:42</t>
  </si>
  <si>
    <t>21.12.2021 18:47:29</t>
  </si>
  <si>
    <t>DM-15/03 45-71-M02270_953211390_953211390</t>
  </si>
  <si>
    <t>21.12.2021 15:16:41</t>
  </si>
  <si>
    <t>21.12.2021 23:02:24</t>
  </si>
  <si>
    <t>L-5 GÖZSÜZLER 35-14-L00005_5704480_56372400_56372400</t>
  </si>
  <si>
    <t>21.12.2021 15:20:55</t>
  </si>
  <si>
    <t>21.12.2021 22:26:50</t>
  </si>
  <si>
    <t>K-3373 35-10-K03373_A_56374466_56374466</t>
  </si>
  <si>
    <t>21.12.2021 15:26:13</t>
  </si>
  <si>
    <t>21.12.2021 17:02:11</t>
  </si>
  <si>
    <t>M-2525 35-07-M02525_912485974_912485974</t>
  </si>
  <si>
    <t>21.12.2021 15:27:05</t>
  </si>
  <si>
    <t>21.12.2021 16:45:00</t>
  </si>
  <si>
    <t>KARABURUN TR-14 35-21-L00003_953367429_953367429</t>
  </si>
  <si>
    <t>21.12.2021 15:38:04</t>
  </si>
  <si>
    <t>21.12.2021 18:11:37</t>
  </si>
  <si>
    <t>SOMA TR-28 45-82-M00028_C_79767646_79767646</t>
  </si>
  <si>
    <t>21.12.2021 15:38:55</t>
  </si>
  <si>
    <t>21.12.2021 17:08:05</t>
  </si>
  <si>
    <t>TR-2 GÖLCÜKLER 35-22-M00002_955261812_955261812</t>
  </si>
  <si>
    <t>21.12.2021 15:46:04</t>
  </si>
  <si>
    <t>21.12.2021 17:19:49</t>
  </si>
  <si>
    <t>AŞAĞI KIZILCA TR-4 35-27-L00340_95000478637_95000478637</t>
  </si>
  <si>
    <t>21.12.2021 15:51:37</t>
  </si>
  <si>
    <t>21.12.2021 18:40:49</t>
  </si>
  <si>
    <t>DİKİLİ İM 35-30-A00001_TRAFO-1 L01_72356754</t>
  </si>
  <si>
    <t>21.12.2021 16:00:18</t>
  </si>
  <si>
    <t>21.12.2021 16:10:00</t>
  </si>
  <si>
    <t>DM-1/4 35-18-L00579_950454553_950454553</t>
  </si>
  <si>
    <t>21.12.2021 16:08:38</t>
  </si>
  <si>
    <t>21.12.2021 20:19:04</t>
  </si>
  <si>
    <t>K-14 35-01-K00014_911316328_911316328</t>
  </si>
  <si>
    <t>21.12.2021 16:10:13</t>
  </si>
  <si>
    <t>21.12.2021 18:08:44</t>
  </si>
  <si>
    <t>21.12.2021 16:10:14</t>
  </si>
  <si>
    <t>21.12.2021 18:47:54</t>
  </si>
  <si>
    <t>TR-26 35-26-M00026_956615886_956615886</t>
  </si>
  <si>
    <t>21.12.2021 16:13:08</t>
  </si>
  <si>
    <t>TEKELİ TR-6 35-22-M00236_A_56355234_56355234</t>
  </si>
  <si>
    <t>21.12.2021 16:22:39</t>
  </si>
  <si>
    <t>21.12.2021 17:40:45</t>
  </si>
  <si>
    <t>TR-13 35-16-L00013_D d1_47585640</t>
  </si>
  <si>
    <t>21.12.2021 16:25:02</t>
  </si>
  <si>
    <t>21.12.2021 18:11:57</t>
  </si>
  <si>
    <t>TR-55 35-22-M00055_955287992_955287992</t>
  </si>
  <si>
    <t>21.12.2021 16:43:42</t>
  </si>
  <si>
    <t>21.12.2021 18:59:06</t>
  </si>
  <si>
    <t>DM-3/18 35-19-M00416_956664381_956664381</t>
  </si>
  <si>
    <t>21.12.2021 16:44:27</t>
  </si>
  <si>
    <t>21.12.2021 18:32:51</t>
  </si>
  <si>
    <t>TR-28 (M-728) 35-30-M00728_955299113_955299113</t>
  </si>
  <si>
    <t>21.12.2021 16:48:21</t>
  </si>
  <si>
    <t>21.12.2021 18:25:06</t>
  </si>
  <si>
    <t>KABAZLI KÖK 45-78-M00675_HatBaşıAyırıcı_53139332 M03_53139332</t>
  </si>
  <si>
    <t>21.12.2021 16:58:44</t>
  </si>
  <si>
    <t>21.12.2021 18:52:12</t>
  </si>
  <si>
    <t>21.12.2021 17:02:33</t>
  </si>
  <si>
    <t>21.12.2021 21:35:04</t>
  </si>
  <si>
    <t>21.12.2021 17:08:16</t>
  </si>
  <si>
    <t>21.12.2021 23:21:18</t>
  </si>
  <si>
    <t>M-3051 35-09-M03051_955029157_955029157</t>
  </si>
  <si>
    <t>21.12.2021 17:12:57</t>
  </si>
  <si>
    <t>21.12.2021 20:03:22</t>
  </si>
  <si>
    <t>K-4477 35-04-K04477_99107176_99107176</t>
  </si>
  <si>
    <t>21.12.2021 17:17:36</t>
  </si>
  <si>
    <t>21.12.2021 20:20:42</t>
  </si>
  <si>
    <t>RAHMİYE TR-1 45-72-L00657_B_65509367_65509367</t>
  </si>
  <si>
    <t>21.12.2021 17:20:42</t>
  </si>
  <si>
    <t>21.12.2021 18:28:07</t>
  </si>
  <si>
    <t>21.12.2021 17:27:21</t>
  </si>
  <si>
    <t>21.12.2021 18:51:42</t>
  </si>
  <si>
    <t>TARIMSAL SULAMA TR-14 45-85-L00038_45-85-L00038_2367961</t>
  </si>
  <si>
    <t>21.12.2021 17:28:58</t>
  </si>
  <si>
    <t>21.12.2021 18:38:30</t>
  </si>
  <si>
    <t>DÜNDARLI TR-1 35-24-M00202_DIREK TIPI TRAFO HUCRESI H01_2042648</t>
  </si>
  <si>
    <t>21.12.2021 17:30:42</t>
  </si>
  <si>
    <t>21.12.2021 18:18:19</t>
  </si>
  <si>
    <t>DM-25/15 45-71-M00394_953215751_953215751</t>
  </si>
  <si>
    <t>21.12.2021 17:31:00</t>
  </si>
  <si>
    <t>21.12.2021 18:55:16</t>
  </si>
  <si>
    <t>21.12.2021 17:34:00</t>
  </si>
  <si>
    <t>21.12.2021 17:52:00</t>
  </si>
  <si>
    <t>TR-67 45-78-M00067_953265073_953265073</t>
  </si>
  <si>
    <t>21.12.2021 18:04:31</t>
  </si>
  <si>
    <t>21.12.2021 19:47:48</t>
  </si>
  <si>
    <t>GÖKEYÜP TR-6(DEMİRTEPE) 45-78-M00800_49202847_56401637_56401637</t>
  </si>
  <si>
    <t>21.12.2021 18:07:35</t>
  </si>
  <si>
    <t>21.12.2021 19:29:54</t>
  </si>
  <si>
    <t>21.12.2021 18:09:17</t>
  </si>
  <si>
    <t>21.12.2021 19:07:42</t>
  </si>
  <si>
    <t>AKÇAALAN YEDİEVLER TR-1 35-22-M00221_955273761_955273761</t>
  </si>
  <si>
    <t>21.12.2021 18:11:29</t>
  </si>
  <si>
    <t>21.12.2021 19:39:36</t>
  </si>
  <si>
    <t>K-2363 35-07-K02363_35-07-K02363_2368147</t>
  </si>
  <si>
    <t>21.12.2021 18:12:14</t>
  </si>
  <si>
    <t>21.12.2021 22:19:16</t>
  </si>
  <si>
    <t>ÜRKMEZ M-17 35-25-M00174_7133286_56378035_56378035</t>
  </si>
  <si>
    <t>21.12.2021 18:12:36</t>
  </si>
  <si>
    <t>21.12.2021 19:18:53</t>
  </si>
  <si>
    <t>M-2380 35-03-M02380_910451297_910451297</t>
  </si>
  <si>
    <t>21.12.2021 18:14:55</t>
  </si>
  <si>
    <t>21.12.2021 21:43:40</t>
  </si>
  <si>
    <t>SARUHANLI DM 45-80-M00001_MANİSA M09_2086505</t>
  </si>
  <si>
    <t>21.12.2021 18:25:28</t>
  </si>
  <si>
    <t>21.12.2021 18:47:52</t>
  </si>
  <si>
    <t>FOÇA TR-65 35-23-L00065_950419116_950419116</t>
  </si>
  <si>
    <t>21.12.2021 18:27:00</t>
  </si>
  <si>
    <t>21.12.2021 20:07:09</t>
  </si>
  <si>
    <t>DM-3/19 35-26-M00820_35-26-M00820_2351453</t>
  </si>
  <si>
    <t>21.12.2021 18:30:58</t>
  </si>
  <si>
    <t>21.12.2021 19:20:46</t>
  </si>
  <si>
    <t>HACIRAHMANLI TR-1 KÖK 45-80-M00070_HACIRAHMANLI M05_72197691</t>
  </si>
  <si>
    <t>21.12.2021 18:32:13</t>
  </si>
  <si>
    <t>21.12.2021 19:23:04</t>
  </si>
  <si>
    <t>K-1854 35-07-K01854_965432736_965432736</t>
  </si>
  <si>
    <t>21.12.2021 18:32:16</t>
  </si>
  <si>
    <t>22.12.2021 00:38:41</t>
  </si>
  <si>
    <t>_5764699_56365821_56365821</t>
  </si>
  <si>
    <t>21.12.2021 18:34:58</t>
  </si>
  <si>
    <t>21.12.2021 21:04:32</t>
  </si>
  <si>
    <t>K-3023 35-01-K03023__72410421_72410421</t>
  </si>
  <si>
    <t>21.12.2021 18:35:02</t>
  </si>
  <si>
    <t>21.12.2021 21:07:27</t>
  </si>
  <si>
    <t>KIRMAHALLE  TR-12 35-28-M00271_953374039_953374039</t>
  </si>
  <si>
    <t>21.12.2021 18:41:49</t>
  </si>
  <si>
    <t>21.12.2021 20:44:38</t>
  </si>
  <si>
    <t>K-14 35-01-K00014_910729862_910729862</t>
  </si>
  <si>
    <t>21.12.2021 21:10:57</t>
  </si>
  <si>
    <t>TR-170 35-26-M01191__72410796_72410796</t>
  </si>
  <si>
    <t>21.12.2021 18:47:10</t>
  </si>
  <si>
    <t>21.12.2021 19:11:45</t>
  </si>
  <si>
    <t>M-2359 35-03-M02359_912145523_912145523</t>
  </si>
  <si>
    <t>21.12.2021 18:51:27</t>
  </si>
  <si>
    <t>21.12.2021 21:57:44</t>
  </si>
  <si>
    <t>K-1248 35-02-K01248_B_56371562_56371562</t>
  </si>
  <si>
    <t>21.12.2021 18:55:08</t>
  </si>
  <si>
    <t>21.12.2021 19:27:19</t>
  </si>
  <si>
    <t>HACIHALİLLER TR-4 45-71-M01783_953189980_953189980</t>
  </si>
  <si>
    <t>21.12.2021 18:56:48</t>
  </si>
  <si>
    <t>22.12.2021 02:06:33</t>
  </si>
  <si>
    <t>TR-28 (M-728) 35-30-M00728_955299869_955299869</t>
  </si>
  <si>
    <t>21.12.2021 18:59:01</t>
  </si>
  <si>
    <t>21.12.2021 20:54:19</t>
  </si>
  <si>
    <t>TR-15 ( M-715) 35-30-M00715_955300432_955300432</t>
  </si>
  <si>
    <t>21.12.2021 19:03:52</t>
  </si>
  <si>
    <t>21.12.2021 20:01:54</t>
  </si>
  <si>
    <t>L-105 35-18-L00105_7422403_56377179_56377179</t>
  </si>
  <si>
    <t>21.12.2021 19:09:58</t>
  </si>
  <si>
    <t>21.12.2021 20:03:47</t>
  </si>
  <si>
    <t>SARUHANLI TR-11 45-80-M00011_B_56385511_56385511</t>
  </si>
  <si>
    <t>21.12.2021 19:12:52</t>
  </si>
  <si>
    <t>21.12.2021 19:43:59</t>
  </si>
  <si>
    <t>DM-3/19 (ESKİ TR-2/72) 45-83-L00072_955150467_955150467</t>
  </si>
  <si>
    <t>21.12.2021 19:14:31</t>
  </si>
  <si>
    <t>21.12.2021 20:50:42</t>
  </si>
  <si>
    <t>TR-35 45-77-L00035_C c1b_42437926</t>
  </si>
  <si>
    <t>21.12.2021 19:18:40</t>
  </si>
  <si>
    <t>21.12.2021 19:39:50</t>
  </si>
  <si>
    <t>21.12.2021 19:22:57</t>
  </si>
  <si>
    <t>21.12.2021 20:44:11</t>
  </si>
  <si>
    <t>DM-13/02 45-71-M00330_DAĞITIM TRAFOSU M01_72050126</t>
  </si>
  <si>
    <t>21.12.2021 19:24:00</t>
  </si>
  <si>
    <t>21.12.2021 21:46:49</t>
  </si>
  <si>
    <t>21.12.2021 19:24:07</t>
  </si>
  <si>
    <t>21.12.2021 22:17:07</t>
  </si>
  <si>
    <t>21.12.2021 19:29:09</t>
  </si>
  <si>
    <t>21.12.2021 21:07:12</t>
  </si>
  <si>
    <t>M-1826 35-02-M01826_G_56382803_56382803</t>
  </si>
  <si>
    <t>21.12.2021 19:33:27</t>
  </si>
  <si>
    <t>21.12.2021 21:33:42</t>
  </si>
  <si>
    <t>21.12.2021 19:34:04</t>
  </si>
  <si>
    <t>21.12.2021 20:44:15</t>
  </si>
  <si>
    <t>M-1357 35-09-M01357_A_56380095_56380095</t>
  </si>
  <si>
    <t>21.12.2021 19:35:47</t>
  </si>
  <si>
    <t>21.12.2021 21:58:37</t>
  </si>
  <si>
    <t>BÜYÜKKENT SİTESİ TR 35-21-L00028_A A1B_5826951</t>
  </si>
  <si>
    <t>21.12.2021 19:38:11</t>
  </si>
  <si>
    <t>21.12.2021 23:43:00</t>
  </si>
  <si>
    <t>21.12.2021 19:44:05</t>
  </si>
  <si>
    <t>21.12.2021 21:14:56</t>
  </si>
  <si>
    <t>21.12.2021 19:55:55</t>
  </si>
  <si>
    <t>21.12.2021 21:03:38</t>
  </si>
  <si>
    <t>KOYUNDERE TR-12 35-28-M00161_6283329_56366152_56366152</t>
  </si>
  <si>
    <t>21.12.2021 19:58:10</t>
  </si>
  <si>
    <t>21.12.2021 20:42:01</t>
  </si>
  <si>
    <t>ALAÇATI İM 35-18-A00002_L-284 L16_2052467</t>
  </si>
  <si>
    <t>21.12.2021 19:58:21</t>
  </si>
  <si>
    <t>21.12.2021 20:57:04</t>
  </si>
  <si>
    <t>M-2538 35-02-M02538_D_56362786_56362786</t>
  </si>
  <si>
    <t>21.12.2021 20:00:32</t>
  </si>
  <si>
    <t>21.12.2021 21:12:51</t>
  </si>
  <si>
    <t>_A_56366444_56366444</t>
  </si>
  <si>
    <t>21.12.2021 20:01:37</t>
  </si>
  <si>
    <t>21.12.2021 22:31:41</t>
  </si>
  <si>
    <t>TR-2 35-31-L00002_A_65509378_65509378</t>
  </si>
  <si>
    <t>21.12.2021 20:02:59</t>
  </si>
  <si>
    <t>21.12.2021 20:37:06</t>
  </si>
  <si>
    <t>K-3799 35-04-K03799_C_56365860_56365860</t>
  </si>
  <si>
    <t>21.12.2021 20:06:53</t>
  </si>
  <si>
    <t>21.12.2021 22:44:45</t>
  </si>
  <si>
    <t>21.12.2021 20:12:50</t>
  </si>
  <si>
    <t>22.12.2021 02:58:08</t>
  </si>
  <si>
    <t>21.12.2021 20:14:22</t>
  </si>
  <si>
    <t>22.12.2021 00:47:06</t>
  </si>
  <si>
    <t>TR-2/33 45-72-L00033_B_56406755_56406755</t>
  </si>
  <si>
    <t>21.12.2021 20:18:02</t>
  </si>
  <si>
    <t>21.12.2021 21:35:41</t>
  </si>
  <si>
    <t>21.12.2021 20:24:08</t>
  </si>
  <si>
    <t>21.12.2021 20:45:34</t>
  </si>
  <si>
    <t>K-2486 35-04-K02486_99031926_99031926</t>
  </si>
  <si>
    <t>21.12.2021 20:26:08</t>
  </si>
  <si>
    <t>22.12.2021 02:25:18</t>
  </si>
  <si>
    <t>SEYREK TR-1 35-28-M00371_953377100_953377100</t>
  </si>
  <si>
    <t>21.12.2021 20:26:54</t>
  </si>
  <si>
    <t>21.12.2021 21:12:32</t>
  </si>
  <si>
    <t>TR-13 35-19-L00013_A_56370112_56370112</t>
  </si>
  <si>
    <t>21.12.2021 20:40:32</t>
  </si>
  <si>
    <t>21.12.2021 22:12:06</t>
  </si>
  <si>
    <t>K-1306 35-08-K01306_912421409_912421409</t>
  </si>
  <si>
    <t>21.12.2021 20:58:09</t>
  </si>
  <si>
    <t>21.12.2021 22:06:47</t>
  </si>
  <si>
    <t>BAĞYOLU TR-1 45-71-M01598_D_56366568_56366568</t>
  </si>
  <si>
    <t>21.12.2021 21:02:15</t>
  </si>
  <si>
    <t>21.12.2021 22:49:06</t>
  </si>
  <si>
    <t>K-4525 35-03-K04525_910198541_910198541</t>
  </si>
  <si>
    <t>21.12.2021 21:05:17</t>
  </si>
  <si>
    <t>22.12.2021 01:59:05</t>
  </si>
  <si>
    <t>21.12.2021 21:05:49</t>
  </si>
  <si>
    <t>21.12.2021 23:19:35</t>
  </si>
  <si>
    <t>21.12.2021 21:13:50</t>
  </si>
  <si>
    <t>21.12.2021 22:42:26</t>
  </si>
  <si>
    <t>21.12.2021 21:27:28</t>
  </si>
  <si>
    <t>21.12.2021 22:02:00</t>
  </si>
  <si>
    <t>ÇIRPI MEKTEP MAH. TR 35-20-M00005_8414471_56381182_56381182</t>
  </si>
  <si>
    <t>21.12.2021 21:29:47</t>
  </si>
  <si>
    <t>21.12.2021 22:59:47</t>
  </si>
  <si>
    <t>M-2100 35-04-M02100_99551029_99551029</t>
  </si>
  <si>
    <t>21.12.2021 21:50:52</t>
  </si>
  <si>
    <t>22.12.2021 02:29:04</t>
  </si>
  <si>
    <t>K-1248 35-02-K01248_913418900_913418900</t>
  </si>
  <si>
    <t>21.12.2021 22:01:18</t>
  </si>
  <si>
    <t>22.12.2021 00:13:04</t>
  </si>
  <si>
    <t>21.12.2021 22:07:04</t>
  </si>
  <si>
    <t>21.12.2021 22:25:19</t>
  </si>
  <si>
    <t>GÜMÜLDÜR DM-4 35-25-M00053_B_56357912_56357912</t>
  </si>
  <si>
    <t>21.12.2021 22:09:23</t>
  </si>
  <si>
    <t>21.12.2021 22:30:44</t>
  </si>
  <si>
    <t>DM-1/4 35-19-M00254_35-19-M00254_72120098</t>
  </si>
  <si>
    <t>21.12.2021 22:25:06</t>
  </si>
  <si>
    <t>21.12.2021 22:47:00</t>
  </si>
  <si>
    <t>K-2678 35-03-K02678_C_56365028_56365028</t>
  </si>
  <si>
    <t>21.12.2021 22:25:38</t>
  </si>
  <si>
    <t>22.12.2021 00:39:00</t>
  </si>
  <si>
    <t>FEVZİ KARAOSMANOĞLU TR 45-78-L00560_DIREK TIPI TRAFO HUCRESI H01_2110607</t>
  </si>
  <si>
    <t>21.12.2021 22:31:00</t>
  </si>
  <si>
    <t>22.12.2021 00:37:39</t>
  </si>
  <si>
    <t>K-1040 35-04-K01040_99477294_99477294</t>
  </si>
  <si>
    <t>21.12.2021 22:31:31</t>
  </si>
  <si>
    <t>22.12.2021 00:51:54</t>
  </si>
  <si>
    <t>SIĞACIK DM (L-35) 35-14-M00425_A_56354115_56354115</t>
  </si>
  <si>
    <t>21.12.2021 22:36:03</t>
  </si>
  <si>
    <t>22.12.2021 01:17:50</t>
  </si>
  <si>
    <t>21.12.2021 23:02:22</t>
  </si>
  <si>
    <t>22.12.2021 00:13:00</t>
  </si>
  <si>
    <t>21.12.2021 23:07:42</t>
  </si>
  <si>
    <t>22.12.2021 00:18:46</t>
  </si>
  <si>
    <t>MENEMEN DM-7/16 35-28-L00089_35-28-L00089_66687365</t>
  </si>
  <si>
    <t>21.12.2021 23:08:00</t>
  </si>
  <si>
    <t>22.12.2021 00:12:29</t>
  </si>
  <si>
    <t>21.12.2021 23:11:15</t>
  </si>
  <si>
    <t>22.12.2021 02:08:34</t>
  </si>
  <si>
    <t>21.12.2021 23:20:27</t>
  </si>
  <si>
    <t>22.12.2021 01:02:53</t>
  </si>
  <si>
    <t>BAĞARASI TR-11 35-23-M00180_B_56358205_56358205</t>
  </si>
  <si>
    <t>21.12.2021 23:47:45</t>
  </si>
  <si>
    <t>22.12.2021 00:37:06</t>
  </si>
  <si>
    <t>K-1140 35-02-K01140_B B1B_5809557</t>
  </si>
  <si>
    <t>21.12.2021 23:55:04</t>
  </si>
  <si>
    <t>22.12.2021 00:51:58</t>
  </si>
  <si>
    <t>M-2675 35-01-M02675_910690776_910690776</t>
  </si>
  <si>
    <t>22.12.2021 00:01:48</t>
  </si>
  <si>
    <t>22.12.2021 01:07:31</t>
  </si>
  <si>
    <t>22.12.2021 00:04:00</t>
  </si>
  <si>
    <t>22.12.2021 06:45:42</t>
  </si>
  <si>
    <t>22.12.2021 00:24:15</t>
  </si>
  <si>
    <t>22.12.2021 01:45:05</t>
  </si>
  <si>
    <t>M-1106 35-01-M01106_D d1_5897526</t>
  </si>
  <si>
    <t>22.12.2021 00:42:32</t>
  </si>
  <si>
    <t>22.12.2021 02:39:55</t>
  </si>
  <si>
    <t>M-2675 (YATIRIM REZERVE) 35-01-M02675_35-01-M02675_62507681</t>
  </si>
  <si>
    <t>22.12.2021 01:01:00</t>
  </si>
  <si>
    <t>22.12.2021 01:20:58</t>
  </si>
  <si>
    <t>22.12.2021 01:20:28</t>
  </si>
  <si>
    <t>22.12.2021 03:43:24</t>
  </si>
  <si>
    <t>L-157 YEŞİLKENT 35-14-L00157_35-14-L00157_72217001</t>
  </si>
  <si>
    <t>22.12.2021 01:32:00</t>
  </si>
  <si>
    <t>22.12.2021 02:51:27</t>
  </si>
  <si>
    <t>SİYEKLİ KÖK 45-71-M00185_MALDAN M05_72256929</t>
  </si>
  <si>
    <t>22.12.2021 02:30:18</t>
  </si>
  <si>
    <t>22.12.2021 04:39:38</t>
  </si>
  <si>
    <t>L-240 PTT TRAFO 35-18-L00240_6348110_56370833_56370833</t>
  </si>
  <si>
    <t>22.12.2021 02:35:00</t>
  </si>
  <si>
    <t>22.12.2021 02:53:34</t>
  </si>
  <si>
    <t>BOZYAKA TM 35-01-A00007_GÖZTEPE-2 M06_2312208</t>
  </si>
  <si>
    <t>22.12.2021 02:41:00</t>
  </si>
  <si>
    <t>22.12.2021 03:43:00</t>
  </si>
  <si>
    <t>22.12.2021 03:00:00</t>
  </si>
  <si>
    <t>22.12.2021 03:05:00</t>
  </si>
  <si>
    <t>M-1257 35-01-M01257_TRAFO M03_2060556</t>
  </si>
  <si>
    <t>22.12.2021 04:25:23</t>
  </si>
  <si>
    <t>22.12.2021 07:43:00</t>
  </si>
  <si>
    <t>SEYREK TR-8 35-28-M00377_35-28-M00377_66514990</t>
  </si>
  <si>
    <t>22.12.2021 06:15:00</t>
  </si>
  <si>
    <t>22.12.2021 06:51:54</t>
  </si>
  <si>
    <t>ALSANCAK TM 35-01-A00005_UMUR BEY K20_2308241</t>
  </si>
  <si>
    <t>22.12.2021 07:00:08</t>
  </si>
  <si>
    <t>22.12.2021 08:06:53</t>
  </si>
  <si>
    <t>TR-64 45-78-M00064_953258278_953258278</t>
  </si>
  <si>
    <t>22.12.2021 07:10:13</t>
  </si>
  <si>
    <t>22.12.2021 09:57:36</t>
  </si>
  <si>
    <t>22.12.2021 07:17:02</t>
  </si>
  <si>
    <t>22.12.2021 09:26:47</t>
  </si>
  <si>
    <t>22.12.2021 07:30:59</t>
  </si>
  <si>
    <t>22.12.2021 08:30:00</t>
  </si>
  <si>
    <t>22.12.2021 07:31:53</t>
  </si>
  <si>
    <t>22.12.2021 08:38:58</t>
  </si>
  <si>
    <t>22.12.2021 07:46:41</t>
  </si>
  <si>
    <t>22.12.2021 12:30:18</t>
  </si>
  <si>
    <t>22.12.2021 07:56:02</t>
  </si>
  <si>
    <t>22.12.2021 11:57:01</t>
  </si>
  <si>
    <t>ORTAKÖY KÖK 45-78-M01336_DEMİRKÖPRÜ M01_81494435</t>
  </si>
  <si>
    <t>22.12.2021 07:56:39</t>
  </si>
  <si>
    <t>22.12.2021 07:59:28</t>
  </si>
  <si>
    <t>KARŞIYAKA GIS TM 35-04-A00002_Karşıyaka-13 K22_2309964</t>
  </si>
  <si>
    <t>22.12.2021 08:12:56</t>
  </si>
  <si>
    <t>22.12.2021 10:59:00</t>
  </si>
  <si>
    <t>L-26 35-14-L00026_956643138_956643138</t>
  </si>
  <si>
    <t>22.12.2021 08:44:37</t>
  </si>
  <si>
    <t>22.12.2021 13:47:00</t>
  </si>
  <si>
    <t>BOSTANLI KÜME EVLERİ TR-2 45-83-M00694_955168639_955168639</t>
  </si>
  <si>
    <t>22.12.2021 08:46:45</t>
  </si>
  <si>
    <t>22.12.2021 12:37:58</t>
  </si>
  <si>
    <t>SOMA TR-23 45-82-M00023_45-82-M00023_83206242</t>
  </si>
  <si>
    <t>22.12.2021 08:48:24</t>
  </si>
  <si>
    <t>22.12.2021 11:54:26</t>
  </si>
  <si>
    <t>22.12.2021 08:50:00</t>
  </si>
  <si>
    <t>22.12.2021 09:32:37</t>
  </si>
  <si>
    <t>22.12.2021 08:55:27</t>
  </si>
  <si>
    <t>22.12.2021 10:36:41</t>
  </si>
  <si>
    <t>M-2777 35-04-M02777_M M2777/TR2/I01b_80966343</t>
  </si>
  <si>
    <t>22.12.2021 08:58:09</t>
  </si>
  <si>
    <t>22.12.2021 11:39:45</t>
  </si>
  <si>
    <t>22.12.2021 09:00:24</t>
  </si>
  <si>
    <t>22.12.2021 13:28:03</t>
  </si>
  <si>
    <t>MORALILAR İM 45-72-A00002_MORALILAR ŞEHİR L05_2307793</t>
  </si>
  <si>
    <t>22.12.2021 09:01:57</t>
  </si>
  <si>
    <t>22.12.2021 15:48:15</t>
  </si>
  <si>
    <t>ÇAPAK TAŞLIÇUKUR 35-26-M00529_6972730_56359287_56359287</t>
  </si>
  <si>
    <t>22.12.2021 09:03:32</t>
  </si>
  <si>
    <t>22.12.2021 17:36:09</t>
  </si>
  <si>
    <t>M-2018 35-01-M02018_910692539_910692539</t>
  </si>
  <si>
    <t>22.12.2021 09:03:43</t>
  </si>
  <si>
    <t>22.12.2021 14:12:46</t>
  </si>
  <si>
    <t>22.12.2021 09:04:41</t>
  </si>
  <si>
    <t>22.12.2021 17:35:45</t>
  </si>
  <si>
    <t>TR-74 35-16-M00074_ M02_47347471</t>
  </si>
  <si>
    <t>22.12.2021 09:06:48</t>
  </si>
  <si>
    <t>22.12.2021 15:25:23</t>
  </si>
  <si>
    <t>TR-147 35-19-L00147_956663122_956663122</t>
  </si>
  <si>
    <t>22.12.2021 09:07:57</t>
  </si>
  <si>
    <t>22.12.2021 12:19:54</t>
  </si>
  <si>
    <t>22.12.2021 09:08:38</t>
  </si>
  <si>
    <t>22.12.2021 11:48:29</t>
  </si>
  <si>
    <t>TR-2/107 (İBRAHİMCİ KÖK) 45-83-L00107_45-83-L00107_72168215</t>
  </si>
  <si>
    <t>22.12.2021 09:09:06</t>
  </si>
  <si>
    <t>22.12.2021 15:44:08</t>
  </si>
  <si>
    <t>SUBAŞI-5 35-26-L00332_35-26-L00332_2347626</t>
  </si>
  <si>
    <t>22.12.2021 09:10:20</t>
  </si>
  <si>
    <t>22.12.2021 10:53:45</t>
  </si>
  <si>
    <t>K-916 35-01-K00916_TRAFO K04_2324351</t>
  </si>
  <si>
    <t>22.12.2021 09:12:18</t>
  </si>
  <si>
    <t>22.12.2021 18:56:41</t>
  </si>
  <si>
    <t>GELENBE İM 45-76-A00001_HatBaşıAyırıcı_53136490 L02_53136490</t>
  </si>
  <si>
    <t>22.12.2021 09:12:46</t>
  </si>
  <si>
    <t>22.12.2021 11:04:01</t>
  </si>
  <si>
    <t>22.12.2021 09:14:58</t>
  </si>
  <si>
    <t>22.12.2021 10:30:00</t>
  </si>
  <si>
    <t>22.12.2021 09:16:22</t>
  </si>
  <si>
    <t>22.12.2021 18:00:07</t>
  </si>
  <si>
    <t>DURASILLI TR-21 45-78-M01147_45-78-M01147_66090747</t>
  </si>
  <si>
    <t>22.12.2021 09:18:25</t>
  </si>
  <si>
    <t>22.12.2021 12:50:25</t>
  </si>
  <si>
    <t>TR-159 45-78-M00159_45-78-M00159_65944956</t>
  </si>
  <si>
    <t>22.12.2021 09:19:53</t>
  </si>
  <si>
    <t>22.12.2021 14:13:20</t>
  </si>
  <si>
    <t>M-919 35-02-M00919_C_56372707_56372707</t>
  </si>
  <si>
    <t>22.12.2021 09:21:45</t>
  </si>
  <si>
    <t>22.12.2021 11:18:52</t>
  </si>
  <si>
    <t>M-1008 35-03-M01008_D_56379413_56379413</t>
  </si>
  <si>
    <t>22.12.2021 09:22:00</t>
  </si>
  <si>
    <t>22.12.2021 09:42:50</t>
  </si>
  <si>
    <t>BAKLACI TR-2 45-73-M00525_45-73-M00525_2355605</t>
  </si>
  <si>
    <t>22.12.2021 09:28:44</t>
  </si>
  <si>
    <t>22.12.2021 11:03:46</t>
  </si>
  <si>
    <t>GÜNYAKA TR-1 45-79-M00480_A_56387611_56387611</t>
  </si>
  <si>
    <t>22.12.2021 09:33:45</t>
  </si>
  <si>
    <t>22.12.2021 11:20:47</t>
  </si>
  <si>
    <t>K-4753 35-01-K04753_B_56358678_56358678</t>
  </si>
  <si>
    <t>22.12.2021 09:33:51</t>
  </si>
  <si>
    <t>22.12.2021 15:52:53</t>
  </si>
  <si>
    <t>K-1060 35-01-K01060_A_56380380_56380380</t>
  </si>
  <si>
    <t>22.12.2021 09:36:36</t>
  </si>
  <si>
    <t>22.12.2021 10:56:53</t>
  </si>
  <si>
    <t>KİPA DM 35-26-M00283_YAZIBAŞI DM-4 YERALTI M10_66066050</t>
  </si>
  <si>
    <t>22.12.2021 09:39:59</t>
  </si>
  <si>
    <t>22.12.2021 10:44:44</t>
  </si>
  <si>
    <t>K-3109 35-04-K03109_950121554_950121554</t>
  </si>
  <si>
    <t>22.12.2021 09:43:34</t>
  </si>
  <si>
    <t>22.12.2021 13:55:12</t>
  </si>
  <si>
    <t>TR-9 KİRAZ MERKEZ EMNİYET KARŞISI 35-31-L00009_35-31-L00009_2350516</t>
  </si>
  <si>
    <t>22.12.2021 09:44:00</t>
  </si>
  <si>
    <t>22.12.2021 11:41:51</t>
  </si>
  <si>
    <t>İSKELE MAH. TR 35-16-M00655_950309895_950309895</t>
  </si>
  <si>
    <t>22.12.2021 09:44:27</t>
  </si>
  <si>
    <t>22.12.2021 11:38:31</t>
  </si>
  <si>
    <t>KINIK TR-11 35-24-L00011_955217223_955217223</t>
  </si>
  <si>
    <t>22.12.2021 09:45:00</t>
  </si>
  <si>
    <t>22.12.2021 10:21:11</t>
  </si>
  <si>
    <t>BAĞYURDU TR-3 (DM-2/1) 35-27-L00242_BAĞYURDU DM-2/10-DM-2/12-DM-2/14 L03_72157618</t>
  </si>
  <si>
    <t>22.12.2021 09:47:38</t>
  </si>
  <si>
    <t>22.12.2021 18:21:23</t>
  </si>
  <si>
    <t>L-245 35-18-L00245_A_56377236_56377236</t>
  </si>
  <si>
    <t>22.12.2021 09:57:07</t>
  </si>
  <si>
    <t>22.12.2021 18:22:44</t>
  </si>
  <si>
    <t>22.12.2021 09:59:38</t>
  </si>
  <si>
    <t>22.12.2021 10:02:02</t>
  </si>
  <si>
    <t>M-1811 35-03-M01811_954975080_954975080</t>
  </si>
  <si>
    <t>22.12.2021 10:01:12</t>
  </si>
  <si>
    <t>22.12.2021 13:55:06</t>
  </si>
  <si>
    <t>DAĞISTAN TR-1 35-16-M00129_DIREK TIPI TRAFO HUCRESI H01_2042457</t>
  </si>
  <si>
    <t>22.12.2021 10:06:27</t>
  </si>
  <si>
    <t>22.12.2021 16:45:34</t>
  </si>
  <si>
    <t>22.12.2021 10:06:53</t>
  </si>
  <si>
    <t>22.12.2021 13:24:25</t>
  </si>
  <si>
    <t>DM-4/TR-20 35-22-M00084_955286512_955286512</t>
  </si>
  <si>
    <t>22.12.2021 10:07:11</t>
  </si>
  <si>
    <t>22.12.2021 18:17:41</t>
  </si>
  <si>
    <t>ASARLIK TR-7 35-28-M00181_953391980_953391980</t>
  </si>
  <si>
    <t>22.12.2021 10:13:00</t>
  </si>
  <si>
    <t>22.12.2021 11:42:09</t>
  </si>
  <si>
    <t>22.12.2021 10:20:51</t>
  </si>
  <si>
    <t>22.12.2021 12:51:35</t>
  </si>
  <si>
    <t>MURADİYE DM-4 45-71-M00190_44445844_60983965_60983965</t>
  </si>
  <si>
    <t>22.12.2021 10:21:38</t>
  </si>
  <si>
    <t>22.12.2021 14:19:08</t>
  </si>
  <si>
    <t>ÇUKURALTI M-49 35-25-M00084_35-25-M00084_72114250</t>
  </si>
  <si>
    <t>22.12.2021 10:23:00</t>
  </si>
  <si>
    <t>22.12.2021 14:02:53</t>
  </si>
  <si>
    <t>M-1201 35-10-M01201__79891925_79891925</t>
  </si>
  <si>
    <t>22.12.2021 10:28:05</t>
  </si>
  <si>
    <t>22.12.2021 10:59:02</t>
  </si>
  <si>
    <t>ÇAYAĞZI ÇELEBİLER TR-14 35-31-L00277_956578592_956578592</t>
  </si>
  <si>
    <t>22.12.2021 10:28:45</t>
  </si>
  <si>
    <t>22.12.2021 13:42:37</t>
  </si>
  <si>
    <t>ULUCAK DM-2/1 35-27-M00335_35-27-M00335_72175391</t>
  </si>
  <si>
    <t>22.12.2021 10:33:48</t>
  </si>
  <si>
    <t>22.12.2021 15:15:43</t>
  </si>
  <si>
    <t>HİKMET GIDA KÖK 45-72-M00122_HatBaşıAyırıcı_53140150 M04_53140150</t>
  </si>
  <si>
    <t>22.12.2021 10:36:58</t>
  </si>
  <si>
    <t>22.12.2021 13:04:03</t>
  </si>
  <si>
    <t>A.KARADİŞ TARIMSAL GRUP SULAMA 35-32-L00021_946412293_946412293</t>
  </si>
  <si>
    <t>22.12.2021 10:37:00</t>
  </si>
  <si>
    <t>22.12.2021 12:07:36</t>
  </si>
  <si>
    <t>GÜRSU KÖYÜ 45-73-M00178_945663267_945663267</t>
  </si>
  <si>
    <t>22.12.2021 10:44:01</t>
  </si>
  <si>
    <t>22.12.2021 12:18:03</t>
  </si>
  <si>
    <t>M-1253 35-01-M01253_97957455_97957455</t>
  </si>
  <si>
    <t>22.12.2021 10:45:41</t>
  </si>
  <si>
    <t>22.12.2021 12:52:36</t>
  </si>
  <si>
    <t>TR-20 AYI BALIĞI 35-21-L00207_953366268_953366268</t>
  </si>
  <si>
    <t>22.12.2021 10:49:29</t>
  </si>
  <si>
    <t>22.12.2021 14:25:04</t>
  </si>
  <si>
    <t>22.12.2021 10:50:08</t>
  </si>
  <si>
    <t>22.12.2021 12:31:49</t>
  </si>
  <si>
    <t>OCAKLI TR-6 35-15-L00780_C_56372455_56372455</t>
  </si>
  <si>
    <t>22.12.2021 10:51:36</t>
  </si>
  <si>
    <t>22.12.2021 15:33:16</t>
  </si>
  <si>
    <t>22.12.2021 10:54:04</t>
  </si>
  <si>
    <t>22.12.2021 12:24:02</t>
  </si>
  <si>
    <t>L-169 35-18-L00169_950442801_950442801</t>
  </si>
  <si>
    <t>22.12.2021 10:54:57</t>
  </si>
  <si>
    <t>22.12.2021 12:23:21</t>
  </si>
  <si>
    <t>M-845 35-09-M00845_B_56369545_56369545</t>
  </si>
  <si>
    <t>22.12.2021 10:58:03</t>
  </si>
  <si>
    <t>22.12.2021 11:23:28</t>
  </si>
  <si>
    <t>AHMETBEYLİ M-6 35-22-M00244_955255119_955255119</t>
  </si>
  <si>
    <t>22.12.2021 10:58:35</t>
  </si>
  <si>
    <t>22.12.2021 14:30:40</t>
  </si>
  <si>
    <t>_956656232_956656232</t>
  </si>
  <si>
    <t>22.12.2021 11:06:33</t>
  </si>
  <si>
    <t>22.12.2021 19:36:41</t>
  </si>
  <si>
    <t>22.12.2021 11:12:00</t>
  </si>
  <si>
    <t>22.12.2021 12:09:38</t>
  </si>
  <si>
    <t>K-3814 35-02-K03814_A_56364160_56364160</t>
  </si>
  <si>
    <t>22.12.2021 11:23:48</t>
  </si>
  <si>
    <t>22.12.2021 13:41:36</t>
  </si>
  <si>
    <t>UZUNHASANLAR TR-2 35-17-M00566_60724056_60983006_60983006</t>
  </si>
  <si>
    <t>22.12.2021 11:24:00</t>
  </si>
  <si>
    <t>22.12.2021 11:49:01</t>
  </si>
  <si>
    <t>KÖPRÜBAŞI TR-19 45-86-M00019_B_56403552_56403552</t>
  </si>
  <si>
    <t>22.12.2021 11:30:37</t>
  </si>
  <si>
    <t>22.12.2021 13:04:21</t>
  </si>
  <si>
    <t>MENEMEN TR-24 35-28-L00024_953385068_953385068</t>
  </si>
  <si>
    <t>22.12.2021 11:36:09</t>
  </si>
  <si>
    <t>22.12.2021 13:18:00</t>
  </si>
  <si>
    <t>ULUCAK DM-2/12 35-27-M00320_35-27-M00320_72176200</t>
  </si>
  <si>
    <t>22.12.2021 11:37:25</t>
  </si>
  <si>
    <t>22.12.2021 13:49:03</t>
  </si>
  <si>
    <t>K-3914 35-08-K03914_SEYDİKÖY İM K02_42113507</t>
  </si>
  <si>
    <t>22.12.2021 11:39:59</t>
  </si>
  <si>
    <t>22.12.2021 13:27:05</t>
  </si>
  <si>
    <t>TR-134/1 35-19-L00359_956698233_956698233</t>
  </si>
  <si>
    <t>22.12.2021 11:42:46</t>
  </si>
  <si>
    <t>22.12.2021 14:11:15</t>
  </si>
  <si>
    <t>ZEYTİNLİOVA TR-2/A 45-72-L00402_A_56389857_56389857</t>
  </si>
  <si>
    <t>22.12.2021 11:43:04</t>
  </si>
  <si>
    <t>22.12.2021 18:53:48</t>
  </si>
  <si>
    <t>SARUHANLI TR-6/A 45-80-M01200_956561395_956561395</t>
  </si>
  <si>
    <t>22.12.2021 11:46:01</t>
  </si>
  <si>
    <t>22.12.2021 14:35:30</t>
  </si>
  <si>
    <t>22.12.2021 11:54:00</t>
  </si>
  <si>
    <t>22.12.2021 12:15:00</t>
  </si>
  <si>
    <t>22.12.2021 11:55:00</t>
  </si>
  <si>
    <t>22.12.2021 21:25:14</t>
  </si>
  <si>
    <t>22.12.2021 11:55:47</t>
  </si>
  <si>
    <t>22.12.2021 16:45:32</t>
  </si>
  <si>
    <t>ÖRNEKKÖY TR-2 35-27-L00324_98804765_98804765</t>
  </si>
  <si>
    <t>22.12.2021 12:02:44</t>
  </si>
  <si>
    <t>22.12.2021 13:38:09</t>
  </si>
  <si>
    <t>22.12.2021 12:05:00</t>
  </si>
  <si>
    <t>22.12.2021 13:52:15</t>
  </si>
  <si>
    <t>M-2675 35-01-M02675__79836545_79836545</t>
  </si>
  <si>
    <t>22.12.2021 12:06:26</t>
  </si>
  <si>
    <t>22.12.2021 16:03:29</t>
  </si>
  <si>
    <t>YENİFOÇA TR-18 35-23-M00018_950417208_950417208</t>
  </si>
  <si>
    <t>22.12.2021 12:08:35</t>
  </si>
  <si>
    <t>22.12.2021 13:45:57</t>
  </si>
  <si>
    <t>TR-2/86 45-83-L00086_955141507_955141507</t>
  </si>
  <si>
    <t>22.12.2021 12:17:54</t>
  </si>
  <si>
    <t>22.12.2021 14:30:00</t>
  </si>
  <si>
    <t>YAZIBAŞI DM-4 35-26-M00633_YAZIBAŞI DM-6 M03_2308927</t>
  </si>
  <si>
    <t>22.12.2021 12:19:47</t>
  </si>
  <si>
    <t>22.12.2021 14:25:34</t>
  </si>
  <si>
    <t>22.12.2021 12:22:42</t>
  </si>
  <si>
    <t>22.12.2021 14:10:00</t>
  </si>
  <si>
    <t>DÜZLEN TR-1 45-71-M01744_953192255_953192255</t>
  </si>
  <si>
    <t>22.12.2021 12:26:12</t>
  </si>
  <si>
    <t>22.12.2021 19:13:34</t>
  </si>
  <si>
    <t>DM-20/TR01-A 45-71-M02373_953244718_953244718</t>
  </si>
  <si>
    <t>22.12.2021 12:46:33</t>
  </si>
  <si>
    <t>22.12.2021 18:43:47</t>
  </si>
  <si>
    <t>L-98 TURGUT KÖYÜ SULAMA 35-14-L00098_956659560_956659560</t>
  </si>
  <si>
    <t>22.12.2021 12:47:56</t>
  </si>
  <si>
    <t>22.12.2021 17:06:10</t>
  </si>
  <si>
    <t>L-367 ERBAY SİTESİ 35-18-L00367_950454893_950454893</t>
  </si>
  <si>
    <t>22.12.2021 12:49:09</t>
  </si>
  <si>
    <t>22.12.2021 23:22:44</t>
  </si>
  <si>
    <t>K-1809 35-01-K01809_R R1_5869126</t>
  </si>
  <si>
    <t>22.12.2021 12:50:21</t>
  </si>
  <si>
    <t>22.12.2021 16:32:48</t>
  </si>
  <si>
    <t>22.12.2021 12:53:26</t>
  </si>
  <si>
    <t>22.12.2021 17:46:34</t>
  </si>
  <si>
    <t>KÖSEDERE TR-1 35-21-L00124_5831709_56376606_56376606</t>
  </si>
  <si>
    <t>22.12.2021 13:03:00</t>
  </si>
  <si>
    <t>22.12.2021 14:33:51</t>
  </si>
  <si>
    <t>M-1993 35-09-M01993_97782990_97782990</t>
  </si>
  <si>
    <t>22.12.2021 13:03:12</t>
  </si>
  <si>
    <t>22.12.2021 16:52:54</t>
  </si>
  <si>
    <t>M-2904 35-02-M02904_99464071_99464071</t>
  </si>
  <si>
    <t>22.12.2021 13:06:15</t>
  </si>
  <si>
    <t>22.12.2021 14:58:10</t>
  </si>
  <si>
    <t>K-3741 35-08-K03741_K-2380 K03_42545348</t>
  </si>
  <si>
    <t>22.12.2021 13:07:25</t>
  </si>
  <si>
    <t>22.12.2021 19:04:00</t>
  </si>
  <si>
    <t>BADEMLİ TR-1 DM 35-15-L01010_MERKEZ TR-5 L03_67544250</t>
  </si>
  <si>
    <t>22.12.2021 13:11:10</t>
  </si>
  <si>
    <t>22.12.2021 17:34:05</t>
  </si>
  <si>
    <t>22.12.2021 13:14:47</t>
  </si>
  <si>
    <t>22.12.2021 17:24:09</t>
  </si>
  <si>
    <t>K-175 35-02-K00175_99170051_99170051</t>
  </si>
  <si>
    <t>22.12.2021 13:14:48</t>
  </si>
  <si>
    <t>22.12.2021 14:00:45</t>
  </si>
  <si>
    <t>YELKİ TR-5 (M-2339) 35-10-M02339_913179613_913179613</t>
  </si>
  <si>
    <t>22.12.2021 13:16:07</t>
  </si>
  <si>
    <t>22.12.2021 18:41:55</t>
  </si>
  <si>
    <t>22.12.2021 13:17:29</t>
  </si>
  <si>
    <t>22.12.2021 13:43:31</t>
  </si>
  <si>
    <t>22.12.2021 13:21:56</t>
  </si>
  <si>
    <t>22.12.2021 15:48:34</t>
  </si>
  <si>
    <t>ZEYTİNLER TR-2 35-19-M00401_10831551_56355164_56355164</t>
  </si>
  <si>
    <t>22.12.2021 13:34:24</t>
  </si>
  <si>
    <t>22.12.2021 20:42:15</t>
  </si>
  <si>
    <t>KARGIN KÖK 45-71-M00095_ŞİRVAN M04_2076271</t>
  </si>
  <si>
    <t>22.12.2021 13:35:56</t>
  </si>
  <si>
    <t>22.12.2021 19:08:07</t>
  </si>
  <si>
    <t>TR-2/79 45-83-L00079_93539216_93539216</t>
  </si>
  <si>
    <t>22.12.2021 13:42:22</t>
  </si>
  <si>
    <t>22.12.2021 14:42:23</t>
  </si>
  <si>
    <t>M-1234 35-01-M01234_911219617_911219617</t>
  </si>
  <si>
    <t>22.12.2021 13:42:30</t>
  </si>
  <si>
    <t>22.12.2021 17:45:31</t>
  </si>
  <si>
    <t>BAHÇELİ KÖK-5 35-30-M00232_TR-1 -2 -3 M01_72078255</t>
  </si>
  <si>
    <t>22.12.2021 13:43:50</t>
  </si>
  <si>
    <t>22.12.2021 17:18:12</t>
  </si>
  <si>
    <t>KİLLİK TR-4 45-73-M00345_C_56404339_56404339</t>
  </si>
  <si>
    <t>22.12.2021 13:44:27</t>
  </si>
  <si>
    <t>22.12.2021 16:42:36</t>
  </si>
  <si>
    <t>GELENBE İM 45-76-A00001_HatBaşıAyırıcı_53135034 L03_53135034</t>
  </si>
  <si>
    <t>22.12.2021 14:49:59</t>
  </si>
  <si>
    <t>22.12.2021 13:52:09</t>
  </si>
  <si>
    <t>22.12.2021 14:47:04</t>
  </si>
  <si>
    <t>ERGENEKON TR-3 45-83-L00140_955177357_955177357</t>
  </si>
  <si>
    <t>22.12.2021 13:57:00</t>
  </si>
  <si>
    <t>22.12.2021 15:19:44</t>
  </si>
  <si>
    <t>M-1635 GEÇİT 35-02-M01635_M-660 M04_2329435</t>
  </si>
  <si>
    <t>22.12.2021 13:59:24</t>
  </si>
  <si>
    <t>22.12.2021 15:20:20</t>
  </si>
  <si>
    <t>K-824 35-08-K00824_C_65513757_65513757</t>
  </si>
  <si>
    <t>22.12.2021 14:05:39</t>
  </si>
  <si>
    <t>22.12.2021 15:31:30</t>
  </si>
  <si>
    <t>22.12.2021 14:05:49</t>
  </si>
  <si>
    <t>22.12.2021 14:37:09</t>
  </si>
  <si>
    <t>AKALAN TR-2 35-27-M00430_99029989_99029989</t>
  </si>
  <si>
    <t>22.12.2021 14:11:49</t>
  </si>
  <si>
    <t>22.12.2021 15:42:00</t>
  </si>
  <si>
    <t>22.12.2021 14:12:00</t>
  </si>
  <si>
    <t>22.12.2021 21:36:59</t>
  </si>
  <si>
    <t>SALİHLİ İM 45-78-A00001_ŞEHİR-1 L05_48929108</t>
  </si>
  <si>
    <t>22.12.2021 14:13:19</t>
  </si>
  <si>
    <t>22.12.2021 14:39:07</t>
  </si>
  <si>
    <t>İLKYANKI TR-62 35-30-M00062_955323570_955323570</t>
  </si>
  <si>
    <t>22.12.2021 14:14:17</t>
  </si>
  <si>
    <t>22.12.2021 20:07:47</t>
  </si>
  <si>
    <t>L-245 35-18-L00245_35-18-L00245_2371958</t>
  </si>
  <si>
    <t>22.12.2021 14:25:30</t>
  </si>
  <si>
    <t>22.12.2021 16:09:14</t>
  </si>
  <si>
    <t>AFŞAR TR-1 45-79-M00343_945572090_945572090</t>
  </si>
  <si>
    <t>22.12.2021 14:25:53</t>
  </si>
  <si>
    <t>22.12.2021 17:21:07</t>
  </si>
  <si>
    <t>NARLIGEÇİT KÖK(TR-32) 35-24-M00205_DAĞITIM TRAFOSU M4_2320090</t>
  </si>
  <si>
    <t>22.12.2021 14:35:00</t>
  </si>
  <si>
    <t>22.12.2021 14:40:41</t>
  </si>
  <si>
    <t>K-530 35-01-K00530_911997492_911997492</t>
  </si>
  <si>
    <t>22.12.2021 14:35:03</t>
  </si>
  <si>
    <t>22.12.2021 17:03:37</t>
  </si>
  <si>
    <t>L-129 35-18-L00129_950436254_950436254</t>
  </si>
  <si>
    <t>22.12.2021 14:40:02</t>
  </si>
  <si>
    <t>22.12.2021 18:25:05</t>
  </si>
  <si>
    <t>K-1685 35-01-K01685_911232068_911232068</t>
  </si>
  <si>
    <t>22.12.2021 14:41:57</t>
  </si>
  <si>
    <t>22.12.2021 16:38:31</t>
  </si>
  <si>
    <t>K-4361 35-02-K04361_910204821_910204821</t>
  </si>
  <si>
    <t>22.12.2021 14:43:39</t>
  </si>
  <si>
    <t>22.12.2021 15:50:32</t>
  </si>
  <si>
    <t>TR-101 45-78-L00101_TR-103/TR-168/TR-170 L03_61216306</t>
  </si>
  <si>
    <t>22.12.2021 14:43:44</t>
  </si>
  <si>
    <t>22.12.2021 15:24:28</t>
  </si>
  <si>
    <t>ASARLIK TR-5 35-28-M00176_B_56378244_56378244</t>
  </si>
  <si>
    <t>22.12.2021 14:45:08</t>
  </si>
  <si>
    <t>22.12.2021 16:36:49</t>
  </si>
  <si>
    <t>AKÇEŞME TR-1 45-72-L00860_45-72-L00860_2373125</t>
  </si>
  <si>
    <t>22.12.2021 15:03:34</t>
  </si>
  <si>
    <t>22.12.2021 18:03:55</t>
  </si>
  <si>
    <t>DAĞDERE TR-1 35-29-L00320_A_56395295_56395295</t>
  </si>
  <si>
    <t>22.12.2021 15:05:31</t>
  </si>
  <si>
    <t>22.12.2021 20:18:03</t>
  </si>
  <si>
    <t>K-3109 35-04-K03109_913017755_913017755</t>
  </si>
  <si>
    <t>22.12.2021 15:12:16</t>
  </si>
  <si>
    <t>22.12.2021 16:19:22</t>
  </si>
  <si>
    <t>YEŞİLKÖY TR-2 45-71-M01822_953214820_953214820</t>
  </si>
  <si>
    <t>22.12.2021 15:18:11</t>
  </si>
  <si>
    <t>22.12.2021 21:06:22</t>
  </si>
  <si>
    <t>HALİTPAŞA TR-11 45-80-M00063_45-80-M00063_72189632</t>
  </si>
  <si>
    <t>22.12.2021 15:18:34</t>
  </si>
  <si>
    <t>22.12.2021 15:59:26</t>
  </si>
  <si>
    <t>İZZETTİN BATISI TARIMSAL SULAMA TR-1 45-83-M00442_45-83-M00442_2362053</t>
  </si>
  <si>
    <t>22.12.2021 15:19:40</t>
  </si>
  <si>
    <t>22.12.2021 18:57:17</t>
  </si>
  <si>
    <t>DM-3/25 (MUTLU MAH. MUHTARLIK) 45-71-M00076_953217757_953217757</t>
  </si>
  <si>
    <t>22.12.2021 15:23:22</t>
  </si>
  <si>
    <t>22.12.2021 17:51:41</t>
  </si>
  <si>
    <t>L-232 BİTLİSLİLER 35-14-L00232_956662177_956662177</t>
  </si>
  <si>
    <t>22.12.2021 15:28:08</t>
  </si>
  <si>
    <t>22.12.2021 18:22:43</t>
  </si>
  <si>
    <t>TR-14 45-77-L00014_945511741_945511741</t>
  </si>
  <si>
    <t>22.12.2021 15:28:32</t>
  </si>
  <si>
    <t>22.12.2021 16:14:06</t>
  </si>
  <si>
    <t>M-1635 GEÇİT 35-02-M01635_M-660 M04_2051879</t>
  </si>
  <si>
    <t>22.12.2021 15:31:00</t>
  </si>
  <si>
    <t>22.12.2021 16:12:31</t>
  </si>
  <si>
    <t>TR-2/16 45-72-L00016_956476781_956476781</t>
  </si>
  <si>
    <t>22.12.2021 15:35:24</t>
  </si>
  <si>
    <t>22.12.2021 18:30:54</t>
  </si>
  <si>
    <t>DM-3/18 35-19-M00416_956665332_956665332</t>
  </si>
  <si>
    <t>22.12.2021 15:42:24</t>
  </si>
  <si>
    <t>22.12.2021 21:23:34</t>
  </si>
  <si>
    <t>22.12.2021 15:48:36</t>
  </si>
  <si>
    <t>22.12.2021 17:22:14</t>
  </si>
  <si>
    <t>SALİHLERALTI TANSAŞ KÖK 35-30-M00670_KÖK-4 M01_72071617</t>
  </si>
  <si>
    <t>22.12.2021 15:50:29</t>
  </si>
  <si>
    <t>22.12.2021 16:51:05</t>
  </si>
  <si>
    <t>M-2465 35-09-M02465_95000468766_95000468766</t>
  </si>
  <si>
    <t>22.12.2021 15:53:27</t>
  </si>
  <si>
    <t>22.12.2021 17:09:55</t>
  </si>
  <si>
    <t>KERİMAĞA ORTAKÖY TR-2 45-78-M00786_49188941_56405618_56405618</t>
  </si>
  <si>
    <t>22.12.2021 15:58:54</t>
  </si>
  <si>
    <t>22.12.2021 17:48:39</t>
  </si>
  <si>
    <t>M-1386 35-03-M01386_910410017_910410017</t>
  </si>
  <si>
    <t>22.12.2021 16:02:09</t>
  </si>
  <si>
    <t>22.12.2021 17:56:19</t>
  </si>
  <si>
    <t>DM-3/28(ALAN SK. TR) 45-71-M00082_953210588_953210588</t>
  </si>
  <si>
    <t>22.12.2021 16:09:40</t>
  </si>
  <si>
    <t>22.12.2021 18:02:38</t>
  </si>
  <si>
    <t>K-175 35-02-K00175_99542769_99542769</t>
  </si>
  <si>
    <t>22.12.2021 16:23:40</t>
  </si>
  <si>
    <t>22.12.2021 20:45:01</t>
  </si>
  <si>
    <t>22.12.2021 16:26:00</t>
  </si>
  <si>
    <t>22.12.2021 18:15:41</t>
  </si>
  <si>
    <t>SART TR-12 45-78-M00179_953252500_953252500</t>
  </si>
  <si>
    <t>22.12.2021 16:31:10</t>
  </si>
  <si>
    <t>22.12.2021 17:14:06</t>
  </si>
  <si>
    <t>BAĞYURDU TR-7 (DM-1/6) 35-27-L00248_DAĞITIM TRAFO BAĞYURDU TR-7 (DM-1/6) L04_72148923</t>
  </si>
  <si>
    <t>22.12.2021 16:39:36</t>
  </si>
  <si>
    <t>22.12.2021 19:29:38</t>
  </si>
  <si>
    <t>DM-8/5 45-71-M02257_953240423_953240423</t>
  </si>
  <si>
    <t>22.12.2021 16:42:00</t>
  </si>
  <si>
    <t>22.12.2021 19:53:06</t>
  </si>
  <si>
    <t>TERZİHALİLLER-1 35-16-M00105_35-16-M00105_2346998</t>
  </si>
  <si>
    <t>22.12.2021 16:48:20</t>
  </si>
  <si>
    <t>22.12.2021 17:55:10</t>
  </si>
  <si>
    <t>K-1081 35-02-K01081_913212455_913212455</t>
  </si>
  <si>
    <t>22.12.2021 16:50:42</t>
  </si>
  <si>
    <t>22.12.2021 17:32:08</t>
  </si>
  <si>
    <t>K-2008 35-02-K02008_C_56378333_56378333</t>
  </si>
  <si>
    <t>22.12.2021 16:51:52</t>
  </si>
  <si>
    <t>22.12.2021 21:58:25</t>
  </si>
  <si>
    <t>TİRE DM2/5 35-29-L00024_35-29-L00024_2372121</t>
  </si>
  <si>
    <t>22.12.2021 16:54:19</t>
  </si>
  <si>
    <t>22.12.2021 18:14:24</t>
  </si>
  <si>
    <t>22.12.2021 16:54:26</t>
  </si>
  <si>
    <t>22.12.2021 20:15:34</t>
  </si>
  <si>
    <t>22.12.2021 16:57:00</t>
  </si>
  <si>
    <t>22.12.2021 18:09:18</t>
  </si>
  <si>
    <t>HALİTPAŞA TR-11 45-80-M00063_A_56384464_56384464</t>
  </si>
  <si>
    <t>22.12.2021 17:03:07</t>
  </si>
  <si>
    <t>22.12.2021 18:02:25</t>
  </si>
  <si>
    <t>K-848 35-04-K00848_35-04-K00848_2376416</t>
  </si>
  <si>
    <t>22.12.2021 17:09:43</t>
  </si>
  <si>
    <t>22.12.2021 17:52:07</t>
  </si>
  <si>
    <t>22.12.2021 17:15:11</t>
  </si>
  <si>
    <t>22.12.2021 21:46:08</t>
  </si>
  <si>
    <t>GÖRDES DM 45-75-M00050_HatBaşıAyırıcı_53135709 M09_53135709</t>
  </si>
  <si>
    <t>22.12.2021 17:16:42</t>
  </si>
  <si>
    <t>22.12.2021 18:18:20</t>
  </si>
  <si>
    <t>K-4871 35-01-K04871_35-01-K04871_2350167</t>
  </si>
  <si>
    <t>22.12.2021 17:17:46</t>
  </si>
  <si>
    <t>23.12.2021 00:15:49</t>
  </si>
  <si>
    <t>YAZIBAŞI DM-5 35-26-M00550_DM-4 M04_2116257</t>
  </si>
  <si>
    <t>22.12.2021 17:18:29</t>
  </si>
  <si>
    <t>22.12.2021 17:46:58</t>
  </si>
  <si>
    <t>DM-2/TR-25 35-26-M01353_A_60984605_60984605</t>
  </si>
  <si>
    <t>22.12.2021 17:22:24</t>
  </si>
  <si>
    <t>22.12.2021 18:32:31</t>
  </si>
  <si>
    <t>TR-162 35-19-L00162_956692394_956692394</t>
  </si>
  <si>
    <t>22.12.2021 17:22:58</t>
  </si>
  <si>
    <t>22.12.2021 21:03:40</t>
  </si>
  <si>
    <t>KINIK TR-11 35-24-L00011_A A03_5779733</t>
  </si>
  <si>
    <t>22.12.2021 17:25:26</t>
  </si>
  <si>
    <t>22.12.2021 19:07:46</t>
  </si>
  <si>
    <t>TR-170 35-26-M01191__56358757_56358757</t>
  </si>
  <si>
    <t>22.12.2021 17:30:36</t>
  </si>
  <si>
    <t>22.12.2021 18:16:20</t>
  </si>
  <si>
    <t>AFŞAR TR-2 45-79-M00344_45-79-M00344_2356292</t>
  </si>
  <si>
    <t>22.12.2021 17:30:39</t>
  </si>
  <si>
    <t>22.12.2021 18:08:47</t>
  </si>
  <si>
    <t>YENİFOÇA TR-22 35-23-M00022_950413604_950413604</t>
  </si>
  <si>
    <t>22.12.2021 17:32:05</t>
  </si>
  <si>
    <t>22.12.2021 21:51:27</t>
  </si>
  <si>
    <t>DM-3/28(ALAN SK. TR) 45-71-M00082_B B1_45134558</t>
  </si>
  <si>
    <t>22.12.2021 17:47:00</t>
  </si>
  <si>
    <t>22.12.2021 20:19:40</t>
  </si>
  <si>
    <t>TR-73 35-16-L00073_47552085_56397786_56397786</t>
  </si>
  <si>
    <t>22.12.2021 17:47:20</t>
  </si>
  <si>
    <t>22.12.2021 18:59:32</t>
  </si>
  <si>
    <t>MURADİYE ORTA ÖLÇEKLİ SANAYİ TR-11 45-71-M00229_45-71-M00229_66203508</t>
  </si>
  <si>
    <t>22.12.2021 17:49:01</t>
  </si>
  <si>
    <t>22.12.2021 22:54:52</t>
  </si>
  <si>
    <t>SERİNYAYLA DAŞ MAH.TR 45-73-M00881_945638503_945638503</t>
  </si>
  <si>
    <t>22.12.2021 17:50:27</t>
  </si>
  <si>
    <t>22.12.2021 20:14:21</t>
  </si>
  <si>
    <t>K-1487 35-03-K01487_E_56373244_56373244</t>
  </si>
  <si>
    <t>22.12.2021 17:50:40</t>
  </si>
  <si>
    <t>22.12.2021 18:53:26</t>
  </si>
  <si>
    <t>ÜÇKONAK TR-5 35-15-L01173_982044831_982044831</t>
  </si>
  <si>
    <t>22.12.2021 17:51:00</t>
  </si>
  <si>
    <t>22.12.2021 18:45:19</t>
  </si>
  <si>
    <t>K-653 35-01-K00653_B_65498393_65498393</t>
  </si>
  <si>
    <t>22.12.2021 17:54:06</t>
  </si>
  <si>
    <t>22.12.2021 21:45:40</t>
  </si>
  <si>
    <t>M-2902 35-02-M02902_912052630_912052630</t>
  </si>
  <si>
    <t>22.12.2021 17:54:45</t>
  </si>
  <si>
    <t>22.12.2021 19:22:50</t>
  </si>
  <si>
    <t>TR-27 35-19-L00027_B_56394772_56394772</t>
  </si>
  <si>
    <t>22.12.2021 17:55:46</t>
  </si>
  <si>
    <t>22.12.2021 21:34:07</t>
  </si>
  <si>
    <t>M-396 35-09-M00396_35-09-M00396_2357315</t>
  </si>
  <si>
    <t>22.12.2021 18:02:39</t>
  </si>
  <si>
    <t>22.12.2021 19:14:39</t>
  </si>
  <si>
    <t>TR-35 45-77-L00035_93537450_93537450</t>
  </si>
  <si>
    <t>22.12.2021 18:02:42</t>
  </si>
  <si>
    <t>22.12.2021 19:18:46</t>
  </si>
  <si>
    <t>K-379 35-01-K00379_910789553_910789553</t>
  </si>
  <si>
    <t>22.12.2021 18:12:21</t>
  </si>
  <si>
    <t>22.12.2021 19:43:08</t>
  </si>
  <si>
    <t>YAĞCILAR TR-1 35-19-M00226_956671979_956671979</t>
  </si>
  <si>
    <t>22.12.2021 18:13:57</t>
  </si>
  <si>
    <t>22.12.2021 19:13:00</t>
  </si>
  <si>
    <t>BAHADIRLAR TR-1 45-79-M00126_C_56385098_56385098</t>
  </si>
  <si>
    <t>22.12.2021 18:14:22</t>
  </si>
  <si>
    <t>22.12.2021 20:40:12</t>
  </si>
  <si>
    <t>ÇAMLIK KÖK 35-13-L00084_ÇAMLIK KÖYÜ L04_66478166</t>
  </si>
  <si>
    <t>22.12.2021 18:19:21</t>
  </si>
  <si>
    <t>22.12.2021 19:23:00</t>
  </si>
  <si>
    <t>EĞLENHOCA TR-1 35-21-L00118_35-21-L00118_2375349</t>
  </si>
  <si>
    <t>22.12.2021 18:22:42</t>
  </si>
  <si>
    <t>22.12.2021 18:44:27</t>
  </si>
  <si>
    <t>TÜRKELLİ TR-2 35-28-M00463_953383864_953383864</t>
  </si>
  <si>
    <t>22.12.2021 19:12:02</t>
  </si>
  <si>
    <t>DİLEK ALİRIZA BEY MAH. TR-1 45-80-M00132_956558081_956558081</t>
  </si>
  <si>
    <t>22.12.2021 18:25:34</t>
  </si>
  <si>
    <t>22.12.2021 20:18:26</t>
  </si>
  <si>
    <t>TR-8 (M-708) 35-30-M00708_C_79411720_79411720</t>
  </si>
  <si>
    <t>22.12.2021 18:32:44</t>
  </si>
  <si>
    <t>22.12.2021 20:00:51</t>
  </si>
  <si>
    <t>KARABURUN TR-3 35-21-L00007_953361560_953361560</t>
  </si>
  <si>
    <t>22.12.2021 18:51:22</t>
  </si>
  <si>
    <t>22.12.2021 19:48:49</t>
  </si>
  <si>
    <t>22.12.2021 18:53:54</t>
  </si>
  <si>
    <t>22.12.2021 21:16:05</t>
  </si>
  <si>
    <t>K-1758 35-04-K01758_912295745_912295745</t>
  </si>
  <si>
    <t>22.12.2021 18:55:50</t>
  </si>
  <si>
    <t>22.12.2021 19:33:18</t>
  </si>
  <si>
    <t>ARMUTLU TR-3 35-27-L00003_A_56356268_56356268</t>
  </si>
  <si>
    <t>22.12.2021 19:03:14</t>
  </si>
  <si>
    <t>22.12.2021 22:16:17</t>
  </si>
  <si>
    <t>K-2380 35-08-K02380_B_56372000_56372000</t>
  </si>
  <si>
    <t>22.12.2021 21:40:39</t>
  </si>
  <si>
    <t>22.12.2021 19:04:37</t>
  </si>
  <si>
    <t>22.12.2021 21:43:44</t>
  </si>
  <si>
    <t>22.12.2021 19:07:35</t>
  </si>
  <si>
    <t>22.12.2021 19:55:40</t>
  </si>
  <si>
    <t>22.12.2021 19:09:24</t>
  </si>
  <si>
    <t>22.12.2021 20:31:42</t>
  </si>
  <si>
    <t>L-96 35-18-L00096_6347564_56369522_56369522</t>
  </si>
  <si>
    <t>22.12.2021 19:09:28</t>
  </si>
  <si>
    <t>22.12.2021 21:51:18</t>
  </si>
  <si>
    <t>K-550 35-01-K00550_35-01-K00550_2347804</t>
  </si>
  <si>
    <t>22.12.2021 19:11:06</t>
  </si>
  <si>
    <t>22.12.2021 19:28:38</t>
  </si>
  <si>
    <t>İLYASLAR TR-1 45-76-M00099_955246819_955246819</t>
  </si>
  <si>
    <t>22.12.2021 20:29:03</t>
  </si>
  <si>
    <t>22.12.2021 19:13:13</t>
  </si>
  <si>
    <t>22.12.2021 21:37:02</t>
  </si>
  <si>
    <t>YAKAKÖY TR-1 45-75-M00249_945616870_945616870</t>
  </si>
  <si>
    <t>22.12.2021 19:13:36</t>
  </si>
  <si>
    <t>22.12.2021 21:01:29</t>
  </si>
  <si>
    <t>22.12.2021 19:15:12</t>
  </si>
  <si>
    <t>22.12.2021 20:21:28</t>
  </si>
  <si>
    <t>22.12.2021 19:15:27</t>
  </si>
  <si>
    <t>22.12.2021 23:20:03</t>
  </si>
  <si>
    <t>TR-1/3G (HEKİMOĞLU) 45-71-M01860_B_56403132_56403132</t>
  </si>
  <si>
    <t>22.12.2021 19:15:34</t>
  </si>
  <si>
    <t>22.12.2021 20:35:07</t>
  </si>
  <si>
    <t>22.12.2021 20:27:00</t>
  </si>
  <si>
    <t>22.12.2021 19:16:57</t>
  </si>
  <si>
    <t>22.12.2021 20:19:35</t>
  </si>
  <si>
    <t>22.12.2021 19:17:04</t>
  </si>
  <si>
    <t>22.12.2021 20:59:15</t>
  </si>
  <si>
    <t>22.12.2021 19:27:10</t>
  </si>
  <si>
    <t>22.12.2021 22:22:10</t>
  </si>
  <si>
    <t>M-396 35-09-M00396_A_56391734_56391734</t>
  </si>
  <si>
    <t>22.12.2021 19:30:44</t>
  </si>
  <si>
    <t>22.12.2021 20:54:54</t>
  </si>
  <si>
    <t>K-1732 35-01-K01732_915026796_915026796</t>
  </si>
  <si>
    <t>22.12.2021 19:32:02</t>
  </si>
  <si>
    <t>22.12.2021 21:13:00</t>
  </si>
  <si>
    <t>K-1397 GÖRECE 35-22-K01397_35-22-K01397_2358790</t>
  </si>
  <si>
    <t>22.12.2021 19:32:04</t>
  </si>
  <si>
    <t>22.12.2021 20:52:39</t>
  </si>
  <si>
    <t>POLYAK TR-2 35-30-L00133_C_56403792_56403792</t>
  </si>
  <si>
    <t>22.12.2021 19:38:32</t>
  </si>
  <si>
    <t>22.12.2021 21:41:54</t>
  </si>
  <si>
    <t>K-4773 35-04-K04773_35-04-K04773_55022081</t>
  </si>
  <si>
    <t>22.12.2021 19:39:36</t>
  </si>
  <si>
    <t>22.12.2021 20:44:59</t>
  </si>
  <si>
    <t>TR-2/120 45-83-M00718__72373846_72373846</t>
  </si>
  <si>
    <t>22.12.2021 19:42:16</t>
  </si>
  <si>
    <t>22.12.2021 23:25:34</t>
  </si>
  <si>
    <t>K-3649 35-02-K03649_A_56372249_56372249</t>
  </si>
  <si>
    <t>22.12.2021 19:44:06</t>
  </si>
  <si>
    <t>22.12.2021 21:17:42</t>
  </si>
  <si>
    <t>GÖLBAŞI TR-1 45-77-M00087__72372185_72372185</t>
  </si>
  <si>
    <t>22.12.2021 19:46:49</t>
  </si>
  <si>
    <t>22.12.2021 21:11:50</t>
  </si>
  <si>
    <t>FOÇA TR-32 35-23-L00032_A_56397888_56397888</t>
  </si>
  <si>
    <t>22.12.2021 19:52:59</t>
  </si>
  <si>
    <t>22.12.2021 21:41:04</t>
  </si>
  <si>
    <t>L-365 ILDIR ÇAYAĞZI 35-18-L00365_7752341_56376066_56376066</t>
  </si>
  <si>
    <t>22.12.2021 19:55:14</t>
  </si>
  <si>
    <t>22.12.2021 21:36:48</t>
  </si>
  <si>
    <t>KARABURUN TR-4/19 35-21-L00004_A_56357319_56357319</t>
  </si>
  <si>
    <t>22.12.2021 20:05:40</t>
  </si>
  <si>
    <t>22.12.2021 22:59:11</t>
  </si>
  <si>
    <t>22.12.2021 20:06:44</t>
  </si>
  <si>
    <t>22.12.2021 20:42:38</t>
  </si>
  <si>
    <t>K-3396 35-01-K03396_911476746_911476746</t>
  </si>
  <si>
    <t>22.12.2021 20:14:43</t>
  </si>
  <si>
    <t>22.12.2021 21:45:13</t>
  </si>
  <si>
    <t>22.12.2021 20:18:09</t>
  </si>
  <si>
    <t>22.12.2021 20:52:26</t>
  </si>
  <si>
    <t>22.12.2021 20:23:31</t>
  </si>
  <si>
    <t>22.12.2021 21:08:40</t>
  </si>
  <si>
    <t>22.12.2021 20:38:03</t>
  </si>
  <si>
    <t>22.12.2021 22:54:46</t>
  </si>
  <si>
    <t>M-2015 35-01-M02015_910374407_910374407</t>
  </si>
  <si>
    <t>22.12.2021 20:39:49</t>
  </si>
  <si>
    <t>22.12.2021 22:48:26</t>
  </si>
  <si>
    <t>DM-2/TR-20 35-22-M00853_955264814_955264814</t>
  </si>
  <si>
    <t>22.12.2021 20:42:46</t>
  </si>
  <si>
    <t>22.12.2021 21:36:52</t>
  </si>
  <si>
    <t>22.12.2021 20:51:43</t>
  </si>
  <si>
    <t>22.12.2021 21:50:28</t>
  </si>
  <si>
    <t>KOYUNDERE TR-12 35-28-M00161_6434518_56366151_56366151</t>
  </si>
  <si>
    <t>22.12.2021 20:51:46</t>
  </si>
  <si>
    <t>22.12.2021 21:18:44</t>
  </si>
  <si>
    <t>22.12.2021 20:57:52</t>
  </si>
  <si>
    <t>22.12.2021 22:15:45</t>
  </si>
  <si>
    <t>22.12.2021 21:00:14</t>
  </si>
  <si>
    <t>22.12.2021 21:27:50</t>
  </si>
  <si>
    <t>22.12.2021 21:01:43</t>
  </si>
  <si>
    <t>23.12.2021 01:23:00</t>
  </si>
  <si>
    <t>22.12.2021 21:02:23</t>
  </si>
  <si>
    <t>23.12.2021 01:12:40</t>
  </si>
  <si>
    <t>TR-1/44 45-72-M00044_B_56389987_56389987</t>
  </si>
  <si>
    <t>22.12.2021 21:03:21</t>
  </si>
  <si>
    <t>22.12.2021 23:26:18</t>
  </si>
  <si>
    <t>22.12.2021 21:05:00</t>
  </si>
  <si>
    <t>23.12.2021 01:18:32</t>
  </si>
  <si>
    <t>ÜRKMEZ M-14 35-25-M00154_A_56376026_56376026</t>
  </si>
  <si>
    <t>22.12.2021 21:10:09</t>
  </si>
  <si>
    <t>22.12.2021 21:52:53</t>
  </si>
  <si>
    <t>TR-15 35-19-L00015_11326165_65499779_65499779</t>
  </si>
  <si>
    <t>22.12.2021 21:11:56</t>
  </si>
  <si>
    <t>22.12.2021 21:41:34</t>
  </si>
  <si>
    <t>22.12.2021 21:15:09</t>
  </si>
  <si>
    <t>22.12.2021 22:14:38</t>
  </si>
  <si>
    <t>AHMETLİ TR-63 SANAYİ 45-84-L00063_A_56406888_56406888</t>
  </si>
  <si>
    <t>22.12.2021 21:34:08</t>
  </si>
  <si>
    <t>22.12.2021 22:44:58</t>
  </si>
  <si>
    <t>TR-22 (DM-7/TR-23) 35-19-L00022_956700694_956700694</t>
  </si>
  <si>
    <t>22.12.2021 21:50:51</t>
  </si>
  <si>
    <t>22.12.2021 23:56:09</t>
  </si>
  <si>
    <t>TR-22 (DM-7/TR-23) 35-19-L00022_50039855_56393189_56393189</t>
  </si>
  <si>
    <t>22.12.2021 21:51:53</t>
  </si>
  <si>
    <t>23.12.2021 02:13:30</t>
  </si>
  <si>
    <t>22.12.2021 22:25:57</t>
  </si>
  <si>
    <t>22.12.2021 23:52:46</t>
  </si>
  <si>
    <t>TR-1-3/2 ESKİ ARIZA KABİN 35-20-L00017_B_56360044_56360044</t>
  </si>
  <si>
    <t>22.12.2021 22:31:27</t>
  </si>
  <si>
    <t>22.12.2021 23:36:05</t>
  </si>
  <si>
    <t>22.12.2021 22:35:34</t>
  </si>
  <si>
    <t>22.12.2021 23:55:59</t>
  </si>
  <si>
    <t>DM-2/TR-20 35-22-M00853_955264803_955264803</t>
  </si>
  <si>
    <t>22.12.2021 22:41:14</t>
  </si>
  <si>
    <t>22.12.2021 23:57:36</t>
  </si>
  <si>
    <t>GÜLBAHÇE İM 35-19-A00006_GÜLBAHÇE L02_72213957</t>
  </si>
  <si>
    <t>22.12.2021 22:47:24</t>
  </si>
  <si>
    <t>23.12.2021 00:09:57</t>
  </si>
  <si>
    <t>KORDON KÖK 45-78-M00730_HatBaşıAyırıcı_53139496 M03_53139496</t>
  </si>
  <si>
    <t>22.12.2021 22:50:59</t>
  </si>
  <si>
    <t>22.12.2021 22:51:49</t>
  </si>
  <si>
    <t>DM-3/19 35-19-M00019_7424602_56375067_56375067</t>
  </si>
  <si>
    <t>22.12.2021 22:51:19</t>
  </si>
  <si>
    <t>23.12.2021 00:45:52</t>
  </si>
  <si>
    <t>DM-21/18A 45-71-M00476_953193642_953193642</t>
  </si>
  <si>
    <t>22.12.2021 22:51:46</t>
  </si>
  <si>
    <t>23.12.2021 14:21:13</t>
  </si>
  <si>
    <t>K-1025 35-01-K01025__79812638_79812638</t>
  </si>
  <si>
    <t>22.12.2021 22:59:35</t>
  </si>
  <si>
    <t>23.12.2021 04:12:40</t>
  </si>
  <si>
    <t>M-2909 35-02-M02909_C A14B_5806792</t>
  </si>
  <si>
    <t>22.12.2021 23:07:09</t>
  </si>
  <si>
    <t>23.12.2021 00:34:49</t>
  </si>
  <si>
    <t>22.12.2021 23:21:09</t>
  </si>
  <si>
    <t>23.12.2021 00:44:01</t>
  </si>
  <si>
    <t>23.12.2021 00:01:39</t>
  </si>
  <si>
    <t>23.12.2021 02:29:31</t>
  </si>
  <si>
    <t>TR-13 35-31-L00013_47996370_56398017_56398017</t>
  </si>
  <si>
    <t>23.12.2021 00:11:24</t>
  </si>
  <si>
    <t>23.12.2021 01:07:08</t>
  </si>
  <si>
    <t>MORDOĞAN TR-28 35-21-L00156_953364878_953364878</t>
  </si>
  <si>
    <t>23.12.2021 00:15:02</t>
  </si>
  <si>
    <t>23.12.2021 01:46:34</t>
  </si>
  <si>
    <t>23.12.2021 01:24:00</t>
  </si>
  <si>
    <t>23.12.2021 06:42:27</t>
  </si>
  <si>
    <t>DM-14/3B 45-71-M02250_965797496_965797496</t>
  </si>
  <si>
    <t>23.12.2021 02:05:49</t>
  </si>
  <si>
    <t>23.12.2021 03:31:21</t>
  </si>
  <si>
    <t>23.12.2021 02:05:50</t>
  </si>
  <si>
    <t>23.12.2021 07:05:01</t>
  </si>
  <si>
    <t>OSMANGAZİ İM 35-02-A00004_TR-2 10.5 K11_2101515</t>
  </si>
  <si>
    <t>23.12.2021 02:06:09</t>
  </si>
  <si>
    <t>23.12.2021 07:07:35</t>
  </si>
  <si>
    <t>ÖDEMİŞ TM-2 35-15-A00005_TRF-B M15_2119694</t>
  </si>
  <si>
    <t>23.12.2021 03:04:41</t>
  </si>
  <si>
    <t>23.12.2021 03:09:56</t>
  </si>
  <si>
    <t>M-147 SAKIZLIKOY 35-18-M00147_DAĞITIM TRF M-147 M03_66031089</t>
  </si>
  <si>
    <t>23.12.2021 03:17:00</t>
  </si>
  <si>
    <t>23.12.2021 03:32:03</t>
  </si>
  <si>
    <t>EĞRİGÖL TR-1 35-16-M00050_A_56397822_56397822</t>
  </si>
  <si>
    <t>23.12.2021 05:13:57</t>
  </si>
  <si>
    <t>23.12.2021 10:09:58</t>
  </si>
  <si>
    <t>GÜNEŞLİ TR-15 45-75-M00058_A_56392038_56392038</t>
  </si>
  <si>
    <t>23.12.2021 05:52:09</t>
  </si>
  <si>
    <t>23.12.2021 06:44:49</t>
  </si>
  <si>
    <t>K-3771 35-08-K03771_A_56368731_56368731</t>
  </si>
  <si>
    <t>23.12.2021 06:11:00</t>
  </si>
  <si>
    <t>23.12.2021 15:02:44</t>
  </si>
  <si>
    <t>BOSTANLI GIS TM 35-04-A00001_Bostanlı-1 K01_2311154</t>
  </si>
  <si>
    <t>23.12.2021 06:34:15</t>
  </si>
  <si>
    <t>23.12.2021 08:03:59</t>
  </si>
  <si>
    <t>M-2878 35-10-M02878_98070449_98070449</t>
  </si>
  <si>
    <t>23.12.2021 07:12:10</t>
  </si>
  <si>
    <t>23.12.2021 08:46:10</t>
  </si>
  <si>
    <t>DM02/TR20 KAYMAKAMLIK YANI 45-73-M00011_945671429_945671429</t>
  </si>
  <si>
    <t>23.12.2021 07:56:45</t>
  </si>
  <si>
    <t>23.12.2021 08:43:14</t>
  </si>
  <si>
    <t>L-525 SAĞLIKÇILAR 35-18-L00525_965833472_965833472</t>
  </si>
  <si>
    <t>23.12.2021 07:59:11</t>
  </si>
  <si>
    <t>23.12.2021 09:04:30</t>
  </si>
  <si>
    <t>23.12.2021 08:04:10</t>
  </si>
  <si>
    <t>23.12.2021 09:12:31</t>
  </si>
  <si>
    <t>KIRKAĞAÇ TR-26 45-76-M00026_955244320_955244320</t>
  </si>
  <si>
    <t>23.12.2021 08:13:02</t>
  </si>
  <si>
    <t>23.12.2021 08:41:55</t>
  </si>
  <si>
    <t>K-583 35-02-K00583_99544159_99544159</t>
  </si>
  <si>
    <t>23.12.2021 08:21:03</t>
  </si>
  <si>
    <t>23.12.2021 09:58:57</t>
  </si>
  <si>
    <t>M-1425 35-04-M01425_913493431_913493431</t>
  </si>
  <si>
    <t>23.12.2021 08:27:32</t>
  </si>
  <si>
    <t>23.12.2021 13:45:19</t>
  </si>
  <si>
    <t>23.12.2021 08:32:00</t>
  </si>
  <si>
    <t>23.12.2021 11:26:16</t>
  </si>
  <si>
    <t>DM-20/20 45-71-M00445_H H1_44574489</t>
  </si>
  <si>
    <t>23.12.2021 08:36:07</t>
  </si>
  <si>
    <t>23.12.2021 18:19:26</t>
  </si>
  <si>
    <t>GÜNEŞLİ TR-11 45-75-M00320_945597075_945597075</t>
  </si>
  <si>
    <t>23.12.2021 08:45:58</t>
  </si>
  <si>
    <t>23.12.2021 12:13:35</t>
  </si>
  <si>
    <t>M-1814 KISIK DM-1 35-22-M00095_IŞIKLAR-2 M07_72099851</t>
  </si>
  <si>
    <t>23.12.2021 08:51:37</t>
  </si>
  <si>
    <t>23.12.2021 09:14:02</t>
  </si>
  <si>
    <t>23.12.2021 08:57:33</t>
  </si>
  <si>
    <t>23.12.2021 10:17:35</t>
  </si>
  <si>
    <t>TİRE DM2/11 35-29-M00117_48388710_56381261_56381261</t>
  </si>
  <si>
    <t>23.12.2021 08:59:00</t>
  </si>
  <si>
    <t>23.12.2021 12:59:35</t>
  </si>
  <si>
    <t>23.12.2021 09:00:50</t>
  </si>
  <si>
    <t>23.12.2021 16:48:17</t>
  </si>
  <si>
    <t>23.12.2021 09:04:03</t>
  </si>
  <si>
    <t>23.12.2021 17:15:56</t>
  </si>
  <si>
    <t>23.12.2021 09:04:43</t>
  </si>
  <si>
    <t>23.12.2021 15:03:02</t>
  </si>
  <si>
    <t>ÖREN TR-1 KÖK 35-27-L00213_ŞEHİR ÖREN L07_72160515</t>
  </si>
  <si>
    <t>23.12.2021 09:07:50</t>
  </si>
  <si>
    <t>23.12.2021 09:51:50</t>
  </si>
  <si>
    <t>M-3081 35-02-M03081_G G1B_5838958</t>
  </si>
  <si>
    <t>23.12.2021 09:08:59</t>
  </si>
  <si>
    <t>23.12.2021 12:02:38</t>
  </si>
  <si>
    <t>K-1229 35-01-K01229_B_56375666_56375666</t>
  </si>
  <si>
    <t>23.12.2021 09:09:30</t>
  </si>
  <si>
    <t>23.12.2021 11:37:04</t>
  </si>
  <si>
    <t>M-3081(YATIRIM REZERVE) 35-02-M03081_E_56357245_56357245</t>
  </si>
  <si>
    <t>23.12.2021 09:09:46</t>
  </si>
  <si>
    <t>23.12.2021 12:04:52</t>
  </si>
  <si>
    <t>M-3081(YATIRIM REZERVE) 35-02-M03081_H_56357243_56357243</t>
  </si>
  <si>
    <t>23.12.2021 09:10:39</t>
  </si>
  <si>
    <t>23.12.2021 12:03:28</t>
  </si>
  <si>
    <t>M-3081(YATIRIM REZERVE) 35-02-M03081_B_56357246_56357246</t>
  </si>
  <si>
    <t>23.12.2021 09:11:35</t>
  </si>
  <si>
    <t>23.12.2021 12:05:21</t>
  </si>
  <si>
    <t>TİRE İM-DM-1 35-29-A00001_BOYNUYOĞUN L04_2059647</t>
  </si>
  <si>
    <t>23.12.2021 09:11:50</t>
  </si>
  <si>
    <t>23.12.2021 17:23:50</t>
  </si>
  <si>
    <t>M-3081(YATIRIM REZERVE) 35-02-M03081_A_56357247_56357247</t>
  </si>
  <si>
    <t>23.12.2021 09:12:29</t>
  </si>
  <si>
    <t>23.12.2021 12:04:05</t>
  </si>
  <si>
    <t>TR-66/B 45-78-L00750_A tr66/c1b_49409059</t>
  </si>
  <si>
    <t>23.12.2021 09:14:03</t>
  </si>
  <si>
    <t>23.12.2021 13:12:06</t>
  </si>
  <si>
    <t>23.12.2021 09:16:05</t>
  </si>
  <si>
    <t>23.12.2021 11:57:26</t>
  </si>
  <si>
    <t>23.12.2021 09:18:00</t>
  </si>
  <si>
    <t>23.12.2021 09:28:52</t>
  </si>
  <si>
    <t>23.12.2021 09:18:40</t>
  </si>
  <si>
    <t>23.12.2021 16:23:31</t>
  </si>
  <si>
    <t>DM-2/5 35-26-M00814_956627918_956627918</t>
  </si>
  <si>
    <t>23.12.2021 09:18:43</t>
  </si>
  <si>
    <t>23.12.2021 10:43:00</t>
  </si>
  <si>
    <t>K-45 35-07-K00045_K-779 K02_48432095</t>
  </si>
  <si>
    <t>23.12.2021 09:19:38</t>
  </si>
  <si>
    <t>23.12.2021 17:34:00</t>
  </si>
  <si>
    <t>K-4756 35-04-K04756_99642564_99642564</t>
  </si>
  <si>
    <t>23.12.2021 09:26:31</t>
  </si>
  <si>
    <t>23.12.2021 10:48:29</t>
  </si>
  <si>
    <t>TR-2/109 45-83-L00109_45-83-L00109_72121355</t>
  </si>
  <si>
    <t>23.12.2021 09:26:34</t>
  </si>
  <si>
    <t>23.12.2021 10:59:37</t>
  </si>
  <si>
    <t>23.12.2021 09:27:19</t>
  </si>
  <si>
    <t>23.12.2021 16:05:19</t>
  </si>
  <si>
    <t>23.12.2021 09:28:00</t>
  </si>
  <si>
    <t>23.12.2021 10:08:15</t>
  </si>
  <si>
    <t>M-417 35-02-M00417_914657453_914657453</t>
  </si>
  <si>
    <t>23.12.2021 09:31:12</t>
  </si>
  <si>
    <t>23.12.2021 11:16:48</t>
  </si>
  <si>
    <t>İRFAN YAY 35-24-M00211_DIREK TIPI TRAFO HUCRESI H01_2042651</t>
  </si>
  <si>
    <t>23.12.2021 09:32:47</t>
  </si>
  <si>
    <t>23.12.2021 10:56:29</t>
  </si>
  <si>
    <t>M-975 35-03-M00975_35-03-M00975_41946158</t>
  </si>
  <si>
    <t>23.12.2021 09:36:28</t>
  </si>
  <si>
    <t>23.12.2021 10:03:13</t>
  </si>
  <si>
    <t>23.12.2021 09:37:09</t>
  </si>
  <si>
    <t>23.12.2021 10:04:35</t>
  </si>
  <si>
    <t>L-244 35-18-L00244_950445759_950445759</t>
  </si>
  <si>
    <t>23.12.2021 09:39:25</t>
  </si>
  <si>
    <t>23.12.2021 18:05:09</t>
  </si>
  <si>
    <t>23.12.2021 09:39:32</t>
  </si>
  <si>
    <t>23.12.2021 14:37:49</t>
  </si>
  <si>
    <t>K-1932 35-09-K01932_F_56379958_56379958</t>
  </si>
  <si>
    <t>23.12.2021 09:39:46</t>
  </si>
  <si>
    <t>23.12.2021 10:04:43</t>
  </si>
  <si>
    <t>TR-61 35-27-M01103_913831959_913831959</t>
  </si>
  <si>
    <t>23.12.2021 09:41:50</t>
  </si>
  <si>
    <t>23.12.2021 12:55:39</t>
  </si>
  <si>
    <t>23.12.2021 09:42:23</t>
  </si>
  <si>
    <t>23.12.2021 11:30:49</t>
  </si>
  <si>
    <t>K-1241 35-03-K01241_D_56364298_56364298</t>
  </si>
  <si>
    <t>23.12.2021 09:42:51</t>
  </si>
  <si>
    <t>23.12.2021 11:44:15</t>
  </si>
  <si>
    <t>23.12.2021 09:44:00</t>
  </si>
  <si>
    <t>23.12.2021 10:39:07</t>
  </si>
  <si>
    <t>M-336 (DM-3/TR-3) 35-14-M00336_966562927_966562927</t>
  </si>
  <si>
    <t>23.12.2021 09:49:22</t>
  </si>
  <si>
    <t>23.12.2021 11:02:09</t>
  </si>
  <si>
    <t>SOMA TR-11/1 45-82-M00034_C_56402172_56402172</t>
  </si>
  <si>
    <t>23.12.2021 09:51:57</t>
  </si>
  <si>
    <t>23.12.2021 12:06:02</t>
  </si>
  <si>
    <t>23.12.2021 09:52:58</t>
  </si>
  <si>
    <t>23.12.2021 10:20:01</t>
  </si>
  <si>
    <t>23.12.2021 09:53:16</t>
  </si>
  <si>
    <t>23.12.2021 17:53:30</t>
  </si>
  <si>
    <t>KARABURUN TR-9 35-21-L00027_95001204730_95001204730</t>
  </si>
  <si>
    <t>23.12.2021 09:56:27</t>
  </si>
  <si>
    <t>23.12.2021 20:00:54</t>
  </si>
  <si>
    <t>L-245 35-18-L00245_964090586_964090586</t>
  </si>
  <si>
    <t>23.12.2021 09:57:58</t>
  </si>
  <si>
    <t>23.12.2021 17:21:45</t>
  </si>
  <si>
    <t>İSKELE MAH. TR 35-16-M00655_950312703_950312703</t>
  </si>
  <si>
    <t>23.12.2021 09:59:00</t>
  </si>
  <si>
    <t>23.12.2021 11:58:58</t>
  </si>
  <si>
    <t>K-2722 35-08-K02722_TRAFO K04_42019649</t>
  </si>
  <si>
    <t>23.12.2021 10:02:22</t>
  </si>
  <si>
    <t>23.12.2021 12:56:49</t>
  </si>
  <si>
    <t>K-1932 35-09-K01932_B_56379655_56379655</t>
  </si>
  <si>
    <t>23.12.2021 10:06:46</t>
  </si>
  <si>
    <t>23.12.2021 11:53:06</t>
  </si>
  <si>
    <t>23.12.2021 10:07:30</t>
  </si>
  <si>
    <t>23.12.2021 11:13:21</t>
  </si>
  <si>
    <t>TR-68 35-30-L00068_35-30-L00068_2368889</t>
  </si>
  <si>
    <t>23.12.2021 12:29:00</t>
  </si>
  <si>
    <t>L-169 35-18-L00169_49998930_56392521_56392521</t>
  </si>
  <si>
    <t>23.12.2021 10:11:05</t>
  </si>
  <si>
    <t>23.12.2021 14:02:11</t>
  </si>
  <si>
    <t>23.12.2021 10:11:08</t>
  </si>
  <si>
    <t>23.12.2021 12:02:53</t>
  </si>
  <si>
    <t>K-928 35-04-K00928_99297147_99297147</t>
  </si>
  <si>
    <t>23.12.2021 10:11:59</t>
  </si>
  <si>
    <t>23.12.2021 11:14:07</t>
  </si>
  <si>
    <t>TR-35 35-26-M00035_7825160_56359481_56359481</t>
  </si>
  <si>
    <t>23.12.2021 10:12:54</t>
  </si>
  <si>
    <t>23.12.2021 12:42:25</t>
  </si>
  <si>
    <t>DM-14/3A 45-71-M02249_953200737_953200737</t>
  </si>
  <si>
    <t>23.12.2021 10:24:25</t>
  </si>
  <si>
    <t>23.12.2021 17:42:14</t>
  </si>
  <si>
    <t>TR-11 35-16-L00011_47592490 B1b_47594609</t>
  </si>
  <si>
    <t>23.12.2021 10:25:57</t>
  </si>
  <si>
    <t>23.12.2021 12:35:20</t>
  </si>
  <si>
    <t>TR-60 35-30-L00060_35-30-L00060_2360524</t>
  </si>
  <si>
    <t>23.12.2021 10:26:00</t>
  </si>
  <si>
    <t>23.12.2021 15:49:00</t>
  </si>
  <si>
    <t>KAŞIKÇI TR-1 35-24-M00240_47495483_56396450_56396450</t>
  </si>
  <si>
    <t>23.12.2021 10:31:52</t>
  </si>
  <si>
    <t>23.12.2021 11:43:25</t>
  </si>
  <si>
    <t>M-2654 İSTİNYE PARK DM 35-07-M02654_M-2132 M12_66085021</t>
  </si>
  <si>
    <t>23.12.2021 10:34:42</t>
  </si>
  <si>
    <t>23.12.2021 11:17:22</t>
  </si>
  <si>
    <t>PAYAMLI M-5 35-25-M00161_956637394_956637394</t>
  </si>
  <si>
    <t>23.12.2021 10:34:52</t>
  </si>
  <si>
    <t>23.12.2021 15:51:09</t>
  </si>
  <si>
    <t>TR-2/53 45-72-L00053_B_56391550_56391550</t>
  </si>
  <si>
    <t>23.12.2021 10:37:26</t>
  </si>
  <si>
    <t>23.12.2021 12:07:38</t>
  </si>
  <si>
    <t>ARMUTLU DM-2/TR-28 (ESKİ TR-2) 35-27-L00002_TR-4 L04_61219941</t>
  </si>
  <si>
    <t>23.12.2021 10:38:00</t>
  </si>
  <si>
    <t>23.12.2021 16:46:22</t>
  </si>
  <si>
    <t>23.12.2021 10:39:12</t>
  </si>
  <si>
    <t>23.12.2021 17:11:13</t>
  </si>
  <si>
    <t>DUMANLAR KÖK 45-81-M00044_KARABEYLER M02_72038345</t>
  </si>
  <si>
    <t>23.12.2021 10:49:00</t>
  </si>
  <si>
    <t>23.12.2021 14:00:26</t>
  </si>
  <si>
    <t>23.12.2021 10:59:03</t>
  </si>
  <si>
    <t>23.12.2021 13:44:20</t>
  </si>
  <si>
    <t>K-1229 35-01-K01229_35-01-K01229_2355499</t>
  </si>
  <si>
    <t>23.12.2021 11:04:50</t>
  </si>
  <si>
    <t>23.12.2021 11:46:43</t>
  </si>
  <si>
    <t>K-821 35-03-K00821_A_56377616_56377616</t>
  </si>
  <si>
    <t>23.12.2021 11:05:27</t>
  </si>
  <si>
    <t>23.12.2021 18:03:47</t>
  </si>
  <si>
    <t>DM-1/70 35-29-M00070_48363880_56361418_56361418</t>
  </si>
  <si>
    <t>23.12.2021 11:07:00</t>
  </si>
  <si>
    <t>23.12.2021 12:31:46</t>
  </si>
  <si>
    <t>DM02/TR21 (YILDIRIM BEYAZİD OKULU)) 45-73-M00025_945682503_945682503</t>
  </si>
  <si>
    <t>23.12.2021 11:09:42</t>
  </si>
  <si>
    <t>23.12.2021 12:09:36</t>
  </si>
  <si>
    <t>KARABURUN TR-1/15 35-21-L00019_953360089_953360089</t>
  </si>
  <si>
    <t>23.12.2021 11:14:23</t>
  </si>
  <si>
    <t>23.12.2021 21:35:16</t>
  </si>
  <si>
    <t>ARMUTLU DM-2/TR-36 (ESKİ TR-6) 35-27-L00006_KIZILCA L03_61232253</t>
  </si>
  <si>
    <t>23.12.2021 11:17:04</t>
  </si>
  <si>
    <t>23.12.2021 17:19:58</t>
  </si>
  <si>
    <t>ULUCAK DM-2/17 35-27-M00859_913658365_913658365</t>
  </si>
  <si>
    <t>23.12.2021 11:18:18</t>
  </si>
  <si>
    <t>23.12.2021 14:57:07</t>
  </si>
  <si>
    <t>23.12.2021 11:21:00</t>
  </si>
  <si>
    <t>23.12.2021 13:21:03</t>
  </si>
  <si>
    <t>DM-2/14 (MURADİYE CAMİİ) 45-71-M00075_45-71-M00075_66476107</t>
  </si>
  <si>
    <t>23.12.2021 11:22:57</t>
  </si>
  <si>
    <t>23.12.2021 15:33:12</t>
  </si>
  <si>
    <t>K-914 35-01-K00914_912232172_912232172</t>
  </si>
  <si>
    <t>23.12.2021 11:24:13</t>
  </si>
  <si>
    <t>23.12.2021 14:28:50</t>
  </si>
  <si>
    <t>ARAPBAŞI TR-4 35-20-M00034_955210926_955210926</t>
  </si>
  <si>
    <t>23.12.2021 11:25:00</t>
  </si>
  <si>
    <t>23.12.2021 12:39:23</t>
  </si>
  <si>
    <t>BEYLER KÖK 45-85-L00034_HatBaşıAyırıcı_53135817 L03_53135817</t>
  </si>
  <si>
    <t>23.12.2021 12:48:40</t>
  </si>
  <si>
    <t>K-1225 35-02-K01225_910093312_910093312</t>
  </si>
  <si>
    <t>23.12.2021 11:31:15</t>
  </si>
  <si>
    <t>23.12.2021 13:34:14</t>
  </si>
  <si>
    <t>M-2705 35-01-M02705_981341517_981341517</t>
  </si>
  <si>
    <t>23.12.2021 11:32:11</t>
  </si>
  <si>
    <t>23.12.2021 13:36:59</t>
  </si>
  <si>
    <t>YENİ FOÇA TR-2 35-23-M00002_YENİ FOÇA DM M04_66039432</t>
  </si>
  <si>
    <t>23.12.2021 11:33:40</t>
  </si>
  <si>
    <t>23.12.2021 11:34:00</t>
  </si>
  <si>
    <t>GELENBE TR-3 45-76-L00062_955245170_955245170</t>
  </si>
  <si>
    <t>23.12.2021 11:36:16</t>
  </si>
  <si>
    <t>23.12.2021 12:56:20</t>
  </si>
  <si>
    <t>KİLLİK TR-10 45-73-M00850_C_56400942_56400942</t>
  </si>
  <si>
    <t>23.12.2021 11:40:19</t>
  </si>
  <si>
    <t>23.12.2021 14:00:38</t>
  </si>
  <si>
    <t>YENİ LİMAN TR-2 35-21-L00051_953357560_953357560</t>
  </si>
  <si>
    <t>23.12.2021 11:48:50</t>
  </si>
  <si>
    <t>23.12.2021 22:44:45</t>
  </si>
  <si>
    <t>İZZETTİN TR-1 45-83-M00438_955157294_955157294</t>
  </si>
  <si>
    <t>23.12.2021 11:49:11</t>
  </si>
  <si>
    <t>23.12.2021 14:16:28</t>
  </si>
  <si>
    <t>23.12.2021 11:52:00</t>
  </si>
  <si>
    <t>23.12.2021 12:02:08</t>
  </si>
  <si>
    <t>DM-2/43 35-26-M01149_T t1b_5909746</t>
  </si>
  <si>
    <t>23.12.2021 11:52:09</t>
  </si>
  <si>
    <t>23.12.2021 12:45:19</t>
  </si>
  <si>
    <t>M-3036(YATIRIM REZERVE) 35-09-M03036_A_56380659_56380659</t>
  </si>
  <si>
    <t>23.12.2021 11:56:08</t>
  </si>
  <si>
    <t>23.12.2021 12:49:25</t>
  </si>
  <si>
    <t>23.12.2021 12:00:02</t>
  </si>
  <si>
    <t>23.12.2021 13:32:27</t>
  </si>
  <si>
    <t>K-4756 35-04-K04756_A A01b_5788946</t>
  </si>
  <si>
    <t>23.12.2021 12:01:16</t>
  </si>
  <si>
    <t>23.12.2021 17:00:20</t>
  </si>
  <si>
    <t>ÖDEMİŞ İM 35-15-A00001_DONANIMLI YEDEK M03_2309732</t>
  </si>
  <si>
    <t>23.12.2021 12:02:20</t>
  </si>
  <si>
    <t>23.12.2021 13:48:16</t>
  </si>
  <si>
    <t>K-188 35-01-K00188_911391816_911391816</t>
  </si>
  <si>
    <t>23.12.2021 12:02:42</t>
  </si>
  <si>
    <t>23.12.2021 13:47:05</t>
  </si>
  <si>
    <t>23.12.2021 12:18:15</t>
  </si>
  <si>
    <t>23.12.2021 13:59:07</t>
  </si>
  <si>
    <t>DURASILLI TR-8 45-78-M01119_ÇEVİK BLOK M02_66108891</t>
  </si>
  <si>
    <t>23.12.2021 12:20:24</t>
  </si>
  <si>
    <t>23.12.2021 13:03:00</t>
  </si>
  <si>
    <t>TR-16 35-19-M00016_956666205_956666205</t>
  </si>
  <si>
    <t>23.12.2021 12:21:45</t>
  </si>
  <si>
    <t>23.12.2021 18:04:59</t>
  </si>
  <si>
    <t>TR-52 35-30-L00052_35-30-L00052_72042112</t>
  </si>
  <si>
    <t>23.12.2021 12:30:53</t>
  </si>
  <si>
    <t>23.12.2021 17:16:00</t>
  </si>
  <si>
    <t>K-646 35-01-K00646_913275107_913275107</t>
  </si>
  <si>
    <t>23.12.2021 12:31:59</t>
  </si>
  <si>
    <t>23.12.2021 16:07:00</t>
  </si>
  <si>
    <t>K-1225 35-02-K01225_35-02-K01225_2373698</t>
  </si>
  <si>
    <t>23.12.2021 12:40:30</t>
  </si>
  <si>
    <t>23.12.2021 14:21:57</t>
  </si>
  <si>
    <t>YENİFOÇA TR-1 DM 35-23-M00001_A_56399269_56399269</t>
  </si>
  <si>
    <t>23.12.2021 12:48:00</t>
  </si>
  <si>
    <t>23.12.2021 13:41:43</t>
  </si>
  <si>
    <t>ARAPBAŞI TR-4 35-20-M00034_955210918_955210918</t>
  </si>
  <si>
    <t>23.12.2021 12:48:45</t>
  </si>
  <si>
    <t>23.12.2021 16:46:08</t>
  </si>
  <si>
    <t>23.12.2021 13:00:58</t>
  </si>
  <si>
    <t>23.12.2021 16:53:44</t>
  </si>
  <si>
    <t>K-49 35-01-K00049_G G1_5865798</t>
  </si>
  <si>
    <t>23.12.2021 13:01:24</t>
  </si>
  <si>
    <t>23.12.2021 17:06:18</t>
  </si>
  <si>
    <t>L-240 PTT TRAFO 35-18-L00240_11512936 a3b_5958452</t>
  </si>
  <si>
    <t>23.12.2021 13:11:00</t>
  </si>
  <si>
    <t>23.12.2021 17:15:13</t>
  </si>
  <si>
    <t>TR-43 35-15-M00043_DIREK TIPI TRAFO HUCRESI H01_2046131</t>
  </si>
  <si>
    <t>23.12.2021 13:12:00</t>
  </si>
  <si>
    <t>23.12.2021 13:57:53</t>
  </si>
  <si>
    <t>K-1774 35-02-K01774_A_56364484_56364484</t>
  </si>
  <si>
    <t>23.12.2021 13:20:46</t>
  </si>
  <si>
    <t>23.12.2021 15:13:52</t>
  </si>
  <si>
    <t>M-2486 DADAŞKENT TR-2 35-10-M02486_97917278_97917278</t>
  </si>
  <si>
    <t>23.12.2021 13:26:50</t>
  </si>
  <si>
    <t>23.12.2021 17:14:08</t>
  </si>
  <si>
    <t>TR-20 AYI BALIĞI 35-21-L00207_95000598496_95000598496</t>
  </si>
  <si>
    <t>23.12.2021 13:28:02</t>
  </si>
  <si>
    <t>23.12.2021 19:14:29</t>
  </si>
  <si>
    <t>SINIRADA TR-1 35-16-M00095_35-16-M00095_2361497</t>
  </si>
  <si>
    <t>23.12.2021 13:28:40</t>
  </si>
  <si>
    <t>23.12.2021 16:06:09</t>
  </si>
  <si>
    <t>K-1450 35-04-K01450_A_56364490_56364490</t>
  </si>
  <si>
    <t>23.12.2021 13:32:36</t>
  </si>
  <si>
    <t>23.12.2021 18:46:26</t>
  </si>
  <si>
    <t>GÖÇBEYLİ TR-4 35-16-M00019_953326898_953326898</t>
  </si>
  <si>
    <t>23.12.2021 13:44:11</t>
  </si>
  <si>
    <t>23.12.2021 19:49:39</t>
  </si>
  <si>
    <t>SOMA DM-5/17 45-82-M00421_945528190_945528190</t>
  </si>
  <si>
    <t>23.12.2021 13:47:24</t>
  </si>
  <si>
    <t>23.12.2021 15:55:36</t>
  </si>
  <si>
    <t>K-1241 35-03-K01241_A_56364296_56364296</t>
  </si>
  <si>
    <t>23.12.2021 13:51:13</t>
  </si>
  <si>
    <t>23.12.2021 16:46:04</t>
  </si>
  <si>
    <t>TEKELİ DM 35-22-M00088_ESKİ AHMETBEYLİ M08_48495817</t>
  </si>
  <si>
    <t>23.12.2021 14:06:10</t>
  </si>
  <si>
    <t>23.12.2021 14:55:47</t>
  </si>
  <si>
    <t>M-1822 35-03-M01822_35-03-M01822_48048247</t>
  </si>
  <si>
    <t>23.12.2021 14:07:55</t>
  </si>
  <si>
    <t>23.12.2021 14:21:40</t>
  </si>
  <si>
    <t>BEYLER ÇAYIRI TR-2 35-16-M00163_47543011_56397103_56397103</t>
  </si>
  <si>
    <t>23.12.2021 14:08:22</t>
  </si>
  <si>
    <t>23.12.2021 18:07:14</t>
  </si>
  <si>
    <t>TR-2/118 45-83-M00713_45-83-M00713_61193085</t>
  </si>
  <si>
    <t>23.12.2021 14:17:55</t>
  </si>
  <si>
    <t>23.12.2021 14:54:53</t>
  </si>
  <si>
    <t>K-1927 35-10-K01927_B B03b_5924789</t>
  </si>
  <si>
    <t>23.12.2021 14:18:20</t>
  </si>
  <si>
    <t>23.12.2021 16:04:06</t>
  </si>
  <si>
    <t>ULUCAK DM-2/3 35-27-M00336_95000543224_95000543224</t>
  </si>
  <si>
    <t>23.12.2021 14:24:54</t>
  </si>
  <si>
    <t>23.12.2021 17:55:03</t>
  </si>
  <si>
    <t>K-3540 35-01-K03540_911107455_911107455</t>
  </si>
  <si>
    <t>23.12.2021 14:26:11</t>
  </si>
  <si>
    <t>23.12.2021 20:13:05</t>
  </si>
  <si>
    <t>23.12.2021 14:27:53</t>
  </si>
  <si>
    <t>23.12.2021 20:47:07</t>
  </si>
  <si>
    <t>K-29 35-03-K00029_910158818_910158818</t>
  </si>
  <si>
    <t>23.12.2021 14:34:18</t>
  </si>
  <si>
    <t>23.12.2021 17:13:01</t>
  </si>
  <si>
    <t>23.12.2021 14:44:49</t>
  </si>
  <si>
    <t>23.12.2021 19:37:23</t>
  </si>
  <si>
    <t>DM-8/10 45-71-M00287_953179752_953179752</t>
  </si>
  <si>
    <t>23.12.2021 14:48:47</t>
  </si>
  <si>
    <t>23.12.2021 18:58:21</t>
  </si>
  <si>
    <t>DERBENTALTI TARIMSAL SULAMA TR-2 45-83-M00576_45-83-M00576_2348528</t>
  </si>
  <si>
    <t>23.12.2021 14:52:24</t>
  </si>
  <si>
    <t>23.12.2021 19:35:01</t>
  </si>
  <si>
    <t>L-393 YENİ OKUL 35-18-L00393_950448574_950448574</t>
  </si>
  <si>
    <t>23.12.2021 14:55:38</t>
  </si>
  <si>
    <t>23.12.2021 22:21:54</t>
  </si>
  <si>
    <t>_955254712_955254712</t>
  </si>
  <si>
    <t>23.12.2021 14:59:50</t>
  </si>
  <si>
    <t>23.12.2021 17:42:28</t>
  </si>
  <si>
    <t>TR-36 45-77-L00036_945487920_945487920</t>
  </si>
  <si>
    <t>23.12.2021 15:00:56</t>
  </si>
  <si>
    <t>23.12.2021 15:46:46</t>
  </si>
  <si>
    <t>L-110 OVACIK 35-18-L00110_965667020_965667020</t>
  </si>
  <si>
    <t>23.12.2021 15:05:12</t>
  </si>
  <si>
    <t>23.12.2021 22:06:57</t>
  </si>
  <si>
    <t>HALİTPAŞA TR-3 45-80-M00061_956558331_956558331</t>
  </si>
  <si>
    <t>23.12.2021 15:12:00</t>
  </si>
  <si>
    <t>23.12.2021 17:49:01</t>
  </si>
  <si>
    <t>DM-14/3A 45-71-M02249_953200527_953200527</t>
  </si>
  <si>
    <t>23.12.2021 15:17:17</t>
  </si>
  <si>
    <t>23.12.2021 17:39:52</t>
  </si>
  <si>
    <t>K-3771 35-08-K03771_35-08-K03771_42028825</t>
  </si>
  <si>
    <t>23.12.2021 15:17:45</t>
  </si>
  <si>
    <t>23.12.2021 18:43:43</t>
  </si>
  <si>
    <t>M-2704 35-01-M02704_982429099_982429099</t>
  </si>
  <si>
    <t>23.12.2021 15:20:49</t>
  </si>
  <si>
    <t>23.12.2021 17:55:00</t>
  </si>
  <si>
    <t>MURADİYE ORTA ÖLÇEKLİ SAN. TR-6 45-71-M00224_44445806 tr6/A1_44453722</t>
  </si>
  <si>
    <t>23.12.2021 15:30:48</t>
  </si>
  <si>
    <t>23.12.2021 17:58:29</t>
  </si>
  <si>
    <t>TR-87 HÜSEYİN DOYRAN GRB. 35-15-M00087_950403570_950403570</t>
  </si>
  <si>
    <t>23.12.2021 15:31:00</t>
  </si>
  <si>
    <t>23.12.2021 16:56:53</t>
  </si>
  <si>
    <t>M-235 35-02-M00235_A_56380770_56380770</t>
  </si>
  <si>
    <t>23.12.2021 15:39:06</t>
  </si>
  <si>
    <t>23.12.2021 17:41:20</t>
  </si>
  <si>
    <t>TR-40 45-77-L00040_945490256_945490256</t>
  </si>
  <si>
    <t>23.12.2021 15:42:15</t>
  </si>
  <si>
    <t>23.12.2021 17:19:00</t>
  </si>
  <si>
    <t>KARABURUN TR-1/9 35-21-L00024_942453560_942453560</t>
  </si>
  <si>
    <t>23.12.2021 15:47:51</t>
  </si>
  <si>
    <t>23.12.2021 21:18:50</t>
  </si>
  <si>
    <t>23.12.2021 15:51:35</t>
  </si>
  <si>
    <t>23.12.2021 20:28:33</t>
  </si>
  <si>
    <t>L-97 35-18-L00097_950457851_950457851</t>
  </si>
  <si>
    <t>23.12.2021 15:55:59</t>
  </si>
  <si>
    <t>23.12.2021 22:03:56</t>
  </si>
  <si>
    <t>K-3799 35-04-K03799_913142887_913142887</t>
  </si>
  <si>
    <t>23.12.2021 16:08:08</t>
  </si>
  <si>
    <t>23.12.2021 20:13:49</t>
  </si>
  <si>
    <t>23.12.2021 16:09:53</t>
  </si>
  <si>
    <t>23.12.2021 17:40:18</t>
  </si>
  <si>
    <t>TR-9 35-15-M00009_950382931_950382931</t>
  </si>
  <si>
    <t>23.12.2021 16:11:56</t>
  </si>
  <si>
    <t>23.12.2021 19:10:45</t>
  </si>
  <si>
    <t>_95000484859_95000484859</t>
  </si>
  <si>
    <t>23.12.2021 16:27:36</t>
  </si>
  <si>
    <t>23.12.2021 17:58:20</t>
  </si>
  <si>
    <t>YELKİ TR-6 (M-2343) 35-10-M02343_98148649_98148649</t>
  </si>
  <si>
    <t>23.12.2021 16:29:22</t>
  </si>
  <si>
    <t>23.12.2021 17:37:08</t>
  </si>
  <si>
    <t>ÇANDARLI TR-1 35-30-M00001_A_56362631_56362631</t>
  </si>
  <si>
    <t>23.12.2021 16:30:06</t>
  </si>
  <si>
    <t>23.12.2021 18:12:09</t>
  </si>
  <si>
    <t>ALİ ÖRÜMLÜ TR-3  SULAMA 45-71-M01198_45-71-M01198_2355539</t>
  </si>
  <si>
    <t>23.12.2021 16:31:28</t>
  </si>
  <si>
    <t>23.12.2021 20:01:37</t>
  </si>
  <si>
    <t>23.12.2021 16:32:23</t>
  </si>
  <si>
    <t>23.12.2021 18:35:08</t>
  </si>
  <si>
    <t>YILMAZ TR-29 45-78-M00189_953249194_953249194</t>
  </si>
  <si>
    <t>23.12.2021 16:33:03</t>
  </si>
  <si>
    <t>23.12.2021 17:36:53</t>
  </si>
  <si>
    <t>23.12.2021 16:42:15</t>
  </si>
  <si>
    <t>23.12.2021 17:46:07</t>
  </si>
  <si>
    <t>23.12.2021 16:42:50</t>
  </si>
  <si>
    <t>23.12.2021 16:43:14</t>
  </si>
  <si>
    <t>L-12 BALLI KUYU 35-14-L00012_964085157_964085157</t>
  </si>
  <si>
    <t>23.12.2021 16:43:20</t>
  </si>
  <si>
    <t>24.12.2021 00:27:27</t>
  </si>
  <si>
    <t>BAYRAM KARAKOÇ SULAMA GRUBU TR 35-27-L00132_95000548742_95000548742</t>
  </si>
  <si>
    <t>23.12.2021 16:43:32</t>
  </si>
  <si>
    <t>23.12.2021 22:35:51</t>
  </si>
  <si>
    <t>MURADİYE HASTANE TR-1 45-71-M00193_966112026_966112026</t>
  </si>
  <si>
    <t>23.12.2021 16:54:58</t>
  </si>
  <si>
    <t>23.12.2021 23:54:52</t>
  </si>
  <si>
    <t>23.12.2021 17:03:26</t>
  </si>
  <si>
    <t>23.12.2021 17:58:58</t>
  </si>
  <si>
    <t>ÖREN TR-2 35-27-L00217_C_56365609_56365609</t>
  </si>
  <si>
    <t>23.12.2021 17:06:39</t>
  </si>
  <si>
    <t>23.12.2021 20:01:07</t>
  </si>
  <si>
    <t>ASARLIK TR-4 35-28-M00179_953378836_953378836</t>
  </si>
  <si>
    <t>23.12.2021 17:06:44</t>
  </si>
  <si>
    <t>23.12.2021 18:15:33</t>
  </si>
  <si>
    <t>ÇEŞNELİ TR-2 45-73-M00455_B_56395867_56395867</t>
  </si>
  <si>
    <t>23.12.2021 17:21:48</t>
  </si>
  <si>
    <t>23.12.2021 18:31:08</t>
  </si>
  <si>
    <t>GÖKKAYA TR-4 45-84-L00049_955183194_955183194</t>
  </si>
  <si>
    <t>23.12.2021 17:24:29</t>
  </si>
  <si>
    <t>23.12.2021 18:11:06</t>
  </si>
  <si>
    <t>TİRE DM-2/8 35-29-M00116_48386959 G1b_48388029</t>
  </si>
  <si>
    <t>23.12.2021 17:27:27</t>
  </si>
  <si>
    <t>23.12.2021 19:23:30</t>
  </si>
  <si>
    <t>ÖREN TR-2 35-27-L00217_ÖREN TR-1 KÖK L03_72160235</t>
  </si>
  <si>
    <t>23.12.2021 17:29:30</t>
  </si>
  <si>
    <t>23.12.2021 18:29:48</t>
  </si>
  <si>
    <t>TR-55 35-15-M00055_950370049_950370049</t>
  </si>
  <si>
    <t>23.12.2021 17:39:00</t>
  </si>
  <si>
    <t>23.12.2021 18:54:06</t>
  </si>
  <si>
    <t>TR-104 35-16-L00104_953335633_953335633</t>
  </si>
  <si>
    <t>23.12.2021 17:40:28</t>
  </si>
  <si>
    <t>23.12.2021 21:18:59</t>
  </si>
  <si>
    <t>BAĞARASI TR-7 35-23-M00176__79552657_79552657</t>
  </si>
  <si>
    <t>23.12.2021 17:47:13</t>
  </si>
  <si>
    <t>23.12.2021 18:34:15</t>
  </si>
  <si>
    <t>TR-19 35-30-L00019_35-30-L00019_72110881</t>
  </si>
  <si>
    <t>23.12.2021 17:47:15</t>
  </si>
  <si>
    <t>23.12.2021 20:59:54</t>
  </si>
  <si>
    <t>DM4/TR-8 35-27-M00022_D D01b_49895656</t>
  </si>
  <si>
    <t>23.12.2021 17:52:26</t>
  </si>
  <si>
    <t>23.12.2021 22:31:58</t>
  </si>
  <si>
    <t>YUKARI KIZILCA TR-7 35-27-L00343_947656332_947656332</t>
  </si>
  <si>
    <t>23.12.2021 22:00:06</t>
  </si>
  <si>
    <t>OVAKENT İM 35-15-A00003_ÇATAL ARMUT L05_2057398</t>
  </si>
  <si>
    <t>23.12.2021 20:44:37</t>
  </si>
  <si>
    <t>KESTELLİ TR-1 45-84-L00036_10528271_56386239_56386239</t>
  </si>
  <si>
    <t>23.12.2021 18:01:40</t>
  </si>
  <si>
    <t>23.12.2021 18:58:04</t>
  </si>
  <si>
    <t>23.12.2021 19:32:08</t>
  </si>
  <si>
    <t>23.12.2021 18:05:51</t>
  </si>
  <si>
    <t>23.12.2021 19:41:53</t>
  </si>
  <si>
    <t>YELKİ TR-6 (M-2343) 35-10-M02343_C C1_49156798</t>
  </si>
  <si>
    <t>23.12.2021 18:06:24</t>
  </si>
  <si>
    <t>23.12.2021 19:53:46</t>
  </si>
  <si>
    <t>PAYAMLI M-19 35-25-M00172_956646384_956646384</t>
  </si>
  <si>
    <t>23.12.2021 18:07:48</t>
  </si>
  <si>
    <t>23.12.2021 22:37:35</t>
  </si>
  <si>
    <t>23.12.2021 18:08:04</t>
  </si>
  <si>
    <t>24.12.2021 00:28:47</t>
  </si>
  <si>
    <t>TR-108 ZEYTİNALANI 35-19-L00108__72410940_72410940</t>
  </si>
  <si>
    <t>23.12.2021 18:08:05</t>
  </si>
  <si>
    <t>23.12.2021 20:55:07</t>
  </si>
  <si>
    <t>23.12.2021 18:15:00</t>
  </si>
  <si>
    <t>23.12.2021 23:38:58</t>
  </si>
  <si>
    <t>ALAŞEHİR TR-8 45-73-M00008_945670412_945670412</t>
  </si>
  <si>
    <t>23.12.2021 18:16:14</t>
  </si>
  <si>
    <t>23.12.2021 18:53:29</t>
  </si>
  <si>
    <t>23.12.2021 18:17:03</t>
  </si>
  <si>
    <t>23.12.2021 23:07:01</t>
  </si>
  <si>
    <t>FIRDAMLAR TR-1 45-76-M00164_DIREK TIPI TRAFO HUCRESI H01_2084917</t>
  </si>
  <si>
    <t>23.12.2021 18:18:09</t>
  </si>
  <si>
    <t>23.12.2021 18:29:37</t>
  </si>
  <si>
    <t>23.12.2021 18:24:14</t>
  </si>
  <si>
    <t>23.12.2021 19:41:32</t>
  </si>
  <si>
    <t>K-2 35-01-K00002_K F1_5871620</t>
  </si>
  <si>
    <t>23.12.2021 18:27:37</t>
  </si>
  <si>
    <t>23.12.2021 22:20:03</t>
  </si>
  <si>
    <t>TİRE DM2/6 35-29-L00025_48395164_56353699_56353699</t>
  </si>
  <si>
    <t>23.12.2021 18:27:54</t>
  </si>
  <si>
    <t>23.12.2021 21:03:07</t>
  </si>
  <si>
    <t>YELKİ TR-16 35-10-L00016_913637046_913637046</t>
  </si>
  <si>
    <t>23.12.2021 18:35:29</t>
  </si>
  <si>
    <t>23.12.2021 19:30:28</t>
  </si>
  <si>
    <t>TR-49 EGELİ 35-19-L00049_956666760_956666760</t>
  </si>
  <si>
    <t>23.12.2021 18:39:45</t>
  </si>
  <si>
    <t>23.12.2021 22:35:28</t>
  </si>
  <si>
    <t>ALAŞEHİR TR-4 45-73-M00004__72372308_72372308</t>
  </si>
  <si>
    <t>23.12.2021 18:40:18</t>
  </si>
  <si>
    <t>23.12.2021 19:13:01</t>
  </si>
  <si>
    <t>K-4525 35-03-K04525_A_56362959_56362959</t>
  </si>
  <si>
    <t>23.12.2021 18:42:13</t>
  </si>
  <si>
    <t>23.12.2021 19:38:20</t>
  </si>
  <si>
    <t>TR-9 35-15-M00009_35-15-M00009_67086851</t>
  </si>
  <si>
    <t>23.12.2021 18:43:17</t>
  </si>
  <si>
    <t>23.12.2021 20:02:30</t>
  </si>
  <si>
    <t>DELİÖMER TR-1 35-22-M00280_A_56406898_56406898</t>
  </si>
  <si>
    <t>23.12.2021 18:45:11</t>
  </si>
  <si>
    <t>23.12.2021 21:13:54</t>
  </si>
  <si>
    <t>YENİ FOÇA TR-27 35-23-M00027_950426473_950426473</t>
  </si>
  <si>
    <t>23.12.2021 18:46:12</t>
  </si>
  <si>
    <t>23.12.2021 19:31:38</t>
  </si>
  <si>
    <t>DELİBAŞLI TR-1 45-78-M00845_953277735_953277735</t>
  </si>
  <si>
    <t>23.12.2021 18:47:07</t>
  </si>
  <si>
    <t>23.12.2021 21:31:55</t>
  </si>
  <si>
    <t>ZEYTİNLER TR-2 35-19-M00401_9528410_56354929_56354929</t>
  </si>
  <si>
    <t>23.12.2021 18:47:28</t>
  </si>
  <si>
    <t>23.12.2021 21:57:34</t>
  </si>
  <si>
    <t>MURADİYE TR-3 45-71-M02147_953221826_953221826</t>
  </si>
  <si>
    <t>23.12.2021 18:49:36</t>
  </si>
  <si>
    <t>23.12.2021 22:06:58</t>
  </si>
  <si>
    <t>K-3771 35-08-K03771_97518338_97518338</t>
  </si>
  <si>
    <t>23.12.2021 18:59:07</t>
  </si>
  <si>
    <t>23.12.2021 23:50:02</t>
  </si>
  <si>
    <t>23.12.2021 18:59:13</t>
  </si>
  <si>
    <t>23.12.2021 20:29:10</t>
  </si>
  <si>
    <t>L-26 35-14-L00026_L-35 L03_72205591</t>
  </si>
  <si>
    <t>23.12.2021 19:03:08</t>
  </si>
  <si>
    <t>23.12.2021 20:24:07</t>
  </si>
  <si>
    <t>23.12.2021 19:04:29</t>
  </si>
  <si>
    <t>23.12.2021 20:03:42</t>
  </si>
  <si>
    <t>M-325 35-03-M00325_95000069630_95000069630</t>
  </si>
  <si>
    <t>23.12.2021 19:08:59</t>
  </si>
  <si>
    <t>23.12.2021 22:24:33</t>
  </si>
  <si>
    <t>M-1425 35-04-M01425_35-04-M01425_2350713</t>
  </si>
  <si>
    <t>23.12.2021 19:09:22</t>
  </si>
  <si>
    <t>23.12.2021 21:01:35</t>
  </si>
  <si>
    <t>BAĞARASI TR-11 35-23-M00180_35-23-M00180_2367832</t>
  </si>
  <si>
    <t>23.12.2021 19:10:49</t>
  </si>
  <si>
    <t>23.12.2021 19:59:27</t>
  </si>
  <si>
    <t>K-4159 35-02-K04159_35-02-K04159_2347917</t>
  </si>
  <si>
    <t>23.12.2021 19:25:30</t>
  </si>
  <si>
    <t>23.12.2021 20:51:53</t>
  </si>
  <si>
    <t>23.12.2021 19:35:40</t>
  </si>
  <si>
    <t>23.12.2021 23:53:07</t>
  </si>
  <si>
    <t>23.12.2021 19:36:20</t>
  </si>
  <si>
    <t>23.12.2021 20:58:03</t>
  </si>
  <si>
    <t>L-112 OVACIK 35-18-L00112_35-18-L00112_49090663</t>
  </si>
  <si>
    <t>23.12.2021 19:38:33</t>
  </si>
  <si>
    <t>23.12.2021 23:33:10</t>
  </si>
  <si>
    <t>23.12.2021 19:40:09</t>
  </si>
  <si>
    <t>23.12.2021 20:32:52</t>
  </si>
  <si>
    <t>M-1011 35-03-M01011_B _5792639</t>
  </si>
  <si>
    <t>23.12.2021 19:45:49</t>
  </si>
  <si>
    <t>23.12.2021 23:49:10</t>
  </si>
  <si>
    <t>23.12.2021 19:55:10</t>
  </si>
  <si>
    <t>23.12.2021 19:55:34</t>
  </si>
  <si>
    <t>23.12.2021 19:55:37</t>
  </si>
  <si>
    <t>23.12.2021 21:50:14</t>
  </si>
  <si>
    <t>DM-12/13 45-72-L00064_B_56406908_56406908</t>
  </si>
  <si>
    <t>23.12.2021 19:57:40</t>
  </si>
  <si>
    <t>23.12.2021 22:45:39</t>
  </si>
  <si>
    <t>23.12.2021 20:08:12</t>
  </si>
  <si>
    <t>23.12.2021 21:29:54</t>
  </si>
  <si>
    <t>23.12.2021 20:10:10</t>
  </si>
  <si>
    <t>23.12.2021 21:18:00</t>
  </si>
  <si>
    <t>BAKIR MERKEZ TR-1 35-32-L00057_946409406_946409406</t>
  </si>
  <si>
    <t>23.12.2021 20:34:35</t>
  </si>
  <si>
    <t>23.12.2021 22:00:23</t>
  </si>
  <si>
    <t>M-1535 35-01-M01535_911119135_911119135</t>
  </si>
  <si>
    <t>23.12.2021 20:35:54</t>
  </si>
  <si>
    <t>23.12.2021 22:50:01</t>
  </si>
  <si>
    <t>KIRKAĞAÇ TR-26 45-76-M00026_D D1_42857701</t>
  </si>
  <si>
    <t>23.12.2021 20:36:02</t>
  </si>
  <si>
    <t>23.12.2021 21:01:38</t>
  </si>
  <si>
    <t>TR-2/27 45-72-L00027_95001300684_95001300684</t>
  </si>
  <si>
    <t>23.12.2021 20:36:03</t>
  </si>
  <si>
    <t>23.12.2021 21:35:39</t>
  </si>
  <si>
    <t>23.12.2021 20:44:18</t>
  </si>
  <si>
    <t>23.12.2021 22:18:15</t>
  </si>
  <si>
    <t>23.12.2021 20:53:12</t>
  </si>
  <si>
    <t>23.12.2021 23:43:12</t>
  </si>
  <si>
    <t>DM-13/02-A(RAMİZ ŞİYAK) 45-71-M00331_45-71-M00331_72050665</t>
  </si>
  <si>
    <t>23.12.2021 20:54:52</t>
  </si>
  <si>
    <t>23.12.2021 21:33:44</t>
  </si>
  <si>
    <t>K-3023 35-01-K03023_K_56383971_56383971</t>
  </si>
  <si>
    <t>23.12.2021 20:55:57</t>
  </si>
  <si>
    <t>23.12.2021 22:28:09</t>
  </si>
  <si>
    <t>DM-2/TR-25 35-26-M01353__72410679_72410679</t>
  </si>
  <si>
    <t>23.12.2021 21:08:15</t>
  </si>
  <si>
    <t>23.12.2021 21:33:52</t>
  </si>
  <si>
    <t>23.12.2021 21:19:23</t>
  </si>
  <si>
    <t>24.12.2021 03:08:01</t>
  </si>
  <si>
    <t>K-2541 35-02-K02541_910520779_910520779</t>
  </si>
  <si>
    <t>23.12.2021 21:26:20</t>
  </si>
  <si>
    <t>23.12.2021 22:18:18</t>
  </si>
  <si>
    <t>K-3780 35-07-K03780_A_56374334_56374334</t>
  </si>
  <si>
    <t>23.12.2021 21:28:10</t>
  </si>
  <si>
    <t>23.12.2021 22:37:10</t>
  </si>
  <si>
    <t>L-404 35-18-L00404_950448280_950448280</t>
  </si>
  <si>
    <t>23.12.2021 21:28:30</t>
  </si>
  <si>
    <t>23.12.2021 23:43:58</t>
  </si>
  <si>
    <t>M-2911(YATIRIM REZERVE) 35-01-M02911_R_56394861_56394861</t>
  </si>
  <si>
    <t>23.12.2021 21:30:13</t>
  </si>
  <si>
    <t>24.12.2021 01:08:03</t>
  </si>
  <si>
    <t>MURADİYE TR-3/A 45-71-M02046_A_60984147_60984147</t>
  </si>
  <si>
    <t>23.12.2021 21:35:24</t>
  </si>
  <si>
    <t>23.12.2021 23:46:04</t>
  </si>
  <si>
    <t>ÇAYBAŞI YOLU TR-2 35-26-M01195_6712520_56358998_56358998</t>
  </si>
  <si>
    <t>23.12.2021 21:36:45</t>
  </si>
  <si>
    <t>23.12.2021 22:32:00</t>
  </si>
  <si>
    <t>M-2675 35-01-M02675__79836547_79836547</t>
  </si>
  <si>
    <t>23.12.2021 21:40:17</t>
  </si>
  <si>
    <t>24.12.2021 01:27:53</t>
  </si>
  <si>
    <t>TR-106 45-78-L00106_49364464_56405809_56405809</t>
  </si>
  <si>
    <t>23.12.2021 21:41:04</t>
  </si>
  <si>
    <t>23.12.2021 22:06:39</t>
  </si>
  <si>
    <t>M-2518 35-02-M02518__81571328_81571328</t>
  </si>
  <si>
    <t>23.12.2021 21:49:20</t>
  </si>
  <si>
    <t>23.12.2021 22:52:02</t>
  </si>
  <si>
    <t>23.12.2021 22:02:46</t>
  </si>
  <si>
    <t>24.12.2021 01:18:40</t>
  </si>
  <si>
    <t>TR-63 35-19-L00063_A_60983692_60983692</t>
  </si>
  <si>
    <t>23.12.2021 22:05:32</t>
  </si>
  <si>
    <t>24.12.2021 03:38:52</t>
  </si>
  <si>
    <t>L-192 35-18-L00192_35-18-L00192_2371629</t>
  </si>
  <si>
    <t>23.12.2021 22:07:00</t>
  </si>
  <si>
    <t>24.12.2021 00:54:40</t>
  </si>
  <si>
    <t>K-1117 35-08-K01117_R R01b_5832664</t>
  </si>
  <si>
    <t>23.12.2021 22:07:25</t>
  </si>
  <si>
    <t>24.12.2021 00:36:01</t>
  </si>
  <si>
    <t>23.12.2021 22:13:15</t>
  </si>
  <si>
    <t>24.12.2021 00:37:59</t>
  </si>
  <si>
    <t>23.12.2021 22:14:53</t>
  </si>
  <si>
    <t>23.12.2021 23:35:44</t>
  </si>
  <si>
    <t>ÇIRPI TR-1/4 35-20-M00004_B_56383233_56383233</t>
  </si>
  <si>
    <t>23.12.2021 22:48:45</t>
  </si>
  <si>
    <t>23.12.2021 23:43:06</t>
  </si>
  <si>
    <t>KUŞÇULAR TR-10(OVAKAHVE) 35-19-M00222_A_80494482_80494482</t>
  </si>
  <si>
    <t>23.12.2021 22:59:28</t>
  </si>
  <si>
    <t>23.12.2021 23:59:40</t>
  </si>
  <si>
    <t>KARABAĞLAR TM 35-01-A00012_OTOKENT M06_2310483</t>
  </si>
  <si>
    <t>23.12.2021 23:30:58</t>
  </si>
  <si>
    <t>23.12.2021 23:34:40</t>
  </si>
  <si>
    <t>M-2184 35-01-M02184_KARABAĞLAR TM M02_2117670</t>
  </si>
  <si>
    <t>23.12.2021 23:34:59</t>
  </si>
  <si>
    <t>24.12.2021 00:51:05</t>
  </si>
  <si>
    <t>23.12.2021 23:52:30</t>
  </si>
  <si>
    <t>24.12.2021 01:09:11</t>
  </si>
  <si>
    <t>YUKARI KIZILCA TR-7 35-27-L00343_915040575_915040575</t>
  </si>
  <si>
    <t>24.12.2021 00:15:00</t>
  </si>
  <si>
    <t>24.12.2021 01:38:25</t>
  </si>
  <si>
    <t>TR-182 45-78-L00182__65513062_65513062</t>
  </si>
  <si>
    <t>24.12.2021 00:26:31</t>
  </si>
  <si>
    <t>24.12.2021 05:05:13</t>
  </si>
  <si>
    <t>24.12.2021 03:37:25</t>
  </si>
  <si>
    <t>24.12.2021 06:02:07</t>
  </si>
  <si>
    <t>K-2759 35-02-K02759_910475237_910475237</t>
  </si>
  <si>
    <t>24.12.2021 03:43:43</t>
  </si>
  <si>
    <t>24.12.2021 05:27:51</t>
  </si>
  <si>
    <t>SAKIPAĞA KÖK 35-28-M00605_SAKIPAĞA M04_66565864</t>
  </si>
  <si>
    <t>24.12.2021 03:44:43</t>
  </si>
  <si>
    <t>24.12.2021 04:49:24</t>
  </si>
  <si>
    <t>24.12.2021 04:25:22</t>
  </si>
  <si>
    <t>24.12.2021 05:56:43</t>
  </si>
  <si>
    <t>24.12.2021 04:28:30</t>
  </si>
  <si>
    <t>24.12.2021 05:46:42</t>
  </si>
  <si>
    <t>K-3038 35-04-K03038_35-04-K03038_2352077</t>
  </si>
  <si>
    <t>24.12.2021 05:54:24</t>
  </si>
  <si>
    <t>24.12.2021 07:01:02</t>
  </si>
  <si>
    <t>K-633 35-02-K00633_DAĞITIM TRAFOSU K04_65654185</t>
  </si>
  <si>
    <t>24.12.2021 06:16:18</t>
  </si>
  <si>
    <t>24.12.2021 09:19:18</t>
  </si>
  <si>
    <t>24.12.2021 06:40:33</t>
  </si>
  <si>
    <t>24.12.2021 09:38:00</t>
  </si>
  <si>
    <t>L-27 35-14-L00027_L-38 AKKUM L01_72206828</t>
  </si>
  <si>
    <t>24.12.2021 07:13:23</t>
  </si>
  <si>
    <t>24.12.2021 08:38:06</t>
  </si>
  <si>
    <t>BOZKÖY TR-2 35-26-M00481_35-26-M00481_2361549</t>
  </si>
  <si>
    <t>24.12.2021 07:36:41</t>
  </si>
  <si>
    <t>24.12.2021 09:39:00</t>
  </si>
  <si>
    <t>24.12.2021 07:45:10</t>
  </si>
  <si>
    <t>24.12.2021 10:16:36</t>
  </si>
  <si>
    <t>L-23 ESKİ POSTANE ÖNÜ 35-14-L00023_956660846_956660846</t>
  </si>
  <si>
    <t>24.12.2021 07:48:37</t>
  </si>
  <si>
    <t>24.12.2021 15:20:52</t>
  </si>
  <si>
    <t>EĞLENHOCA TR-2 35-21-L00119_953361008_953361008</t>
  </si>
  <si>
    <t>24.12.2021 07:53:00</t>
  </si>
  <si>
    <t>24.12.2021 11:07:00</t>
  </si>
  <si>
    <t>TR-173 45-78-L00173_953266101_953266101</t>
  </si>
  <si>
    <t>24.12.2021 07:54:55</t>
  </si>
  <si>
    <t>24.12.2021 13:55:45</t>
  </si>
  <si>
    <t>MERSİNLİ TR-2 45-78-M00936_45-78-M00936_2348481</t>
  </si>
  <si>
    <t>24.12.2021 08:02:34</t>
  </si>
  <si>
    <t>24.12.2021 09:24:33</t>
  </si>
  <si>
    <t>BEFORE SUNSET TR 35-18-L00511_956447274_956447274</t>
  </si>
  <si>
    <t>24.12.2021 08:05:54</t>
  </si>
  <si>
    <t>24.12.2021 09:37:15</t>
  </si>
  <si>
    <t>24.12.2021 08:06:05</t>
  </si>
  <si>
    <t>24.12.2021 13:56:59</t>
  </si>
  <si>
    <t>DEMİRCİ TM 45-74-A00001_HatBaşıAyırıcı_53135307 M15_53135307</t>
  </si>
  <si>
    <t>24.12.2021 08:07:29</t>
  </si>
  <si>
    <t>24.12.2021 09:18:11</t>
  </si>
  <si>
    <t>K-3771 35-08-K03771_B_56368736_56368736</t>
  </si>
  <si>
    <t>24.12.2021 08:09:28</t>
  </si>
  <si>
    <t>24.12.2021 12:17:55</t>
  </si>
  <si>
    <t>K-3094 35-02-K03094_TRAFO K01_2064794</t>
  </si>
  <si>
    <t>24.12.2021 08:11:15</t>
  </si>
  <si>
    <t>24.12.2021 12:16:52</t>
  </si>
  <si>
    <t>TR-13 35-19-L00013__72372416_72372416</t>
  </si>
  <si>
    <t>24.12.2021 08:23:10</t>
  </si>
  <si>
    <t>24.12.2021 11:27:00</t>
  </si>
  <si>
    <t>KAYIŞLAR KÖK 45-80-M00183_KAYIŞLAR M02_72195772</t>
  </si>
  <si>
    <t>24.12.2021 08:23:41</t>
  </si>
  <si>
    <t>24.12.2021 09:44:06</t>
  </si>
  <si>
    <t>DM-2/14 35-29-M00099_950324948_950324948</t>
  </si>
  <si>
    <t>24.12.2021 08:26:37</t>
  </si>
  <si>
    <t>24.12.2021 09:57:46</t>
  </si>
  <si>
    <t>K-833 35-04-K00833_35-04-K00833_2364387</t>
  </si>
  <si>
    <t>24.12.2021 08:27:24</t>
  </si>
  <si>
    <t>24.12.2021 13:04:04</t>
  </si>
  <si>
    <t>L-317 BAHÇELİEVLER-1 35-18-L00317_950449361_950449361</t>
  </si>
  <si>
    <t>24.12.2021 08:29:21</t>
  </si>
  <si>
    <t>24.12.2021 14:39:44</t>
  </si>
  <si>
    <t>24.12.2021 08:37:22</t>
  </si>
  <si>
    <t>24.12.2021 10:50:00</t>
  </si>
  <si>
    <t>KARABURUN TR-10 35-21-L00020_953367692_953367692</t>
  </si>
  <si>
    <t>24.12.2021 08:40:36</t>
  </si>
  <si>
    <t>24.12.2021 11:08:37</t>
  </si>
  <si>
    <t>K-3946 35-10-K03946_913380240_913380240</t>
  </si>
  <si>
    <t>24.12.2021 08:45:18</t>
  </si>
  <si>
    <t>24.12.2021 15:11:42</t>
  </si>
  <si>
    <t>L-192 35-18-L00192_950442466_950442466</t>
  </si>
  <si>
    <t>24.12.2021 08:46:11</t>
  </si>
  <si>
    <t>24.12.2021 15:14:23</t>
  </si>
  <si>
    <t>ESKİOBA KÖK 35-29-L00037_TİRA TM L05_2093165</t>
  </si>
  <si>
    <t>24.12.2021 08:48:21</t>
  </si>
  <si>
    <t>24.12.2021 08:56:45</t>
  </si>
  <si>
    <t>TR-13 35-19-L00013__72372415_72372415</t>
  </si>
  <si>
    <t>24.12.2021 08:52:57</t>
  </si>
  <si>
    <t>24.12.2021 11:28:46</t>
  </si>
  <si>
    <t>TR-2/64 45-83-L00064_TR-2/63 L03_2104755</t>
  </si>
  <si>
    <t>24.12.2021 08:53:01</t>
  </si>
  <si>
    <t>24.12.2021 09:29:00</t>
  </si>
  <si>
    <t>K-2940 35-04-K02940_TRAFO K03_2062567</t>
  </si>
  <si>
    <t>24.12.2021 08:55:41</t>
  </si>
  <si>
    <t>24.12.2021 18:18:08</t>
  </si>
  <si>
    <t>AKHİSAR TM 45-72-A00006_AKHİSAR ŞEHİR-1 M11_2313113</t>
  </si>
  <si>
    <t>24.12.2021 08:59:00</t>
  </si>
  <si>
    <t>24.12.2021 09:12:00</t>
  </si>
  <si>
    <t>AKÇAPINAR KÖK 45-83-L00131_AKÇAPINAR L06_72176518</t>
  </si>
  <si>
    <t>24.12.2021 09:04:43</t>
  </si>
  <si>
    <t>24.12.2021 17:12:21</t>
  </si>
  <si>
    <t>TR-75 45-78-M00075_I I01_65769410</t>
  </si>
  <si>
    <t>24.12.2021 09:05:00</t>
  </si>
  <si>
    <t>24.12.2021 14:23:21</t>
  </si>
  <si>
    <t>DM02/TR22 45-73-M00039_DM-2/23 M01_66902716</t>
  </si>
  <si>
    <t>24.12.2021 09:08:03</t>
  </si>
  <si>
    <t>24.12.2021 12:04:22</t>
  </si>
  <si>
    <t>K-437 35-01-K00437_A_56374568_56374568</t>
  </si>
  <si>
    <t>24.12.2021 09:08:34</t>
  </si>
  <si>
    <t>24.12.2021 09:46:38</t>
  </si>
  <si>
    <t>24.12.2021 09:10:03</t>
  </si>
  <si>
    <t>24.12.2021 17:01:00</t>
  </si>
  <si>
    <t>M-1482 35-02-M01482_DAĞITIM TRAFOSU M03_72035522</t>
  </si>
  <si>
    <t>24.12.2021 09:11:17</t>
  </si>
  <si>
    <t>24.12.2021 10:49:39</t>
  </si>
  <si>
    <t>TR-1/2 45-72-M00002_DAĞITIM TRAFOSU TR-1/2 M01_2105024</t>
  </si>
  <si>
    <t>24.12.2021 16:59:02</t>
  </si>
  <si>
    <t>TR-147 35-15-M00147_TR-146 M03_66583719</t>
  </si>
  <si>
    <t>24.12.2021 09:12:25</t>
  </si>
  <si>
    <t>24.12.2021 09:59:29</t>
  </si>
  <si>
    <t>L-377 35-18-L00377_950448949_950448949</t>
  </si>
  <si>
    <t>24.12.2021 09:12:32</t>
  </si>
  <si>
    <t>24.12.2021 13:52:45</t>
  </si>
  <si>
    <t>TR-68 ÇAYIRÇEŞME 35-19-L00068_956698262_956698262</t>
  </si>
  <si>
    <t>24.12.2021 09:15:07</t>
  </si>
  <si>
    <t>24.12.2021 10:47:58</t>
  </si>
  <si>
    <t>L-112 OVACIK 35-18-L00112_ H_49090660</t>
  </si>
  <si>
    <t>24.12.2021 09:15:42</t>
  </si>
  <si>
    <t>24.12.2021 15:47:34</t>
  </si>
  <si>
    <t>L-331 DENİZKENT 35-18-L00331_950436965_950436965</t>
  </si>
  <si>
    <t>24.12.2021 09:19:15</t>
  </si>
  <si>
    <t>24.12.2021 14:29:30</t>
  </si>
  <si>
    <t>M-2475(YATIRIM REZERVE) 35-02-M02475_965879713_965879713</t>
  </si>
  <si>
    <t>24.12.2021 09:20:33</t>
  </si>
  <si>
    <t>24.12.2021 14:00:05</t>
  </si>
  <si>
    <t>GÜZELKÖY KÖK 45-71-M00123_VEZİROĞLU M04_50218021</t>
  </si>
  <si>
    <t>24.12.2021 09:21:48</t>
  </si>
  <si>
    <t>24.12.2021 17:14:50</t>
  </si>
  <si>
    <t>24.12.2021 09:26:19</t>
  </si>
  <si>
    <t>24.12.2021 10:00:26</t>
  </si>
  <si>
    <t>24.12.2021 09:28:47</t>
  </si>
  <si>
    <t>24.12.2021 11:48:17</t>
  </si>
  <si>
    <t>GÜLBAHÇE TR-21 (TR-280) 35-19-L00280_956694962_956694962</t>
  </si>
  <si>
    <t>24.12.2021 09:33:21</t>
  </si>
  <si>
    <t>24.12.2021 18:41:11</t>
  </si>
  <si>
    <t>K-2823 35-02-K02823_C_56379355_56379355</t>
  </si>
  <si>
    <t>24.12.2021 09:37:48</t>
  </si>
  <si>
    <t>24.12.2021 17:08:12</t>
  </si>
  <si>
    <t>TR-1/11 45-83-M00011_TR-1/6 M02_2082224</t>
  </si>
  <si>
    <t>24.12.2021 09:38:56</t>
  </si>
  <si>
    <t>24.12.2021 11:13:38</t>
  </si>
  <si>
    <t>K-2823 35-02-K02823_A_56379358_56379358</t>
  </si>
  <si>
    <t>24.12.2021 09:39:08</t>
  </si>
  <si>
    <t>24.12.2021 10:15:34</t>
  </si>
  <si>
    <t>K-2887 35-03-K02887_C_56365332_56365332</t>
  </si>
  <si>
    <t>24.12.2021 09:41:52</t>
  </si>
  <si>
    <t>24.12.2021 17:33:20</t>
  </si>
  <si>
    <t>K-3104 35-08-K03104_98274402_98274402</t>
  </si>
  <si>
    <t>24.12.2021 09:42:14</t>
  </si>
  <si>
    <t>24.12.2021 13:02:18</t>
  </si>
  <si>
    <t>24.12.2021 09:47:00</t>
  </si>
  <si>
    <t>24.12.2021 11:45:03</t>
  </si>
  <si>
    <t>TR-95 45-78-L00095_953248017_953248017</t>
  </si>
  <si>
    <t>24.12.2021 09:47:38</t>
  </si>
  <si>
    <t>24.12.2021 15:10:44</t>
  </si>
  <si>
    <t>24.12.2021 09:50:02</t>
  </si>
  <si>
    <t>24.12.2021 15:30:14</t>
  </si>
  <si>
    <t>K-3183 35-02-K03183_35-02-K03183_2349754</t>
  </si>
  <si>
    <t>24.12.2021 09:52:05</t>
  </si>
  <si>
    <t>24.12.2021 12:00:26</t>
  </si>
  <si>
    <t>L-317 BAHÇELİEVLER-1 35-18-L00317_35-18-L00317_2376083</t>
  </si>
  <si>
    <t>24.12.2021 09:52:19</t>
  </si>
  <si>
    <t>24.12.2021 14:03:07</t>
  </si>
  <si>
    <t>K-3412 35-08-K03412_B b1_5785378</t>
  </si>
  <si>
    <t>24.12.2021 09:53:54</t>
  </si>
  <si>
    <t>24.12.2021 15:01:13</t>
  </si>
  <si>
    <t>TR-70 35-30-L00070_35-30-L00070_2358799</t>
  </si>
  <si>
    <t>24.12.2021 09:54:00</t>
  </si>
  <si>
    <t>24.12.2021 17:28:00</t>
  </si>
  <si>
    <t>TR-46 35-30-L00046_35-30-L00046_2352198</t>
  </si>
  <si>
    <t>24.12.2021 09:55:00</t>
  </si>
  <si>
    <t>24.12.2021 15:31:00</t>
  </si>
  <si>
    <t>AKSELENDİ TR-2 45-72-L00824_45-72-L00824_66579959</t>
  </si>
  <si>
    <t>24.12.2021 09:55:37</t>
  </si>
  <si>
    <t>24.12.2021 12:51:58</t>
  </si>
  <si>
    <t>K-1521 35-01-K01521_C_56376466_56376466</t>
  </si>
  <si>
    <t>24.12.2021 09:56:35</t>
  </si>
  <si>
    <t>24.12.2021 11:44:59</t>
  </si>
  <si>
    <t>K-122 35-01-K00122_TRAFO K05_42881193</t>
  </si>
  <si>
    <t>24.12.2021 09:59:16</t>
  </si>
  <si>
    <t>24.12.2021 10:47:33</t>
  </si>
  <si>
    <t>24.12.2021 13:12:36</t>
  </si>
  <si>
    <t>MENEMEN DM-5/27 35-28-L00099_953371623_953371623</t>
  </si>
  <si>
    <t>24.12.2021 10:00:45</t>
  </si>
  <si>
    <t>24.12.2021 15:00:52</t>
  </si>
  <si>
    <t>L-279 ERDİL SİTESİ 35-18-L00279_11330619_56370866_56370866</t>
  </si>
  <si>
    <t>24.12.2021 10:09:01</t>
  </si>
  <si>
    <t>24.12.2021 19:23:13</t>
  </si>
  <si>
    <t>SUDELİĞİ KÖK 45-72-L00111_YENİÇEKÖY ÇIKIŞI L01_66544613</t>
  </si>
  <si>
    <t>24.12.2021 10:12:29</t>
  </si>
  <si>
    <t>24.12.2021 12:48:33</t>
  </si>
  <si>
    <t>24.12.2021 10:12:36</t>
  </si>
  <si>
    <t>24.12.2021 13:04:09</t>
  </si>
  <si>
    <t>EMİRLİ TR-8 35-15-L00644_B_56371738_56371738</t>
  </si>
  <si>
    <t>24.12.2021 10:13:04</t>
  </si>
  <si>
    <t>24.12.2021 12:57:17</t>
  </si>
  <si>
    <t>AHMETLİ TR-74 KURTULUŞ 45-84-L00074_955178633_955178633</t>
  </si>
  <si>
    <t>24.12.2021 10:18:39</t>
  </si>
  <si>
    <t>24.12.2021 12:05:22</t>
  </si>
  <si>
    <t>24.12.2021 10:24:17</t>
  </si>
  <si>
    <t>24.12.2021 13:19:41</t>
  </si>
  <si>
    <t>24.12.2021 10:27:33</t>
  </si>
  <si>
    <t>24.12.2021 19:26:39</t>
  </si>
  <si>
    <t>KARAKUYU KÖK 35-22-M00091_NOHUT GÖLÜ(KÖY SULAMA) M01_72111629</t>
  </si>
  <si>
    <t>24.12.2021 10:29:46</t>
  </si>
  <si>
    <t>24.12.2021 13:38:47</t>
  </si>
  <si>
    <t>K-765 35-01-K00765_911607906_911607906</t>
  </si>
  <si>
    <t>24.12.2021 10:34:21</t>
  </si>
  <si>
    <t>24.12.2021 21:06:17</t>
  </si>
  <si>
    <t>24.12.2021 10:34:25</t>
  </si>
  <si>
    <t>24.12.2021 12:22:30</t>
  </si>
  <si>
    <t>KABAZLI TR-4 45-78-M00678_953291764_953291764</t>
  </si>
  <si>
    <t>24.12.2021 10:34:30</t>
  </si>
  <si>
    <t>24.12.2021 12:14:31</t>
  </si>
  <si>
    <t>24.12.2021 10:35:36</t>
  </si>
  <si>
    <t>24.12.2021 12:32:06</t>
  </si>
  <si>
    <t>K-706 35-04-K00706_TRAFO K04_2113794</t>
  </si>
  <si>
    <t>24.12.2021 10:36:03</t>
  </si>
  <si>
    <t>24.12.2021 17:18:05</t>
  </si>
  <si>
    <t>24.12.2021 10:37:37</t>
  </si>
  <si>
    <t>24.12.2021 18:53:33</t>
  </si>
  <si>
    <t>24.12.2021 10:38:04</t>
  </si>
  <si>
    <t>24.12.2021 10:39:00</t>
  </si>
  <si>
    <t>K-1530 35-02-K01530_C_56377265_56377265</t>
  </si>
  <si>
    <t>24.12.2021 10:39:23</t>
  </si>
  <si>
    <t>24.12.2021 11:20:17</t>
  </si>
  <si>
    <t>K-1530 35-02-K01530_D D1B_5844766</t>
  </si>
  <si>
    <t>24.12.2021 10:40:25</t>
  </si>
  <si>
    <t>24.12.2021 11:19:51</t>
  </si>
  <si>
    <t>URGANLI TR-3 45-83-M00571_48024874_56407935_56407935</t>
  </si>
  <si>
    <t>24.12.2021 10:40:40</t>
  </si>
  <si>
    <t>24.12.2021 13:22:09</t>
  </si>
  <si>
    <t>TR-89 MAVİ PLAJ 35-19-L00089_956690493_956690493</t>
  </si>
  <si>
    <t>24.12.2021 10:41:07</t>
  </si>
  <si>
    <t>24.12.2021 17:31:39</t>
  </si>
  <si>
    <t>L-245 35-18-L00245_964090653_964090653</t>
  </si>
  <si>
    <t>24.12.2021 10:44:28</t>
  </si>
  <si>
    <t>24.12.2021 15:53:29</t>
  </si>
  <si>
    <t>MURADİYE TR-2/B (23 NİSAN PARKI) 45-71-M01852_953207617_953207617</t>
  </si>
  <si>
    <t>24.12.2021 10:44:56</t>
  </si>
  <si>
    <t>24.12.2021 13:00:46</t>
  </si>
  <si>
    <t>K-1530 35-02-K01530_A_56377266_56377266</t>
  </si>
  <si>
    <t>24.12.2021 10:45:53</t>
  </si>
  <si>
    <t>24.12.2021 11:19:00</t>
  </si>
  <si>
    <t>TR-1/33 45-72-M00033_45-72-M00033_2355218</t>
  </si>
  <si>
    <t>24.12.2021 10:50:15</t>
  </si>
  <si>
    <t>24.12.2021 16:10:27</t>
  </si>
  <si>
    <t>KÖPRÜBAŞI TR-31 45-86-M00031_DIREK TIPI TRAFO HUCRESI H01_2076964</t>
  </si>
  <si>
    <t>24.12.2021 10:50:25</t>
  </si>
  <si>
    <t>24.12.2021 11:18:16</t>
  </si>
  <si>
    <t>BALIKLIOVA TR-7 (TR-308) 35-19-L00361__72374218_72374218</t>
  </si>
  <si>
    <t>24.12.2021 10:52:03</t>
  </si>
  <si>
    <t>24.12.2021 19:59:30</t>
  </si>
  <si>
    <t>24.12.2021 10:56:39</t>
  </si>
  <si>
    <t>24.12.2021 19:14:22</t>
  </si>
  <si>
    <t>TUZÇULLU TR-1 35-28-M00420_A_56358999_56358999</t>
  </si>
  <si>
    <t>24.12.2021 10:57:41</t>
  </si>
  <si>
    <t>24.12.2021 11:11:33</t>
  </si>
  <si>
    <t>TR-69 35-19-L00069_B_65508675_65508675</t>
  </si>
  <si>
    <t>24.12.2021 11:02:55</t>
  </si>
  <si>
    <t>24.12.2021 17:57:21</t>
  </si>
  <si>
    <t>K-49 35-01-K00049_N 1N_5865814</t>
  </si>
  <si>
    <t>24.12.2021 11:03:38</t>
  </si>
  <si>
    <t>24.12.2021 12:49:36</t>
  </si>
  <si>
    <t>HÜSEYİN KÖKÇÜ TR3 35-26-M01192_35-26-M01192_2361377</t>
  </si>
  <si>
    <t>24.12.2021 11:09:07</t>
  </si>
  <si>
    <t>24.12.2021 11:30:39</t>
  </si>
  <si>
    <t>MORALILAR TR-1 45-72-L00674_C_56402739_56402739</t>
  </si>
  <si>
    <t>24.12.2021 11:10:25</t>
  </si>
  <si>
    <t>24.12.2021 13:03:24</t>
  </si>
  <si>
    <t>NARLIDERE TR-2 45-73-M00714_945688052_945688052</t>
  </si>
  <si>
    <t>24.12.2021 11:12:46</t>
  </si>
  <si>
    <t>24.12.2021 14:13:50</t>
  </si>
  <si>
    <t>M-423 35-02-M00423_914617634_914617634</t>
  </si>
  <si>
    <t>24.12.2021 11:15:06</t>
  </si>
  <si>
    <t>24.12.2021 12:29:53</t>
  </si>
  <si>
    <t>K-522 35-04-K00522_99001467_99001467</t>
  </si>
  <si>
    <t>24.12.2021 11:16:22</t>
  </si>
  <si>
    <t>24.12.2021 12:37:41</t>
  </si>
  <si>
    <t>ÇAYLI TR-1 35-15-L00188_35-15-L00188_2365346</t>
  </si>
  <si>
    <t>24.12.2021 11:18:00</t>
  </si>
  <si>
    <t>24.12.2021 15:05:38</t>
  </si>
  <si>
    <t>MUSTAFA TAŞKIN SULAMA GRUBU TR 35-27-L00155_914527072_914527072</t>
  </si>
  <si>
    <t>24.12.2021 13:29:42</t>
  </si>
  <si>
    <t>K-270 35-01-K00270_D _5804020</t>
  </si>
  <si>
    <t>24.12.2021 11:30:31</t>
  </si>
  <si>
    <t>24.12.2021 12:56:01</t>
  </si>
  <si>
    <t>24.12.2021 11:30:47</t>
  </si>
  <si>
    <t>24.12.2021 14:35:47</t>
  </si>
  <si>
    <t>M-1785 35-02-M01785_95001315178_95001315178</t>
  </si>
  <si>
    <t>24.12.2021 11:37:03</t>
  </si>
  <si>
    <t>24.12.2021 12:24:08</t>
  </si>
  <si>
    <t>24.12.2021 11:42:37</t>
  </si>
  <si>
    <t>24.12.2021 13:56:23</t>
  </si>
  <si>
    <t>24.12.2021 11:44:27</t>
  </si>
  <si>
    <t>24.12.2021 13:35:43</t>
  </si>
  <si>
    <t>DM-14/08 45-71-M00385_953200706_953200706</t>
  </si>
  <si>
    <t>24.12.2021 11:45:07</t>
  </si>
  <si>
    <t>24.12.2021 14:10:57</t>
  </si>
  <si>
    <t>YOLÜSTÜ TR-5 (ÜÇ DUTLAR MEVKİİ) 35-15-M00219__81571052_81571052</t>
  </si>
  <si>
    <t>24.12.2021 11:51:26</t>
  </si>
  <si>
    <t>24.12.2021 15:46:58</t>
  </si>
  <si>
    <t>24.12.2021 12:02:42</t>
  </si>
  <si>
    <t>24.12.2021 18:37:20</t>
  </si>
  <si>
    <t>MENEMEN DM-5/15 35-28-M00845_953372548_953372548</t>
  </si>
  <si>
    <t>24.12.2021 12:07:25</t>
  </si>
  <si>
    <t>24.12.2021 14:43:08</t>
  </si>
  <si>
    <t>YELKİ TR-1 DM-2/7  (M-2341) 35-10-M02341_B B2_49593826</t>
  </si>
  <si>
    <t>24.12.2021 12:09:57</t>
  </si>
  <si>
    <t>24.12.2021 15:51:09</t>
  </si>
  <si>
    <t>ÖREN TOPRAK SLM-6 TR 35-27-M00784_DIREK TIPI TRAFO HUCRESI H01_2053031</t>
  </si>
  <si>
    <t>24.12.2021 12:12:35</t>
  </si>
  <si>
    <t>24.12.2021 12:59:45</t>
  </si>
  <si>
    <t>GÖKÇEN DM 1-1/2 35-29-L00059_950343683_950343683</t>
  </si>
  <si>
    <t>24.12.2021 12:16:12</t>
  </si>
  <si>
    <t>24.12.2021 14:21:01</t>
  </si>
  <si>
    <t>YELKİ TR-1 DM-2/7  (M-2341) 35-10-M02341_98016460_98016460</t>
  </si>
  <si>
    <t>24.12.2021 12:16:20</t>
  </si>
  <si>
    <t>24.12.2021 16:29:45</t>
  </si>
  <si>
    <t>İBRAHİM ATEŞ TARIMSAL SULAMA 45-73-M01066_45-73-M01066_2373583</t>
  </si>
  <si>
    <t>24.12.2021 12:16:55</t>
  </si>
  <si>
    <t>24.12.2021 15:18:57</t>
  </si>
  <si>
    <t>URLA İM 35-19-A00001_TR-2 ŞEHİR FİDERİ L02_2307113</t>
  </si>
  <si>
    <t>24.12.2021 12:18:51</t>
  </si>
  <si>
    <t>24.12.2021 12:55:00</t>
  </si>
  <si>
    <t>24.12.2021 12:20:35</t>
  </si>
  <si>
    <t>24.12.2021 15:33:09</t>
  </si>
  <si>
    <t>ÖRSELLİ KÖYÜ TR-1 45-71-M01685_953206485_953206485</t>
  </si>
  <si>
    <t>24.12.2021 12:23:55</t>
  </si>
  <si>
    <t>24.12.2021 14:39:52</t>
  </si>
  <si>
    <t>24.12.2021 12:29:51</t>
  </si>
  <si>
    <t>24.12.2021 13:51:26</t>
  </si>
  <si>
    <t>OVAKENT İM 35-15-A00003_BADEMLİ L01_2308505</t>
  </si>
  <si>
    <t>24.12.2021 12:34:11</t>
  </si>
  <si>
    <t>24.12.2021 12:38:00</t>
  </si>
  <si>
    <t>M-992 35-03-M00992_A A1_5893457</t>
  </si>
  <si>
    <t>24.12.2021 12:38:12</t>
  </si>
  <si>
    <t>24.12.2021 16:53:07</t>
  </si>
  <si>
    <t>DM-14/4b 45-71-M00543_953197480_953197480</t>
  </si>
  <si>
    <t>24.12.2021 12:40:36</t>
  </si>
  <si>
    <t>24.12.2021 14:45:06</t>
  </si>
  <si>
    <t>ÜÇÜNCÜ KISIM SANAYİ TR-2 45-83-M00632_48096072_56386559_56386559</t>
  </si>
  <si>
    <t>24.12.2021 12:41:56</t>
  </si>
  <si>
    <t>24.12.2021 14:04:53</t>
  </si>
  <si>
    <t>M-1057 35-02-M01057_948534244_948534244</t>
  </si>
  <si>
    <t>24.12.2021 12:45:03</t>
  </si>
  <si>
    <t>24.12.2021 18:25:21</t>
  </si>
  <si>
    <t>M-999 35-09-M00999_915015141_915015141</t>
  </si>
  <si>
    <t>24.12.2021 12:46:28</t>
  </si>
  <si>
    <t>24.12.2021 14:11:06</t>
  </si>
  <si>
    <t>24.12.2021 12:48:37</t>
  </si>
  <si>
    <t>24.12.2021 20:30:51</t>
  </si>
  <si>
    <t>K-1864 35-09-K01864_962643712_962643712</t>
  </si>
  <si>
    <t>24.12.2021 12:54:01</t>
  </si>
  <si>
    <t>24.12.2021 14:47:34</t>
  </si>
  <si>
    <t>24.12.2021 12:55:16</t>
  </si>
  <si>
    <t>24.12.2021 15:57:30</t>
  </si>
  <si>
    <t>TR-28 35-19-L00028_956663781_956663781</t>
  </si>
  <si>
    <t>24.12.2021 12:56:44</t>
  </si>
  <si>
    <t>24.12.2021 22:34:05</t>
  </si>
  <si>
    <t>TR-37 35-15-M00037_950366908_950366908</t>
  </si>
  <si>
    <t>24.12.2021 13:00:00</t>
  </si>
  <si>
    <t>24.12.2021 14:10:39</t>
  </si>
  <si>
    <t>24.12.2021 13:02:05</t>
  </si>
  <si>
    <t>24.12.2021 13:07:00</t>
  </si>
  <si>
    <t>MADEN KÖK 45-83-M00128_MADEN M05_47316674</t>
  </si>
  <si>
    <t>24.12.2021 13:02:48</t>
  </si>
  <si>
    <t>24.12.2021 14:43:49</t>
  </si>
  <si>
    <t>K-1302 35-08-K01302_97677025_97677025</t>
  </si>
  <si>
    <t>24.12.2021 13:11:20</t>
  </si>
  <si>
    <t>24.12.2021 22:31:31</t>
  </si>
  <si>
    <t>24.12.2021 13:15:22</t>
  </si>
  <si>
    <t>24.12.2021 20:11:27</t>
  </si>
  <si>
    <t>ŞEMSİLER TR-1 35-31-L00098_47983094_56395270_56395270</t>
  </si>
  <si>
    <t>24.12.2021 13:21:37</t>
  </si>
  <si>
    <t>24.12.2021 15:46:54</t>
  </si>
  <si>
    <t>ÇELTİKÇİ TR-1 35-16-M00076_C_56399671_56399671</t>
  </si>
  <si>
    <t>24.12.2021 13:23:05</t>
  </si>
  <si>
    <t>24.12.2021 15:08:35</t>
  </si>
  <si>
    <t>M-423 35-02-M00423_914617625_914617625</t>
  </si>
  <si>
    <t>24.12.2021 13:26:59</t>
  </si>
  <si>
    <t>24.12.2021 14:45:56</t>
  </si>
  <si>
    <t>M-1608 35-09-M01608_C C1B_5876643</t>
  </si>
  <si>
    <t>24.12.2021 13:31:55</t>
  </si>
  <si>
    <t>24.12.2021 19:27:16</t>
  </si>
  <si>
    <t>K-1732 35-01-K01732_911313370_911313370</t>
  </si>
  <si>
    <t>24.12.2021 13:35:00</t>
  </si>
  <si>
    <t>24.12.2021 20:18:14</t>
  </si>
  <si>
    <t>TR-1/20-A 45-72-M00103_45-72-M00103_2357433</t>
  </si>
  <si>
    <t>24.12.2021 13:38:16</t>
  </si>
  <si>
    <t>24.12.2021 16:05:17</t>
  </si>
  <si>
    <t>M-50 DOĞANKENT SİTESİ 35-14-M00050_956645124_956645124</t>
  </si>
  <si>
    <t>24.12.2021 13:53:06</t>
  </si>
  <si>
    <t>24.12.2021 22:45:00</t>
  </si>
  <si>
    <t>KARŞIYAKA GIS TM 35-04-A00002_Karşıyaka-9 K16_2309970</t>
  </si>
  <si>
    <t>24.12.2021 13:56:00</t>
  </si>
  <si>
    <t>24.12.2021 15:35:15</t>
  </si>
  <si>
    <t>KARŞIYAKA GIS TM 35-04-A00002_Karşıyaka-21 K18_2309968</t>
  </si>
  <si>
    <t>24.12.2021 15:59:25</t>
  </si>
  <si>
    <t>ÇANAKÇI TR-3 45-79-M00188_C_56395936_56395936</t>
  </si>
  <si>
    <t>24.12.2021 14:00:10</t>
  </si>
  <si>
    <t>24.12.2021 15:46:17</t>
  </si>
  <si>
    <t>AĞAÇ İŞLERİ TR-4 35-22-M00142_B_56393505_56393505</t>
  </si>
  <si>
    <t>24.12.2021 14:04:29</t>
  </si>
  <si>
    <t>24.12.2021 15:32:59</t>
  </si>
  <si>
    <t>K-2341 35-09-K02341_914617859_914617859</t>
  </si>
  <si>
    <t>24.12.2021 14:05:11</t>
  </si>
  <si>
    <t>24.12.2021 17:36:54</t>
  </si>
  <si>
    <t>24.12.2021 14:09:00</t>
  </si>
  <si>
    <t>24.12.2021 14:58:57</t>
  </si>
  <si>
    <t>PANCAR TR-2 35-26-M00893__66213184_66213184</t>
  </si>
  <si>
    <t>24.12.2021 14:23:00</t>
  </si>
  <si>
    <t>24.12.2021 15:06:57</t>
  </si>
  <si>
    <t>KARMEZ DM 35-27-M00657_İLHAN ADAŞ M03_72158825</t>
  </si>
  <si>
    <t>24.12.2021 14:27:24</t>
  </si>
  <si>
    <t>24.12.2021 18:33:46</t>
  </si>
  <si>
    <t>K-1403 35-01-K01403_911913509_911913509</t>
  </si>
  <si>
    <t>24.12.2021 14:28:29</t>
  </si>
  <si>
    <t>25.12.2021 00:34:38</t>
  </si>
  <si>
    <t>TR-45 35-26-M00045_956617144_956617144</t>
  </si>
  <si>
    <t>24.12.2021 14:32:54</t>
  </si>
  <si>
    <t>24.12.2021 15:03:13</t>
  </si>
  <si>
    <t>TOKİ TR-1 45-83-L00136_45-83-L00136_61211522</t>
  </si>
  <si>
    <t>24.12.2021 14:34:12</t>
  </si>
  <si>
    <t>24.12.2021 16:31:16</t>
  </si>
  <si>
    <t>24.12.2021 14:35:27</t>
  </si>
  <si>
    <t>24.12.2021 16:16:14</t>
  </si>
  <si>
    <t>TR-2/52 45-72-L00052_A_56391457_56391457</t>
  </si>
  <si>
    <t>24.12.2021 14:43:31</t>
  </si>
  <si>
    <t>24.12.2021 16:51:49</t>
  </si>
  <si>
    <t>HACET TR-1 45-76-M00153_ H_79721220</t>
  </si>
  <si>
    <t>24.12.2021 14:44:57</t>
  </si>
  <si>
    <t>24.12.2021 16:20:14</t>
  </si>
  <si>
    <t>24.12.2021 14:58:05</t>
  </si>
  <si>
    <t>24.12.2021 15:56:49</t>
  </si>
  <si>
    <t>TR-106 35-16-L00106_961153515_961153515</t>
  </si>
  <si>
    <t>24.12.2021 15:01:00</t>
  </si>
  <si>
    <t>24.12.2021 17:54:19</t>
  </si>
  <si>
    <t>24.12.2021 15:03:32</t>
  </si>
  <si>
    <t>24.12.2021 17:18:27</t>
  </si>
  <si>
    <t>24.12.2021 15:08:28</t>
  </si>
  <si>
    <t>25.12.2021 00:56:21</t>
  </si>
  <si>
    <t>24.12.2021 15:10:00</t>
  </si>
  <si>
    <t>24.12.2021 18:50:20</t>
  </si>
  <si>
    <t>K-3412 35-08-K03412_A_56381214_56381214</t>
  </si>
  <si>
    <t>24.12.2021 15:16:42</t>
  </si>
  <si>
    <t>24.12.2021 21:36:47</t>
  </si>
  <si>
    <t>K-705 35-02-K00705_99927804_99927804</t>
  </si>
  <si>
    <t>24.12.2021 15:19:35</t>
  </si>
  <si>
    <t>24.12.2021 17:38:37</t>
  </si>
  <si>
    <t>KARABURUN TR-10 35-21-L00020_953367691_953367691</t>
  </si>
  <si>
    <t>24.12.2021 15:20:00</t>
  </si>
  <si>
    <t>24.12.2021 19:21:12</t>
  </si>
  <si>
    <t>İSTASYONALTI KÖK 45-83-M00131_MANİSA-2 M04_2329933</t>
  </si>
  <si>
    <t>24.12.2021 15:22:27</t>
  </si>
  <si>
    <t>24.12.2021 15:58:55</t>
  </si>
  <si>
    <t>TR-89 35-15-M00089_950360209_950360209</t>
  </si>
  <si>
    <t>24.12.2021 15:28:00</t>
  </si>
  <si>
    <t>24.12.2021 16:03:31</t>
  </si>
  <si>
    <t>L-201 GÜZELÇİFTLİK 35-14-L00201_956648857_956648857</t>
  </si>
  <si>
    <t>24.12.2021 15:29:07</t>
  </si>
  <si>
    <t>24.12.2021 17:47:53</t>
  </si>
  <si>
    <t>24.12.2021 15:30:01</t>
  </si>
  <si>
    <t>24.12.2021 16:39:17</t>
  </si>
  <si>
    <t>24.12.2021 15:33:00</t>
  </si>
  <si>
    <t>24.12.2021 18:30:03</t>
  </si>
  <si>
    <t>24.12.2021 15:35:29</t>
  </si>
  <si>
    <t>24.12.2021 16:55:48</t>
  </si>
  <si>
    <t>TR-48 35-30-L00048_35-30-L00048_72065195</t>
  </si>
  <si>
    <t>24.12.2021 15:37:45</t>
  </si>
  <si>
    <t>24.12.2021 17:25:01</t>
  </si>
  <si>
    <t>TR-135 35-26-M00135_8232285_56360271_56360271</t>
  </si>
  <si>
    <t>24.12.2021 15:45:24</t>
  </si>
  <si>
    <t>24.12.2021 18:54:27</t>
  </si>
  <si>
    <t>MORDOĞAN TR-27 35-21-L00154_953356792_953356792</t>
  </si>
  <si>
    <t>24.12.2021 15:53:23</t>
  </si>
  <si>
    <t>24.12.2021 18:03:40</t>
  </si>
  <si>
    <t>DM-6/28 35-28-M00752_953374019_953374019</t>
  </si>
  <si>
    <t>24.12.2021 15:58:27</t>
  </si>
  <si>
    <t>24.12.2021 16:59:04</t>
  </si>
  <si>
    <t>K-278 35-01-K00278_910641614_910641614</t>
  </si>
  <si>
    <t>24.12.2021 15:58:32</t>
  </si>
  <si>
    <t>24.12.2021 17:15:45</t>
  </si>
  <si>
    <t>24.12.2021 16:00:17</t>
  </si>
  <si>
    <t>24.12.2021 17:40:47</t>
  </si>
  <si>
    <t>OVAKENT TR-15 35-15-L01145__72373578_72373578</t>
  </si>
  <si>
    <t>24.12.2021 16:06:49</t>
  </si>
  <si>
    <t>24.12.2021 22:16:02</t>
  </si>
  <si>
    <t>L-317 BAHÇELİEVLER-1 35-18-L00317_950449353_950449353</t>
  </si>
  <si>
    <t>24.12.2021 16:09:00</t>
  </si>
  <si>
    <t>24.12.2021 19:18:00</t>
  </si>
  <si>
    <t>24.12.2021 16:10:00</t>
  </si>
  <si>
    <t>24.12.2021 18:33:04</t>
  </si>
  <si>
    <t>BAĞARASI TR-11 35-23-M00180_C_56358290_56358290</t>
  </si>
  <si>
    <t>24.12.2021 16:16:00</t>
  </si>
  <si>
    <t>24.12.2021 16:57:33</t>
  </si>
  <si>
    <t>DM-14/08 45-71-M00385_953200632_953200632</t>
  </si>
  <si>
    <t>24.12.2021 16:17:00</t>
  </si>
  <si>
    <t>24.12.2021 21:43:54</t>
  </si>
  <si>
    <t>ARTICAK TR-2 35-15-L00345_950403692_950403692</t>
  </si>
  <si>
    <t>24.12.2021 16:21:24</t>
  </si>
  <si>
    <t>24.12.2021 20:59:41</t>
  </si>
  <si>
    <t>M-1921 35-02-M01921_D D1b_5765076</t>
  </si>
  <si>
    <t>24.12.2021 16:27:07</t>
  </si>
  <si>
    <t>24.12.2021 16:54:45</t>
  </si>
  <si>
    <t>AMBARSEKİ KÖYÜ TR-1 35-21-L00105_953357272_953357272</t>
  </si>
  <si>
    <t>24.12.2021 16:30:05</t>
  </si>
  <si>
    <t>24.12.2021 23:09:15</t>
  </si>
  <si>
    <t>K-2844 35-01-K02844_H1 H1_5804104</t>
  </si>
  <si>
    <t>24.12.2021 16:31:27</t>
  </si>
  <si>
    <t>24.12.2021 17:49:53</t>
  </si>
  <si>
    <t>M-328 35-03-M00328_DIREK TIPI TRAFO HUCRESI H01_2070661</t>
  </si>
  <si>
    <t>24.12.2021 16:32:25</t>
  </si>
  <si>
    <t>24.12.2021 17:53:37</t>
  </si>
  <si>
    <t>TR-89 35-15-M00089_950359952_950359952</t>
  </si>
  <si>
    <t>24.12.2021 16:33:22</t>
  </si>
  <si>
    <t>24.12.2021 20:20:21</t>
  </si>
  <si>
    <t>AKHİSAR İM 45-72-A00001_TR-1/2 M20_2308698</t>
  </si>
  <si>
    <t>24.12.2021 16:39:00</t>
  </si>
  <si>
    <t>24.12.2021 16:41:00</t>
  </si>
  <si>
    <t>TR-1/6 45-72-M00006_TR-1/5 GİRİŞ - HASTANE ÇIKIŞ M02_66468389</t>
  </si>
  <si>
    <t>24.12.2021 16:40:25</t>
  </si>
  <si>
    <t>24.12.2021 16:41:21</t>
  </si>
  <si>
    <t>K-1526 35-02-K01526_35-02-K01526_2348780</t>
  </si>
  <si>
    <t>24.12.2021 16:41:41</t>
  </si>
  <si>
    <t>24.12.2021 20:09:55</t>
  </si>
  <si>
    <t>24.12.2021 16:49:26</t>
  </si>
  <si>
    <t>24.12.2021 19:11:31</t>
  </si>
  <si>
    <t>TR-98 45-78-L00098_DIREK TIPI TRAFO HUCRESI H01_2103704</t>
  </si>
  <si>
    <t>24.12.2021 16:55:07</t>
  </si>
  <si>
    <t>24.12.2021 18:25:35</t>
  </si>
  <si>
    <t>DM-3/TR-33 SEFERİHİSAR 35-14-L00299_95000114741_95000114741</t>
  </si>
  <si>
    <t>24.12.2021 17:13:22</t>
  </si>
  <si>
    <t>24.12.2021 21:21:37</t>
  </si>
  <si>
    <t>K-3412 35-08-K03412_912100496_912100496</t>
  </si>
  <si>
    <t>24.12.2021 17:14:09</t>
  </si>
  <si>
    <t>24.12.2021 20:32:22</t>
  </si>
  <si>
    <t>L-90 RAINBOW DM 35-18-L00090_6347564_56368486_56368486</t>
  </si>
  <si>
    <t>24.12.2021 17:15:25</t>
  </si>
  <si>
    <t>24.12.2021 20:08:00</t>
  </si>
  <si>
    <t>TR-106 45-78-L00106_49364574_56405898_56405898</t>
  </si>
  <si>
    <t>24.12.2021 17:16:33</t>
  </si>
  <si>
    <t>24.12.2021 18:38:18</t>
  </si>
  <si>
    <t>24.12.2021 17:18:07</t>
  </si>
  <si>
    <t>24.12.2021 22:40:03</t>
  </si>
  <si>
    <t>24.12.2021 17:27:55</t>
  </si>
  <si>
    <t>24.12.2021 17:35:00</t>
  </si>
  <si>
    <t>K-1796 35-01-K01796_C 1C_5870677</t>
  </si>
  <si>
    <t>24.12.2021 17:28:57</t>
  </si>
  <si>
    <t>24.12.2021 18:21:47</t>
  </si>
  <si>
    <t>M-180 DALYAN ARITMA DM 35-18-M00180_L-192 L05_66030469</t>
  </si>
  <si>
    <t>24.12.2021 17:30:25</t>
  </si>
  <si>
    <t>24.12.2021 17:47:00</t>
  </si>
  <si>
    <t>L-258/1 35-18-L00608_950446842_950446842</t>
  </si>
  <si>
    <t>24.12.2021 22:15:17</t>
  </si>
  <si>
    <t>M-421 35-02-M00421_95000117348_95000117348</t>
  </si>
  <si>
    <t>24.12.2021 17:32:03</t>
  </si>
  <si>
    <t>24.12.2021 20:40:47</t>
  </si>
  <si>
    <t>ALAŞEHİR TR-8 45-73-M00008_945670313_945670313</t>
  </si>
  <si>
    <t>24.12.2021 17:33:44</t>
  </si>
  <si>
    <t>24.12.2021 18:20:46</t>
  </si>
  <si>
    <t>ZEYTİNALAN İM 35-19-A00002_KEKLİKTEPE M10_2308024</t>
  </si>
  <si>
    <t>24.12.2021 17:37:09</t>
  </si>
  <si>
    <t>24.12.2021 21:16:01</t>
  </si>
  <si>
    <t>L-245 35-18-L00245_D D29/1_5945484</t>
  </si>
  <si>
    <t>24.12.2021 17:40:00</t>
  </si>
  <si>
    <t>24.12.2021 18:12:59</t>
  </si>
  <si>
    <t>K-524 35-01-K00524_D_56366005_56366005</t>
  </si>
  <si>
    <t>24.12.2021 17:44:41</t>
  </si>
  <si>
    <t>24.12.2021 19:58:11</t>
  </si>
  <si>
    <t>K-3946 35-10-K03946_ÖZEL SDP1_5906771</t>
  </si>
  <si>
    <t>24.12.2021 17:54:06</t>
  </si>
  <si>
    <t>24.12.2021 19:36:54</t>
  </si>
  <si>
    <t>24.12.2021 17:54:13</t>
  </si>
  <si>
    <t>24.12.2021 19:09:44</t>
  </si>
  <si>
    <t>DM-4/TR-12 35-22-M00081_955286589_955286589</t>
  </si>
  <si>
    <t>24.12.2021 18:04:34</t>
  </si>
  <si>
    <t>24.12.2021 19:32:16</t>
  </si>
  <si>
    <t>MAHMUTLAR KÖK 45-74-M00354_MAHMUTLAR ESKİ HAT M04_79385662</t>
  </si>
  <si>
    <t>24.12.2021 18:04:51</t>
  </si>
  <si>
    <t>24.12.2021 18:38:16</t>
  </si>
  <si>
    <t>TR-2/17 45-72-L00017_915805512_915805512</t>
  </si>
  <si>
    <t>24.12.2021 18:11:28</t>
  </si>
  <si>
    <t>24.12.2021 20:34:42</t>
  </si>
  <si>
    <t>L-376 PAZARYERİ 35-18-L00376_A a1_5955301</t>
  </si>
  <si>
    <t>24.12.2021 18:12:02</t>
  </si>
  <si>
    <t>24.12.2021 23:42:09</t>
  </si>
  <si>
    <t>TR-65 35-30-L00065_955316722_955316722</t>
  </si>
  <si>
    <t>24.12.2021 18:14:12</t>
  </si>
  <si>
    <t>24.12.2021 21:45:04</t>
  </si>
  <si>
    <t>TR-25 35-19-L00025_8164569_56394796_56394796</t>
  </si>
  <si>
    <t>24.12.2021 18:14:13</t>
  </si>
  <si>
    <t>25.12.2021 00:00:02</t>
  </si>
  <si>
    <t>24.12.2021 18:14:51</t>
  </si>
  <si>
    <t>24.12.2021 20:14:27</t>
  </si>
  <si>
    <t>YOLÜSTÜ TR-5 (ÜÇ DUTLAR MEVKİİ) 35-15-M00219_C_56372405_56372405</t>
  </si>
  <si>
    <t>24.12.2021 18:16:32</t>
  </si>
  <si>
    <t>24.12.2021 21:41:59</t>
  </si>
  <si>
    <t>HARTA TR-1 45-76-M00087_955243263_955243263</t>
  </si>
  <si>
    <t>24.12.2021 18:20:50</t>
  </si>
  <si>
    <t>24.12.2021 19:21:24</t>
  </si>
  <si>
    <t>TİRE DM2/6 35-29-L00025_48395158_56354341_56354341</t>
  </si>
  <si>
    <t>24.12.2021 18:22:04</t>
  </si>
  <si>
    <t>24.12.2021 18:55:07</t>
  </si>
  <si>
    <t>PINARBAŞI ATALAN TR 45-75-M00093_945617870_945617870</t>
  </si>
  <si>
    <t>24.12.2021 18:25:14</t>
  </si>
  <si>
    <t>24.12.2021 21:08:39</t>
  </si>
  <si>
    <t>MENEMEN TR-15 35-28-L00015_5766289_56383909_56383909</t>
  </si>
  <si>
    <t>24.12.2021 18:28:15</t>
  </si>
  <si>
    <t>24.12.2021 19:14:36</t>
  </si>
  <si>
    <t>YEŞİLYURT TR-5 45-73-M00802_45-73-M00802_2352766</t>
  </si>
  <si>
    <t>24.12.2021 18:30:01</t>
  </si>
  <si>
    <t>24.12.2021 20:23:39</t>
  </si>
  <si>
    <t>TR-1/8 45-72-M00008_956502876_956502876</t>
  </si>
  <si>
    <t>24.12.2021 18:30:07</t>
  </si>
  <si>
    <t>24.12.2021 19:29:45</t>
  </si>
  <si>
    <t>TR-25 35-19-L00025_5713380 H05_5938302</t>
  </si>
  <si>
    <t>24.12.2021 18:32:45</t>
  </si>
  <si>
    <t>24.12.2021 20:28:19</t>
  </si>
  <si>
    <t>K-1024 35-01-K01024_C_56377909_56377909</t>
  </si>
  <si>
    <t>24.12.2021 18:34:18</t>
  </si>
  <si>
    <t>24.12.2021 20:40:21</t>
  </si>
  <si>
    <t>24.12.2021 18:35:26</t>
  </si>
  <si>
    <t>24.12.2021 21:08:07</t>
  </si>
  <si>
    <t>24.12.2021 18:37:32</t>
  </si>
  <si>
    <t>24.12.2021 21:15:57</t>
  </si>
  <si>
    <t>K-1391 35-01-K01391_DIREK TIPI TRAFO HUCRESI H01_2074993</t>
  </si>
  <si>
    <t>24.12.2021 18:40:13</t>
  </si>
  <si>
    <t>24.12.2021 21:18:56</t>
  </si>
  <si>
    <t>ALAŞEHİR TR-4 45-73-M00004__72372307_72372307</t>
  </si>
  <si>
    <t>24.12.2021 18:41:25</t>
  </si>
  <si>
    <t>24.12.2021 20:22:40</t>
  </si>
  <si>
    <t>K-1864 35-09-K01864_F f1_5883577</t>
  </si>
  <si>
    <t>24.12.2021 18:41:44</t>
  </si>
  <si>
    <t>24.12.2021 19:42:54</t>
  </si>
  <si>
    <t>MAHMUTLAR KÖK 45-74-M00354_HatBaşıAyırıcı_53135345 M04_53135345</t>
  </si>
  <si>
    <t>24.12.2021 18:43:03</t>
  </si>
  <si>
    <t>24.12.2021 19:36:14</t>
  </si>
  <si>
    <t>ÇAĞLAYAN TR-1 45-73-M00173_945663720_945663720</t>
  </si>
  <si>
    <t>24.12.2021 18:48:03</t>
  </si>
  <si>
    <t>24.12.2021 21:30:38</t>
  </si>
  <si>
    <t>YENİFOÇA TR-39 35-23-M00039_950424271_950424271</t>
  </si>
  <si>
    <t>24.12.2021 18:52:47</t>
  </si>
  <si>
    <t>24.12.2021 22:21:06</t>
  </si>
  <si>
    <t>TR-286 35-19-L00286_956700548_956700548</t>
  </si>
  <si>
    <t>24.12.2021 18:54:05</t>
  </si>
  <si>
    <t>24.12.2021 20:15:31</t>
  </si>
  <si>
    <t>M-52 ALAÇATI 35-18-M00052_11472320 C01_5795042</t>
  </si>
  <si>
    <t>24.12.2021 18:55:46</t>
  </si>
  <si>
    <t>24.12.2021 20:37:20</t>
  </si>
  <si>
    <t>TR-170 45-78-L00170_B_65509691_65509691</t>
  </si>
  <si>
    <t>24.12.2021 19:07:36</t>
  </si>
  <si>
    <t>24.12.2021 20:01:23</t>
  </si>
  <si>
    <t>TR-140 35-16-L00140_35-16-L00140_2347419</t>
  </si>
  <si>
    <t>24.12.2021 19:16:43</t>
  </si>
  <si>
    <t>24.12.2021 20:26:20</t>
  </si>
  <si>
    <t>K-429 35-01-K00429_A_60984769_60984769</t>
  </si>
  <si>
    <t>24.12.2021 19:25:07</t>
  </si>
  <si>
    <t>24.12.2021 23:57:20</t>
  </si>
  <si>
    <t>KIRKAĞAÇ TR-21 45-76-M00021_B_56385658_56385658</t>
  </si>
  <si>
    <t>24.12.2021 19:27:43</t>
  </si>
  <si>
    <t>24.12.2021 21:14:42</t>
  </si>
  <si>
    <t>DM-21/08-C 45-71-M00584_45-71-M00584_2358479</t>
  </si>
  <si>
    <t>24.12.2021 19:31:09</t>
  </si>
  <si>
    <t>24.12.2021 20:15:34</t>
  </si>
  <si>
    <t>M-1539 35-01-M01539_910678969_910678969</t>
  </si>
  <si>
    <t>24.12.2021 19:32:04</t>
  </si>
  <si>
    <t>24.12.2021 22:54:25</t>
  </si>
  <si>
    <t>MORDOĞAN TR-38 35-21-L00165_953357102_953357102</t>
  </si>
  <si>
    <t>24.12.2021 19:35:17</t>
  </si>
  <si>
    <t>24.12.2021 23:31:44</t>
  </si>
  <si>
    <t>DM-2/8 BAŞKENT TR 35-18-L00588_6599270_56389445_56389445</t>
  </si>
  <si>
    <t>24.12.2021 19:36:33</t>
  </si>
  <si>
    <t>24.12.2021 22:48:40</t>
  </si>
  <si>
    <t>ÖDEMİŞ TR-97 35-15-M00097_950364129_950364129</t>
  </si>
  <si>
    <t>24.12.2021 19:37:27</t>
  </si>
  <si>
    <t>24.12.2021 22:57:45</t>
  </si>
  <si>
    <t>24.12.2021 19:39:12</t>
  </si>
  <si>
    <t>25.12.2021 02:10:20</t>
  </si>
  <si>
    <t>K-1027 35-01-K01027_M 1M_5861070</t>
  </si>
  <si>
    <t>24.12.2021 19:40:23</t>
  </si>
  <si>
    <t>24.12.2021 21:23:33</t>
  </si>
  <si>
    <t>24.12.2021 19:41:09</t>
  </si>
  <si>
    <t>24.12.2021 21:00:21</t>
  </si>
  <si>
    <t>HALİLBEYLİ TR-5 35-27-M01054_912970932_912970932</t>
  </si>
  <si>
    <t>24.12.2021 19:45:49</t>
  </si>
  <si>
    <t>24.12.2021 21:48:52</t>
  </si>
  <si>
    <t>ÇUKURALTI M-18 35-25-M00066_D_56369777_56369777</t>
  </si>
  <si>
    <t>24.12.2021 19:47:34</t>
  </si>
  <si>
    <t>24.12.2021 21:00:36</t>
  </si>
  <si>
    <t>K-231 35-01-K00231_A_56374215_56374215</t>
  </si>
  <si>
    <t>24.12.2021 19:47:41</t>
  </si>
  <si>
    <t>25.12.2021 02:32:31</t>
  </si>
  <si>
    <t>K-3501 35-01-K03501_35-01-K03501_2369130</t>
  </si>
  <si>
    <t>24.12.2021 19:50:31</t>
  </si>
  <si>
    <t>24.12.2021 21:14:44</t>
  </si>
  <si>
    <t>K-525 35-04-K00525_B B1B_5786421</t>
  </si>
  <si>
    <t>24.12.2021 19:54:52</t>
  </si>
  <si>
    <t>24.12.2021 21:06:28</t>
  </si>
  <si>
    <t>TR-10 (M-710) 35-30-M00710_A A01_79525632</t>
  </si>
  <si>
    <t>24.12.2021 20:02:09</t>
  </si>
  <si>
    <t>24.12.2021 20:48:00</t>
  </si>
  <si>
    <t>SOMA TR-17/2 45-82-M00110_945524630_945524630</t>
  </si>
  <si>
    <t>24.12.2021 20:02:31</t>
  </si>
  <si>
    <t>24.12.2021 21:22:53</t>
  </si>
  <si>
    <t>K-1467 35-03-K01467_D_56369797_56369797</t>
  </si>
  <si>
    <t>24.12.2021 20:03:01</t>
  </si>
  <si>
    <t>24.12.2021 21:45:51</t>
  </si>
  <si>
    <t>YİĞİTLER TR-2 35-27-L00224_915186333_915186333</t>
  </si>
  <si>
    <t>24.12.2021 20:08:09</t>
  </si>
  <si>
    <t>24.12.2021 22:29:09</t>
  </si>
  <si>
    <t>24.12.2021 20:13:17</t>
  </si>
  <si>
    <t>24.12.2021 21:57:31</t>
  </si>
  <si>
    <t>M-1538 35-01-M01538_E_56373745_56373745</t>
  </si>
  <si>
    <t>24.12.2021 20:18:19</t>
  </si>
  <si>
    <t>24.12.2021 21:08:21</t>
  </si>
  <si>
    <t>GÖLCÜKLER TR-3 35-22-M00869_35-22-M00869_79437822</t>
  </si>
  <si>
    <t>24.12.2021 20:18:58</t>
  </si>
  <si>
    <t>24.12.2021 21:45:11</t>
  </si>
  <si>
    <t>24.12.2021 20:20:32</t>
  </si>
  <si>
    <t>24.12.2021 20:39:46</t>
  </si>
  <si>
    <t>K-4913 35-02-K04913_35-02-K04913_63989645</t>
  </si>
  <si>
    <t>24.12.2021 20:42:14</t>
  </si>
  <si>
    <t>24.12.2021 21:28:25</t>
  </si>
  <si>
    <t>L-252 SİSSUS HASTANE 35-18-L00252_950441374_950441374</t>
  </si>
  <si>
    <t>24.12.2021 20:44:47</t>
  </si>
  <si>
    <t>25.12.2021 03:49:02</t>
  </si>
  <si>
    <t>24.12.2021 20:49:55</t>
  </si>
  <si>
    <t>24.12.2021 22:16:41</t>
  </si>
  <si>
    <t>K-1303 35-08-K01303_D_56373932_56373932</t>
  </si>
  <si>
    <t>24.12.2021 20:52:30</t>
  </si>
  <si>
    <t>25.12.2021 00:33:24</t>
  </si>
  <si>
    <t>SARIKAYA TR-1 45-82-L00056_945522268_945522268</t>
  </si>
  <si>
    <t>24.12.2021 21:01:23</t>
  </si>
  <si>
    <t>24.12.2021 22:47:16</t>
  </si>
  <si>
    <t>TR-115 45-78-L00115_49364992_56389127_56389127</t>
  </si>
  <si>
    <t>24.12.2021 21:03:09</t>
  </si>
  <si>
    <t>24.12.2021 21:28:15</t>
  </si>
  <si>
    <t>ÜRKMEZ M-14 35-25-M00154_B_56376027_56376027</t>
  </si>
  <si>
    <t>24.12.2021 21:09:06</t>
  </si>
  <si>
    <t>24.12.2021 21:36:21</t>
  </si>
  <si>
    <t>24.12.2021 21:12:30</t>
  </si>
  <si>
    <t>24.12.2021 21:56:26</t>
  </si>
  <si>
    <t>L-95 35-18-L00095_5716531_56407350_56407350</t>
  </si>
  <si>
    <t>24.12.2021 21:15:36</t>
  </si>
  <si>
    <t>25.12.2021 02:43:54</t>
  </si>
  <si>
    <t>24.12.2021 21:20:52</t>
  </si>
  <si>
    <t>24.12.2021 22:22:46</t>
  </si>
  <si>
    <t>K-2324 35-01-K02324_C_56368397_56368397</t>
  </si>
  <si>
    <t>24.12.2021 21:36:55</t>
  </si>
  <si>
    <t>24.12.2021 23:47:23</t>
  </si>
  <si>
    <t>MURADİYE SAĞLAM YAPI TR 45-71-M00215_953240629_953240629</t>
  </si>
  <si>
    <t>24.12.2021 21:37:59</t>
  </si>
  <si>
    <t>25.12.2021 00:31:17</t>
  </si>
  <si>
    <t>YUKARI AVDAN TR-1 45-82-M00241_45-82-M00241_2374094</t>
  </si>
  <si>
    <t>24.12.2021 21:39:22</t>
  </si>
  <si>
    <t>24.12.2021 22:08:27</t>
  </si>
  <si>
    <t>L-319 BAHÇELİEVLER-2 35-18-L00319_950449611_950449611</t>
  </si>
  <si>
    <t>24.12.2021 21:56:28</t>
  </si>
  <si>
    <t>25.12.2021 04:21:43</t>
  </si>
  <si>
    <t>K-550 35-01-K00550_911178835_911178835</t>
  </si>
  <si>
    <t>24.12.2021 22:02:23</t>
  </si>
  <si>
    <t>25.12.2021 02:13:33</t>
  </si>
  <si>
    <t>TR-2/93 45-83-L00093_955146738_955146738</t>
  </si>
  <si>
    <t>24.12.2021 22:04:20</t>
  </si>
  <si>
    <t>24.12.2021 23:50:44</t>
  </si>
  <si>
    <t>TR-26 35-19-L00026_956665926_956665926</t>
  </si>
  <si>
    <t>24.12.2021 22:22:28</t>
  </si>
  <si>
    <t>25.12.2021 01:56:36</t>
  </si>
  <si>
    <t>24.12.2021 22:37:27</t>
  </si>
  <si>
    <t>25.12.2021 00:41:56</t>
  </si>
  <si>
    <t>K-3211 35-04-K03211_913738110_913738110</t>
  </si>
  <si>
    <t>24.12.2021 22:47:09</t>
  </si>
  <si>
    <t>25.12.2021 01:53:14</t>
  </si>
  <si>
    <t>24.12.2021 22:55:37</t>
  </si>
  <si>
    <t>25.12.2021 01:30:01</t>
  </si>
  <si>
    <t>24.12.2021 22:55:56</t>
  </si>
  <si>
    <t>25.12.2021 00:14:38</t>
  </si>
  <si>
    <t>24.12.2021 23:00:57</t>
  </si>
  <si>
    <t>25.12.2021 02:15:01</t>
  </si>
  <si>
    <t>24.12.2021 23:02:29</t>
  </si>
  <si>
    <t>24.12.2021 23:35:49</t>
  </si>
  <si>
    <t>M-2911(YATIRIM REZERVE) 35-01-M02911_D_56394859_56394859</t>
  </si>
  <si>
    <t>24.12.2021 23:22:44</t>
  </si>
  <si>
    <t>25.12.2021 03:14:11</t>
  </si>
  <si>
    <t>KIRKAĞAÇ TR-26 45-76-M00026_955231403_955231403</t>
  </si>
  <si>
    <t>24.12.2021 23:48:00</t>
  </si>
  <si>
    <t>25.12.2021 00:39:25</t>
  </si>
  <si>
    <t>K-195 35-03-K00195_910661254_910661254</t>
  </si>
  <si>
    <t>24.12.2021 23:54:00</t>
  </si>
  <si>
    <t>25.12.2021 01:25:18</t>
  </si>
  <si>
    <t>K-2 35-01-K00002_A_56376348_56376348</t>
  </si>
  <si>
    <t>25.12.2021 00:22:58</t>
  </si>
  <si>
    <t>25.12.2021 09:16:37</t>
  </si>
  <si>
    <t>YILMAZ İM 45-78-A00003_HatBaşıAyırıcı_53140405 L01_53140405</t>
  </si>
  <si>
    <t>25.12.2021 00:44:54</t>
  </si>
  <si>
    <t>25.12.2021 02:46:43</t>
  </si>
  <si>
    <t>25.12.2021 01:21:24</t>
  </si>
  <si>
    <t>25.12.2021 05:03:50</t>
  </si>
  <si>
    <t>TR-99 ZEYTİNALANI 35-19-L00099_956673494_956673494</t>
  </si>
  <si>
    <t>25.12.2021 01:49:40</t>
  </si>
  <si>
    <t>25.12.2021 14:37:45</t>
  </si>
  <si>
    <t>GÖLCÜK DM 35-15-L01153_GÖLCÜK L05_67177012</t>
  </si>
  <si>
    <t>25.12.2021 02:08:15</t>
  </si>
  <si>
    <t>25.12.2021 03:35:00</t>
  </si>
  <si>
    <t>ÇIPLAK KÖK 35-29-M00126_HatBaşıAyırıcı_53133418 M09_53133418</t>
  </si>
  <si>
    <t>25.12.2021 02:33:00</t>
  </si>
  <si>
    <t>25.12.2021 04:02:04</t>
  </si>
  <si>
    <t>25.12.2021 02:33:12</t>
  </si>
  <si>
    <t>25.12.2021 10:03:52</t>
  </si>
  <si>
    <t>25.12.2021 03:07:00</t>
  </si>
  <si>
    <t>25.12.2021 03:44:25</t>
  </si>
  <si>
    <t>25.12.2021 03:14:36</t>
  </si>
  <si>
    <t>25.12.2021 04:31:00</t>
  </si>
  <si>
    <t>GÖLCÜK TR-13 35-15-L00325_ L03_2327174</t>
  </si>
  <si>
    <t>25.12.2021 03:52:00</t>
  </si>
  <si>
    <t>25.12.2021 11:33:35</t>
  </si>
  <si>
    <t>M-1232 35-01-M01232_A a1_5884969</t>
  </si>
  <si>
    <t>25.12.2021 03:52:07</t>
  </si>
  <si>
    <t>25.12.2021 09:47:02</t>
  </si>
  <si>
    <t>ILICA GIS TM 35-07-A00002_ILICA-13 K19_2313380</t>
  </si>
  <si>
    <t>25.12.2021 04:13:19</t>
  </si>
  <si>
    <t>25.12.2021 04:19:35</t>
  </si>
  <si>
    <t>K-3975 35-04-K03975_99337181_99337181</t>
  </si>
  <si>
    <t>25.12.2021 05:29:28</t>
  </si>
  <si>
    <t>25.12.2021 09:02:55</t>
  </si>
  <si>
    <t>25.12.2021 05:43:51</t>
  </si>
  <si>
    <t>25.12.2021 14:17:29</t>
  </si>
  <si>
    <t>K-3799 35-04-K03799_99404325_99404325</t>
  </si>
  <si>
    <t>25.12.2021 06:16:05</t>
  </si>
  <si>
    <t>25.12.2021 09:44:01</t>
  </si>
  <si>
    <t>25.12.2021 07:29:31</t>
  </si>
  <si>
    <t>25.12.2021 09:40:37</t>
  </si>
  <si>
    <t>L-283 35-18-L00283_950446622_950446622</t>
  </si>
  <si>
    <t>25.12.2021 07:45:23</t>
  </si>
  <si>
    <t>25.12.2021 10:11:12</t>
  </si>
  <si>
    <t>K-1648 35-03-K01648_910277576_910277576</t>
  </si>
  <si>
    <t>25.12.2021 07:53:21</t>
  </si>
  <si>
    <t>25.12.2021 08:49:00</t>
  </si>
  <si>
    <t>SİNANCILAR KÖYÜ TR-3 35-27-L00261_A_80073370_80073370</t>
  </si>
  <si>
    <t>25.12.2021 08:04:33</t>
  </si>
  <si>
    <t>25.12.2021 10:40:13</t>
  </si>
  <si>
    <t>DEREKÖY KÖK 45-82-M00153_IŞIKLAR-1 GİRİŞ M03_72197871</t>
  </si>
  <si>
    <t>25.12.2021 08:12:56</t>
  </si>
  <si>
    <t>25.12.2021 14:41:11</t>
  </si>
  <si>
    <t>25.12.2021 08:17:09</t>
  </si>
  <si>
    <t>25.12.2021 10:27:30</t>
  </si>
  <si>
    <t>ULUCAK DM-2 35-27-M00331_98952232_98952232</t>
  </si>
  <si>
    <t>25.12.2021 08:20:20</t>
  </si>
  <si>
    <t>25.12.2021 13:18:29</t>
  </si>
  <si>
    <t>25.12.2021 08:29:00</t>
  </si>
  <si>
    <t>25.12.2021 11:06:04</t>
  </si>
  <si>
    <t>K-2485 35-01-K02485_C_56367133_56367133</t>
  </si>
  <si>
    <t>25.12.2021 08:33:06</t>
  </si>
  <si>
    <t>25.12.2021 12:10:46</t>
  </si>
  <si>
    <t>25.12.2021 08:33:42</t>
  </si>
  <si>
    <t>25.12.2021 09:36:57</t>
  </si>
  <si>
    <t>25.12.2021 08:35:21</t>
  </si>
  <si>
    <t>25.12.2021 13:36:19</t>
  </si>
  <si>
    <t>KAVAKLIDERE TR-9 45-73-M00143_KAVAKLIDERE TR-7 M03_2317688</t>
  </si>
  <si>
    <t>25.12.2021 08:42:32</t>
  </si>
  <si>
    <t>25.12.2021 12:29:59</t>
  </si>
  <si>
    <t>25.12.2021 08:57:36</t>
  </si>
  <si>
    <t>25.12.2021 12:10:28</t>
  </si>
  <si>
    <t>K-1357 35-07-K01357_K-910 K01_2076846</t>
  </si>
  <si>
    <t>25.12.2021 09:00:56</t>
  </si>
  <si>
    <t>25.12.2021 17:23:59</t>
  </si>
  <si>
    <t>25.12.2021 09:01:00</t>
  </si>
  <si>
    <t>25.12.2021 12:28:58</t>
  </si>
  <si>
    <t>ARMUTLU TR-7 35-27-M00550_ARMUTLU TR-9 M02_72164688</t>
  </si>
  <si>
    <t>25.12.2021 09:02:00</t>
  </si>
  <si>
    <t>25.12.2021 17:59:00</t>
  </si>
  <si>
    <t>SOMA TR-7/1 45-82-M00080_45-82-M00080_72179227</t>
  </si>
  <si>
    <t>25.12.2021 09:06:49</t>
  </si>
  <si>
    <t>25.12.2021 17:16:34</t>
  </si>
  <si>
    <t>K-3759 35-02-K03759_A_56368504_56368504</t>
  </si>
  <si>
    <t>25.12.2021 09:09:02</t>
  </si>
  <si>
    <t>25.12.2021 16:13:14</t>
  </si>
  <si>
    <t>K-3759 35-02-K03759_B_56368502_56368502</t>
  </si>
  <si>
    <t>25.12.2021 09:10:16</t>
  </si>
  <si>
    <t>25.12.2021 16:12:44</t>
  </si>
  <si>
    <t>TEKELİ TR-5 35-22-M00235_C_56356200_56356200</t>
  </si>
  <si>
    <t>25.12.2021 09:12:29</t>
  </si>
  <si>
    <t>25.12.2021 14:39:25</t>
  </si>
  <si>
    <t>TEKELİ TR-9 35-22-M00690_A_56407127_56407127</t>
  </si>
  <si>
    <t>25.12.2021 09:14:01</t>
  </si>
  <si>
    <t>25.12.2021 17:27:27</t>
  </si>
  <si>
    <t>K-2301 35-04-K02301_K-2302 K02_2057861</t>
  </si>
  <si>
    <t>25.12.2021 09:19:06</t>
  </si>
  <si>
    <t>25.12.2021 12:12:28</t>
  </si>
  <si>
    <t>TR-32 35-30-L00032_35-30-L00032_2348391</t>
  </si>
  <si>
    <t>25.12.2021 09:19:35</t>
  </si>
  <si>
    <t>25.12.2021 13:09:23</t>
  </si>
  <si>
    <t>K-3708 35-08-K03708_95000080052_95000080052</t>
  </si>
  <si>
    <t>25.12.2021 09:21:38</t>
  </si>
  <si>
    <t>25.12.2021 14:44:15</t>
  </si>
  <si>
    <t>25.12.2021 09:22:33</t>
  </si>
  <si>
    <t>25.12.2021 10:29:58</t>
  </si>
  <si>
    <t>K-2494 35-08-K02494_913238591_913238591</t>
  </si>
  <si>
    <t>25.12.2021 09:25:34</t>
  </si>
  <si>
    <t>25.12.2021 14:13:52</t>
  </si>
  <si>
    <t>25.12.2021 09:27:29</t>
  </si>
  <si>
    <t>25.12.2021 17:19:28</t>
  </si>
  <si>
    <t>M-2450 35-03-M02450_B b1_5795924</t>
  </si>
  <si>
    <t>25.12.2021 09:30:00</t>
  </si>
  <si>
    <t>25.12.2021 10:21:00</t>
  </si>
  <si>
    <t>25.12.2021 18:05:02</t>
  </si>
  <si>
    <t>HİSAR TR-2 35-31-L00119_35-31-L00119_2351273</t>
  </si>
  <si>
    <t>25.12.2021 09:31:53</t>
  </si>
  <si>
    <t>25.12.2021 17:53:52</t>
  </si>
  <si>
    <t>25.12.2021 09:32:24</t>
  </si>
  <si>
    <t>25.12.2021 10:59:36</t>
  </si>
  <si>
    <t>25.12.2021 09:34:42</t>
  </si>
  <si>
    <t>25.12.2021 14:44:42</t>
  </si>
  <si>
    <t>TR-1/47 45-72-M00047_DAĞITIM TRAFOSU TR-1/47 M04_2099968</t>
  </si>
  <si>
    <t>25.12.2021 09:34:50</t>
  </si>
  <si>
    <t>25.12.2021 16:58:32</t>
  </si>
  <si>
    <t>ARMUTLU TR-17 35-27-M00575_DAĞITIM TRAFO ARMUTLU TR-17 M06_72160899</t>
  </si>
  <si>
    <t>25.12.2021 09:35:00</t>
  </si>
  <si>
    <t>25.12.2021 18:36:00</t>
  </si>
  <si>
    <t>TR-1/66 45-72-M00066_DIREK TIPI TRAFO HUCRESI H01_2068941</t>
  </si>
  <si>
    <t>25.12.2021 09:35:19</t>
  </si>
  <si>
    <t>25.12.2021 12:00:39</t>
  </si>
  <si>
    <t>L-169 35-18-L00169__72410818_72410818</t>
  </si>
  <si>
    <t>25.12.2021 09:37:38</t>
  </si>
  <si>
    <t>25.12.2021 12:06:48</t>
  </si>
  <si>
    <t>25.12.2021 09:43:51</t>
  </si>
  <si>
    <t>25.12.2021 12:11:39</t>
  </si>
  <si>
    <t>TR-25 35-30-L00025_A_56398644_56398644</t>
  </si>
  <si>
    <t>25.12.2021 09:43:55</t>
  </si>
  <si>
    <t>25.12.2021 17:40:40</t>
  </si>
  <si>
    <t>PARLAK TR-1 35-21-L00074_953358214_953358214</t>
  </si>
  <si>
    <t>25.12.2021 09:44:31</t>
  </si>
  <si>
    <t>25.12.2021 12:58:01</t>
  </si>
  <si>
    <t>25.12.2021 09:44:34</t>
  </si>
  <si>
    <t>25.12.2021 14:58:46</t>
  </si>
  <si>
    <t>25.12.2021 09:45:00</t>
  </si>
  <si>
    <t>25.12.2021 18:00:49</t>
  </si>
  <si>
    <t>YUKARI KIZILCA TR-1 35-27-L00051_95000007162_95000007162</t>
  </si>
  <si>
    <t>25.12.2021 09:47:28</t>
  </si>
  <si>
    <t>25.12.2021 12:23:36</t>
  </si>
  <si>
    <t>TİRE İM-DM-1 35-29-A00001_BOYNUYOĞUN L04_2312348</t>
  </si>
  <si>
    <t>25.12.2021 09:48:36</t>
  </si>
  <si>
    <t>25.12.2021 16:33:17</t>
  </si>
  <si>
    <t>KAPAKLI DM 45-72-M00309_KAPAKLI-2 GİRİŞ M14_2099427</t>
  </si>
  <si>
    <t>25.12.2021 10:35:10</t>
  </si>
  <si>
    <t>AĞAÇ İŞLERİ TR-1. 35-22-M00139_955256792_955256792</t>
  </si>
  <si>
    <t>25.12.2021 09:50:31</t>
  </si>
  <si>
    <t>25.12.2021 10:47:05</t>
  </si>
  <si>
    <t>İCİKLER TR-2 45-74-M00254_İÇİKLER TR-3 M02_72231228</t>
  </si>
  <si>
    <t>25.12.2021 09:57:26</t>
  </si>
  <si>
    <t>25.12.2021 15:02:24</t>
  </si>
  <si>
    <t>25.12.2021 09:57:58</t>
  </si>
  <si>
    <t>25.12.2021 17:37:51</t>
  </si>
  <si>
    <t>TEKKEDERE DM 35-16-M00137_AŞAĞIKIRIKLAR DM-2 M11_2306324</t>
  </si>
  <si>
    <t>25.12.2021 10:01:32</t>
  </si>
  <si>
    <t>25.12.2021 11:51:29</t>
  </si>
  <si>
    <t>PAZARKÖY YENİ MAH TR-4 45-78-L00655_49253351_56391444_56391444</t>
  </si>
  <si>
    <t>25.12.2021 10:03:00</t>
  </si>
  <si>
    <t>25.12.2021 12:49:27</t>
  </si>
  <si>
    <t>TR-19 45-77-L00019_C_56395811_56395811</t>
  </si>
  <si>
    <t>25.12.2021 10:03:01</t>
  </si>
  <si>
    <t>25.12.2021 13:32:03</t>
  </si>
  <si>
    <t>DM-4/8 (YENİ MALİYE) 45-71-M00279_953196817_953196817</t>
  </si>
  <si>
    <t>25.12.2021 10:04:00</t>
  </si>
  <si>
    <t>25.12.2021 14:40:05</t>
  </si>
  <si>
    <t>M-1396 35-01-M01396_913394463_913394463</t>
  </si>
  <si>
    <t>25.12.2021 10:06:41</t>
  </si>
  <si>
    <t>25.12.2021 12:36:01</t>
  </si>
  <si>
    <t>25.12.2021 10:06:43</t>
  </si>
  <si>
    <t>25.12.2021 12:23:41</t>
  </si>
  <si>
    <t>ARMUTLU TR-9 35-27-M00566_ARMUTLU TR-7 M01_72163263</t>
  </si>
  <si>
    <t>25.12.2021 10:09:00</t>
  </si>
  <si>
    <t>25.12.2021 10:10:00</t>
  </si>
  <si>
    <t>YENİOBA KÖK 35-29-M00125_HatBaşıAyırıcı_53138733 M06_53138733</t>
  </si>
  <si>
    <t>25.12.2021 12:27:49</t>
  </si>
  <si>
    <t>25.12.2021 10:12:18</t>
  </si>
  <si>
    <t>25.12.2021 10:42:42</t>
  </si>
  <si>
    <t>K-2866 35-08-K02866_912954573_912954573</t>
  </si>
  <si>
    <t>25.12.2021 10:17:21</t>
  </si>
  <si>
    <t>25.12.2021 13:45:14</t>
  </si>
  <si>
    <t>K-821 35-03-K00821_35-03-K00821_41974806</t>
  </si>
  <si>
    <t>25.12.2021 10:19:16</t>
  </si>
  <si>
    <t>25.12.2021 11:51:22</t>
  </si>
  <si>
    <t>DM-3/17 35-19-M00017_35-19-M00017_72123579</t>
  </si>
  <si>
    <t>25.12.2021 10:22:00</t>
  </si>
  <si>
    <t>25.12.2021 12:58:06</t>
  </si>
  <si>
    <t>YOLÜSTÜ TR-5 (ÜÇ DUTLAR MEVKİİ) 35-15-M00219__81571054_81571054</t>
  </si>
  <si>
    <t>25.12.2021 10:22:06</t>
  </si>
  <si>
    <t>25.12.2021 11:38:39</t>
  </si>
  <si>
    <t>ÖZBEK DM (TR-315) 35-19-M00044_YASEMİN KÖK M01_72140381</t>
  </si>
  <si>
    <t>25.12.2021 10:31:42</t>
  </si>
  <si>
    <t>25.12.2021 11:51:07</t>
  </si>
  <si>
    <t>EMCELLİ TR-1 45-79-M00303_945555573_945555573</t>
  </si>
  <si>
    <t>25.12.2021 10:32:52</t>
  </si>
  <si>
    <t>25.12.2021 11:26:00</t>
  </si>
  <si>
    <t>DM-21/08 45-71-M00459_DM-12/05 M01_72250160</t>
  </si>
  <si>
    <t>25.12.2021 10:34:36</t>
  </si>
  <si>
    <t>25.12.2021 13:13:54</t>
  </si>
  <si>
    <t>YEŞİLTEPE TR-3 45-79-M00166_F_56386761_56386761</t>
  </si>
  <si>
    <t>25.12.2021 10:36:23</t>
  </si>
  <si>
    <t>25.12.2021 11:59:12</t>
  </si>
  <si>
    <t>DM-14/3 45-71-M00387_95000554355_95000554355</t>
  </si>
  <si>
    <t>25.12.2021 10:39:00</t>
  </si>
  <si>
    <t>25.12.2021 14:07:11</t>
  </si>
  <si>
    <t>25.12.2021 10:44:36</t>
  </si>
  <si>
    <t>25.12.2021 11:42:15</t>
  </si>
  <si>
    <t>KAPANCI TR-2 45-78-L00381_49316248_56392657_56392657</t>
  </si>
  <si>
    <t>25.12.2021 10:48:06</t>
  </si>
  <si>
    <t>25.12.2021 12:37:25</t>
  </si>
  <si>
    <t>SÜLEYMANLI TR-1 35-16-L00263_953318456_953318456</t>
  </si>
  <si>
    <t>25.12.2021 10:49:20</t>
  </si>
  <si>
    <t>25.12.2021 12:58:34</t>
  </si>
  <si>
    <t>YENİ BAĞARASI TR-3 35-23-M00209_35-23-M00209_2373217</t>
  </si>
  <si>
    <t>25.12.2021 10:52:42</t>
  </si>
  <si>
    <t>25.12.2021 13:38:38</t>
  </si>
  <si>
    <t>25.12.2021 10:54:15</t>
  </si>
  <si>
    <t>25.12.2021 15:33:26</t>
  </si>
  <si>
    <t>GÜMÜLDÜR M-36 35-25-M00036_A_56372043_56372043</t>
  </si>
  <si>
    <t>25.12.2021 10:55:21</t>
  </si>
  <si>
    <t>25.12.2021 13:31:21</t>
  </si>
  <si>
    <t>DM-4/TR-29 35-22-M00808_955287833_955287833</t>
  </si>
  <si>
    <t>25.12.2021 10:56:56</t>
  </si>
  <si>
    <t>25.12.2021 13:23:09</t>
  </si>
  <si>
    <t>TR-8 35-27-M00008_35-27-M00008_82864512</t>
  </si>
  <si>
    <t>25.12.2021 11:00:00</t>
  </si>
  <si>
    <t>25.12.2021 11:32:00</t>
  </si>
  <si>
    <t>KÖSEDERE TR-2 35-21-L00125_953359490_953359490</t>
  </si>
  <si>
    <t>25.12.2021 11:01:04</t>
  </si>
  <si>
    <t>25.12.2021 15:11:59</t>
  </si>
  <si>
    <t>25.12.2021 11:01:34</t>
  </si>
  <si>
    <t>25.12.2021 17:50:37</t>
  </si>
  <si>
    <t>25.12.2021 11:06:08</t>
  </si>
  <si>
    <t>25.12.2021 12:31:56</t>
  </si>
  <si>
    <t>AHMETLİ TR-11 45-84-L00011_955178858_955178858</t>
  </si>
  <si>
    <t>25.12.2021 11:08:51</t>
  </si>
  <si>
    <t>25.12.2021 12:05:39</t>
  </si>
  <si>
    <t>K-1927 35-10-K01927_97960354_97960354</t>
  </si>
  <si>
    <t>25.12.2021 11:12:55</t>
  </si>
  <si>
    <t>25.12.2021 12:26:51</t>
  </si>
  <si>
    <t>BAĞYURDU TR-3 (DM-2/1) 35-27-L00242_98994823_98994823</t>
  </si>
  <si>
    <t>25.12.2021 11:15:06</t>
  </si>
  <si>
    <t>25.12.2021 14:21:56</t>
  </si>
  <si>
    <t>M-1396 35-01-M01396_35-01-M01396_2363540</t>
  </si>
  <si>
    <t>25.12.2021 11:19:52</t>
  </si>
  <si>
    <t>25.12.2021 12:38:11</t>
  </si>
  <si>
    <t>DM-14/3A 45-71-M02249_954728654_954728654</t>
  </si>
  <si>
    <t>25.12.2021 11:22:19</t>
  </si>
  <si>
    <t>25.12.2021 16:52:28</t>
  </si>
  <si>
    <t>TR-56 CEPHANELİK 35-19-L00056_956698270_956698270</t>
  </si>
  <si>
    <t>25.12.2021 11:22:57</t>
  </si>
  <si>
    <t>25.12.2021 13:41:12</t>
  </si>
  <si>
    <t>SELENDİ TR-33 (KASAP HÜSEYİN) 45-81-M00033_B_56387191_56387191</t>
  </si>
  <si>
    <t>25.12.2021 11:24:07</t>
  </si>
  <si>
    <t>25.12.2021 12:33:30</t>
  </si>
  <si>
    <t>K-3872 35-04-K03872_A A1B_5819795</t>
  </si>
  <si>
    <t>25.12.2021 11:28:08</t>
  </si>
  <si>
    <t>25.12.2021 14:37:37</t>
  </si>
  <si>
    <t>TR-22 45-77-L00022_A_56396123_56396123</t>
  </si>
  <si>
    <t>25.12.2021 11:32:27</t>
  </si>
  <si>
    <t>25.12.2021 12:42:32</t>
  </si>
  <si>
    <t>GÖKEYÜP İKİOLUK MAH.TR-1 45-78-M00818_49206972_56387412_56387412</t>
  </si>
  <si>
    <t>25.12.2021 11:37:34</t>
  </si>
  <si>
    <t>25.12.2021 15:11:02</t>
  </si>
  <si>
    <t>MURADİYE TR-4 45-71-M01417_93554983_93554983</t>
  </si>
  <si>
    <t>25.12.2021 11:38:00</t>
  </si>
  <si>
    <t>25.12.2021 14:42:29</t>
  </si>
  <si>
    <t>YENİKÖY TR-10 35-15-L00506_950407162_950407162</t>
  </si>
  <si>
    <t>25.12.2021 11:38:15</t>
  </si>
  <si>
    <t>25.12.2021 17:22:57</t>
  </si>
  <si>
    <t>25.12.2021 11:53:59</t>
  </si>
  <si>
    <t>25.12.2021 15:37:23</t>
  </si>
  <si>
    <t>CERİTLER SÜLÜKLÜYOLU TR-2 35-31-L00120_C_72253499_72253499</t>
  </si>
  <si>
    <t>25.12.2021 11:54:11</t>
  </si>
  <si>
    <t>25.12.2021 13:32:40</t>
  </si>
  <si>
    <t>TATAR DM 35-19-M00256_İYTE YAŞAM MERKEZİ M08_2319014</t>
  </si>
  <si>
    <t>25.12.2021 11:54:32</t>
  </si>
  <si>
    <t>25.12.2021 12:51:20</t>
  </si>
  <si>
    <t>KAMUKENT TR-2 35-21-M00040_95000571169_95000571169</t>
  </si>
  <si>
    <t>25.12.2021 11:57:54</t>
  </si>
  <si>
    <t>25.12.2021 16:45:48</t>
  </si>
  <si>
    <t>TATAR DM 35-19-M00256_İYTE KABİN M07_2318890</t>
  </si>
  <si>
    <t>25.12.2021 11:58:01</t>
  </si>
  <si>
    <t>25.12.2021 13:52:25</t>
  </si>
  <si>
    <t>TATAR DM 35-19-M00256_MORDOĞAN-2 ÇIKIŞ M04_2318878</t>
  </si>
  <si>
    <t>25.12.2021 11:59:04</t>
  </si>
  <si>
    <t>25.12.2021 13:53:52</t>
  </si>
  <si>
    <t>25.12.2021 12:06:53</t>
  </si>
  <si>
    <t>25.12.2021 16:34:48</t>
  </si>
  <si>
    <t>KARABURUN TR-7 35-21-L00033_95000589831_95000589831</t>
  </si>
  <si>
    <t>25.12.2021 12:09:05</t>
  </si>
  <si>
    <t>25.12.2021 18:51:01</t>
  </si>
  <si>
    <t>KIRKAĞAÇ TR-11 45-76-M00011_B_60983998_60983998</t>
  </si>
  <si>
    <t>25.12.2021 12:09:21</t>
  </si>
  <si>
    <t>25.12.2021 13:23:45</t>
  </si>
  <si>
    <t>M-2506 35-01-M02506_910818145_910818145</t>
  </si>
  <si>
    <t>25.12.2021 12:15:00</t>
  </si>
  <si>
    <t>25.12.2021 14:45:46</t>
  </si>
  <si>
    <t>TR-2 35-15-M00002_950359531_950359531</t>
  </si>
  <si>
    <t>25.12.2021 12:16:00</t>
  </si>
  <si>
    <t>25.12.2021 15:44:29</t>
  </si>
  <si>
    <t>YEŞİLKÖY TR-1 35-27-M00964_967116637_967116637</t>
  </si>
  <si>
    <t>25.12.2021 12:16:25</t>
  </si>
  <si>
    <t>25.12.2021 21:04:21</t>
  </si>
  <si>
    <t>L-92 35-18-L00092_5841826_56373209_56373209</t>
  </si>
  <si>
    <t>25.12.2021 12:20:12</t>
  </si>
  <si>
    <t>25.12.2021 16:53:05</t>
  </si>
  <si>
    <t>M-2538 35-02-M02538_E_56365266_56365266</t>
  </si>
  <si>
    <t>25.12.2021 12:21:00</t>
  </si>
  <si>
    <t>25.12.2021 13:40:58</t>
  </si>
  <si>
    <t>K-3185 35-04-K03185_A K3185A1B_5822124</t>
  </si>
  <si>
    <t>25.12.2021 12:24:16</t>
  </si>
  <si>
    <t>25.12.2021 17:43:36</t>
  </si>
  <si>
    <t>KINIK TR-24 35-24-M00024_C_65582665_65582665</t>
  </si>
  <si>
    <t>25.12.2021 12:36:24</t>
  </si>
  <si>
    <t>25.12.2021 13:56:02</t>
  </si>
  <si>
    <t>MÜTEVELLİ TR-6 45-80-M00105_D_56385797_56385797</t>
  </si>
  <si>
    <t>25.12.2021 12:40:23</t>
  </si>
  <si>
    <t>25.12.2021 14:23:16</t>
  </si>
  <si>
    <t>BAĞCILAR TR-2 45-78-M00684_49289660_56392119_56392119</t>
  </si>
  <si>
    <t>25.12.2021 12:42:04</t>
  </si>
  <si>
    <t>25.12.2021 17:37:20</t>
  </si>
  <si>
    <t>MURADİYE TR-2 SU DEPOSU 45-71-M00199_D_60985261_60985261</t>
  </si>
  <si>
    <t>25.12.2021 12:44:25</t>
  </si>
  <si>
    <t>25.12.2021 13:58:24</t>
  </si>
  <si>
    <t>TR-56 35-17-M00056__56390049_56390049</t>
  </si>
  <si>
    <t>25.12.2021 12:46:24</t>
  </si>
  <si>
    <t>L-57 KERVANSARAY SİTESİ 35-14-L00057_956640079_956640079</t>
  </si>
  <si>
    <t>25.12.2021 12:49:21</t>
  </si>
  <si>
    <t>25.12.2021 16:02:59</t>
  </si>
  <si>
    <t>SARUHANLI TR-6/B 45-80-M03001_956563988_956563988</t>
  </si>
  <si>
    <t>25.12.2021 12:52:18</t>
  </si>
  <si>
    <t>25.12.2021 15:11:31</t>
  </si>
  <si>
    <t>TR-113 ZEYTİNALANI 35-19-L00113_956676622_956676622</t>
  </si>
  <si>
    <t>25.12.2021 12:53:11</t>
  </si>
  <si>
    <t>25.12.2021 19:35:30</t>
  </si>
  <si>
    <t>K-3889 35-02-K03889_DIREK TIPI TRAFO HUCRESI H01_2064743</t>
  </si>
  <si>
    <t>25.12.2021 12:53:46</t>
  </si>
  <si>
    <t>25.12.2021 13:34:11</t>
  </si>
  <si>
    <t>GÜLBAHÇE İM 35-19-A00006_BALIKLIOVA L03_72213969</t>
  </si>
  <si>
    <t>25.12.2021 12:56:12</t>
  </si>
  <si>
    <t>25.12.2021 14:14:00</t>
  </si>
  <si>
    <t>DEREKÖY KÖK 45-72-L00458_HatBaşıAyırıcı_53140158 L01_53140158</t>
  </si>
  <si>
    <t>25.12.2021 12:56:55</t>
  </si>
  <si>
    <t>25.12.2021 17:53:11</t>
  </si>
  <si>
    <t>ÇAMBEL KÖK 35-27-M00619_YENMİŞ-2 M04_72166068</t>
  </si>
  <si>
    <t>25.12.2021 12:59:00</t>
  </si>
  <si>
    <t>25.12.2021 17:11:16</t>
  </si>
  <si>
    <t>25.12.2021 12:59:22</t>
  </si>
  <si>
    <t>25.12.2021 13:42:00</t>
  </si>
  <si>
    <t>M-2112 35-03-M02112_A_56365376_56365376</t>
  </si>
  <si>
    <t>25.12.2021 13:00:00</t>
  </si>
  <si>
    <t>25.12.2021 15:49:34</t>
  </si>
  <si>
    <t>BAKLACI TR-1 45-73-M00523_945676277_945676277</t>
  </si>
  <si>
    <t>25.12.2021 13:01:36</t>
  </si>
  <si>
    <t>25.12.2021 16:00:11</t>
  </si>
  <si>
    <t>25.12.2021 13:04:00</t>
  </si>
  <si>
    <t>25.12.2021 20:51:11</t>
  </si>
  <si>
    <t>HALİLBEYLİ TR-4 35-27-M01053_35-27-M01053_61268556</t>
  </si>
  <si>
    <t>25.12.2021 13:06:39</t>
  </si>
  <si>
    <t>25.12.2021 13:29:18</t>
  </si>
  <si>
    <t>L-376 PAZARYERİ 35-18-L00376_950448168_950448168</t>
  </si>
  <si>
    <t>25.12.2021 13:14:16</t>
  </si>
  <si>
    <t>25.12.2021 21:56:12</t>
  </si>
  <si>
    <t>25.12.2021 13:19:35</t>
  </si>
  <si>
    <t>25.12.2021 15:39:08</t>
  </si>
  <si>
    <t>K-4314 35-09-K04314_915953907_915953907</t>
  </si>
  <si>
    <t>25.12.2021 13:19:48</t>
  </si>
  <si>
    <t>25.12.2021 16:09:22</t>
  </si>
  <si>
    <t>AĞAÇ İŞLERİ TR-4 35-22-M00142_955270614_955270614</t>
  </si>
  <si>
    <t>25.12.2021 13:19:57</t>
  </si>
  <si>
    <t>25.12.2021 14:24:01</t>
  </si>
  <si>
    <t>K-2595 35-04-K02595_950193164_950193164</t>
  </si>
  <si>
    <t>25.12.2021 13:21:04</t>
  </si>
  <si>
    <t>25.12.2021 17:05:44</t>
  </si>
  <si>
    <t>AFŞAR TR-4 45-79-M00335_45-79-M00335_2349847</t>
  </si>
  <si>
    <t>25.12.2021 13:26:18</t>
  </si>
  <si>
    <t>25.12.2021 13:43:00</t>
  </si>
  <si>
    <t>DM-12/03 (KIZ YURDU YANI) 45-71-M00317_45-71-M00317_72099159</t>
  </si>
  <si>
    <t>25.12.2021 13:28:11</t>
  </si>
  <si>
    <t>25.12.2021 14:59:32</t>
  </si>
  <si>
    <t>TR-13 35-19-L00013_35-19-L00013_2349696</t>
  </si>
  <si>
    <t>25.12.2021 13:29:33</t>
  </si>
  <si>
    <t>25.12.2021 17:29:14</t>
  </si>
  <si>
    <t>25.12.2021 13:31:01</t>
  </si>
  <si>
    <t>25.12.2021 15:58:54</t>
  </si>
  <si>
    <t>MENEMEN TR-16 35-28-L00016_953384994_953384994</t>
  </si>
  <si>
    <t>25.12.2021 13:34:52</t>
  </si>
  <si>
    <t>25.12.2021 14:53:30</t>
  </si>
  <si>
    <t>25.12.2021 13:37:58</t>
  </si>
  <si>
    <t>25.12.2021 16:09:03</t>
  </si>
  <si>
    <t>K-1809 35-01-K01809_A 1A_5872604</t>
  </si>
  <si>
    <t>25.12.2021 13:39:43</t>
  </si>
  <si>
    <t>25.12.2021 17:27:51</t>
  </si>
  <si>
    <t>25.12.2021 13:43:19</t>
  </si>
  <si>
    <t>25.12.2021 13:50:00</t>
  </si>
  <si>
    <t>HAMZABÜKÜ TR-1 35-21-L00069_953368931_953368931</t>
  </si>
  <si>
    <t>25.12.2021 13:49:28</t>
  </si>
  <si>
    <t>25.12.2021 20:40:15</t>
  </si>
  <si>
    <t>K-3771 35-08-K03771_913603886_913603886</t>
  </si>
  <si>
    <t>25.12.2021 13:49:35</t>
  </si>
  <si>
    <t>25.12.2021 17:09:44</t>
  </si>
  <si>
    <t>KÖSEDERE TR-1 35-21-L00124_953359114_953359114</t>
  </si>
  <si>
    <t>25.12.2021 13:51:12</t>
  </si>
  <si>
    <t>25.12.2021 16:10:52</t>
  </si>
  <si>
    <t>K-467 35-01-K00467_D_56354620_56354620</t>
  </si>
  <si>
    <t>25.12.2021 13:55:56</t>
  </si>
  <si>
    <t>25.12.2021 17:11:04</t>
  </si>
  <si>
    <t>MERSİNLİ TR-1 45-78-M00935_49342902_56388100_56388100</t>
  </si>
  <si>
    <t>25.12.2021 13:56:16</t>
  </si>
  <si>
    <t>25.12.2021 16:50:15</t>
  </si>
  <si>
    <t>25.12.2021 13:57:15</t>
  </si>
  <si>
    <t>25.12.2021 18:07:48</t>
  </si>
  <si>
    <t>DM-1/14-D (ÇİVİCİLER) 45-71-M00039_45-71-M00039_2354288</t>
  </si>
  <si>
    <t>25.12.2021 13:58:25</t>
  </si>
  <si>
    <t>25.12.2021 14:45:01</t>
  </si>
  <si>
    <t>25.12.2021 13:59:47</t>
  </si>
  <si>
    <t>25.12.2021 14:15:00</t>
  </si>
  <si>
    <t>TR-93 45-78-L00093_A A04b_66231043</t>
  </si>
  <si>
    <t>25.12.2021 14:00:00</t>
  </si>
  <si>
    <t>25.12.2021 16:01:44</t>
  </si>
  <si>
    <t>K-2882 35-02-K02882_910156978_910156978</t>
  </si>
  <si>
    <t>25.12.2021 14:02:32</t>
  </si>
  <si>
    <t>25.12.2021 17:18:16</t>
  </si>
  <si>
    <t>M-2016 35-01-M02016_B B01_80022304</t>
  </si>
  <si>
    <t>25.12.2021 14:06:00</t>
  </si>
  <si>
    <t>25.12.2021 16:19:15</t>
  </si>
  <si>
    <t>KEMALİYE TR-5 45-73-M00153_TR-6 M02_71977513</t>
  </si>
  <si>
    <t>25.12.2021 14:06:07</t>
  </si>
  <si>
    <t>25.12.2021 16:39:05</t>
  </si>
  <si>
    <t>M-1396 35-01-M01396_911434584_911434584</t>
  </si>
  <si>
    <t>25.12.2021 14:07:15</t>
  </si>
  <si>
    <t>25.12.2021 19:16:55</t>
  </si>
  <si>
    <t>25.12.2021 14:07:21</t>
  </si>
  <si>
    <t>25.12.2021 15:51:08</t>
  </si>
  <si>
    <t>TR-1-3/2 ESKİ ARIZA KABİN 35-20-L00017_955198360_955198360</t>
  </si>
  <si>
    <t>25.12.2021 14:08:25</t>
  </si>
  <si>
    <t>25.12.2021 15:30:14</t>
  </si>
  <si>
    <t>DM-14/4b 45-71-M00543_953243539_953243539</t>
  </si>
  <si>
    <t>25.12.2021 14:09:00</t>
  </si>
  <si>
    <t>25.12.2021 20:23:36</t>
  </si>
  <si>
    <t>K-3042 35-02-K03042_35-02-K03042_2357053</t>
  </si>
  <si>
    <t>25.12.2021 14:14:30</t>
  </si>
  <si>
    <t>25.12.2021 16:25:27</t>
  </si>
  <si>
    <t>ASARLIK TR-14 KÖK 35-28-M00168_A e1b_5851411</t>
  </si>
  <si>
    <t>25.12.2021 14:24:50</t>
  </si>
  <si>
    <t>25.12.2021 15:09:01</t>
  </si>
  <si>
    <t>YENİ FOÇA TR-2 35-23-M00002_950426269_950426269</t>
  </si>
  <si>
    <t>25.12.2021 14:26:03</t>
  </si>
  <si>
    <t>25.12.2021 16:45:35</t>
  </si>
  <si>
    <t>DELEMENLER KÖK 45-73-M00490_GÜZLE BELENYAKA M05_2081977</t>
  </si>
  <si>
    <t>25.12.2021 14:29:42</t>
  </si>
  <si>
    <t>25.12.2021 14:35:02</t>
  </si>
  <si>
    <t>TURGUTLU İM 45-83-A00001_TRF-B L16_42295542</t>
  </si>
  <si>
    <t>25.12.2021 14:31:32</t>
  </si>
  <si>
    <t>25.12.2021 14:54:00</t>
  </si>
  <si>
    <t>ALANDAMLARI TR-2 45-75-M00130_C_56386669_56386669</t>
  </si>
  <si>
    <t>25.12.2021 14:35:00</t>
  </si>
  <si>
    <t>25.12.2021 16:05:44</t>
  </si>
  <si>
    <t>YENİKÖY TR-1 45-71-M01046_A_56352403_56352403</t>
  </si>
  <si>
    <t>25.12.2021 14:39:40</t>
  </si>
  <si>
    <t>25.12.2021 15:39:24</t>
  </si>
  <si>
    <t>DM-3/TR-33 SEFERİHİSAR 35-14-L00299_956661196_956661196</t>
  </si>
  <si>
    <t>25.12.2021 14:45:19</t>
  </si>
  <si>
    <t>25.12.2021 18:50:14</t>
  </si>
  <si>
    <t>TR-55 35-30-L00055_955334370_955334370</t>
  </si>
  <si>
    <t>25.12.2021 14:48:19</t>
  </si>
  <si>
    <t>25.12.2021 18:01:01</t>
  </si>
  <si>
    <t>25.12.2021 14:48:38</t>
  </si>
  <si>
    <t>25.12.2021 16:53:37</t>
  </si>
  <si>
    <t>K-3592 35-01-K03592_911648577_911648577</t>
  </si>
  <si>
    <t>25.12.2021 14:48:54</t>
  </si>
  <si>
    <t>25.12.2021 20:37:52</t>
  </si>
  <si>
    <t>POYRAZDAMLARI TR-16 45-78-M00638_49221790_56407544_56407544</t>
  </si>
  <si>
    <t>25.12.2021 14:50:06</t>
  </si>
  <si>
    <t>25.12.2021 19:15:48</t>
  </si>
  <si>
    <t>K-1879 35-09-K01879_95000604266_95000604266</t>
  </si>
  <si>
    <t>25.12.2021 14:50:47</t>
  </si>
  <si>
    <t>25.12.2021 16:29:16</t>
  </si>
  <si>
    <t>TR-109 ZEYTİNALANI 35-19-L00109_956696061_956696061</t>
  </si>
  <si>
    <t>25.12.2021 14:53:09</t>
  </si>
  <si>
    <t>25.12.2021 18:38:12</t>
  </si>
  <si>
    <t>25.12.2021 14:55:37</t>
  </si>
  <si>
    <t>25.12.2021 15:43:13</t>
  </si>
  <si>
    <t>ÇUKURALTI M-25 35-25-M00073_DIREK TIPI TRAFO HUCRESI H01_2100465</t>
  </si>
  <si>
    <t>25.12.2021 15:05:32</t>
  </si>
  <si>
    <t>25.12.2021 16:06:57</t>
  </si>
  <si>
    <t>M-421 35-02-M00421_912567811_912567811</t>
  </si>
  <si>
    <t>25.12.2021 17:57:35</t>
  </si>
  <si>
    <t>25.12.2021 15:15:53</t>
  </si>
  <si>
    <t>25.12.2021 15:53:53</t>
  </si>
  <si>
    <t>TR-64 35-30-L00064_35-30-L00064_2374281</t>
  </si>
  <si>
    <t>25.12.2021 15:17:49</t>
  </si>
  <si>
    <t>25.12.2021 17:24:34</t>
  </si>
  <si>
    <t>DM-11/6 (ŞİRİN SOKAK) 45-71-M01779_953206802_953206802</t>
  </si>
  <si>
    <t>25.12.2021 15:18:19</t>
  </si>
  <si>
    <t>25.12.2021 17:25:37</t>
  </si>
  <si>
    <t>AKHİSAR İM 45-72-A00001_TR-1/43 M13_2308508</t>
  </si>
  <si>
    <t>25.12.2021 15:35:53</t>
  </si>
  <si>
    <t>25.12.2021 15:38:48</t>
  </si>
  <si>
    <t>AVUNDURUK TR-1 35-16-M00067_A_56399667_56399667</t>
  </si>
  <si>
    <t>25.12.2021 15:36:04</t>
  </si>
  <si>
    <t>25.12.2021 19:28:45</t>
  </si>
  <si>
    <t>SELÇUK İM/DM 35-13-A00004_SELÇUK ZİRAİ SULAMA L05_65986298</t>
  </si>
  <si>
    <t>25.12.2021 15:43:02</t>
  </si>
  <si>
    <t>25.12.2021 15:56:53</t>
  </si>
  <si>
    <t>TR-2/45 45-72-L00045_956502441_956502441</t>
  </si>
  <si>
    <t>25.12.2021 15:48:36</t>
  </si>
  <si>
    <t>25.12.2021 16:55:28</t>
  </si>
  <si>
    <t>25.12.2021 15:50:03</t>
  </si>
  <si>
    <t>25.12.2021 17:03:16</t>
  </si>
  <si>
    <t>YENİŞEHİR TR-1 35-31-L00377_956585171_956585171</t>
  </si>
  <si>
    <t>25.12.2021 15:51:30</t>
  </si>
  <si>
    <t>25.12.2021 18:38:25</t>
  </si>
  <si>
    <t>TR-40 45-77-L00040_945487969_945487969</t>
  </si>
  <si>
    <t>25.12.2021 15:54:00</t>
  </si>
  <si>
    <t>25.12.2021 18:32:30</t>
  </si>
  <si>
    <t>K-2 35-01-K00002_DAĞITIM TRF-2 K-2 K03_2332401</t>
  </si>
  <si>
    <t>25.12.2021 15:54:12</t>
  </si>
  <si>
    <t>25.12.2021 16:22:43</t>
  </si>
  <si>
    <t>M-113 KAVAKDERE 35-14-M00113_A_56378253_56378253</t>
  </si>
  <si>
    <t>25.12.2021 15:56:46</t>
  </si>
  <si>
    <t>25.12.2021 18:47:06</t>
  </si>
  <si>
    <t>BAĞARASI TR-12 35-23-M00181_42067223_56357401_56357401</t>
  </si>
  <si>
    <t>25.12.2021 15:58:00</t>
  </si>
  <si>
    <t>25.12.2021 16:53:28</t>
  </si>
  <si>
    <t>L-401 ALTINYUNUS DM 35-18-L00401_5835708_56375110_56375110</t>
  </si>
  <si>
    <t>25.12.2021 16:00:10</t>
  </si>
  <si>
    <t>25.12.2021 19:08:14</t>
  </si>
  <si>
    <t>K-2802 35-01-K02802_B_56352622_56352622</t>
  </si>
  <si>
    <t>25.12.2021 16:02:07</t>
  </si>
  <si>
    <t>25.12.2021 21:30:20</t>
  </si>
  <si>
    <t>TR-71 45-78-L00071_953264590_953264590</t>
  </si>
  <si>
    <t>25.12.2021 16:02:54</t>
  </si>
  <si>
    <t>25.12.2021 17:12:05</t>
  </si>
  <si>
    <t>CUMALI TR-2 35-24-M00095_955221960_955221960</t>
  </si>
  <si>
    <t>25.12.2021 16:03:59</t>
  </si>
  <si>
    <t>25.12.2021 18:38:50</t>
  </si>
  <si>
    <t>M-235 35-02-M00235_910059682_910059682</t>
  </si>
  <si>
    <t>25.12.2021 16:04:05</t>
  </si>
  <si>
    <t>25.12.2021 21:39:43</t>
  </si>
  <si>
    <t>K-2450 35-01-K02450_D_56375260_56375260</t>
  </si>
  <si>
    <t>25.12.2021 16:11:55</t>
  </si>
  <si>
    <t>25.12.2021 22:42:51</t>
  </si>
  <si>
    <t>K-3761 35-02-K03761_914575287_914575287</t>
  </si>
  <si>
    <t>25.12.2021 16:11:58</t>
  </si>
  <si>
    <t>25.12.2021 22:45:27</t>
  </si>
  <si>
    <t>25.12.2021 16:27:41</t>
  </si>
  <si>
    <t>25.12.2021 17:59:21</t>
  </si>
  <si>
    <t>ULUCAK DM-2/10 35-27-M00337_C_56364882_56364882</t>
  </si>
  <si>
    <t>25.12.2021 16:29:55</t>
  </si>
  <si>
    <t>25.12.2021 22:29:27</t>
  </si>
  <si>
    <t>BAĞARASI TR-9 35-23-M00178_42067754_56362634_56362634</t>
  </si>
  <si>
    <t>25.12.2021 16:36:00</t>
  </si>
  <si>
    <t>25.12.2021 17:04:10</t>
  </si>
  <si>
    <t>GÖKKAYA TR-4 45-84-L00049_955182679_955182679</t>
  </si>
  <si>
    <t>25.12.2021 16:36:40</t>
  </si>
  <si>
    <t>25.12.2021 17:41:50</t>
  </si>
  <si>
    <t>KOLDERE KÖK 45-80-M00051_GÜMÜLCELİ M011_73403251</t>
  </si>
  <si>
    <t>25.12.2021 16:39:52</t>
  </si>
  <si>
    <t>25.12.2021 16:40:32</t>
  </si>
  <si>
    <t>K-1463 35-01-K01463_911422939_911422939</t>
  </si>
  <si>
    <t>25.12.2021 16:40:47</t>
  </si>
  <si>
    <t>25.12.2021 22:05:35</t>
  </si>
  <si>
    <t>K-217 35-01-K00217_D_56376757_56376757</t>
  </si>
  <si>
    <t>25.12.2021 16:40:57</t>
  </si>
  <si>
    <t>25.12.2021 19:57:18</t>
  </si>
  <si>
    <t>IŞIKLI TR-2 35-29-L00246_A_56395328_56395328</t>
  </si>
  <si>
    <t>25.12.2021 16:41:00</t>
  </si>
  <si>
    <t>25.12.2021 18:18:00</t>
  </si>
  <si>
    <t>25.12.2021 22:39:53</t>
  </si>
  <si>
    <t>TR-32 35-30-L00032_955333786_955333786</t>
  </si>
  <si>
    <t>25.12.2021 19:21:32</t>
  </si>
  <si>
    <t>25.12.2021 16:52:51</t>
  </si>
  <si>
    <t>25.12.2021 17:35:37</t>
  </si>
  <si>
    <t>ALİ BACO TR 45-71-M00994_953181929_953181929</t>
  </si>
  <si>
    <t>25.12.2021 16:53:34</t>
  </si>
  <si>
    <t>25.12.2021 19:29:50</t>
  </si>
  <si>
    <t>BAŞIBÜYÜK KÖK 45-77-L00158_EVCİLER ÇIKIŞI L03_61353342</t>
  </si>
  <si>
    <t>25.12.2021 16:56:56</t>
  </si>
  <si>
    <t>25.12.2021 17:12:52</t>
  </si>
  <si>
    <t>ÖZBEK TR-2 (TR-232) 35-19-M00232_956665456_956665456</t>
  </si>
  <si>
    <t>25.12.2021 16:58:34</t>
  </si>
  <si>
    <t>25.12.2021 19:12:55</t>
  </si>
  <si>
    <t>K-588 35-01-K00588_910414956_910414956</t>
  </si>
  <si>
    <t>25.12.2021 16:58:43</t>
  </si>
  <si>
    <t>25.12.2021 19:09:41</t>
  </si>
  <si>
    <t>L-47 DENİZKENT SİTESİ 35-14-L00047_956635461_956635461</t>
  </si>
  <si>
    <t>25.12.2021 17:01:01</t>
  </si>
  <si>
    <t>25.12.2021 18:43:03</t>
  </si>
  <si>
    <t>TR-5 35-26-M00005__56358776_56358776</t>
  </si>
  <si>
    <t>25.12.2021 17:01:13</t>
  </si>
  <si>
    <t>25.12.2021 17:34:13</t>
  </si>
  <si>
    <t>L-36 35-14-L00036_956658399_956658399</t>
  </si>
  <si>
    <t>25.12.2021 17:11:01</t>
  </si>
  <si>
    <t>25.12.2021 19:45:20</t>
  </si>
  <si>
    <t>25.12.2021 17:11:41</t>
  </si>
  <si>
    <t>25.12.2021 20:33:25</t>
  </si>
  <si>
    <t>DM-1/14-C 45-71-M00038_953216908_953216908</t>
  </si>
  <si>
    <t>25.12.2021 17:17:12</t>
  </si>
  <si>
    <t>25.12.2021 18:28:07</t>
  </si>
  <si>
    <t>YUKARI KIZILCA TR-2 35-27-L00052_C C3B_5828756</t>
  </si>
  <si>
    <t>25.12.2021 17:23:00</t>
  </si>
  <si>
    <t>25.12.2021 20:32:54</t>
  </si>
  <si>
    <t>KARAMAN OKUL YANI TR-2 35-31-L00052_93554195_93554195</t>
  </si>
  <si>
    <t>25.12.2021 17:26:27</t>
  </si>
  <si>
    <t>25.12.2021 19:30:36</t>
  </si>
  <si>
    <t>YEŞİLDERE MERKEZ SOK TR-6 35-31-L00159_47841114_56390498_56390498</t>
  </si>
  <si>
    <t>25.12.2021 17:26:46</t>
  </si>
  <si>
    <t>25.12.2021 23:30:56</t>
  </si>
  <si>
    <t>ULUCAK DM-2/5-A 35-27-M00338_B_56363240_56363240</t>
  </si>
  <si>
    <t>25.12.2021 17:34:21</t>
  </si>
  <si>
    <t>25.12.2021 22:34:34</t>
  </si>
  <si>
    <t>TR-7 35-16-L00007_47588427_56353625_56353625</t>
  </si>
  <si>
    <t>25.12.2021 17:36:46</t>
  </si>
  <si>
    <t>25.12.2021 19:46:25</t>
  </si>
  <si>
    <t>25.12.2021 17:38:57</t>
  </si>
  <si>
    <t>25.12.2021 21:36:19</t>
  </si>
  <si>
    <t>KEMALİYE TR-6 45-73-M00154_A_56388418_56388418</t>
  </si>
  <si>
    <t>25.12.2021 17:43:00</t>
  </si>
  <si>
    <t>25.12.2021 22:07:25</t>
  </si>
  <si>
    <t>L-112 OVACIK 35-18-L00112_950439409_950439409</t>
  </si>
  <si>
    <t>25.12.2021 17:47:45</t>
  </si>
  <si>
    <t>25.12.2021 22:40:42</t>
  </si>
  <si>
    <t>TR-13 35-19-L00013_D_65566784_65566784</t>
  </si>
  <si>
    <t>25.12.2021 17:57:56</t>
  </si>
  <si>
    <t>25.12.2021 20:08:27</t>
  </si>
  <si>
    <t>EĞERCİ TR-4 35-26-L00428_35-26-L00428_42448563</t>
  </si>
  <si>
    <t>25.12.2021 17:58:40</t>
  </si>
  <si>
    <t>25.12.2021 19:06:51</t>
  </si>
  <si>
    <t>KOCAÖMERLİ TR-1 35-24-M00074_B_56352789_56352789</t>
  </si>
  <si>
    <t>25.12.2021 18:08:26</t>
  </si>
  <si>
    <t>25.12.2021 19:17:33</t>
  </si>
  <si>
    <t>M-1396 35-01-M01396_D_60984408_60984408</t>
  </si>
  <si>
    <t>25.12.2021 18:09:57</t>
  </si>
  <si>
    <t>25.12.2021 19:52:14</t>
  </si>
  <si>
    <t>25.12.2021 18:15:43</t>
  </si>
  <si>
    <t>25.12.2021 20:29:45</t>
  </si>
  <si>
    <t>ÇAYBAŞI DM-1/TR-9 35-26-L00211_35-26-L00211_2354489</t>
  </si>
  <si>
    <t>25.12.2021 18:16:13</t>
  </si>
  <si>
    <t>25.12.2021 19:20:34</t>
  </si>
  <si>
    <t>ARMUTLU İM 35-27-A00001_ARMATEKS-OMRAT M05_2051845</t>
  </si>
  <si>
    <t>25.12.2021 18:21:09</t>
  </si>
  <si>
    <t>25.12.2021 20:22:51</t>
  </si>
  <si>
    <t>SARPINCIK TR-1 35-21-L00070_953357683_953357683</t>
  </si>
  <si>
    <t>25.12.2021 18:21:51</t>
  </si>
  <si>
    <t>25.12.2021 21:39:04</t>
  </si>
  <si>
    <t>NAİL TUNTAŞ VE ARK. T-SULAMA GRB. 35-13-L00094_DIREK TIPI TRAFO HUCRESI H01_2042161</t>
  </si>
  <si>
    <t>25.12.2021 18:22:26</t>
  </si>
  <si>
    <t>25.12.2021 21:00:39</t>
  </si>
  <si>
    <t>TR-7 DEPREM KONUTLARI 35-19-L00007_956678449_956678449</t>
  </si>
  <si>
    <t>25.12.2021 18:24:44</t>
  </si>
  <si>
    <t>25.12.2021 22:45:21</t>
  </si>
  <si>
    <t>YENİ BAĞARASI TR-3 35-23-M00209_B_56357394_56357394</t>
  </si>
  <si>
    <t>25.12.2021 18:27:08</t>
  </si>
  <si>
    <t>25.12.2021 19:12:31</t>
  </si>
  <si>
    <t>DM-14/13 45-71-M00562_A_56400762_56400762</t>
  </si>
  <si>
    <t>25.12.2021 18:30:43</t>
  </si>
  <si>
    <t>25.12.2021 20:22:37</t>
  </si>
  <si>
    <t>KARTAL İM 35-08-A00003_KARTAL-11 K08_80522104</t>
  </si>
  <si>
    <t>25.12.2021 18:32:11</t>
  </si>
  <si>
    <t>25.12.2021 19:35:16</t>
  </si>
  <si>
    <t>25.12.2021 18:33:37</t>
  </si>
  <si>
    <t>25.12.2021 20:16:11</t>
  </si>
  <si>
    <t>SOMA TR-23/1 45-82-M00117_93541650_93541650</t>
  </si>
  <si>
    <t>25.12.2021 18:38:54</t>
  </si>
  <si>
    <t>25.12.2021 19:09:44</t>
  </si>
  <si>
    <t>25.12.2021 18:39:12</t>
  </si>
  <si>
    <t>25.12.2021 19:12:46</t>
  </si>
  <si>
    <t>25.12.2021 18:43:51</t>
  </si>
  <si>
    <t>25.12.2021 21:19:58</t>
  </si>
  <si>
    <t>TR-140 35-19-L00140_956688400_956688400</t>
  </si>
  <si>
    <t>25.12.2021 18:45:36</t>
  </si>
  <si>
    <t>25.12.2021 21:08:19</t>
  </si>
  <si>
    <t>K-588 35-01-K00588_35-01-K00588_2374578</t>
  </si>
  <si>
    <t>25.12.2021 18:49:42</t>
  </si>
  <si>
    <t>25.12.2021 20:03:16</t>
  </si>
  <si>
    <t>SARILAR KÖYÜ TR-1 35-27-L00262_C_56383861_56383861</t>
  </si>
  <si>
    <t>25.12.2021 18:54:00</t>
  </si>
  <si>
    <t>25.12.2021 20:17:57</t>
  </si>
  <si>
    <t>25.12.2021 18:56:43</t>
  </si>
  <si>
    <t>26.12.2021 01:17:02</t>
  </si>
  <si>
    <t>GÖRDES TR-6 45-75-M00006_945606915_945606915</t>
  </si>
  <si>
    <t>25.12.2021 18:57:00</t>
  </si>
  <si>
    <t>25.12.2021 20:39:49</t>
  </si>
  <si>
    <t>AHMETTEPE MAH.TR-1 45-73-M00535_A_56388465_56388465</t>
  </si>
  <si>
    <t>25.12.2021 18:59:00</t>
  </si>
  <si>
    <t>25.12.2021 21:25:45</t>
  </si>
  <si>
    <t>25.12.2021 19:05:36</t>
  </si>
  <si>
    <t>25.12.2021 20:41:49</t>
  </si>
  <si>
    <t>25.12.2021 19:08:57</t>
  </si>
  <si>
    <t>25.12.2021 22:26:38</t>
  </si>
  <si>
    <t>ÖRENCİK TR-1 45-71-M01564_ H_82386917</t>
  </si>
  <si>
    <t>25.12.2021 19:09:15</t>
  </si>
  <si>
    <t>25.12.2021 20:33:29</t>
  </si>
  <si>
    <t>ÖZBEK DM (TR-315) 35-19-M00044_AKKUM M06_72140386</t>
  </si>
  <si>
    <t>25.12.2021 19:09:43</t>
  </si>
  <si>
    <t>25.12.2021 20:16:42</t>
  </si>
  <si>
    <t>K-1078 35-02-K01078_912527749_912527749</t>
  </si>
  <si>
    <t>25.12.2021 19:16:00</t>
  </si>
  <si>
    <t>25.12.2021 20:31:15</t>
  </si>
  <si>
    <t>K-1531 35-08-K01531_35-08-K01531_42456622</t>
  </si>
  <si>
    <t>25.12.2021 19:17:05</t>
  </si>
  <si>
    <t>25.12.2021 21:10:33</t>
  </si>
  <si>
    <t>25.12.2021 19:23:23</t>
  </si>
  <si>
    <t>25.12.2021 20:21:35</t>
  </si>
  <si>
    <t>25.12.2021 19:28:31</t>
  </si>
  <si>
    <t>25.12.2021 20:47:14</t>
  </si>
  <si>
    <t>BAKLACI TR-2 45-73-M00525_945679956_945679956</t>
  </si>
  <si>
    <t>25.12.2021 19:34:00</t>
  </si>
  <si>
    <t>25.12.2021 20:32:24</t>
  </si>
  <si>
    <t>DM-3/8 (KAYACIK) 45-71-M00119_953207332_953207332</t>
  </si>
  <si>
    <t>25.12.2021 19:42:28</t>
  </si>
  <si>
    <t>25.12.2021 22:09:44</t>
  </si>
  <si>
    <t>GÜLBAHÇE TR-7 35-19-L00167_956674542_956674542</t>
  </si>
  <si>
    <t>25.12.2021 19:50:30</t>
  </si>
  <si>
    <t>25.12.2021 22:57:54</t>
  </si>
  <si>
    <t>K-4506 35-03-K04506_915174748_915174748</t>
  </si>
  <si>
    <t>25.12.2021 19:51:36</t>
  </si>
  <si>
    <t>25.12.2021 23:06:35</t>
  </si>
  <si>
    <t>M-907 35-03-M00907_912812124_912812124</t>
  </si>
  <si>
    <t>25.12.2021 19:58:37</t>
  </si>
  <si>
    <t>25.12.2021 20:51:40</t>
  </si>
  <si>
    <t>_B_56401634_56401634</t>
  </si>
  <si>
    <t>25.12.2021 19:59:13</t>
  </si>
  <si>
    <t>25.12.2021 22:05:24</t>
  </si>
  <si>
    <t>TR-1/5 45-72-M00005_915795982_915795982</t>
  </si>
  <si>
    <t>25.12.2021 20:01:15</t>
  </si>
  <si>
    <t>25.12.2021 22:46:01</t>
  </si>
  <si>
    <t>25.12.2021 20:04:47</t>
  </si>
  <si>
    <t>25.12.2021 23:38:34</t>
  </si>
  <si>
    <t>GAZİLER TR-1 35-20-L00282_955208698_955208698</t>
  </si>
  <si>
    <t>25.12.2021 20:07:14</t>
  </si>
  <si>
    <t>25.12.2021 23:13:27</t>
  </si>
  <si>
    <t>DM-14/3A 45-71-M02249_95001217170_95001217170</t>
  </si>
  <si>
    <t>25.12.2021 20:13:02</t>
  </si>
  <si>
    <t>25.12.2021 20:42:22</t>
  </si>
  <si>
    <t>K-4001 35-01-K04001_C C2_66262780</t>
  </si>
  <si>
    <t>25.12.2021 20:20:51</t>
  </si>
  <si>
    <t>25.12.2021 22:57:41</t>
  </si>
  <si>
    <t>K-1154 35-07-K01154_912531207_912531207</t>
  </si>
  <si>
    <t>25.12.2021 20:28:23</t>
  </si>
  <si>
    <t>25.12.2021 23:33:39</t>
  </si>
  <si>
    <t>DM-3/25 (MUTLU MAH. MUHTARLIK) 45-71-M00076_953207399_953207399</t>
  </si>
  <si>
    <t>25.12.2021 20:36:00</t>
  </si>
  <si>
    <t>25.12.2021 23:36:23</t>
  </si>
  <si>
    <t>ARMUTLU TR-9 35-27-M00566_RTS BETON-BANVİT M05_72163258</t>
  </si>
  <si>
    <t>25.12.2021 20:43:08</t>
  </si>
  <si>
    <t>25.12.2021 22:54:05</t>
  </si>
  <si>
    <t>TR-150 35-16-L00150_95001187488_95001187488</t>
  </si>
  <si>
    <t>25.12.2021 20:47:04</t>
  </si>
  <si>
    <t>25.12.2021 23:32:45</t>
  </si>
  <si>
    <t>25.12.2021 20:48:21</t>
  </si>
  <si>
    <t>25.12.2021 21:22:33</t>
  </si>
  <si>
    <t>25.12.2021 21:03:10</t>
  </si>
  <si>
    <t>25.12.2021 21:46:37</t>
  </si>
  <si>
    <t>K-2450 35-01-K02450_35-01-K02450_2374509</t>
  </si>
  <si>
    <t>25.12.2021 21:11:23</t>
  </si>
  <si>
    <t>25.12.2021 23:05:39</t>
  </si>
  <si>
    <t>25.12.2021 21:22:08</t>
  </si>
  <si>
    <t>25.12.2021 22:41:31</t>
  </si>
  <si>
    <t>HACIRAHMANLI TR-10/A 45-80-M00144_956566307_956566307</t>
  </si>
  <si>
    <t>25.12.2021 21:41:00</t>
  </si>
  <si>
    <t>25.12.2021 22:13:31</t>
  </si>
  <si>
    <t>25.12.2021 22:18:52</t>
  </si>
  <si>
    <t>25.12.2021 22:54:02</t>
  </si>
  <si>
    <t>DM08/TR20 45-73-M00071_45-73-M00071_2359704</t>
  </si>
  <si>
    <t>25.12.2021 22:19:00</t>
  </si>
  <si>
    <t>25.12.2021 23:16:45</t>
  </si>
  <si>
    <t>ALİAĞA GIS TM 35-17-A00014_HatBaşıAyırıcı_65632267 M020_65632267</t>
  </si>
  <si>
    <t>25.12.2021 22:33:03</t>
  </si>
  <si>
    <t>25.12.2021 22:48:00</t>
  </si>
  <si>
    <t>HALIKÖY TR-1 35-32-L00031_95000620873_95000620873</t>
  </si>
  <si>
    <t>25.12.2021 22:35:35</t>
  </si>
  <si>
    <t>26.12.2021 01:46:49</t>
  </si>
  <si>
    <t>İSMAİL DOĞANGEÇEN VE ARK. T-SULAMA GRB. 35-13-L00096_A_56368541_56368541</t>
  </si>
  <si>
    <t>25.12.2021 22:36:19</t>
  </si>
  <si>
    <t>25.12.2021 23:25:34</t>
  </si>
  <si>
    <t>M-1538 35-01-M01538_911203794_911203794</t>
  </si>
  <si>
    <t>25.12.2021 22:50:55</t>
  </si>
  <si>
    <t>26.12.2021 01:44:02</t>
  </si>
  <si>
    <t>25.12.2021 23:01:23</t>
  </si>
  <si>
    <t>26.12.2021 01:08:21</t>
  </si>
  <si>
    <t>25.12.2021 23:05:17</t>
  </si>
  <si>
    <t>26.12.2021 02:21:09</t>
  </si>
  <si>
    <t>ARMUTLU TR-17 35-27-M00575_ORİGANUM GIDA ÖZEL-KALİTE BAHARAT ÖZEL M01_72160951</t>
  </si>
  <si>
    <t>25.12.2021 23:06:42</t>
  </si>
  <si>
    <t>26.12.2021 02:35:57</t>
  </si>
  <si>
    <t>K-1746 35-04-K01746_99460912_99460912</t>
  </si>
  <si>
    <t>26.12.2021 00:00:56</t>
  </si>
  <si>
    <t>26.12.2021 00:57:35</t>
  </si>
  <si>
    <t>26.12.2021 00:11:17</t>
  </si>
  <si>
    <t>26.12.2021 03:03:16</t>
  </si>
  <si>
    <t>26.12.2021 00:15:50</t>
  </si>
  <si>
    <t>26.12.2021 01:27:06</t>
  </si>
  <si>
    <t>K-4095 35-09-K04095_913467080_913467080</t>
  </si>
  <si>
    <t>26.12.2021 01:33:11</t>
  </si>
  <si>
    <t>26.12.2021 03:37:09</t>
  </si>
  <si>
    <t>K-3559 35-02-K03559_K-3733 K01_2060207</t>
  </si>
  <si>
    <t>26.12.2021 01:38:56</t>
  </si>
  <si>
    <t>26.12.2021 01:50:28</t>
  </si>
  <si>
    <t>ORTA MAHALLE M-2 35-25-M00109_955257869_955257869</t>
  </si>
  <si>
    <t>26.12.2021 01:54:41</t>
  </si>
  <si>
    <t>26.12.2021 04:30:02</t>
  </si>
  <si>
    <t>ÖZDERE ORTA MAHALLE DM (M-1) 35-25-M00120_ORTA MAHALLE M-6(SAHİL) M05_72127203</t>
  </si>
  <si>
    <t>26.12.2021 02:26:53</t>
  </si>
  <si>
    <t>26.12.2021 02:52:00</t>
  </si>
  <si>
    <t>ÖMÜR BELDESİ DM 35-14-M00120_YAREN SİTESİ M02_80640530</t>
  </si>
  <si>
    <t>26.12.2021 02:34:02</t>
  </si>
  <si>
    <t>26.12.2021 03:37:36</t>
  </si>
  <si>
    <t>26.12.2021 03:01:57</t>
  </si>
  <si>
    <t>26.12.2021 04:20:02</t>
  </si>
  <si>
    <t>ORTA MAHALLE M-9 35-25-M00117_ÇUKURALTI M-13 ÇAMLIK KÖK M01_72126294</t>
  </si>
  <si>
    <t>26.12.2021 03:04:57</t>
  </si>
  <si>
    <t>26.12.2021 04:15:55</t>
  </si>
  <si>
    <t>M-1154 35-03-M01154_A_56365624_56365624</t>
  </si>
  <si>
    <t>26.12.2021 03:12:00</t>
  </si>
  <si>
    <t>26.12.2021 04:15:58</t>
  </si>
  <si>
    <t>K-429 35-01-K00429_K_56375783_56375783</t>
  </si>
  <si>
    <t>26.12.2021 03:12:38</t>
  </si>
  <si>
    <t>26.12.2021 06:22:30</t>
  </si>
  <si>
    <t>K-872 35-04-K00872_B B1B_5809480</t>
  </si>
  <si>
    <t>26.12.2021 03:22:44</t>
  </si>
  <si>
    <t>26.12.2021 04:47:41</t>
  </si>
  <si>
    <t>26.12.2021 05:24:19</t>
  </si>
  <si>
    <t>26.12.2021 08:17:00</t>
  </si>
  <si>
    <t>TR-39 45-78-L00039_49413131_56387407_56387407</t>
  </si>
  <si>
    <t>26.12.2021 05:37:21</t>
  </si>
  <si>
    <t>26.12.2021 07:50:00</t>
  </si>
  <si>
    <t>MENEMEN İM 35-28-A00001_HIDIR TEPE L15_2053357</t>
  </si>
  <si>
    <t>26.12.2021 06:02:01</t>
  </si>
  <si>
    <t>26.12.2021 09:05:56</t>
  </si>
  <si>
    <t>26.12.2021 06:19:07</t>
  </si>
  <si>
    <t>26.12.2021 08:10:00</t>
  </si>
  <si>
    <t>MENEMEN İM 35-28-A00001_FABRİKALAR L14_2054180</t>
  </si>
  <si>
    <t>26.12.2021 06:26:04</t>
  </si>
  <si>
    <t>26.12.2021 09:07:05</t>
  </si>
  <si>
    <t>26.12.2021 07:17:37</t>
  </si>
  <si>
    <t>26.12.2021 09:09:07</t>
  </si>
  <si>
    <t>DM-3/28(ALAN SK. TR) 45-71-M00082_A A1_45134564</t>
  </si>
  <si>
    <t>26.12.2021 07:25:59</t>
  </si>
  <si>
    <t>26.12.2021 10:17:06</t>
  </si>
  <si>
    <t>EBSO TM 35-09-A00001_EBSO-19 K47_2312302</t>
  </si>
  <si>
    <t>26.12.2021 07:27:03</t>
  </si>
  <si>
    <t>26.12.2021 08:16:28</t>
  </si>
  <si>
    <t>K-3056 35-03-K03056_E_56367323_56367323</t>
  </si>
  <si>
    <t>26.12.2021 08:04:22</t>
  </si>
  <si>
    <t>26.12.2021 09:49:39</t>
  </si>
  <si>
    <t>M-535 (DM-6/6) 35-17-M00535_950302328_950302328</t>
  </si>
  <si>
    <t>26.12.2021 08:15:24</t>
  </si>
  <si>
    <t>26.12.2021 09:06:23</t>
  </si>
  <si>
    <t>K-1930 35-09-K01930_K-1932 K03_47725239</t>
  </si>
  <si>
    <t>26.12.2021 08:16:36</t>
  </si>
  <si>
    <t>26.12.2021 10:07:00</t>
  </si>
  <si>
    <t>DM-3 (TR-16) 35-15-M00016_TR-48 SANAYİ M03_67054316</t>
  </si>
  <si>
    <t>26.12.2021 08:18:00</t>
  </si>
  <si>
    <t>26.12.2021 10:51:08</t>
  </si>
  <si>
    <t>L-32 35-14-L00032_10972137_56354600_56354600</t>
  </si>
  <si>
    <t>26.12.2021 08:23:18</t>
  </si>
  <si>
    <t>26.12.2021 11:36:37</t>
  </si>
  <si>
    <t>26.12.2021 08:38:25</t>
  </si>
  <si>
    <t>26.12.2021 13:21:38</t>
  </si>
  <si>
    <t>ALİAĞA GIS TM 35-17-A00014_HatBaşıAyırıcı_65883204 M019_65883204</t>
  </si>
  <si>
    <t>26.12.2021 08:43:00</t>
  </si>
  <si>
    <t>26.12.2021 11:03:30</t>
  </si>
  <si>
    <t>26.12.2021 08:44:00</t>
  </si>
  <si>
    <t>26.12.2021 10:58:05</t>
  </si>
  <si>
    <t>TR-42 35-15-M00042_TR-43 - TR-138 M03_66581760</t>
  </si>
  <si>
    <t>26.12.2021 08:45:27</t>
  </si>
  <si>
    <t>26.12.2021 10:56:06</t>
  </si>
  <si>
    <t>26.12.2021 08:46:03</t>
  </si>
  <si>
    <t>26.12.2021 09:28:52</t>
  </si>
  <si>
    <t>SOMA TR-20 45-82-M00020_A a3b_5986155</t>
  </si>
  <si>
    <t>26.12.2021 08:46:05</t>
  </si>
  <si>
    <t>26.12.2021 11:06:05</t>
  </si>
  <si>
    <t>26.12.2021 08:49:34</t>
  </si>
  <si>
    <t>26.12.2021 14:12:36</t>
  </si>
  <si>
    <t>ÜNİVERSİTE TM 35-02-A00008_ERZENE M10_2310703</t>
  </si>
  <si>
    <t>26.12.2021 08:51:52</t>
  </si>
  <si>
    <t>26.12.2021 10:36:00</t>
  </si>
  <si>
    <t>SUBAŞI İM 35-26-A00002_SUBAŞI 15.8 ŞEHİR L02_2035586</t>
  </si>
  <si>
    <t>26.12.2021 08:54:42</t>
  </si>
  <si>
    <t>26.12.2021 10:30:16</t>
  </si>
  <si>
    <t>BAHÇELİ TR-1 35-30-L00147_955323078_955323078</t>
  </si>
  <si>
    <t>26.12.2021 08:55:04</t>
  </si>
  <si>
    <t>26.12.2021 11:38:58</t>
  </si>
  <si>
    <t>YAYLAKÖY TR-1 45-83-L00241_45-83-L00241_2359487</t>
  </si>
  <si>
    <t>26.12.2021 08:58:07</t>
  </si>
  <si>
    <t>26.12.2021 17:06:03</t>
  </si>
  <si>
    <t>26.12.2021 09:04:07</t>
  </si>
  <si>
    <t>26.12.2021 17:34:00</t>
  </si>
  <si>
    <t>L-93 ULAMIŞ MEYDAN 35-14-L00093_956645997_956645997</t>
  </si>
  <si>
    <t>26.12.2021 09:04:17</t>
  </si>
  <si>
    <t>26.12.2021 12:26:01</t>
  </si>
  <si>
    <t>K-345 35-02-K00345_99049733_99049733</t>
  </si>
  <si>
    <t>26.12.2021 09:14:36</t>
  </si>
  <si>
    <t>26.12.2021 11:00:54</t>
  </si>
  <si>
    <t>ÜNİVERSİTE TM 35-02-A00008_ÜNİVERSİTE-4 K32_2310275</t>
  </si>
  <si>
    <t>26.12.2021 09:17:01</t>
  </si>
  <si>
    <t>26.12.2021 12:56:27</t>
  </si>
  <si>
    <t>26.12.2021 09:19:00</t>
  </si>
  <si>
    <t>26.12.2021 14:02:53</t>
  </si>
  <si>
    <t>M-1851 ÇİÇEKLİ TR-2 35-02-M01851_A_79886252_79886252</t>
  </si>
  <si>
    <t>26.12.2021 09:19:26</t>
  </si>
  <si>
    <t>26.12.2021 10:19:58</t>
  </si>
  <si>
    <t>K-1487 35-03-K01487_A_56373241_56373241</t>
  </si>
  <si>
    <t>26.12.2021 09:19:48</t>
  </si>
  <si>
    <t>26.12.2021 11:19:39</t>
  </si>
  <si>
    <t>26.12.2021 09:20:06</t>
  </si>
  <si>
    <t>26.12.2021 10:06:30</t>
  </si>
  <si>
    <t>YANIKKÖY TR-1 35-28-M00215_953383050_953383050</t>
  </si>
  <si>
    <t>26.12.2021 09:21:22</t>
  </si>
  <si>
    <t>26.12.2021 10:34:39</t>
  </si>
  <si>
    <t>26.12.2021 09:22:43</t>
  </si>
  <si>
    <t>26.12.2021 11:06:04</t>
  </si>
  <si>
    <t>ALAŞEHİR TR-8 45-73-M00008_945670239_945670239</t>
  </si>
  <si>
    <t>26.12.2021 09:23:43</t>
  </si>
  <si>
    <t>26.12.2021 11:25:48</t>
  </si>
  <si>
    <t>26.12.2021 09:25:58</t>
  </si>
  <si>
    <t>26.12.2021 11:32:29</t>
  </si>
  <si>
    <t>SEYREK TR-7 KÖK 35-28-M00379_HatBaşıAyırıcı_53132275 M04_53132275</t>
  </si>
  <si>
    <t>26.12.2021 09:28:12</t>
  </si>
  <si>
    <t>26.12.2021 17:29:31</t>
  </si>
  <si>
    <t>ARMUTLU TR-5 35-27-L00005_DAĞITIM TRAFO ARMUTLU TR-5 L04_72164897</t>
  </si>
  <si>
    <t>26.12.2021 09:28:39</t>
  </si>
  <si>
    <t>26.12.2021 17:38:57</t>
  </si>
  <si>
    <t>OVAKENT İM 35-15-A00003_OVAKENT L03_2308503</t>
  </si>
  <si>
    <t>26.12.2021 09:29:03</t>
  </si>
  <si>
    <t>26.12.2021 09:40:00</t>
  </si>
  <si>
    <t>DİKİLİ İM 35-30-A00001_ŞEHİR-1 L03_72357041</t>
  </si>
  <si>
    <t>26.12.2021 09:32:57</t>
  </si>
  <si>
    <t>26.12.2021 12:16:54</t>
  </si>
  <si>
    <t>TR-15 35-26-M00015_956625351_956625351</t>
  </si>
  <si>
    <t>26.12.2021 09:38:29</t>
  </si>
  <si>
    <t>26.12.2021 10:48:12</t>
  </si>
  <si>
    <t>GÖRDES TR-1 45-75-M00001_E_56394628_56394628</t>
  </si>
  <si>
    <t>26.12.2021 09:39:00</t>
  </si>
  <si>
    <t>26.12.2021 11:58:24</t>
  </si>
  <si>
    <t>L-353 İŞTUR 35-18-L00353_7523958_56374525_56374525</t>
  </si>
  <si>
    <t>26.12.2021 09:39:14</t>
  </si>
  <si>
    <t>26.12.2021 11:40:05</t>
  </si>
  <si>
    <t>YELKEN SİTESİ TR-1 35-14-M00369_ H1_2311426</t>
  </si>
  <si>
    <t>26.12.2021 09:40:31</t>
  </si>
  <si>
    <t>26.12.2021 13:15:58</t>
  </si>
  <si>
    <t>TR-97 ERENLER 35-26-M00097_6018369_56359893_56359893</t>
  </si>
  <si>
    <t>26.12.2021 09:41:02</t>
  </si>
  <si>
    <t>26.12.2021 16:31:24</t>
  </si>
  <si>
    <t>EBSO TM 35-09-A00001_EBSO-19 K47_2062846</t>
  </si>
  <si>
    <t>26.12.2021 09:41:57</t>
  </si>
  <si>
    <t>26.12.2021 10:22:00</t>
  </si>
  <si>
    <t>L-242 35-18-L00242_950441122_950441122</t>
  </si>
  <si>
    <t>26.12.2021 09:44:47</t>
  </si>
  <si>
    <t>26.12.2021 17:11:44</t>
  </si>
  <si>
    <t>YUKARIKIZILCA ÇAMLIK TR 35-27-L00389_95000466766_95000466766</t>
  </si>
  <si>
    <t>26.12.2021 09:45:24</t>
  </si>
  <si>
    <t>26.12.2021 18:04:18</t>
  </si>
  <si>
    <t>ULGAR TR-1 45-75-M00167_B_56369365_56369365</t>
  </si>
  <si>
    <t>26.12.2021 09:47:14</t>
  </si>
  <si>
    <t>26.12.2021 12:54:01</t>
  </si>
  <si>
    <t>26.12.2021 09:48:13</t>
  </si>
  <si>
    <t>26.12.2021 18:04:32</t>
  </si>
  <si>
    <t>26.12.2021 09:52:20</t>
  </si>
  <si>
    <t>26.12.2021 12:42:00</t>
  </si>
  <si>
    <t>TR-1/59 45-83-M00059_TR-1/67 M02_2305121</t>
  </si>
  <si>
    <t>26.12.2021 09:55:21</t>
  </si>
  <si>
    <t>26.12.2021 18:07:16</t>
  </si>
  <si>
    <t>ERZE AMBALAJ KÖK 35-27-M00086_TR-32(DM03-TR-01) M04_72177640</t>
  </si>
  <si>
    <t>26.12.2021 09:55:46</t>
  </si>
  <si>
    <t>26.12.2021 12:13:29</t>
  </si>
  <si>
    <t>26.12.2021 09:56:07</t>
  </si>
  <si>
    <t>26.12.2021 15:14:27</t>
  </si>
  <si>
    <t>BAĞYURDU TR-3 (DM-2/1) 35-27-L00242_G_56362291_56362291</t>
  </si>
  <si>
    <t>26.12.2021 09:57:56</t>
  </si>
  <si>
    <t>26.12.2021 15:56:54</t>
  </si>
  <si>
    <t>HATUNDERE TR-1 35-28-M00471_953377736_953377736</t>
  </si>
  <si>
    <t>26.12.2021 10:00:52</t>
  </si>
  <si>
    <t>26.12.2021 11:40:36</t>
  </si>
  <si>
    <t>K-429 35-01-K00429_D_56375785_56375785</t>
  </si>
  <si>
    <t>26.12.2021 10:03:31</t>
  </si>
  <si>
    <t>26.12.2021 10:30:39</t>
  </si>
  <si>
    <t>TR-42 35-15-M00042_TR-141 M01_66581724</t>
  </si>
  <si>
    <t>26.12.2021 10:04:44</t>
  </si>
  <si>
    <t>26.12.2021 11:02:35</t>
  </si>
  <si>
    <t>ŞEMSİOĞLU KÖK 35-26-M00306_SEGEZHA AMB. M05_65913527</t>
  </si>
  <si>
    <t>26.12.2021 10:09:15</t>
  </si>
  <si>
    <t>26.12.2021 12:36:39</t>
  </si>
  <si>
    <t>_L_56365844_56365844</t>
  </si>
  <si>
    <t>26.12.2021 10:09:20</t>
  </si>
  <si>
    <t>26.12.2021 17:12:45</t>
  </si>
  <si>
    <t>SARIGÖL TR-49 45-79-M00049_945559808_945559808</t>
  </si>
  <si>
    <t>26.12.2021 10:11:49</t>
  </si>
  <si>
    <t>26.12.2021 11:01:38</t>
  </si>
  <si>
    <t>TR-32 35-30-L00032_TR-25 L02_2115195</t>
  </si>
  <si>
    <t>26.12.2021 10:13:30</t>
  </si>
  <si>
    <t>26.12.2021 13:05:16</t>
  </si>
  <si>
    <t>PAYAMLI M-1 KÖK 35-25-M00175_8916646_56376703_56376703</t>
  </si>
  <si>
    <t>26.12.2021 10:14:38</t>
  </si>
  <si>
    <t>26.12.2021 11:53:15</t>
  </si>
  <si>
    <t>TR-2/3 45-83-L00003_48136734_56384780_56384780</t>
  </si>
  <si>
    <t>26.12.2021 10:15:24</t>
  </si>
  <si>
    <t>26.12.2021 19:13:50</t>
  </si>
  <si>
    <t>26.12.2021 10:20:24</t>
  </si>
  <si>
    <t>26.12.2021 11:45:41</t>
  </si>
  <si>
    <t>26.12.2021 10:22:29</t>
  </si>
  <si>
    <t>26.12.2021 11:50:00</t>
  </si>
  <si>
    <t>26.12.2021 10:23:28</t>
  </si>
  <si>
    <t>26.12.2021 11:27:37</t>
  </si>
  <si>
    <t>SAİPALTI TR-1 35-21-L00101_953357953_953357953</t>
  </si>
  <si>
    <t>26.12.2021 10:27:33</t>
  </si>
  <si>
    <t>26.12.2021 12:37:00</t>
  </si>
  <si>
    <t>M-251 35-09-M00251_M-252 M03_47547384</t>
  </si>
  <si>
    <t>26.12.2021 10:31:30</t>
  </si>
  <si>
    <t>26.12.2021 10:51:49</t>
  </si>
  <si>
    <t>BAŞPINAR KÖK 45-76-L00001_HatBaşıAyırıcı_53136551 L04_53136551</t>
  </si>
  <si>
    <t>26.12.2021 10:31:35</t>
  </si>
  <si>
    <t>26.12.2021 11:09:58</t>
  </si>
  <si>
    <t>ÖMER HALİS DEMİR 45-82-M00493_D7/A DİREĞE ÇIKIŞ M03_72042923</t>
  </si>
  <si>
    <t>26.12.2021 10:33:23</t>
  </si>
  <si>
    <t>26.12.2021 16:27:41</t>
  </si>
  <si>
    <t>NEVZAT KARAKAŞ SULAMA GRUBU 35-29-M00152_950345485_950345485</t>
  </si>
  <si>
    <t>26.12.2021 10:39:02</t>
  </si>
  <si>
    <t>26.12.2021 11:46:15</t>
  </si>
  <si>
    <t>26.12.2021 10:41:40</t>
  </si>
  <si>
    <t>26.12.2021 13:40:07</t>
  </si>
  <si>
    <t>TR-1/61 45-72-M00061_A_56390947_56390947</t>
  </si>
  <si>
    <t>26.12.2021 10:46:00</t>
  </si>
  <si>
    <t>26.12.2021 13:48:54</t>
  </si>
  <si>
    <t>TOSUNLAR HACIİSA TR-3 35-32-L00042_C_65513018_65513018</t>
  </si>
  <si>
    <t>26.12.2021 10:47:00</t>
  </si>
  <si>
    <t>26.12.2021 11:10:54</t>
  </si>
  <si>
    <t>M-1055 35-02-M01055_TRF-1 M02_2121864</t>
  </si>
  <si>
    <t>26.12.2021 10:50:00</t>
  </si>
  <si>
    <t>26.12.2021 11:09:03</t>
  </si>
  <si>
    <t>AHMETLİ TR-9 45-84-L00009_955179029_955179029</t>
  </si>
  <si>
    <t>26.12.2021 10:52:08</t>
  </si>
  <si>
    <t>26.12.2021 11:36:33</t>
  </si>
  <si>
    <t>TUMBULLAR TR-2 35-31-L00369_47788464_56352278_56352278</t>
  </si>
  <si>
    <t>26.12.2021 10:54:29</t>
  </si>
  <si>
    <t>26.12.2021 13:12:18</t>
  </si>
  <si>
    <t>AŞAĞIÇOBANİSA TR-3 45-71-M00103_ M01_72236818</t>
  </si>
  <si>
    <t>26.12.2021 10:58:43</t>
  </si>
  <si>
    <t>26.12.2021 11:37:48</t>
  </si>
  <si>
    <t>TR- 17 45-74-M00017_945585261_945585261</t>
  </si>
  <si>
    <t>26.12.2021 11:01:19</t>
  </si>
  <si>
    <t>26.12.2021 11:38:43</t>
  </si>
  <si>
    <t>26.12.2021 11:02:00</t>
  </si>
  <si>
    <t>26.12.2021 16:28:25</t>
  </si>
  <si>
    <t>BAĞARASI TR-9 35-23-M00178_42067691_56366247_56366247</t>
  </si>
  <si>
    <t>26.12.2021 11:06:00</t>
  </si>
  <si>
    <t>26.12.2021 12:00:12</t>
  </si>
  <si>
    <t>K-429 35-01-K00429_B_56375467_56375467</t>
  </si>
  <si>
    <t>26.12.2021 11:11:52</t>
  </si>
  <si>
    <t>26.12.2021 14:07:25</t>
  </si>
  <si>
    <t>26.12.2021 11:13:23</t>
  </si>
  <si>
    <t>26.12.2021 12:31:48</t>
  </si>
  <si>
    <t>ÖRENCİK TR-1 45-71-M01564_C_82386926_82386926</t>
  </si>
  <si>
    <t>26.12.2021 11:14:56</t>
  </si>
  <si>
    <t>26.12.2021 13:14:57</t>
  </si>
  <si>
    <t>K-3499 35-03-K03499_B_56366639_56366639</t>
  </si>
  <si>
    <t>26.12.2021 11:19:11</t>
  </si>
  <si>
    <t>26.12.2021 12:14:55</t>
  </si>
  <si>
    <t>26.12.2021 11:21:50</t>
  </si>
  <si>
    <t>26.12.2021 12:26:18</t>
  </si>
  <si>
    <t>TR-77 35-30-L00077_35-30-L00077_72056928</t>
  </si>
  <si>
    <t>26.12.2021 11:30:27</t>
  </si>
  <si>
    <t>26.12.2021 14:17:18</t>
  </si>
  <si>
    <t>K-4095 35-09-K04095_97656753_97656753</t>
  </si>
  <si>
    <t>26.12.2021 11:33:00</t>
  </si>
  <si>
    <t>26.12.2021 16:39:00</t>
  </si>
  <si>
    <t>26.12.2021 11:33:03</t>
  </si>
  <si>
    <t>26.12.2021 12:09:44</t>
  </si>
  <si>
    <t>YONCAKÖY TR 4 35-13-L00072_A A-1_5952381</t>
  </si>
  <si>
    <t>26.12.2021 11:34:43</t>
  </si>
  <si>
    <t>26.12.2021 14:28:46</t>
  </si>
  <si>
    <t>DM-14/10 45-71-M00559_953209220_953209220</t>
  </si>
  <si>
    <t>26.12.2021 11:39:00</t>
  </si>
  <si>
    <t>26.12.2021 13:32:20</t>
  </si>
  <si>
    <t>M-1057 35-02-M01057_99980965_99980965</t>
  </si>
  <si>
    <t>26.12.2021 11:39:12</t>
  </si>
  <si>
    <t>26.12.2021 15:18:35</t>
  </si>
  <si>
    <t>HALIKÖY OVACIK TR-5 35-32-L00126_946416912_946416912</t>
  </si>
  <si>
    <t>26.12.2021 11:40:48</t>
  </si>
  <si>
    <t>26.12.2021 14:20:32</t>
  </si>
  <si>
    <t>K-4122 35-09-K04122_97763105_97763105</t>
  </si>
  <si>
    <t>26.12.2021 11:42:58</t>
  </si>
  <si>
    <t>26.12.2021 12:29:10</t>
  </si>
  <si>
    <t>KAZANLI KÖK 35-15-L00951_OVA MAHALLESİ KAZANLI L06_66954454</t>
  </si>
  <si>
    <t>26.12.2021 11:45:10</t>
  </si>
  <si>
    <t>26.12.2021 14:34:28</t>
  </si>
  <si>
    <t>DİKİLİ İM 35-30-A00001_ŞEHİR-2 L04_72357042</t>
  </si>
  <si>
    <t>26.12.2021 11:47:43</t>
  </si>
  <si>
    <t>26.12.2021 14:02:55</t>
  </si>
  <si>
    <t>K-2987 İZSU P-21 POMPA 35-09-K02987Ö_ K03_2307130</t>
  </si>
  <si>
    <t>26.12.2021 16:43:30</t>
  </si>
  <si>
    <t>26.12.2021 11:50:13</t>
  </si>
  <si>
    <t>26.12.2021 19:57:12</t>
  </si>
  <si>
    <t>26.12.2021 11:50:17</t>
  </si>
  <si>
    <t>26.12.2021 13:37:56</t>
  </si>
  <si>
    <t>SEYREKLİ TR-3 35-15-L00442_B_56406959_56406959</t>
  </si>
  <si>
    <t>26.12.2021 11:53:18</t>
  </si>
  <si>
    <t>26.12.2021 14:04:45</t>
  </si>
  <si>
    <t>26.12.2021 11:55:41</t>
  </si>
  <si>
    <t>26.12.2021 13:34:07</t>
  </si>
  <si>
    <t>M-2911(YATIRIM REZERVE) 35-01-M02911__81571083_81571083</t>
  </si>
  <si>
    <t>26.12.2021 11:55:51</t>
  </si>
  <si>
    <t>26.12.2021 13:05:11</t>
  </si>
  <si>
    <t>MALTEPE TR-4 35-28-M00447_953382345_953382345</t>
  </si>
  <si>
    <t>26.12.2021 12:06:32</t>
  </si>
  <si>
    <t>26.12.2021 14:25:00</t>
  </si>
  <si>
    <t>M-2954(YATIRIM REZERVE) 35-01-M02954_E_56375177_56375177</t>
  </si>
  <si>
    <t>26.12.2021 12:09:49</t>
  </si>
  <si>
    <t>26.12.2021 13:13:18</t>
  </si>
  <si>
    <t>AĞAÇ İŞLERİ TR-1. 35-22-M00139_955257614_955257614</t>
  </si>
  <si>
    <t>26.12.2021 12:20:33</t>
  </si>
  <si>
    <t>26.12.2021 13:56:46</t>
  </si>
  <si>
    <t>26.12.2021 12:22:47</t>
  </si>
  <si>
    <t>26.12.2021 13:34:36</t>
  </si>
  <si>
    <t>M-2674 35-01-M02674_911194885_911194885</t>
  </si>
  <si>
    <t>26.12.2021 12:24:53</t>
  </si>
  <si>
    <t>26.12.2021 14:45:45</t>
  </si>
  <si>
    <t>26.12.2021 12:29:12</t>
  </si>
  <si>
    <t>26.12.2021 14:20:00</t>
  </si>
  <si>
    <t>GÜLBAHÇE TR-2 (TR-183) 35-19-L00183_8374471_56372517_56372517</t>
  </si>
  <si>
    <t>26.12.2021 12:31:10</t>
  </si>
  <si>
    <t>26.12.2021 18:38:00</t>
  </si>
  <si>
    <t>TİYENLİ TR-3/1 45-85-M00093_A_56400704_56400704</t>
  </si>
  <si>
    <t>26.12.2021 12:33:00</t>
  </si>
  <si>
    <t>26.12.2021 15:13:32</t>
  </si>
  <si>
    <t>BAYINDIR İM 35-20-A00001_ŞEHİR-3 L05_2313519</t>
  </si>
  <si>
    <t>26.12.2021 12:34:00</t>
  </si>
  <si>
    <t>26.12.2021 13:24:26</t>
  </si>
  <si>
    <t>SAFFET KARADİŞ SULAMA GRUBU 35-29-M00218_A_56361344_56361344</t>
  </si>
  <si>
    <t>26.12.2021 12:50:09</t>
  </si>
  <si>
    <t>26.12.2021 15:19:46</t>
  </si>
  <si>
    <t>26.12.2021 12:51:45</t>
  </si>
  <si>
    <t>26.12.2021 13:45:34</t>
  </si>
  <si>
    <t>DM-14/3B 45-71-M02250_953242750_953242750</t>
  </si>
  <si>
    <t>26.12.2021 13:12:21</t>
  </si>
  <si>
    <t>26.12.2021 14:01:25</t>
  </si>
  <si>
    <t>ULUCAK DM-2/5-A 35-27-M00338_912228070_912228070</t>
  </si>
  <si>
    <t>26.12.2021 13:12:43</t>
  </si>
  <si>
    <t>26.12.2021 19:53:25</t>
  </si>
  <si>
    <t>HACI HALİLLER DM 45-71-M00065_HACIHALİLLER M04_72237341</t>
  </si>
  <si>
    <t>26.12.2021 13:13:17</t>
  </si>
  <si>
    <t>26.12.2021 13:51:00</t>
  </si>
  <si>
    <t>TR-8 45-77-L00008_DAĞITIM TRAFO TR-8 L05_82668616</t>
  </si>
  <si>
    <t>26.12.2021 13:19:00</t>
  </si>
  <si>
    <t>26.12.2021 16:29:49</t>
  </si>
  <si>
    <t>M-2913 35-01-M02913__72410506_72410506</t>
  </si>
  <si>
    <t>26.12.2021 13:21:19</t>
  </si>
  <si>
    <t>26.12.2021 16:04:14</t>
  </si>
  <si>
    <t>ŞEHİTLER TR-4 35-26-L00391_956607502_956607502</t>
  </si>
  <si>
    <t>26.12.2021 13:23:28</t>
  </si>
  <si>
    <t>26.12.2021 18:10:59</t>
  </si>
  <si>
    <t>L-12 BALLI KUYU 35-14-L00012_956639760_956639760</t>
  </si>
  <si>
    <t>26.12.2021 13:25:04</t>
  </si>
  <si>
    <t>26.12.2021 15:40:45</t>
  </si>
  <si>
    <t>DM-2/22 35-26-M00853_35-26-M00853_65879047</t>
  </si>
  <si>
    <t>26.12.2021 13:26:51</t>
  </si>
  <si>
    <t>MURADİYE DM-5/10 45-71-M00775_DM-5/6 M04_2306999</t>
  </si>
  <si>
    <t>26.12.2021 13:34:30</t>
  </si>
  <si>
    <t>26.12.2021 15:21:46</t>
  </si>
  <si>
    <t>EBSO TM 35-09-A00001_EBSO-18 K43_2312298</t>
  </si>
  <si>
    <t>26.12.2021 13:41:07</t>
  </si>
  <si>
    <t>26.12.2021 14:27:21</t>
  </si>
  <si>
    <t>ARMUTLU DM-2/TR-28 (ESKİ TR-2) 35-27-L00002_TR-3 L03_61219940</t>
  </si>
  <si>
    <t>26.12.2021 13:42:23</t>
  </si>
  <si>
    <t>26.12.2021 17:40:08</t>
  </si>
  <si>
    <t>K-1927 35-10-K01927_A A01b_5924685</t>
  </si>
  <si>
    <t>26.12.2021 13:44:14</t>
  </si>
  <si>
    <t>26.12.2021 14:55:52</t>
  </si>
  <si>
    <t>26.12.2021 13:51:41</t>
  </si>
  <si>
    <t>26.12.2021 16:13:31</t>
  </si>
  <si>
    <t>TR-6 45-78-L00802_953264766_953264766</t>
  </si>
  <si>
    <t>26.12.2021 13:52:04</t>
  </si>
  <si>
    <t>26.12.2021 15:09:22</t>
  </si>
  <si>
    <t>26.12.2021 13:58:00</t>
  </si>
  <si>
    <t>26.12.2021 15:49:38</t>
  </si>
  <si>
    <t>26.12.2021 14:04:23</t>
  </si>
  <si>
    <t>26.12.2021 14:30:47</t>
  </si>
  <si>
    <t>ZEYTİNLİOVA TR-11 45-72-L00422_956475890_956475890</t>
  </si>
  <si>
    <t>26.12.2021 14:06:49</t>
  </si>
  <si>
    <t>26.12.2021 17:32:51</t>
  </si>
  <si>
    <t>GERELİ KÖYÜ KAVAKKUYU TR 5 35-15-M00222_B_56367957_56367957</t>
  </si>
  <si>
    <t>26.12.2021 14:11:12</t>
  </si>
  <si>
    <t>26.12.2021 15:10:00</t>
  </si>
  <si>
    <t>K-1215 35-01-K01215_911733300_911733300</t>
  </si>
  <si>
    <t>26.12.2021 14:14:00</t>
  </si>
  <si>
    <t>26.12.2021 17:01:27</t>
  </si>
  <si>
    <t>K-4235 35-03-K04235_A_56367365_56367365</t>
  </si>
  <si>
    <t>26.12.2021 14:15:41</t>
  </si>
  <si>
    <t>26.12.2021 16:36:07</t>
  </si>
  <si>
    <t>K-49 35-01-K00049_N 3N_5865758</t>
  </si>
  <si>
    <t>26.12.2021 14:15:42</t>
  </si>
  <si>
    <t>26.12.2021 17:59:08</t>
  </si>
  <si>
    <t>KIRTEPE TR-1 35-29-L00540_950332992_950332992</t>
  </si>
  <si>
    <t>26.12.2021 14:17:11</t>
  </si>
  <si>
    <t>26.12.2021 17:28:59</t>
  </si>
  <si>
    <t>TR-2/120-1 45-83-M00719_955154101_955154101</t>
  </si>
  <si>
    <t>26.12.2021 14:25:35</t>
  </si>
  <si>
    <t>26.12.2021 16:00:14</t>
  </si>
  <si>
    <t>ÇATALKAYA KÖYÜ TR-2 35-21-L00172_A_56379188_56379188</t>
  </si>
  <si>
    <t>26.12.2021 14:30:45</t>
  </si>
  <si>
    <t>26.12.2021 15:36:08</t>
  </si>
  <si>
    <t>_B_56368824_56368824</t>
  </si>
  <si>
    <t>26.12.2021 14:31:27</t>
  </si>
  <si>
    <t>26.12.2021 15:45:02</t>
  </si>
  <si>
    <t>EVRENOS TR-2 45-71-M01405_C_56384651_56384651</t>
  </si>
  <si>
    <t>26.12.2021 14:39:26</t>
  </si>
  <si>
    <t>27.12.2021 00:01:38</t>
  </si>
  <si>
    <t>KARABURUN BOZKÖY 35-21-L00053_B_56358258_56358258</t>
  </si>
  <si>
    <t>26.12.2021 14:41:35</t>
  </si>
  <si>
    <t>26.12.2021 18:05:42</t>
  </si>
  <si>
    <t>KARAAĞAÇLI TR-2 45-71-M00130_C_60985179_60985179</t>
  </si>
  <si>
    <t>26.12.2021 14:42:10</t>
  </si>
  <si>
    <t>26.12.2021 19:30:53</t>
  </si>
  <si>
    <t>HALİTPAŞA TR-11 45-80-M00063_9939147_56405652_56405652</t>
  </si>
  <si>
    <t>26.12.2021 14:45:54</t>
  </si>
  <si>
    <t>26.12.2021 15:43:32</t>
  </si>
  <si>
    <t>TR-26 35-30-L00026_DIREK TIPI TRAFO HUCRESI H01_2044023</t>
  </si>
  <si>
    <t>26.12.2021 14:46:16</t>
  </si>
  <si>
    <t>26.12.2021 19:53:26</t>
  </si>
  <si>
    <t>ALİBEYLİ TR-5 45-80-M00087_956548227_956548227</t>
  </si>
  <si>
    <t>26.12.2021 14:48:35</t>
  </si>
  <si>
    <t>26.12.2021 15:17:55</t>
  </si>
  <si>
    <t>L-57 KERVANSARAY SİTESİ 35-14-L00057_956652651_956652651</t>
  </si>
  <si>
    <t>26.12.2021 14:58:35</t>
  </si>
  <si>
    <t>26.12.2021 21:02:17</t>
  </si>
  <si>
    <t>26.12.2021 15:05:09</t>
  </si>
  <si>
    <t>26.12.2021 18:14:59</t>
  </si>
  <si>
    <t>M-1024 35-02-M01024_B_56365717_56365717</t>
  </si>
  <si>
    <t>26.12.2021 15:06:00</t>
  </si>
  <si>
    <t>26.12.2021 16:41:35</t>
  </si>
  <si>
    <t>DM-1/38 45-71-M00050_964214828_964214828</t>
  </si>
  <si>
    <t>26.12.2021 15:07:57</t>
  </si>
  <si>
    <t>26.12.2021 17:03:30</t>
  </si>
  <si>
    <t>TR-294 NÜKET CİHANER 35-19-M00475_956693655_956693655</t>
  </si>
  <si>
    <t>26.12.2021 15:26:33</t>
  </si>
  <si>
    <t>26.12.2021 18:07:32</t>
  </si>
  <si>
    <t>ÇATALCA TR-4 35-22-M00823_A_56384648_56384648</t>
  </si>
  <si>
    <t>26.12.2021 15:31:12</t>
  </si>
  <si>
    <t>26.12.2021 17:42:28</t>
  </si>
  <si>
    <t>M-2023 35-09-M02023_943001024_943001024</t>
  </si>
  <si>
    <t>26.12.2021 15:32:31</t>
  </si>
  <si>
    <t>26.12.2021 17:24:03</t>
  </si>
  <si>
    <t>K-3889 35-02-K03889_99672191_99672191</t>
  </si>
  <si>
    <t>26.12.2021 15:32:39</t>
  </si>
  <si>
    <t>26.12.2021 16:36:46</t>
  </si>
  <si>
    <t>DEMİRCİLİ TR-1 35-15-L00390_950352151_950352151</t>
  </si>
  <si>
    <t>26.12.2021 15:34:40</t>
  </si>
  <si>
    <t>26.12.2021 17:07:14</t>
  </si>
  <si>
    <t>MURADİYE DM-5/7 KÖK 45-71-M00594_MURADİYE DM-5/17 M04_2077400</t>
  </si>
  <si>
    <t>26.12.2021 15:37:49</t>
  </si>
  <si>
    <t>26.12.2021 19:08:08</t>
  </si>
  <si>
    <t>DERBENT TR-6 45-83-L00411_D_56395042_56395042</t>
  </si>
  <si>
    <t>26.12.2021 15:39:07</t>
  </si>
  <si>
    <t>26.12.2021 18:49:19</t>
  </si>
  <si>
    <t>ALAŞEHİR TR-69 45-73-M00069_D_56390451_56390451</t>
  </si>
  <si>
    <t>26.12.2021 15:40:12</t>
  </si>
  <si>
    <t>26.12.2021 16:45:08</t>
  </si>
  <si>
    <t>TR-2/85 45-83-L00085_955149100_955149100</t>
  </si>
  <si>
    <t>26.12.2021 15:40:38</t>
  </si>
  <si>
    <t>26.12.2021 17:36:07</t>
  </si>
  <si>
    <t>EMİRALEM TR-9 35-28-M00232_953380794_953380794</t>
  </si>
  <si>
    <t>26.12.2021 15:42:20</t>
  </si>
  <si>
    <t>26.12.2021 16:48:07</t>
  </si>
  <si>
    <t>K-2756 35-01-K02756_911425795_911425795</t>
  </si>
  <si>
    <t>26.12.2021 15:42:33</t>
  </si>
  <si>
    <t>26.12.2021 17:40:53</t>
  </si>
  <si>
    <t>TR-42 35-15-M00042_TR-134 M02_66581726</t>
  </si>
  <si>
    <t>26.12.2021 15:46:03</t>
  </si>
  <si>
    <t>26.12.2021 16:18:27</t>
  </si>
  <si>
    <t>KAMUKENT TR-3 35-21-M00041_95001296977_95001296977</t>
  </si>
  <si>
    <t>26.12.2021 15:47:27</t>
  </si>
  <si>
    <t>26.12.2021 16:50:52</t>
  </si>
  <si>
    <t>HACIHALİLLER TR-1 KÖK 45-71-M00066_HACILILAR RİNG M04_72238382</t>
  </si>
  <si>
    <t>26.12.2021 15:50:48</t>
  </si>
  <si>
    <t>26.12.2021 17:37:58</t>
  </si>
  <si>
    <t>26.12.2021 15:55:00</t>
  </si>
  <si>
    <t>26.12.2021 17:24:24</t>
  </si>
  <si>
    <t>AMBARSEKİ KÖYÜ TR-1 35-21-L00105_B_56376924_56376924</t>
  </si>
  <si>
    <t>26.12.2021 15:57:00</t>
  </si>
  <si>
    <t>26.12.2021 17:31:36</t>
  </si>
  <si>
    <t>ÇALTILI TR-2 45-78-L00367_49333438_56407687_56407687</t>
  </si>
  <si>
    <t>26.12.2021 15:59:23</t>
  </si>
  <si>
    <t>26.12.2021 17:12:21</t>
  </si>
  <si>
    <t>M-2751 (YATIRIM REZERVE) 35-01-M02751_966001935_966001935</t>
  </si>
  <si>
    <t>26.12.2021 16:03:12</t>
  </si>
  <si>
    <t>26.12.2021 19:18:32</t>
  </si>
  <si>
    <t>SULTAN YAYLASI TR-1 45-71-M01766_915774139_915774139</t>
  </si>
  <si>
    <t>26.12.2021 16:03:59</t>
  </si>
  <si>
    <t>27.12.2021 03:27:07</t>
  </si>
  <si>
    <t>KAVAKLIDERE TR-6 45-73-M00310_A_56405748_56405748</t>
  </si>
  <si>
    <t>26.12.2021 16:06:22</t>
  </si>
  <si>
    <t>26.12.2021 17:24:33</t>
  </si>
  <si>
    <t>L-61 İSTUR 35-14-L00061_956639541_956639541</t>
  </si>
  <si>
    <t>26.12.2021 16:10:56</t>
  </si>
  <si>
    <t>26.12.2021 17:47:59</t>
  </si>
  <si>
    <t>NEBİLER TR-1 35-30-L00137_A_56378981_56378981</t>
  </si>
  <si>
    <t>26.12.2021 16:18:08</t>
  </si>
  <si>
    <t>26.12.2021 17:48:38</t>
  </si>
  <si>
    <t>ÖZBEY TR-1 35-26-L00137_35-26-L00137_42450215</t>
  </si>
  <si>
    <t>26.12.2021 16:20:47</t>
  </si>
  <si>
    <t>26.12.2021 17:26:55</t>
  </si>
  <si>
    <t>TR-70 TARIMSAL SULAMA 45-80-M01070_45-80-M01070_2375688</t>
  </si>
  <si>
    <t>26.12.2021 18:53:40</t>
  </si>
  <si>
    <t>26.12.2021 16:28:04</t>
  </si>
  <si>
    <t>26.12.2021 19:05:34</t>
  </si>
  <si>
    <t>HİSAR TR-2 35-31-L00119_47996460_56397703_56397703</t>
  </si>
  <si>
    <t>26.12.2021 16:30:59</t>
  </si>
  <si>
    <t>26.12.2021 17:46:32</t>
  </si>
  <si>
    <t>M-2917 35-01-M02917__72410617_72410617</t>
  </si>
  <si>
    <t>26.12.2021 16:32:29</t>
  </si>
  <si>
    <t>26.12.2021 17:55:40</t>
  </si>
  <si>
    <t>26.12.2021 16:34:54</t>
  </si>
  <si>
    <t>26.12.2021 20:19:58</t>
  </si>
  <si>
    <t>ÇAMPINAR TR-1 45-83-M00428_45-83-M00428_2376024</t>
  </si>
  <si>
    <t>26.12.2021 16:38:31</t>
  </si>
  <si>
    <t>26.12.2021 21:44:19</t>
  </si>
  <si>
    <t>ULUCAK TR-1 35-27-M00318_DIREK TIPI TRAFO HUCRESI H01_2054954</t>
  </si>
  <si>
    <t>26.12.2021 16:38:57</t>
  </si>
  <si>
    <t>26.12.2021 21:38:58</t>
  </si>
  <si>
    <t>ÇUKURALTI M-19 35-25-M00067_955269202_955269202</t>
  </si>
  <si>
    <t>26.12.2021 16:40:42</t>
  </si>
  <si>
    <t>26.12.2021 18:57:56</t>
  </si>
  <si>
    <t>M-2600 35-01-M02600_C 2C_5863894</t>
  </si>
  <si>
    <t>26.12.2021 16:42:32</t>
  </si>
  <si>
    <t>26.12.2021 19:25:22</t>
  </si>
  <si>
    <t>TİRE SANAYİ TR-1 35-29-L00018_A_65505701_65505701</t>
  </si>
  <si>
    <t>26.12.2021 16:55:20</t>
  </si>
  <si>
    <t>26.12.2021 18:26:30</t>
  </si>
  <si>
    <t>KÜNER TR-1 35-22-M00229_962603288_962603288</t>
  </si>
  <si>
    <t>26.12.2021 16:58:29</t>
  </si>
  <si>
    <t>26.12.2021 21:03:03</t>
  </si>
  <si>
    <t>26.12.2021 17:04:46</t>
  </si>
  <si>
    <t>26.12.2021 17:58:46</t>
  </si>
  <si>
    <t>ARDIÇ MAHALLESİ TR-52 35-21-L00132_953366353_953366353</t>
  </si>
  <si>
    <t>26.12.2021 17:07:26</t>
  </si>
  <si>
    <t>26.12.2021 19:17:08</t>
  </si>
  <si>
    <t>SOMA TR-14/2 45-82-M00091_945531351_945531351</t>
  </si>
  <si>
    <t>26.12.2021 17:09:42</t>
  </si>
  <si>
    <t>26.12.2021 18:34:55</t>
  </si>
  <si>
    <t>_A_56408001_56408001</t>
  </si>
  <si>
    <t>26.12.2021 17:09:50</t>
  </si>
  <si>
    <t>26.12.2021 19:46:11</t>
  </si>
  <si>
    <t>ALKAN KÖYÜ TR-1 45-73-M00204_945672855_945672855</t>
  </si>
  <si>
    <t>26.12.2021 17:13:20</t>
  </si>
  <si>
    <t>26.12.2021 18:27:23</t>
  </si>
  <si>
    <t>ÇİFTLİK RUMBEYLİ TR-1 35-32-L00036_A_56377413_56377413</t>
  </si>
  <si>
    <t>26.12.2021 17:21:00</t>
  </si>
  <si>
    <t>26.12.2021 17:38:32</t>
  </si>
  <si>
    <t>TR-15 ( M-715) 35-30-M00715_D_56367598_56367598</t>
  </si>
  <si>
    <t>26.12.2021 17:22:04</t>
  </si>
  <si>
    <t>26.12.2021 19:18:18</t>
  </si>
  <si>
    <t>26.12.2021 17:24:37</t>
  </si>
  <si>
    <t>26.12.2021 19:10:06</t>
  </si>
  <si>
    <t>ARDIÇ MAHALLESİ TR-17 35-21-L00128_B_56373619_56373619</t>
  </si>
  <si>
    <t>26.12.2021 17:31:31</t>
  </si>
  <si>
    <t>26.12.2021 19:12:24</t>
  </si>
  <si>
    <t>SEYREK TR-6 35-28-M00910_953396767_953396767</t>
  </si>
  <si>
    <t>26.12.2021 17:38:24</t>
  </si>
  <si>
    <t>26.12.2021 18:31:31</t>
  </si>
  <si>
    <t>26.12.2021 17:41:50</t>
  </si>
  <si>
    <t>26.12.2021 18:36:00</t>
  </si>
  <si>
    <t>26.12.2021 17:42:21</t>
  </si>
  <si>
    <t>26.12.2021 18:30:10</t>
  </si>
  <si>
    <t>BEYCE TR-1 45-82-L00002__72373052_72373052</t>
  </si>
  <si>
    <t>26.12.2021 17:49:37</t>
  </si>
  <si>
    <t>26.12.2021 20:11:34</t>
  </si>
  <si>
    <t>L-400 35-18-L00400_PAŞA LİMANI L02_2324809</t>
  </si>
  <si>
    <t>26.12.2021 17:54:35</t>
  </si>
  <si>
    <t>26.12.2021 18:23:41</t>
  </si>
  <si>
    <t>BADEMLİ TR-1 DM 35-15-L01010_A_56361672_56361672</t>
  </si>
  <si>
    <t>26.12.2021 17:56:00</t>
  </si>
  <si>
    <t>26.12.2021 18:24:27</t>
  </si>
  <si>
    <t>K-1225 35-02-K01225_913031993_913031993</t>
  </si>
  <si>
    <t>26.12.2021 17:57:12</t>
  </si>
  <si>
    <t>27.12.2021 01:36:33</t>
  </si>
  <si>
    <t>DM-5/TR-5 35-26-M00774_DM-5/6 M02_42461968</t>
  </si>
  <si>
    <t>26.12.2021 17:59:22</t>
  </si>
  <si>
    <t>26.12.2021 18:45:23</t>
  </si>
  <si>
    <t>YONCAKÖY TR 4 35-13-L00072_955255111_955255111</t>
  </si>
  <si>
    <t>26.12.2021 18:13:05</t>
  </si>
  <si>
    <t>26.12.2021 22:21:48</t>
  </si>
  <si>
    <t>EGE İM 35-02-A00003_PARK K09_2055925</t>
  </si>
  <si>
    <t>26.12.2021 18:14:14</t>
  </si>
  <si>
    <t>26.12.2021 18:44:10</t>
  </si>
  <si>
    <t>ALİ ÖRÜMLÜ TR-4 SULAMA 45-71-M01197_45-71-M01197_2355541</t>
  </si>
  <si>
    <t>26.12.2021 18:16:17</t>
  </si>
  <si>
    <t>27.12.2021 01:46:08</t>
  </si>
  <si>
    <t>ZEYTİNDAĞ TR-2 35-16-M00004_35-16-M00004_2346981</t>
  </si>
  <si>
    <t>26.12.2021 18:16:55</t>
  </si>
  <si>
    <t>26.12.2021 21:12:39</t>
  </si>
  <si>
    <t>DERBENT TR-1 45-78-M00947_49343675_56393891_56393891</t>
  </si>
  <si>
    <t>26.12.2021 18:21:41</t>
  </si>
  <si>
    <t>26.12.2021 20:03:07</t>
  </si>
  <si>
    <t>26.12.2021 19:27:18</t>
  </si>
  <si>
    <t>TR-1/51 45-72-M00051_956494528_956494528</t>
  </si>
  <si>
    <t>26.12.2021 18:34:16</t>
  </si>
  <si>
    <t>26.12.2021 19:26:29</t>
  </si>
  <si>
    <t>26.12.2021 18:40:15</t>
  </si>
  <si>
    <t>26.12.2021 19:48:21</t>
  </si>
  <si>
    <t>26.12.2021 19:09:47</t>
  </si>
  <si>
    <t>26.12.2021 20:53:34</t>
  </si>
  <si>
    <t>OSMANGAZİ İM 35-02-A00004_ZİYA GÖKALP K14_2327851</t>
  </si>
  <si>
    <t>26.12.2021 19:16:27</t>
  </si>
  <si>
    <t>26.12.2021 19:54:23</t>
  </si>
  <si>
    <t>CENKYERİ TR-4 45-82-M00252_B_56401521_56401521</t>
  </si>
  <si>
    <t>26.12.2021 19:20:49</t>
  </si>
  <si>
    <t>26.12.2021 21:27:38</t>
  </si>
  <si>
    <t>26.12.2021 19:25:46</t>
  </si>
  <si>
    <t>26.12.2021 23:14:05</t>
  </si>
  <si>
    <t>26.12.2021 19:26:03</t>
  </si>
  <si>
    <t>26.12.2021 23:45:07</t>
  </si>
  <si>
    <t>EVRENLİ TR-1 45-73-M00494_961442137_961442137</t>
  </si>
  <si>
    <t>26.12.2021 19:26:39</t>
  </si>
  <si>
    <t>26.12.2021 21:02:11</t>
  </si>
  <si>
    <t>MERSİNLİ TR-1 45-78-M00935_49342716_56390937_56390937</t>
  </si>
  <si>
    <t>26.12.2021 19:32:10</t>
  </si>
  <si>
    <t>26.12.2021 20:53:20</t>
  </si>
  <si>
    <t>EGE İM 35-02-A00003_VETERİNERLİK K05_2310926</t>
  </si>
  <si>
    <t>26.12.2021 19:57:50</t>
  </si>
  <si>
    <t>26.12.2021 20:25:05</t>
  </si>
  <si>
    <t>26.12.2021 20:29:02</t>
  </si>
  <si>
    <t>26.12.2021 20:49:00</t>
  </si>
  <si>
    <t>26.12.2021 20:29:10</t>
  </si>
  <si>
    <t>27.12.2021 00:45:35</t>
  </si>
  <si>
    <t>26.12.2021 20:30:41</t>
  </si>
  <si>
    <t>26.12.2021 21:45:03</t>
  </si>
  <si>
    <t>FOÇA TR-41 35-23-L00041_950425596_950425596</t>
  </si>
  <si>
    <t>26.12.2021 20:34:08</t>
  </si>
  <si>
    <t>26.12.2021 22:55:29</t>
  </si>
  <si>
    <t>SEYREK TR-7 KÖK 35-28-M00379_953395957_953395957</t>
  </si>
  <si>
    <t>26.12.2021 20:41:55</t>
  </si>
  <si>
    <t>27.12.2021 01:05:57</t>
  </si>
  <si>
    <t>L-284 İMAMOĞLU TRAFO 35-18-L00284_950459297_950459297</t>
  </si>
  <si>
    <t>26.12.2021 20:43:00</t>
  </si>
  <si>
    <t>26.12.2021 23:25:55</t>
  </si>
  <si>
    <t>KAMUKENT TR-5 35-21-M00042_95001260130_95001260130</t>
  </si>
  <si>
    <t>26.12.2021 20:53:00</t>
  </si>
  <si>
    <t>26.12.2021 21:56:56</t>
  </si>
  <si>
    <t>K-1927 35-10-K01927_912668614_912668614</t>
  </si>
  <si>
    <t>26.12.2021 20:58:18</t>
  </si>
  <si>
    <t>26.12.2021 21:45:57</t>
  </si>
  <si>
    <t>BEYAZKENT SİTESİ 35-30-M00343_955309521_955309521</t>
  </si>
  <si>
    <t>26.12.2021 21:08:12</t>
  </si>
  <si>
    <t>27.12.2021 01:22:19</t>
  </si>
  <si>
    <t>K-802 35-01-K00802_911935558_911935558</t>
  </si>
  <si>
    <t>26.12.2021 21:21:20</t>
  </si>
  <si>
    <t>27.12.2021 01:47:51</t>
  </si>
  <si>
    <t>K-1497 35-02-K01497_913571708_913571708</t>
  </si>
  <si>
    <t>26.12.2021 21:25:25</t>
  </si>
  <si>
    <t>26.12.2021 22:28:00</t>
  </si>
  <si>
    <t>K-4773 35-04-K04773_99372392_99372392</t>
  </si>
  <si>
    <t>26.12.2021 21:36:16</t>
  </si>
  <si>
    <t>27.12.2021 00:35:32</t>
  </si>
  <si>
    <t>M-2751 35-01-M02751_911620754_911620754</t>
  </si>
  <si>
    <t>26.12.2021 21:40:24</t>
  </si>
  <si>
    <t>27.12.2021 04:15:25</t>
  </si>
  <si>
    <t>26.12.2021 21:47:00</t>
  </si>
  <si>
    <t>26.12.2021 22:25:51</t>
  </si>
  <si>
    <t>26.12.2021 21:49:42</t>
  </si>
  <si>
    <t>26.12.2021 22:44:43</t>
  </si>
  <si>
    <t>26.12.2021 22:15:25</t>
  </si>
  <si>
    <t>27.12.2021 00:10:57</t>
  </si>
  <si>
    <t>M-2425 35-04-M02425_95000578615_95000578615</t>
  </si>
  <si>
    <t>26.12.2021 22:15:55</t>
  </si>
  <si>
    <t>26.12.2021 23:50:28</t>
  </si>
  <si>
    <t>26.12.2021 22:16:30</t>
  </si>
  <si>
    <t>26.12.2021 23:00:07</t>
  </si>
  <si>
    <t>OSMANGAZİ İM 35-02-A00004_SÜLEYMANİYE K15_2327850</t>
  </si>
  <si>
    <t>26.12.2021 22:33:00</t>
  </si>
  <si>
    <t>26.12.2021 22:35:32</t>
  </si>
  <si>
    <t>26.12.2021 22:35:59</t>
  </si>
  <si>
    <t>27.12.2021 07:17:42</t>
  </si>
  <si>
    <t>26.12.2021 23:06:28</t>
  </si>
  <si>
    <t>27.12.2021 02:24:03</t>
  </si>
  <si>
    <t>KIRKAĞAÇ TR-12 45-76-M00012_60882756_60983937_60983937</t>
  </si>
  <si>
    <t>26.12.2021 23:08:10</t>
  </si>
  <si>
    <t>26.12.2021 23:29:20</t>
  </si>
  <si>
    <t>26.12.2021 23:19:44</t>
  </si>
  <si>
    <t>26.12.2021 23:43:10</t>
  </si>
  <si>
    <t>SARICAOĞLU TR-1 35-16-M00099_35-16-M00099_2352381</t>
  </si>
  <si>
    <t>26.12.2021 23:31:18</t>
  </si>
  <si>
    <t>27.12.2021 01:08:23</t>
  </si>
  <si>
    <t>27.12.2021 00:09:44</t>
  </si>
  <si>
    <t>27.12.2021 00:30:37</t>
  </si>
  <si>
    <t>ANADOLU İM 35-02-A00001_AĞAÇLIYOL K13_2049870</t>
  </si>
  <si>
    <t>27.12.2021 00:20:05</t>
  </si>
  <si>
    <t>27.12.2021 01:15:34</t>
  </si>
  <si>
    <t>M-2356 35-01-M02356_911041028_911041028</t>
  </si>
  <si>
    <t>27.12.2021 00:23:15</t>
  </si>
  <si>
    <t>27.12.2021 01:37:33</t>
  </si>
  <si>
    <t>L-10 KARADAĞ DM 35-18-L00010_35-18-L00010_72054840</t>
  </si>
  <si>
    <t>27.12.2021 00:31:27</t>
  </si>
  <si>
    <t>27.12.2021 01:34:00</t>
  </si>
  <si>
    <t>ÇAYAĞZI KÖK 35-31-L00259_KARABURÇ KÖYÜ L02_2337269</t>
  </si>
  <si>
    <t>27.12.2021 00:36:44</t>
  </si>
  <si>
    <t>27.12.2021 05:41:47</t>
  </si>
  <si>
    <t>27.12.2021 00:38:47</t>
  </si>
  <si>
    <t>27.12.2021 01:19:12</t>
  </si>
  <si>
    <t>TR-146 35-26-M00146_35-26-M00146_2350761</t>
  </si>
  <si>
    <t>27.12.2021 00:54:34</t>
  </si>
  <si>
    <t>27.12.2021 02:09:01</t>
  </si>
  <si>
    <t>TR-41 35-27-M00041_982905945_982905945</t>
  </si>
  <si>
    <t>27.12.2021 01:50:26</t>
  </si>
  <si>
    <t>27.12.2021 02:49:52</t>
  </si>
  <si>
    <t>K-287 35-02-K00287_98816615_98816615</t>
  </si>
  <si>
    <t>27.12.2021 02:18:29</t>
  </si>
  <si>
    <t>27.12.2021 03:21:57</t>
  </si>
  <si>
    <t>EŞREFPAŞA İM 35-01-A00002_YEŞİLLİK K05_2045903</t>
  </si>
  <si>
    <t>27.12.2021 03:00:00</t>
  </si>
  <si>
    <t>27.12.2021 03:42:03</t>
  </si>
  <si>
    <t>TR-311 ÖZBEK 35-19-M00527_956664544_956664544</t>
  </si>
  <si>
    <t>27.12.2021 03:13:30</t>
  </si>
  <si>
    <t>27.12.2021 05:21:00</t>
  </si>
  <si>
    <t>27.12.2021 03:22:00</t>
  </si>
  <si>
    <t>27.12.2021 03:56:52</t>
  </si>
  <si>
    <t>K-77 35-01-K00077_K-812 K04_41903905</t>
  </si>
  <si>
    <t>27.12.2021 03:45:00</t>
  </si>
  <si>
    <t>27.12.2021 05:20:49</t>
  </si>
  <si>
    <t>27.12.2021 03:47:55</t>
  </si>
  <si>
    <t>27.12.2021 05:44:46</t>
  </si>
  <si>
    <t>M-2348 35-09-M02348_954709234_954709234</t>
  </si>
  <si>
    <t>27.12.2021 04:29:38</t>
  </si>
  <si>
    <t>27.12.2021 09:52:25</t>
  </si>
  <si>
    <t>K-1899 35-01-K01899_912366937_912366937</t>
  </si>
  <si>
    <t>27.12.2021 04:35:16</t>
  </si>
  <si>
    <t>27.12.2021 06:13:38</t>
  </si>
  <si>
    <t>27.12.2021 04:56:22</t>
  </si>
  <si>
    <t>27.12.2021 09:26:52</t>
  </si>
  <si>
    <t>K-1487 35-03-K01487_TRAFO K01_41935788</t>
  </si>
  <si>
    <t>27.12.2021 05:15:00</t>
  </si>
  <si>
    <t>27.12.2021 07:58:37</t>
  </si>
  <si>
    <t>K-4432 35-01-K04432_912189254_912189254</t>
  </si>
  <si>
    <t>27.12.2021 06:03:37</t>
  </si>
  <si>
    <t>27.12.2021 06:50:22</t>
  </si>
  <si>
    <t>27.12.2021 06:15:14</t>
  </si>
  <si>
    <t>27.12.2021 07:07:04</t>
  </si>
  <si>
    <t>27.12.2021 06:17:23</t>
  </si>
  <si>
    <t>27.12.2021 07:08:44</t>
  </si>
  <si>
    <t>M-2431 35-02-M02431__79812653_79812653</t>
  </si>
  <si>
    <t>27.12.2021 06:58:55</t>
  </si>
  <si>
    <t>27.12.2021 08:08:00</t>
  </si>
  <si>
    <t>K-407 35-02-K00407_950248417_950248417</t>
  </si>
  <si>
    <t>27.12.2021 07:46:20</t>
  </si>
  <si>
    <t>27.12.2021 14:02:11</t>
  </si>
  <si>
    <t>27.12.2021 07:47:44</t>
  </si>
  <si>
    <t>27.12.2021 08:06:00</t>
  </si>
  <si>
    <t>K-527 35-01-K00527_95000493283_95000493283</t>
  </si>
  <si>
    <t>27.12.2021 07:53:21</t>
  </si>
  <si>
    <t>27.12.2021 10:51:31</t>
  </si>
  <si>
    <t>EMİRALEM TR-17 35-28-M00233_953380870_953380870</t>
  </si>
  <si>
    <t>27.12.2021 07:54:08</t>
  </si>
  <si>
    <t>27.12.2021 12:08:04</t>
  </si>
  <si>
    <t>K-1487 35-03-K01487_TRAFO K01_41935813</t>
  </si>
  <si>
    <t>27.12.2021 08:02:34</t>
  </si>
  <si>
    <t>27.12.2021 12:08:59</t>
  </si>
  <si>
    <t>27.12.2021 08:05:23</t>
  </si>
  <si>
    <t>27.12.2021 08:11:24</t>
  </si>
  <si>
    <t>K-1526 35-02-K01526_E e1b_5854225</t>
  </si>
  <si>
    <t>27.12.2021 08:06:40</t>
  </si>
  <si>
    <t>27.12.2021 09:33:54</t>
  </si>
  <si>
    <t>MURADİYE ORTA ÖLÇEKLİ SAN. TR-2 45-71-M00220_953246743_953246743</t>
  </si>
  <si>
    <t>27.12.2021 08:09:47</t>
  </si>
  <si>
    <t>27.12.2021 10:05:04</t>
  </si>
  <si>
    <t>ARMUTLU DM-02/TR-25 35-27-L00001_B_56371619_56371619</t>
  </si>
  <si>
    <t>27.12.2021 08:12:54</t>
  </si>
  <si>
    <t>27.12.2021 11:54:04</t>
  </si>
  <si>
    <t>TR-135/1 35-19-L00362_956671955_956671955</t>
  </si>
  <si>
    <t>27.12.2021 08:15:51</t>
  </si>
  <si>
    <t>27.12.2021 09:59:49</t>
  </si>
  <si>
    <t>K-3073 35-04-K03073_914545433_914545433</t>
  </si>
  <si>
    <t>27.12.2021 08:17:26</t>
  </si>
  <si>
    <t>27.12.2021 10:28:19</t>
  </si>
  <si>
    <t>MENEMEN İM 35-28-A00001_MENEMEN ŞEHİR-3 L08_2054172</t>
  </si>
  <si>
    <t>27.12.2021 08:18:00</t>
  </si>
  <si>
    <t>27.12.2021 11:24:00</t>
  </si>
  <si>
    <t>27.12.2021 08:26:39</t>
  </si>
  <si>
    <t>27.12.2021 10:49:00</t>
  </si>
  <si>
    <t>DEMİRCİLİ DM 35-15-L00895_SEYREKLİ L07_2115253</t>
  </si>
  <si>
    <t>27.12.2021 08:42:32</t>
  </si>
  <si>
    <t>27.12.2021 09:23:49</t>
  </si>
  <si>
    <t>L-12 BALLI KUYU 35-14-L00012_956639793_956639793</t>
  </si>
  <si>
    <t>27.12.2021 08:47:15</t>
  </si>
  <si>
    <t>27.12.2021 10:31:22</t>
  </si>
  <si>
    <t>TR-48 35-15-M00048_48866678_56364021_56364021</t>
  </si>
  <si>
    <t>27.12.2021 08:48:03</t>
  </si>
  <si>
    <t>27.12.2021 10:28:24</t>
  </si>
  <si>
    <t>L-113 OVACIK 35-18-L00113_950439301_950439301</t>
  </si>
  <si>
    <t>27.12.2021 08:54:34</t>
  </si>
  <si>
    <t>27.12.2021 15:36:57</t>
  </si>
  <si>
    <t>27.12.2021 08:59:53</t>
  </si>
  <si>
    <t>27.12.2021 14:54:41</t>
  </si>
  <si>
    <t>K-4773 35-04-K04773_99267627_99267627</t>
  </si>
  <si>
    <t>27.12.2021 09:00:07</t>
  </si>
  <si>
    <t>27.12.2021 12:48:52</t>
  </si>
  <si>
    <t>URGANLI YENİKÖY TR-2 45-83-L00446_DIREK TIPI TRAFO HUCRESI H01_2105818</t>
  </si>
  <si>
    <t>27.12.2021 09:02:19</t>
  </si>
  <si>
    <t>27.12.2021 17:24:48</t>
  </si>
  <si>
    <t>27.12.2021 09:03:00</t>
  </si>
  <si>
    <t>27.12.2021 09:57:38</t>
  </si>
  <si>
    <t>27.12.2021 09:05:58</t>
  </si>
  <si>
    <t>27.12.2021 17:46:52</t>
  </si>
  <si>
    <t>27.12.2021 09:09:17</t>
  </si>
  <si>
    <t>27.12.2021 17:41:55</t>
  </si>
  <si>
    <t>M-1011 35-03-M01011_B_56365315_56365315</t>
  </si>
  <si>
    <t>27.12.2021 09:09:47</t>
  </si>
  <si>
    <t>27.12.2021 12:51:19</t>
  </si>
  <si>
    <t>27.12.2021 09:09:52</t>
  </si>
  <si>
    <t>27.12.2021 12:51:56</t>
  </si>
  <si>
    <t>SARIGÖL DM 45-79-M00069_ESKİ KÖYLER FİDERİ M05_2076620</t>
  </si>
  <si>
    <t>27.12.2021 09:10:28</t>
  </si>
  <si>
    <t>27.12.2021 09:35:17</t>
  </si>
  <si>
    <t>DM-1/43 45-71-M00026_45-71-M00026_66460050</t>
  </si>
  <si>
    <t>27.12.2021 09:12:06</t>
  </si>
  <si>
    <t>27.12.2021 15:27:10</t>
  </si>
  <si>
    <t>ÇANAKÇI KÖK 45-79-M00194_HatBaşıAyırıcı_53134191 M01_53134191</t>
  </si>
  <si>
    <t>27.12.2021 09:17:43</t>
  </si>
  <si>
    <t>27.12.2021 11:52:36</t>
  </si>
  <si>
    <t>K-1030 35-08-K01030_99135788_99135788</t>
  </si>
  <si>
    <t>27.12.2021 09:20:03</t>
  </si>
  <si>
    <t>27.12.2021 13:29:42</t>
  </si>
  <si>
    <t>MECİDİYE TR-6 45-72-L00579_TR-7 ÇIKIŞI L02_2331394</t>
  </si>
  <si>
    <t>27.12.2021 09:20:04</t>
  </si>
  <si>
    <t>27.12.2021 11:59:40</t>
  </si>
  <si>
    <t>TR-56 35-30-L00056_35-30-L00056_72044889</t>
  </si>
  <si>
    <t>27.12.2021 09:20:35</t>
  </si>
  <si>
    <t>27.12.2021 12:35:03</t>
  </si>
  <si>
    <t>KOCA MEHMETLER TR-1 35-23-M00212_ H_58129223</t>
  </si>
  <si>
    <t>27.12.2021 09:25:46</t>
  </si>
  <si>
    <t>27.12.2021 17:53:08</t>
  </si>
  <si>
    <t>L-71 YUVAMKENT 35-18-L00071_ H_83484670</t>
  </si>
  <si>
    <t>27.12.2021 09:31:35</t>
  </si>
  <si>
    <t>27.12.2021 10:08:53</t>
  </si>
  <si>
    <t>K-705 35-02-K00705_TRAFO K01_2126699</t>
  </si>
  <si>
    <t>27.12.2021 09:33:15</t>
  </si>
  <si>
    <t>27.12.2021 17:39:49</t>
  </si>
  <si>
    <t>KAPAKLI DM 45-72-M00309_KAPAKLI-1 GİRİŞ M01_2099567</t>
  </si>
  <si>
    <t>27.12.2021 09:36:24</t>
  </si>
  <si>
    <t>27.12.2021 12:22:48</t>
  </si>
  <si>
    <t>27.12.2021 09:36:59</t>
  </si>
  <si>
    <t>27.12.2021 18:29:53</t>
  </si>
  <si>
    <t>M-1531 35-09-M01531_A_56372793_56372793</t>
  </si>
  <si>
    <t>27.12.2021 09:38:19</t>
  </si>
  <si>
    <t>27.12.2021 17:35:08</t>
  </si>
  <si>
    <t>OSMANİYE TR-1 45-73-M00503_B_56390993_56390993</t>
  </si>
  <si>
    <t>27.12.2021 09:43:50</t>
  </si>
  <si>
    <t>27.12.2021 11:38:22</t>
  </si>
  <si>
    <t>L-110 BEYLER KÖYÜ 35-14-L00110_B_56356660_56356660</t>
  </si>
  <si>
    <t>27.12.2021 09:46:42</t>
  </si>
  <si>
    <t>27.12.2021 18:38:44</t>
  </si>
  <si>
    <t>DM-21/20(TARIK ALMIŞ) 45-71-M00477_C_56397187_56397187</t>
  </si>
  <si>
    <t>27.12.2021 09:47:30</t>
  </si>
  <si>
    <t>27.12.2021 17:03:52</t>
  </si>
  <si>
    <t>DM-21/20(TARIK ALMIŞ) 45-71-M00477_D_60984210_60984210</t>
  </si>
  <si>
    <t>27.12.2021 09:49:26</t>
  </si>
  <si>
    <t>27.12.2021 17:05:15</t>
  </si>
  <si>
    <t>27.12.2021 09:50:00</t>
  </si>
  <si>
    <t>27.12.2021 11:38:45</t>
  </si>
  <si>
    <t>YOLÜSTÜ İM 35-15-A00002_YOLÜSTÜ MERKEZ L08_2074336</t>
  </si>
  <si>
    <t>27.12.2021 09:51:34</t>
  </si>
  <si>
    <t>27.12.2021 18:27:25</t>
  </si>
  <si>
    <t>DM-21/20(TARIK ALMIŞ) 45-71-M00477_45-71-M00477_72108792</t>
  </si>
  <si>
    <t>27.12.2021 09:52:00</t>
  </si>
  <si>
    <t>27.12.2021 10:43:57</t>
  </si>
  <si>
    <t>DM-2/14 (MURADİYE CAMİİ) 45-71-M00075_H_56404635_56404635</t>
  </si>
  <si>
    <t>27.12.2021 09:52:49</t>
  </si>
  <si>
    <t>27.12.2021 13:46:10</t>
  </si>
  <si>
    <t>_A_56352165_56352165</t>
  </si>
  <si>
    <t>27.12.2021 10:00:00</t>
  </si>
  <si>
    <t>27.12.2021 11:35:47</t>
  </si>
  <si>
    <t>L-291 35-18-L00291_950462415_950462415</t>
  </si>
  <si>
    <t>27.12.2021 10:02:42</t>
  </si>
  <si>
    <t>27.12.2021 17:58:00</t>
  </si>
  <si>
    <t>EMİNKENT ÖZEL TR 35-23-M00050Ö_DIREK TIPI TRAFO HUCRESI H01_2057995</t>
  </si>
  <si>
    <t>27.12.2021 10:05:43</t>
  </si>
  <si>
    <t>27.12.2021 17:06:10</t>
  </si>
  <si>
    <t>K-4443 35-03-K04443_910231254_910231254</t>
  </si>
  <si>
    <t>27.12.2021 10:06:49</t>
  </si>
  <si>
    <t>27.12.2021 19:18:54</t>
  </si>
  <si>
    <t>BALIKLIOVA TR-4 35-19-L00274_956700321_956700321</t>
  </si>
  <si>
    <t>27.12.2021 10:09:30</t>
  </si>
  <si>
    <t>27.12.2021 11:31:39</t>
  </si>
  <si>
    <t>BANKSİS TR-1 35-14-M00363_956648135_956648135</t>
  </si>
  <si>
    <t>27.12.2021 10:10:40</t>
  </si>
  <si>
    <t>27.12.2021 13:10:06</t>
  </si>
  <si>
    <t>K-2797 35-08-K02797_K-1693 K02_42038688</t>
  </si>
  <si>
    <t>27.12.2021 10:12:40</t>
  </si>
  <si>
    <t>27.12.2021 11:37:55</t>
  </si>
  <si>
    <t>K-608 35-02-K00608_K-3888/K-3183 K03_2051384</t>
  </si>
  <si>
    <t>27.12.2021 10:15:33</t>
  </si>
  <si>
    <t>27.12.2021 18:48:26</t>
  </si>
  <si>
    <t>M-3051 35-09-M03051_95000490296_95000490296</t>
  </si>
  <si>
    <t>27.12.2021 10:20:09</t>
  </si>
  <si>
    <t>27.12.2021 18:46:49</t>
  </si>
  <si>
    <t>M-2745 35-01-M02745_911570048_911570048</t>
  </si>
  <si>
    <t>27.12.2021 10:21:29</t>
  </si>
  <si>
    <t>27.12.2021 14:15:14</t>
  </si>
  <si>
    <t>L-77 SÜRKENT SİTESİ ÖZEL 35-18-L00077Ö_ L04_2095570</t>
  </si>
  <si>
    <t>27.12.2021 10:23:00</t>
  </si>
  <si>
    <t>27.12.2021 18:45:17</t>
  </si>
  <si>
    <t>DEREBAŞI TR-2 35-29-L00266_950341889_950341889</t>
  </si>
  <si>
    <t>27.12.2021 10:25:12</t>
  </si>
  <si>
    <t>27.12.2021 12:45:35</t>
  </si>
  <si>
    <t>BAKTIRLI TR-1 45-83-L00426_955159779_955159779</t>
  </si>
  <si>
    <t>27.12.2021 10:28:00</t>
  </si>
  <si>
    <t>27.12.2021 15:30:00</t>
  </si>
  <si>
    <t>27.12.2021 10:29:38</t>
  </si>
  <si>
    <t>27.12.2021 14:13:08</t>
  </si>
  <si>
    <t>K-196 35-01-K00196_910652272_910652272</t>
  </si>
  <si>
    <t>27.12.2021 10:35:12</t>
  </si>
  <si>
    <t>27.12.2021 13:31:18</t>
  </si>
  <si>
    <t>TEPEKÖY TR-1 35-16-L00257_953330357_953330357</t>
  </si>
  <si>
    <t>27.12.2021 10:45:04</t>
  </si>
  <si>
    <t>27.12.2021 11:59:29</t>
  </si>
  <si>
    <t>YAYAKENT TR-8 35-24-M00008_B_56354107_56354107</t>
  </si>
  <si>
    <t>27.12.2021 10:48:36</t>
  </si>
  <si>
    <t>27.12.2021 12:10:37</t>
  </si>
  <si>
    <t>TR-2/33 45-72-L00033_956476325_956476325</t>
  </si>
  <si>
    <t>27.12.2021 12:12:21</t>
  </si>
  <si>
    <t>MORDOĞAN TR-38 35-21-L00165_953366042_953366042</t>
  </si>
  <si>
    <t>27.12.2021 10:51:47</t>
  </si>
  <si>
    <t>27.12.2021 23:28:46</t>
  </si>
  <si>
    <t>TR-118 35-16-L00118_953319788_953319788</t>
  </si>
  <si>
    <t>27.12.2021 10:52:09</t>
  </si>
  <si>
    <t>27.12.2021 11:49:05</t>
  </si>
  <si>
    <t>L-12 BALLI KUYU 35-14-L00012_956656442_956656442</t>
  </si>
  <si>
    <t>27.12.2021 13:15:04</t>
  </si>
  <si>
    <t>ASLANLAR TR-1 35-26-L00144_5671610_56357787_56357787</t>
  </si>
  <si>
    <t>27.12.2021 10:54:08</t>
  </si>
  <si>
    <t>27.12.2021 12:40:34</t>
  </si>
  <si>
    <t>K-527 35-01-K00527_95000493286_95000493286</t>
  </si>
  <si>
    <t>27.12.2021 10:55:19</t>
  </si>
  <si>
    <t>27.12.2021 14:28:49</t>
  </si>
  <si>
    <t>SEYREK TR-7 KÖK 35-28-M00379_B b 1_5774923</t>
  </si>
  <si>
    <t>27.12.2021 10:55:56</t>
  </si>
  <si>
    <t>27.12.2021 13:10:25</t>
  </si>
  <si>
    <t>TR-41 35-17-M00041_7196005_56389408_56389408</t>
  </si>
  <si>
    <t>27.12.2021 11:00:58</t>
  </si>
  <si>
    <t>27.12.2021 11:38:06</t>
  </si>
  <si>
    <t>L-133 35-18-L00133_L-134 AYARASANDA L04_2322521</t>
  </si>
  <si>
    <t>27.12.2021 11:03:00</t>
  </si>
  <si>
    <t>27.12.2021 11:55:06</t>
  </si>
  <si>
    <t>TR-34 35-13-M00052_TR-47 MERYEMANA L04_76785429</t>
  </si>
  <si>
    <t>27.12.2021 11:04:00</t>
  </si>
  <si>
    <t>27.12.2021 11:18:59</t>
  </si>
  <si>
    <t>K-4376 35-02-K04376_99414196_99414196</t>
  </si>
  <si>
    <t>27.12.2021 11:06:41</t>
  </si>
  <si>
    <t>27.12.2021 14:54:23</t>
  </si>
  <si>
    <t>ISMET ERTEN SULAMA GRUBU 35-29-M00206_A_56361312_56361312</t>
  </si>
  <si>
    <t>27.12.2021 11:06:50</t>
  </si>
  <si>
    <t>27.12.2021 16:26:34</t>
  </si>
  <si>
    <t>DM-3/25 (MUTLU MAH. MUHTARLIK) 45-71-M00076_A dm3/16 a1b_45179754</t>
  </si>
  <si>
    <t>27.12.2021 11:10:15</t>
  </si>
  <si>
    <t>27.12.2021 12:51:40</t>
  </si>
  <si>
    <t>L-439 35-18-L00439_950465131_950465131</t>
  </si>
  <si>
    <t>27.12.2021 11:14:05</t>
  </si>
  <si>
    <t>27.12.2021 21:01:24</t>
  </si>
  <si>
    <t>K-498 35-02-K00498_99754952_99754952</t>
  </si>
  <si>
    <t>27.12.2021 11:20:00</t>
  </si>
  <si>
    <t>27.12.2021 13:05:05</t>
  </si>
  <si>
    <t>K-4027 35-01-K04027_911875074_911875074</t>
  </si>
  <si>
    <t>27.12.2021 11:22:20</t>
  </si>
  <si>
    <t>27.12.2021 16:54:23</t>
  </si>
  <si>
    <t>27.12.2021 11:26:56</t>
  </si>
  <si>
    <t>27.12.2021 13:18:34</t>
  </si>
  <si>
    <t>SARIGÖL DM 45-79-M00069_ESKİ KÖYLER FİDERİ M05_2318419</t>
  </si>
  <si>
    <t>27.12.2021 11:27:51</t>
  </si>
  <si>
    <t>27.12.2021 11:53:55</t>
  </si>
  <si>
    <t>27.12.2021 11:33:00</t>
  </si>
  <si>
    <t>27.12.2021 12:34:07</t>
  </si>
  <si>
    <t>AVŞAR İM 45-83-A00002_H KOLU L10_81661000</t>
  </si>
  <si>
    <t>27.12.2021 11:43:14</t>
  </si>
  <si>
    <t>27.12.2021 13:12:38</t>
  </si>
  <si>
    <t>MADEN KÖK 45-83-M00128_ARPALIK KÖK M02_47316668</t>
  </si>
  <si>
    <t>27.12.2021 11:44:05</t>
  </si>
  <si>
    <t>27.12.2021 15:32:19</t>
  </si>
  <si>
    <t>27.12.2021 11:50:33</t>
  </si>
  <si>
    <t>27.12.2021 14:46:56</t>
  </si>
  <si>
    <t>TR-23 35-30-L00023_D_56363326_56363326</t>
  </si>
  <si>
    <t>27.12.2021 11:52:00</t>
  </si>
  <si>
    <t>27.12.2021 12:39:55</t>
  </si>
  <si>
    <t>GÖKEYÜP İKİOLUK MAH.TR-1 45-78-M00818_49206976_56387413_56387413</t>
  </si>
  <si>
    <t>27.12.2021 11:52:44</t>
  </si>
  <si>
    <t>27.12.2021 14:03:39</t>
  </si>
  <si>
    <t>TR-1-3/7 ARABOYNU 35-20-L00023_955194545_955194545</t>
  </si>
  <si>
    <t>27.12.2021 11:56:44</t>
  </si>
  <si>
    <t>27.12.2021 13:41:34</t>
  </si>
  <si>
    <t>27.12.2021 11:59:19</t>
  </si>
  <si>
    <t>27.12.2021 16:16:51</t>
  </si>
  <si>
    <t>TURGUTALP TR-4/5 45-82-M00067_B_56389358_56389358</t>
  </si>
  <si>
    <t>27.12.2021 12:00:28</t>
  </si>
  <si>
    <t>27.12.2021 14:18:47</t>
  </si>
  <si>
    <t>M-3337 35-04-M03337_95000574691_95000574691</t>
  </si>
  <si>
    <t>27.12.2021 12:01:28</t>
  </si>
  <si>
    <t>27.12.2021 13:59:08</t>
  </si>
  <si>
    <t>KAZANLI TR-3 35-15-L00977_950408099_950408099</t>
  </si>
  <si>
    <t>27.12.2021 12:10:00</t>
  </si>
  <si>
    <t>27.12.2021 13:27:50</t>
  </si>
  <si>
    <t>AŞAĞICUMA DM 35-16-M00103_TERZİHALİLLER M03_72040415</t>
  </si>
  <si>
    <t>27.12.2021 12:13:39</t>
  </si>
  <si>
    <t>27.12.2021 15:45:17</t>
  </si>
  <si>
    <t>DM-4/14 35-28-M00963_953391016_953391016</t>
  </si>
  <si>
    <t>27.12.2021 12:14:06</t>
  </si>
  <si>
    <t>27.12.2021 13:48:02</t>
  </si>
  <si>
    <t>TR-10 ( ALİ ÇOK SULAMA GRUBU ) 35-27-M00010_98781537_98781537</t>
  </si>
  <si>
    <t>27.12.2021 12:14:31</t>
  </si>
  <si>
    <t>27.12.2021 20:34:55</t>
  </si>
  <si>
    <t>27.12.2021 12:18:00</t>
  </si>
  <si>
    <t>27.12.2021 14:15:44</t>
  </si>
  <si>
    <t>K-3735 35-03-K03735_955018448_955018448</t>
  </si>
  <si>
    <t>27.12.2021 12:19:10</t>
  </si>
  <si>
    <t>27.12.2021 18:09:58</t>
  </si>
  <si>
    <t>TARIMSAL SULAMA TR-75 45-85-L00196_45-85-L00196_2373098</t>
  </si>
  <si>
    <t>27.12.2021 12:24:54</t>
  </si>
  <si>
    <t>27.12.2021 13:49:52</t>
  </si>
  <si>
    <t>K-527 35-01-K00527_35-01-K00527_2350137</t>
  </si>
  <si>
    <t>27.12.2021 12:33:00</t>
  </si>
  <si>
    <t>27.12.2021 14:47:07</t>
  </si>
  <si>
    <t>İĞDECİK KÖK 45-71-M00077_SULAMALAR M05_72234123</t>
  </si>
  <si>
    <t>27.12.2021 12:33:16</t>
  </si>
  <si>
    <t>27.12.2021 17:05:01</t>
  </si>
  <si>
    <t>DEĞİRMENDERE TR-8 35-22-M00857_35-22-M00857_79859310</t>
  </si>
  <si>
    <t>27.12.2021 12:35:00</t>
  </si>
  <si>
    <t>27.12.2021 12:56:12</t>
  </si>
  <si>
    <t>KARABURUN BOZKÖY 35-21-L00053_DIREK TIPI TRAFO HUCRESI H01_2088935</t>
  </si>
  <si>
    <t>27.12.2021 12:43:00</t>
  </si>
  <si>
    <t>27.12.2021 17:39:09</t>
  </si>
  <si>
    <t>27.12.2021 12:51:48</t>
  </si>
  <si>
    <t>27.12.2021 14:20:49</t>
  </si>
  <si>
    <t>GERELİ KÖYÜ KAVAKKUYU TR 5 35-15-M00222_950405551_950405551</t>
  </si>
  <si>
    <t>27.12.2021 12:55:10</t>
  </si>
  <si>
    <t>27.12.2021 19:18:46</t>
  </si>
  <si>
    <t>KÜNER TR-3 35-22-M00226_955281933_955281933</t>
  </si>
  <si>
    <t>27.12.2021 12:59:38</t>
  </si>
  <si>
    <t>27.12.2021 14:59:58</t>
  </si>
  <si>
    <t>DM-3 35-29-M00003_48371468_56362165_56362165</t>
  </si>
  <si>
    <t>27.12.2021 13:00:00</t>
  </si>
  <si>
    <t>27.12.2021 15:59:54</t>
  </si>
  <si>
    <t>BERGAMA TM 35-16-A00004_DAĞISTAN M13_2314069</t>
  </si>
  <si>
    <t>27.12.2021 13:00:55</t>
  </si>
  <si>
    <t>27.12.2021 13:27:25</t>
  </si>
  <si>
    <t>M-3562(YATIRIM REZERVE) 35-02-M03562_95000047038_95000047038</t>
  </si>
  <si>
    <t>27.12.2021 13:05:33</t>
  </si>
  <si>
    <t>27.12.2021 13:56:45</t>
  </si>
  <si>
    <t>DM-2/13 35-29-M00100_950330845_950330845</t>
  </si>
  <si>
    <t>27.12.2021 13:14:58</t>
  </si>
  <si>
    <t>27.12.2021 14:36:41</t>
  </si>
  <si>
    <t>EĞERCİ TR-3 35-26-L00207_947528810_947528810</t>
  </si>
  <si>
    <t>27.12.2021 13:25:00</t>
  </si>
  <si>
    <t>27.12.2021 16:13:25</t>
  </si>
  <si>
    <t>ÇAMLI KÖYÜ TR-1 35-10-L00024_98083526_98083526</t>
  </si>
  <si>
    <t>27.12.2021 13:26:08</t>
  </si>
  <si>
    <t>27.12.2021 14:09:47</t>
  </si>
  <si>
    <t>K-4314 35-09-K04314_961506877_961506877</t>
  </si>
  <si>
    <t>27.12.2021 13:27:59</t>
  </si>
  <si>
    <t>27.12.2021 19:48:37</t>
  </si>
  <si>
    <t>ALİBEYLİ DM 45-80-M00064_ALİBEYLİ TARIMSAL SULAMA M02_72190826</t>
  </si>
  <si>
    <t>27.12.2021 13:32:00</t>
  </si>
  <si>
    <t>27.12.2021 14:50:38</t>
  </si>
  <si>
    <t>GERELİ KÖYÜ KAVAKKUYU TR 4 35-15-M00221_950398593_950398593</t>
  </si>
  <si>
    <t>27.12.2021 13:33:57</t>
  </si>
  <si>
    <t>27.12.2021 17:10:54</t>
  </si>
  <si>
    <t>GÖKÇEYURT TR-1 35-27-M01049_98682406_98682406</t>
  </si>
  <si>
    <t>27.12.2021 13:34:51</t>
  </si>
  <si>
    <t>27.12.2021 15:19:16</t>
  </si>
  <si>
    <t>27.12.2021 13:45:11</t>
  </si>
  <si>
    <t>27.12.2021 23:05:12</t>
  </si>
  <si>
    <t>K-872 35-04-K00872_C K872C1B_5822215</t>
  </si>
  <si>
    <t>27.12.2021 13:46:52</t>
  </si>
  <si>
    <t>27.12.2021 14:32:28</t>
  </si>
  <si>
    <t>27.12.2021 13:47:19</t>
  </si>
  <si>
    <t>27.12.2021 15:22:15</t>
  </si>
  <si>
    <t>DAĞDERE DM 45-72-M00097_GÖRDES M01_66536382</t>
  </si>
  <si>
    <t>27.12.2021 13:51:06</t>
  </si>
  <si>
    <t>27.12.2021 14:11:32</t>
  </si>
  <si>
    <t>TR-1/6 45-72-M00006_DM-9/TR-1 M04_83423368</t>
  </si>
  <si>
    <t>27.12.2021 13:52:57</t>
  </si>
  <si>
    <t>27.12.2021 14:43:46</t>
  </si>
  <si>
    <t>SANCAKLI BOZKÖY KÖK 45-71-M00087__56384982_56384982</t>
  </si>
  <si>
    <t>27.12.2021 13:56:25</t>
  </si>
  <si>
    <t>27.12.2021 17:28:03</t>
  </si>
  <si>
    <t>BADEMLİ H. TOP GRB. TR-21 35-15-L01038_B_56361523_56361523</t>
  </si>
  <si>
    <t>27.12.2021 13:58:00</t>
  </si>
  <si>
    <t>27.12.2021 15:33:18</t>
  </si>
  <si>
    <t>TR-24 35-22-M00024_DIREK TIPI TRAFO HUCRESI H01_2125062</t>
  </si>
  <si>
    <t>27.12.2021 14:01:00</t>
  </si>
  <si>
    <t>27.12.2021 14:17:10</t>
  </si>
  <si>
    <t>MARANGOZLAR SİTESİ TR-1 35-28-M00649_953392990_953392990</t>
  </si>
  <si>
    <t>27.12.2021 14:04:53</t>
  </si>
  <si>
    <t>27.12.2021 15:06:15</t>
  </si>
  <si>
    <t>TR-26 35-30-L00026_955318168_955318168</t>
  </si>
  <si>
    <t>27.12.2021 14:06:10</t>
  </si>
  <si>
    <t>27.12.2021 20:24:31</t>
  </si>
  <si>
    <t>L-291 35-18-L00291_95000122366_95000122366</t>
  </si>
  <si>
    <t>27.12.2021 14:14:02</t>
  </si>
  <si>
    <t>27.12.2021 15:38:46</t>
  </si>
  <si>
    <t>M-271 KARAKAYALAR DM 35-14-M00271_ÇEVREKENT M06_2323243</t>
  </si>
  <si>
    <t>27.12.2021 14:20:00</t>
  </si>
  <si>
    <t>27.12.2021 18:37:45</t>
  </si>
  <si>
    <t>27.12.2021 14:22:56</t>
  </si>
  <si>
    <t>27.12.2021 23:18:02</t>
  </si>
  <si>
    <t>K-908 35-04-K00908_99344590_99344590</t>
  </si>
  <si>
    <t>27.12.2021 14:23:22</t>
  </si>
  <si>
    <t>27.12.2021 19:10:26</t>
  </si>
  <si>
    <t>K-1205 35-01-K01205_912432241_912432241</t>
  </si>
  <si>
    <t>27.12.2021 14:25:41</t>
  </si>
  <si>
    <t>27.12.2021 16:12:05</t>
  </si>
  <si>
    <t>AŞAĞI KIZILCA TR-5 35-27-L00339_914608057_914608057</t>
  </si>
  <si>
    <t>27.12.2021 14:26:02</t>
  </si>
  <si>
    <t>27.12.2021 21:26:09</t>
  </si>
  <si>
    <t>KARABURUN TR-55 35-21-L00215_942842496_942842496</t>
  </si>
  <si>
    <t>27.12.2021 14:26:07</t>
  </si>
  <si>
    <t>27.12.2021 17:58:48</t>
  </si>
  <si>
    <t>K-3013 35-08-K03013_A A1_66282449</t>
  </si>
  <si>
    <t>27.12.2021 14:30:15</t>
  </si>
  <si>
    <t>27.12.2021 19:22:49</t>
  </si>
  <si>
    <t>27.12.2021 14:31:00</t>
  </si>
  <si>
    <t>27.12.2021 15:34:59</t>
  </si>
  <si>
    <t>27.12.2021 14:32:53</t>
  </si>
  <si>
    <t>27.12.2021 16:41:24</t>
  </si>
  <si>
    <t>M-3405(YATIRIM REZERVE) 35-03-M03405_910288836_910288836</t>
  </si>
  <si>
    <t>27.12.2021 14:35:46</t>
  </si>
  <si>
    <t>27.12.2021 20:26:05</t>
  </si>
  <si>
    <t>M-3199 (YATIRIM REZERVE) 35-01-M03199_D_56394168_56394168</t>
  </si>
  <si>
    <t>27.12.2021 14:40:35</t>
  </si>
  <si>
    <t>27.12.2021 17:19:02</t>
  </si>
  <si>
    <t>ÇUKURALTI M-26 35-25-M00074_955267994_955267994</t>
  </si>
  <si>
    <t>27.12.2021 14:41:57</t>
  </si>
  <si>
    <t>27.12.2021 15:33:43</t>
  </si>
  <si>
    <t>ORTA MAHALLE M-40 35-25-M00112_955258089_955258089</t>
  </si>
  <si>
    <t>27.12.2021 14:50:13</t>
  </si>
  <si>
    <t>27.12.2021 16:01:28</t>
  </si>
  <si>
    <t>ŞEMSİLER TR-1 35-31-L00098_47983093_56395269_56395269</t>
  </si>
  <si>
    <t>27.12.2021 14:56:26</t>
  </si>
  <si>
    <t>27.12.2021 16:06:43</t>
  </si>
  <si>
    <t>TR-2/106 45-83-L00106__72374312_72374312</t>
  </si>
  <si>
    <t>27.12.2021 14:57:55</t>
  </si>
  <si>
    <t>27.12.2021 15:44:53</t>
  </si>
  <si>
    <t>DEMİRCİLİ TR-2 35-19-M00212_95000478919_95000478919</t>
  </si>
  <si>
    <t>27.12.2021 15:03:51</t>
  </si>
  <si>
    <t>27.12.2021 20:43:41</t>
  </si>
  <si>
    <t>TR-98 TARIMSAL SULAMA 45-80-M01098_45-80-M01098_2349775</t>
  </si>
  <si>
    <t>27.12.2021 15:06:06</t>
  </si>
  <si>
    <t>27.12.2021 15:37:19</t>
  </si>
  <si>
    <t>PAŞATIMARI TARIMSAL SULAMA TR-5 45-83-M00247_48140610_56396318_56396318</t>
  </si>
  <si>
    <t>27.12.2021 15:06:31</t>
  </si>
  <si>
    <t>27.12.2021 15:43:33</t>
  </si>
  <si>
    <t>TR-320 35-19-M00517_956673510_956673510</t>
  </si>
  <si>
    <t>27.12.2021 15:10:08</t>
  </si>
  <si>
    <t>27.12.2021 19:27:54</t>
  </si>
  <si>
    <t>TR-65 35-30-L00065_35-30-L00065_2368888</t>
  </si>
  <si>
    <t>27.12.2021 15:16:44</t>
  </si>
  <si>
    <t>27.12.2021 17:35:05</t>
  </si>
  <si>
    <t>SOMA DM-5/17 45-82-M00421_945524998_945524998</t>
  </si>
  <si>
    <t>27.12.2021 15:18:27</t>
  </si>
  <si>
    <t>SÜTÇÜLER DM-1/TR-6 35-27-M00920_913816758_913816758</t>
  </si>
  <si>
    <t>27.12.2021 15:27:13</t>
  </si>
  <si>
    <t>27.12.2021 20:33:34</t>
  </si>
  <si>
    <t>TR-35 45-78-L00035_953251193_953251193</t>
  </si>
  <si>
    <t>27.12.2021 15:32:41</t>
  </si>
  <si>
    <t>27.12.2021 16:38:59</t>
  </si>
  <si>
    <t>27.12.2021 15:43:00</t>
  </si>
  <si>
    <t>27.12.2021 16:20:17</t>
  </si>
  <si>
    <t>M-2675 35-01-M02675_912175566_912175566</t>
  </si>
  <si>
    <t>27.12.2021 15:45:00</t>
  </si>
  <si>
    <t>27.12.2021 16:35:37</t>
  </si>
  <si>
    <t>27.12.2021 16:00:00</t>
  </si>
  <si>
    <t>27.12.2021 18:29:26</t>
  </si>
  <si>
    <t>TR-89 35-15-M00089_950360178_950360178</t>
  </si>
  <si>
    <t>27.12.2021 16:02:06</t>
  </si>
  <si>
    <t>27.12.2021 23:24:52</t>
  </si>
  <si>
    <t>M-2955 35-01-M02955_912269271_912269271</t>
  </si>
  <si>
    <t>27.12.2021 16:06:33</t>
  </si>
  <si>
    <t>27.12.2021 18:28:17</t>
  </si>
  <si>
    <t>L-12 BALLI KUYU 35-14-L00012_956639759_956639759</t>
  </si>
  <si>
    <t>27.12.2021 16:13:34</t>
  </si>
  <si>
    <t>27.12.2021 18:52:21</t>
  </si>
  <si>
    <t>DM-1/47 45-71-M00149_953216807_953216807</t>
  </si>
  <si>
    <t>27.12.2021 16:13:42</t>
  </si>
  <si>
    <t>27.12.2021 18:23:31</t>
  </si>
  <si>
    <t>KİLLİK TR-2 KÖK 45-73-M00343_KİLLİK MERKEZ TR-4 M02_2309304</t>
  </si>
  <si>
    <t>27.12.2021 16:13:52</t>
  </si>
  <si>
    <t>27.12.2021 17:41:24</t>
  </si>
  <si>
    <t>KORUCUK-1 35-26-M00461_956606911_956606911</t>
  </si>
  <si>
    <t>27.12.2021 16:17:07</t>
  </si>
  <si>
    <t>27.12.2021 18:41:21</t>
  </si>
  <si>
    <t>VENTOLA KÖK 35-26-M00678_PİZZA PİZZA M02_65914095</t>
  </si>
  <si>
    <t>27.12.2021 16:17:47</t>
  </si>
  <si>
    <t>27.12.2021 17:20:06</t>
  </si>
  <si>
    <t>K-3021 35-08-K03021_E e1_5798932</t>
  </si>
  <si>
    <t>27.12.2021 16:35:31</t>
  </si>
  <si>
    <t>27.12.2021 18:05:56</t>
  </si>
  <si>
    <t>K-2315 35-01-K02315_35-01-K02315_2376287</t>
  </si>
  <si>
    <t>27.12.2021 16:44:00</t>
  </si>
  <si>
    <t>27.12.2021 17:26:47</t>
  </si>
  <si>
    <t>YENİ ŞAKRAN M-469 35-17-M00469_35-17-M00469_2362623</t>
  </si>
  <si>
    <t>27.12.2021 16:49:00</t>
  </si>
  <si>
    <t>27.12.2021 17:41:09</t>
  </si>
  <si>
    <t>K-4355 35-02-K04355_99891411_99891411</t>
  </si>
  <si>
    <t>27.12.2021 16:53:51</t>
  </si>
  <si>
    <t>27.12.2021 18:01:02</t>
  </si>
  <si>
    <t>GERELİ KÖYÜ KAVAKKUYU TR 4 35-15-M00221_A_56368958_56368958</t>
  </si>
  <si>
    <t>27.12.2021 17:01:21</t>
  </si>
  <si>
    <t>27.12.2021 17:24:47</t>
  </si>
  <si>
    <t>KARACAALİ TR-4 45-79-M00486_45-79-M00486_2348886</t>
  </si>
  <si>
    <t>27.12.2021 17:12:55</t>
  </si>
  <si>
    <t>27.12.2021 18:55:28</t>
  </si>
  <si>
    <t>MENEMEN İM 35-28-A00001_MENEMEN ŞEHİR-2 L11_2054176</t>
  </si>
  <si>
    <t>27.12.2021 17:17:25</t>
  </si>
  <si>
    <t>27.12.2021 19:21:48</t>
  </si>
  <si>
    <t>27.12.2021 17:17:35</t>
  </si>
  <si>
    <t>27.12.2021 19:19:33</t>
  </si>
  <si>
    <t>27.12.2021 17:19:08</t>
  </si>
  <si>
    <t>27.12.2021 19:20:39</t>
  </si>
  <si>
    <t>KARABURUN İM 35-21-A00001_YENİ LİMAN L03_2314242</t>
  </si>
  <si>
    <t>27.12.2021 17:22:15</t>
  </si>
  <si>
    <t>27.12.2021 17:36:00</t>
  </si>
  <si>
    <t>TR-90 ÖZTİRYAKİLER 35-19-L00090_956663355_956663355</t>
  </si>
  <si>
    <t>27.12.2021 17:26:33</t>
  </si>
  <si>
    <t>27.12.2021 18:43:28</t>
  </si>
  <si>
    <t>KARAALİ TR-1 45-71-M01470_43157766_56398950_56398950</t>
  </si>
  <si>
    <t>27.12.2021 17:29:00</t>
  </si>
  <si>
    <t>27.12.2021 20:44:11</t>
  </si>
  <si>
    <t>L-129 YUVAM SİTESİ 35-14-L00129_956660660_956660660</t>
  </si>
  <si>
    <t>27.12.2021 17:30:33</t>
  </si>
  <si>
    <t>27.12.2021 19:32:27</t>
  </si>
  <si>
    <t>CEVİZLİ GARAJ TR-2 35-16-M00132_953349495_953349495</t>
  </si>
  <si>
    <t>27.12.2021 17:31:13</t>
  </si>
  <si>
    <t>27.12.2021 20:41:02</t>
  </si>
  <si>
    <t>K-4753 35-01-K04753_A_56358679_56358679</t>
  </si>
  <si>
    <t>27.12.2021 17:36:39</t>
  </si>
  <si>
    <t>27.12.2021 18:54:20</t>
  </si>
  <si>
    <t>27.12.2021 17:37:08</t>
  </si>
  <si>
    <t>27.12.2021 18:30:18</t>
  </si>
  <si>
    <t>DM-4/14C 45-71-M02101_DM-4/14D GİRİŞ M01_60675810</t>
  </si>
  <si>
    <t>27.12.2021 17:38:52</t>
  </si>
  <si>
    <t>27.12.2021 20:47:13</t>
  </si>
  <si>
    <t>DİLEK TR-2 45-80-M00136_45-80-M00136_2359614</t>
  </si>
  <si>
    <t>27.12.2021 17:40:14</t>
  </si>
  <si>
    <t>27.12.2021 19:38:17</t>
  </si>
  <si>
    <t>M-1043 35-02-M01043_913492594_913492594</t>
  </si>
  <si>
    <t>27.12.2021 17:40:17</t>
  </si>
  <si>
    <t>27.12.2021 19:31:26</t>
  </si>
  <si>
    <t>YUKARI KIZILCA TR-2 35-27-L00052_910149235_910149235</t>
  </si>
  <si>
    <t>27.12.2021 17:42:50</t>
  </si>
  <si>
    <t>27.12.2021 19:08:11</t>
  </si>
  <si>
    <t>AŞAĞIÇOBANİSA TR-13 45-71-M00932_953197692_953197692</t>
  </si>
  <si>
    <t>27.12.2021 17:44:04</t>
  </si>
  <si>
    <t>27.12.2021 21:33:08</t>
  </si>
  <si>
    <t>YENİ ŞAKRAN TR-4 35-17-M00204_950307867_950307867</t>
  </si>
  <si>
    <t>27.12.2021 17:47:12</t>
  </si>
  <si>
    <t>27.12.2021 18:39:39</t>
  </si>
  <si>
    <t>SÜTÇÜLER DM-1/TR-6 35-27-M00920_A_56401777_56401777</t>
  </si>
  <si>
    <t>27.12.2021 17:51:16</t>
  </si>
  <si>
    <t>27.12.2021 21:34:37</t>
  </si>
  <si>
    <t>M-1536 35-01-M01536_A_60982798_60982798</t>
  </si>
  <si>
    <t>27.12.2021 18:00:51</t>
  </si>
  <si>
    <t>27.12.2021 18:27:54</t>
  </si>
  <si>
    <t>M-993 35-03-M00993_910317289_910317289</t>
  </si>
  <si>
    <t>27.12.2021 18:03:16</t>
  </si>
  <si>
    <t>27.12.2021 21:25:13</t>
  </si>
  <si>
    <t>L-436 35-18-L00436_950429935_950429935</t>
  </si>
  <si>
    <t>27.12.2021 18:05:53</t>
  </si>
  <si>
    <t>27.12.2021 19:44:10</t>
  </si>
  <si>
    <t>DM-21/18A 45-71-M00476_953193552_953193552</t>
  </si>
  <si>
    <t>27.12.2021 18:18:35</t>
  </si>
  <si>
    <t>27.12.2021 22:06:01</t>
  </si>
  <si>
    <t>SAĞLIKÇILAR DM 35-18-L00544_L-71 YUVAMKENT - L-72 OVAKENT L06_2325542</t>
  </si>
  <si>
    <t>27.12.2021 18:21:23</t>
  </si>
  <si>
    <t>27.12.2021 18:52:58</t>
  </si>
  <si>
    <t>27.12.2021 18:21:24</t>
  </si>
  <si>
    <t>27.12.2021 20:58:36</t>
  </si>
  <si>
    <t>KALEMOĞLU KÖK 45-75-M00069_KALEMOĞLU KÖYÜ M05_2328715</t>
  </si>
  <si>
    <t>27.12.2021 18:24:00</t>
  </si>
  <si>
    <t>27.12.2021 21:18:35</t>
  </si>
  <si>
    <t>27.12.2021 18:29:17</t>
  </si>
  <si>
    <t>27.12.2021 20:52:36</t>
  </si>
  <si>
    <t>DM-14/3 45-71-M00387_953243740_953243740</t>
  </si>
  <si>
    <t>27.12.2021 18:30:00</t>
  </si>
  <si>
    <t>27.12.2021 22:22:16</t>
  </si>
  <si>
    <t>KARAAĞAÇLI TR-13 45-71-M01075_B_56353064_56353064</t>
  </si>
  <si>
    <t>27.12.2021 18:30:35</t>
  </si>
  <si>
    <t>27.12.2021 23:47:12</t>
  </si>
  <si>
    <t>ÇAMLICA KÖYÜ TR-1 45-71-M01596_953194486_953194486</t>
  </si>
  <si>
    <t>27.12.2021 18:33:00</t>
  </si>
  <si>
    <t>28.12.2021 02:18:09</t>
  </si>
  <si>
    <t>K-9 35-01-K00009_911083225_911083225</t>
  </si>
  <si>
    <t>27.12.2021 18:36:31</t>
  </si>
  <si>
    <t>27.12.2021 19:20:58</t>
  </si>
  <si>
    <t>27.12.2021 18:40:50</t>
  </si>
  <si>
    <t>27.12.2021 23:34:05</t>
  </si>
  <si>
    <t>M-2546 35-02-M02546_G K01b_80047532</t>
  </si>
  <si>
    <t>27.12.2021 19:01:31</t>
  </si>
  <si>
    <t>27.12.2021 20:19:26</t>
  </si>
  <si>
    <t>AKHİSAR CEZA VE İNFAZ KURUMU ÖZEL TR-2 45-72-M00520Ö_93562473_93562473</t>
  </si>
  <si>
    <t>27.12.2021 19:03:43</t>
  </si>
  <si>
    <t>28.12.2021 00:10:21</t>
  </si>
  <si>
    <t>L-62 İSTUR 35-14-L00062_956639388_956639388</t>
  </si>
  <si>
    <t>27.12.2021 19:06:00</t>
  </si>
  <si>
    <t>27.12.2021 19:47:57</t>
  </si>
  <si>
    <t>YOLÜSTÜ TR-4 35-15-L00916_35-15-L00916_79886397</t>
  </si>
  <si>
    <t>27.12.2021 19:22:25</t>
  </si>
  <si>
    <t>27.12.2021 19:30:00</t>
  </si>
  <si>
    <t>27.12.2021 19:23:08</t>
  </si>
  <si>
    <t>27.12.2021 19:27:08</t>
  </si>
  <si>
    <t>27.12.2021 19:24:22</t>
  </si>
  <si>
    <t>27.12.2021 20:36:57</t>
  </si>
  <si>
    <t>ARSLANLAR TM 35-26-A00004_KÖYLER-2 L43_2057980</t>
  </si>
  <si>
    <t>27.12.2021 19:27:13</t>
  </si>
  <si>
    <t>27.12.2021 21:41:28</t>
  </si>
  <si>
    <t>MENEMEN TR-68 35-28-L00068_DIREK TIPI TRAFO HUCRESI H01_2108927</t>
  </si>
  <si>
    <t>27.12.2021 19:46:59</t>
  </si>
  <si>
    <t>27.12.2021 20:02:39</t>
  </si>
  <si>
    <t>PİYALE TM 35-02-A00007_PİYALE-25 K36_2310410</t>
  </si>
  <si>
    <t>27.12.2021 20:17:22</t>
  </si>
  <si>
    <t>27.12.2021 20:53:15</t>
  </si>
  <si>
    <t>K-4847 35-01-K04847_911528256_911528256</t>
  </si>
  <si>
    <t>27.12.2021 20:43:54</t>
  </si>
  <si>
    <t>27.12.2021 22:39:54</t>
  </si>
  <si>
    <t>K-903 35-02-K00903_K-4913 K02_2035020</t>
  </si>
  <si>
    <t>27.12.2021 20:57:45</t>
  </si>
  <si>
    <t>27.12.2021 21:17:03</t>
  </si>
  <si>
    <t>L-92 ULAMIŞ MEZARLIK 35-14-L00092_956633689_956633689</t>
  </si>
  <si>
    <t>27.12.2021 21:17:27</t>
  </si>
  <si>
    <t>27.12.2021 22:26:18</t>
  </si>
  <si>
    <t>EMİRALEM TR-2 35-28-M00228_953371080_953371080</t>
  </si>
  <si>
    <t>27.12.2021 21:22:31</t>
  </si>
  <si>
    <t>27.12.2021 22:20:14</t>
  </si>
  <si>
    <t>YEŞİLYURT TR-13 45-73-M00488_945640661_945640661</t>
  </si>
  <si>
    <t>27.12.2021 21:34:41</t>
  </si>
  <si>
    <t>27.12.2021 22:52:11</t>
  </si>
  <si>
    <t>AVŞAR TR-4 45-83-L00350_955159228_955159228</t>
  </si>
  <si>
    <t>27.12.2021 21:55:47</t>
  </si>
  <si>
    <t>27.12.2021 23:51:14</t>
  </si>
  <si>
    <t>BİRGİ TR-7 35-15-L00264_48762253_56373127_56373127</t>
  </si>
  <si>
    <t>27.12.2021 21:56:15</t>
  </si>
  <si>
    <t>27.12.2021 22:33:18</t>
  </si>
  <si>
    <t>SANCAKLI BOZKÖY TR-4 45-71-M00564_953204320_953204320</t>
  </si>
  <si>
    <t>27.12.2021 23:12:59</t>
  </si>
  <si>
    <t>28.12.2021 03:28:02</t>
  </si>
  <si>
    <t>BANKSİS TR-1 35-14-M00363_956648115_956648115</t>
  </si>
  <si>
    <t>27.12.2021 23:57:00</t>
  </si>
  <si>
    <t>28.12.2021 00:48:40</t>
  </si>
  <si>
    <t>TR-2/87-1 45-83-L00133_48125029 TR1877C1B_48127214</t>
  </si>
  <si>
    <t>28.12.2021 00:15:58</t>
  </si>
  <si>
    <t>28.12.2021 02:07:37</t>
  </si>
  <si>
    <t>M-2546 35-02-M02546_99104908_99104908</t>
  </si>
  <si>
    <t>28.12.2021 01:39:37</t>
  </si>
  <si>
    <t>28.12.2021 02:51:50</t>
  </si>
  <si>
    <t>K-3708 35-08-K03708_97660587_97660587</t>
  </si>
  <si>
    <t>28.12.2021 01:39:54</t>
  </si>
  <si>
    <t>28.12.2021 02:48:47</t>
  </si>
  <si>
    <t>TR-14 35-17-M00014_11902843_56373330_56373330</t>
  </si>
  <si>
    <t>28.12.2021 02:44:07</t>
  </si>
  <si>
    <t>28.12.2021 05:22:40</t>
  </si>
  <si>
    <t>28.12.2021 08:09:56</t>
  </si>
  <si>
    <t>28.12.2021 09:26:13</t>
  </si>
  <si>
    <t>28.12.2021 08:11:02</t>
  </si>
  <si>
    <t>28.12.2021 16:46:03</t>
  </si>
  <si>
    <t>28.12.2021 08:26:37</t>
  </si>
  <si>
    <t>28.12.2021 13:35:06</t>
  </si>
  <si>
    <t>28.12.2021 08:51:27</t>
  </si>
  <si>
    <t>28.12.2021 10:38:35</t>
  </si>
  <si>
    <t>_A_56387962_56387962</t>
  </si>
  <si>
    <t>28.12.2021 08:54:12</t>
  </si>
  <si>
    <t>28.12.2021 11:39:32</t>
  </si>
  <si>
    <t>DM-3/TR-14 35-22-M00820_TR-24-25-26-27 ÇIKIŞI M04_53078997</t>
  </si>
  <si>
    <t>28.12.2021 08:59:26</t>
  </si>
  <si>
    <t>28.12.2021 10:08:42</t>
  </si>
  <si>
    <t>DM-8/27 45-71-M00304_45-71-M00304_66490477</t>
  </si>
  <si>
    <t>28.12.2021 08:59:29</t>
  </si>
  <si>
    <t>28.12.2021 16:11:35</t>
  </si>
  <si>
    <t>28.12.2021 09:05:58</t>
  </si>
  <si>
    <t>28.12.2021 16:11:38</t>
  </si>
  <si>
    <t>PAŞAKÖY KÖK 45-80-M00052_SARUHANLI TM GİRİŞ/TR-13 M02_72063777</t>
  </si>
  <si>
    <t>28.12.2021 09:06:06</t>
  </si>
  <si>
    <t>28.12.2021 16:55:47</t>
  </si>
  <si>
    <t>28.12.2021 09:06:17</t>
  </si>
  <si>
    <t>28.12.2021 11:18:27</t>
  </si>
  <si>
    <t>PANCAR KÖK 35-26-M00891_BULGURCA OĞLANANASI M03_2302863</t>
  </si>
  <si>
    <t>28.12.2021 09:06:26</t>
  </si>
  <si>
    <t>28.12.2021 10:33:00</t>
  </si>
  <si>
    <t>28.12.2021 09:08:30</t>
  </si>
  <si>
    <t>28.12.2021 17:12:02</t>
  </si>
  <si>
    <t>TR-135 35-26-M00135_956624028_956624028</t>
  </si>
  <si>
    <t>28.12.2021 09:11:34</t>
  </si>
  <si>
    <t>28.12.2021 10:09:32</t>
  </si>
  <si>
    <t>KİLLİK KÖK (TR-1) 45-73-M00342_TR-2 KİLLİK KÖK M01_67018282</t>
  </si>
  <si>
    <t>28.12.2021 09:13:00</t>
  </si>
  <si>
    <t>28.12.2021 15:28:31</t>
  </si>
  <si>
    <t>L-295 35-18-L00295_950462476_950462476</t>
  </si>
  <si>
    <t>28.12.2021 09:13:17</t>
  </si>
  <si>
    <t>28.12.2021 13:03:53</t>
  </si>
  <si>
    <t>ATATÜRK MAH TR-3 35-27-L00108_35-27-L00108_2360048</t>
  </si>
  <si>
    <t>28.12.2021 09:13:31</t>
  </si>
  <si>
    <t>28.12.2021 11:44:13</t>
  </si>
  <si>
    <t>K-2823 35-02-K02823_B_56379356_56379356</t>
  </si>
  <si>
    <t>28.12.2021 09:15:18</t>
  </si>
  <si>
    <t>28.12.2021 16:57:27</t>
  </si>
  <si>
    <t>K-2823 35-02-K02823_D_56379357_56379357</t>
  </si>
  <si>
    <t>28.12.2021 09:17:05</t>
  </si>
  <si>
    <t>28.12.2021 16:58:39</t>
  </si>
  <si>
    <t>28.12.2021 09:20:05</t>
  </si>
  <si>
    <t>28.12.2021 10:33:10</t>
  </si>
  <si>
    <t>KISIKKÖY YENİ MAH. TR-1 35-22-M00137_955294783_955294783</t>
  </si>
  <si>
    <t>28.12.2021 09:23:47</t>
  </si>
  <si>
    <t>28.12.2021 10:52:02</t>
  </si>
  <si>
    <t>TR-31 35-13-M00031_B B01_66430203</t>
  </si>
  <si>
    <t>28.12.2021 09:24:00</t>
  </si>
  <si>
    <t>28.12.2021 16:10:12</t>
  </si>
  <si>
    <t>DM-21/20(TARIK ALMIŞ) 45-71-M00477_A_56396845_56396845</t>
  </si>
  <si>
    <t>28.12.2021 09:24:32</t>
  </si>
  <si>
    <t>28.12.2021 17:33:25</t>
  </si>
  <si>
    <t>FOÇA CEZA İNFAZ KURUMU KÖK 35-23-M00302_OPET ÇIKIŞ M04_67574172</t>
  </si>
  <si>
    <t>28.12.2021 09:25:03</t>
  </si>
  <si>
    <t>28.12.2021 16:09:58</t>
  </si>
  <si>
    <t>28.12.2021 09:25:18</t>
  </si>
  <si>
    <t>28.12.2021 17:21:32</t>
  </si>
  <si>
    <t>TR-53 35-30-L00053_35-30-L00053_2366625</t>
  </si>
  <si>
    <t>28.12.2021 09:28:35</t>
  </si>
  <si>
    <t>28.12.2021 12:20:41</t>
  </si>
  <si>
    <t>K-83 35-03-K00083_TRAFO K03_41957299</t>
  </si>
  <si>
    <t>28.12.2021 09:31:26</t>
  </si>
  <si>
    <t>28.12.2021 16:57:42</t>
  </si>
  <si>
    <t>K-4243 35-07-K04243_35-07-K04243_2362475</t>
  </si>
  <si>
    <t>28.12.2021 09:32:00</t>
  </si>
  <si>
    <t>28.12.2021 12:24:08</t>
  </si>
  <si>
    <t>K-2573 35-01-K02573_913933854_913933854</t>
  </si>
  <si>
    <t>28.12.2021 09:32:37</t>
  </si>
  <si>
    <t>28.12.2021 13:06:02</t>
  </si>
  <si>
    <t>K-195 35-03-K00195_910162471_910162471</t>
  </si>
  <si>
    <t>28.12.2021 09:34:42</t>
  </si>
  <si>
    <t>28.12.2021 13:27:46</t>
  </si>
  <si>
    <t>BOSTANLI KÜME EVLERİ TR-2 45-83-M00694_45-83-M00694_48475138</t>
  </si>
  <si>
    <t>28.12.2021 09:35:26</t>
  </si>
  <si>
    <t>28.12.2021 10:17:44</t>
  </si>
  <si>
    <t>28.12.2021 09:37:39</t>
  </si>
  <si>
    <t>28.12.2021 10:19:20</t>
  </si>
  <si>
    <t>L-455 35-18-L00455_950436728_950436728</t>
  </si>
  <si>
    <t>28.12.2021 09:37:51</t>
  </si>
  <si>
    <t>28.12.2021 12:56:17</t>
  </si>
  <si>
    <t>28.12.2021 09:38:05</t>
  </si>
  <si>
    <t>28.12.2021 16:42:42</t>
  </si>
  <si>
    <t>28.12.2021 09:38:09</t>
  </si>
  <si>
    <t>28.12.2021 10:01:01</t>
  </si>
  <si>
    <t>K-3488 35-04-K03488_99469953_99469953</t>
  </si>
  <si>
    <t>28.12.2021 09:39:46</t>
  </si>
  <si>
    <t>28.12.2021 10:39:16</t>
  </si>
  <si>
    <t>ÖRNEKKÖY TR3 35-27-L00124_B_56357928_56357928</t>
  </si>
  <si>
    <t>28.12.2021 09:40:00</t>
  </si>
  <si>
    <t>28.12.2021 12:01:42</t>
  </si>
  <si>
    <t>TR-146 35-15-M00146_TR-115 - TR-33 M02_66585691</t>
  </si>
  <si>
    <t>28.12.2021 09:41:19</t>
  </si>
  <si>
    <t>28.12.2021 11:46:16</t>
  </si>
  <si>
    <t>DM-14/3A 45-71-M02249_953200560_953200560</t>
  </si>
  <si>
    <t>28.12.2021 09:43:00</t>
  </si>
  <si>
    <t>28.12.2021 10:27:11</t>
  </si>
  <si>
    <t>M-2075 35-02-M02075_35-02-M02075_49900312</t>
  </si>
  <si>
    <t>28.12.2021 09:48:59</t>
  </si>
  <si>
    <t>28.12.2021 10:24:25</t>
  </si>
  <si>
    <t>BEYOBA TR-12 45-72-M00414_TR-14 DEN GİRİŞ M02_2331713</t>
  </si>
  <si>
    <t>28.12.2021 09:51:32</t>
  </si>
  <si>
    <t>28.12.2021 09:52:54</t>
  </si>
  <si>
    <t>BÖLCEK-1 TR 35-16-M00022_47439308_56395352_56395352</t>
  </si>
  <si>
    <t>28.12.2021 09:52:00</t>
  </si>
  <si>
    <t>28.12.2021 15:36:15</t>
  </si>
  <si>
    <t>BEYOBA TR-1 45-72-M00417_TR-14 M04_66572189</t>
  </si>
  <si>
    <t>28.12.2021 09:54:36</t>
  </si>
  <si>
    <t>28.12.2021 13:39:00</t>
  </si>
  <si>
    <t>K-235 35-01-K00235_910988360_910988360</t>
  </si>
  <si>
    <t>28.12.2021 09:54:44</t>
  </si>
  <si>
    <t>28.12.2021 13:23:00</t>
  </si>
  <si>
    <t>K-4612 35-01-K04612_D_56373401_56373401</t>
  </si>
  <si>
    <t>28.12.2021 09:56:05</t>
  </si>
  <si>
    <t>28.12.2021 11:48:41</t>
  </si>
  <si>
    <t>KAYMAKÇI İM 35-15-A00004_EMİRLİOVA L07_2121823</t>
  </si>
  <si>
    <t>28.12.2021 09:57:46</t>
  </si>
  <si>
    <t>28.12.2021 10:29:15</t>
  </si>
  <si>
    <t>DEVELİ TR-2 45-80-M00073_956545438_956545438</t>
  </si>
  <si>
    <t>28.12.2021 09:59:12</t>
  </si>
  <si>
    <t>28.12.2021 12:22:13</t>
  </si>
  <si>
    <t>28.12.2021 10:00:49</t>
  </si>
  <si>
    <t>28.12.2021 14:32:12</t>
  </si>
  <si>
    <t>L-1 35-18-L00001_L-2 L02_72053523</t>
  </si>
  <si>
    <t>28.12.2021 10:01:39</t>
  </si>
  <si>
    <t>28.12.2021 10:24:01</t>
  </si>
  <si>
    <t>K-4349 35-04-K04349__72410719_72410719</t>
  </si>
  <si>
    <t>28.12.2021 10:13:55</t>
  </si>
  <si>
    <t>28.12.2021 16:42:05</t>
  </si>
  <si>
    <t>PANCAR TR-1 35-26-M00892_35-26-M00892_2364279</t>
  </si>
  <si>
    <t>28.12.2021 10:14:16</t>
  </si>
  <si>
    <t>28.12.2021 10:37:56</t>
  </si>
  <si>
    <t>TR-1 35-15-M00001_950374997_950374997</t>
  </si>
  <si>
    <t>28.12.2021 10:18:49</t>
  </si>
  <si>
    <t>28.12.2021 13:12:05</t>
  </si>
  <si>
    <t>L-4 TEKKE 35-18-L00004_L-3 TEKEL L01_72053994</t>
  </si>
  <si>
    <t>28.12.2021 10:25:00</t>
  </si>
  <si>
    <t>28.12.2021 16:06:36</t>
  </si>
  <si>
    <t>PANCAR KÖK 35-26-M00891_BULGURCA OĞLANANASI M03_2123368</t>
  </si>
  <si>
    <t>28.12.2021 10:34:00</t>
  </si>
  <si>
    <t>28.12.2021 14:41:02</t>
  </si>
  <si>
    <t>K-476 35-04-K00476_35-04-K00476_2373746</t>
  </si>
  <si>
    <t>28.12.2021 10:35:49</t>
  </si>
  <si>
    <t>28.12.2021 11:16:41</t>
  </si>
  <si>
    <t>L-291 35-18-L00291_950459919_950459919</t>
  </si>
  <si>
    <t>28.12.2021 10:45:12</t>
  </si>
  <si>
    <t>28.12.2021 14:37:06</t>
  </si>
  <si>
    <t>K-4452 35-02-K04452_913039143_913039143</t>
  </si>
  <si>
    <t>28.12.2021 10:47:00</t>
  </si>
  <si>
    <t>28.12.2021 12:15:55</t>
  </si>
  <si>
    <t>HAVAOĞLU AHBAPLAR TR-1 45-81-M00072_945632126_945632126</t>
  </si>
  <si>
    <t>28.12.2021 10:47:35</t>
  </si>
  <si>
    <t>28.12.2021 13:02:25</t>
  </si>
  <si>
    <t>KALEMOĞLU FINDIKOĞLU TR-1 45-75-M00306_DIREK TIPI TRAFO HUCRESI H01_2089550</t>
  </si>
  <si>
    <t>28.12.2021 10:51:00</t>
  </si>
  <si>
    <t>28.12.2021 14:27:10</t>
  </si>
  <si>
    <t>ARMUTLU DM-2/TR-26 35-27-L00349_914692690_914692690</t>
  </si>
  <si>
    <t>28.12.2021 10:52:43</t>
  </si>
  <si>
    <t>28.12.2021 13:13:53</t>
  </si>
  <si>
    <t>TR-38 45-78-L00038__56388105_56388105</t>
  </si>
  <si>
    <t>28.12.2021 10:54:00</t>
  </si>
  <si>
    <t>28.12.2021 12:30:46</t>
  </si>
  <si>
    <t>YENİKENT SULAMA TR-8 35-16-M00217_35-16-M00217_2359996</t>
  </si>
  <si>
    <t>28.12.2021 10:54:32</t>
  </si>
  <si>
    <t>28.12.2021 18:29:27</t>
  </si>
  <si>
    <t>DİKİLİ İM 35-30-A00001_BADEMLİ L11_72357048</t>
  </si>
  <si>
    <t>28.12.2021 11:00:56</t>
  </si>
  <si>
    <t>28.12.2021 11:09:00</t>
  </si>
  <si>
    <t>DAZYURT TR-1 45-71-M01738_953192915_953192915</t>
  </si>
  <si>
    <t>28.12.2021 11:01:38</t>
  </si>
  <si>
    <t>28.12.2021 13:32:15</t>
  </si>
  <si>
    <t>DOĞANCI TR-2 35-31-L00335_35-31-L00335_2365264</t>
  </si>
  <si>
    <t>28.12.2021 11:06:00</t>
  </si>
  <si>
    <t>28.12.2021 13:30:56</t>
  </si>
  <si>
    <t>YAYAKENT TR-8 35-24-M00008_A_56354110_56354110</t>
  </si>
  <si>
    <t>28.12.2021 11:12:33</t>
  </si>
  <si>
    <t>28.12.2021 12:38:54</t>
  </si>
  <si>
    <t>K-2495 35-02-K02495_913184113_913184113</t>
  </si>
  <si>
    <t>28.12.2021 11:16:02</t>
  </si>
  <si>
    <t>28.12.2021 12:02:50</t>
  </si>
  <si>
    <t>KARAHALİLLİ KÖK 35-20-L00087_SÖĞÜTÖREN DAĞLAR GRUBU L02_66504270</t>
  </si>
  <si>
    <t>28.12.2021 11:17:16</t>
  </si>
  <si>
    <t>28.12.2021 11:52:52</t>
  </si>
  <si>
    <t>DURHASAN TR-1 45-74-M00263_945580839_945580839</t>
  </si>
  <si>
    <t>28.12.2021 11:18:23</t>
  </si>
  <si>
    <t>28.12.2021 12:54:24</t>
  </si>
  <si>
    <t>K-405 35-02-K00405_B_56363139_56363139</t>
  </si>
  <si>
    <t>28.12.2021 11:18:59</t>
  </si>
  <si>
    <t>28.12.2021 13:26:36</t>
  </si>
  <si>
    <t>K-1899 35-01-K01899_910923643_910923643</t>
  </si>
  <si>
    <t>28.12.2021 11:24:06</t>
  </si>
  <si>
    <t>28.12.2021 12:38:09</t>
  </si>
  <si>
    <t>SELENDİ TR-3 45-81-M00003_TR-30 M05_2321606</t>
  </si>
  <si>
    <t>28.12.2021 11:25:59</t>
  </si>
  <si>
    <t>28.12.2021 11:55:57</t>
  </si>
  <si>
    <t>ÇAYBAŞI DM-1/5 35-26-M01194_956626148_956626148</t>
  </si>
  <si>
    <t>28.12.2021 11:31:30</t>
  </si>
  <si>
    <t>28.12.2021 14:11:08</t>
  </si>
  <si>
    <t>İSMAİLLİ KÖK 35-16-M00045_TAN RES ÖZEL M08_72049736</t>
  </si>
  <si>
    <t>28.12.2021 11:35:06</t>
  </si>
  <si>
    <t>28.12.2021 12:32:12</t>
  </si>
  <si>
    <t>28.12.2021 11:35:39</t>
  </si>
  <si>
    <t>28.12.2021 13:36:21</t>
  </si>
  <si>
    <t>TR-2/106 45-83-L00106_955145031_955145031</t>
  </si>
  <si>
    <t>28.12.2021 11:36:00</t>
  </si>
  <si>
    <t>28.12.2021 17:02:56</t>
  </si>
  <si>
    <t>BOSTANLAR TR-1 45-71-M02367_953194730_953194730</t>
  </si>
  <si>
    <t>28.12.2021 11:38:00</t>
  </si>
  <si>
    <t>28.12.2021 14:54:44</t>
  </si>
  <si>
    <t>ARMUTLU TOPRAK SLM TR 35-27-M00561_DIREK TIPI TRAFO HUCRESI H01_2049802</t>
  </si>
  <si>
    <t>28.12.2021 11:38:53</t>
  </si>
  <si>
    <t>28.12.2021 14:52:30</t>
  </si>
  <si>
    <t>DM-25/16 45-71-M00392_953191412_953191412</t>
  </si>
  <si>
    <t>28.12.2021 11:45:00</t>
  </si>
  <si>
    <t>28.12.2021 16:58:38</t>
  </si>
  <si>
    <t>28.12.2021 11:47:43</t>
  </si>
  <si>
    <t>28.12.2021 21:41:55</t>
  </si>
  <si>
    <t>28.12.2021 11:50:40</t>
  </si>
  <si>
    <t>28.12.2021 13:08:26</t>
  </si>
  <si>
    <t>TÜRKELLİ TR-2 35-28-M00463_953370100_953370100</t>
  </si>
  <si>
    <t>28.12.2021 11:55:00</t>
  </si>
  <si>
    <t>28.12.2021 12:19:22</t>
  </si>
  <si>
    <t>ÇOBANLAR AYVACIK TR-4 35-15-L00360_C_56367917_56367917</t>
  </si>
  <si>
    <t>28.12.2021 12:00:27</t>
  </si>
  <si>
    <t>28.12.2021 14:26:28</t>
  </si>
  <si>
    <t>TR-2/30-A 45-72-L00060_956519016_956519016</t>
  </si>
  <si>
    <t>28.12.2021 12:07:58</t>
  </si>
  <si>
    <t>28.12.2021 16:39:22</t>
  </si>
  <si>
    <t>BEYDAĞ İM 35-32-A00001_BEYDAĞ L02_2049982</t>
  </si>
  <si>
    <t>28.12.2021 12:10:00</t>
  </si>
  <si>
    <t>28.12.2021 12:27:00</t>
  </si>
  <si>
    <t>DM-3/03 (YİĞİTBAŞ CAMİİ) 45-71-M00069_953199733_953199733</t>
  </si>
  <si>
    <t>28.12.2021 12:10:22</t>
  </si>
  <si>
    <t>28.12.2021 21:35:08</t>
  </si>
  <si>
    <t>AYASKENT DM-2 (TR-1) 35-16-M00011_KADIKÖY M04_72045937</t>
  </si>
  <si>
    <t>28.12.2021 12:11:46</t>
  </si>
  <si>
    <t>28.12.2021 12:46:00</t>
  </si>
  <si>
    <t>28.12.2021 12:12:59</t>
  </si>
  <si>
    <t>28.12.2021 12:54:00</t>
  </si>
  <si>
    <t>TR-112 35-15-M00112_950365884_950365884</t>
  </si>
  <si>
    <t>28.12.2021 12:24:06</t>
  </si>
  <si>
    <t>28.12.2021 13:55:53</t>
  </si>
  <si>
    <t>FOÇA TR-46 35-23-L00046_950416603_950416603</t>
  </si>
  <si>
    <t>28.12.2021 12:25:42</t>
  </si>
  <si>
    <t>28.12.2021 15:31:59</t>
  </si>
  <si>
    <t>K-4612 35-01-K04612_911978131_911978131</t>
  </si>
  <si>
    <t>28.12.2021 12:30:24</t>
  </si>
  <si>
    <t>28.12.2021 20:57:50</t>
  </si>
  <si>
    <t>SARUHANLI TR-17/1 45-80-M03029_95000020928_95000020928</t>
  </si>
  <si>
    <t>28.12.2021 12:34:06</t>
  </si>
  <si>
    <t>28.12.2021 14:37:39</t>
  </si>
  <si>
    <t>OVAKENT TR-15 35-15-L01145_95000642515_95000642515</t>
  </si>
  <si>
    <t>28.12.2021 12:34:35</t>
  </si>
  <si>
    <t>28.12.2021 15:11:23</t>
  </si>
  <si>
    <t>TR-54 35-30-L00054_35-30-L00054_72042762</t>
  </si>
  <si>
    <t>28.12.2021 12:35:00</t>
  </si>
  <si>
    <t>28.12.2021 15:40:00</t>
  </si>
  <si>
    <t>DM-20/09 45-71-M00589_953244719_953244719</t>
  </si>
  <si>
    <t>28.12.2021 12:38:18</t>
  </si>
  <si>
    <t>28.12.2021 14:28:34</t>
  </si>
  <si>
    <t>28.12.2021 12:45:00</t>
  </si>
  <si>
    <t>28.12.2021 14:59:45</t>
  </si>
  <si>
    <t>28.12.2021 12:59:54</t>
  </si>
  <si>
    <t>28.12.2021 14:58:45</t>
  </si>
  <si>
    <t>ERENLER TR-1 45-75-M00088_B_56391323_56391323</t>
  </si>
  <si>
    <t>28.12.2021 13:09:59</t>
  </si>
  <si>
    <t>28.12.2021 21:16:47</t>
  </si>
  <si>
    <t>28.12.2021 13:11:26</t>
  </si>
  <si>
    <t>28.12.2021 13:19:00</t>
  </si>
  <si>
    <t>YUNTDAĞ KÖK 35-16-M00010_EĞRİGÖL-BOZKÖY M03_72050958</t>
  </si>
  <si>
    <t>28.12.2021 13:22:22</t>
  </si>
  <si>
    <t>28.12.2021 15:37:49</t>
  </si>
  <si>
    <t>L-60 İSTUR 35-14-L00060_956639382_956639382</t>
  </si>
  <si>
    <t>28.12.2021 13:30:02</t>
  </si>
  <si>
    <t>28.12.2021 15:59:46</t>
  </si>
  <si>
    <t>MORDOĞAN TR-5 35-21-L00146_MORDOĞAN TR-3 L03_72193987</t>
  </si>
  <si>
    <t>28.12.2021 13:37:19</t>
  </si>
  <si>
    <t>28.12.2021 14:36:00</t>
  </si>
  <si>
    <t>TR-26 35-32-L00026_DIREK TIPI TRAFO HUCRESI H01_2042522</t>
  </si>
  <si>
    <t>28.12.2021 13:47:00</t>
  </si>
  <si>
    <t>28.12.2021 14:12:55</t>
  </si>
  <si>
    <t>ÇINARLIKUYU KÖK 45-71-M00188_HatBaşıAyırıcı_53134658 M02_53134658</t>
  </si>
  <si>
    <t>28.12.2021 13:59:03</t>
  </si>
  <si>
    <t>28.12.2021 20:34:51</t>
  </si>
  <si>
    <t>PAYAMLI M-2 35-25-M00177_A_56354721_56354721</t>
  </si>
  <si>
    <t>28.12.2021 14:01:06</t>
  </si>
  <si>
    <t>28.12.2021 16:07:26</t>
  </si>
  <si>
    <t>TARIMSAL SULAMA TR-30 45-85-L00123_45-85-L00123_2376901</t>
  </si>
  <si>
    <t>28.12.2021 14:01:37</t>
  </si>
  <si>
    <t>28.12.2021 14:45:21</t>
  </si>
  <si>
    <t>K-4338 35-01-K04338_911096894_911096894</t>
  </si>
  <si>
    <t>28.12.2021 14:05:20</t>
  </si>
  <si>
    <t>28.12.2021 16:18:45</t>
  </si>
  <si>
    <t>28.12.2021 14:05:32</t>
  </si>
  <si>
    <t>28.12.2021 18:14:33</t>
  </si>
  <si>
    <t>DEREKÖY TR-1 35-20-L00255_35-20-L00255_2359039</t>
  </si>
  <si>
    <t>28.12.2021 14:15:29</t>
  </si>
  <si>
    <t>28.12.2021 15:43:35</t>
  </si>
  <si>
    <t>K-4673 35-01-K04673_911403391_911403391</t>
  </si>
  <si>
    <t>28.12.2021 14:18:36</t>
  </si>
  <si>
    <t>28.12.2021 17:27:28</t>
  </si>
  <si>
    <t>M-247 35-02-M00247_M-286 M01_2311101</t>
  </si>
  <si>
    <t>28.12.2021 16:18:52</t>
  </si>
  <si>
    <t>MURADİYE DM-5/8 KÖK 45-71-M00828_DM-4/20 M03_72087087</t>
  </si>
  <si>
    <t>28.12.2021 14:30:16</t>
  </si>
  <si>
    <t>28.12.2021 15:42:05</t>
  </si>
  <si>
    <t>DM-3/03 (YİĞİTBAŞ CAMİİ) 45-71-M00069_DM-3/20A(MURAT GERMEN) M02_66475651</t>
  </si>
  <si>
    <t>28.12.2021 14:31:19</t>
  </si>
  <si>
    <t>28.12.2021 22:31:24</t>
  </si>
  <si>
    <t>28.12.2021 14:33:00</t>
  </si>
  <si>
    <t>28.12.2021 15:34:33</t>
  </si>
  <si>
    <t>BULGURCA TR-1 35-22-M00252_DIREK TIPI TRAFO HUCRESI H01_2053477</t>
  </si>
  <si>
    <t>28.12.2021 14:42:00</t>
  </si>
  <si>
    <t>28.12.2021 18:03:00</t>
  </si>
  <si>
    <t>VELİLER KÖK 35-31-L00116_CERİTLER TR-1 L03_2119150</t>
  </si>
  <si>
    <t>28.12.2021 14:44:16</t>
  </si>
  <si>
    <t>28.12.2021 15:20:47</t>
  </si>
  <si>
    <t>M-2702 35-01-M02702_911822823_911822823</t>
  </si>
  <si>
    <t>28.12.2021 14:47:04</t>
  </si>
  <si>
    <t>28.12.2021 18:35:35</t>
  </si>
  <si>
    <t>DİZDARLAR TR-16 35-22-M00868_C_80027423_80027423</t>
  </si>
  <si>
    <t>28.12.2021 14:51:00</t>
  </si>
  <si>
    <t>28.12.2021 18:30:50</t>
  </si>
  <si>
    <t>GÖKÇEN DM 35-29-M00123_SEYREKLİ M03_2328952</t>
  </si>
  <si>
    <t>28.12.2021 14:52:00</t>
  </si>
  <si>
    <t>28.12.2021 15:04:30</t>
  </si>
  <si>
    <t>K-1087 35-01-K01087_965319388_965319388</t>
  </si>
  <si>
    <t>28.12.2021 14:52:22</t>
  </si>
  <si>
    <t>28.12.2021 17:17:21</t>
  </si>
  <si>
    <t>İM-1/TR-8 35-14-M00301_95001294481_95001294481</t>
  </si>
  <si>
    <t>28.12.2021 14:53:59</t>
  </si>
  <si>
    <t>28.12.2021 18:10:05</t>
  </si>
  <si>
    <t>M-331 35-02-M00331_913059132_913059132</t>
  </si>
  <si>
    <t>28.12.2021 15:02:24</t>
  </si>
  <si>
    <t>28.12.2021 16:25:13</t>
  </si>
  <si>
    <t>K-2573 35-01-K02573_ÖZEL SDP_5900699</t>
  </si>
  <si>
    <t>28.12.2021 15:03:07</t>
  </si>
  <si>
    <t>28.12.2021 18:54:55</t>
  </si>
  <si>
    <t>TR-2/24 45-83-L00024_45-83-L00024_72170863</t>
  </si>
  <si>
    <t>28.12.2021 15:04:56</t>
  </si>
  <si>
    <t>28.12.2021 19:10:17</t>
  </si>
  <si>
    <t>28.12.2021 15:08:14</t>
  </si>
  <si>
    <t>28.12.2021 17:02:31</t>
  </si>
  <si>
    <t>DM02/TR21 (YILDIRIM BEYAZİD OKULU)) 45-73-M00025_945682649_945682649</t>
  </si>
  <si>
    <t>28.12.2021 15:23:02</t>
  </si>
  <si>
    <t>28.12.2021 23:21:33</t>
  </si>
  <si>
    <t>L-437 ŞEHİTLİK 35-18-L00437_950448384_950448384</t>
  </si>
  <si>
    <t>28.12.2021 15:23:11</t>
  </si>
  <si>
    <t>28.12.2021 23:48:17</t>
  </si>
  <si>
    <t>DM-2/TR-6 35-22-M00807_955286764_955286764</t>
  </si>
  <si>
    <t>28.12.2021 15:26:11</t>
  </si>
  <si>
    <t>28.12.2021 19:00:31</t>
  </si>
  <si>
    <t>28.12.2021 15:34:06</t>
  </si>
  <si>
    <t>28.12.2021 20:03:06</t>
  </si>
  <si>
    <t>DM-14/3 45-71-M00387_953197359_953197359</t>
  </si>
  <si>
    <t>28.12.2021 15:37:35</t>
  </si>
  <si>
    <t>28.12.2021 20:01:26</t>
  </si>
  <si>
    <t>K-1625 35-07-K01625_912373056_912373056</t>
  </si>
  <si>
    <t>28.12.2021 15:37:45</t>
  </si>
  <si>
    <t>28.12.2021 18:16:49</t>
  </si>
  <si>
    <t>TR-74 ( M-774) 35-30-M00774_955299027_955299027</t>
  </si>
  <si>
    <t>28.12.2021 15:38:45</t>
  </si>
  <si>
    <t>28.12.2021 20:46:48</t>
  </si>
  <si>
    <t>L-208 35-18-L00208_950451916_950451916</t>
  </si>
  <si>
    <t>28.12.2021 15:44:53</t>
  </si>
  <si>
    <t>28.12.2021 17:57:44</t>
  </si>
  <si>
    <t>28.12.2021 15:47:11</t>
  </si>
  <si>
    <t>28.12.2021 18:47:02</t>
  </si>
  <si>
    <t>TR-66 35-30-L00066_35-30-L00066_2353921</t>
  </si>
  <si>
    <t>28.12.2021 15:49:16</t>
  </si>
  <si>
    <t>28.12.2021 17:13:05</t>
  </si>
  <si>
    <t>DM-12/TR-16 45-72-L00939_956482233_956482233</t>
  </si>
  <si>
    <t>28.12.2021 15:51:15</t>
  </si>
  <si>
    <t>28.12.2021 16:57:56</t>
  </si>
  <si>
    <t>L-289 DEMET AKBAĞ TRAFO 35-18-L00289_950464708_950464708</t>
  </si>
  <si>
    <t>28.12.2021 15:55:46</t>
  </si>
  <si>
    <t>29.12.2021 00:00:47</t>
  </si>
  <si>
    <t>TR-1-3/5 PAMUK PAZARI KABİN 35-20-L00021_955201708_955201708</t>
  </si>
  <si>
    <t>28.12.2021 15:56:33</t>
  </si>
  <si>
    <t>28.12.2021 16:59:16</t>
  </si>
  <si>
    <t>K-4431 35-01-K04431_911380477_911380477</t>
  </si>
  <si>
    <t>28.12.2021 15:57:36</t>
  </si>
  <si>
    <t>28.12.2021 20:39:59</t>
  </si>
  <si>
    <t>ÇUKURALTI M-14 35-25-M00060_955268529_955268529</t>
  </si>
  <si>
    <t>28.12.2021 16:01:36</t>
  </si>
  <si>
    <t>28.12.2021 16:58:46</t>
  </si>
  <si>
    <t>SAİP KÖYÜ TR-1 35-21-L00102_953358001_953358001</t>
  </si>
  <si>
    <t>28.12.2021 16:02:13</t>
  </si>
  <si>
    <t>28.12.2021 17:02:29</t>
  </si>
  <si>
    <t>28.12.2021 16:04:36</t>
  </si>
  <si>
    <t>28.12.2021 18:16:00</t>
  </si>
  <si>
    <t>TR-2/22 45-72-L00022_A_56392553_56392553</t>
  </si>
  <si>
    <t>28.12.2021 16:05:17</t>
  </si>
  <si>
    <t>28.12.2021 17:09:35</t>
  </si>
  <si>
    <t>GÜLBAHÇE TR-7 35-19-L00167_956677801_956677801</t>
  </si>
  <si>
    <t>28.12.2021 16:06:41</t>
  </si>
  <si>
    <t>28.12.2021 19:21:12</t>
  </si>
  <si>
    <t>L-261 SİTESPOR 35-18-L00261_950450741_950450741</t>
  </si>
  <si>
    <t>28.12.2021 16:07:34</t>
  </si>
  <si>
    <t>29.12.2021 01:13:17</t>
  </si>
  <si>
    <t>ÇUKURALTI M-25 35-25-M00073_955267569_955267569</t>
  </si>
  <si>
    <t>28.12.2021 16:08:00</t>
  </si>
  <si>
    <t>28.12.2021 17:11:28</t>
  </si>
  <si>
    <t>28.12.2021 16:12:00</t>
  </si>
  <si>
    <t>28.12.2021 16:14:43</t>
  </si>
  <si>
    <t>M-279 35-02-M00279_M-281 M02_2311444</t>
  </si>
  <si>
    <t>28.12.2021 16:14:00</t>
  </si>
  <si>
    <t>28.12.2021 18:08:23</t>
  </si>
  <si>
    <t>TR-29 (M-729) 35-30-M00729_G g4_43010557</t>
  </si>
  <si>
    <t>28.12.2021 16:23:00</t>
  </si>
  <si>
    <t>28.12.2021 18:20:54</t>
  </si>
  <si>
    <t>28.12.2021 16:25:36</t>
  </si>
  <si>
    <t>28.12.2021 18:02:22</t>
  </si>
  <si>
    <t>M-1491 35-10-M01491_ÖZEL SDP_5918354</t>
  </si>
  <si>
    <t>28.12.2021 16:27:00</t>
  </si>
  <si>
    <t>28.12.2021 19:12:36</t>
  </si>
  <si>
    <t>BATAKLIK MAHALLESİ TR 35-16-M00008_A_56395399_56395399</t>
  </si>
  <si>
    <t>28.12.2021 16:33:01</t>
  </si>
  <si>
    <t>28.12.2021 19:23:09</t>
  </si>
  <si>
    <t>L-62 İSTUR 35-14-L00062_956639573_956639573</t>
  </si>
  <si>
    <t>28.12.2021 16:34:11</t>
  </si>
  <si>
    <t>28.12.2021 18:57:41</t>
  </si>
  <si>
    <t>DAZYURT TR-1 45-71-M01738_953192879_953192879</t>
  </si>
  <si>
    <t>28.12.2021 16:38:17</t>
  </si>
  <si>
    <t>28.12.2021 23:07:29</t>
  </si>
  <si>
    <t>DERBENTALTI TARIMSAL SULAMA TR-1 45-83-M00582_45-83-M00582_2372266</t>
  </si>
  <si>
    <t>28.12.2021 16:39:58</t>
  </si>
  <si>
    <t>28.12.2021 20:23:38</t>
  </si>
  <si>
    <t>SARIGÖL TR-49 45-79-M00049_945558082_945558082</t>
  </si>
  <si>
    <t>28.12.2021 16:43:13</t>
  </si>
  <si>
    <t>28.12.2021 17:41:09</t>
  </si>
  <si>
    <t>K-827 35-01-K00827_35-01-K00827_2358025</t>
  </si>
  <si>
    <t>28.12.2021 16:43:26</t>
  </si>
  <si>
    <t>28.12.2021 17:45:40</t>
  </si>
  <si>
    <t>MENDERES DM-2/TR-1 35-22-M00300_MENDERES-1 M17_2095708</t>
  </si>
  <si>
    <t>28.12.2021 16:44:59</t>
  </si>
  <si>
    <t>28.12.2021 16:53:56</t>
  </si>
  <si>
    <t>KIRKAĞAÇ TR-21 45-76-M00021_955238912_955238912</t>
  </si>
  <si>
    <t>28.12.2021 16:57:54</t>
  </si>
  <si>
    <t>28.12.2021 18:35:52</t>
  </si>
  <si>
    <t>SELÇUK İM/DM 35-13-A00004_SELÇUK ZİRAİ SULAMA L05_65986069</t>
  </si>
  <si>
    <t>28.12.2021 16:58:34</t>
  </si>
  <si>
    <t>28.12.2021 17:16:19</t>
  </si>
  <si>
    <t>K-4431 35-01-K04431_911366332_911366332</t>
  </si>
  <si>
    <t>28.12.2021 17:01:06</t>
  </si>
  <si>
    <t>28.12.2021 20:44:26</t>
  </si>
  <si>
    <t>M-993 35-03-M00993_910433455_910433455</t>
  </si>
  <si>
    <t>28.12.2021 17:06:48</t>
  </si>
  <si>
    <t>28.12.2021 17:51:39</t>
  </si>
  <si>
    <t>TR-42 45-77-L00042_C_56403902_56403902</t>
  </si>
  <si>
    <t>28.12.2021 17:16:57</t>
  </si>
  <si>
    <t>28.12.2021 19:30:09</t>
  </si>
  <si>
    <t>_A_56391518_56391518</t>
  </si>
  <si>
    <t>28.12.2021 17:18:34</t>
  </si>
  <si>
    <t>28.12.2021 18:28:36</t>
  </si>
  <si>
    <t>ORUÇLAR TR-1 35-16-M00093_953325163_953325163</t>
  </si>
  <si>
    <t>28.12.2021 17:20:49</t>
  </si>
  <si>
    <t>28.12.2021 22:01:54</t>
  </si>
  <si>
    <t>K-3618 35-01-K03618_910408961_910408961</t>
  </si>
  <si>
    <t>28.12.2021 17:21:22</t>
  </si>
  <si>
    <t>28.12.2021 19:26:17</t>
  </si>
  <si>
    <t>28.12.2021 17:22:00</t>
  </si>
  <si>
    <t>28.12.2021 18:36:51</t>
  </si>
  <si>
    <t>K-928 35-04-K00928_912522536_912522536</t>
  </si>
  <si>
    <t>28.12.2021 17:35:49</t>
  </si>
  <si>
    <t>28.12.2021 18:44:36</t>
  </si>
  <si>
    <t>28.12.2021 17:38:59</t>
  </si>
  <si>
    <t>28.12.2021 18:31:21</t>
  </si>
  <si>
    <t>AKÇAALAN YEDİEVLER TR-1 35-22-M00221_955266173_955266173</t>
  </si>
  <si>
    <t>28.12.2021 17:41:28</t>
  </si>
  <si>
    <t>28.12.2021 19:33:30</t>
  </si>
  <si>
    <t>K-83 35-03-K00083_D d6b_5777562</t>
  </si>
  <si>
    <t>28.12.2021 17:43:35</t>
  </si>
  <si>
    <t>28.12.2021 18:35:57</t>
  </si>
  <si>
    <t>AŞAĞIKIRIKLAR DM 35-16-M00448_YENİKENT SULAMA M11_2115986</t>
  </si>
  <si>
    <t>28.12.2021 17:45:21</t>
  </si>
  <si>
    <t>28.12.2021 18:39:52</t>
  </si>
  <si>
    <t>28.12.2021 17:51:00</t>
  </si>
  <si>
    <t>28.12.2021 19:43:41</t>
  </si>
  <si>
    <t>L-134 DENETMENLER SİTESİ 35-14-L00134_956640662_956640662</t>
  </si>
  <si>
    <t>28.12.2021 17:51:42</t>
  </si>
  <si>
    <t>28.12.2021 19:03:42</t>
  </si>
  <si>
    <t>DM-21/18A 45-71-M00476_953193532_953193532</t>
  </si>
  <si>
    <t>28.12.2021 17:52:00</t>
  </si>
  <si>
    <t>28.12.2021 19:12:55</t>
  </si>
  <si>
    <t>28.12.2021 17:55:37</t>
  </si>
  <si>
    <t>28.12.2021 18:53:57</t>
  </si>
  <si>
    <t>L-295 35-18-L00295_950436724_950436724</t>
  </si>
  <si>
    <t>28.12.2021 18:02:27</t>
  </si>
  <si>
    <t>28.12.2021 22:35:14</t>
  </si>
  <si>
    <t>TR-50 35-16-L00050_953338994_953338994</t>
  </si>
  <si>
    <t>28.12.2021 18:21:09</t>
  </si>
  <si>
    <t>28.12.2021 20:44:48</t>
  </si>
  <si>
    <t>SARUHANLI TR-6 45-80-M00006_43056142_56386137_56386137</t>
  </si>
  <si>
    <t>28.12.2021 18:22:00</t>
  </si>
  <si>
    <t>28.12.2021 20:58:49</t>
  </si>
  <si>
    <t>KADIDAĞ TR-2 45-72-L00123_C_56387828_56387828</t>
  </si>
  <si>
    <t>28.12.2021 18:25:08</t>
  </si>
  <si>
    <t>28.12.2021 21:35:40</t>
  </si>
  <si>
    <t>M-2916 35-01-M02916_A_56376818_56376818</t>
  </si>
  <si>
    <t>28.12.2021 18:46:42</t>
  </si>
  <si>
    <t>28.12.2021 21:35:23</t>
  </si>
  <si>
    <t>TR-2/92-1 45-83-L00132_955155056_955155056</t>
  </si>
  <si>
    <t>28.12.2021 19:00:44</t>
  </si>
  <si>
    <t>28.12.2021 20:37:44</t>
  </si>
  <si>
    <t>TR-2/32 45-72-L00032_956478127_956478127</t>
  </si>
  <si>
    <t>28.12.2021 19:03:32</t>
  </si>
  <si>
    <t>29.12.2021 09:31:57</t>
  </si>
  <si>
    <t>DM-11F TURGUT ÖZAL-2 45-71-M00388_953223237_953223237</t>
  </si>
  <si>
    <t>28.12.2021 19:05:00</t>
  </si>
  <si>
    <t>29.12.2021 01:08:10</t>
  </si>
  <si>
    <t>MERSİNDERE TR-1 45-78-L00472_953302004_953302004</t>
  </si>
  <si>
    <t>28.12.2021 19:13:16</t>
  </si>
  <si>
    <t>28.12.2021 21:36:35</t>
  </si>
  <si>
    <t>M-1185 35-04-M01185_B_56363141_56363141</t>
  </si>
  <si>
    <t>28.12.2021 19:19:37</t>
  </si>
  <si>
    <t>28.12.2021 19:44:54</t>
  </si>
  <si>
    <t>28.12.2021 19:22:55</t>
  </si>
  <si>
    <t>28.12.2021 22:00:01</t>
  </si>
  <si>
    <t>MORDOĞAN TR-1 35-21-L00201_953358412_953358412</t>
  </si>
  <si>
    <t>28.12.2021 19:27:03</t>
  </si>
  <si>
    <t>28.12.2021 21:40:14</t>
  </si>
  <si>
    <t>28.12.2021 19:33:07</t>
  </si>
  <si>
    <t>28.12.2021 20:10:28</t>
  </si>
  <si>
    <t>28.12.2021 19:33:15</t>
  </si>
  <si>
    <t>28.12.2021 22:25:23</t>
  </si>
  <si>
    <t>BADEMLER TR-2 35-19-L00297_956669458_956669458</t>
  </si>
  <si>
    <t>28.12.2021 19:35:46</t>
  </si>
  <si>
    <t>28.12.2021 22:43:39</t>
  </si>
  <si>
    <t>KIZILCAAVLU TR-1 35-29-L00565_950345321_950345321</t>
  </si>
  <si>
    <t>28.12.2021 20:12:10</t>
  </si>
  <si>
    <t>28.12.2021 21:29:30</t>
  </si>
  <si>
    <t>K-215 35-04-K00215_35-04-K00215_2372147</t>
  </si>
  <si>
    <t>28.12.2021 20:47:26</t>
  </si>
  <si>
    <t>28.12.2021 21:51:17</t>
  </si>
  <si>
    <t>KÖSEDERE TR-2 35-21-L00125_953359247_953359247</t>
  </si>
  <si>
    <t>28.12.2021 20:54:03</t>
  </si>
  <si>
    <t>28.12.2021 23:38:47</t>
  </si>
  <si>
    <t>28.12.2021 21:16:33</t>
  </si>
  <si>
    <t>29.12.2021 05:05:43</t>
  </si>
  <si>
    <t>ÇANDARLI TR-4 35-30-M00004_A_56365158_56365158</t>
  </si>
  <si>
    <t>28.12.2021 21:19:20</t>
  </si>
  <si>
    <t>28.12.2021 23:29:03</t>
  </si>
  <si>
    <t>TR-142 YAĞCILAR KÖK 35-19-M00142_C_56376310_56376310</t>
  </si>
  <si>
    <t>28.12.2021 21:28:06</t>
  </si>
  <si>
    <t>28.12.2021 23:57:38</t>
  </si>
  <si>
    <t>İLYASLAR TR-1 45-76-M00099_955247147_955247147</t>
  </si>
  <si>
    <t>28.12.2021 21:39:37</t>
  </si>
  <si>
    <t>28.12.2021 23:05:06</t>
  </si>
  <si>
    <t>ÇANDARLI TR-2 35-30-M00002_TR-3 M02_72079684</t>
  </si>
  <si>
    <t>28.12.2021 22:25:56</t>
  </si>
  <si>
    <t>28.12.2021 22:38:00</t>
  </si>
  <si>
    <t>ÇINARLIKUYU KÖK 45-71-M00188_CEZAEVİ M03_72248740</t>
  </si>
  <si>
    <t>28.12.2021 22:58:20</t>
  </si>
  <si>
    <t>29.12.2021 04:44:21</t>
  </si>
  <si>
    <t>K-3771 35-08-K03771_913617918_913617918</t>
  </si>
  <si>
    <t>28.12.2021 23:02:13</t>
  </si>
  <si>
    <t>29.12.2021 01:49:49</t>
  </si>
  <si>
    <t>ADALA TR-4 45-78-M00297_953282564_953282564</t>
  </si>
  <si>
    <t>28.12.2021 23:07:18</t>
  </si>
  <si>
    <t>28.12.2021 23:57:13</t>
  </si>
  <si>
    <t>K-3164 35-03-K03164_910821226_910821226</t>
  </si>
  <si>
    <t>28.12.2021 23:19:25</t>
  </si>
  <si>
    <t>29.12.2021 00:17:44</t>
  </si>
  <si>
    <t>TR-28 (M-728) 35-30-M00728_955300066_955300066</t>
  </si>
  <si>
    <t>28.12.2021 23:42:12</t>
  </si>
  <si>
    <t>29.12.2021 02:24:21</t>
  </si>
  <si>
    <t>29.12.2021 00:53:12</t>
  </si>
  <si>
    <t>29.12.2021 02:43:21</t>
  </si>
  <si>
    <t>TR-1/111 45-83-M00111_ÖZDİLEK AVM M01_2095625</t>
  </si>
  <si>
    <t>29.12.2021 01:08:06</t>
  </si>
  <si>
    <t>29.12.2021 01:43:05</t>
  </si>
  <si>
    <t>TR-316 35-14-L00316_B_77737939_77737939</t>
  </si>
  <si>
    <t>29.12.2021 01:08:31</t>
  </si>
  <si>
    <t>29.12.2021 01:47:24</t>
  </si>
  <si>
    <t>BANKSİS TR-2 35-14-M00362_ H1_2311103</t>
  </si>
  <si>
    <t>29.12.2021 01:38:27</t>
  </si>
  <si>
    <t>29.12.2021 03:01:59</t>
  </si>
  <si>
    <t>KIRKAĞAÇ TR-22 45-76-M00022_A_56386034_56386034</t>
  </si>
  <si>
    <t>29.12.2021 01:54:05</t>
  </si>
  <si>
    <t>29.12.2021 03:41:28</t>
  </si>
  <si>
    <t>29.12.2021 02:00:24</t>
  </si>
  <si>
    <t>29.12.2021 02:40:33</t>
  </si>
  <si>
    <t>K-2524 35-04-K02524_99776861_99776861</t>
  </si>
  <si>
    <t>29.12.2021 02:13:22</t>
  </si>
  <si>
    <t>29.12.2021 03:43:28</t>
  </si>
  <si>
    <t>BAŞARAN TR-3 35-31-L00072_47943191_56367715_56367715</t>
  </si>
  <si>
    <t>29.12.2021 02:19:52</t>
  </si>
  <si>
    <t>29.12.2021 03:46:09</t>
  </si>
  <si>
    <t>M-715 35-17-M00715_950301243_950301243</t>
  </si>
  <si>
    <t>29.12.2021 02:39:50</t>
  </si>
  <si>
    <t>29.12.2021 03:33:47</t>
  </si>
  <si>
    <t>TR-1/61-A 45-72-M00623_956481588_956481588</t>
  </si>
  <si>
    <t>29.12.2021 02:44:44</t>
  </si>
  <si>
    <t>29.12.2021 12:01:46</t>
  </si>
  <si>
    <t>ÇEŞME İM 35-18-A00001_ALTINYUNUS L10_2308111</t>
  </si>
  <si>
    <t>29.12.2021 04:07:37</t>
  </si>
  <si>
    <t>29.12.2021 04:23:14</t>
  </si>
  <si>
    <t>29.12.2021 05:03:00</t>
  </si>
  <si>
    <t>29.12.2021 06:03:00</t>
  </si>
  <si>
    <t>L-401 ALTINYUNUS DM 35-18-L00401_SAĞLIKÇILAR L-477 L15_2326016</t>
  </si>
  <si>
    <t>29.12.2021 05:10:00</t>
  </si>
  <si>
    <t>29.12.2021 05:19:54</t>
  </si>
  <si>
    <t>29.12.2021 06:21:00</t>
  </si>
  <si>
    <t>29.12.2021 07:23:04</t>
  </si>
  <si>
    <t>29.12.2021 06:27:07</t>
  </si>
  <si>
    <t>29.12.2021 08:33:05</t>
  </si>
  <si>
    <t>MESLEK LİSESİ TR 45-83-L00167_45-83-L00167_2349581</t>
  </si>
  <si>
    <t>29.12.2021 07:16:21</t>
  </si>
  <si>
    <t>29.12.2021 09:08:23</t>
  </si>
  <si>
    <t>29.12.2021 07:27:04</t>
  </si>
  <si>
    <t>29.12.2021 09:24:55</t>
  </si>
  <si>
    <t>SELİMŞAHLAR TR-2 45-71-M00137_TOKİ M03_2080336</t>
  </si>
  <si>
    <t>29.12.2021 07:38:00</t>
  </si>
  <si>
    <t>29.12.2021 08:55:34</t>
  </si>
  <si>
    <t>L-39 35-14-L00039_956658045_956658045</t>
  </si>
  <si>
    <t>29.12.2021 07:45:54</t>
  </si>
  <si>
    <t>29.12.2021 13:26:37</t>
  </si>
  <si>
    <t>29.12.2021 07:54:56</t>
  </si>
  <si>
    <t>29.12.2021 12:33:35</t>
  </si>
  <si>
    <t>MURADİYE DM-5/8 KÖK 45-71-M00828_DM-5/11 M08_72087092</t>
  </si>
  <si>
    <t>29.12.2021 08:02:59</t>
  </si>
  <si>
    <t>29.12.2021 10:13:38</t>
  </si>
  <si>
    <t>29.12.2021 08:04:35</t>
  </si>
  <si>
    <t>29.12.2021 10:08:16</t>
  </si>
  <si>
    <t>K-3385 35-04-K03385_D &amp;#x27;K3388D3B_5819467</t>
  </si>
  <si>
    <t>29.12.2021 08:10:34</t>
  </si>
  <si>
    <t>29.12.2021 10:25:56</t>
  </si>
  <si>
    <t>ÖMÜR BELDESİ DM 35-14-M00120_M-42 M01_80640533</t>
  </si>
  <si>
    <t>29.12.2021 08:12:15</t>
  </si>
  <si>
    <t>29.12.2021 12:20:30</t>
  </si>
  <si>
    <t>29.12.2021 08:16:16</t>
  </si>
  <si>
    <t>29.12.2021 10:57:18</t>
  </si>
  <si>
    <t>29.12.2021 08:25:43</t>
  </si>
  <si>
    <t>29.12.2021 20:27:44</t>
  </si>
  <si>
    <t>K-2 35-01-K00002_910761863_910761863</t>
  </si>
  <si>
    <t>29.12.2021 08:30:01</t>
  </si>
  <si>
    <t>29.12.2021 10:29:26</t>
  </si>
  <si>
    <t>K-1592 35-02-K01592_910061485_910061485</t>
  </si>
  <si>
    <t>29.12.2021 08:33:47</t>
  </si>
  <si>
    <t>29.12.2021 09:51:55</t>
  </si>
  <si>
    <t>29.12.2021 08:34:45</t>
  </si>
  <si>
    <t>29.12.2021 09:17:37</t>
  </si>
  <si>
    <t>SANCAKLI TR-1 35-22-M00157_35-22-M00157_2364210</t>
  </si>
  <si>
    <t>29.12.2021 08:39:00</t>
  </si>
  <si>
    <t>29.12.2021 09:17:50</t>
  </si>
  <si>
    <t>L-118 OVACIK 35-18-L00118_95000593190_95000593190</t>
  </si>
  <si>
    <t>29.12.2021 08:41:20</t>
  </si>
  <si>
    <t>29.12.2021 19:45:35</t>
  </si>
  <si>
    <t>TR-2/11 45-72-L00011_B_56393692_56393692</t>
  </si>
  <si>
    <t>29.12.2021 08:42:21</t>
  </si>
  <si>
    <t>29.12.2021 11:08:42</t>
  </si>
  <si>
    <t>HİLAL KLASİK TM 35-01-A00011_FUAR-1 M10_2313925</t>
  </si>
  <si>
    <t>29.12.2021 08:42:50</t>
  </si>
  <si>
    <t>29.12.2021 08:58:10</t>
  </si>
  <si>
    <t>K-165 35-03-K00165_910186547_910186547</t>
  </si>
  <si>
    <t>29.12.2021 08:46:37</t>
  </si>
  <si>
    <t>29.12.2021 10:52:22</t>
  </si>
  <si>
    <t>YOLÜSTÜ TR-2 35-15-L00920_C_56367925_56367925</t>
  </si>
  <si>
    <t>29.12.2021 08:49:51</t>
  </si>
  <si>
    <t>29.12.2021 10:29:29</t>
  </si>
  <si>
    <t>TR-292 (İM-1/TR-2) 35-19-L00292_956662929_956662929</t>
  </si>
  <si>
    <t>29.12.2021 08:50:34</t>
  </si>
  <si>
    <t>29.12.2021 10:00:41</t>
  </si>
  <si>
    <t>YAYLAKÖY TR-1 45-83-L00241_A_56386601_56386601</t>
  </si>
  <si>
    <t>29.12.2021 08:58:51</t>
  </si>
  <si>
    <t>29.12.2021 15:43:24</t>
  </si>
  <si>
    <t>29.12.2021 08:59:57</t>
  </si>
  <si>
    <t>29.12.2021 15:55:58</t>
  </si>
  <si>
    <t>29.12.2021 09:01:59</t>
  </si>
  <si>
    <t>29.12.2021 13:19:52</t>
  </si>
  <si>
    <t>L-112 OVACIK 35-18-L00112_950439477_950439477</t>
  </si>
  <si>
    <t>29.12.2021 09:06:44</t>
  </si>
  <si>
    <t>29.12.2021 20:38:01</t>
  </si>
  <si>
    <t>DM-2/4 35-18-L00590_950453671_950453671</t>
  </si>
  <si>
    <t>29.12.2021 09:10:25</t>
  </si>
  <si>
    <t>29.12.2021 22:10:08</t>
  </si>
  <si>
    <t>M-999 35-09-M00999_M-396 M01_47389820</t>
  </si>
  <si>
    <t>29.12.2021 09:11:00</t>
  </si>
  <si>
    <t>29.12.2021 17:07:44</t>
  </si>
  <si>
    <t>K-177 35-07-K00177_35-07-K00177_2362473</t>
  </si>
  <si>
    <t>29.12.2021 09:11:57</t>
  </si>
  <si>
    <t>29.12.2021 17:35:54</t>
  </si>
  <si>
    <t>YENİKÖY TR-1 35-22-M00276_35-22-M00276_2374490</t>
  </si>
  <si>
    <t>29.12.2021 09:13:16</t>
  </si>
  <si>
    <t>29.12.2021 14:36:34</t>
  </si>
  <si>
    <t>TR-249 (DM-5/10) 35-19-M00249_956678709_956678709</t>
  </si>
  <si>
    <t>29.12.2021 09:13:30</t>
  </si>
  <si>
    <t>29.12.2021 10:00:05</t>
  </si>
  <si>
    <t>GEDİK DUTLUDERE TR-3 35-31-L00132_35-31-L00132_2364009</t>
  </si>
  <si>
    <t>29.12.2021 17:37:32</t>
  </si>
  <si>
    <t>29.12.2021 09:16:04</t>
  </si>
  <si>
    <t>29.12.2021 11:09:43</t>
  </si>
  <si>
    <t>SULTAN DM 35-25-M00121_955294125_955294125</t>
  </si>
  <si>
    <t>29.12.2021 09:17:34</t>
  </si>
  <si>
    <t>29.12.2021 11:50:23</t>
  </si>
  <si>
    <t>KARABURUN TR-11 35-21-L00010_953359672_953359672</t>
  </si>
  <si>
    <t>29.12.2021 09:18:00</t>
  </si>
  <si>
    <t>29.12.2021 12:17:32</t>
  </si>
  <si>
    <t>AĞAÇ İŞLERİ TR-7 35-22-M00143_B_56371231_56371231</t>
  </si>
  <si>
    <t>29.12.2021 09:19:39</t>
  </si>
  <si>
    <t>29.12.2021 10:59:04</t>
  </si>
  <si>
    <t>K-2302 35-04-K02302_E_56368534_56368534</t>
  </si>
  <si>
    <t>29.12.2021 09:20:05</t>
  </si>
  <si>
    <t>29.12.2021 17:25:26</t>
  </si>
  <si>
    <t>GÜLKENT TR-1 35-30-M00224_D_56375079_56375079</t>
  </si>
  <si>
    <t>29.12.2021 09:23:00</t>
  </si>
  <si>
    <t>29.12.2021 11:21:21</t>
  </si>
  <si>
    <t>DM-3/12 (KISIK CAMİİ) 45-71-M00106_45-71-M00106_72074275</t>
  </si>
  <si>
    <t>29.12.2021 09:24:30</t>
  </si>
  <si>
    <t>29.12.2021 14:42:23</t>
  </si>
  <si>
    <t>KARABURUN TR-11 35-21-L00010_953359655_953359655</t>
  </si>
  <si>
    <t>29.12.2021 09:24:47</t>
  </si>
  <si>
    <t>29.12.2021 11:16:30</t>
  </si>
  <si>
    <t>29.12.2021 09:30:00</t>
  </si>
  <si>
    <t>29.12.2021 11:04:51</t>
  </si>
  <si>
    <t>29.12.2021 09:31:27</t>
  </si>
  <si>
    <t>29.12.2021 14:56:03</t>
  </si>
  <si>
    <t>29.12.2021 09:32:29</t>
  </si>
  <si>
    <t>29.12.2021 14:57:47</t>
  </si>
  <si>
    <t>TR-82 35-30-L00082_35-30-L00082_72047737</t>
  </si>
  <si>
    <t>29.12.2021 09:33:01</t>
  </si>
  <si>
    <t>29.12.2021 13:08:53</t>
  </si>
  <si>
    <t>29.12.2021 09:35:37</t>
  </si>
  <si>
    <t>29.12.2021 09:49:51</t>
  </si>
  <si>
    <t>L-110 BEYLER KÖYÜ 35-14-L00110_DIREK TIPI TRAFO HUCRESI H01_2101932</t>
  </si>
  <si>
    <t>29.12.2021 09:38:46</t>
  </si>
  <si>
    <t>29.12.2021 15:49:00</t>
  </si>
  <si>
    <t>UZUNKÖY TR-1 35-31-L00144_A_72255945_72255945</t>
  </si>
  <si>
    <t>29.12.2021 09:39:00</t>
  </si>
  <si>
    <t>29.12.2021 14:33:12</t>
  </si>
  <si>
    <t>29.12.2021 09:40:00</t>
  </si>
  <si>
    <t>29.12.2021 12:47:38</t>
  </si>
  <si>
    <t>L-95 35-18-L00095_6497245_56372203_56372203</t>
  </si>
  <si>
    <t>29.12.2021 09:40:49</t>
  </si>
  <si>
    <t>29.12.2021 19:08:48</t>
  </si>
  <si>
    <t>TR-26 35-19-L00026_956672653_956672653</t>
  </si>
  <si>
    <t>29.12.2021 09:43:15</t>
  </si>
  <si>
    <t>29.12.2021 12:29:50</t>
  </si>
  <si>
    <t>TR-71 35-30-L00071_35-30-L00071_2354083</t>
  </si>
  <si>
    <t>29.12.2021 09:43:47</t>
  </si>
  <si>
    <t>29.12.2021 14:08:41</t>
  </si>
  <si>
    <t>29.12.2021 09:45:30</t>
  </si>
  <si>
    <t>29.12.2021 20:54:08</t>
  </si>
  <si>
    <t>TR-25 45-77-L00025_945503956_945503956</t>
  </si>
  <si>
    <t>29.12.2021 09:48:16</t>
  </si>
  <si>
    <t>29.12.2021 11:13:46</t>
  </si>
  <si>
    <t>DM-5/TR-6 35-26-M00773_35-26-M00773_42461496</t>
  </si>
  <si>
    <t>29.12.2021 09:51:27</t>
  </si>
  <si>
    <t>29.12.2021 10:28:15</t>
  </si>
  <si>
    <t>29.12.2021 09:52:29</t>
  </si>
  <si>
    <t>29.12.2021 18:04:46</t>
  </si>
  <si>
    <t>L-93 ULAMIŞ MEYDAN 35-14-L00093_956648962_956648962</t>
  </si>
  <si>
    <t>29.12.2021 15:46:56</t>
  </si>
  <si>
    <t>SARIGÖL TR-23 45-79-M00023_95000011845_95000011845</t>
  </si>
  <si>
    <t>29.12.2021 09:53:41</t>
  </si>
  <si>
    <t>29.12.2021 11:08:08</t>
  </si>
  <si>
    <t>KIRKAĞAÇ TR-22 45-76-M00022_955239741_955239741</t>
  </si>
  <si>
    <t>29.12.2021 09:56:10</t>
  </si>
  <si>
    <t>29.12.2021 12:55:01</t>
  </si>
  <si>
    <t>DM-1/10 (TR-18) 35-19-M00018_956662952_956662952</t>
  </si>
  <si>
    <t>29.12.2021 09:56:50</t>
  </si>
  <si>
    <t>29.12.2021 13:55:40</t>
  </si>
  <si>
    <t>29.12.2021 10:00:00</t>
  </si>
  <si>
    <t>29.12.2021 15:01:00</t>
  </si>
  <si>
    <t>M-1432 35-02-M01432_35-02-M01432_2374087</t>
  </si>
  <si>
    <t>29.12.2021 10:03:00</t>
  </si>
  <si>
    <t>29.12.2021 19:11:26</t>
  </si>
  <si>
    <t>SUCAHLI TR-1 35-24-M00103_B_56352621_56352621</t>
  </si>
  <si>
    <t>29.12.2021 10:03:46</t>
  </si>
  <si>
    <t>29.12.2021 11:24:16</t>
  </si>
  <si>
    <t>TR-1/85 45-83-M00085_48104459_56385910_56385910</t>
  </si>
  <si>
    <t>29.12.2021 10:08:36</t>
  </si>
  <si>
    <t>29.12.2021 12:47:36</t>
  </si>
  <si>
    <t>TR-11 45-77-L00011_TR-16 L05_72203811</t>
  </si>
  <si>
    <t>29.12.2021 10:10:47</t>
  </si>
  <si>
    <t>29.12.2021 10:35:17</t>
  </si>
  <si>
    <t>M-1573 35-01-M01573_911935978_911935978</t>
  </si>
  <si>
    <t>29.12.2021 10:13:12</t>
  </si>
  <si>
    <t>29.12.2021 11:51:06</t>
  </si>
  <si>
    <t>TR-134 35-26-M00134_95000494328_95000494328</t>
  </si>
  <si>
    <t>29.12.2021 10:14:03</t>
  </si>
  <si>
    <t>29.12.2021 10:43:18</t>
  </si>
  <si>
    <t>L-262 ÇİÇEKÇİ PARKI 35-18-L00262_950444702_950444702</t>
  </si>
  <si>
    <t>29.12.2021 10:14:42</t>
  </si>
  <si>
    <t>29.12.2021 19:01:37</t>
  </si>
  <si>
    <t>DM-2/03 45-71-M00166_953204989_953204989</t>
  </si>
  <si>
    <t>29.12.2021 10:15:00</t>
  </si>
  <si>
    <t>29.12.2021 12:03:05</t>
  </si>
  <si>
    <t>29.12.2021 10:15:22</t>
  </si>
  <si>
    <t>29.12.2021 12:17:29</t>
  </si>
  <si>
    <t>SARPINCIK TR-1 35-21-L00070_953357710_953357710</t>
  </si>
  <si>
    <t>29.12.2021 10:17:19</t>
  </si>
  <si>
    <t>29.12.2021 14:20:26</t>
  </si>
  <si>
    <t>29.12.2021 10:19:00</t>
  </si>
  <si>
    <t>29.12.2021 15:16:53</t>
  </si>
  <si>
    <t>29.12.2021 10:25:37</t>
  </si>
  <si>
    <t>29.12.2021 11:43:26</t>
  </si>
  <si>
    <t>K-4366 35-01-K04366_911419147_911419147</t>
  </si>
  <si>
    <t>29.12.2021 10:33:18</t>
  </si>
  <si>
    <t>29.12.2021 13:11:49</t>
  </si>
  <si>
    <t>DM-2/12 45-72-M00610_956509497_956509497</t>
  </si>
  <si>
    <t>29.12.2021 10:33:51</t>
  </si>
  <si>
    <t>29.12.2021 18:26:40</t>
  </si>
  <si>
    <t>L-438 35-18-L00438_12296564 E01_5945518</t>
  </si>
  <si>
    <t>29.12.2021 10:38:00</t>
  </si>
  <si>
    <t>29.12.2021 16:42:33</t>
  </si>
  <si>
    <t>ATALAN TR-1 35-26-L00248_956608088_956608088</t>
  </si>
  <si>
    <t>29.12.2021 10:40:59</t>
  </si>
  <si>
    <t>29.12.2021 11:35:43</t>
  </si>
  <si>
    <t>ÇALTEPE TR-1 45-80-M00162_956546166_956546166</t>
  </si>
  <si>
    <t>29.12.2021 10:41:11</t>
  </si>
  <si>
    <t>29.12.2021 12:49:52</t>
  </si>
  <si>
    <t>MORDOĞAN TR-28 35-21-L00156_953364805_953364805</t>
  </si>
  <si>
    <t>29.12.2021 10:43:00</t>
  </si>
  <si>
    <t>29.12.2021 11:08:48</t>
  </si>
  <si>
    <t>K-1024 35-01-K01024_911260818_911260818</t>
  </si>
  <si>
    <t>29.12.2021 10:45:12</t>
  </si>
  <si>
    <t>29.12.2021 14:28:26</t>
  </si>
  <si>
    <t>KARAVELİLER TR-1 KÖK 35-20-L00137_KIZILCAOVA L03_2050223</t>
  </si>
  <si>
    <t>29.12.2021 10:49:31</t>
  </si>
  <si>
    <t>29.12.2021 12:09:53</t>
  </si>
  <si>
    <t>TR-88 35-15-M00088_950402644_950402644</t>
  </si>
  <si>
    <t>29.12.2021 10:56:00</t>
  </si>
  <si>
    <t>29.12.2021 18:35:34</t>
  </si>
  <si>
    <t>ÇAPAKLI KÖK 45-78-M01161_HatBaşıAyırıcı_53139984 M05_53139984</t>
  </si>
  <si>
    <t>29.12.2021 11:05:09</t>
  </si>
  <si>
    <t>29.12.2021 12:58:45</t>
  </si>
  <si>
    <t>M-1036 35-04-M01036_C_56368775_56368775</t>
  </si>
  <si>
    <t>29.12.2021 11:08:56</t>
  </si>
  <si>
    <t>29.12.2021 19:59:51</t>
  </si>
  <si>
    <t>TR-24 45-77-L00024_945505115_945505115</t>
  </si>
  <si>
    <t>29.12.2021 11:11:00</t>
  </si>
  <si>
    <t>29.12.2021 12:01:47</t>
  </si>
  <si>
    <t>29.12.2021 11:11:39</t>
  </si>
  <si>
    <t>29.12.2021 13:26:05</t>
  </si>
  <si>
    <t>K-1482 35-04-K01482_99342494_99342494</t>
  </si>
  <si>
    <t>29.12.2021 11:12:47</t>
  </si>
  <si>
    <t>29.12.2021 13:16:39</t>
  </si>
  <si>
    <t>29.12.2021 11:14:46</t>
  </si>
  <si>
    <t>29.12.2021 23:49:37</t>
  </si>
  <si>
    <t>DERBENT TM 45-83-A00003_GÖLMARMARA-2 M19_2312524</t>
  </si>
  <si>
    <t>29.12.2021 11:19:10</t>
  </si>
  <si>
    <t>29.12.2021 15:47:10</t>
  </si>
  <si>
    <t>29.12.2021 11:21:42</t>
  </si>
  <si>
    <t>29.12.2021 12:16:05</t>
  </si>
  <si>
    <t>29.12.2021 11:25:33</t>
  </si>
  <si>
    <t>29.12.2021 14:36:09</t>
  </si>
  <si>
    <t>L-25 35-14-L00025_8608510_56355371_56355371</t>
  </si>
  <si>
    <t>29.12.2021 11:26:47</t>
  </si>
  <si>
    <t>29.12.2021 15:07:31</t>
  </si>
  <si>
    <t>SOMA TR-11 45-82-M00011_945542725_945542725</t>
  </si>
  <si>
    <t>29.12.2021 11:28:43</t>
  </si>
  <si>
    <t>29.12.2021 13:02:44</t>
  </si>
  <si>
    <t>KARKIN TR-1 45-84-M00031_6831948_56404264_56404264</t>
  </si>
  <si>
    <t>29.12.2021 11:28:54</t>
  </si>
  <si>
    <t>29.12.2021 12:48:17</t>
  </si>
  <si>
    <t>EMİRALEM TR-10 35-28-M00235_953394904_953394904</t>
  </si>
  <si>
    <t>29.12.2021 11:30:33</t>
  </si>
  <si>
    <t>29.12.2021 12:30:55</t>
  </si>
  <si>
    <t>K-259 35-02-K00259_910193497_910193497</t>
  </si>
  <si>
    <t>29.12.2021 11:41:10</t>
  </si>
  <si>
    <t>29.12.2021 12:13:47</t>
  </si>
  <si>
    <t>TR-53 35-26-M00053_10704045_56358523_56358523</t>
  </si>
  <si>
    <t>29.12.2021 11:41:55</t>
  </si>
  <si>
    <t>29.12.2021 12:10:18</t>
  </si>
  <si>
    <t>29.12.2021 11:42:27</t>
  </si>
  <si>
    <t>29.12.2021 14:34:40</t>
  </si>
  <si>
    <t>29.12.2021 11:43:49</t>
  </si>
  <si>
    <t>29.12.2021 14:19:40</t>
  </si>
  <si>
    <t>TR-19 45-77-L00019_945511181_945511181</t>
  </si>
  <si>
    <t>29.12.2021 11:48:24</t>
  </si>
  <si>
    <t>29.12.2021 13:48:07</t>
  </si>
  <si>
    <t>MORDOĞAN TR-38 35-21-L00165_953367056_953367056</t>
  </si>
  <si>
    <t>29.12.2021 11:52:15</t>
  </si>
  <si>
    <t>29.12.2021 19:20:35</t>
  </si>
  <si>
    <t>DEMİRKÖPRÜ TM 45-78-A00005_HatBaşıAyırıcı_53135943 M07_53135943</t>
  </si>
  <si>
    <t>29.12.2021 12:01:21</t>
  </si>
  <si>
    <t>29.12.2021 17:12:27</t>
  </si>
  <si>
    <t>29.12.2021 12:45:45</t>
  </si>
  <si>
    <t>DM-1/TR-24 35-13-M00033__66202655_66202655</t>
  </si>
  <si>
    <t>29.12.2021 12:15:44</t>
  </si>
  <si>
    <t>29.12.2021 14:40:34</t>
  </si>
  <si>
    <t>ATAKÖY TR-6 35-22-M00176_955291941_955291941</t>
  </si>
  <si>
    <t>29.12.2021 12:16:48</t>
  </si>
  <si>
    <t>29.12.2021 13:59:34</t>
  </si>
  <si>
    <t>EMİRALEM TR-4 35-28-M00502_A_56357448_56357448</t>
  </si>
  <si>
    <t>29.12.2021 12:16:50</t>
  </si>
  <si>
    <t>29.12.2021 12:46:38</t>
  </si>
  <si>
    <t>İLTUR TR-2 35-19-M00434_956688607_956688607</t>
  </si>
  <si>
    <t>29.12.2021 12:20:27</t>
  </si>
  <si>
    <t>29.12.2021 15:20:28</t>
  </si>
  <si>
    <t>ÇALIKLI TR-1 45-81-M00174_945637681_945637681</t>
  </si>
  <si>
    <t>29.12.2021 12:21:11</t>
  </si>
  <si>
    <t>29.12.2021 15:12:18</t>
  </si>
  <si>
    <t>M-1594 35-01-M01594_A A1_79593635</t>
  </si>
  <si>
    <t>29.12.2021 12:29:44</t>
  </si>
  <si>
    <t>29.12.2021 16:47:25</t>
  </si>
  <si>
    <t>SELENDİ TR-8 45-81-M00008_A_56387553_56387553</t>
  </si>
  <si>
    <t>29.12.2021 12:40:41</t>
  </si>
  <si>
    <t>29.12.2021 13:48:15</t>
  </si>
  <si>
    <t>ÖZBEK TR-4 (TR-234) 35-19-M00233_95000075168_95000075168</t>
  </si>
  <si>
    <t>29.12.2021 12:40:56</t>
  </si>
  <si>
    <t>29.12.2021 15:26:17</t>
  </si>
  <si>
    <t>TR-2/67 45-83-L00067__72372386_72372386</t>
  </si>
  <si>
    <t>29.12.2021 12:42:39</t>
  </si>
  <si>
    <t>29.12.2021 14:30:57</t>
  </si>
  <si>
    <t>SARUHANLI TR-14 45-80-M00014_45-80-M00014_2360651</t>
  </si>
  <si>
    <t>29.12.2021 12:42:45</t>
  </si>
  <si>
    <t>29.12.2021 13:25:19</t>
  </si>
  <si>
    <t>MURADİYE DM-5/05 45-71-M00235_DM-5/6 M06_2124545</t>
  </si>
  <si>
    <t>29.12.2021 12:52:01</t>
  </si>
  <si>
    <t>29.12.2021 14:37:16</t>
  </si>
  <si>
    <t>K-1001 35-03-K01001_910030898_910030898</t>
  </si>
  <si>
    <t>29.12.2021 12:52:05</t>
  </si>
  <si>
    <t>29.12.2021 16:11:15</t>
  </si>
  <si>
    <t>29.12.2021 12:52:12</t>
  </si>
  <si>
    <t>29.12.2021 14:22:03</t>
  </si>
  <si>
    <t>LOKMANKUYU KÖK 35-15-L00903_MENDERES L02_67112626</t>
  </si>
  <si>
    <t>29.12.2021 12:52:37</t>
  </si>
  <si>
    <t>29.12.2021 14:34:46</t>
  </si>
  <si>
    <t>DM-16/02 (BORU FABRİKASI KABİN) 45-71-M00267_953244623_953244623</t>
  </si>
  <si>
    <t>29.12.2021 12:54:23</t>
  </si>
  <si>
    <t>29.12.2021 15:00:06</t>
  </si>
  <si>
    <t>PAYAMLI M-15 35-25-M00180_9377697_65587893_65587893</t>
  </si>
  <si>
    <t>29.12.2021 12:54:40</t>
  </si>
  <si>
    <t>29.12.2021 14:01:22</t>
  </si>
  <si>
    <t>K-914 35-01-K00914_911535104_911535104</t>
  </si>
  <si>
    <t>29.12.2021 13:04:34</t>
  </si>
  <si>
    <t>29.12.2021 17:32:04</t>
  </si>
  <si>
    <t>DOĞANBEY M-40 35-25-M00355_35-25-M00355_79999750</t>
  </si>
  <si>
    <t>29.12.2021 13:09:26</t>
  </si>
  <si>
    <t>29.12.2021 14:16:06</t>
  </si>
  <si>
    <t>L-118 OVACIK 35-18-L00118_10828912_56354819_56354819</t>
  </si>
  <si>
    <t>29.12.2021 13:17:00</t>
  </si>
  <si>
    <t>29.12.2021 20:43:34</t>
  </si>
  <si>
    <t>29.12.2021 13:21:11</t>
  </si>
  <si>
    <t>29.12.2021 13:48:43</t>
  </si>
  <si>
    <t>29.12.2021 13:25:57</t>
  </si>
  <si>
    <t>29.12.2021 18:53:59</t>
  </si>
  <si>
    <t>DM-1 45-71-M00001_DM-14 M27_2048785</t>
  </si>
  <si>
    <t>29.12.2021 13:28:01</t>
  </si>
  <si>
    <t>29.12.2021 13:44:40</t>
  </si>
  <si>
    <t>29.12.2021 13:28:11</t>
  </si>
  <si>
    <t>29.12.2021 13:34:00</t>
  </si>
  <si>
    <t>MORDOĞAN TR-34 35-21-L00148_953358309_953358309</t>
  </si>
  <si>
    <t>29.12.2021 13:31:00</t>
  </si>
  <si>
    <t>29.12.2021 19:24:17</t>
  </si>
  <si>
    <t>TR-7 ÖZTAK (TR-237) 35-19-M00237_B_77616537_77616537</t>
  </si>
  <si>
    <t>29.12.2021 13:32:31</t>
  </si>
  <si>
    <t>29.12.2021 15:58:52</t>
  </si>
  <si>
    <t>HALIKÖY OVACIK MAH. TR-3 35-32-L00124_B_56368042_56368042</t>
  </si>
  <si>
    <t>29.12.2021 13:33:00</t>
  </si>
  <si>
    <t>29.12.2021 14:54:00</t>
  </si>
  <si>
    <t>K-4539 35-07-K04539_910079362_910079362</t>
  </si>
  <si>
    <t>29.12.2021 13:42:00</t>
  </si>
  <si>
    <t>29.12.2021 18:38:52</t>
  </si>
  <si>
    <t>L-115 OVACIK 35-18-L00115_950465852_950465852</t>
  </si>
  <si>
    <t>29.12.2021 13:43:28</t>
  </si>
  <si>
    <t>29.12.2021 17:46:56</t>
  </si>
  <si>
    <t>29.12.2021 13:47:25</t>
  </si>
  <si>
    <t>29.12.2021 17:20:06</t>
  </si>
  <si>
    <t>K-1506 35-03-K01506_910151974_910151974</t>
  </si>
  <si>
    <t>29.12.2021 13:48:40</t>
  </si>
  <si>
    <t>29.12.2021 16:12:42</t>
  </si>
  <si>
    <t>29.12.2021 13:48:46</t>
  </si>
  <si>
    <t>29.12.2021 16:12:16</t>
  </si>
  <si>
    <t>TR-153 35-15-M00153_950351391_950351391</t>
  </si>
  <si>
    <t>29.12.2021 13:53:17</t>
  </si>
  <si>
    <t>29.12.2021 15:26:44</t>
  </si>
  <si>
    <t>_950370006_950370006</t>
  </si>
  <si>
    <t>29.12.2021 13:56:51</t>
  </si>
  <si>
    <t>29.12.2021 15:39:12</t>
  </si>
  <si>
    <t>K-924 35-02-K00924_35-02-K00924_2374462</t>
  </si>
  <si>
    <t>29.12.2021 13:57:01</t>
  </si>
  <si>
    <t>29.12.2021 15:26:48</t>
  </si>
  <si>
    <t>BALIKLI TR-1 45-75-M00221__72371913_72371913</t>
  </si>
  <si>
    <t>29.12.2021 14:02:36</t>
  </si>
  <si>
    <t>29.12.2021 15:09:28</t>
  </si>
  <si>
    <t>TR-182 45-78-L00182__65513063_65513063</t>
  </si>
  <si>
    <t>29.12.2021 14:07:30</t>
  </si>
  <si>
    <t>29.12.2021 18:08:43</t>
  </si>
  <si>
    <t>CAFERBEY KÖK 45-78-L00231_HASALAN L02_2327775</t>
  </si>
  <si>
    <t>29.12.2021 14:08:55</t>
  </si>
  <si>
    <t>29.12.2021 15:41:34</t>
  </si>
  <si>
    <t>PAZARKÖY KÖK 45-78-L00700_PAZARKÖY GRB L04_2106684</t>
  </si>
  <si>
    <t>29.12.2021 14:13:30</t>
  </si>
  <si>
    <t>29.12.2021 17:11:19</t>
  </si>
  <si>
    <t>29.12.2021 14:24:27</t>
  </si>
  <si>
    <t>29.12.2021 15:16:26</t>
  </si>
  <si>
    <t>DM-14/11 45-71-M00561_953209547_953209547</t>
  </si>
  <si>
    <t>29.12.2021 14:25:21</t>
  </si>
  <si>
    <t>29.12.2021 17:25:33</t>
  </si>
  <si>
    <t>TR-1/45 45-72-M00045_E_56389931_56389931</t>
  </si>
  <si>
    <t>29.12.2021 14:25:50</t>
  </si>
  <si>
    <t>29.12.2021 17:51:56</t>
  </si>
  <si>
    <t>ÇAVDAR TR-1 45-82-L00057_45-82-L00057_79724729</t>
  </si>
  <si>
    <t>29.12.2021 14:26:55</t>
  </si>
  <si>
    <t>29.12.2021 15:38:29</t>
  </si>
  <si>
    <t>MORDOĞAN TR-34 35-21-L00148_E E02_80969908</t>
  </si>
  <si>
    <t>29.12.2021 14:29:11</t>
  </si>
  <si>
    <t>29.12.2021 19:51:45</t>
  </si>
  <si>
    <t>TR-3 45-77-L00003_945512012_945512012</t>
  </si>
  <si>
    <t>29.12.2021 14:40:27</t>
  </si>
  <si>
    <t>29.12.2021 16:01:55</t>
  </si>
  <si>
    <t>29.12.2021 14:48:16</t>
  </si>
  <si>
    <t>29.12.2021 15:55:24</t>
  </si>
  <si>
    <t>ARSLANLAR TM 35-26-A00004_KÖYLER-1 L42_2057981</t>
  </si>
  <si>
    <t>29.12.2021 15:13:00</t>
  </si>
  <si>
    <t>M-2379 35-01-M02379_911959988_911959988</t>
  </si>
  <si>
    <t>29.12.2021 15:17:30</t>
  </si>
  <si>
    <t>29.12.2021 16:21:41</t>
  </si>
  <si>
    <t>YAĞCILAR TR-1 35-19-M00226_A_56377713_56377713</t>
  </si>
  <si>
    <t>29.12.2021 15:22:21</t>
  </si>
  <si>
    <t>29.12.2021 19:31:26</t>
  </si>
  <si>
    <t>K-493 35-01-K00493_910800087_910800087</t>
  </si>
  <si>
    <t>29.12.2021 15:23:33</t>
  </si>
  <si>
    <t>29.12.2021 16:21:18</t>
  </si>
  <si>
    <t>29.12.2021 15:28:41</t>
  </si>
  <si>
    <t>29.12.2021 15:31:00</t>
  </si>
  <si>
    <t>K-2494 35-08-K02494_913275098_913275098</t>
  </si>
  <si>
    <t>29.12.2021 15:30:57</t>
  </si>
  <si>
    <t>29.12.2021 17:54:38</t>
  </si>
  <si>
    <t>HALİL ÇAVUŞLAR TR-1 45-81-M00107_B_56402583_56402583</t>
  </si>
  <si>
    <t>29.12.2021 15:46:14</t>
  </si>
  <si>
    <t>29.12.2021 17:47:27</t>
  </si>
  <si>
    <t>KEMALİYE DM (TR-1) 45-73-M00150_TOYGAR M03_66715921</t>
  </si>
  <si>
    <t>29.12.2021 15:58:00</t>
  </si>
  <si>
    <t>29.12.2021 16:05:00</t>
  </si>
  <si>
    <t>BALIKLIOVA TR-4 35-19-L00274_956677229_956677229</t>
  </si>
  <si>
    <t>29.12.2021 16:03:01</t>
  </si>
  <si>
    <t>29.12.2021 18:25:41</t>
  </si>
  <si>
    <t>TR-110 35-15-M00110_950406436_950406436</t>
  </si>
  <si>
    <t>29.12.2021 16:07:16</t>
  </si>
  <si>
    <t>29.12.2021 17:49:07</t>
  </si>
  <si>
    <t>AĞAÇ İŞLERİ TR-11 35-22-M00111_10345012 TR11D3_5918234</t>
  </si>
  <si>
    <t>29.12.2021 17:15:47</t>
  </si>
  <si>
    <t>K-1482 35-04-K01482_954699397_954699397</t>
  </si>
  <si>
    <t>29.12.2021 16:15:00</t>
  </si>
  <si>
    <t>29.12.2021 17:45:26</t>
  </si>
  <si>
    <t>ARDIÇ MAHALLESİ TR-52 35-21-L00132_C_56376557_56376557</t>
  </si>
  <si>
    <t>29.12.2021 16:18:24</t>
  </si>
  <si>
    <t>29.12.2021 19:48:49</t>
  </si>
  <si>
    <t>TR-150 35-15-M00150_950360261_950360261</t>
  </si>
  <si>
    <t>29.12.2021 16:24:26</t>
  </si>
  <si>
    <t>29.12.2021 18:21:37</t>
  </si>
  <si>
    <t>OĞLANANASI TR-2 35-22-M00255_955256840_955256840</t>
  </si>
  <si>
    <t>29.12.2021 16:25:18</t>
  </si>
  <si>
    <t>29.12.2021 17:56:01</t>
  </si>
  <si>
    <t>SOMA-10/2 45-82-M00072_945539729_945539729</t>
  </si>
  <si>
    <t>29.12.2021 16:26:09</t>
  </si>
  <si>
    <t>29.12.2021 16:55:47</t>
  </si>
  <si>
    <t>ARITMA VE DERİCİLER ÖZEL KÖK 45-71-M02304Ö_HatBaşıAyırıcı_53134774 M01_53134774</t>
  </si>
  <si>
    <t>29.12.2021 16:28:57</t>
  </si>
  <si>
    <t>29.12.2021 17:25:54</t>
  </si>
  <si>
    <t>ÇAMÖNÜ TR-13 35-22-M00896_955277724_955277724</t>
  </si>
  <si>
    <t>29.12.2021 16:34:59</t>
  </si>
  <si>
    <t>29.12.2021 19:39:39</t>
  </si>
  <si>
    <t>ÖZGÖRKEY KÖK 35-26-M00256_ÇAPAK M07_65969623</t>
  </si>
  <si>
    <t>29.12.2021 16:36:28</t>
  </si>
  <si>
    <t>29.12.2021 17:01:48</t>
  </si>
  <si>
    <t>M-1828 35-01-M01828_910672694_910672694</t>
  </si>
  <si>
    <t>29.12.2021 16:38:45</t>
  </si>
  <si>
    <t>29.12.2021 17:53:42</t>
  </si>
  <si>
    <t>TR-2/27 45-83-L00027_955147107_955147107</t>
  </si>
  <si>
    <t>29.12.2021 16:39:27</t>
  </si>
  <si>
    <t>29.12.2021 17:59:08</t>
  </si>
  <si>
    <t>TR-79 DEREKENARI 35-19-L00079_956679767_956679767</t>
  </si>
  <si>
    <t>29.12.2021 16:42:00</t>
  </si>
  <si>
    <t>29.12.2021 17:34:28</t>
  </si>
  <si>
    <t>DM-1/TR-17 SEFERİHİSAR 35-14-M00329_A A01_50050967</t>
  </si>
  <si>
    <t>29.12.2021 16:50:08</t>
  </si>
  <si>
    <t>29.12.2021 18:20:47</t>
  </si>
  <si>
    <t>M-2165 35-09-M02165_953046864_953046864</t>
  </si>
  <si>
    <t>29.12.2021 16:52:14</t>
  </si>
  <si>
    <t>29.12.2021 19:14:54</t>
  </si>
  <si>
    <t>L-47 DENİZKENT SİTESİ 35-14-L00047_956658619_956658619</t>
  </si>
  <si>
    <t>29.12.2021 16:56:23</t>
  </si>
  <si>
    <t>29.12.2021 21:06:19</t>
  </si>
  <si>
    <t>KİRAZ İM 35-31-A00001_HALİLLER L13_2328565</t>
  </si>
  <si>
    <t>29.12.2021 16:56:52</t>
  </si>
  <si>
    <t>29.12.2021 17:07:00</t>
  </si>
  <si>
    <t>YOLÜSTÜ İM 35-15-A00002_GERÇEKLİ L12_2316545</t>
  </si>
  <si>
    <t>29.12.2021 17:03:00</t>
  </si>
  <si>
    <t>29.12.2021 17:28:06</t>
  </si>
  <si>
    <t>DM-3/14 35-29-M00014_950315677_950315677</t>
  </si>
  <si>
    <t>29.12.2021 17:11:08</t>
  </si>
  <si>
    <t>29.12.2021 18:18:20</t>
  </si>
  <si>
    <t>_945545614_945545614</t>
  </si>
  <si>
    <t>29.12.2021 17:12:36</t>
  </si>
  <si>
    <t>29.12.2021 19:12:07</t>
  </si>
  <si>
    <t>K-3740 35-08-K03740_911456686_911456686</t>
  </si>
  <si>
    <t>29.12.2021 17:14:08</t>
  </si>
  <si>
    <t>29.12.2021 21:23:52</t>
  </si>
  <si>
    <t>29.12.2021 18:55:02</t>
  </si>
  <si>
    <t>MESCİTLİ TR-1 35-15-L00095_C_56361123_56361123</t>
  </si>
  <si>
    <t>29.12.2021 17:26:40</t>
  </si>
  <si>
    <t>29.12.2021 18:46:57</t>
  </si>
  <si>
    <t>DEMİRCİDERE TR-1 35-16-M00117_ H_72338384</t>
  </si>
  <si>
    <t>29.12.2021 17:28:00</t>
  </si>
  <si>
    <t>29.12.2021 18:25:11</t>
  </si>
  <si>
    <t>29.12.2021 17:28:19</t>
  </si>
  <si>
    <t>29.12.2021 18:21:00</t>
  </si>
  <si>
    <t>29.12.2021 17:32:00</t>
  </si>
  <si>
    <t>29.12.2021 19:26:18</t>
  </si>
  <si>
    <t>EMLAKDERE TR-2 45-71-M01028_953188878_953188878</t>
  </si>
  <si>
    <t>29.12.2021 17:48:12</t>
  </si>
  <si>
    <t>29.12.2021 19:56:11</t>
  </si>
  <si>
    <t>K-2984 35-03-K02984_910917641_910917641</t>
  </si>
  <si>
    <t>29.12.2021 17:51:09</t>
  </si>
  <si>
    <t>29.12.2021 19:39:44</t>
  </si>
  <si>
    <t>BİRGİ TR-13 35-15-L00268_A a13b_48763273</t>
  </si>
  <si>
    <t>29.12.2021 17:56:55</t>
  </si>
  <si>
    <t>29.12.2021 19:10:40</t>
  </si>
  <si>
    <t>ÇATALCA TR-2 35-22-M00268__83208878_83208878</t>
  </si>
  <si>
    <t>29.12.2021 18:01:04</t>
  </si>
  <si>
    <t>29.12.2021 18:33:45</t>
  </si>
  <si>
    <t>K-371 35-07-K00371_D_56376263_56376263</t>
  </si>
  <si>
    <t>29.12.2021 18:01:56</t>
  </si>
  <si>
    <t>29.12.2021 19:35:13</t>
  </si>
  <si>
    <t>DEVELİ TR-1 35-22-M00279_955274013_955274013</t>
  </si>
  <si>
    <t>29.12.2021 18:06:02</t>
  </si>
  <si>
    <t>29.12.2021 20:12:03</t>
  </si>
  <si>
    <t>HAYALLİ TR-1 45-77-M00111_A_56396463_56396463</t>
  </si>
  <si>
    <t>29.12.2021 18:08:26</t>
  </si>
  <si>
    <t>29.12.2021 21:19:24</t>
  </si>
  <si>
    <t>ÇAYKÖY TR-1 45-86-M00173_C_56401464_56401464</t>
  </si>
  <si>
    <t>29.12.2021 18:09:45</t>
  </si>
  <si>
    <t>29.12.2021 21:03:45</t>
  </si>
  <si>
    <t>PAYAMLI M-29 35-25-M00173__81571173_81571173</t>
  </si>
  <si>
    <t>29.12.2021 18:09:49</t>
  </si>
  <si>
    <t>29.12.2021 18:56:42</t>
  </si>
  <si>
    <t>TOYGAR KÖK 45-73-M00166_HatBaşıAyırıcı_53135895 M01_53135895</t>
  </si>
  <si>
    <t>29.12.2021 18:15:05</t>
  </si>
  <si>
    <t>29.12.2021 20:30:45</t>
  </si>
  <si>
    <t>TÜTENLİ TR-1 45-72-L00126_D_65514203_65514203</t>
  </si>
  <si>
    <t>29.12.2021 18:20:29</t>
  </si>
  <si>
    <t>29.12.2021 19:43:52</t>
  </si>
  <si>
    <t>29.12.2021 18:22:08</t>
  </si>
  <si>
    <t>29.12.2021 20:24:36</t>
  </si>
  <si>
    <t>29.12.2021 18:22:42</t>
  </si>
  <si>
    <t>29.12.2021 18:46:01</t>
  </si>
  <si>
    <t>TR-2/77 45-83-M00772_955139607_955139607</t>
  </si>
  <si>
    <t>29.12.2021 18:23:00</t>
  </si>
  <si>
    <t>29.12.2021 19:42:27</t>
  </si>
  <si>
    <t>SOMA-10/2 45-82-M00072_945539794_945539794</t>
  </si>
  <si>
    <t>29.12.2021 18:25:46</t>
  </si>
  <si>
    <t>29.12.2021 20:03:14</t>
  </si>
  <si>
    <t>29.12.2021 18:26:51</t>
  </si>
  <si>
    <t>29.12.2021 19:28:45</t>
  </si>
  <si>
    <t>K-215 35-04-K00215_D_56383840_56383840</t>
  </si>
  <si>
    <t>29.12.2021 18:27:40</t>
  </si>
  <si>
    <t>29.12.2021 22:05:25</t>
  </si>
  <si>
    <t>TR-91/A 45-78-L00721_953256858_953256858</t>
  </si>
  <si>
    <t>29.12.2021 18:49:51</t>
  </si>
  <si>
    <t>29.12.2021 20:14:24</t>
  </si>
  <si>
    <t>KIŞLAKÖY KÖYÜ TR-1 45-71-M01706_DIREK TIPI TRAFO HUCRESI H01_2085091</t>
  </si>
  <si>
    <t>29.12.2021 18:50:52</t>
  </si>
  <si>
    <t>29.12.2021 21:20:39</t>
  </si>
  <si>
    <t>L-516 OVACIK 35-18-L00516_950462019_950462019</t>
  </si>
  <si>
    <t>29.12.2021 18:51:51</t>
  </si>
  <si>
    <t>30.12.2021 01:25:45</t>
  </si>
  <si>
    <t>_A_56391216_56391216</t>
  </si>
  <si>
    <t>29.12.2021 18:53:38</t>
  </si>
  <si>
    <t>29.12.2021 19:59:29</t>
  </si>
  <si>
    <t>UZUNHASANLAR TR-1 35-17-M00471_A_56356828_56356828</t>
  </si>
  <si>
    <t>29.12.2021 18:55:18</t>
  </si>
  <si>
    <t>29.12.2021 19:48:52</t>
  </si>
  <si>
    <t>DADAĞLI TR-11 (TR-3) 45-79-M00516_945570215_945570215</t>
  </si>
  <si>
    <t>29.12.2021 19:01:49</t>
  </si>
  <si>
    <t>29.12.2021 21:49:47</t>
  </si>
  <si>
    <t>TR-87 MENTEŞ KAVŞAĞI 35-19-L00087_956695154_956695154</t>
  </si>
  <si>
    <t>29.12.2021 19:05:33</t>
  </si>
  <si>
    <t>29.12.2021 21:10:17</t>
  </si>
  <si>
    <t>K-2993 35-07-K02993_E k2993/e1_5782954</t>
  </si>
  <si>
    <t>29.12.2021 19:08:51</t>
  </si>
  <si>
    <t>29.12.2021 21:50:34</t>
  </si>
  <si>
    <t>KOCAÖMERLİ TR-1 35-24-M00074_955218691_955218691</t>
  </si>
  <si>
    <t>29.12.2021 19:09:00</t>
  </si>
  <si>
    <t>29.12.2021 20:43:32</t>
  </si>
  <si>
    <t>K-1222 35-01-K01222_A_56374712_56374712</t>
  </si>
  <si>
    <t>29.12.2021 19:09:08</t>
  </si>
  <si>
    <t>29.12.2021 21:03:51</t>
  </si>
  <si>
    <t>DM-3/19 35-19-M00019_6674360_56377660_56377660</t>
  </si>
  <si>
    <t>29.12.2021 19:10:30</t>
  </si>
  <si>
    <t>29.12.2021 23:15:29</t>
  </si>
  <si>
    <t>KAZANLI TR-2 35-15-L00976_950379716_950379716</t>
  </si>
  <si>
    <t>29.12.2021 19:11:15</t>
  </si>
  <si>
    <t>29.12.2021 21:15:18</t>
  </si>
  <si>
    <t>M-995 35-03-M00995_35-03-M00995_41946526</t>
  </si>
  <si>
    <t>29.12.2021 19:14:08</t>
  </si>
  <si>
    <t>29.12.2021 20:30:57</t>
  </si>
  <si>
    <t>HACIÖMERLİ KARAKUYULAR TR 35-17-M00444_35-17-M00444_2362951</t>
  </si>
  <si>
    <t>29.12.2021 19:14:21</t>
  </si>
  <si>
    <t>29.12.2021 20:23:34</t>
  </si>
  <si>
    <t>HÜSEYİN PEKCAN TR 35-27-L00071_B_56370281_56370281</t>
  </si>
  <si>
    <t>29.12.2021 19:19:02</t>
  </si>
  <si>
    <t>29.12.2021 20:12:19</t>
  </si>
  <si>
    <t>29.12.2021 19:33:51</t>
  </si>
  <si>
    <t>29.12.2021 22:15:00</t>
  </si>
  <si>
    <t>TR-121 ZEYTİNALANI 35-19-L00121_956666245_956666245</t>
  </si>
  <si>
    <t>29.12.2021 19:34:48</t>
  </si>
  <si>
    <t>29.12.2021 22:13:28</t>
  </si>
  <si>
    <t>TR-13 35-19-L00013_956676325_956676325</t>
  </si>
  <si>
    <t>29.12.2021 19:35:48</t>
  </si>
  <si>
    <t>29.12.2021 23:48:28</t>
  </si>
  <si>
    <t>DM-3/TR-30 35-26-M01632_956616819_956616819</t>
  </si>
  <si>
    <t>29.12.2021 19:35:49</t>
  </si>
  <si>
    <t>29.12.2021 21:30:55</t>
  </si>
  <si>
    <t>29.12.2021 19:48:58</t>
  </si>
  <si>
    <t>29.12.2021 21:08:27</t>
  </si>
  <si>
    <t>URGANLI TR-11 45-83-M00552_DIREK TIPI TRAFO HUCRESI H01_2107310</t>
  </si>
  <si>
    <t>29.12.2021 19:55:01</t>
  </si>
  <si>
    <t>29.12.2021 22:04:23</t>
  </si>
  <si>
    <t>ŞAHYAR TR-1 45-73-M00189_B_56369515_56369515</t>
  </si>
  <si>
    <t>29.12.2021 19:57:21</t>
  </si>
  <si>
    <t>29.12.2021 21:21:29</t>
  </si>
  <si>
    <t>GÖKÇELER TR-1 45-72-M00233_DIREK TIPI TRAFO HUCRESI H01_2107874</t>
  </si>
  <si>
    <t>29.12.2021 20:11:59</t>
  </si>
  <si>
    <t>29.12.2021 22:30:30</t>
  </si>
  <si>
    <t>TR-1/111 45-83-M00111_ÖZDİLEK AVM M01_2330004</t>
  </si>
  <si>
    <t>29.12.2021 20:12:57</t>
  </si>
  <si>
    <t>29.12.2021 21:43:29</t>
  </si>
  <si>
    <t>29.12.2021 20:16:25</t>
  </si>
  <si>
    <t>29.12.2021 20:52:01</t>
  </si>
  <si>
    <t>L-426 ESKİ GARAJ 35-18-L00426_95000022899_95000022899</t>
  </si>
  <si>
    <t>29.12.2021 20:16:37</t>
  </si>
  <si>
    <t>29.12.2021 23:50:28</t>
  </si>
  <si>
    <t>M-1233 35-01-M01233_D_56354890_56354890</t>
  </si>
  <si>
    <t>29.12.2021 20:28:27</t>
  </si>
  <si>
    <t>29.12.2021 21:30:30</t>
  </si>
  <si>
    <t>K-1222 35-01-K01222_35-01-K01222_66517028</t>
  </si>
  <si>
    <t>29.12.2021 20:39:55</t>
  </si>
  <si>
    <t>29.12.2021 21:08:51</t>
  </si>
  <si>
    <t>K-3586 35-01-K03586_A_56378507_56378507</t>
  </si>
  <si>
    <t>29.12.2021 20:40:11</t>
  </si>
  <si>
    <t>29.12.2021 22:29:04</t>
  </si>
  <si>
    <t>29.12.2021 21:08:35</t>
  </si>
  <si>
    <t>29.12.2021 21:39:19</t>
  </si>
  <si>
    <t>M-2165 35-09-M02165_B_72410813_72410813</t>
  </si>
  <si>
    <t>29.12.2021 21:15:37</t>
  </si>
  <si>
    <t>29.12.2021 23:28:52</t>
  </si>
  <si>
    <t>TR-6 45-77-L00006_945488208_945488208</t>
  </si>
  <si>
    <t>29.12.2021 21:23:00</t>
  </si>
  <si>
    <t>29.12.2021 22:43:27</t>
  </si>
  <si>
    <t>K-3586 35-01-K03586_35-01-K03586_2369124</t>
  </si>
  <si>
    <t>29.12.2021 21:26:19</t>
  </si>
  <si>
    <t>29.12.2021 22:30:46</t>
  </si>
  <si>
    <t>TR-2/122 45-83-M00720_955145133_955145133</t>
  </si>
  <si>
    <t>29.12.2021 21:36:00</t>
  </si>
  <si>
    <t>29.12.2021 23:43:26</t>
  </si>
  <si>
    <t>L-45 JANDARMA SİTESİ 35-14-L00045_956640611_956640611</t>
  </si>
  <si>
    <t>29.12.2021 21:36:57</t>
  </si>
  <si>
    <t>29.12.2021 22:34:27</t>
  </si>
  <si>
    <t>SART TR-3 45-78-M00175_953253069_953253069</t>
  </si>
  <si>
    <t>29.12.2021 21:38:07</t>
  </si>
  <si>
    <t>29.12.2021 23:21:25</t>
  </si>
  <si>
    <t>BOZDAĞ TR-5 35-15-L00312_C_60982772_60982772</t>
  </si>
  <si>
    <t>29.12.2021 21:40:17</t>
  </si>
  <si>
    <t>29.12.2021 22:44:29</t>
  </si>
  <si>
    <t>DENİZGİREN TR-1 35-21-L00079_ H_49092203</t>
  </si>
  <si>
    <t>29.12.2021 21:41:50</t>
  </si>
  <si>
    <t>30.12.2021 00:37:06</t>
  </si>
  <si>
    <t>TR-7 ÖZTAK (TR-237) 35-19-M00237_956671550_956671550</t>
  </si>
  <si>
    <t>29.12.2021 21:49:42</t>
  </si>
  <si>
    <t>30.12.2021 02:38:28</t>
  </si>
  <si>
    <t>L-36 35-18-L00036__72410821_72410821</t>
  </si>
  <si>
    <t>29.12.2021 22:06:59</t>
  </si>
  <si>
    <t>30.12.2021 01:56:59</t>
  </si>
  <si>
    <t>DÜNDARLI TR-1 35-29-L00332_A_56400169_56400169</t>
  </si>
  <si>
    <t>29.12.2021 22:46:38</t>
  </si>
  <si>
    <t>30.12.2021 01:27:15</t>
  </si>
  <si>
    <t>TR-121 ZEYTİNALANI 35-19-L00121_B_56373275_56373275</t>
  </si>
  <si>
    <t>29.12.2021 22:55:40</t>
  </si>
  <si>
    <t>30.12.2021 04:01:19</t>
  </si>
  <si>
    <t>AHMETAĞA TR-12 45-79-M00317_C_56394334_56394334</t>
  </si>
  <si>
    <t>29.12.2021 23:04:41</t>
  </si>
  <si>
    <t>29.12.2021 23:53:15</t>
  </si>
  <si>
    <t>ÇATAK TR-7 35-31-L00177_DIREK TIPI TRAFO HUCRESI H01_2046062</t>
  </si>
  <si>
    <t>29.12.2021 23:25:00</t>
  </si>
  <si>
    <t>30.12.2021 11:57:00</t>
  </si>
  <si>
    <t>ÇATAK TR-6 35-31-L00176_DIREK TIPI TRAFO HUCRESI H01_2046061</t>
  </si>
  <si>
    <t>29.12.2021 23:27:00</t>
  </si>
  <si>
    <t>30.12.2021 12:37:00</t>
  </si>
  <si>
    <t>ÇATAK TR-5 35-31-L00175_DIREK TIPI TRAFO HUCRESI H01_2046060</t>
  </si>
  <si>
    <t>29.12.2021 23:28:54</t>
  </si>
  <si>
    <t>30.12.2021 09:04:30</t>
  </si>
  <si>
    <t>ÇATAK TR-8 35-31-L00402_ H_61227868</t>
  </si>
  <si>
    <t>29.12.2021 23:29:52</t>
  </si>
  <si>
    <t>30.12.2021 09:14:41</t>
  </si>
  <si>
    <t>TR-2/104-1 45-83-L00460_93537467_93537467</t>
  </si>
  <si>
    <t>29.12.2021 23:43:08</t>
  </si>
  <si>
    <t>30.12.2021 02:06:00</t>
  </si>
  <si>
    <t>29.12.2021 23:51:31</t>
  </si>
  <si>
    <t>29.12.2021 23:59:00</t>
  </si>
  <si>
    <t>DM-3/18 35-19-M00416_956678168_956678168</t>
  </si>
  <si>
    <t>29.12.2021 23:52:40</t>
  </si>
  <si>
    <t>30.12.2021 01:18:16</t>
  </si>
  <si>
    <t>ALÇUK TM 35-17-A00001_HatBaşıAyırıcı_74317746 M30_74317746</t>
  </si>
  <si>
    <t>30.12.2021 00:11:47</t>
  </si>
  <si>
    <t>30.12.2021 01:39:56</t>
  </si>
  <si>
    <t>TR-293 (İM-1/TR-5) 35-19-L00348_915147898_915147898</t>
  </si>
  <si>
    <t>30.12.2021 00:18:17</t>
  </si>
  <si>
    <t>30.12.2021 03:18:00</t>
  </si>
  <si>
    <t>KARACAKAŞ TR-1 45-82-M00344_DIREK TIPI TRAFO HUCRESI H01_2083027</t>
  </si>
  <si>
    <t>30.12.2021 00:39:38</t>
  </si>
  <si>
    <t>30.12.2021 02:07:47</t>
  </si>
  <si>
    <t>HELVACI TR-11 35-17-M00371__72371874_72371874</t>
  </si>
  <si>
    <t>30.12.2021 01:01:15</t>
  </si>
  <si>
    <t>30.12.2021 03:00:00</t>
  </si>
  <si>
    <t>K-1229 35-01-K01229_910633304_910633304</t>
  </si>
  <si>
    <t>30.12.2021 02:51:55</t>
  </si>
  <si>
    <t>30.12.2021 03:25:25</t>
  </si>
  <si>
    <t>L-95 35-18-L00095_35-18-L00095_2347790</t>
  </si>
  <si>
    <t>30.12.2021 03:10:31</t>
  </si>
  <si>
    <t>30.12.2021 03:48:41</t>
  </si>
  <si>
    <t>GÜRÇEŞME İM 35-03-A00001_TR-1 M01_2051104</t>
  </si>
  <si>
    <t>30.12.2021 04:11:45</t>
  </si>
  <si>
    <t>30.12.2021 06:20:51</t>
  </si>
  <si>
    <t>BERGAMA İM-1 35-16-A00001_ŞEHİR-4 L16_2324906</t>
  </si>
  <si>
    <t>30.12.2021 04:28:35</t>
  </si>
  <si>
    <t>30.12.2021 04:49:04</t>
  </si>
  <si>
    <t>M-1 35-02-M00001_M-1269 M12_78582590</t>
  </si>
  <si>
    <t>30.12.2021 04:49:06</t>
  </si>
  <si>
    <t>30.12.2021 05:39:09</t>
  </si>
  <si>
    <t>K-4141 35-01-K04141_910788882_910788882</t>
  </si>
  <si>
    <t>30.12.2021 04:52:00</t>
  </si>
  <si>
    <t>30.12.2021 05:24:54</t>
  </si>
  <si>
    <t>L-332 SERKANKENT 35-18-L00332_35-18-L00332_72123202</t>
  </si>
  <si>
    <t>30.12.2021 05:38:00</t>
  </si>
  <si>
    <t>30.12.2021 21:06:58</t>
  </si>
  <si>
    <t>K-3183 35-02-K03183_E_56372682_56372682</t>
  </si>
  <si>
    <t>30.12.2021 06:32:47</t>
  </si>
  <si>
    <t>30.12.2021 10:53:26</t>
  </si>
  <si>
    <t>30.12.2021 06:48:01</t>
  </si>
  <si>
    <t>30.12.2021 09:05:30</t>
  </si>
  <si>
    <t>GÖRECE M-354 35-22-M00354_35-22-M00354_72143656</t>
  </si>
  <si>
    <t>30.12.2021 06:48:56</t>
  </si>
  <si>
    <t>30.12.2021 09:44:41</t>
  </si>
  <si>
    <t>30.12.2021 06:56:41</t>
  </si>
  <si>
    <t>30.12.2021 09:01:07</t>
  </si>
  <si>
    <t>M-2959 35-04-M02959_99286296_99286296</t>
  </si>
  <si>
    <t>30.12.2021 06:57:25</t>
  </si>
  <si>
    <t>30.12.2021 13:48:32</t>
  </si>
  <si>
    <t>M-1057 35-02-M01057_910053171_910053171</t>
  </si>
  <si>
    <t>30.12.2021 07:14:05</t>
  </si>
  <si>
    <t>30.12.2021 15:01:49</t>
  </si>
  <si>
    <t>30.12.2021 07:15:38</t>
  </si>
  <si>
    <t>30.12.2021 20:05:17</t>
  </si>
  <si>
    <t>K-3584 35-01-K03584_B_56378191_56378191</t>
  </si>
  <si>
    <t>30.12.2021 07:24:18</t>
  </si>
  <si>
    <t>30.12.2021 08:27:23</t>
  </si>
  <si>
    <t>K-3012 35-04-K03012_99913550_99913550</t>
  </si>
  <si>
    <t>30.12.2021 07:38:21</t>
  </si>
  <si>
    <t>30.12.2021 09:55:42</t>
  </si>
  <si>
    <t>TR-23 35-27-M00023_C_56369883_56369883</t>
  </si>
  <si>
    <t>30.12.2021 07:42:17</t>
  </si>
  <si>
    <t>30.12.2021 09:21:10</t>
  </si>
  <si>
    <t>30.12.2021 07:51:37</t>
  </si>
  <si>
    <t>30.12.2021 16:29:13</t>
  </si>
  <si>
    <t>K-442 35-01-K00442_911639986_911639986</t>
  </si>
  <si>
    <t>30.12.2021 07:55:32</t>
  </si>
  <si>
    <t>30.12.2021 23:07:12</t>
  </si>
  <si>
    <t>30.12.2021 08:06:42</t>
  </si>
  <si>
    <t>30.12.2021 20:08:00</t>
  </si>
  <si>
    <t>30.12.2021 08:07:49</t>
  </si>
  <si>
    <t>30.12.2021 18:21:20</t>
  </si>
  <si>
    <t>ZEYTİNELİ TR-1 35-19-M00208_10151954_56394759_56394759</t>
  </si>
  <si>
    <t>30.12.2021 08:09:38</t>
  </si>
  <si>
    <t>30.12.2021 10:20:18</t>
  </si>
  <si>
    <t>EMİRALEM TR-9 35-28-M00232_B_56357268_56357268</t>
  </si>
  <si>
    <t>30.12.2021 08:10:00</t>
  </si>
  <si>
    <t>30.12.2021 08:52:35</t>
  </si>
  <si>
    <t>30.12.2021 08:38:48</t>
  </si>
  <si>
    <t>30.12.2021 09:53:37</t>
  </si>
  <si>
    <t>SARPINCIK TR-1 35-21-L00070_DIREK TIPI TRAFO HUCRESI H01_2084983</t>
  </si>
  <si>
    <t>30.12.2021 08:41:36</t>
  </si>
  <si>
    <t>30.12.2021 11:17:00</t>
  </si>
  <si>
    <t>30.12.2021 08:49:41</t>
  </si>
  <si>
    <t>30.12.2021 11:41:01</t>
  </si>
  <si>
    <t>30.12.2021 08:54:00</t>
  </si>
  <si>
    <t>30.12.2021 10:49:40</t>
  </si>
  <si>
    <t>K-633 35-02-K00633_K-259 K01_2034347</t>
  </si>
  <si>
    <t>30.12.2021 09:01:26</t>
  </si>
  <si>
    <t>30.12.2021 17:31:37</t>
  </si>
  <si>
    <t>TURGUTALP TR-4/5 45-82-M00067_45-82-M00067_2371129</t>
  </si>
  <si>
    <t>30.12.2021 09:01:32</t>
  </si>
  <si>
    <t>30.12.2021 17:06:38</t>
  </si>
  <si>
    <t>EMLAKDERE TR-1 45-71-M01025_DIREK TIPI TRAFO HUCRESI H01_2091038</t>
  </si>
  <si>
    <t>30.12.2021 09:03:06</t>
  </si>
  <si>
    <t>30.12.2021 13:11:52</t>
  </si>
  <si>
    <t>30.12.2021 09:05:33</t>
  </si>
  <si>
    <t>30.12.2021 13:02:24</t>
  </si>
  <si>
    <t>30.12.2021 09:06:09</t>
  </si>
  <si>
    <t>30.12.2021 10:51:32</t>
  </si>
  <si>
    <t>30.12.2021 09:06:57</t>
  </si>
  <si>
    <t>30.12.2021 09:18:27</t>
  </si>
  <si>
    <t>M-2165 35-09-M02165_D_72410812_72410812</t>
  </si>
  <si>
    <t>30.12.2021 09:07:00</t>
  </si>
  <si>
    <t>30.12.2021 10:27:12</t>
  </si>
  <si>
    <t>DM-18/04 45-71-M00259__72373089_72373089</t>
  </si>
  <si>
    <t>30.12.2021 09:08:33</t>
  </si>
  <si>
    <t>30.12.2021 10:16:20</t>
  </si>
  <si>
    <t>TR-322 35-19-M00521_95001175123_95001175123</t>
  </si>
  <si>
    <t>30.12.2021 09:10:42</t>
  </si>
  <si>
    <t>30.12.2021 14:12:49</t>
  </si>
  <si>
    <t>SANCAKLI BOZKÖY TR-5 45-71-M00088_45-71-M00088_50198005</t>
  </si>
  <si>
    <t>30.12.2021 09:12:39</t>
  </si>
  <si>
    <t>30.12.2021 15:41:43</t>
  </si>
  <si>
    <t>30.12.2021 09:14:22</t>
  </si>
  <si>
    <t>30.12.2021 09:34:40</t>
  </si>
  <si>
    <t>30.12.2021 09:14:26</t>
  </si>
  <si>
    <t>30.12.2021 16:54:15</t>
  </si>
  <si>
    <t>KOCAOBA TR-1 35-30-L00210_C_56403840_56403840</t>
  </si>
  <si>
    <t>30.12.2021 09:15:46</t>
  </si>
  <si>
    <t>30.12.2021 14:03:09</t>
  </si>
  <si>
    <t>İM-3/TR-2 HIDIRLIK 35-14-L00289_L-14 GİRİŞ L01_2100543</t>
  </si>
  <si>
    <t>30.12.2021 09:16:01</t>
  </si>
  <si>
    <t>30.12.2021 15:42:15</t>
  </si>
  <si>
    <t>DM-2/18 (YENİHAN) 45-71-M00155_45-71-M00155_66468250</t>
  </si>
  <si>
    <t>30.12.2021 09:19:44</t>
  </si>
  <si>
    <t>30.12.2021 15:56:13</t>
  </si>
  <si>
    <t>TR-1/4 45-72-M00004_TR-1/3 M03_2102928</t>
  </si>
  <si>
    <t>30.12.2021 09:20:14</t>
  </si>
  <si>
    <t>30.12.2021 15:21:12</t>
  </si>
  <si>
    <t>30.12.2021 09:22:33</t>
  </si>
  <si>
    <t>30.12.2021 13:12:19</t>
  </si>
  <si>
    <t>K-1939 35-09-K01939_35-09-K01939_2366435</t>
  </si>
  <si>
    <t>30.12.2021 09:27:00</t>
  </si>
  <si>
    <t>30.12.2021 17:31:00</t>
  </si>
  <si>
    <t>SARIGÖL TR-7 45-79-M00007_B_56396255_56396255</t>
  </si>
  <si>
    <t>30.12.2021 09:29:04</t>
  </si>
  <si>
    <t>30.12.2021 10:43:35</t>
  </si>
  <si>
    <t>TR-1/76 45-72-M00076_956502356_956502356</t>
  </si>
  <si>
    <t>30.12.2021 09:29:56</t>
  </si>
  <si>
    <t>30.12.2021 14:23:48</t>
  </si>
  <si>
    <t>ÇENİKLER TR-1 35-20-L00284_DIREK TIPI TRAFO HUCRESI H01_2045459</t>
  </si>
  <si>
    <t>30.12.2021 09:30:00</t>
  </si>
  <si>
    <t>30.12.2021 17:34:00</t>
  </si>
  <si>
    <t>DOMBAYLI TR-1 45-78-M01111_49340999_56406019_56406019</t>
  </si>
  <si>
    <t>30.12.2021 09:30:03</t>
  </si>
  <si>
    <t>30.12.2021 11:52:28</t>
  </si>
  <si>
    <t>GEDİK TR-4 35-31-L00134_35-31-L00134_2364011</t>
  </si>
  <si>
    <t>30.12.2021 09:34:12</t>
  </si>
  <si>
    <t>30.12.2021 18:08:13</t>
  </si>
  <si>
    <t>M-3569(YATIRIM REZERVE) 35-02-M03569_912763478_912763478</t>
  </si>
  <si>
    <t>30.12.2021 09:34:22</t>
  </si>
  <si>
    <t>30.12.2021 17:24:21</t>
  </si>
  <si>
    <t>DM-1/TR-21 35-14-M00303_956643086_956643086</t>
  </si>
  <si>
    <t>30.12.2021 09:37:38</t>
  </si>
  <si>
    <t>30.12.2021 13:46:24</t>
  </si>
  <si>
    <t>M-1293 35-02-M01293_35-02-M01293_2372143</t>
  </si>
  <si>
    <t>30.12.2021 09:41:54</t>
  </si>
  <si>
    <t>30.12.2021 17:15:34</t>
  </si>
  <si>
    <t>30.12.2021 09:44:00</t>
  </si>
  <si>
    <t>30.12.2021 13:26:02</t>
  </si>
  <si>
    <t>MEHMET AKYOL SULAMA GRUBU 35-29-L00649_95001251793_95001251793</t>
  </si>
  <si>
    <t>30.12.2021 13:57:26</t>
  </si>
  <si>
    <t>K-3556 35-01-K03556_910501121_910501121</t>
  </si>
  <si>
    <t>30.12.2021 09:46:25</t>
  </si>
  <si>
    <t>30.12.2021 12:03:57</t>
  </si>
  <si>
    <t>TR-123 35-15-M00123_950364468_950364468</t>
  </si>
  <si>
    <t>30.12.2021 09:51:09</t>
  </si>
  <si>
    <t>30.12.2021 10:34:51</t>
  </si>
  <si>
    <t>AVŞAR TR-1 45-83-L00340_955159564_955159564</t>
  </si>
  <si>
    <t>30.12.2021 09:53:30</t>
  </si>
  <si>
    <t>30.12.2021 10:44:33</t>
  </si>
  <si>
    <t>AYTEKİN KENTLİ ÖZEL TR 35-13-L00387Ö_DIREK TIPI TRAFO HUCRESI H01_2036461</t>
  </si>
  <si>
    <t>30.12.2021 09:55:44</t>
  </si>
  <si>
    <t>30.12.2021 11:48:03</t>
  </si>
  <si>
    <t>30.12.2021 09:59:48</t>
  </si>
  <si>
    <t>30.12.2021 16:40:05</t>
  </si>
  <si>
    <t>K-2875 35-04-K02875_35-04-K02875_2377208</t>
  </si>
  <si>
    <t>30.12.2021 10:00:24</t>
  </si>
  <si>
    <t>30.12.2021 10:28:39</t>
  </si>
  <si>
    <t>METAL İŞLERİ TR-14 35-22-M00114_955256607_955256607</t>
  </si>
  <si>
    <t>30.12.2021 10:00:47</t>
  </si>
  <si>
    <t>30.12.2021 10:45:07</t>
  </si>
  <si>
    <t>M-1594 35-01-M01594_913475945_913475945</t>
  </si>
  <si>
    <t>30.12.2021 10:06:15</t>
  </si>
  <si>
    <t>30.12.2021 11:32:29</t>
  </si>
  <si>
    <t>BALIKLIOVA TR-7 (TR-308) 35-19-L00361_964166376_964166376</t>
  </si>
  <si>
    <t>30.12.2021 10:10:08</t>
  </si>
  <si>
    <t>30.12.2021 11:18:03</t>
  </si>
  <si>
    <t>K-2711 35-03-K02711__79390440_79390440</t>
  </si>
  <si>
    <t>30.12.2021 10:10:29</t>
  </si>
  <si>
    <t>30.12.2021 11:22:03</t>
  </si>
  <si>
    <t>TR-48 35-26-M00048_TR-51/TR-52 M05_65929847</t>
  </si>
  <si>
    <t>30.12.2021 10:11:56</t>
  </si>
  <si>
    <t>30.12.2021 10:38:27</t>
  </si>
  <si>
    <t>TR-7(M-707) 35-30-M00707_35-30-M00707_79434016</t>
  </si>
  <si>
    <t>30.12.2021 10:12:22</t>
  </si>
  <si>
    <t>30.12.2021 14:18:34</t>
  </si>
  <si>
    <t>30.12.2021 10:14:55</t>
  </si>
  <si>
    <t>30.12.2021 13:08:08</t>
  </si>
  <si>
    <t>30.12.2021 10:15:00</t>
  </si>
  <si>
    <t>30.12.2021 12:41:00</t>
  </si>
  <si>
    <t>30.12.2021 10:17:30</t>
  </si>
  <si>
    <t>30.12.2021 16:55:32</t>
  </si>
  <si>
    <t>30.12.2021 10:17:48</t>
  </si>
  <si>
    <t>30.12.2021 16:24:22</t>
  </si>
  <si>
    <t>TR-109 ZEYTİNALANI 35-19-L00109_956691881_956691881</t>
  </si>
  <si>
    <t>30.12.2021 10:19:49</t>
  </si>
  <si>
    <t>30.12.2021 11:25:52</t>
  </si>
  <si>
    <t>KAPANCI KÖK 45-78-L00229_KENDİRLİ-YARAŞLI L04_2328991</t>
  </si>
  <si>
    <t>30.12.2021 10:20:02</t>
  </si>
  <si>
    <t>30.12.2021 11:59:19</t>
  </si>
  <si>
    <t>KARAHIDIRLI TR-1 35-16-M00048_953332800_953332800</t>
  </si>
  <si>
    <t>30.12.2021 10:22:19</t>
  </si>
  <si>
    <t>30.12.2021 12:32:11</t>
  </si>
  <si>
    <t>TİRE TR-8 35-29-L00008_950336536_950336536</t>
  </si>
  <si>
    <t>30.12.2021 10:24:37</t>
  </si>
  <si>
    <t>30.12.2021 13:45:31</t>
  </si>
  <si>
    <t>30.12.2021 10:27:26</t>
  </si>
  <si>
    <t>30.12.2021 20:14:29</t>
  </si>
  <si>
    <t>30.12.2021 10:32:12</t>
  </si>
  <si>
    <t>30.12.2021 10:43:00</t>
  </si>
  <si>
    <t>DEREAĞZI TR-1 35-21-L00117_49959892_56359950_56359950</t>
  </si>
  <si>
    <t>30.12.2021 10:34:00</t>
  </si>
  <si>
    <t>30.12.2021 20:48:39</t>
  </si>
  <si>
    <t>M-2014 35-01-M02014_912254024_912254024</t>
  </si>
  <si>
    <t>30.12.2021 10:35:42</t>
  </si>
  <si>
    <t>30.12.2021 12:58:47</t>
  </si>
  <si>
    <t>DM-01/TR-91 45-71-M01856_953195147_953195147</t>
  </si>
  <si>
    <t>30.12.2021 10:36:37</t>
  </si>
  <si>
    <t>30.12.2021 11:37:08</t>
  </si>
  <si>
    <t>GÜLBAHÇE TR-1 35-19-L00151_956673626_956673626</t>
  </si>
  <si>
    <t>30.12.2021 10:38:42</t>
  </si>
  <si>
    <t>30.12.2021 15:16:10</t>
  </si>
  <si>
    <t>K-4408 35-01-K04408_912083881_912083881</t>
  </si>
  <si>
    <t>30.12.2021 10:39:00</t>
  </si>
  <si>
    <t>30.12.2021 12:40:05</t>
  </si>
  <si>
    <t>FUNDACIK KÖK 45-75-M00068_HatBaşıAyırıcı_53135077 M03_53135077</t>
  </si>
  <si>
    <t>30.12.2021 10:40:18</t>
  </si>
  <si>
    <t>30.12.2021 12:19:42</t>
  </si>
  <si>
    <t>30.12.2021 10:46:14</t>
  </si>
  <si>
    <t>30.12.2021 11:18:31</t>
  </si>
  <si>
    <t>K-3396 35-01-K03396_911141186_911141186</t>
  </si>
  <si>
    <t>30.12.2021 10:47:42</t>
  </si>
  <si>
    <t>30.12.2021 13:53:46</t>
  </si>
  <si>
    <t>30.12.2021 10:52:43</t>
  </si>
  <si>
    <t>30.12.2021 11:45:09</t>
  </si>
  <si>
    <t>SANCAKLI BOZKÖY KÖK 45-71-M00087_KÖY İÇİ RİNG-2 M04_61320834</t>
  </si>
  <si>
    <t>30.12.2021 10:57:30</t>
  </si>
  <si>
    <t>30.12.2021 15:43:45</t>
  </si>
  <si>
    <t>30.12.2021 10:57:31</t>
  </si>
  <si>
    <t>30.12.2021 17:44:44</t>
  </si>
  <si>
    <t>30.12.2021 11:10:34</t>
  </si>
  <si>
    <t>30.12.2021 22:18:02</t>
  </si>
  <si>
    <t>MENDERES DM-2/TR-1 35-22-M00300_KÖYLER-1 M15_2328470</t>
  </si>
  <si>
    <t>30.12.2021 11:11:15</t>
  </si>
  <si>
    <t>30.12.2021 11:14:00</t>
  </si>
  <si>
    <t>K-231 35-01-K00231_913453096_913453096</t>
  </si>
  <si>
    <t>30.12.2021 11:11:50</t>
  </si>
  <si>
    <t>30.12.2021 13:59:44</t>
  </si>
  <si>
    <t>K-914 35-01-K00914_911358767_911358767</t>
  </si>
  <si>
    <t>30.12.2021 11:12:22</t>
  </si>
  <si>
    <t>30.12.2021 14:07:44</t>
  </si>
  <si>
    <t>GEMİ SÖKÜM(M-130) TR 35-17-M00130_ANADOLU M05_79389034</t>
  </si>
  <si>
    <t>30.12.2021 11:17:24</t>
  </si>
  <si>
    <t>30.12.2021 12:01:51</t>
  </si>
  <si>
    <t>K-1293 35-04-K01293_35-04-K01293_2371301</t>
  </si>
  <si>
    <t>30.12.2021 11:21:18</t>
  </si>
  <si>
    <t>30.12.2021 11:45:01</t>
  </si>
  <si>
    <t>GÖLCÜK DM 35-15-L01153_GÖLCÜK L05_67177076</t>
  </si>
  <si>
    <t>30.12.2021 11:22:24</t>
  </si>
  <si>
    <t>30.12.2021 14:35:49</t>
  </si>
  <si>
    <t>KEMAL TOPAL VE ARK. TR 35-24-M00047_DIREK TIPI TRAFO HUCRESI H01_2036813</t>
  </si>
  <si>
    <t>30.12.2021 11:24:43</t>
  </si>
  <si>
    <t>30.12.2021 12:33:36</t>
  </si>
  <si>
    <t>K-81 35-01-K00081_954681540_954681540</t>
  </si>
  <si>
    <t>30.12.2021 11:29:17</t>
  </si>
  <si>
    <t>30.12.2021 14:53:51</t>
  </si>
  <si>
    <t>TR-47 35-15-M00047_950365199_950365199</t>
  </si>
  <si>
    <t>30.12.2021 11:29:47</t>
  </si>
  <si>
    <t>30.12.2021 17:38:58</t>
  </si>
  <si>
    <t>30.12.2021 11:40:59</t>
  </si>
  <si>
    <t>30.12.2021 13:57:07</t>
  </si>
  <si>
    <t>ÇANDARLI TR-5 35-30-M00005_D_60983114_60983114</t>
  </si>
  <si>
    <t>30.12.2021 11:45:07</t>
  </si>
  <si>
    <t>30.12.2021 13:56:38</t>
  </si>
  <si>
    <t>30.12.2021 11:48:57</t>
  </si>
  <si>
    <t>30.12.2021 13:58:25</t>
  </si>
  <si>
    <t>L-11 PTT ÖNÜ 35-14-L00011_956646181_956646181</t>
  </si>
  <si>
    <t>30.12.2021 11:54:22</t>
  </si>
  <si>
    <t>30.12.2021 17:21:29</t>
  </si>
  <si>
    <t>K-819 35-01-K00819_910308040_910308040</t>
  </si>
  <si>
    <t>30.12.2021 12:01:57</t>
  </si>
  <si>
    <t>30.12.2021 12:53:20</t>
  </si>
  <si>
    <t>İNCİ KÖK 35-26-M00912_KOZANOĞLU M05_65883327</t>
  </si>
  <si>
    <t>30.12.2021 12:08:40</t>
  </si>
  <si>
    <t>30.12.2021 13:20:16</t>
  </si>
  <si>
    <t>YENİ BAĞARASI TR-4 35-23-M00210_950414981_950414981</t>
  </si>
  <si>
    <t>30.12.2021 12:46:24</t>
  </si>
  <si>
    <t>30.12.2021 14:54:12</t>
  </si>
  <si>
    <t>TR-39 35-30-L00039_35-30-L00039_2352199</t>
  </si>
  <si>
    <t>30.12.2021 12:49:09</t>
  </si>
  <si>
    <t>30.12.2021 17:25:16</t>
  </si>
  <si>
    <t>KARAVELİLER TR-1 KÖK 35-20-L00137_KARAVELİLER L01_2328883</t>
  </si>
  <si>
    <t>30.12.2021 12:54:00</t>
  </si>
  <si>
    <t>30.12.2021 13:09:41</t>
  </si>
  <si>
    <t>K-3734 35-04-K03734_35-04-K03734_2356638</t>
  </si>
  <si>
    <t>30.12.2021 13:00:00</t>
  </si>
  <si>
    <t>30.12.2021 13:08:11</t>
  </si>
  <si>
    <t>30.12.2021 13:02:06</t>
  </si>
  <si>
    <t>30.12.2021 15:59:09</t>
  </si>
  <si>
    <t>AŞAĞIÇOBANİSA KÖK 45-71-M00096_AŞAĞIÇOBANİSA TR-3 M06_2321776</t>
  </si>
  <si>
    <t>30.12.2021 15:39:12</t>
  </si>
  <si>
    <t>K-808 35-01-K00808_911930012_911930012</t>
  </si>
  <si>
    <t>30.12.2021 13:03:33</t>
  </si>
  <si>
    <t>30.12.2021 16:34:46</t>
  </si>
  <si>
    <t>DM-22 45-71-M01177_93549792_93549792</t>
  </si>
  <si>
    <t>30.12.2021 13:07:02</t>
  </si>
  <si>
    <t>30.12.2021 15:30:00</t>
  </si>
  <si>
    <t>DM-4/12 35-26-M00834_956629164_956629164</t>
  </si>
  <si>
    <t>30.12.2021 13:09:06</t>
  </si>
  <si>
    <t>30.12.2021 21:22:32</t>
  </si>
  <si>
    <t>M-1004 35-03-M01004_910702901_910702901</t>
  </si>
  <si>
    <t>30.12.2021 13:12:20</t>
  </si>
  <si>
    <t>30.12.2021 14:52:02</t>
  </si>
  <si>
    <t>POYRAZDAMLARI TR-13 45-78-M00578_953254438_953254438</t>
  </si>
  <si>
    <t>30.12.2021 13:15:01</t>
  </si>
  <si>
    <t>30.12.2021 15:47:14</t>
  </si>
  <si>
    <t>MURADİYE DM-5/7 KÖK 45-71-M00594_MURADİYE DM-5/17 M04_2336445</t>
  </si>
  <si>
    <t>30.12.2021 13:16:48</t>
  </si>
  <si>
    <t>30.12.2021 13:52:09</t>
  </si>
  <si>
    <t>M-1035 35-04-M01035_C_56383483_56383483</t>
  </si>
  <si>
    <t>30.12.2021 13:20:00</t>
  </si>
  <si>
    <t>30.12.2021 13:42:15</t>
  </si>
  <si>
    <t>GÜMÜLDÜR M-45 35-25-M00045_35-25-M00045_2348676</t>
  </si>
  <si>
    <t>30.12.2021 13:21:00</t>
  </si>
  <si>
    <t>30.12.2021 14:29:45</t>
  </si>
  <si>
    <t>K-4133 35-04-K04133_961421104_961421104</t>
  </si>
  <si>
    <t>30.12.2021 13:34:03</t>
  </si>
  <si>
    <t>30.12.2021 16:20:35</t>
  </si>
  <si>
    <t>M-741 35-03-M00741_ M03_2329310</t>
  </si>
  <si>
    <t>30.12.2021 13:35:16</t>
  </si>
  <si>
    <t>30.12.2021 13:55:01</t>
  </si>
  <si>
    <t>M-1992 35-09-M01992_97709875_97709875</t>
  </si>
  <si>
    <t>30.12.2021 13:37:02</t>
  </si>
  <si>
    <t>30.12.2021 14:28:45</t>
  </si>
  <si>
    <t>DM-14/3B 45-71-M02250_953239187_953239187</t>
  </si>
  <si>
    <t>30.12.2021 13:47:40</t>
  </si>
  <si>
    <t>30.12.2021 15:51:04</t>
  </si>
  <si>
    <t>30.12.2021 13:48:20</t>
  </si>
  <si>
    <t>30.12.2021 14:08:53</t>
  </si>
  <si>
    <t>MENDERES TR-2 35-32-M00002_946410034_946410034</t>
  </si>
  <si>
    <t>30.12.2021 13:49:50</t>
  </si>
  <si>
    <t>30.12.2021 15:09:04</t>
  </si>
  <si>
    <t>ERGENEKON TR-4 45-83-L00141_95001188376_95001188376</t>
  </si>
  <si>
    <t>30.12.2021 13:51:27</t>
  </si>
  <si>
    <t>30.12.2021 17:31:38</t>
  </si>
  <si>
    <t>30.12.2021 13:58:42</t>
  </si>
  <si>
    <t>30.12.2021 18:12:20</t>
  </si>
  <si>
    <t>MURADİYE TR-3 45-71-M02147__72374696_72374696</t>
  </si>
  <si>
    <t>30.12.2021 14:01:58</t>
  </si>
  <si>
    <t>30.12.2021 16:21:22</t>
  </si>
  <si>
    <t>YOLÜSTÜ TR-12 35-15-M00269_C_56361721_56361721</t>
  </si>
  <si>
    <t>30.12.2021 14:04:32</t>
  </si>
  <si>
    <t>30.12.2021 19:01:45</t>
  </si>
  <si>
    <t>K-714 35-04-K00714_99406045_99406045</t>
  </si>
  <si>
    <t>30.12.2021 14:14:51</t>
  </si>
  <si>
    <t>30.12.2021 20:21:51</t>
  </si>
  <si>
    <t>TR-54 YILDIZTEPE 35-19-L00054_956697020_956697020</t>
  </si>
  <si>
    <t>30.12.2021 14:17:43</t>
  </si>
  <si>
    <t>30.12.2021 21:10:31</t>
  </si>
  <si>
    <t>30.12.2021 14:17:47</t>
  </si>
  <si>
    <t>30.12.2021 15:31:48</t>
  </si>
  <si>
    <t>SARIGÖL TR-29 45-79-M00029_945561424_945561424</t>
  </si>
  <si>
    <t>30.12.2021 14:24:14</t>
  </si>
  <si>
    <t>30.12.2021 15:50:07</t>
  </si>
  <si>
    <t>L-37 YAT LİMANI 35-14-L00037_C C03_5850187</t>
  </si>
  <si>
    <t>30.12.2021 14:28:43</t>
  </si>
  <si>
    <t>30.12.2021 18:50:38</t>
  </si>
  <si>
    <t>YENİFOÇA TR-23 35-23-M00023_953026486_953026486</t>
  </si>
  <si>
    <t>30.12.2021 14:29:40</t>
  </si>
  <si>
    <t>30.12.2021 19:02:06</t>
  </si>
  <si>
    <t>L-38 35-14-L00038_956658349_956658349</t>
  </si>
  <si>
    <t>30.12.2021 14:30:09</t>
  </si>
  <si>
    <t>30.12.2021 17:59:18</t>
  </si>
  <si>
    <t>30.12.2021 14:35:10</t>
  </si>
  <si>
    <t>30.12.2021 18:42:31</t>
  </si>
  <si>
    <t>ULUKENT DM-3/30 35-28-M00115_953382679_953382679</t>
  </si>
  <si>
    <t>30.12.2021 14:36:23</t>
  </si>
  <si>
    <t>30.12.2021 18:11:26</t>
  </si>
  <si>
    <t>30.12.2021 14:39:27</t>
  </si>
  <si>
    <t>30.12.2021 18:00:43</t>
  </si>
  <si>
    <t>TİRE TR-8 35-29-L00008_95000608188_95000608188</t>
  </si>
  <si>
    <t>30.12.2021 14:40:02</t>
  </si>
  <si>
    <t>30.12.2021 16:46:32</t>
  </si>
  <si>
    <t>KÜNER TR-1 35-22-M00229_955292763_955292763</t>
  </si>
  <si>
    <t>30.12.2021 14:47:50</t>
  </si>
  <si>
    <t>30.12.2021 17:22:07</t>
  </si>
  <si>
    <t>ARAPLIOVASI GES DM 35-16-M00811_PAŞAKÖY ENH GİRİŞ M018_48716785</t>
  </si>
  <si>
    <t>30.12.2021 14:50:46</t>
  </si>
  <si>
    <t>30.12.2021 14:52:00</t>
  </si>
  <si>
    <t>TR-15 35-19-L00015_956664912_956664912</t>
  </si>
  <si>
    <t>30.12.2021 14:52:38</t>
  </si>
  <si>
    <t>30.12.2021 16:02:57</t>
  </si>
  <si>
    <t>M-1992 35-09-M01992_950132434_950132434</t>
  </si>
  <si>
    <t>30.12.2021 14:54:38</t>
  </si>
  <si>
    <t>30.12.2021 17:51:02</t>
  </si>
  <si>
    <t>KARAKURT TR-3 45-76-M00093_C_56385211_56385211</t>
  </si>
  <si>
    <t>30.12.2021 14:57:52</t>
  </si>
  <si>
    <t>30.12.2021 16:17:35</t>
  </si>
  <si>
    <t>L-11 PTT ÖNÜ 35-14-L00011_956643589_956643589</t>
  </si>
  <si>
    <t>30.12.2021 14:59:08</t>
  </si>
  <si>
    <t>30.12.2021 21:00:38</t>
  </si>
  <si>
    <t>ULUCAK DM-2/10 35-27-M00337_912658430_912658430</t>
  </si>
  <si>
    <t>30.12.2021 15:02:58</t>
  </si>
  <si>
    <t>30.12.2021 17:26:26</t>
  </si>
  <si>
    <t>TR-153 (DM-2/43) 35-16-L00153_TR-108 L01_60225154</t>
  </si>
  <si>
    <t>30.12.2021 15:08:07</t>
  </si>
  <si>
    <t>30.12.2021 15:23:00</t>
  </si>
  <si>
    <t>TR-4 35-13-L00004_946420756_946420756</t>
  </si>
  <si>
    <t>30.12.2021 15:13:21</t>
  </si>
  <si>
    <t>30.12.2021 20:16:45</t>
  </si>
  <si>
    <t>TEPEBAŞI TR-2 45-75-L00003_A_56387416_56387416</t>
  </si>
  <si>
    <t>30.12.2021 15:15:00</t>
  </si>
  <si>
    <t>30.12.2021 17:27:04</t>
  </si>
  <si>
    <t>AKHİSAR İM 45-72-A00001_TR-1/2 M20_2058446</t>
  </si>
  <si>
    <t>30.12.2021 15:15:13</t>
  </si>
  <si>
    <t>30.12.2021 15:32:00</t>
  </si>
  <si>
    <t>L-493 (BALANBAKA-2) 35-18-L00493_950452158_950452158</t>
  </si>
  <si>
    <t>30.12.2021 15:23:54</t>
  </si>
  <si>
    <t>30.12.2021 21:54:11</t>
  </si>
  <si>
    <t>M-1493 35-02-M01493_35-02-M01493_50008766</t>
  </si>
  <si>
    <t>30.12.2021 15:30:35</t>
  </si>
  <si>
    <t>30.12.2021 18:11:53</t>
  </si>
  <si>
    <t>ÇAPAKLI KÖK 45-78-M01161_HatBaşıAyırıcı_53139028 M06_53139028</t>
  </si>
  <si>
    <t>30.12.2021 15:31:11</t>
  </si>
  <si>
    <t>30.12.2021 17:52:31</t>
  </si>
  <si>
    <t>DM-2/TR-20 35-22-M00853_955264808_955264808</t>
  </si>
  <si>
    <t>30.12.2021 15:38:36</t>
  </si>
  <si>
    <t>30.12.2021 22:32:12</t>
  </si>
  <si>
    <t>AVŞAR TR-1 45-83-L00340_955163396_955163396</t>
  </si>
  <si>
    <t>30.12.2021 15:42:25</t>
  </si>
  <si>
    <t>30.12.2021 17:41:37</t>
  </si>
  <si>
    <t>L-65 GÜNEŞLİKENT 35-14-L00065_956634793_956634793</t>
  </si>
  <si>
    <t>30.12.2021 15:43:06</t>
  </si>
  <si>
    <t>30.12.2021 21:50:31</t>
  </si>
  <si>
    <t>MENEMEN TR-52 35-28-L00052_C_56362446_56362446</t>
  </si>
  <si>
    <t>30.12.2021 15:46:49</t>
  </si>
  <si>
    <t>30.12.2021 20:31:24</t>
  </si>
  <si>
    <t>YENİ LİMAN TR-1 35-21-L00050_953357642_953357642</t>
  </si>
  <si>
    <t>30.12.2021 15:47:17</t>
  </si>
  <si>
    <t>30.12.2021 17:48:13</t>
  </si>
  <si>
    <t>TR-55 35-16-L00055_915930932_915930932</t>
  </si>
  <si>
    <t>30.12.2021 15:47:33</t>
  </si>
  <si>
    <t>30.12.2021 17:07:24</t>
  </si>
  <si>
    <t>İM-1/DM-1/A 35-14-M00313_956643111_956643111</t>
  </si>
  <si>
    <t>30.12.2021 15:51:13</t>
  </si>
  <si>
    <t>30.12.2021 17:04:34</t>
  </si>
  <si>
    <t>KAYACIK KÖK 45-75-M00065_YAKAKÖY M03_2324684</t>
  </si>
  <si>
    <t>30.12.2021 15:51:57</t>
  </si>
  <si>
    <t>30.12.2021 15:54:00</t>
  </si>
  <si>
    <t>YENİKÖY TR-1 45-75-M00272_B_56389865_56389865</t>
  </si>
  <si>
    <t>30.12.2021 15:56:25</t>
  </si>
  <si>
    <t>30.12.2021 21:04:24</t>
  </si>
  <si>
    <t>30.12.2021 15:56:59</t>
  </si>
  <si>
    <t>30.12.2021 16:49:03</t>
  </si>
  <si>
    <t>HELVACI DM-2 35-17-M00359_ŞEHİT KEMAL M05_66476670</t>
  </si>
  <si>
    <t>30.12.2021 16:13:55</t>
  </si>
  <si>
    <t>DM-1/60 35-29-M00060_950338560_950338560</t>
  </si>
  <si>
    <t>30.12.2021 15:58:54</t>
  </si>
  <si>
    <t>30.12.2021 17:25:46</t>
  </si>
  <si>
    <t>KINIK TR-7 35-24-L00007_915189541_915189541</t>
  </si>
  <si>
    <t>30.12.2021 15:59:11</t>
  </si>
  <si>
    <t>30.12.2021 17:02:01</t>
  </si>
  <si>
    <t>K-4181 35-03-K04181_910717024_910717024</t>
  </si>
  <si>
    <t>30.12.2021 16:03:13</t>
  </si>
  <si>
    <t>30.12.2021 20:21:20</t>
  </si>
  <si>
    <t>SALİHLİ TR-108/A 45-78-L00734_953260196_953260196</t>
  </si>
  <si>
    <t>30.12.2021 16:05:40</t>
  </si>
  <si>
    <t>30.12.2021 16:31:18</t>
  </si>
  <si>
    <t>TİYENLİ KÖK 45-85-M00004_TİYENLİ KÖY ÇIKIŞI M01_72102206</t>
  </si>
  <si>
    <t>30.12.2021 16:06:17</t>
  </si>
  <si>
    <t>30.12.2021 16:49:15</t>
  </si>
  <si>
    <t>ÇUKURKÖY TR-1 35-28-M00212_93543680_93543680</t>
  </si>
  <si>
    <t>30.12.2021 16:11:56</t>
  </si>
  <si>
    <t>30.12.2021 19:10:06</t>
  </si>
  <si>
    <t>30.12.2021 16:12:25</t>
  </si>
  <si>
    <t>30.12.2021 18:40:06</t>
  </si>
  <si>
    <t>KINIK TR-16 35-24-L00016_6978325_56368052_56368052</t>
  </si>
  <si>
    <t>30.12.2021 16:14:34</t>
  </si>
  <si>
    <t>30.12.2021 17:27:09</t>
  </si>
  <si>
    <t>30.12.2021 16:16:54</t>
  </si>
  <si>
    <t>30.12.2021 18:48:09</t>
  </si>
  <si>
    <t>TR-4 35-31-L00004_47996168_56398745_56398745</t>
  </si>
  <si>
    <t>30.12.2021 16:17:16</t>
  </si>
  <si>
    <t>30.12.2021 18:53:24</t>
  </si>
  <si>
    <t>_B_56374057_56374057</t>
  </si>
  <si>
    <t>30.12.2021 16:17:27</t>
  </si>
  <si>
    <t>30.12.2021 17:38:28</t>
  </si>
  <si>
    <t>ARMUTLU TR-17 35-27-M00575_A_56370260_56370260</t>
  </si>
  <si>
    <t>30.12.2021 16:19:30</t>
  </si>
  <si>
    <t>30.12.2021 18:13:51</t>
  </si>
  <si>
    <t>30.12.2021 16:19:45</t>
  </si>
  <si>
    <t>30.12.2021 18:05:29</t>
  </si>
  <si>
    <t>TR-112 ZEYTİNALANI 35-19-L00112_956666285_956666285</t>
  </si>
  <si>
    <t>30.12.2021 16:22:00</t>
  </si>
  <si>
    <t>30.12.2021 17:43:58</t>
  </si>
  <si>
    <t>TEKELİ ARITMA KÖK 35-22-M00090_İTOP M04_2127061</t>
  </si>
  <si>
    <t>30.12.2021 16:29:02</t>
  </si>
  <si>
    <t>30.12.2021 18:15:35</t>
  </si>
  <si>
    <t>K-4629 35-04-K04629_938004197_938004197</t>
  </si>
  <si>
    <t>30.12.2021 16:32:48</t>
  </si>
  <si>
    <t>30.12.2021 19:51:33</t>
  </si>
  <si>
    <t>TR-1/76 45-72-M00076_956502097_956502097</t>
  </si>
  <si>
    <t>30.12.2021 16:43:17</t>
  </si>
  <si>
    <t>30.12.2021 18:47:08</t>
  </si>
  <si>
    <t>TR-65 45-77-L00065_945490362_945490362</t>
  </si>
  <si>
    <t>30.12.2021 16:45:10</t>
  </si>
  <si>
    <t>30.12.2021 19:02:42</t>
  </si>
  <si>
    <t>ÇUKURALTI M-52 35-25-M00087_955265322_955265322</t>
  </si>
  <si>
    <t>30.12.2021 16:50:59</t>
  </si>
  <si>
    <t>30.12.2021 18:12:55</t>
  </si>
  <si>
    <t>TR-2/26 (ARABACILAR) 45-83-M00825_95000622173_95000622173</t>
  </si>
  <si>
    <t>30.12.2021 16:53:12</t>
  </si>
  <si>
    <t>30.12.2021 19:03:29</t>
  </si>
  <si>
    <t>GÜLBAHÇE TR-10 35-19-L00249_95000577543_95000577543</t>
  </si>
  <si>
    <t>30.12.2021 16:53:44</t>
  </si>
  <si>
    <t>30.12.2021 19:41:15</t>
  </si>
  <si>
    <t>L-404 35-18-L00404_949091198_949091198</t>
  </si>
  <si>
    <t>30.12.2021 16:57:00</t>
  </si>
  <si>
    <t>30.12.2021 18:05:35</t>
  </si>
  <si>
    <t>30.12.2021 16:57:48</t>
  </si>
  <si>
    <t>30.12.2021 17:12:01</t>
  </si>
  <si>
    <t>M-1229 35-01-M01229_E e1_5895145</t>
  </si>
  <si>
    <t>30.12.2021 16:57:58</t>
  </si>
  <si>
    <t>30.12.2021 21:40:38</t>
  </si>
  <si>
    <t>ULUCAK DM-2/10 35-27-M00337_915179750_915179750</t>
  </si>
  <si>
    <t>30.12.2021 16:59:00</t>
  </si>
  <si>
    <t>30.12.2021 17:31:17</t>
  </si>
  <si>
    <t>M-1004 35-03-M01004_910517733_910517733</t>
  </si>
  <si>
    <t>30.12.2021 16:59:59</t>
  </si>
  <si>
    <t>30.12.2021 20:41:04</t>
  </si>
  <si>
    <t>OSMANİYE YAYLA MAH. TR-1 45-73-M00504_B_56389801_56389801</t>
  </si>
  <si>
    <t>30.12.2021 17:00:51</t>
  </si>
  <si>
    <t>30.12.2021 19:35:33</t>
  </si>
  <si>
    <t>30.12.2021 17:01:47</t>
  </si>
  <si>
    <t>30.12.2021 17:42:03</t>
  </si>
  <si>
    <t>DM-14/05 (TR-14/19) 45-71-M00547_45089899_56402411_56402411</t>
  </si>
  <si>
    <t>30.12.2021 17:04:17</t>
  </si>
  <si>
    <t>30.12.2021 19:51:23</t>
  </si>
  <si>
    <t>AYANLAR TR-1 45-81-M00094_45-81-M00094_2375760</t>
  </si>
  <si>
    <t>30.12.2021 17:07:07</t>
  </si>
  <si>
    <t>30.12.2021 20:10:39</t>
  </si>
  <si>
    <t>30.12.2021 17:07:11</t>
  </si>
  <si>
    <t>30.12.2021 17:57:54</t>
  </si>
  <si>
    <t>TR-115 35-15-M00115_48860253_56371750_56371750</t>
  </si>
  <si>
    <t>30.12.2021 17:07:36</t>
  </si>
  <si>
    <t>30.12.2021 20:53:26</t>
  </si>
  <si>
    <t>30.12.2021 17:11:14</t>
  </si>
  <si>
    <t>30.12.2021 17:33:59</t>
  </si>
  <si>
    <t>MURADİYE TR-3 KÖPRÜYANI 45-71-M00254_A_56401650_56401650</t>
  </si>
  <si>
    <t>30.12.2021 17:12:57</t>
  </si>
  <si>
    <t>30.12.2021 18:58:28</t>
  </si>
  <si>
    <t>TR-71 ÖZYURT 35-19-L00071_961012083_961012083</t>
  </si>
  <si>
    <t>30.12.2021 17:17:00</t>
  </si>
  <si>
    <t>30.12.2021 19:30:28</t>
  </si>
  <si>
    <t>L-237 35-14-L00237_956656121_956656121</t>
  </si>
  <si>
    <t>30.12.2021 17:17:30</t>
  </si>
  <si>
    <t>30.12.2021 18:16:49</t>
  </si>
  <si>
    <t>ÇAPAKLI KÖK 45-78-M01161_SÜLEYMANİYE M06_78225754</t>
  </si>
  <si>
    <t>30.12.2021 17:19:00</t>
  </si>
  <si>
    <t>30.12.2021 17:42:12</t>
  </si>
  <si>
    <t>DM-3/TR-33 SEFERİHİSAR 35-14-L00299_E E01_50087896</t>
  </si>
  <si>
    <t>30.12.2021 17:20:20</t>
  </si>
  <si>
    <t>30.12.2021 21:18:27</t>
  </si>
  <si>
    <t>M-1662 35-02-M01662_910020117_910020117</t>
  </si>
  <si>
    <t>30.12.2021 17:21:16</t>
  </si>
  <si>
    <t>30.12.2021 18:24:10</t>
  </si>
  <si>
    <t>DEVELİ TR-2 35-22-M00284_955265503_955265503</t>
  </si>
  <si>
    <t>30.12.2021 17:31:01</t>
  </si>
  <si>
    <t>30.12.2021 20:09:05</t>
  </si>
  <si>
    <t>MURADİYE TR-2/B (23 NİSAN PARKI) 45-71-M01852_953242989_953242989</t>
  </si>
  <si>
    <t>30.12.2021 17:37:00</t>
  </si>
  <si>
    <t>30.12.2021 20:48:01</t>
  </si>
  <si>
    <t>PAYAMLI M-21 35-25-M00171_B_56377711_56377711</t>
  </si>
  <si>
    <t>30.12.2021 17:41:36</t>
  </si>
  <si>
    <t>30.12.2021 19:40:42</t>
  </si>
  <si>
    <t>30.12.2021 17:42:32</t>
  </si>
  <si>
    <t>30.12.2021 18:18:38</t>
  </si>
  <si>
    <t>_99427386_99427386</t>
  </si>
  <si>
    <t>30.12.2021 17:50:26</t>
  </si>
  <si>
    <t>30.12.2021 21:26:36</t>
  </si>
  <si>
    <t>M-2973 35-01-M02973_911870174_911870174</t>
  </si>
  <si>
    <t>30.12.2021 17:50:40</t>
  </si>
  <si>
    <t>30.12.2021 22:01:12</t>
  </si>
  <si>
    <t>K-1772 35-01-K01772_911451806_911451806</t>
  </si>
  <si>
    <t>30.12.2021 17:52:20</t>
  </si>
  <si>
    <t>31.12.2021 00:36:20</t>
  </si>
  <si>
    <t>TR-2/76 45-83-M00774_95001213491_95001213491</t>
  </si>
  <si>
    <t>30.12.2021 17:54:00</t>
  </si>
  <si>
    <t>30.12.2021 19:52:57</t>
  </si>
  <si>
    <t>ASLANLAR TOPRAK SULAMA 35-26-M00375_5671790_56358363_56358363</t>
  </si>
  <si>
    <t>30.12.2021 18:00:20</t>
  </si>
  <si>
    <t>30.12.2021 19:17:02</t>
  </si>
  <si>
    <t>M-209(DM-2/22) 35-09-M00209_98167539_98167539</t>
  </si>
  <si>
    <t>30.12.2021 18:00:30</t>
  </si>
  <si>
    <t>30.12.2021 19:10:44</t>
  </si>
  <si>
    <t>BİRGİ TR-18 35-15-L00398_950408249_950408249</t>
  </si>
  <si>
    <t>30.12.2021 18:09:00</t>
  </si>
  <si>
    <t>30.12.2021 18:34:05</t>
  </si>
  <si>
    <t>BİRGİ TR-18 35-15-L00398_35-15-L00398_2360083</t>
  </si>
  <si>
    <t>30.12.2021 18:12:00</t>
  </si>
  <si>
    <t>30.12.2021 18:35:48</t>
  </si>
  <si>
    <t>K-337 35-07-K00337_D_56383021_56383021</t>
  </si>
  <si>
    <t>30.12.2021 18:14:25</t>
  </si>
  <si>
    <t>30.12.2021 19:38:45</t>
  </si>
  <si>
    <t>K-608 35-02-K00608_99847943_99847943</t>
  </si>
  <si>
    <t>30.12.2021 18:14:28</t>
  </si>
  <si>
    <t>30.12.2021 19:16:13</t>
  </si>
  <si>
    <t>DM-20/08 45-71-M00419_953244761_953244761</t>
  </si>
  <si>
    <t>30.12.2021 18:16:00</t>
  </si>
  <si>
    <t>30.12.2021 19:18:42</t>
  </si>
  <si>
    <t>KÜNER TR-2 35-22-M00227_955282699_955282699</t>
  </si>
  <si>
    <t>30.12.2021 18:16:09</t>
  </si>
  <si>
    <t>30.12.2021 20:28:58</t>
  </si>
  <si>
    <t>L-142 MAVİ BESTE SİTESİ 35-18-L00142_B_56368123_56368123</t>
  </si>
  <si>
    <t>30.12.2021 18:23:00</t>
  </si>
  <si>
    <t>30.12.2021 20:25:05</t>
  </si>
  <si>
    <t>KİBAR KÖYÜ TR-2 35-31-L00313_47904709_56386460_56386460</t>
  </si>
  <si>
    <t>30.12.2021 18:24:27</t>
  </si>
  <si>
    <t>30.12.2021 21:05:09</t>
  </si>
  <si>
    <t>30.12.2021 18:25:55</t>
  </si>
  <si>
    <t>30.12.2021 23:58:00</t>
  </si>
  <si>
    <t>30.12.2021 18:26:32</t>
  </si>
  <si>
    <t>30.12.2021 19:47:17</t>
  </si>
  <si>
    <t>SARIGÖL TR-53 45-79-M00053_945567682_945567682</t>
  </si>
  <si>
    <t>30.12.2021 18:31:33</t>
  </si>
  <si>
    <t>30.12.2021 19:36:44</t>
  </si>
  <si>
    <t>BAKTIRLI TR-1 45-83-L00426_955159704_955159704</t>
  </si>
  <si>
    <t>30.12.2021 18:42:00</t>
  </si>
  <si>
    <t>30.12.2021 20:35:31</t>
  </si>
  <si>
    <t>30.12.2021 18:52:37</t>
  </si>
  <si>
    <t>30.12.2021 19:55:06</t>
  </si>
  <si>
    <t>M-1036 35-04-M01036_99390502_99390502</t>
  </si>
  <si>
    <t>30.12.2021 18:53:01</t>
  </si>
  <si>
    <t>30.12.2021 22:23:33</t>
  </si>
  <si>
    <t>30.12.2021 18:57:57</t>
  </si>
  <si>
    <t>30.12.2021 20:59:43</t>
  </si>
  <si>
    <t>GÖKÇEÖREN TR-7 45-77-M00028_93551096_93551096</t>
  </si>
  <si>
    <t>30.12.2021 19:14:52</t>
  </si>
  <si>
    <t>30.12.2021 21:25:26</t>
  </si>
  <si>
    <t>HACI ABDİ YOLAYRIMI TR 35-20-L00050_955207975_955207975</t>
  </si>
  <si>
    <t>30.12.2021 19:17:25</t>
  </si>
  <si>
    <t>30.12.2021 21:28:43</t>
  </si>
  <si>
    <t>L-56 HUZURKENT 35-14-L00056_956640434_956640434</t>
  </si>
  <si>
    <t>30.12.2021 19:18:34</t>
  </si>
  <si>
    <t>30.12.2021 22:40:49</t>
  </si>
  <si>
    <t>L-524 SAĞLIKÇILAR 35-18-L00524_962499676_962499676</t>
  </si>
  <si>
    <t>30.12.2021 19:27:34</t>
  </si>
  <si>
    <t>31.12.2021 00:45:20</t>
  </si>
  <si>
    <t>MURADİYE TR-3 KÖPRÜYANI 45-71-M00254_953221288_953221288</t>
  </si>
  <si>
    <t>30.12.2021 19:29:18</t>
  </si>
  <si>
    <t>30.12.2021 22:24:01</t>
  </si>
  <si>
    <t>30.12.2021 19:55:50</t>
  </si>
  <si>
    <t>DM01-TR06 35-27-M00006_98932155_98932155</t>
  </si>
  <si>
    <t>30.12.2021 19:51:35</t>
  </si>
  <si>
    <t>30.12.2021 21:22:56</t>
  </si>
  <si>
    <t>30.12.2021 19:57:52</t>
  </si>
  <si>
    <t>30.12.2021 22:00:42</t>
  </si>
  <si>
    <t>TR-21 45-77-L00021_945486742_945486742</t>
  </si>
  <si>
    <t>30.12.2021 20:00:36</t>
  </si>
  <si>
    <t>30.12.2021 23:00:00</t>
  </si>
  <si>
    <t>30.12.2021 20:08:09</t>
  </si>
  <si>
    <t>31.12.2021 03:51:03</t>
  </si>
  <si>
    <t>BATTALMUSTAFA PEHLİVANLAR TR-1 45-77-L00203_B_56355944_56355944</t>
  </si>
  <si>
    <t>30.12.2021 20:08:36</t>
  </si>
  <si>
    <t>30.12.2021 23:48:20</t>
  </si>
  <si>
    <t>HARMANDALI DM-2 (M-200) 35-09-M00200_914546279_914546279</t>
  </si>
  <si>
    <t>30.12.2021 20:11:18</t>
  </si>
  <si>
    <t>30.12.2021 23:06:45</t>
  </si>
  <si>
    <t>L-470 KÖK 35-18-L00470_L-310 L03_72090138</t>
  </si>
  <si>
    <t>30.12.2021 20:13:07</t>
  </si>
  <si>
    <t>30.12.2021 20:33:00</t>
  </si>
  <si>
    <t>M-2165 35-09-M02165_98709971_98709971</t>
  </si>
  <si>
    <t>30.12.2021 20:18:26</t>
  </si>
  <si>
    <t>30.12.2021 22:44:48</t>
  </si>
  <si>
    <t>30.12.2021 20:20:11</t>
  </si>
  <si>
    <t>30.12.2021 20:58:50</t>
  </si>
  <si>
    <t>TR-140 35-19-L00140_956690082_956690082</t>
  </si>
  <si>
    <t>30.12.2021 20:21:59</t>
  </si>
  <si>
    <t>30.12.2021 23:05:23</t>
  </si>
  <si>
    <t>L-336 REİSDERE 35-18-L00336_950439143_950439143</t>
  </si>
  <si>
    <t>30.12.2021 20:23:33</t>
  </si>
  <si>
    <t>30.12.2021 21:06:02</t>
  </si>
  <si>
    <t>M-3520(YATIRIM REZERVE) 35-09-M03520_97722548_97722548</t>
  </si>
  <si>
    <t>30.12.2021 20:24:17</t>
  </si>
  <si>
    <t>30.12.2021 23:54:52</t>
  </si>
  <si>
    <t>YENİKÖY TR-10 35-15-L00506_A_56406172_56406172</t>
  </si>
  <si>
    <t>30.12.2021 20:30:23</t>
  </si>
  <si>
    <t>30.12.2021 22:17:48</t>
  </si>
  <si>
    <t>30.12.2021 20:39:20</t>
  </si>
  <si>
    <t>31.12.2021 00:16:09</t>
  </si>
  <si>
    <t>L-95 35-18-L00095_7597499_56372204_56372204</t>
  </si>
  <si>
    <t>30.12.2021 21:01:00</t>
  </si>
  <si>
    <t>30.12.2021 23:54:12</t>
  </si>
  <si>
    <t>DM-1/3 GÜNEŞ YOLU TR 35-19-M00263_95001256688_95001256688</t>
  </si>
  <si>
    <t>30.12.2021 21:07:34</t>
  </si>
  <si>
    <t>30.12.2021 22:30:17</t>
  </si>
  <si>
    <t>TAHTALI TM 35-22-A00001_GÜMÜLDÜR-1 M05_2307932</t>
  </si>
  <si>
    <t>30.12.2021 21:09:19</t>
  </si>
  <si>
    <t>31.12.2021 00:11:24</t>
  </si>
  <si>
    <t>30.12.2021 21:11:34</t>
  </si>
  <si>
    <t>30.12.2021 23:44:00</t>
  </si>
  <si>
    <t>K-2814 35-04-K02814_915147722_915147722</t>
  </si>
  <si>
    <t>30.12.2021 21:11:42</t>
  </si>
  <si>
    <t>30.12.2021 22:09:22</t>
  </si>
  <si>
    <t>M-2920 35-02-M02920_99441618_99441618</t>
  </si>
  <si>
    <t>30.12.2021 21:16:52</t>
  </si>
  <si>
    <t>31.12.2021 00:25:45</t>
  </si>
  <si>
    <t>30.12.2021 21:24:54</t>
  </si>
  <si>
    <t>30.12.2021 22:53:11</t>
  </si>
  <si>
    <t>ÖREN TR7 35-27-L00216_913881681_913881681</t>
  </si>
  <si>
    <t>30.12.2021 21:39:56</t>
  </si>
  <si>
    <t>30.12.2021 22:52:27</t>
  </si>
  <si>
    <t>K-2814 35-04-K02814_35-04-K02814_65775898</t>
  </si>
  <si>
    <t>30.12.2021 21:52:27</t>
  </si>
  <si>
    <t>30.12.2021 22:18:05</t>
  </si>
  <si>
    <t>M-1325 35-03-M01325_A_56366957_56366957</t>
  </si>
  <si>
    <t>30.12.2021 22:05:59</t>
  </si>
  <si>
    <t>30.12.2021 22:25:41</t>
  </si>
  <si>
    <t>ULUCAK DM-1/8 35-27-M00339_98527272_98527272</t>
  </si>
  <si>
    <t>30.12.2021 22:10:36</t>
  </si>
  <si>
    <t>30.12.2021 23:20:00</t>
  </si>
  <si>
    <t>BADEMLİ TR-8 35-15-L01045_950392310_950392310</t>
  </si>
  <si>
    <t>30.12.2021 22:15:19</t>
  </si>
  <si>
    <t>30.12.2021 23:55:25</t>
  </si>
  <si>
    <t>TR-43 35-19-M00043_954920973_954920973</t>
  </si>
  <si>
    <t>30.12.2021 22:18:59</t>
  </si>
  <si>
    <t>30.12.2021 23:45:37</t>
  </si>
  <si>
    <t>TR-2/11 45-72-L00011_A_56385786_56385786</t>
  </si>
  <si>
    <t>30.12.2021 22:20:37</t>
  </si>
  <si>
    <t>30.12.2021 22:50:55</t>
  </si>
  <si>
    <t>K-3396 35-01-K03396_911380188_911380188</t>
  </si>
  <si>
    <t>30.12.2021 22:53:15</t>
  </si>
  <si>
    <t>31.12.2021 09:57:10</t>
  </si>
  <si>
    <t>KARASAVCI TR-1 45-78-M00553_49222260_56405864_56405864</t>
  </si>
  <si>
    <t>30.12.2021 22:58:17</t>
  </si>
  <si>
    <t>31.12.2021 00:06:56</t>
  </si>
  <si>
    <t>DM-3/TR-34 (ESKİ TR-145) 35-26-M01258_956616916_956616916</t>
  </si>
  <si>
    <t>30.12.2021 22:59:59</t>
  </si>
  <si>
    <t>31.12.2021 00:10:53</t>
  </si>
  <si>
    <t>M-2165 35-09-M02165_53046840 _53046821</t>
  </si>
  <si>
    <t>30.12.2021 23:34:18</t>
  </si>
  <si>
    <t>31.12.2021 01:24:11</t>
  </si>
  <si>
    <t>TR-121 ZEYTİNALANI 35-19-L00121_956672336_956672336</t>
  </si>
  <si>
    <t>31.12.2021 00:00:51</t>
  </si>
  <si>
    <t>31.12.2021 02:34:34</t>
  </si>
  <si>
    <t>TR-20 AYI BALIĞI 35-21-L00207_35-21-L00207_49159438</t>
  </si>
  <si>
    <t>31.12.2021 00:03:47</t>
  </si>
  <si>
    <t>31.12.2021 01:29:58</t>
  </si>
  <si>
    <t>ÇAPAKLI KÖK 45-78-M01161_EGE BİYOGAZ M08_78225833</t>
  </si>
  <si>
    <t>31.12.2021 00:28:00</t>
  </si>
  <si>
    <t>31.12.2021 01:57:05</t>
  </si>
  <si>
    <t>31.12.2021 01:09:24</t>
  </si>
  <si>
    <t>31.12.2021 02:40:09</t>
  </si>
  <si>
    <t>TEKKE TR-3 35-15-L00125_C_56369301_56369301</t>
  </si>
  <si>
    <t>31.12.2021 01:10:00</t>
  </si>
  <si>
    <t>31.12.2021 03:14:58</t>
  </si>
  <si>
    <t>SIRIMLI TR-1 35-31-L00201_35-31-L00201_2365089</t>
  </si>
  <si>
    <t>31.12.2021 01:16:26</t>
  </si>
  <si>
    <t>31.12.2021 02:29:15</t>
  </si>
  <si>
    <t>AYRANCILAR DM-2/17 35-26-M01286_956627789_956627789</t>
  </si>
  <si>
    <t>31.12.2021 01:34:31</t>
  </si>
  <si>
    <t>31.12.2021 02:55:43</t>
  </si>
  <si>
    <t>TR-119 35-16-L00119_DIREK TIPI TRAFO HUCRESI H01_2040026</t>
  </si>
  <si>
    <t>31.12.2021 01:55:00</t>
  </si>
  <si>
    <t>31.12.2021 02:08:00</t>
  </si>
  <si>
    <t>31.12.2021 02:10:34</t>
  </si>
  <si>
    <t>31.12.2021 03:32:32</t>
  </si>
  <si>
    <t>31.12.2021 02:11:29</t>
  </si>
  <si>
    <t>31.12.2021 02:45:08</t>
  </si>
  <si>
    <t>K-3948 35-07-K03948_K-1725 K01_48253850</t>
  </si>
  <si>
    <t>31.12.2021 02:16:37</t>
  </si>
  <si>
    <t>31.12.2021 02:35:04</t>
  </si>
  <si>
    <t>MURADİYE DM-5/05 45-71-M00235_DM-5/6 M06_2320754</t>
  </si>
  <si>
    <t>31.12.2021 02:54:45</t>
  </si>
  <si>
    <t>31.12.2021 04:09:54</t>
  </si>
  <si>
    <t>TR-172 35-15-M00416_950352653_950352653</t>
  </si>
  <si>
    <t>31.12.2021 03:28:04</t>
  </si>
  <si>
    <t>31.12.2021 04:52:22</t>
  </si>
  <si>
    <t>L-524 SAĞLIKÇILAR 35-18-L00524_950461779_950461779</t>
  </si>
  <si>
    <t>31.12.2021 05:11:43</t>
  </si>
  <si>
    <t>31.12.2021 15:49:51</t>
  </si>
  <si>
    <t>TİRE İM-DM-1 35-29-A00001_YENİÇİFTLİK M18_2312218</t>
  </si>
  <si>
    <t>31.12.2021 05:29:00</t>
  </si>
  <si>
    <t>31.12.2021 05:53:42</t>
  </si>
  <si>
    <t>ÇAMÖNÜ TR-5 45-72-L00270_DIREK TIPI TRAFO HUCRESI H01_2108938</t>
  </si>
  <si>
    <t>31.12.2021 05:54:59</t>
  </si>
  <si>
    <t>31.12.2021 07:13:17</t>
  </si>
  <si>
    <t>K-928 35-04-K00928_98911407_98911407</t>
  </si>
  <si>
    <t>31.12.2021 06:16:16</t>
  </si>
  <si>
    <t>31.12.2021 09:08:34</t>
  </si>
  <si>
    <t>KINIK ORGANİZE ÖZEL KÖK 35-24-M00244Ö_ H3_2314876</t>
  </si>
  <si>
    <t>31.12.2021 06:18:18</t>
  </si>
  <si>
    <t>31.12.2021 09:12:52</t>
  </si>
  <si>
    <t>GÖÇBEYLİ TR-2 35-16-M00017_47430293_56398993_56398993</t>
  </si>
  <si>
    <t>31.12.2021 06:23:46</t>
  </si>
  <si>
    <t>31.12.2021 10:41:55</t>
  </si>
  <si>
    <t>BALABANLI FİKRET TEKELİ SULAMA GRB TR-6 35-15-M00335_953096778_953096778</t>
  </si>
  <si>
    <t>31.12.2021 06:43:57</t>
  </si>
  <si>
    <t>31.12.2021 08:28:59</t>
  </si>
  <si>
    <t>K-2337 35-03-K02337_910624742_910624742</t>
  </si>
  <si>
    <t>31.12.2021 07:18:09</t>
  </si>
  <si>
    <t>31.12.2021 08:49:36</t>
  </si>
  <si>
    <t>31.12.2021 07:24:06</t>
  </si>
  <si>
    <t>31.12.2021 08:33:46</t>
  </si>
  <si>
    <t>31.12.2021 07:32:14</t>
  </si>
  <si>
    <t>31.12.2021 09:16:24</t>
  </si>
  <si>
    <t>M-3103(YATIRIM REZERVE) 35-03-M03103_910595956_910595956</t>
  </si>
  <si>
    <t>31.12.2021 07:36:09</t>
  </si>
  <si>
    <t>31.12.2021 10:37:10</t>
  </si>
  <si>
    <t>K-592 35-03-K00592_912904260_912904260</t>
  </si>
  <si>
    <t>31.12.2021 07:44:08</t>
  </si>
  <si>
    <t>31.12.2021 12:51:39</t>
  </si>
  <si>
    <t>SOMA TR-15/4 45-82-M00095_TR-16/1 M02_72189167</t>
  </si>
  <si>
    <t>31.12.2021 08:01:48</t>
  </si>
  <si>
    <t>31.12.2021 08:31:16</t>
  </si>
  <si>
    <t>TR-12 (M-712) 35-30-M00712_955298242_955298242</t>
  </si>
  <si>
    <t>31.12.2021 08:02:32</t>
  </si>
  <si>
    <t>31.12.2021 10:07:29</t>
  </si>
  <si>
    <t>L-37 YAT LİMANI 35-14-L00037_B B01_5846699</t>
  </si>
  <si>
    <t>31.12.2021 08:18:33</t>
  </si>
  <si>
    <t>31.12.2021 09:45:02</t>
  </si>
  <si>
    <t>ARDIÇ MAHALLESİ TR-17 35-21-L00128_953366785_953366785</t>
  </si>
  <si>
    <t>31.12.2021 08:31:11</t>
  </si>
  <si>
    <t>31.12.2021 13:57:39</t>
  </si>
  <si>
    <t>ÜRKMEZ DM-3 (ÜRKMEZ M-6) 35-25-M00145_9591406 d4b_5922742</t>
  </si>
  <si>
    <t>31.12.2021 08:31:47</t>
  </si>
  <si>
    <t>31.12.2021 09:40:19</t>
  </si>
  <si>
    <t>31.12.2021 08:32:04</t>
  </si>
  <si>
    <t>31.12.2021 15:52:00</t>
  </si>
  <si>
    <t>K-2737 35-03-K02737_910197684_910197684</t>
  </si>
  <si>
    <t>31.12.2021 08:35:55</t>
  </si>
  <si>
    <t>31.12.2021 09:23:45</t>
  </si>
  <si>
    <t>İĞDECİK TR-3 45-71-M00080_45-71-M00080_2368687</t>
  </si>
  <si>
    <t>31.12.2021 08:36:47</t>
  </si>
  <si>
    <t>31.12.2021 10:33:52</t>
  </si>
  <si>
    <t>L-5 35-18-L00005_950440073_950440073</t>
  </si>
  <si>
    <t>31.12.2021 08:37:30</t>
  </si>
  <si>
    <t>31.12.2021 13:56:08</t>
  </si>
  <si>
    <t>TR-63 35-19-L00063_956664326_956664326</t>
  </si>
  <si>
    <t>31.12.2021 08:39:21</t>
  </si>
  <si>
    <t>31.12.2021 09:30:55</t>
  </si>
  <si>
    <t>31.12.2021 08:42:00</t>
  </si>
  <si>
    <t>31.12.2021 11:55:53</t>
  </si>
  <si>
    <t>BARAJ KÖK 35-17-M00461_ÇITAK M04_2336610</t>
  </si>
  <si>
    <t>31.12.2021 08:42:07</t>
  </si>
  <si>
    <t>31.12.2021 09:26:03</t>
  </si>
  <si>
    <t>HACIVELİLER TR-1 35-16-M00157_953348504_953348504</t>
  </si>
  <si>
    <t>31.12.2021 08:43:36</t>
  </si>
  <si>
    <t>31.12.2021 12:15:18</t>
  </si>
  <si>
    <t>MORDOĞAN TR-27 35-21-L00154_B_60983514_60983514</t>
  </si>
  <si>
    <t>31.12.2021 08:47:41</t>
  </si>
  <si>
    <t>31.12.2021 17:58:21</t>
  </si>
  <si>
    <t>31.12.2021 08:49:11</t>
  </si>
  <si>
    <t>31.12.2021 12:43:05</t>
  </si>
  <si>
    <t>K-1248 35-02-K01248_910016728_910016728</t>
  </si>
  <si>
    <t>31.12.2021 08:51:12</t>
  </si>
  <si>
    <t>31.12.2021 10:34:58</t>
  </si>
  <si>
    <t>31.12.2021 09:00:00</t>
  </si>
  <si>
    <t>31.12.2021 09:36:00</t>
  </si>
  <si>
    <t>MURADİYE DM-5/10 45-71-M00775_DM-5/10C M03_2124687</t>
  </si>
  <si>
    <t>31.12.2021 09:01:45</t>
  </si>
  <si>
    <t>31.12.2021 09:52:09</t>
  </si>
  <si>
    <t>KARAĞAÇLI TR-6 45-71-M01905_45-71-M01905_2376748</t>
  </si>
  <si>
    <t>31.12.2021 09:04:45</t>
  </si>
  <si>
    <t>31.12.2021 11:55:04</t>
  </si>
  <si>
    <t>ALAŞEHİR TR-7 45-73-M00007_TR-8 M02_72365659</t>
  </si>
  <si>
    <t>31.12.2021 09:11:37</t>
  </si>
  <si>
    <t>31.12.2021 17:50:21</t>
  </si>
  <si>
    <t>TR-45 35-30-L00045_35-30-L00045_2360704</t>
  </si>
  <si>
    <t>31.12.2021 09:12:57</t>
  </si>
  <si>
    <t>31.12.2021 14:37:08</t>
  </si>
  <si>
    <t>31.12.2021 09:13:00</t>
  </si>
  <si>
    <t>31.12.2021 09:55:46</t>
  </si>
  <si>
    <t>K-278 35-01-K00278_B_56375130_56375130</t>
  </si>
  <si>
    <t>31.12.2021 09:14:54</t>
  </si>
  <si>
    <t>31.12.2021 12:45:53</t>
  </si>
  <si>
    <t>31.12.2021 09:15:19</t>
  </si>
  <si>
    <t>31.12.2021 12:27:04</t>
  </si>
  <si>
    <t>L-92 35-18-L00092_950458635_950458635</t>
  </si>
  <si>
    <t>31.12.2021 09:16:39</t>
  </si>
  <si>
    <t>31.12.2021 17:32:51</t>
  </si>
  <si>
    <t>DM-1/1A 45-71-M00018_45-71-M00018_66440869</t>
  </si>
  <si>
    <t>31.12.2021 09:20:10</t>
  </si>
  <si>
    <t>31.12.2021 15:16:00</t>
  </si>
  <si>
    <t>BELEVİ İM 35-13-A00002_BELEVİ OTOBAN SULAMA L01_2313338</t>
  </si>
  <si>
    <t>31.12.2021 09:22:27</t>
  </si>
  <si>
    <t>31.12.2021 17:32:00</t>
  </si>
  <si>
    <t>KULA İM 45-77-A00001_KONURCA M01_2308471</t>
  </si>
  <si>
    <t>31.12.2021 09:24:28</t>
  </si>
  <si>
    <t>31.12.2021 09:31:00</t>
  </si>
  <si>
    <t>TR-41 35-30-L00041_35-30-L00041_2356396</t>
  </si>
  <si>
    <t>31.12.2021 09:25:05</t>
  </si>
  <si>
    <t>31.12.2021 14:54:00</t>
  </si>
  <si>
    <t>DEREKÖY TR-2 35-20-L00254_35-20-L00254_2376785</t>
  </si>
  <si>
    <t>31.12.2021 09:27:20</t>
  </si>
  <si>
    <t>31.12.2021 15:39:54</t>
  </si>
  <si>
    <t>K-510 35-01-K00510_910288946_910288946</t>
  </si>
  <si>
    <t>31.12.2021 09:28:49</t>
  </si>
  <si>
    <t>31.12.2021 13:42:02</t>
  </si>
  <si>
    <t>AHMET KOCA TR-3 45-71-M00907_DIREK TIPI TRAFO HUCRESI H01_2081986</t>
  </si>
  <si>
    <t>31.12.2021 09:29:09</t>
  </si>
  <si>
    <t>31.12.2021 14:14:32</t>
  </si>
  <si>
    <t>BARAJ KÖK 35-17-M00461_HatBaşıAyırıcı_72180705 M01_72180705</t>
  </si>
  <si>
    <t>31.12.2021 09:31:19</t>
  </si>
  <si>
    <t>31.12.2021 11:23:15</t>
  </si>
  <si>
    <t>KARA KIZLAR TR-1 35-26-M00509_35-26-M00509_2364165</t>
  </si>
  <si>
    <t>31.12.2021 09:32:47</t>
  </si>
  <si>
    <t>31.12.2021 15:13:33</t>
  </si>
  <si>
    <t>ÜRKMEZ DM-3 (ÜRKMEZ M-6) 35-25-M00145_956639116_956639116</t>
  </si>
  <si>
    <t>31.12.2021 09:33:00</t>
  </si>
  <si>
    <t>31.12.2021 15:01:46</t>
  </si>
  <si>
    <t>BATTALMUSTAFA TR-1 45-77-L00204_945497190_945497190</t>
  </si>
  <si>
    <t>31.12.2021 09:33:44</t>
  </si>
  <si>
    <t>31.12.2021 12:30:40</t>
  </si>
  <si>
    <t>31.12.2021 09:35:08</t>
  </si>
  <si>
    <t>31.12.2021 16:26:50</t>
  </si>
  <si>
    <t>DM-23/05 45-71-M00455_45-71-M00455_72085921</t>
  </si>
  <si>
    <t>31.12.2021 09:38:46</t>
  </si>
  <si>
    <t>31.12.2021 10:44:56</t>
  </si>
  <si>
    <t>L-332 SERKANKENT 35-18-L00332_950436804_950436804</t>
  </si>
  <si>
    <t>31.12.2021 09:38:56</t>
  </si>
  <si>
    <t>31.12.2021 17:02:39</t>
  </si>
  <si>
    <t>TR-100 ZEYTİNALANI 35-19-L00100_B_77027472_77027472</t>
  </si>
  <si>
    <t>31.12.2021 09:39:49</t>
  </si>
  <si>
    <t>31.12.2021 10:39:43</t>
  </si>
  <si>
    <t>GÖÇBEYLİ TR-2 35-16-M00017_47430257_56394968_56394968</t>
  </si>
  <si>
    <t>31.12.2021 09:41:50</t>
  </si>
  <si>
    <t>31.12.2021 10:49:04</t>
  </si>
  <si>
    <t>L-400 35-18-L00400_950456520_950456520</t>
  </si>
  <si>
    <t>31.12.2021 09:43:04</t>
  </si>
  <si>
    <t>31.12.2021 13:21:08</t>
  </si>
  <si>
    <t>HALK EĞİTİMCİLER TR-1 35-30-M00341_955305295_955305295</t>
  </si>
  <si>
    <t>31.12.2021 09:45:17</t>
  </si>
  <si>
    <t>31.12.2021 12:21:19</t>
  </si>
  <si>
    <t>M-2794 35-01-M02794_910308304_910308304</t>
  </si>
  <si>
    <t>31.12.2021 09:46:14</t>
  </si>
  <si>
    <t>31.12.2021 13:19:53</t>
  </si>
  <si>
    <t>K-3188 35-01-K03188_911371823_911371823</t>
  </si>
  <si>
    <t>31.12.2021 09:47:04</t>
  </si>
  <si>
    <t>31.12.2021 11:39:58</t>
  </si>
  <si>
    <t>_5749481 A1B_5838806</t>
  </si>
  <si>
    <t>31.12.2021 09:48:00</t>
  </si>
  <si>
    <t>31.12.2021 15:00:09</t>
  </si>
  <si>
    <t>ORTA MAHALLE M-8 35-25-M00116_955258418_955258418</t>
  </si>
  <si>
    <t>31.12.2021 09:48:31</t>
  </si>
  <si>
    <t>31.12.2021 11:07:28</t>
  </si>
  <si>
    <t>31.12.2021 09:53:07</t>
  </si>
  <si>
    <t>31.12.2021 11:59:01</t>
  </si>
  <si>
    <t>K-2312 35-03-K02312_910462890_910462890</t>
  </si>
  <si>
    <t>31.12.2021 09:54:14</t>
  </si>
  <si>
    <t>31.12.2021 16:58:29</t>
  </si>
  <si>
    <t>ÇATAK TR-2 35-31-L00172_35-31-L00172_2364343</t>
  </si>
  <si>
    <t>31.12.2021 09:54:53</t>
  </si>
  <si>
    <t>31.12.2021 14:36:26</t>
  </si>
  <si>
    <t>DM-12/03 (KIZ YURDU YANI) 45-71-M00317_DM-12/07-A ŞEHZADE EVLERİ M01_72099104</t>
  </si>
  <si>
    <t>31.12.2021 09:56:30</t>
  </si>
  <si>
    <t>31.12.2021 12:29:04</t>
  </si>
  <si>
    <t>HALİL ÇAVUŞLAR TR-1 45-81-M00107_45-81-M00107_2376059</t>
  </si>
  <si>
    <t>31.12.2021 10:01:08</t>
  </si>
  <si>
    <t>31.12.2021 17:27:58</t>
  </si>
  <si>
    <t>ALMAK TM 35-17-A00003_HatBaşıAyırıcı_76051623 M28_76051623</t>
  </si>
  <si>
    <t>31.12.2021 10:03:40</t>
  </si>
  <si>
    <t>31.12.2021 14:53:47</t>
  </si>
  <si>
    <t>31.12.2021 14:46:28</t>
  </si>
  <si>
    <t>L-130 35-18-L00130_950438879_950438879</t>
  </si>
  <si>
    <t>31.12.2021 10:04:21</t>
  </si>
  <si>
    <t>31.12.2021 17:31:49</t>
  </si>
  <si>
    <t>TR-125 ZEYTİNALANI 35-19-L00125_956685367_956685367</t>
  </si>
  <si>
    <t>31.12.2021 10:10:55</t>
  </si>
  <si>
    <t>31.12.2021 11:42:07</t>
  </si>
  <si>
    <t>TURGUTALP TR-1 45-82-M00051_TR-2 M02_72191204</t>
  </si>
  <si>
    <t>31.12.2021 10:11:00</t>
  </si>
  <si>
    <t>31.12.2021 11:14:50</t>
  </si>
  <si>
    <t>M-2752 35-01-M02752_981257788_981257788</t>
  </si>
  <si>
    <t>31.12.2021 10:14:36</t>
  </si>
  <si>
    <t>31.12.2021 14:43:16</t>
  </si>
  <si>
    <t>K-81 35-01-K00081_912412608_912412608</t>
  </si>
  <si>
    <t>31.12.2021 10:26:29</t>
  </si>
  <si>
    <t>31.12.2021 14:15:50</t>
  </si>
  <si>
    <t>SAĞLIKÇILAR DM 35-18-L00544_L-81 ÇAĞDAŞKENT L02_2325543</t>
  </si>
  <si>
    <t>31.12.2021 10:26:48</t>
  </si>
  <si>
    <t>31.12.2021 11:31:02</t>
  </si>
  <si>
    <t>31.12.2021 10:28:36</t>
  </si>
  <si>
    <t>31.12.2021 11:12:45</t>
  </si>
  <si>
    <t>KIZILCAAVLU TR-6 35-29-L00571_950332215_950332215</t>
  </si>
  <si>
    <t>31.12.2021 10:30:14</t>
  </si>
  <si>
    <t>31.12.2021 11:54:59</t>
  </si>
  <si>
    <t>M-2501 ÇAMLI TR-4 35-10-M02501_A_56360051_56360051</t>
  </si>
  <si>
    <t>31.12.2021 10:37:52</t>
  </si>
  <si>
    <t>31.12.2021 12:32:50</t>
  </si>
  <si>
    <t>K-2337 35-03-K02337_910426152_910426152</t>
  </si>
  <si>
    <t>31.12.2021 10:40:27</t>
  </si>
  <si>
    <t>31.12.2021 14:37:59</t>
  </si>
  <si>
    <t>31.12.2021 10:40:38</t>
  </si>
  <si>
    <t>31.12.2021 14:09:46</t>
  </si>
  <si>
    <t>TR-2/105 45-83-L00105_955145737_955145737</t>
  </si>
  <si>
    <t>31.12.2021 10:40:52</t>
  </si>
  <si>
    <t>31.12.2021 12:18:41</t>
  </si>
  <si>
    <t>K-2741 35-08-K02741_97610570_97610570</t>
  </si>
  <si>
    <t>31.12.2021 10:41:35</t>
  </si>
  <si>
    <t>31.12.2021 12:29:57</t>
  </si>
  <si>
    <t>L-37 YAT LİMANI 35-14-L00037_B B02_5846707</t>
  </si>
  <si>
    <t>31.12.2021 10:43:37</t>
  </si>
  <si>
    <t>31.12.2021 14:06:59</t>
  </si>
  <si>
    <t>TR-67 35-19-L00067_956683739_956683739</t>
  </si>
  <si>
    <t>31.12.2021 10:45:01</t>
  </si>
  <si>
    <t>31.12.2021 12:47:55</t>
  </si>
  <si>
    <t>31.12.2021 10:48:13</t>
  </si>
  <si>
    <t>31.12.2021 20:39:54</t>
  </si>
  <si>
    <t>ÇOBANKÖY KÖK 35-29-L00066_HAMAMKÖY FİDERİ L05_72212415</t>
  </si>
  <si>
    <t>31.12.2021 10:50:08</t>
  </si>
  <si>
    <t>31.12.2021 13:05:35</t>
  </si>
  <si>
    <t>K-4567 35-02-K04567_B_56363126_56363126</t>
  </si>
  <si>
    <t>31.12.2021 10:54:11</t>
  </si>
  <si>
    <t>31.12.2021 15:52:37</t>
  </si>
  <si>
    <t>URGANLI TR-6 45-83-M00569_45-83-M00569_2370729</t>
  </si>
  <si>
    <t>31.12.2021 10:59:07</t>
  </si>
  <si>
    <t>31.12.2021 16:31:56</t>
  </si>
  <si>
    <t>31.12.2021 11:02:26</t>
  </si>
  <si>
    <t>31.12.2021 12:28:54</t>
  </si>
  <si>
    <t>L-68 EROL UĞUR SİTESİ 35-14-L00068_95001267660_95001267660</t>
  </si>
  <si>
    <t>31.12.2021 11:03:21</t>
  </si>
  <si>
    <t>31.12.2021 19:29:09</t>
  </si>
  <si>
    <t>K-238 35-01-K00238_911257586_911257586</t>
  </si>
  <si>
    <t>31.12.2021 11:05:16</t>
  </si>
  <si>
    <t>31.12.2021 12:40:49</t>
  </si>
  <si>
    <t>TR-252 35-19-M00252_956694879_956694879</t>
  </si>
  <si>
    <t>31.12.2021 11:19:13</t>
  </si>
  <si>
    <t>31.12.2021 14:35:35</t>
  </si>
  <si>
    <t>K-1948 35-08-K01948_912173447_912173447</t>
  </si>
  <si>
    <t>31.12.2021 11:20:50</t>
  </si>
  <si>
    <t>31.12.2021 17:09:26</t>
  </si>
  <si>
    <t>31.12.2021 11:22:45</t>
  </si>
  <si>
    <t>31.12.2021 16:40:48</t>
  </si>
  <si>
    <t>TR-112 ZEYTİNALANI 35-19-L00112_956676866_956676866</t>
  </si>
  <si>
    <t>31.12.2021 11:24:01</t>
  </si>
  <si>
    <t>31.12.2021 13:49:20</t>
  </si>
  <si>
    <t>SANCAKLI BOZKÖY TR-3 45-71-M00565_B_56389220_56389220</t>
  </si>
  <si>
    <t>31.12.2021 11:25:15</t>
  </si>
  <si>
    <t>31.12.2021 12:32:33</t>
  </si>
  <si>
    <t>ÇAMÖNÜ TR-14 35-22-M00901_955294111_955294111</t>
  </si>
  <si>
    <t>31.12.2021 11:28:21</t>
  </si>
  <si>
    <t>31.12.2021 13:59:55</t>
  </si>
  <si>
    <t>KABAKUM KÖK-9 35-30-L00126_POLYAK L06_72067143</t>
  </si>
  <si>
    <t>31.12.2021 11:28:38</t>
  </si>
  <si>
    <t>31.12.2021 14:16:20</t>
  </si>
  <si>
    <t>_910924329_910924329</t>
  </si>
  <si>
    <t>31.12.2021 11:29:24</t>
  </si>
  <si>
    <t>31.12.2021 14:40:34</t>
  </si>
  <si>
    <t>KINIK TR 15 35-24-L00015_955219790_955219790</t>
  </si>
  <si>
    <t>31.12.2021 11:30:32</t>
  </si>
  <si>
    <t>31.12.2021 13:04:25</t>
  </si>
  <si>
    <t>ARİF DURSUN SLM TR 35-26-L00099_DIREK TIPI TRAFO HUCRESI H01_2041794</t>
  </si>
  <si>
    <t>31.12.2021 11:34:52</t>
  </si>
  <si>
    <t>31.12.2021 12:31:32</t>
  </si>
  <si>
    <t>31.12.2021 11:40:43</t>
  </si>
  <si>
    <t>31.12.2021 12:50:24</t>
  </si>
  <si>
    <t>PAYAMLI M-2 35-25-M00177_95001243746_95001243746</t>
  </si>
  <si>
    <t>31.12.2021 11:41:07</t>
  </si>
  <si>
    <t>31.12.2021 14:30:18</t>
  </si>
  <si>
    <t>EMİRLİ TR-13 35-15-L01128_950389907_950389907</t>
  </si>
  <si>
    <t>31.12.2021 11:44:30</t>
  </si>
  <si>
    <t>31.12.2021 16:07:00</t>
  </si>
  <si>
    <t>L-336 REİSDERE 35-18-L00336_950439142_950439142</t>
  </si>
  <si>
    <t>31.12.2021 11:45:09</t>
  </si>
  <si>
    <t>31.12.2021 15:32:49</t>
  </si>
  <si>
    <t>YENİ ŞAKRAN TR-4 35-17-M00204_950308164_950308164</t>
  </si>
  <si>
    <t>31.12.2021 11:53:48</t>
  </si>
  <si>
    <t>31.12.2021 16:02:25</t>
  </si>
  <si>
    <t>MURADİYE DM-5/6 KÖK 45-71-M00245_İŞLER METAL M11_72322350</t>
  </si>
  <si>
    <t>31.12.2021 12:02:01</t>
  </si>
  <si>
    <t>31.12.2021 14:20:53</t>
  </si>
  <si>
    <t>L-386 TARABYA EVLERİ 35-18-L00386_950438151_950438151</t>
  </si>
  <si>
    <t>31.12.2021 12:04:04</t>
  </si>
  <si>
    <t>31.12.2021 18:00:55</t>
  </si>
  <si>
    <t>ÇAMÖNÜ TR-1 35-22-M00165_955277633_955277633</t>
  </si>
  <si>
    <t>31.12.2021 12:04:25</t>
  </si>
  <si>
    <t>31.12.2021 13:58:51</t>
  </si>
  <si>
    <t>ALMAK TM 35-17-A00003_KAREL-1 M33_2307157</t>
  </si>
  <si>
    <t>31.12.2021 12:21:20</t>
  </si>
  <si>
    <t>31.12.2021 12:46:38</t>
  </si>
  <si>
    <t>KIRANŞEYH TR-2 45-86-M00121_A_56394249_56394249</t>
  </si>
  <si>
    <t>31.12.2021 12:24:09</t>
  </si>
  <si>
    <t>31.12.2021 14:02:06</t>
  </si>
  <si>
    <t>YENİ BAĞARASI TR-1 35-23-M00207_950414794_950414794</t>
  </si>
  <si>
    <t>31.12.2021 12:25:08</t>
  </si>
  <si>
    <t>31.12.2021 13:31:37</t>
  </si>
  <si>
    <t>M-1233 35-01-M01233_35-01-M01233_41906472</t>
  </si>
  <si>
    <t>31.12.2021 12:26:04</t>
  </si>
  <si>
    <t>31.12.2021 12:53:16</t>
  </si>
  <si>
    <t>L-287 SCOTCH PARK 35-18-L00287_5715512_56368436_56368436</t>
  </si>
  <si>
    <t>31.12.2021 12:30:00</t>
  </si>
  <si>
    <t>31.12.2021 13:59:32</t>
  </si>
  <si>
    <t>DM-3/19 35-26-M00820_93545223_93545223</t>
  </si>
  <si>
    <t>31.12.2021 14:48:38</t>
  </si>
  <si>
    <t>L-82 SERTUR 35-18-L00082_950433790_950433790</t>
  </si>
  <si>
    <t>31.12.2021 12:41:17</t>
  </si>
  <si>
    <t>31.12.2021 14:53:23</t>
  </si>
  <si>
    <t>GÖKTÜRK SİTESİ TR 45-71-M01179_953243461_953243461</t>
  </si>
  <si>
    <t>31.12.2021 12:41:32</t>
  </si>
  <si>
    <t>31.12.2021 16:45:43</t>
  </si>
  <si>
    <t>KINIK TR-9 35-24-L00009_955222422_955222422</t>
  </si>
  <si>
    <t>31.12.2021 12:41:37</t>
  </si>
  <si>
    <t>31.12.2021 14:32:27</t>
  </si>
  <si>
    <t>L-112 OVACIK 35-18-L00112_950439382_950439382</t>
  </si>
  <si>
    <t>31.12.2021 12:45:00</t>
  </si>
  <si>
    <t>31.12.2021 14:01:17</t>
  </si>
  <si>
    <t>K-3740 35-08-K03740_910426900_910426900</t>
  </si>
  <si>
    <t>31.12.2021 12:45:55</t>
  </si>
  <si>
    <t>31.12.2021 18:40:06</t>
  </si>
  <si>
    <t>TR-89 35-15-M00089_35-15-M00089_2364915</t>
  </si>
  <si>
    <t>31.12.2021 13:00:28</t>
  </si>
  <si>
    <t>31.12.2021 14:51:06</t>
  </si>
  <si>
    <t>GÖKÇEAHMET TR-2 45-72-L00118_45-72-L00118_2374027</t>
  </si>
  <si>
    <t>31.12.2021 13:05:18</t>
  </si>
  <si>
    <t>31.12.2021 14:12:59</t>
  </si>
  <si>
    <t>31.12.2021 13:05:58</t>
  </si>
  <si>
    <t>31.12.2021 17:25:28</t>
  </si>
  <si>
    <t>L-322 AKKENT SİTESİ 35-18-L00322_10564340 c1_5934413</t>
  </si>
  <si>
    <t>31.12.2021 13:07:50</t>
  </si>
  <si>
    <t>31.12.2021 14:35:39</t>
  </si>
  <si>
    <t>31.12.2021 13:10:04</t>
  </si>
  <si>
    <t>31.12.2021 18:55:52</t>
  </si>
  <si>
    <t>TR-297 SAYDAM SİTESİ 35-19-M00121_ M03_2312565</t>
  </si>
  <si>
    <t>31.12.2021 13:23:21</t>
  </si>
  <si>
    <t>31.12.2021 15:21:44</t>
  </si>
  <si>
    <t>31.12.2021 13:25:39</t>
  </si>
  <si>
    <t>31.12.2021 19:57:20</t>
  </si>
  <si>
    <t>T. IŞIK TARIMSAL GRUP SULAMA 35-32-L00033_A_56375045_56375045</t>
  </si>
  <si>
    <t>31.12.2021 13:30:49</t>
  </si>
  <si>
    <t>31.12.2021 14:13:26</t>
  </si>
  <si>
    <t>ÇALTIKORU TR-1 35-16-M00077_953304017_953304017</t>
  </si>
  <si>
    <t>31.12.2021 13:31:36</t>
  </si>
  <si>
    <t>31.12.2021 15:18:51</t>
  </si>
  <si>
    <t>TR-125 ZEYTİNALANI 35-19-L00125_956680942_956680942</t>
  </si>
  <si>
    <t>31.12.2021 13:39:03</t>
  </si>
  <si>
    <t>31.12.2021 14:40:44</t>
  </si>
  <si>
    <t>TR-329 35-19-M00476_956696612_956696612</t>
  </si>
  <si>
    <t>31.12.2021 13:45:37</t>
  </si>
  <si>
    <t>31.12.2021 15:06:35</t>
  </si>
  <si>
    <t>L-319 BAHÇELİEVLER-2 35-18-L00319_10837127_56357673_56357673</t>
  </si>
  <si>
    <t>31.12.2021 13:48:54</t>
  </si>
  <si>
    <t>31.12.2021 15:14:44</t>
  </si>
  <si>
    <t>BAĞARASI TR-4 35-23-M00173_950424111_950424111</t>
  </si>
  <si>
    <t>31.12.2021 13:51:16</t>
  </si>
  <si>
    <t>31.12.2021 16:14:36</t>
  </si>
  <si>
    <t>31.12.2021 13:54:14</t>
  </si>
  <si>
    <t>31.12.2021 17:20:34</t>
  </si>
  <si>
    <t>DM-9/10 45-71-M01168_953246839_953246839</t>
  </si>
  <si>
    <t>31.12.2021 14:05:00</t>
  </si>
  <si>
    <t>31.12.2021 17:17:15</t>
  </si>
  <si>
    <t>M-2745 35-01-M02745_910368724_910368724</t>
  </si>
  <si>
    <t>31.12.2021 14:11:36</t>
  </si>
  <si>
    <t>31.12.2021 16:41:42</t>
  </si>
  <si>
    <t>K-3712 35-01-K03712_E 1E_5910498</t>
  </si>
  <si>
    <t>31.12.2021 14:11:37</t>
  </si>
  <si>
    <t>31.12.2021 18:52:13</t>
  </si>
  <si>
    <t>TİRE İM-DM-1 35-29-A00001_DM-1/51 M17_2312219</t>
  </si>
  <si>
    <t>31.12.2021 14:12:00</t>
  </si>
  <si>
    <t>31.12.2021 15:07:43</t>
  </si>
  <si>
    <t>K-493 35-01-K00493_A A2_5856330</t>
  </si>
  <si>
    <t>31.12.2021 14:12:27</t>
  </si>
  <si>
    <t>31.12.2021 15:21:49</t>
  </si>
  <si>
    <t>K-847 35-01-K00847_910435215_910435215</t>
  </si>
  <si>
    <t>31.12.2021 14:14:34</t>
  </si>
  <si>
    <t>31.12.2021 16:59:43</t>
  </si>
  <si>
    <t>K-3188 35-01-K03188_911361997_911361997</t>
  </si>
  <si>
    <t>31.12.2021 14:19:51</t>
  </si>
  <si>
    <t>31.12.2021 17:28:44</t>
  </si>
  <si>
    <t>SELİMŞAHLAR TR-2 45-71-M00137_HatBaşıAyırıcı_53135158 M03_53135158</t>
  </si>
  <si>
    <t>31.12.2021 14:20:00</t>
  </si>
  <si>
    <t>31.12.2021 14:49:00</t>
  </si>
  <si>
    <t>31.12.2021 14:23:18</t>
  </si>
  <si>
    <t>31.12.2021 20:48:08</t>
  </si>
  <si>
    <t>SIRIMLI TR-1 35-31-L00201_47875029_56380207_56380207</t>
  </si>
  <si>
    <t>31.12.2021 14:28:48</t>
  </si>
  <si>
    <t>31.12.2021 18:06:16</t>
  </si>
  <si>
    <t>İĞDELİ DAMLAR SOKAK TR-4 35-31-L00344_47904916_56385164_56385164</t>
  </si>
  <si>
    <t>31.12.2021 14:32:14</t>
  </si>
  <si>
    <t>31.12.2021 18:08:36</t>
  </si>
  <si>
    <t>TR-63(DM-12/14) 45-78-M00063_953258246_953258246</t>
  </si>
  <si>
    <t>31.12.2021 14:32:45</t>
  </si>
  <si>
    <t>31.12.2021 14:57:11</t>
  </si>
  <si>
    <t>M-1250 35-01-M01250_910573157_910573157</t>
  </si>
  <si>
    <t>31.12.2021 14:36:29</t>
  </si>
  <si>
    <t>31.12.2021 16:04:24</t>
  </si>
  <si>
    <t>31.12.2021 14:46:47</t>
  </si>
  <si>
    <t>31.12.2021 19:15:17</t>
  </si>
  <si>
    <t>31.12.2021 14:47:58</t>
  </si>
  <si>
    <t>L-134 DENETMENLER SİTESİ 35-14-L00134_956645774_956645774</t>
  </si>
  <si>
    <t>31.12.2021 20:04:31</t>
  </si>
  <si>
    <t>YENİ BAĞARASI TR-4 35-23-M00210_952996678_952996678</t>
  </si>
  <si>
    <t>31.12.2021 19:06:35</t>
  </si>
  <si>
    <t>31.12.2021 15:03:47</t>
  </si>
  <si>
    <t>31.12.2021 15:57:02</t>
  </si>
  <si>
    <t>31.12.2021 15:08:16</t>
  </si>
  <si>
    <t>31.12.2021 15:44:12</t>
  </si>
  <si>
    <t>K-231 35-01-K00231_910498349_910498349</t>
  </si>
  <si>
    <t>31.12.2021 15:33:24</t>
  </si>
  <si>
    <t>31.12.2021 19:36:14</t>
  </si>
  <si>
    <t>31.12.2021 15:37:00</t>
  </si>
  <si>
    <t>31.12.2021 17:44:00</t>
  </si>
  <si>
    <t>YENİKENT SULAMA TR-2 35-16-M00211_A_56395722_56395722</t>
  </si>
  <si>
    <t>31.12.2021 15:40:48</t>
  </si>
  <si>
    <t>31.12.2021 17:14:38</t>
  </si>
  <si>
    <t>M-358 35-14-M00358_956658698_956658698</t>
  </si>
  <si>
    <t>31.12.2021 15:43:57</t>
  </si>
  <si>
    <t>31.12.2021 23:17:56</t>
  </si>
  <si>
    <t>KARAHALİLLİ KÖK 35-20-L00087_TOKATBAŞI L05_66504217</t>
  </si>
  <si>
    <t>31.12.2021 15:52:18</t>
  </si>
  <si>
    <t>31.12.2021 16:05:15</t>
  </si>
  <si>
    <t>31.12.2021 16:04:47</t>
  </si>
  <si>
    <t>31.12.2021 18:43:28</t>
  </si>
  <si>
    <t>K-3942 35-07-K03942_913449280_913449280</t>
  </si>
  <si>
    <t>31.12.2021 16:09:40</t>
  </si>
  <si>
    <t>31.12.2021 18:30:41</t>
  </si>
  <si>
    <t>31.12.2021 16:11:27</t>
  </si>
  <si>
    <t>01.01.2022 00:47:51</t>
  </si>
  <si>
    <t>KIRMAHALLE  TR-12 35-28-M00271_953391588_953391588</t>
  </si>
  <si>
    <t>31.12.2021 16:16:54</t>
  </si>
  <si>
    <t>31.12.2021 17:45:24</t>
  </si>
  <si>
    <t>TR-27 35-19-L00027_956681661_956681661</t>
  </si>
  <si>
    <t>31.12.2021 16:20:23</t>
  </si>
  <si>
    <t>31.12.2021 22:50:35</t>
  </si>
  <si>
    <t>AŞAĞI KIZILCA TR-2 35-27-L00025_913490344_913490344</t>
  </si>
  <si>
    <t>31.12.2021 16:26:00</t>
  </si>
  <si>
    <t>31.12.2021 19:11:15</t>
  </si>
  <si>
    <t>YENİ ŞAKRAN TR-19 35-17-M00216_B_56357045_56357045</t>
  </si>
  <si>
    <t>31.12.2021 16:30:36</t>
  </si>
  <si>
    <t>31.12.2021 17:44:59</t>
  </si>
  <si>
    <t>GÜLBAHÇE TR-1 35-19-L00151_956690655_956690655</t>
  </si>
  <si>
    <t>31.12.2021 16:44:07</t>
  </si>
  <si>
    <t>31.12.2021 20:04:42</t>
  </si>
  <si>
    <t>TR-9 35-26-M00009_956619049_956619049</t>
  </si>
  <si>
    <t>31.12.2021 17:02:00</t>
  </si>
  <si>
    <t>31.12.2021 18:03:14</t>
  </si>
  <si>
    <t>GÖLMARMARA İM 45-85-A00001_HatBaşıAyırıcı_53135836 L28_53135836</t>
  </si>
  <si>
    <t>31.12.2021 18:04:16</t>
  </si>
  <si>
    <t>K-1213 35-02-K01213_98927711_98927711</t>
  </si>
  <si>
    <t>31.12.2021 17:11:39</t>
  </si>
  <si>
    <t>31.12.2021 18:56:59</t>
  </si>
  <si>
    <t>ALAŞEHİR TR-80 45-73-M00080_TR-8/2 M01_67044379</t>
  </si>
  <si>
    <t>31.12.2021 17:15:28</t>
  </si>
  <si>
    <t>31.12.2021 17:20:28</t>
  </si>
  <si>
    <t>31.12.2021 17:18:00</t>
  </si>
  <si>
    <t>31.12.2021 22:11:21</t>
  </si>
  <si>
    <t>GÜNEY TR-1 45-83-L00269_A_56407854_56407854</t>
  </si>
  <si>
    <t>31.12.2021 17:36:43</t>
  </si>
  <si>
    <t>31.12.2021 19:10:07</t>
  </si>
  <si>
    <t>31.12.2021 17:40:13</t>
  </si>
  <si>
    <t>31.12.2021 20:43:08</t>
  </si>
  <si>
    <t>31.12.2021 17:40:55</t>
  </si>
  <si>
    <t>31.12.2021 21:24:14</t>
  </si>
  <si>
    <t>ÇUKURALTI M-24 35-25-M00072_955267114_955267114</t>
  </si>
  <si>
    <t>31.12.2021 17:43:46</t>
  </si>
  <si>
    <t>31.12.2021 18:55:12</t>
  </si>
  <si>
    <t>31.12.2021 17:45:00</t>
  </si>
  <si>
    <t>31.12.2021 18:07:11</t>
  </si>
  <si>
    <t>L-284 İMAMOĞLU TRAFO 35-18-L00284_950456446_950456446</t>
  </si>
  <si>
    <t>31.12.2021 17:48:01</t>
  </si>
  <si>
    <t>31.12.2021 22:32:18</t>
  </si>
  <si>
    <t>L-326 35-18-L00326_950430299_950430299</t>
  </si>
  <si>
    <t>31.12.2021 17:48:04</t>
  </si>
  <si>
    <t>31.12.2021 23:14:27</t>
  </si>
  <si>
    <t>K-2009 35-01-K02009_910587661_910587661</t>
  </si>
  <si>
    <t>31.12.2021 17:48:49</t>
  </si>
  <si>
    <t>31.12.2021 20:09:41</t>
  </si>
  <si>
    <t>TR-111 ZEYTİNALANI 35-19-L00111_10343330_56368368_56368368</t>
  </si>
  <si>
    <t>31.12.2021 17:57:02</t>
  </si>
  <si>
    <t>31.12.2021 22:25:46</t>
  </si>
  <si>
    <t>31.12.2021 18:11:24</t>
  </si>
  <si>
    <t>31.12.2021 19:47:02</t>
  </si>
  <si>
    <t>DAĞYENİKÖY TR-1 45-83-L00272_A_56407855_56407855</t>
  </si>
  <si>
    <t>31.12.2021 18:11:51</t>
  </si>
  <si>
    <t>31.12.2021 21:52:01</t>
  </si>
  <si>
    <t>L-393 YENİ OKUL 35-18-L00393_A a1_5945204</t>
  </si>
  <si>
    <t>31.12.2021 18:19:39</t>
  </si>
  <si>
    <t>31.12.2021 20:12:48</t>
  </si>
  <si>
    <t>DM-2/TR-25 35-26-M01353_35-26-M01353_53068485</t>
  </si>
  <si>
    <t>31.12.2021 18:33:38</t>
  </si>
  <si>
    <t>31.12.2021 18:56:47</t>
  </si>
  <si>
    <t>31.12.2021 18:34:33</t>
  </si>
  <si>
    <t>31.12.2021 20:44:35</t>
  </si>
  <si>
    <t>MORDOĞAN TR-38 35-21-L00165_945353454_945353454</t>
  </si>
  <si>
    <t>31.12.2021 18:35:00</t>
  </si>
  <si>
    <t>31.12.2021 19:35:12</t>
  </si>
  <si>
    <t>AFŞAR TR-5 BAHÇEARASI 45-73-M00786_945574128_945574128</t>
  </si>
  <si>
    <t>31.12.2021 18:48:44</t>
  </si>
  <si>
    <t>31.12.2021 19:51:41</t>
  </si>
  <si>
    <t>KARAYENİCE TR-2 45-71-M01507_953233170_953233170</t>
  </si>
  <si>
    <t>31.12.2021 18:50:00</t>
  </si>
  <si>
    <t>31.12.2021 19:56:39</t>
  </si>
  <si>
    <t>K-3942 35-07-K03942_913449271_913449271</t>
  </si>
  <si>
    <t>31.12.2021 18:55:00</t>
  </si>
  <si>
    <t>31.12.2021 22:37:17</t>
  </si>
  <si>
    <t>31.12.2021 18:57:18</t>
  </si>
  <si>
    <t>31.12.2021 19:34:25</t>
  </si>
  <si>
    <t>MENEMEN TR-15 35-28-L00015_6658747_56367496_56367496</t>
  </si>
  <si>
    <t>31.12.2021 19:00:57</t>
  </si>
  <si>
    <t>31.12.2021 21:34:14</t>
  </si>
  <si>
    <t>GÜRÇEŞME İM 35-03-A00001_HUZUREVİ K04_2310743</t>
  </si>
  <si>
    <t>31.12.2021 19:10:38</t>
  </si>
  <si>
    <t>31.12.2021 19:23:00</t>
  </si>
  <si>
    <t>HAMZABÜKÜ TR-1 35-21-L00069_953357792_953357792</t>
  </si>
  <si>
    <t>31.12.2021 19:13:44</t>
  </si>
  <si>
    <t>31.12.2021 23:13:02</t>
  </si>
  <si>
    <t>31.12.2021 19:27:48</t>
  </si>
  <si>
    <t>31.12.2021 19:59:24</t>
  </si>
  <si>
    <t>K-4070 35-03-K04070_K-4152 K02_41965952</t>
  </si>
  <si>
    <t>31.12.2021 19:49:22</t>
  </si>
  <si>
    <t>31.12.2021 20:35:01</t>
  </si>
  <si>
    <t>L-437 ŞEHİTLİK 35-18-L00437_950464947_950464947</t>
  </si>
  <si>
    <t>31.12.2021 19:59:08</t>
  </si>
  <si>
    <t>31.12.2021 22:06:37</t>
  </si>
  <si>
    <t>TR-111 ZEYTİNALANI 35-19-L00111_95000460287_95000460287</t>
  </si>
  <si>
    <t>31.12.2021 20:07:46</t>
  </si>
  <si>
    <t>31.12.2021 21:56:48</t>
  </si>
  <si>
    <t>MEHMET AKİF BİLİR TR 35-17-M00496_ M03_2307349</t>
  </si>
  <si>
    <t>31.12.2021 20:10:25</t>
  </si>
  <si>
    <t>31.12.2021 21:35:32</t>
  </si>
  <si>
    <t>BAHADIRLAR TR-2 45-79-M00125_93541733_93541733</t>
  </si>
  <si>
    <t>31.12.2021 20:16:54</t>
  </si>
  <si>
    <t>31.12.2021 21:15:20</t>
  </si>
  <si>
    <t>DM-11/02 45-71-M02414_953188028_953188028</t>
  </si>
  <si>
    <t>31.12.2021 20:17:53</t>
  </si>
  <si>
    <t>31.12.2021 21:47:43</t>
  </si>
  <si>
    <t>M-41 35-02-M00041_913875438_913875438</t>
  </si>
  <si>
    <t>31.12.2021 20:35:55</t>
  </si>
  <si>
    <t>01.01.2022 01:36:43</t>
  </si>
  <si>
    <t>MENEMEN TR-24 35-28-L00024_953384526_953384526</t>
  </si>
  <si>
    <t>31.12.2021 20:38:41</t>
  </si>
  <si>
    <t>31.12.2021 22:47:47</t>
  </si>
  <si>
    <t>K-4427 35-03-K04427_A_56365034_56365034</t>
  </si>
  <si>
    <t>31.12.2021 20:39:26</t>
  </si>
  <si>
    <t>31.12.2021 22:04:01</t>
  </si>
  <si>
    <t>M-2439 35-09-M02439_914528359_914528359</t>
  </si>
  <si>
    <t>31.12.2021 20:40:11</t>
  </si>
  <si>
    <t>31.12.2021 20:58:45</t>
  </si>
  <si>
    <t>31.12.2021 20:49:16</t>
  </si>
  <si>
    <t>31.12.2021 22:48:25</t>
  </si>
  <si>
    <t>TR-29 35-27-M00029_913620800_913620800</t>
  </si>
  <si>
    <t>31.12.2021 20:49:52</t>
  </si>
  <si>
    <t>01.01.2022 01:15:01</t>
  </si>
  <si>
    <t>ALMAK TM 35-17-A00003_YENİFOÇA-2 M28_2055978</t>
  </si>
  <si>
    <t>31.12.2021 21:07:44</t>
  </si>
  <si>
    <t>31.12.2021 21:39:57</t>
  </si>
  <si>
    <t>L-33 35-14-L00033_956636204_956636204</t>
  </si>
  <si>
    <t>31.12.2021 21:10:11</t>
  </si>
  <si>
    <t>31.12.2021 23:48:33</t>
  </si>
  <si>
    <t>31.12.2021 21:15:01</t>
  </si>
  <si>
    <t>31.12.2021 22:15:03</t>
  </si>
  <si>
    <t>TR-2/26 (ARABACILAR) 45-83-M00825_955144443_955144443</t>
  </si>
  <si>
    <t>31.12.2021 21:16:00</t>
  </si>
  <si>
    <t>31.12.2021 22:39:20</t>
  </si>
  <si>
    <t>M-1538 35-01-M01538_912245765_912245765</t>
  </si>
  <si>
    <t>31.12.2021 21:17:11</t>
  </si>
  <si>
    <t>31.12.2021 22:20:38</t>
  </si>
  <si>
    <t>ZEYTİNALANI  TR-117 35-19-L00117_956666466_956666466</t>
  </si>
  <si>
    <t>31.12.2021 22:19:39</t>
  </si>
  <si>
    <t>31.12.2021 23:33:51</t>
  </si>
  <si>
    <t>TR-21 35-27-M00021_913696728_913696728</t>
  </si>
  <si>
    <t>31.12.2021 22:20:24</t>
  </si>
  <si>
    <t>01.01.2022 01:31:49</t>
  </si>
  <si>
    <t>HILAL GIS TM 35-01-A00010_HİLAL-3 K15_2313221</t>
  </si>
  <si>
    <t>31.12.2021 22:26:42</t>
  </si>
  <si>
    <t>31.12.2021 22:39:00</t>
  </si>
  <si>
    <t>31.12.2021 22:40:12</t>
  </si>
  <si>
    <t>31.12.2021 23:24:24</t>
  </si>
  <si>
    <t>TR-137 35-16-L00137_D D02_66178390</t>
  </si>
  <si>
    <t>31.12.2021 23:19:20</t>
  </si>
  <si>
    <t>01.01.2022 01:18:31</t>
  </si>
  <si>
    <t>TR-111 ZEYTİNALANI 35-19-L00111_95000503423_95000503423</t>
  </si>
  <si>
    <t>31.12.2021 23:45:39</t>
  </si>
  <si>
    <t>01.01.2022 03:12:02</t>
  </si>
  <si>
    <t>TR-1/126-1 (KEMALPAŞA SOKAK TRF) 45-83-M00270_DIREK TIPI TRAFO HUCRESI H01_2103215</t>
  </si>
  <si>
    <t>31.12.2021 23:47:50</t>
  </si>
  <si>
    <t>01.01.2022 00:27:30</t>
  </si>
  <si>
    <t>M-1242 35-01-M01242_B 1B_5871836</t>
  </si>
  <si>
    <t>31.12.2021 23:53:13</t>
  </si>
  <si>
    <t>01.01.2022 00:29:20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</si>
</sst>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10237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2172050</v>
      </c>
      <c r="B2">
        <v>1</v>
      </c>
      <c r="C2" t="s">
        <v>76</v>
      </c>
      <c r="D2" t="s">
        <v>89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12.053055555</v>
      </c>
      <c r="O2">
        <v>0</v>
      </c>
      <c r="P2">
        <v>0</v>
      </c>
      <c r="Q2">
        <v>0</v>
      </c>
      <c r="R2">
        <v>0</v>
      </c>
      <c r="S2">
        <v>0</v>
      </c>
      <c r="T2">
        <v>64</v>
      </c>
      <c r="U2">
        <v>0</v>
      </c>
      <c r="V2">
        <v>0</v>
      </c>
      <c r="W2">
        <v>0</v>
      </c>
      <c r="X2">
        <v>0</v>
      </c>
      <c r="Y2">
        <v>0</v>
      </c>
      <c r="Z2">
        <v>771.39555600000006</v>
      </c>
    </row>
    <row r="3" spans="1:26" x14ac:dyDescent="0.25">
      <c r="A3">
        <v>2172060</v>
      </c>
      <c r="B3">
        <v>1</v>
      </c>
      <c r="C3" t="s">
        <v>77</v>
      </c>
      <c r="D3" t="s">
        <v>124</v>
      </c>
      <c r="E3" t="s">
        <v>134</v>
      </c>
      <c r="F3" t="s">
        <v>135</v>
      </c>
      <c r="G3" t="s">
        <v>136</v>
      </c>
      <c r="H3" t="s">
        <v>47</v>
      </c>
      <c r="I3" t="s">
        <v>129</v>
      </c>
      <c r="J3" t="s">
        <v>130</v>
      </c>
      <c r="K3" t="s">
        <v>131</v>
      </c>
      <c r="L3" t="s">
        <v>137</v>
      </c>
      <c r="M3" t="s">
        <v>138</v>
      </c>
      <c r="N3">
        <v>0.55194444399999998</v>
      </c>
      <c r="O3">
        <v>98</v>
      </c>
      <c r="P3">
        <v>577</v>
      </c>
      <c r="Q3">
        <v>0</v>
      </c>
      <c r="R3">
        <v>0</v>
      </c>
      <c r="S3">
        <v>0</v>
      </c>
      <c r="T3">
        <v>0</v>
      </c>
      <c r="U3">
        <v>54.090555999999999</v>
      </c>
      <c r="V3">
        <v>318.47194400000001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2172062</v>
      </c>
      <c r="B4">
        <v>1</v>
      </c>
      <c r="C4" t="s">
        <v>76</v>
      </c>
      <c r="D4" t="s">
        <v>91</v>
      </c>
      <c r="E4" t="s">
        <v>126</v>
      </c>
      <c r="F4" t="s">
        <v>139</v>
      </c>
      <c r="G4" t="s">
        <v>140</v>
      </c>
      <c r="H4" t="s">
        <v>46</v>
      </c>
      <c r="I4" t="s">
        <v>129</v>
      </c>
      <c r="J4" t="s">
        <v>130</v>
      </c>
      <c r="K4" t="s">
        <v>131</v>
      </c>
      <c r="L4" t="s">
        <v>141</v>
      </c>
      <c r="M4" t="s">
        <v>142</v>
      </c>
      <c r="N4">
        <v>1.7625</v>
      </c>
      <c r="O4">
        <v>0</v>
      </c>
      <c r="P4">
        <v>0</v>
      </c>
      <c r="Q4">
        <v>0</v>
      </c>
      <c r="R4">
        <v>4</v>
      </c>
      <c r="S4">
        <v>0</v>
      </c>
      <c r="T4">
        <v>0</v>
      </c>
      <c r="U4">
        <v>0</v>
      </c>
      <c r="V4">
        <v>0</v>
      </c>
      <c r="W4">
        <v>0</v>
      </c>
      <c r="X4">
        <v>7.05</v>
      </c>
      <c r="Y4">
        <v>0</v>
      </c>
      <c r="Z4">
        <v>0</v>
      </c>
    </row>
    <row r="5" spans="1:26" x14ac:dyDescent="0.25">
      <c r="A5">
        <v>2172063</v>
      </c>
      <c r="B5">
        <v>1</v>
      </c>
      <c r="C5" t="s">
        <v>77</v>
      </c>
      <c r="D5" t="s">
        <v>118</v>
      </c>
      <c r="E5" t="s">
        <v>143</v>
      </c>
      <c r="F5" t="s">
        <v>144</v>
      </c>
      <c r="G5" t="s">
        <v>145</v>
      </c>
      <c r="H5" t="s">
        <v>47</v>
      </c>
      <c r="I5" t="s">
        <v>129</v>
      </c>
      <c r="J5" t="s">
        <v>130</v>
      </c>
      <c r="K5" t="s">
        <v>131</v>
      </c>
      <c r="L5" t="s">
        <v>146</v>
      </c>
      <c r="M5" t="s">
        <v>147</v>
      </c>
      <c r="N5">
        <v>2.4669444440000001</v>
      </c>
      <c r="O5">
        <v>0</v>
      </c>
      <c r="P5">
        <v>1</v>
      </c>
      <c r="Q5">
        <v>0</v>
      </c>
      <c r="R5">
        <v>0</v>
      </c>
      <c r="S5">
        <v>0</v>
      </c>
      <c r="T5">
        <v>80</v>
      </c>
      <c r="U5">
        <v>0</v>
      </c>
      <c r="V5">
        <v>2.4669439999999998</v>
      </c>
      <c r="W5">
        <v>0</v>
      </c>
      <c r="X5">
        <v>0</v>
      </c>
      <c r="Y5">
        <v>0</v>
      </c>
      <c r="Z5">
        <v>197.35555600000001</v>
      </c>
    </row>
    <row r="6" spans="1:26" x14ac:dyDescent="0.25">
      <c r="A6">
        <v>2172064</v>
      </c>
      <c r="B6">
        <v>1</v>
      </c>
      <c r="C6" t="s">
        <v>77</v>
      </c>
      <c r="D6" t="s">
        <v>124</v>
      </c>
      <c r="E6" t="s">
        <v>126</v>
      </c>
      <c r="F6" t="s">
        <v>148</v>
      </c>
      <c r="G6" t="s">
        <v>128</v>
      </c>
      <c r="H6" t="s">
        <v>46</v>
      </c>
      <c r="I6" t="s">
        <v>129</v>
      </c>
      <c r="J6" t="s">
        <v>130</v>
      </c>
      <c r="K6" t="s">
        <v>131</v>
      </c>
      <c r="L6" t="s">
        <v>149</v>
      </c>
      <c r="M6" t="s">
        <v>150</v>
      </c>
      <c r="N6">
        <v>10.375</v>
      </c>
      <c r="O6">
        <v>0</v>
      </c>
      <c r="P6">
        <v>12</v>
      </c>
      <c r="Q6">
        <v>0</v>
      </c>
      <c r="R6">
        <v>0</v>
      </c>
      <c r="S6">
        <v>0</v>
      </c>
      <c r="T6">
        <v>0</v>
      </c>
      <c r="U6">
        <v>0</v>
      </c>
      <c r="V6">
        <v>124.5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2172070</v>
      </c>
      <c r="B7">
        <v>1</v>
      </c>
      <c r="C7" t="s">
        <v>76</v>
      </c>
      <c r="D7" t="s">
        <v>92</v>
      </c>
      <c r="E7" t="s">
        <v>126</v>
      </c>
      <c r="F7" t="s">
        <v>151</v>
      </c>
      <c r="G7" t="s">
        <v>152</v>
      </c>
      <c r="H7" t="s">
        <v>46</v>
      </c>
      <c r="I7" t="s">
        <v>129</v>
      </c>
      <c r="J7" t="s">
        <v>130</v>
      </c>
      <c r="K7" t="s">
        <v>131</v>
      </c>
      <c r="L7" t="s">
        <v>153</v>
      </c>
      <c r="M7" t="s">
        <v>154</v>
      </c>
      <c r="N7">
        <v>1.5024999999999999</v>
      </c>
      <c r="O7">
        <v>0</v>
      </c>
      <c r="P7">
        <v>0</v>
      </c>
      <c r="Q7">
        <v>0</v>
      </c>
      <c r="R7">
        <v>14</v>
      </c>
      <c r="S7">
        <v>0</v>
      </c>
      <c r="T7">
        <v>0</v>
      </c>
      <c r="U7">
        <v>0</v>
      </c>
      <c r="V7">
        <v>0</v>
      </c>
      <c r="W7">
        <v>0</v>
      </c>
      <c r="X7">
        <v>21.035</v>
      </c>
      <c r="Y7">
        <v>0</v>
      </c>
      <c r="Z7">
        <v>0</v>
      </c>
    </row>
    <row r="8" spans="1:26" x14ac:dyDescent="0.25">
      <c r="A8">
        <v>2172066</v>
      </c>
      <c r="B8">
        <v>1</v>
      </c>
      <c r="C8" t="s">
        <v>76</v>
      </c>
      <c r="D8" t="s">
        <v>104</v>
      </c>
      <c r="E8" t="s">
        <v>126</v>
      </c>
      <c r="F8" t="s">
        <v>155</v>
      </c>
      <c r="G8" t="s">
        <v>128</v>
      </c>
      <c r="H8" t="s">
        <v>46</v>
      </c>
      <c r="I8" t="s">
        <v>129</v>
      </c>
      <c r="J8" t="s">
        <v>130</v>
      </c>
      <c r="K8" t="s">
        <v>131</v>
      </c>
      <c r="L8" t="s">
        <v>156</v>
      </c>
      <c r="M8" t="s">
        <v>157</v>
      </c>
      <c r="N8">
        <v>7.2586111109999996</v>
      </c>
      <c r="O8">
        <v>0</v>
      </c>
      <c r="P8">
        <v>0</v>
      </c>
      <c r="Q8">
        <v>0</v>
      </c>
      <c r="R8">
        <v>0</v>
      </c>
      <c r="S8">
        <v>0</v>
      </c>
      <c r="T8">
        <v>3</v>
      </c>
      <c r="U8">
        <v>0</v>
      </c>
      <c r="V8">
        <v>0</v>
      </c>
      <c r="W8">
        <v>0</v>
      </c>
      <c r="X8">
        <v>0</v>
      </c>
      <c r="Y8">
        <v>0</v>
      </c>
      <c r="Z8">
        <v>21.775832999999999</v>
      </c>
    </row>
    <row r="9" spans="1:26" x14ac:dyDescent="0.25">
      <c r="A9">
        <v>2172091</v>
      </c>
      <c r="B9">
        <v>1</v>
      </c>
      <c r="C9" t="s">
        <v>77</v>
      </c>
      <c r="D9" t="s">
        <v>109</v>
      </c>
      <c r="E9" t="s">
        <v>126</v>
      </c>
      <c r="F9" t="s">
        <v>158</v>
      </c>
      <c r="G9" t="s">
        <v>128</v>
      </c>
      <c r="H9" t="s">
        <v>46</v>
      </c>
      <c r="I9" t="s">
        <v>129</v>
      </c>
      <c r="J9" t="s">
        <v>130</v>
      </c>
      <c r="K9" t="s">
        <v>131</v>
      </c>
      <c r="L9" t="s">
        <v>159</v>
      </c>
      <c r="M9" t="s">
        <v>160</v>
      </c>
      <c r="N9">
        <v>4.9352777769999996</v>
      </c>
      <c r="O9">
        <v>0</v>
      </c>
      <c r="P9">
        <v>0</v>
      </c>
      <c r="Q9">
        <v>0</v>
      </c>
      <c r="R9">
        <v>9</v>
      </c>
      <c r="S9">
        <v>0</v>
      </c>
      <c r="T9">
        <v>0</v>
      </c>
      <c r="U9">
        <v>0</v>
      </c>
      <c r="V9">
        <v>0</v>
      </c>
      <c r="W9">
        <v>0</v>
      </c>
      <c r="X9">
        <v>44.417499999999997</v>
      </c>
      <c r="Y9">
        <v>0</v>
      </c>
      <c r="Z9">
        <v>0</v>
      </c>
    </row>
    <row r="10" spans="1:26" x14ac:dyDescent="0.25">
      <c r="A10">
        <v>2172071</v>
      </c>
      <c r="B10">
        <v>1</v>
      </c>
      <c r="C10" t="s">
        <v>76</v>
      </c>
      <c r="D10" t="s">
        <v>78</v>
      </c>
      <c r="E10" t="s">
        <v>161</v>
      </c>
      <c r="F10" t="s">
        <v>162</v>
      </c>
      <c r="G10" t="s">
        <v>163</v>
      </c>
      <c r="H10" t="s">
        <v>46</v>
      </c>
      <c r="I10" t="s">
        <v>129</v>
      </c>
      <c r="J10" t="s">
        <v>130</v>
      </c>
      <c r="K10" t="s">
        <v>131</v>
      </c>
      <c r="L10" t="s">
        <v>164</v>
      </c>
      <c r="M10" t="s">
        <v>165</v>
      </c>
      <c r="N10">
        <v>1.1225000000000001</v>
      </c>
      <c r="O10">
        <v>0</v>
      </c>
      <c r="P10">
        <v>781</v>
      </c>
      <c r="Q10">
        <v>0</v>
      </c>
      <c r="R10">
        <v>0</v>
      </c>
      <c r="S10">
        <v>0</v>
      </c>
      <c r="T10">
        <v>0</v>
      </c>
      <c r="U10">
        <v>0</v>
      </c>
      <c r="V10">
        <v>876.67250000000001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2172074</v>
      </c>
      <c r="B11">
        <v>1</v>
      </c>
      <c r="C11" t="s">
        <v>77</v>
      </c>
      <c r="D11" t="s">
        <v>109</v>
      </c>
      <c r="E11" t="s">
        <v>126</v>
      </c>
      <c r="F11" t="s">
        <v>166</v>
      </c>
      <c r="G11" t="s">
        <v>128</v>
      </c>
      <c r="H11" t="s">
        <v>46</v>
      </c>
      <c r="I11" t="s">
        <v>129</v>
      </c>
      <c r="J11" t="s">
        <v>130</v>
      </c>
      <c r="K11" t="s">
        <v>131</v>
      </c>
      <c r="L11" t="s">
        <v>167</v>
      </c>
      <c r="M11" t="s">
        <v>168</v>
      </c>
      <c r="N11">
        <v>2.1058333330000001</v>
      </c>
      <c r="O11">
        <v>0</v>
      </c>
      <c r="P11">
        <v>0</v>
      </c>
      <c r="Q11">
        <v>0</v>
      </c>
      <c r="R11">
        <v>0</v>
      </c>
      <c r="S11">
        <v>0</v>
      </c>
      <c r="T11">
        <v>41</v>
      </c>
      <c r="U11">
        <v>0</v>
      </c>
      <c r="V11">
        <v>0</v>
      </c>
      <c r="W11">
        <v>0</v>
      </c>
      <c r="X11">
        <v>0</v>
      </c>
      <c r="Y11">
        <v>0</v>
      </c>
      <c r="Z11">
        <v>86.339167000000003</v>
      </c>
    </row>
    <row r="12" spans="1:26" x14ac:dyDescent="0.25">
      <c r="A12">
        <v>2172076</v>
      </c>
      <c r="B12">
        <v>1</v>
      </c>
      <c r="C12" t="s">
        <v>76</v>
      </c>
      <c r="D12" t="s">
        <v>104</v>
      </c>
      <c r="E12" t="s">
        <v>126</v>
      </c>
      <c r="F12" t="s">
        <v>169</v>
      </c>
      <c r="G12" t="s">
        <v>128</v>
      </c>
      <c r="H12" t="s">
        <v>46</v>
      </c>
      <c r="I12" t="s">
        <v>129</v>
      </c>
      <c r="J12" t="s">
        <v>130</v>
      </c>
      <c r="K12" t="s">
        <v>131</v>
      </c>
      <c r="L12" t="s">
        <v>170</v>
      </c>
      <c r="M12" t="s">
        <v>171</v>
      </c>
      <c r="N12">
        <v>4.5716666659999996</v>
      </c>
      <c r="O12">
        <v>0</v>
      </c>
      <c r="P12">
        <v>0</v>
      </c>
      <c r="Q12">
        <v>0</v>
      </c>
      <c r="R12">
        <v>0</v>
      </c>
      <c r="S12">
        <v>0</v>
      </c>
      <c r="T12">
        <v>5</v>
      </c>
      <c r="U12">
        <v>0</v>
      </c>
      <c r="V12">
        <v>0</v>
      </c>
      <c r="W12">
        <v>0</v>
      </c>
      <c r="X12">
        <v>0</v>
      </c>
      <c r="Y12">
        <v>0</v>
      </c>
      <c r="Z12">
        <v>22.858332999999998</v>
      </c>
    </row>
    <row r="13" spans="1:26" x14ac:dyDescent="0.25">
      <c r="A13">
        <v>2172079</v>
      </c>
      <c r="B13">
        <v>1</v>
      </c>
      <c r="C13" t="s">
        <v>76</v>
      </c>
      <c r="D13" t="s">
        <v>96</v>
      </c>
      <c r="E13" t="s">
        <v>143</v>
      </c>
      <c r="F13" t="s">
        <v>172</v>
      </c>
      <c r="G13" t="s">
        <v>145</v>
      </c>
      <c r="H13" t="s">
        <v>47</v>
      </c>
      <c r="I13" t="s">
        <v>129</v>
      </c>
      <c r="J13" t="s">
        <v>130</v>
      </c>
      <c r="K13" t="s">
        <v>131</v>
      </c>
      <c r="L13" t="s">
        <v>173</v>
      </c>
      <c r="M13" t="s">
        <v>174</v>
      </c>
      <c r="N13">
        <v>1.413611111</v>
      </c>
      <c r="O13">
        <v>0</v>
      </c>
      <c r="P13">
        <v>46</v>
      </c>
      <c r="Q13">
        <v>0</v>
      </c>
      <c r="R13">
        <v>0</v>
      </c>
      <c r="S13">
        <v>0</v>
      </c>
      <c r="T13">
        <v>0</v>
      </c>
      <c r="U13">
        <v>0</v>
      </c>
      <c r="V13">
        <v>65.026111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2172082</v>
      </c>
      <c r="B14">
        <v>1</v>
      </c>
      <c r="C14" t="s">
        <v>77</v>
      </c>
      <c r="D14" t="s">
        <v>111</v>
      </c>
      <c r="E14" t="s">
        <v>143</v>
      </c>
      <c r="F14" t="s">
        <v>175</v>
      </c>
      <c r="G14" t="s">
        <v>145</v>
      </c>
      <c r="H14" t="s">
        <v>47</v>
      </c>
      <c r="I14" t="s">
        <v>129</v>
      </c>
      <c r="J14" t="s">
        <v>130</v>
      </c>
      <c r="K14" t="s">
        <v>131</v>
      </c>
      <c r="L14" t="s">
        <v>176</v>
      </c>
      <c r="M14" t="s">
        <v>177</v>
      </c>
      <c r="N14">
        <v>0.42833333299999998</v>
      </c>
      <c r="O14">
        <v>0</v>
      </c>
      <c r="P14">
        <v>0</v>
      </c>
      <c r="Q14">
        <v>0</v>
      </c>
      <c r="R14">
        <v>12</v>
      </c>
      <c r="S14">
        <v>0</v>
      </c>
      <c r="T14">
        <v>7</v>
      </c>
      <c r="U14">
        <v>0</v>
      </c>
      <c r="V14">
        <v>0</v>
      </c>
      <c r="W14">
        <v>0</v>
      </c>
      <c r="X14">
        <v>5.14</v>
      </c>
      <c r="Y14">
        <v>0</v>
      </c>
      <c r="Z14">
        <v>2.9983330000000001</v>
      </c>
    </row>
    <row r="15" spans="1:26" x14ac:dyDescent="0.25">
      <c r="A15">
        <v>2172085</v>
      </c>
      <c r="B15">
        <v>1</v>
      </c>
      <c r="C15" t="s">
        <v>76</v>
      </c>
      <c r="D15" t="s">
        <v>89</v>
      </c>
      <c r="E15" t="s">
        <v>126</v>
      </c>
      <c r="F15" t="s">
        <v>178</v>
      </c>
      <c r="G15" t="s">
        <v>128</v>
      </c>
      <c r="H15" t="s">
        <v>46</v>
      </c>
      <c r="I15" t="s">
        <v>129</v>
      </c>
      <c r="J15" t="s">
        <v>130</v>
      </c>
      <c r="K15" t="s">
        <v>131</v>
      </c>
      <c r="L15" t="s">
        <v>179</v>
      </c>
      <c r="M15" t="s">
        <v>180</v>
      </c>
      <c r="N15">
        <v>9.5019444439999994</v>
      </c>
      <c r="O15">
        <v>0</v>
      </c>
      <c r="P15">
        <v>0</v>
      </c>
      <c r="Q15">
        <v>0</v>
      </c>
      <c r="R15">
        <v>13</v>
      </c>
      <c r="S15">
        <v>0</v>
      </c>
      <c r="T15">
        <v>0</v>
      </c>
      <c r="U15">
        <v>0</v>
      </c>
      <c r="V15">
        <v>0</v>
      </c>
      <c r="W15">
        <v>0</v>
      </c>
      <c r="X15">
        <v>123.525278</v>
      </c>
      <c r="Y15">
        <v>0</v>
      </c>
      <c r="Z15">
        <v>0</v>
      </c>
    </row>
    <row r="16" spans="1:26" x14ac:dyDescent="0.25">
      <c r="A16">
        <v>2172094</v>
      </c>
      <c r="B16">
        <v>1</v>
      </c>
      <c r="C16" t="s">
        <v>77</v>
      </c>
      <c r="D16" t="s">
        <v>116</v>
      </c>
      <c r="E16" t="s">
        <v>181</v>
      </c>
      <c r="F16" t="s">
        <v>182</v>
      </c>
      <c r="G16" t="s">
        <v>183</v>
      </c>
      <c r="H16" t="s">
        <v>46</v>
      </c>
      <c r="I16" t="s">
        <v>129</v>
      </c>
      <c r="J16" t="s">
        <v>130</v>
      </c>
      <c r="K16" t="s">
        <v>131</v>
      </c>
      <c r="L16" t="s">
        <v>184</v>
      </c>
      <c r="M16" t="s">
        <v>185</v>
      </c>
      <c r="N16">
        <v>0.97361111099999997</v>
      </c>
      <c r="O16">
        <v>0</v>
      </c>
      <c r="P16">
        <v>7</v>
      </c>
      <c r="Q16">
        <v>0</v>
      </c>
      <c r="R16">
        <v>0</v>
      </c>
      <c r="S16">
        <v>0</v>
      </c>
      <c r="T16">
        <v>0</v>
      </c>
      <c r="U16">
        <v>0</v>
      </c>
      <c r="V16">
        <v>6.8152780000000002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2172088</v>
      </c>
      <c r="B17">
        <v>1</v>
      </c>
      <c r="C17" t="s">
        <v>77</v>
      </c>
      <c r="D17" t="s">
        <v>108</v>
      </c>
      <c r="E17" t="s">
        <v>186</v>
      </c>
      <c r="F17" t="s">
        <v>187</v>
      </c>
      <c r="G17" t="s">
        <v>136</v>
      </c>
      <c r="H17" t="s">
        <v>47</v>
      </c>
      <c r="I17" t="s">
        <v>129</v>
      </c>
      <c r="J17" t="s">
        <v>130</v>
      </c>
      <c r="K17" t="s">
        <v>131</v>
      </c>
      <c r="L17" t="s">
        <v>188</v>
      </c>
      <c r="M17" t="s">
        <v>189</v>
      </c>
      <c r="N17">
        <v>2.1488888880000001</v>
      </c>
      <c r="O17">
        <v>0</v>
      </c>
      <c r="P17">
        <v>0</v>
      </c>
      <c r="Q17">
        <v>0</v>
      </c>
      <c r="R17">
        <v>0</v>
      </c>
      <c r="S17">
        <v>9</v>
      </c>
      <c r="T17">
        <v>0</v>
      </c>
      <c r="U17">
        <v>0</v>
      </c>
      <c r="V17">
        <v>0</v>
      </c>
      <c r="W17">
        <v>0</v>
      </c>
      <c r="X17">
        <v>0</v>
      </c>
      <c r="Y17">
        <v>19.34</v>
      </c>
      <c r="Z17">
        <v>0</v>
      </c>
    </row>
    <row r="18" spans="1:26" x14ac:dyDescent="0.25">
      <c r="A18">
        <v>2172096</v>
      </c>
      <c r="B18">
        <v>1</v>
      </c>
      <c r="C18" t="s">
        <v>77</v>
      </c>
      <c r="D18" t="s">
        <v>124</v>
      </c>
      <c r="E18" t="s">
        <v>181</v>
      </c>
      <c r="F18" t="s">
        <v>190</v>
      </c>
      <c r="G18" t="s">
        <v>183</v>
      </c>
      <c r="H18" t="s">
        <v>46</v>
      </c>
      <c r="I18" t="s">
        <v>129</v>
      </c>
      <c r="J18" t="s">
        <v>130</v>
      </c>
      <c r="K18" t="s">
        <v>131</v>
      </c>
      <c r="L18" t="s">
        <v>191</v>
      </c>
      <c r="M18" t="s">
        <v>192</v>
      </c>
      <c r="N18">
        <v>0.56055555499999998</v>
      </c>
      <c r="O18">
        <v>0</v>
      </c>
      <c r="P18">
        <v>2</v>
      </c>
      <c r="Q18">
        <v>0</v>
      </c>
      <c r="R18">
        <v>0</v>
      </c>
      <c r="S18">
        <v>0</v>
      </c>
      <c r="T18">
        <v>0</v>
      </c>
      <c r="U18">
        <v>0</v>
      </c>
      <c r="V18">
        <v>1.121111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2172103</v>
      </c>
      <c r="B19">
        <v>1</v>
      </c>
      <c r="C19" t="s">
        <v>77</v>
      </c>
      <c r="D19" t="s">
        <v>119</v>
      </c>
      <c r="E19" t="s">
        <v>181</v>
      </c>
      <c r="F19" t="s">
        <v>193</v>
      </c>
      <c r="G19" t="s">
        <v>194</v>
      </c>
      <c r="H19" t="s">
        <v>46</v>
      </c>
      <c r="I19" t="s">
        <v>129</v>
      </c>
      <c r="J19" t="s">
        <v>130</v>
      </c>
      <c r="K19" t="s">
        <v>131</v>
      </c>
      <c r="L19" t="s">
        <v>195</v>
      </c>
      <c r="M19" t="s">
        <v>196</v>
      </c>
      <c r="N19">
        <v>1.173888888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1.173889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2172104</v>
      </c>
      <c r="B20">
        <v>1</v>
      </c>
      <c r="C20" t="s">
        <v>76</v>
      </c>
      <c r="D20" t="s">
        <v>102</v>
      </c>
      <c r="E20" t="s">
        <v>126</v>
      </c>
      <c r="F20" t="s">
        <v>197</v>
      </c>
      <c r="G20" t="s">
        <v>128</v>
      </c>
      <c r="H20" t="s">
        <v>46</v>
      </c>
      <c r="I20" t="s">
        <v>129</v>
      </c>
      <c r="J20" t="s">
        <v>130</v>
      </c>
      <c r="K20" t="s">
        <v>131</v>
      </c>
      <c r="L20" t="s">
        <v>198</v>
      </c>
      <c r="M20" t="s">
        <v>199</v>
      </c>
      <c r="N20">
        <v>2.4763888879999998</v>
      </c>
      <c r="O20">
        <v>0</v>
      </c>
      <c r="P20">
        <v>0</v>
      </c>
      <c r="Q20">
        <v>0</v>
      </c>
      <c r="R20">
        <v>0</v>
      </c>
      <c r="S20">
        <v>0</v>
      </c>
      <c r="T20">
        <v>3</v>
      </c>
      <c r="U20">
        <v>0</v>
      </c>
      <c r="V20">
        <v>0</v>
      </c>
      <c r="W20">
        <v>0</v>
      </c>
      <c r="X20">
        <v>0</v>
      </c>
      <c r="Y20">
        <v>0</v>
      </c>
      <c r="Z20">
        <v>7.4291669999999996</v>
      </c>
    </row>
    <row r="21" spans="1:26" x14ac:dyDescent="0.25">
      <c r="A21">
        <v>2172109</v>
      </c>
      <c r="B21">
        <v>1</v>
      </c>
      <c r="C21" t="s">
        <v>76</v>
      </c>
      <c r="D21" t="s">
        <v>102</v>
      </c>
      <c r="E21" t="s">
        <v>134</v>
      </c>
      <c r="F21" t="s">
        <v>200</v>
      </c>
      <c r="G21" t="s">
        <v>201</v>
      </c>
      <c r="H21" t="s">
        <v>47</v>
      </c>
      <c r="I21" t="s">
        <v>129</v>
      </c>
      <c r="J21" t="s">
        <v>130</v>
      </c>
      <c r="K21" t="s">
        <v>131</v>
      </c>
      <c r="L21" t="s">
        <v>202</v>
      </c>
      <c r="M21" t="s">
        <v>203</v>
      </c>
      <c r="N21">
        <v>0.85</v>
      </c>
      <c r="O21">
        <v>0</v>
      </c>
      <c r="P21">
        <v>0</v>
      </c>
      <c r="Q21">
        <v>0</v>
      </c>
      <c r="R21">
        <v>0</v>
      </c>
      <c r="S21">
        <v>48</v>
      </c>
      <c r="T21">
        <v>167</v>
      </c>
      <c r="U21">
        <v>0</v>
      </c>
      <c r="V21">
        <v>0</v>
      </c>
      <c r="W21">
        <v>0</v>
      </c>
      <c r="X21">
        <v>0</v>
      </c>
      <c r="Y21">
        <v>40.799999999999997</v>
      </c>
      <c r="Z21">
        <v>141.94999999999999</v>
      </c>
    </row>
    <row r="22" spans="1:26" x14ac:dyDescent="0.25">
      <c r="A22">
        <v>2172116</v>
      </c>
      <c r="B22">
        <v>1</v>
      </c>
      <c r="C22" t="s">
        <v>77</v>
      </c>
      <c r="D22" t="s">
        <v>111</v>
      </c>
      <c r="E22" t="s">
        <v>143</v>
      </c>
      <c r="F22" t="s">
        <v>204</v>
      </c>
      <c r="G22" t="s">
        <v>145</v>
      </c>
      <c r="H22" t="s">
        <v>47</v>
      </c>
      <c r="I22" t="s">
        <v>129</v>
      </c>
      <c r="J22" t="s">
        <v>130</v>
      </c>
      <c r="K22" t="s">
        <v>131</v>
      </c>
      <c r="L22" t="s">
        <v>205</v>
      </c>
      <c r="M22" t="s">
        <v>206</v>
      </c>
      <c r="N22">
        <v>2.6319444440000002</v>
      </c>
      <c r="O22">
        <v>0</v>
      </c>
      <c r="P22">
        <v>0</v>
      </c>
      <c r="Q22">
        <v>0</v>
      </c>
      <c r="R22">
        <v>0</v>
      </c>
      <c r="S22">
        <v>0</v>
      </c>
      <c r="T22">
        <v>29</v>
      </c>
      <c r="U22">
        <v>0</v>
      </c>
      <c r="V22">
        <v>0</v>
      </c>
      <c r="W22">
        <v>0</v>
      </c>
      <c r="X22">
        <v>0</v>
      </c>
      <c r="Y22">
        <v>0</v>
      </c>
      <c r="Z22">
        <v>76.326389000000006</v>
      </c>
    </row>
    <row r="23" spans="1:26" x14ac:dyDescent="0.25">
      <c r="A23">
        <v>2172126</v>
      </c>
      <c r="B23">
        <v>1</v>
      </c>
      <c r="C23" t="s">
        <v>76</v>
      </c>
      <c r="D23" t="s">
        <v>99</v>
      </c>
      <c r="E23" t="s">
        <v>186</v>
      </c>
      <c r="F23" t="s">
        <v>207</v>
      </c>
      <c r="G23" t="s">
        <v>136</v>
      </c>
      <c r="H23" t="s">
        <v>47</v>
      </c>
      <c r="I23" t="s">
        <v>129</v>
      </c>
      <c r="J23" t="s">
        <v>130</v>
      </c>
      <c r="K23" t="s">
        <v>131</v>
      </c>
      <c r="L23" t="s">
        <v>208</v>
      </c>
      <c r="M23" t="s">
        <v>209</v>
      </c>
      <c r="N23">
        <v>1.609444444</v>
      </c>
      <c r="O23">
        <v>14</v>
      </c>
      <c r="P23">
        <v>121</v>
      </c>
      <c r="Q23">
        <v>0</v>
      </c>
      <c r="R23">
        <v>0</v>
      </c>
      <c r="S23">
        <v>0</v>
      </c>
      <c r="T23">
        <v>0</v>
      </c>
      <c r="U23">
        <v>22.532222000000001</v>
      </c>
      <c r="V23">
        <v>194.74277799999999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2172141</v>
      </c>
      <c r="B24">
        <v>1</v>
      </c>
      <c r="C24" t="s">
        <v>76</v>
      </c>
      <c r="D24" t="s">
        <v>102</v>
      </c>
      <c r="E24" t="s">
        <v>134</v>
      </c>
      <c r="F24" t="s">
        <v>210</v>
      </c>
      <c r="G24" t="s">
        <v>136</v>
      </c>
      <c r="H24" t="s">
        <v>47</v>
      </c>
      <c r="I24" t="s">
        <v>129</v>
      </c>
      <c r="J24" t="s">
        <v>130</v>
      </c>
      <c r="K24" t="s">
        <v>131</v>
      </c>
      <c r="L24" t="s">
        <v>211</v>
      </c>
      <c r="M24" t="s">
        <v>212</v>
      </c>
      <c r="N24">
        <v>1.775833333</v>
      </c>
      <c r="O24">
        <v>0</v>
      </c>
      <c r="P24">
        <v>0</v>
      </c>
      <c r="Q24">
        <v>0</v>
      </c>
      <c r="R24">
        <v>0</v>
      </c>
      <c r="S24">
        <v>28</v>
      </c>
      <c r="T24">
        <v>1519</v>
      </c>
      <c r="U24">
        <v>0</v>
      </c>
      <c r="V24">
        <v>0</v>
      </c>
      <c r="W24">
        <v>0</v>
      </c>
      <c r="X24">
        <v>0</v>
      </c>
      <c r="Y24">
        <v>49.723332999999997</v>
      </c>
      <c r="Z24">
        <v>2697.4908329999998</v>
      </c>
    </row>
    <row r="25" spans="1:26" x14ac:dyDescent="0.25">
      <c r="A25">
        <v>2172129</v>
      </c>
      <c r="B25">
        <v>1</v>
      </c>
      <c r="C25" t="s">
        <v>77</v>
      </c>
      <c r="D25" t="s">
        <v>111</v>
      </c>
      <c r="E25" t="s">
        <v>126</v>
      </c>
      <c r="F25" t="s">
        <v>213</v>
      </c>
      <c r="G25" t="s">
        <v>128</v>
      </c>
      <c r="H25" t="s">
        <v>46</v>
      </c>
      <c r="I25" t="s">
        <v>129</v>
      </c>
      <c r="J25" t="s">
        <v>130</v>
      </c>
      <c r="K25" t="s">
        <v>131</v>
      </c>
      <c r="L25" t="s">
        <v>214</v>
      </c>
      <c r="M25" t="s">
        <v>215</v>
      </c>
      <c r="N25">
        <v>4.2088888879999997</v>
      </c>
      <c r="O25">
        <v>0</v>
      </c>
      <c r="P25">
        <v>0</v>
      </c>
      <c r="Q25">
        <v>0</v>
      </c>
      <c r="R25">
        <v>5</v>
      </c>
      <c r="S25">
        <v>0</v>
      </c>
      <c r="T25">
        <v>0</v>
      </c>
      <c r="U25">
        <v>0</v>
      </c>
      <c r="V25">
        <v>0</v>
      </c>
      <c r="W25">
        <v>0</v>
      </c>
      <c r="X25">
        <v>21.044443999999999</v>
      </c>
      <c r="Y25">
        <v>0</v>
      </c>
      <c r="Z25">
        <v>0</v>
      </c>
    </row>
    <row r="26" spans="1:26" x14ac:dyDescent="0.25">
      <c r="A26">
        <v>2172134</v>
      </c>
      <c r="B26">
        <v>1</v>
      </c>
      <c r="C26" t="s">
        <v>77</v>
      </c>
      <c r="D26" t="s">
        <v>117</v>
      </c>
      <c r="E26" t="s">
        <v>126</v>
      </c>
      <c r="F26" t="s">
        <v>216</v>
      </c>
      <c r="G26" t="s">
        <v>128</v>
      </c>
      <c r="H26" t="s">
        <v>46</v>
      </c>
      <c r="I26" t="s">
        <v>129</v>
      </c>
      <c r="J26" t="s">
        <v>130</v>
      </c>
      <c r="K26" t="s">
        <v>131</v>
      </c>
      <c r="L26" t="s">
        <v>217</v>
      </c>
      <c r="M26" t="s">
        <v>218</v>
      </c>
      <c r="N26">
        <v>1.2813888879999999</v>
      </c>
      <c r="O26">
        <v>0</v>
      </c>
      <c r="P26">
        <v>0</v>
      </c>
      <c r="Q26">
        <v>0</v>
      </c>
      <c r="R26">
        <v>0</v>
      </c>
      <c r="S26">
        <v>0</v>
      </c>
      <c r="T26">
        <v>19</v>
      </c>
      <c r="U26">
        <v>0</v>
      </c>
      <c r="V26">
        <v>0</v>
      </c>
      <c r="W26">
        <v>0</v>
      </c>
      <c r="X26">
        <v>0</v>
      </c>
      <c r="Y26">
        <v>0</v>
      </c>
      <c r="Z26">
        <v>24.346388999999999</v>
      </c>
    </row>
    <row r="27" spans="1:26" x14ac:dyDescent="0.25">
      <c r="A27">
        <v>2172148</v>
      </c>
      <c r="B27">
        <v>1</v>
      </c>
      <c r="C27" t="s">
        <v>76</v>
      </c>
      <c r="D27" t="s">
        <v>102</v>
      </c>
      <c r="E27" t="s">
        <v>126</v>
      </c>
      <c r="F27" t="s">
        <v>219</v>
      </c>
      <c r="G27" t="s">
        <v>152</v>
      </c>
      <c r="H27" t="s">
        <v>46</v>
      </c>
      <c r="I27" t="s">
        <v>129</v>
      </c>
      <c r="J27" t="s">
        <v>130</v>
      </c>
      <c r="K27" t="s">
        <v>131</v>
      </c>
      <c r="L27" t="s">
        <v>220</v>
      </c>
      <c r="M27" t="s">
        <v>221</v>
      </c>
      <c r="N27">
        <v>3.5897222219999998</v>
      </c>
      <c r="O27">
        <v>0</v>
      </c>
      <c r="P27">
        <v>4</v>
      </c>
      <c r="Q27">
        <v>0</v>
      </c>
      <c r="R27">
        <v>0</v>
      </c>
      <c r="S27">
        <v>0</v>
      </c>
      <c r="T27">
        <v>12</v>
      </c>
      <c r="U27">
        <v>0</v>
      </c>
      <c r="V27">
        <v>14.358889</v>
      </c>
      <c r="W27">
        <v>0</v>
      </c>
      <c r="X27">
        <v>0</v>
      </c>
      <c r="Y27">
        <v>0</v>
      </c>
      <c r="Z27">
        <v>43.076667</v>
      </c>
    </row>
    <row r="28" spans="1:26" x14ac:dyDescent="0.25">
      <c r="A28">
        <v>2172145</v>
      </c>
      <c r="B28">
        <v>1</v>
      </c>
      <c r="C28" t="s">
        <v>77</v>
      </c>
      <c r="D28" t="s">
        <v>122</v>
      </c>
      <c r="E28" t="s">
        <v>126</v>
      </c>
      <c r="F28" t="s">
        <v>222</v>
      </c>
      <c r="G28" t="s">
        <v>223</v>
      </c>
      <c r="H28" t="s">
        <v>46</v>
      </c>
      <c r="I28" t="s">
        <v>129</v>
      </c>
      <c r="J28" t="s">
        <v>130</v>
      </c>
      <c r="K28" t="s">
        <v>131</v>
      </c>
      <c r="L28" t="s">
        <v>224</v>
      </c>
      <c r="M28" t="s">
        <v>225</v>
      </c>
      <c r="N28">
        <v>2.290277777</v>
      </c>
      <c r="O28">
        <v>0</v>
      </c>
      <c r="P28">
        <v>0</v>
      </c>
      <c r="Q28">
        <v>0</v>
      </c>
      <c r="R28">
        <v>2</v>
      </c>
      <c r="S28">
        <v>0</v>
      </c>
      <c r="T28">
        <v>0</v>
      </c>
      <c r="U28">
        <v>0</v>
      </c>
      <c r="V28">
        <v>0</v>
      </c>
      <c r="W28">
        <v>0</v>
      </c>
      <c r="X28">
        <v>4.5805559999999996</v>
      </c>
      <c r="Y28">
        <v>0</v>
      </c>
      <c r="Z28">
        <v>0</v>
      </c>
    </row>
    <row r="29" spans="1:26" x14ac:dyDescent="0.25">
      <c r="A29">
        <v>2172140</v>
      </c>
      <c r="B29">
        <v>1</v>
      </c>
      <c r="C29" t="s">
        <v>76</v>
      </c>
      <c r="D29" t="s">
        <v>90</v>
      </c>
      <c r="E29" t="s">
        <v>126</v>
      </c>
      <c r="F29" t="s">
        <v>226</v>
      </c>
      <c r="G29" t="s">
        <v>128</v>
      </c>
      <c r="H29" t="s">
        <v>46</v>
      </c>
      <c r="I29" t="s">
        <v>129</v>
      </c>
      <c r="J29" t="s">
        <v>130</v>
      </c>
      <c r="K29" t="s">
        <v>131</v>
      </c>
      <c r="L29" t="s">
        <v>227</v>
      </c>
      <c r="M29" t="s">
        <v>228</v>
      </c>
      <c r="N29">
        <v>1.083611111</v>
      </c>
      <c r="O29">
        <v>0</v>
      </c>
      <c r="P29">
        <v>0</v>
      </c>
      <c r="Q29">
        <v>0</v>
      </c>
      <c r="R29">
        <v>0</v>
      </c>
      <c r="S29">
        <v>0</v>
      </c>
      <c r="T29">
        <v>44</v>
      </c>
      <c r="U29">
        <v>0</v>
      </c>
      <c r="V29">
        <v>0</v>
      </c>
      <c r="W29">
        <v>0</v>
      </c>
      <c r="X29">
        <v>0</v>
      </c>
      <c r="Y29">
        <v>0</v>
      </c>
      <c r="Z29">
        <v>47.678888999999998</v>
      </c>
    </row>
    <row r="30" spans="1:26" x14ac:dyDescent="0.25">
      <c r="A30">
        <v>2172147</v>
      </c>
      <c r="B30">
        <v>1</v>
      </c>
      <c r="C30" t="s">
        <v>76</v>
      </c>
      <c r="D30" t="s">
        <v>103</v>
      </c>
      <c r="E30" t="s">
        <v>126</v>
      </c>
      <c r="F30" t="s">
        <v>229</v>
      </c>
      <c r="G30" t="s">
        <v>128</v>
      </c>
      <c r="H30" t="s">
        <v>46</v>
      </c>
      <c r="I30" t="s">
        <v>129</v>
      </c>
      <c r="J30" t="s">
        <v>130</v>
      </c>
      <c r="K30" t="s">
        <v>131</v>
      </c>
      <c r="L30" t="s">
        <v>230</v>
      </c>
      <c r="M30" t="s">
        <v>231</v>
      </c>
      <c r="N30">
        <v>3.3616666660000001</v>
      </c>
      <c r="O30">
        <v>0</v>
      </c>
      <c r="P30">
        <v>0</v>
      </c>
      <c r="Q30">
        <v>0</v>
      </c>
      <c r="R30">
        <v>25</v>
      </c>
      <c r="S30">
        <v>0</v>
      </c>
      <c r="T30">
        <v>0</v>
      </c>
      <c r="U30">
        <v>0</v>
      </c>
      <c r="V30">
        <v>0</v>
      </c>
      <c r="W30">
        <v>0</v>
      </c>
      <c r="X30">
        <v>84.041667000000004</v>
      </c>
      <c r="Y30">
        <v>0</v>
      </c>
      <c r="Z30">
        <v>0</v>
      </c>
    </row>
    <row r="31" spans="1:26" x14ac:dyDescent="0.25">
      <c r="A31">
        <v>2172150</v>
      </c>
      <c r="B31">
        <v>1</v>
      </c>
      <c r="C31" t="s">
        <v>76</v>
      </c>
      <c r="D31" t="s">
        <v>89</v>
      </c>
      <c r="E31" t="s">
        <v>126</v>
      </c>
      <c r="F31" t="s">
        <v>232</v>
      </c>
      <c r="G31" t="s">
        <v>128</v>
      </c>
      <c r="H31" t="s">
        <v>46</v>
      </c>
      <c r="I31" t="s">
        <v>129</v>
      </c>
      <c r="J31" t="s">
        <v>130</v>
      </c>
      <c r="K31" t="s">
        <v>131</v>
      </c>
      <c r="L31" t="s">
        <v>233</v>
      </c>
      <c r="M31" t="s">
        <v>234</v>
      </c>
      <c r="N31">
        <v>7.6544444440000001</v>
      </c>
      <c r="O31">
        <v>0</v>
      </c>
      <c r="P31">
        <v>1</v>
      </c>
      <c r="Q31">
        <v>0</v>
      </c>
      <c r="R31">
        <v>0</v>
      </c>
      <c r="S31">
        <v>0</v>
      </c>
      <c r="T31">
        <v>0</v>
      </c>
      <c r="U31">
        <v>0</v>
      </c>
      <c r="V31">
        <v>7.6544439999999998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2172156</v>
      </c>
      <c r="B32">
        <v>1</v>
      </c>
      <c r="C32" t="s">
        <v>76</v>
      </c>
      <c r="D32" t="s">
        <v>100</v>
      </c>
      <c r="E32" t="s">
        <v>181</v>
      </c>
      <c r="F32" t="s">
        <v>235</v>
      </c>
      <c r="G32" t="s">
        <v>194</v>
      </c>
      <c r="H32" t="s">
        <v>46</v>
      </c>
      <c r="I32" t="s">
        <v>129</v>
      </c>
      <c r="J32" t="s">
        <v>130</v>
      </c>
      <c r="K32" t="s">
        <v>131</v>
      </c>
      <c r="L32" t="s">
        <v>236</v>
      </c>
      <c r="M32" t="s">
        <v>237</v>
      </c>
      <c r="N32">
        <v>2.409166666</v>
      </c>
      <c r="O32">
        <v>0</v>
      </c>
      <c r="P32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2.4091670000000001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2172151</v>
      </c>
      <c r="B33">
        <v>1</v>
      </c>
      <c r="C33" t="s">
        <v>76</v>
      </c>
      <c r="D33" t="s">
        <v>89</v>
      </c>
      <c r="E33" t="s">
        <v>126</v>
      </c>
      <c r="F33" t="s">
        <v>238</v>
      </c>
      <c r="G33" t="s">
        <v>128</v>
      </c>
      <c r="H33" t="s">
        <v>46</v>
      </c>
      <c r="I33" t="s">
        <v>129</v>
      </c>
      <c r="J33" t="s">
        <v>130</v>
      </c>
      <c r="K33" t="s">
        <v>131</v>
      </c>
      <c r="L33" t="s">
        <v>239</v>
      </c>
      <c r="M33" t="s">
        <v>240</v>
      </c>
      <c r="N33">
        <v>6.8036111110000004</v>
      </c>
      <c r="O33">
        <v>0</v>
      </c>
      <c r="P33">
        <v>0</v>
      </c>
      <c r="Q33">
        <v>0</v>
      </c>
      <c r="R33">
        <v>0</v>
      </c>
      <c r="S33">
        <v>0</v>
      </c>
      <c r="T33">
        <v>23</v>
      </c>
      <c r="U33">
        <v>0</v>
      </c>
      <c r="V33">
        <v>0</v>
      </c>
      <c r="W33">
        <v>0</v>
      </c>
      <c r="X33">
        <v>0</v>
      </c>
      <c r="Y33">
        <v>0</v>
      </c>
      <c r="Z33">
        <v>156.483056</v>
      </c>
    </row>
    <row r="34" spans="1:26" x14ac:dyDescent="0.25">
      <c r="A34">
        <v>2172152</v>
      </c>
      <c r="B34">
        <v>1</v>
      </c>
      <c r="C34" t="s">
        <v>76</v>
      </c>
      <c r="D34" t="s">
        <v>95</v>
      </c>
      <c r="E34" t="s">
        <v>126</v>
      </c>
      <c r="F34" t="s">
        <v>241</v>
      </c>
      <c r="G34" t="s">
        <v>140</v>
      </c>
      <c r="H34" t="s">
        <v>46</v>
      </c>
      <c r="I34" t="s">
        <v>129</v>
      </c>
      <c r="J34" t="s">
        <v>130</v>
      </c>
      <c r="K34" t="s">
        <v>131</v>
      </c>
      <c r="L34" t="s">
        <v>242</v>
      </c>
      <c r="M34" t="s">
        <v>243</v>
      </c>
      <c r="N34">
        <v>4.4080555549999998</v>
      </c>
      <c r="O34">
        <v>0</v>
      </c>
      <c r="P34">
        <v>0</v>
      </c>
      <c r="Q34">
        <v>0</v>
      </c>
      <c r="R34">
        <v>0</v>
      </c>
      <c r="S34">
        <v>0</v>
      </c>
      <c r="T34">
        <v>34</v>
      </c>
      <c r="U34">
        <v>0</v>
      </c>
      <c r="V34">
        <v>0</v>
      </c>
      <c r="W34">
        <v>0</v>
      </c>
      <c r="X34">
        <v>0</v>
      </c>
      <c r="Y34">
        <v>0</v>
      </c>
      <c r="Z34">
        <v>149.87388899999999</v>
      </c>
    </row>
    <row r="35" spans="1:26" x14ac:dyDescent="0.25">
      <c r="A35">
        <v>2172172</v>
      </c>
      <c r="B35">
        <v>1</v>
      </c>
      <c r="C35" t="s">
        <v>76</v>
      </c>
      <c r="D35" t="s">
        <v>102</v>
      </c>
      <c r="E35" t="s">
        <v>126</v>
      </c>
      <c r="F35" t="s">
        <v>244</v>
      </c>
      <c r="G35" t="s">
        <v>152</v>
      </c>
      <c r="H35" t="s">
        <v>46</v>
      </c>
      <c r="I35" t="s">
        <v>129</v>
      </c>
      <c r="J35" t="s">
        <v>130</v>
      </c>
      <c r="K35" t="s">
        <v>131</v>
      </c>
      <c r="L35" t="s">
        <v>245</v>
      </c>
      <c r="M35" t="s">
        <v>246</v>
      </c>
      <c r="N35">
        <v>1.6230555550000001</v>
      </c>
      <c r="O35">
        <v>0</v>
      </c>
      <c r="P35">
        <v>4</v>
      </c>
      <c r="Q35">
        <v>0</v>
      </c>
      <c r="R35">
        <v>0</v>
      </c>
      <c r="S35">
        <v>0</v>
      </c>
      <c r="T35">
        <v>0</v>
      </c>
      <c r="U35">
        <v>0</v>
      </c>
      <c r="V35">
        <v>6.4922219999999999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2172162</v>
      </c>
      <c r="B36">
        <v>1</v>
      </c>
      <c r="C36" t="s">
        <v>77</v>
      </c>
      <c r="D36" t="s">
        <v>118</v>
      </c>
      <c r="E36" t="s">
        <v>186</v>
      </c>
      <c r="F36" t="s">
        <v>247</v>
      </c>
      <c r="G36" t="s">
        <v>136</v>
      </c>
      <c r="H36" t="s">
        <v>47</v>
      </c>
      <c r="I36" t="s">
        <v>129</v>
      </c>
      <c r="J36" t="s">
        <v>130</v>
      </c>
      <c r="K36" t="s">
        <v>131</v>
      </c>
      <c r="L36" t="s">
        <v>248</v>
      </c>
      <c r="M36" t="s">
        <v>249</v>
      </c>
      <c r="N36">
        <v>5.0883333329999996</v>
      </c>
      <c r="O36">
        <v>15</v>
      </c>
      <c r="P36">
        <v>1</v>
      </c>
      <c r="Q36">
        <v>0</v>
      </c>
      <c r="R36">
        <v>0</v>
      </c>
      <c r="S36">
        <v>34</v>
      </c>
      <c r="T36">
        <v>390</v>
      </c>
      <c r="U36">
        <v>76.325000000000003</v>
      </c>
      <c r="V36">
        <v>5.0883330000000004</v>
      </c>
      <c r="W36">
        <v>0</v>
      </c>
      <c r="X36">
        <v>0</v>
      </c>
      <c r="Y36">
        <v>173.003333</v>
      </c>
      <c r="Z36">
        <v>1984.45</v>
      </c>
    </row>
    <row r="37" spans="1:26" x14ac:dyDescent="0.25">
      <c r="A37">
        <v>2172155</v>
      </c>
      <c r="B37">
        <v>1</v>
      </c>
      <c r="C37" t="s">
        <v>76</v>
      </c>
      <c r="D37" t="s">
        <v>99</v>
      </c>
      <c r="E37" t="s">
        <v>186</v>
      </c>
      <c r="F37" t="s">
        <v>250</v>
      </c>
      <c r="G37" t="s">
        <v>201</v>
      </c>
      <c r="H37" t="s">
        <v>47</v>
      </c>
      <c r="I37" t="s">
        <v>129</v>
      </c>
      <c r="J37" t="s">
        <v>130</v>
      </c>
      <c r="K37" t="s">
        <v>251</v>
      </c>
      <c r="L37" t="s">
        <v>252</v>
      </c>
      <c r="M37" t="s">
        <v>253</v>
      </c>
      <c r="N37">
        <v>0.60527777699999996</v>
      </c>
      <c r="O37">
        <v>11</v>
      </c>
      <c r="P37">
        <v>751</v>
      </c>
      <c r="Q37">
        <v>0</v>
      </c>
      <c r="R37">
        <v>0</v>
      </c>
      <c r="S37">
        <v>0</v>
      </c>
      <c r="T37">
        <v>0</v>
      </c>
      <c r="U37">
        <v>6.6580560000000002</v>
      </c>
      <c r="V37">
        <v>454.56361099999998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2172154</v>
      </c>
      <c r="B38">
        <v>1</v>
      </c>
      <c r="C38" t="s">
        <v>77</v>
      </c>
      <c r="D38" t="s">
        <v>117</v>
      </c>
      <c r="E38" t="s">
        <v>126</v>
      </c>
      <c r="F38" t="s">
        <v>254</v>
      </c>
      <c r="G38" t="s">
        <v>255</v>
      </c>
      <c r="H38" t="s">
        <v>46</v>
      </c>
      <c r="I38" t="s">
        <v>129</v>
      </c>
      <c r="J38" t="s">
        <v>130</v>
      </c>
      <c r="K38" t="s">
        <v>131</v>
      </c>
      <c r="L38" t="s">
        <v>256</v>
      </c>
      <c r="M38" t="s">
        <v>257</v>
      </c>
      <c r="N38">
        <v>2.284444444</v>
      </c>
      <c r="O38">
        <v>0</v>
      </c>
      <c r="P38">
        <v>0</v>
      </c>
      <c r="Q38">
        <v>0</v>
      </c>
      <c r="R38">
        <v>0</v>
      </c>
      <c r="S38">
        <v>0</v>
      </c>
      <c r="T38">
        <v>27</v>
      </c>
      <c r="U38">
        <v>0</v>
      </c>
      <c r="V38">
        <v>0</v>
      </c>
      <c r="W38">
        <v>0</v>
      </c>
      <c r="X38">
        <v>0</v>
      </c>
      <c r="Y38">
        <v>0</v>
      </c>
      <c r="Z38">
        <v>61.68</v>
      </c>
    </row>
    <row r="39" spans="1:26" x14ac:dyDescent="0.25">
      <c r="A39">
        <v>2172157</v>
      </c>
      <c r="B39">
        <v>1</v>
      </c>
      <c r="C39" t="s">
        <v>77</v>
      </c>
      <c r="D39" t="s">
        <v>123</v>
      </c>
      <c r="E39" t="s">
        <v>161</v>
      </c>
      <c r="F39" t="s">
        <v>258</v>
      </c>
      <c r="G39" t="s">
        <v>259</v>
      </c>
      <c r="H39" t="s">
        <v>46</v>
      </c>
      <c r="I39" t="s">
        <v>129</v>
      </c>
      <c r="J39" t="s">
        <v>130</v>
      </c>
      <c r="K39" t="s">
        <v>131</v>
      </c>
      <c r="L39" t="s">
        <v>260</v>
      </c>
      <c r="M39" t="s">
        <v>261</v>
      </c>
      <c r="N39">
        <v>7.0774999999999997</v>
      </c>
      <c r="O39">
        <v>0</v>
      </c>
      <c r="P39">
        <v>183</v>
      </c>
      <c r="Q39">
        <v>0</v>
      </c>
      <c r="R39">
        <v>0</v>
      </c>
      <c r="S39">
        <v>0</v>
      </c>
      <c r="T39">
        <v>0</v>
      </c>
      <c r="U39">
        <v>0</v>
      </c>
      <c r="V39">
        <v>1295.1824999999999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2172160</v>
      </c>
      <c r="B40">
        <v>1</v>
      </c>
      <c r="C40" t="s">
        <v>76</v>
      </c>
      <c r="D40" t="s">
        <v>83</v>
      </c>
      <c r="E40" t="s">
        <v>181</v>
      </c>
      <c r="F40" t="s">
        <v>262</v>
      </c>
      <c r="G40" t="s">
        <v>128</v>
      </c>
      <c r="H40" t="s">
        <v>46</v>
      </c>
      <c r="I40" t="s">
        <v>129</v>
      </c>
      <c r="J40" t="s">
        <v>130</v>
      </c>
      <c r="K40" t="s">
        <v>131</v>
      </c>
      <c r="L40" t="s">
        <v>263</v>
      </c>
      <c r="M40" t="s">
        <v>264</v>
      </c>
      <c r="N40">
        <v>0.61944444399999998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0</v>
      </c>
      <c r="V40">
        <v>0.61944399999999999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2172159</v>
      </c>
      <c r="B41">
        <v>1</v>
      </c>
      <c r="C41" t="s">
        <v>76</v>
      </c>
      <c r="D41" t="s">
        <v>84</v>
      </c>
      <c r="E41" t="s">
        <v>134</v>
      </c>
      <c r="F41" t="s">
        <v>265</v>
      </c>
      <c r="G41" t="s">
        <v>145</v>
      </c>
      <c r="H41" t="s">
        <v>47</v>
      </c>
      <c r="I41" t="s">
        <v>129</v>
      </c>
      <c r="J41" t="s">
        <v>130</v>
      </c>
      <c r="K41" t="s">
        <v>131</v>
      </c>
      <c r="L41" t="s">
        <v>266</v>
      </c>
      <c r="M41" t="s">
        <v>267</v>
      </c>
      <c r="N41">
        <v>2.2663888879999998</v>
      </c>
      <c r="O41">
        <v>4</v>
      </c>
      <c r="P41">
        <v>0</v>
      </c>
      <c r="Q41">
        <v>0</v>
      </c>
      <c r="R41">
        <v>0</v>
      </c>
      <c r="S41">
        <v>0</v>
      </c>
      <c r="T41">
        <v>0</v>
      </c>
      <c r="U41">
        <v>9.0655560000000008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2172168</v>
      </c>
      <c r="B42">
        <v>1</v>
      </c>
      <c r="C42" t="s">
        <v>76</v>
      </c>
      <c r="D42" t="s">
        <v>100</v>
      </c>
      <c r="E42" t="s">
        <v>126</v>
      </c>
      <c r="F42" t="s">
        <v>268</v>
      </c>
      <c r="G42" t="s">
        <v>269</v>
      </c>
      <c r="H42" t="s">
        <v>46</v>
      </c>
      <c r="I42" t="s">
        <v>129</v>
      </c>
      <c r="J42" t="s">
        <v>130</v>
      </c>
      <c r="K42" t="s">
        <v>131</v>
      </c>
      <c r="L42" t="s">
        <v>270</v>
      </c>
      <c r="M42" t="s">
        <v>271</v>
      </c>
      <c r="N42">
        <v>2.4483333329999999</v>
      </c>
      <c r="O42">
        <v>0</v>
      </c>
      <c r="P42">
        <v>1</v>
      </c>
      <c r="Q42">
        <v>0</v>
      </c>
      <c r="R42">
        <v>0</v>
      </c>
      <c r="S42">
        <v>0</v>
      </c>
      <c r="T42">
        <v>0</v>
      </c>
      <c r="U42">
        <v>0</v>
      </c>
      <c r="V42">
        <v>2.4483329999999999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2172165</v>
      </c>
      <c r="B43">
        <v>1</v>
      </c>
      <c r="C43" t="s">
        <v>77</v>
      </c>
      <c r="D43" t="s">
        <v>117</v>
      </c>
      <c r="E43" t="s">
        <v>126</v>
      </c>
      <c r="F43" t="s">
        <v>272</v>
      </c>
      <c r="G43" t="s">
        <v>128</v>
      </c>
      <c r="H43" t="s">
        <v>46</v>
      </c>
      <c r="I43" t="s">
        <v>129</v>
      </c>
      <c r="J43" t="s">
        <v>130</v>
      </c>
      <c r="K43" t="s">
        <v>131</v>
      </c>
      <c r="L43" t="s">
        <v>273</v>
      </c>
      <c r="M43" t="s">
        <v>274</v>
      </c>
      <c r="N43">
        <v>2.5641666660000002</v>
      </c>
      <c r="O43">
        <v>0</v>
      </c>
      <c r="P43">
        <v>0</v>
      </c>
      <c r="Q43">
        <v>0</v>
      </c>
      <c r="R43">
        <v>0</v>
      </c>
      <c r="S43">
        <v>0</v>
      </c>
      <c r="T43">
        <v>27</v>
      </c>
      <c r="U43">
        <v>0</v>
      </c>
      <c r="V43">
        <v>0</v>
      </c>
      <c r="W43">
        <v>0</v>
      </c>
      <c r="X43">
        <v>0</v>
      </c>
      <c r="Y43">
        <v>0</v>
      </c>
      <c r="Z43">
        <v>69.232500000000002</v>
      </c>
    </row>
    <row r="44" spans="1:26" x14ac:dyDescent="0.25">
      <c r="A44">
        <v>2172164</v>
      </c>
      <c r="B44">
        <v>1</v>
      </c>
      <c r="C44" t="s">
        <v>77</v>
      </c>
      <c r="D44" t="s">
        <v>112</v>
      </c>
      <c r="E44" t="s">
        <v>126</v>
      </c>
      <c r="F44" t="s">
        <v>275</v>
      </c>
      <c r="G44" t="s">
        <v>128</v>
      </c>
      <c r="H44" t="s">
        <v>46</v>
      </c>
      <c r="I44" t="s">
        <v>129</v>
      </c>
      <c r="J44" t="s">
        <v>130</v>
      </c>
      <c r="K44" t="s">
        <v>131</v>
      </c>
      <c r="L44" t="s">
        <v>276</v>
      </c>
      <c r="M44" t="s">
        <v>277</v>
      </c>
      <c r="N44">
        <v>2.2641666659999999</v>
      </c>
      <c r="O44">
        <v>0</v>
      </c>
      <c r="P44">
        <v>0</v>
      </c>
      <c r="Q44">
        <v>0</v>
      </c>
      <c r="R44">
        <v>0</v>
      </c>
      <c r="S44">
        <v>0</v>
      </c>
      <c r="T44">
        <v>12</v>
      </c>
      <c r="U44">
        <v>0</v>
      </c>
      <c r="V44">
        <v>0</v>
      </c>
      <c r="W44">
        <v>0</v>
      </c>
      <c r="X44">
        <v>0</v>
      </c>
      <c r="Y44">
        <v>0</v>
      </c>
      <c r="Z44">
        <v>27.17</v>
      </c>
    </row>
    <row r="45" spans="1:26" x14ac:dyDescent="0.25">
      <c r="A45">
        <v>2172169</v>
      </c>
      <c r="B45">
        <v>1</v>
      </c>
      <c r="C45" t="s">
        <v>77</v>
      </c>
      <c r="D45" t="s">
        <v>114</v>
      </c>
      <c r="E45" t="s">
        <v>143</v>
      </c>
      <c r="F45" t="s">
        <v>278</v>
      </c>
      <c r="G45" t="s">
        <v>279</v>
      </c>
      <c r="H45" t="s">
        <v>47</v>
      </c>
      <c r="I45" t="s">
        <v>129</v>
      </c>
      <c r="J45" t="s">
        <v>130</v>
      </c>
      <c r="K45" t="s">
        <v>131</v>
      </c>
      <c r="L45" t="s">
        <v>280</v>
      </c>
      <c r="M45" t="s">
        <v>281</v>
      </c>
      <c r="N45">
        <v>1.4197222220000001</v>
      </c>
      <c r="O45">
        <v>0</v>
      </c>
      <c r="P45">
        <v>0</v>
      </c>
      <c r="Q45">
        <v>0</v>
      </c>
      <c r="R45">
        <v>0</v>
      </c>
      <c r="S45">
        <v>3</v>
      </c>
      <c r="T45">
        <v>14</v>
      </c>
      <c r="U45">
        <v>0</v>
      </c>
      <c r="V45">
        <v>0</v>
      </c>
      <c r="W45">
        <v>0</v>
      </c>
      <c r="X45">
        <v>0</v>
      </c>
      <c r="Y45">
        <v>4.2591669999999997</v>
      </c>
      <c r="Z45">
        <v>19.876111000000002</v>
      </c>
    </row>
    <row r="46" spans="1:26" x14ac:dyDescent="0.25">
      <c r="A46">
        <v>2172161</v>
      </c>
      <c r="B46">
        <v>1</v>
      </c>
      <c r="C46" t="s">
        <v>77</v>
      </c>
      <c r="D46" t="s">
        <v>123</v>
      </c>
      <c r="E46" t="s">
        <v>134</v>
      </c>
      <c r="F46" t="s">
        <v>282</v>
      </c>
      <c r="G46" t="s">
        <v>136</v>
      </c>
      <c r="H46" t="s">
        <v>47</v>
      </c>
      <c r="I46" t="s">
        <v>283</v>
      </c>
      <c r="J46" t="s">
        <v>130</v>
      </c>
      <c r="K46" t="s">
        <v>131</v>
      </c>
      <c r="L46" t="s">
        <v>284</v>
      </c>
      <c r="M46" t="s">
        <v>285</v>
      </c>
      <c r="N46">
        <v>1.8055555000000001E-2</v>
      </c>
      <c r="O46">
        <v>35</v>
      </c>
      <c r="P46">
        <v>1369</v>
      </c>
      <c r="Q46">
        <v>0</v>
      </c>
      <c r="R46">
        <v>0</v>
      </c>
      <c r="S46">
        <v>0</v>
      </c>
      <c r="T46">
        <v>0</v>
      </c>
      <c r="U46">
        <v>0.63194399999999995</v>
      </c>
      <c r="V46">
        <v>24.718055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2172180</v>
      </c>
      <c r="B47">
        <v>1</v>
      </c>
      <c r="C47" t="s">
        <v>76</v>
      </c>
      <c r="D47" t="s">
        <v>78</v>
      </c>
      <c r="E47" t="s">
        <v>181</v>
      </c>
      <c r="F47" t="s">
        <v>286</v>
      </c>
      <c r="G47" t="s">
        <v>287</v>
      </c>
      <c r="H47" t="s">
        <v>46</v>
      </c>
      <c r="I47" t="s">
        <v>129</v>
      </c>
      <c r="J47" t="s">
        <v>130</v>
      </c>
      <c r="K47" t="s">
        <v>131</v>
      </c>
      <c r="L47" t="s">
        <v>288</v>
      </c>
      <c r="M47" t="s">
        <v>289</v>
      </c>
      <c r="N47">
        <v>1.038333333</v>
      </c>
      <c r="O47">
        <v>0</v>
      </c>
      <c r="P47">
        <v>10</v>
      </c>
      <c r="Q47">
        <v>0</v>
      </c>
      <c r="R47">
        <v>0</v>
      </c>
      <c r="S47">
        <v>0</v>
      </c>
      <c r="T47">
        <v>0</v>
      </c>
      <c r="U47">
        <v>0</v>
      </c>
      <c r="V47">
        <v>10.383333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2172178</v>
      </c>
      <c r="B48">
        <v>1</v>
      </c>
      <c r="C48" t="s">
        <v>77</v>
      </c>
      <c r="D48" t="s">
        <v>109</v>
      </c>
      <c r="E48" t="s">
        <v>181</v>
      </c>
      <c r="F48" t="s">
        <v>290</v>
      </c>
      <c r="G48" t="s">
        <v>194</v>
      </c>
      <c r="H48" t="s">
        <v>46</v>
      </c>
      <c r="I48" t="s">
        <v>129</v>
      </c>
      <c r="J48" t="s">
        <v>130</v>
      </c>
      <c r="K48" t="s">
        <v>131</v>
      </c>
      <c r="L48" t="s">
        <v>291</v>
      </c>
      <c r="M48" t="s">
        <v>292</v>
      </c>
      <c r="N48">
        <v>3.3619444440000001</v>
      </c>
      <c r="O48">
        <v>0</v>
      </c>
      <c r="P48">
        <v>0</v>
      </c>
      <c r="Q48">
        <v>0</v>
      </c>
      <c r="R48">
        <v>0</v>
      </c>
      <c r="S48">
        <v>0</v>
      </c>
      <c r="T48">
        <v>1</v>
      </c>
      <c r="U48">
        <v>0</v>
      </c>
      <c r="V48">
        <v>0</v>
      </c>
      <c r="W48">
        <v>0</v>
      </c>
      <c r="X48">
        <v>0</v>
      </c>
      <c r="Y48">
        <v>0</v>
      </c>
      <c r="Z48">
        <v>3.3619439999999998</v>
      </c>
    </row>
    <row r="49" spans="1:26" x14ac:dyDescent="0.25">
      <c r="A49">
        <v>2172166</v>
      </c>
      <c r="B49">
        <v>1</v>
      </c>
      <c r="C49" t="s">
        <v>77</v>
      </c>
      <c r="D49" t="s">
        <v>123</v>
      </c>
      <c r="E49" t="s">
        <v>126</v>
      </c>
      <c r="F49" t="s">
        <v>293</v>
      </c>
      <c r="G49" t="s">
        <v>128</v>
      </c>
      <c r="H49" t="s">
        <v>46</v>
      </c>
      <c r="I49" t="s">
        <v>129</v>
      </c>
      <c r="J49" t="s">
        <v>130</v>
      </c>
      <c r="K49" t="s">
        <v>131</v>
      </c>
      <c r="L49" t="s">
        <v>294</v>
      </c>
      <c r="M49" t="s">
        <v>295</v>
      </c>
      <c r="N49">
        <v>7.3761111110000002</v>
      </c>
      <c r="O49">
        <v>0</v>
      </c>
      <c r="P49">
        <v>16</v>
      </c>
      <c r="Q49">
        <v>0</v>
      </c>
      <c r="R49">
        <v>0</v>
      </c>
      <c r="S49">
        <v>0</v>
      </c>
      <c r="T49">
        <v>0</v>
      </c>
      <c r="U49">
        <v>0</v>
      </c>
      <c r="V49">
        <v>118.01777800000001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2172167</v>
      </c>
      <c r="B50">
        <v>1</v>
      </c>
      <c r="C50" t="s">
        <v>77</v>
      </c>
      <c r="D50" t="s">
        <v>123</v>
      </c>
      <c r="E50" t="s">
        <v>143</v>
      </c>
      <c r="F50" t="s">
        <v>296</v>
      </c>
      <c r="G50" t="s">
        <v>145</v>
      </c>
      <c r="H50" t="s">
        <v>47</v>
      </c>
      <c r="I50" t="s">
        <v>129</v>
      </c>
      <c r="J50" t="s">
        <v>130</v>
      </c>
      <c r="K50" t="s">
        <v>131</v>
      </c>
      <c r="L50" t="s">
        <v>297</v>
      </c>
      <c r="M50" t="s">
        <v>298</v>
      </c>
      <c r="N50">
        <v>2.9880555549999999</v>
      </c>
      <c r="O50">
        <v>1</v>
      </c>
      <c r="P50">
        <v>105</v>
      </c>
      <c r="Q50">
        <v>0</v>
      </c>
      <c r="R50">
        <v>0</v>
      </c>
      <c r="S50">
        <v>0</v>
      </c>
      <c r="T50">
        <v>0</v>
      </c>
      <c r="U50">
        <v>2.9880559999999998</v>
      </c>
      <c r="V50">
        <v>313.745833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2172182</v>
      </c>
      <c r="B51">
        <v>1</v>
      </c>
      <c r="C51" t="s">
        <v>77</v>
      </c>
      <c r="D51" t="s">
        <v>117</v>
      </c>
      <c r="E51" t="s">
        <v>126</v>
      </c>
      <c r="F51" t="s">
        <v>299</v>
      </c>
      <c r="G51" t="s">
        <v>152</v>
      </c>
      <c r="H51" t="s">
        <v>46</v>
      </c>
      <c r="I51" t="s">
        <v>129</v>
      </c>
      <c r="J51" t="s">
        <v>130</v>
      </c>
      <c r="K51" t="s">
        <v>131</v>
      </c>
      <c r="L51" t="s">
        <v>300</v>
      </c>
      <c r="M51" t="s">
        <v>301</v>
      </c>
      <c r="N51">
        <v>1.1475</v>
      </c>
      <c r="O51">
        <v>0</v>
      </c>
      <c r="P51">
        <v>0</v>
      </c>
      <c r="Q51">
        <v>0</v>
      </c>
      <c r="R51">
        <v>21</v>
      </c>
      <c r="S51">
        <v>0</v>
      </c>
      <c r="T51">
        <v>0</v>
      </c>
      <c r="U51">
        <v>0</v>
      </c>
      <c r="V51">
        <v>0</v>
      </c>
      <c r="W51">
        <v>0</v>
      </c>
      <c r="X51">
        <v>24.0975</v>
      </c>
      <c r="Y51">
        <v>0</v>
      </c>
      <c r="Z51">
        <v>0</v>
      </c>
    </row>
    <row r="52" spans="1:26" x14ac:dyDescent="0.25">
      <c r="A52">
        <v>2172170</v>
      </c>
      <c r="B52">
        <v>1</v>
      </c>
      <c r="C52" t="s">
        <v>76</v>
      </c>
      <c r="D52" t="s">
        <v>106</v>
      </c>
      <c r="E52" t="s">
        <v>181</v>
      </c>
      <c r="F52" t="s">
        <v>302</v>
      </c>
      <c r="G52" t="s">
        <v>287</v>
      </c>
      <c r="H52" t="s">
        <v>46</v>
      </c>
      <c r="I52" t="s">
        <v>129</v>
      </c>
      <c r="J52" t="s">
        <v>130</v>
      </c>
      <c r="K52" t="s">
        <v>131</v>
      </c>
      <c r="L52" t="s">
        <v>303</v>
      </c>
      <c r="M52" t="s">
        <v>304</v>
      </c>
      <c r="N52">
        <v>2.4030555549999999</v>
      </c>
      <c r="O52">
        <v>0</v>
      </c>
      <c r="P52">
        <v>32</v>
      </c>
      <c r="Q52">
        <v>0</v>
      </c>
      <c r="R52">
        <v>0</v>
      </c>
      <c r="S52">
        <v>0</v>
      </c>
      <c r="T52">
        <v>0</v>
      </c>
      <c r="U52">
        <v>0</v>
      </c>
      <c r="V52">
        <v>76.897778000000002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2172171</v>
      </c>
      <c r="B53">
        <v>1</v>
      </c>
      <c r="C53" t="s">
        <v>76</v>
      </c>
      <c r="D53" t="s">
        <v>91</v>
      </c>
      <c r="E53" t="s">
        <v>186</v>
      </c>
      <c r="F53" t="s">
        <v>305</v>
      </c>
      <c r="G53" t="s">
        <v>136</v>
      </c>
      <c r="H53" t="s">
        <v>47</v>
      </c>
      <c r="I53" t="s">
        <v>129</v>
      </c>
      <c r="J53" t="s">
        <v>130</v>
      </c>
      <c r="K53" t="s">
        <v>131</v>
      </c>
      <c r="L53" t="s">
        <v>306</v>
      </c>
      <c r="M53" t="s">
        <v>307</v>
      </c>
      <c r="N53">
        <v>0.318611111</v>
      </c>
      <c r="O53">
        <v>4</v>
      </c>
      <c r="P53">
        <v>78</v>
      </c>
      <c r="Q53">
        <v>24</v>
      </c>
      <c r="R53">
        <v>1805</v>
      </c>
      <c r="S53">
        <v>37</v>
      </c>
      <c r="T53">
        <v>413</v>
      </c>
      <c r="U53">
        <v>1.2744439999999999</v>
      </c>
      <c r="V53">
        <v>24.851666999999999</v>
      </c>
      <c r="W53">
        <v>7.6466669999999999</v>
      </c>
      <c r="X53">
        <v>575.09305500000005</v>
      </c>
      <c r="Y53">
        <v>11.788611</v>
      </c>
      <c r="Z53">
        <v>131.586389</v>
      </c>
    </row>
    <row r="54" spans="1:26" x14ac:dyDescent="0.25">
      <c r="A54">
        <v>2172177</v>
      </c>
      <c r="B54">
        <v>1</v>
      </c>
      <c r="C54" t="s">
        <v>76</v>
      </c>
      <c r="D54" t="s">
        <v>104</v>
      </c>
      <c r="E54" t="s">
        <v>126</v>
      </c>
      <c r="F54" t="s">
        <v>308</v>
      </c>
      <c r="G54" t="s">
        <v>128</v>
      </c>
      <c r="H54" t="s">
        <v>46</v>
      </c>
      <c r="I54" t="s">
        <v>129</v>
      </c>
      <c r="J54" t="s">
        <v>130</v>
      </c>
      <c r="K54" t="s">
        <v>131</v>
      </c>
      <c r="L54" t="s">
        <v>309</v>
      </c>
      <c r="M54" t="s">
        <v>310</v>
      </c>
      <c r="N54">
        <v>1.5155555549999999</v>
      </c>
      <c r="O54">
        <v>0</v>
      </c>
      <c r="P54">
        <v>0</v>
      </c>
      <c r="Q54">
        <v>0</v>
      </c>
      <c r="R54">
        <v>0</v>
      </c>
      <c r="S54">
        <v>0</v>
      </c>
      <c r="T54">
        <v>1</v>
      </c>
      <c r="U54">
        <v>0</v>
      </c>
      <c r="V54">
        <v>0</v>
      </c>
      <c r="W54">
        <v>0</v>
      </c>
      <c r="X54">
        <v>0</v>
      </c>
      <c r="Y54">
        <v>0</v>
      </c>
      <c r="Z54">
        <v>1.5155559999999999</v>
      </c>
    </row>
    <row r="55" spans="1:26" x14ac:dyDescent="0.25">
      <c r="A55">
        <v>2172174</v>
      </c>
      <c r="B55">
        <v>1</v>
      </c>
      <c r="C55" t="s">
        <v>76</v>
      </c>
      <c r="D55" t="s">
        <v>93</v>
      </c>
      <c r="E55" t="s">
        <v>181</v>
      </c>
      <c r="F55" t="s">
        <v>311</v>
      </c>
      <c r="G55" t="s">
        <v>183</v>
      </c>
      <c r="H55" t="s">
        <v>46</v>
      </c>
      <c r="I55" t="s">
        <v>129</v>
      </c>
      <c r="J55" t="s">
        <v>130</v>
      </c>
      <c r="K55" t="s">
        <v>131</v>
      </c>
      <c r="L55" t="s">
        <v>312</v>
      </c>
      <c r="M55" t="s">
        <v>313</v>
      </c>
      <c r="N55">
        <v>3.0786111109999998</v>
      </c>
      <c r="O55">
        <v>0</v>
      </c>
      <c r="P55">
        <v>1</v>
      </c>
      <c r="Q55">
        <v>0</v>
      </c>
      <c r="R55">
        <v>0</v>
      </c>
      <c r="S55">
        <v>0</v>
      </c>
      <c r="T55">
        <v>0</v>
      </c>
      <c r="U55">
        <v>0</v>
      </c>
      <c r="V55">
        <v>3.078611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2172176</v>
      </c>
      <c r="B56">
        <v>1</v>
      </c>
      <c r="C56" t="s">
        <v>76</v>
      </c>
      <c r="D56" t="s">
        <v>102</v>
      </c>
      <c r="E56" t="s">
        <v>181</v>
      </c>
      <c r="F56" t="s">
        <v>314</v>
      </c>
      <c r="G56" t="s">
        <v>194</v>
      </c>
      <c r="H56" t="s">
        <v>46</v>
      </c>
      <c r="I56" t="s">
        <v>129</v>
      </c>
      <c r="J56" t="s">
        <v>130</v>
      </c>
      <c r="K56" t="s">
        <v>131</v>
      </c>
      <c r="L56" t="s">
        <v>315</v>
      </c>
      <c r="M56" t="s">
        <v>316</v>
      </c>
      <c r="N56">
        <v>1.7833333330000001</v>
      </c>
      <c r="O56">
        <v>0</v>
      </c>
      <c r="P56">
        <v>1</v>
      </c>
      <c r="Q56">
        <v>0</v>
      </c>
      <c r="R56">
        <v>0</v>
      </c>
      <c r="S56">
        <v>0</v>
      </c>
      <c r="T56">
        <v>0</v>
      </c>
      <c r="U56">
        <v>0</v>
      </c>
      <c r="V56">
        <v>1.7833330000000001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2172185</v>
      </c>
      <c r="B57">
        <v>1</v>
      </c>
      <c r="C57" t="s">
        <v>77</v>
      </c>
      <c r="D57" t="s">
        <v>114</v>
      </c>
      <c r="E57" t="s">
        <v>126</v>
      </c>
      <c r="F57" t="s">
        <v>317</v>
      </c>
      <c r="G57" t="s">
        <v>255</v>
      </c>
      <c r="H57" t="s">
        <v>46</v>
      </c>
      <c r="I57" t="s">
        <v>129</v>
      </c>
      <c r="J57" t="s">
        <v>130</v>
      </c>
      <c r="K57" t="s">
        <v>131</v>
      </c>
      <c r="L57" t="s">
        <v>318</v>
      </c>
      <c r="M57" t="s">
        <v>319</v>
      </c>
      <c r="N57">
        <v>2.9808333330000001</v>
      </c>
      <c r="O57">
        <v>0</v>
      </c>
      <c r="P57">
        <v>0</v>
      </c>
      <c r="Q57">
        <v>0</v>
      </c>
      <c r="R57">
        <v>0</v>
      </c>
      <c r="S57">
        <v>0</v>
      </c>
      <c r="T57">
        <v>15</v>
      </c>
      <c r="U57">
        <v>0</v>
      </c>
      <c r="V57">
        <v>0</v>
      </c>
      <c r="W57">
        <v>0</v>
      </c>
      <c r="X57">
        <v>0</v>
      </c>
      <c r="Y57">
        <v>0</v>
      </c>
      <c r="Z57">
        <v>44.712499999999999</v>
      </c>
    </row>
    <row r="58" spans="1:26" x14ac:dyDescent="0.25">
      <c r="A58">
        <v>2172188</v>
      </c>
      <c r="B58">
        <v>1</v>
      </c>
      <c r="C58" t="s">
        <v>76</v>
      </c>
      <c r="D58" t="s">
        <v>100</v>
      </c>
      <c r="E58" t="s">
        <v>181</v>
      </c>
      <c r="F58" t="s">
        <v>320</v>
      </c>
      <c r="G58" t="s">
        <v>194</v>
      </c>
      <c r="H58" t="s">
        <v>46</v>
      </c>
      <c r="I58" t="s">
        <v>129</v>
      </c>
      <c r="J58" t="s">
        <v>130</v>
      </c>
      <c r="K58" t="s">
        <v>131</v>
      </c>
      <c r="L58" t="s">
        <v>321</v>
      </c>
      <c r="M58" t="s">
        <v>322</v>
      </c>
      <c r="N58">
        <v>2.1813888879999999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2.1813889999999998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2172197</v>
      </c>
      <c r="B59">
        <v>1</v>
      </c>
      <c r="C59" t="s">
        <v>77</v>
      </c>
      <c r="D59" t="s">
        <v>109</v>
      </c>
      <c r="E59" t="s">
        <v>181</v>
      </c>
      <c r="F59" t="s">
        <v>323</v>
      </c>
      <c r="G59" t="s">
        <v>183</v>
      </c>
      <c r="H59" t="s">
        <v>46</v>
      </c>
      <c r="I59" t="s">
        <v>129</v>
      </c>
      <c r="J59" t="s">
        <v>130</v>
      </c>
      <c r="K59" t="s">
        <v>131</v>
      </c>
      <c r="L59" t="s">
        <v>324</v>
      </c>
      <c r="M59" t="s">
        <v>325</v>
      </c>
      <c r="N59">
        <v>11.336944444</v>
      </c>
      <c r="O59">
        <v>0</v>
      </c>
      <c r="P59">
        <v>11</v>
      </c>
      <c r="Q59">
        <v>0</v>
      </c>
      <c r="R59">
        <v>0</v>
      </c>
      <c r="S59">
        <v>0</v>
      </c>
      <c r="T59">
        <v>0</v>
      </c>
      <c r="U59">
        <v>0</v>
      </c>
      <c r="V59">
        <v>124.706389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2172204</v>
      </c>
      <c r="B60">
        <v>1</v>
      </c>
      <c r="C60" t="s">
        <v>77</v>
      </c>
      <c r="D60" t="s">
        <v>114</v>
      </c>
      <c r="E60" t="s">
        <v>126</v>
      </c>
      <c r="F60" t="s">
        <v>326</v>
      </c>
      <c r="G60" t="s">
        <v>128</v>
      </c>
      <c r="H60" t="s">
        <v>46</v>
      </c>
      <c r="I60" t="s">
        <v>129</v>
      </c>
      <c r="J60" t="s">
        <v>130</v>
      </c>
      <c r="K60" t="s">
        <v>131</v>
      </c>
      <c r="L60" t="s">
        <v>327</v>
      </c>
      <c r="M60" t="s">
        <v>328</v>
      </c>
      <c r="N60">
        <v>1.998888888</v>
      </c>
      <c r="O60">
        <v>0</v>
      </c>
      <c r="P60">
        <v>5</v>
      </c>
      <c r="Q60">
        <v>0</v>
      </c>
      <c r="R60">
        <v>0</v>
      </c>
      <c r="S60">
        <v>0</v>
      </c>
      <c r="T60">
        <v>0</v>
      </c>
      <c r="U60">
        <v>0</v>
      </c>
      <c r="V60">
        <v>9.9944439999999997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2172199</v>
      </c>
      <c r="B61">
        <v>1</v>
      </c>
      <c r="C61" t="s">
        <v>77</v>
      </c>
      <c r="D61" t="s">
        <v>123</v>
      </c>
      <c r="E61" t="s">
        <v>126</v>
      </c>
      <c r="F61" t="s">
        <v>329</v>
      </c>
      <c r="G61" t="s">
        <v>128</v>
      </c>
      <c r="H61" t="s">
        <v>46</v>
      </c>
      <c r="I61" t="s">
        <v>129</v>
      </c>
      <c r="J61" t="s">
        <v>130</v>
      </c>
      <c r="K61" t="s">
        <v>131</v>
      </c>
      <c r="L61" t="s">
        <v>330</v>
      </c>
      <c r="M61" t="s">
        <v>331</v>
      </c>
      <c r="N61">
        <v>6.1325000000000003</v>
      </c>
      <c r="O61">
        <v>0</v>
      </c>
      <c r="P61">
        <v>38</v>
      </c>
      <c r="Q61">
        <v>0</v>
      </c>
      <c r="R61">
        <v>0</v>
      </c>
      <c r="S61">
        <v>0</v>
      </c>
      <c r="T61">
        <v>0</v>
      </c>
      <c r="U61">
        <v>0</v>
      </c>
      <c r="V61">
        <v>233.035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2172222</v>
      </c>
      <c r="B62">
        <v>1</v>
      </c>
      <c r="C62" t="s">
        <v>77</v>
      </c>
      <c r="D62" t="s">
        <v>115</v>
      </c>
      <c r="E62" t="s">
        <v>126</v>
      </c>
      <c r="F62" t="s">
        <v>332</v>
      </c>
      <c r="G62" t="s">
        <v>128</v>
      </c>
      <c r="H62" t="s">
        <v>46</v>
      </c>
      <c r="I62" t="s">
        <v>129</v>
      </c>
      <c r="J62" t="s">
        <v>130</v>
      </c>
      <c r="K62" t="s">
        <v>131</v>
      </c>
      <c r="L62" t="s">
        <v>333</v>
      </c>
      <c r="M62" t="s">
        <v>334</v>
      </c>
      <c r="N62">
        <v>1.8444444440000001</v>
      </c>
      <c r="O62">
        <v>0</v>
      </c>
      <c r="P62">
        <v>0</v>
      </c>
      <c r="Q62">
        <v>0</v>
      </c>
      <c r="R62">
        <v>65</v>
      </c>
      <c r="S62">
        <v>0</v>
      </c>
      <c r="T62">
        <v>0</v>
      </c>
      <c r="U62">
        <v>0</v>
      </c>
      <c r="V62">
        <v>0</v>
      </c>
      <c r="W62">
        <v>0</v>
      </c>
      <c r="X62">
        <v>119.88888900000001</v>
      </c>
      <c r="Y62">
        <v>0</v>
      </c>
      <c r="Z62">
        <v>0</v>
      </c>
    </row>
    <row r="63" spans="1:26" x14ac:dyDescent="0.25">
      <c r="A63">
        <v>2172229</v>
      </c>
      <c r="B63">
        <v>1</v>
      </c>
      <c r="C63" t="s">
        <v>76</v>
      </c>
      <c r="D63" t="s">
        <v>97</v>
      </c>
      <c r="E63" t="s">
        <v>126</v>
      </c>
      <c r="F63" t="s">
        <v>335</v>
      </c>
      <c r="G63" t="s">
        <v>128</v>
      </c>
      <c r="H63" t="s">
        <v>46</v>
      </c>
      <c r="I63" t="s">
        <v>129</v>
      </c>
      <c r="J63" t="s">
        <v>130</v>
      </c>
      <c r="K63" t="s">
        <v>131</v>
      </c>
      <c r="L63" t="s">
        <v>336</v>
      </c>
      <c r="M63" t="s">
        <v>337</v>
      </c>
      <c r="N63">
        <v>5.051111111</v>
      </c>
      <c r="O63">
        <v>0</v>
      </c>
      <c r="P63">
        <v>6</v>
      </c>
      <c r="Q63">
        <v>0</v>
      </c>
      <c r="R63">
        <v>0</v>
      </c>
      <c r="S63">
        <v>0</v>
      </c>
      <c r="T63">
        <v>0</v>
      </c>
      <c r="U63">
        <v>0</v>
      </c>
      <c r="V63">
        <v>30.306667000000001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2172186</v>
      </c>
      <c r="B64">
        <v>1</v>
      </c>
      <c r="C64" t="s">
        <v>77</v>
      </c>
      <c r="D64" t="s">
        <v>108</v>
      </c>
      <c r="E64" t="s">
        <v>143</v>
      </c>
      <c r="F64" t="s">
        <v>338</v>
      </c>
      <c r="G64" t="s">
        <v>145</v>
      </c>
      <c r="H64" t="s">
        <v>47</v>
      </c>
      <c r="I64" t="s">
        <v>129</v>
      </c>
      <c r="J64" t="s">
        <v>130</v>
      </c>
      <c r="K64" t="s">
        <v>131</v>
      </c>
      <c r="L64" t="s">
        <v>339</v>
      </c>
      <c r="M64" t="s">
        <v>340</v>
      </c>
      <c r="N64">
        <v>1.3247222219999999</v>
      </c>
      <c r="O64">
        <v>10</v>
      </c>
      <c r="P64">
        <v>39</v>
      </c>
      <c r="Q64">
        <v>0</v>
      </c>
      <c r="R64">
        <v>0</v>
      </c>
      <c r="S64">
        <v>0</v>
      </c>
      <c r="T64">
        <v>0</v>
      </c>
      <c r="U64">
        <v>13.247222000000001</v>
      </c>
      <c r="V64">
        <v>51.664166999999999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2172214</v>
      </c>
      <c r="B65">
        <v>1</v>
      </c>
      <c r="C65" t="s">
        <v>76</v>
      </c>
      <c r="D65" t="s">
        <v>99</v>
      </c>
      <c r="E65" t="s">
        <v>126</v>
      </c>
      <c r="F65" t="s">
        <v>341</v>
      </c>
      <c r="G65" t="s">
        <v>128</v>
      </c>
      <c r="H65" t="s">
        <v>46</v>
      </c>
      <c r="I65" t="s">
        <v>129</v>
      </c>
      <c r="J65" t="s">
        <v>130</v>
      </c>
      <c r="K65" t="s">
        <v>131</v>
      </c>
      <c r="L65" t="s">
        <v>342</v>
      </c>
      <c r="M65" t="s">
        <v>343</v>
      </c>
      <c r="N65">
        <v>1.951944444</v>
      </c>
      <c r="O65">
        <v>0</v>
      </c>
      <c r="P65">
        <v>7</v>
      </c>
      <c r="Q65">
        <v>0</v>
      </c>
      <c r="R65">
        <v>0</v>
      </c>
      <c r="S65">
        <v>0</v>
      </c>
      <c r="T65">
        <v>0</v>
      </c>
      <c r="U65">
        <v>0</v>
      </c>
      <c r="V65">
        <v>13.663611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2172190</v>
      </c>
      <c r="B66">
        <v>1</v>
      </c>
      <c r="C66" t="s">
        <v>76</v>
      </c>
      <c r="D66" t="s">
        <v>102</v>
      </c>
      <c r="E66" t="s">
        <v>126</v>
      </c>
      <c r="F66" t="s">
        <v>344</v>
      </c>
      <c r="G66" t="s">
        <v>128</v>
      </c>
      <c r="H66" t="s">
        <v>46</v>
      </c>
      <c r="I66" t="s">
        <v>129</v>
      </c>
      <c r="J66" t="s">
        <v>130</v>
      </c>
      <c r="K66" t="s">
        <v>131</v>
      </c>
      <c r="L66" t="s">
        <v>345</v>
      </c>
      <c r="M66" t="s">
        <v>346</v>
      </c>
      <c r="N66">
        <v>8.1380555549999993</v>
      </c>
      <c r="O66">
        <v>0</v>
      </c>
      <c r="P66">
        <v>0</v>
      </c>
      <c r="Q66">
        <v>0</v>
      </c>
      <c r="R66">
        <v>0</v>
      </c>
      <c r="S66">
        <v>0</v>
      </c>
      <c r="T66">
        <v>12</v>
      </c>
      <c r="U66">
        <v>0</v>
      </c>
      <c r="V66">
        <v>0</v>
      </c>
      <c r="W66">
        <v>0</v>
      </c>
      <c r="X66">
        <v>0</v>
      </c>
      <c r="Y66">
        <v>0</v>
      </c>
      <c r="Z66">
        <v>97.656666999999999</v>
      </c>
    </row>
    <row r="67" spans="1:26" x14ac:dyDescent="0.25">
      <c r="A67">
        <v>2172184</v>
      </c>
      <c r="B67">
        <v>1</v>
      </c>
      <c r="C67" t="s">
        <v>77</v>
      </c>
      <c r="D67" t="s">
        <v>116</v>
      </c>
      <c r="E67" t="s">
        <v>186</v>
      </c>
      <c r="F67" t="s">
        <v>347</v>
      </c>
      <c r="G67" t="s">
        <v>136</v>
      </c>
      <c r="H67" t="s">
        <v>47</v>
      </c>
      <c r="I67" t="s">
        <v>283</v>
      </c>
      <c r="J67" t="s">
        <v>130</v>
      </c>
      <c r="K67" t="s">
        <v>131</v>
      </c>
      <c r="L67" t="s">
        <v>348</v>
      </c>
      <c r="M67" t="s">
        <v>349</v>
      </c>
      <c r="N67">
        <v>2.6666665999999999E-2</v>
      </c>
      <c r="O67">
        <v>117</v>
      </c>
      <c r="P67">
        <v>2164</v>
      </c>
      <c r="Q67">
        <v>0</v>
      </c>
      <c r="R67">
        <v>0</v>
      </c>
      <c r="S67">
        <v>18</v>
      </c>
      <c r="T67">
        <v>211</v>
      </c>
      <c r="U67">
        <v>3.12</v>
      </c>
      <c r="V67">
        <v>57.706665000000001</v>
      </c>
      <c r="W67">
        <v>0</v>
      </c>
      <c r="X67">
        <v>0</v>
      </c>
      <c r="Y67">
        <v>0.48</v>
      </c>
      <c r="Z67">
        <v>5.6266670000000003</v>
      </c>
    </row>
    <row r="68" spans="1:26" x14ac:dyDescent="0.25">
      <c r="A68">
        <v>2172191</v>
      </c>
      <c r="B68">
        <v>1</v>
      </c>
      <c r="C68" t="s">
        <v>77</v>
      </c>
      <c r="D68" t="s">
        <v>123</v>
      </c>
      <c r="E68" t="s">
        <v>126</v>
      </c>
      <c r="F68" t="s">
        <v>350</v>
      </c>
      <c r="G68" t="s">
        <v>128</v>
      </c>
      <c r="H68" t="s">
        <v>46</v>
      </c>
      <c r="I68" t="s">
        <v>129</v>
      </c>
      <c r="J68" t="s">
        <v>130</v>
      </c>
      <c r="K68" t="s">
        <v>131</v>
      </c>
      <c r="L68" t="s">
        <v>351</v>
      </c>
      <c r="M68" t="s">
        <v>352</v>
      </c>
      <c r="N68">
        <v>13.026944444</v>
      </c>
      <c r="O68">
        <v>0</v>
      </c>
      <c r="P68">
        <v>81</v>
      </c>
      <c r="Q68">
        <v>0</v>
      </c>
      <c r="R68">
        <v>0</v>
      </c>
      <c r="S68">
        <v>0</v>
      </c>
      <c r="T68">
        <v>0</v>
      </c>
      <c r="U68">
        <v>0</v>
      </c>
      <c r="V68">
        <v>1055.1824999999999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2172230</v>
      </c>
      <c r="B69">
        <v>1</v>
      </c>
      <c r="C69" t="s">
        <v>77</v>
      </c>
      <c r="D69" t="s">
        <v>109</v>
      </c>
      <c r="E69" t="s">
        <v>126</v>
      </c>
      <c r="F69" t="s">
        <v>353</v>
      </c>
      <c r="G69" t="s">
        <v>140</v>
      </c>
      <c r="H69" t="s">
        <v>46</v>
      </c>
      <c r="I69" t="s">
        <v>129</v>
      </c>
      <c r="J69" t="s">
        <v>130</v>
      </c>
      <c r="K69" t="s">
        <v>131</v>
      </c>
      <c r="L69" t="s">
        <v>354</v>
      </c>
      <c r="M69" t="s">
        <v>355</v>
      </c>
      <c r="N69">
        <v>1.7194444440000001</v>
      </c>
      <c r="O69">
        <v>0</v>
      </c>
      <c r="P69">
        <v>16</v>
      </c>
      <c r="Q69">
        <v>0</v>
      </c>
      <c r="R69">
        <v>0</v>
      </c>
      <c r="S69">
        <v>0</v>
      </c>
      <c r="T69">
        <v>0</v>
      </c>
      <c r="U69">
        <v>0</v>
      </c>
      <c r="V69">
        <v>27.511111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2172187</v>
      </c>
      <c r="B70">
        <v>1</v>
      </c>
      <c r="C70" t="s">
        <v>76</v>
      </c>
      <c r="D70" t="s">
        <v>102</v>
      </c>
      <c r="E70" t="s">
        <v>126</v>
      </c>
      <c r="F70" t="s">
        <v>356</v>
      </c>
      <c r="G70" t="s">
        <v>140</v>
      </c>
      <c r="H70" t="s">
        <v>46</v>
      </c>
      <c r="I70" t="s">
        <v>129</v>
      </c>
      <c r="J70" t="s">
        <v>130</v>
      </c>
      <c r="K70" t="s">
        <v>131</v>
      </c>
      <c r="L70" t="s">
        <v>357</v>
      </c>
      <c r="M70" t="s">
        <v>358</v>
      </c>
      <c r="N70">
        <v>7.3816666660000001</v>
      </c>
      <c r="O70">
        <v>0</v>
      </c>
      <c r="P70">
        <v>0</v>
      </c>
      <c r="Q70">
        <v>0</v>
      </c>
      <c r="R70">
        <v>0</v>
      </c>
      <c r="S70">
        <v>0</v>
      </c>
      <c r="T70">
        <v>6</v>
      </c>
      <c r="U70">
        <v>0</v>
      </c>
      <c r="V70">
        <v>0</v>
      </c>
      <c r="W70">
        <v>0</v>
      </c>
      <c r="X70">
        <v>0</v>
      </c>
      <c r="Y70">
        <v>0</v>
      </c>
      <c r="Z70">
        <v>44.29</v>
      </c>
    </row>
    <row r="71" spans="1:26" x14ac:dyDescent="0.25">
      <c r="A71">
        <v>2172246</v>
      </c>
      <c r="B71">
        <v>1</v>
      </c>
      <c r="C71" t="s">
        <v>77</v>
      </c>
      <c r="D71" t="s">
        <v>113</v>
      </c>
      <c r="E71" t="s">
        <v>181</v>
      </c>
      <c r="F71" t="s">
        <v>359</v>
      </c>
      <c r="G71" t="s">
        <v>194</v>
      </c>
      <c r="H71" t="s">
        <v>46</v>
      </c>
      <c r="I71" t="s">
        <v>129</v>
      </c>
      <c r="J71" t="s">
        <v>130</v>
      </c>
      <c r="K71" t="s">
        <v>131</v>
      </c>
      <c r="L71" t="s">
        <v>360</v>
      </c>
      <c r="M71" t="s">
        <v>361</v>
      </c>
      <c r="N71">
        <v>1.611111111</v>
      </c>
      <c r="O71">
        <v>0</v>
      </c>
      <c r="P71">
        <v>0</v>
      </c>
      <c r="Q71">
        <v>0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1.611111</v>
      </c>
      <c r="Y71">
        <v>0</v>
      </c>
      <c r="Z71">
        <v>0</v>
      </c>
    </row>
    <row r="72" spans="1:26" x14ac:dyDescent="0.25">
      <c r="A72">
        <v>2172219</v>
      </c>
      <c r="B72">
        <v>1</v>
      </c>
      <c r="C72" t="s">
        <v>76</v>
      </c>
      <c r="D72" t="s">
        <v>103</v>
      </c>
      <c r="E72" t="s">
        <v>181</v>
      </c>
      <c r="F72" t="s">
        <v>362</v>
      </c>
      <c r="G72" t="s">
        <v>287</v>
      </c>
      <c r="H72" t="s">
        <v>46</v>
      </c>
      <c r="I72" t="s">
        <v>129</v>
      </c>
      <c r="J72" t="s">
        <v>130</v>
      </c>
      <c r="K72" t="s">
        <v>131</v>
      </c>
      <c r="L72" t="s">
        <v>363</v>
      </c>
      <c r="M72" t="s">
        <v>364</v>
      </c>
      <c r="N72">
        <v>5.9105555550000002</v>
      </c>
      <c r="O72">
        <v>0</v>
      </c>
      <c r="P72">
        <v>0</v>
      </c>
      <c r="Q72">
        <v>0</v>
      </c>
      <c r="R72">
        <v>0</v>
      </c>
      <c r="S72">
        <v>0</v>
      </c>
      <c r="T72">
        <v>2</v>
      </c>
      <c r="U72">
        <v>0</v>
      </c>
      <c r="V72">
        <v>0</v>
      </c>
      <c r="W72">
        <v>0</v>
      </c>
      <c r="X72">
        <v>0</v>
      </c>
      <c r="Y72">
        <v>0</v>
      </c>
      <c r="Z72">
        <v>11.821111</v>
      </c>
    </row>
    <row r="73" spans="1:26" x14ac:dyDescent="0.25">
      <c r="A73">
        <v>2172193</v>
      </c>
      <c r="B73">
        <v>1</v>
      </c>
      <c r="C73" t="s">
        <v>76</v>
      </c>
      <c r="D73" t="s">
        <v>99</v>
      </c>
      <c r="E73" t="s">
        <v>143</v>
      </c>
      <c r="F73" t="s">
        <v>365</v>
      </c>
      <c r="G73" t="s">
        <v>366</v>
      </c>
      <c r="H73" t="s">
        <v>47</v>
      </c>
      <c r="I73" t="s">
        <v>129</v>
      </c>
      <c r="J73" t="s">
        <v>130</v>
      </c>
      <c r="K73" t="s">
        <v>251</v>
      </c>
      <c r="L73" t="s">
        <v>367</v>
      </c>
      <c r="M73" t="s">
        <v>368</v>
      </c>
      <c r="N73">
        <v>8.3833333329999995</v>
      </c>
      <c r="O73">
        <v>1</v>
      </c>
      <c r="P73">
        <v>203</v>
      </c>
      <c r="Q73">
        <v>0</v>
      </c>
      <c r="R73">
        <v>0</v>
      </c>
      <c r="S73">
        <v>0</v>
      </c>
      <c r="T73">
        <v>0</v>
      </c>
      <c r="U73">
        <v>8.3833330000000004</v>
      </c>
      <c r="V73">
        <v>1701.8166670000001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2172194</v>
      </c>
      <c r="B74">
        <v>1</v>
      </c>
      <c r="C74" t="s">
        <v>77</v>
      </c>
      <c r="D74" t="s">
        <v>116</v>
      </c>
      <c r="E74" t="s">
        <v>134</v>
      </c>
      <c r="F74" t="s">
        <v>369</v>
      </c>
      <c r="G74" t="s">
        <v>136</v>
      </c>
      <c r="H74" t="s">
        <v>47</v>
      </c>
      <c r="I74" t="s">
        <v>129</v>
      </c>
      <c r="J74" t="s">
        <v>130</v>
      </c>
      <c r="K74" t="s">
        <v>131</v>
      </c>
      <c r="L74" t="s">
        <v>370</v>
      </c>
      <c r="M74" t="s">
        <v>371</v>
      </c>
      <c r="N74">
        <v>1.8811111110000001</v>
      </c>
      <c r="O74">
        <v>0</v>
      </c>
      <c r="P74">
        <v>0</v>
      </c>
      <c r="Q74">
        <v>1</v>
      </c>
      <c r="R74">
        <v>0</v>
      </c>
      <c r="S74">
        <v>109</v>
      </c>
      <c r="T74">
        <v>4</v>
      </c>
      <c r="U74">
        <v>0</v>
      </c>
      <c r="V74">
        <v>0</v>
      </c>
      <c r="W74">
        <v>1.881111</v>
      </c>
      <c r="X74">
        <v>0</v>
      </c>
      <c r="Y74">
        <v>205.041111</v>
      </c>
      <c r="Z74">
        <v>7.5244439999999999</v>
      </c>
    </row>
    <row r="75" spans="1:26" x14ac:dyDescent="0.25">
      <c r="A75">
        <v>2172261</v>
      </c>
      <c r="B75">
        <v>1</v>
      </c>
      <c r="C75" t="s">
        <v>77</v>
      </c>
      <c r="D75" t="s">
        <v>114</v>
      </c>
      <c r="E75" t="s">
        <v>143</v>
      </c>
      <c r="F75" t="s">
        <v>372</v>
      </c>
      <c r="G75" t="s">
        <v>145</v>
      </c>
      <c r="H75" t="s">
        <v>47</v>
      </c>
      <c r="I75" t="s">
        <v>129</v>
      </c>
      <c r="J75" t="s">
        <v>130</v>
      </c>
      <c r="K75" t="s">
        <v>131</v>
      </c>
      <c r="L75" t="s">
        <v>373</v>
      </c>
      <c r="M75" t="s">
        <v>374</v>
      </c>
      <c r="N75">
        <v>4.7774999999999999</v>
      </c>
      <c r="O75">
        <v>3</v>
      </c>
      <c r="P75">
        <v>0</v>
      </c>
      <c r="Q75">
        <v>0</v>
      </c>
      <c r="R75">
        <v>0</v>
      </c>
      <c r="S75">
        <v>0</v>
      </c>
      <c r="T75">
        <v>0</v>
      </c>
      <c r="U75">
        <v>14.3325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2172207</v>
      </c>
      <c r="B76">
        <v>1</v>
      </c>
      <c r="C76" t="s">
        <v>76</v>
      </c>
      <c r="D76" t="s">
        <v>89</v>
      </c>
      <c r="E76" t="s">
        <v>126</v>
      </c>
      <c r="F76" t="s">
        <v>375</v>
      </c>
      <c r="G76" t="s">
        <v>128</v>
      </c>
      <c r="H76" t="s">
        <v>46</v>
      </c>
      <c r="I76" t="s">
        <v>129</v>
      </c>
      <c r="J76" t="s">
        <v>130</v>
      </c>
      <c r="K76" t="s">
        <v>131</v>
      </c>
      <c r="L76" t="s">
        <v>376</v>
      </c>
      <c r="M76" t="s">
        <v>377</v>
      </c>
      <c r="N76">
        <v>1.6655555550000001</v>
      </c>
      <c r="O76">
        <v>0</v>
      </c>
      <c r="P76">
        <v>1</v>
      </c>
      <c r="Q76">
        <v>0</v>
      </c>
      <c r="R76">
        <v>0</v>
      </c>
      <c r="S76">
        <v>0</v>
      </c>
      <c r="T76">
        <v>0</v>
      </c>
      <c r="U76">
        <v>0</v>
      </c>
      <c r="V76">
        <v>1.665556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2172202</v>
      </c>
      <c r="B77">
        <v>1</v>
      </c>
      <c r="C77" t="s">
        <v>76</v>
      </c>
      <c r="D77" t="s">
        <v>83</v>
      </c>
      <c r="E77" t="s">
        <v>181</v>
      </c>
      <c r="F77" t="s">
        <v>378</v>
      </c>
      <c r="G77" t="s">
        <v>163</v>
      </c>
      <c r="H77" t="s">
        <v>46</v>
      </c>
      <c r="I77" t="s">
        <v>129</v>
      </c>
      <c r="J77" t="s">
        <v>130</v>
      </c>
      <c r="K77" t="s">
        <v>131</v>
      </c>
      <c r="L77" t="s">
        <v>379</v>
      </c>
      <c r="M77" t="s">
        <v>277</v>
      </c>
      <c r="N77">
        <v>1.5825</v>
      </c>
      <c r="O77">
        <v>0</v>
      </c>
      <c r="P77">
        <v>16</v>
      </c>
      <c r="Q77">
        <v>0</v>
      </c>
      <c r="R77">
        <v>0</v>
      </c>
      <c r="S77">
        <v>0</v>
      </c>
      <c r="T77">
        <v>0</v>
      </c>
      <c r="U77">
        <v>0</v>
      </c>
      <c r="V77">
        <v>25.32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2172210</v>
      </c>
      <c r="B78">
        <v>1</v>
      </c>
      <c r="C78" t="s">
        <v>76</v>
      </c>
      <c r="D78" t="s">
        <v>89</v>
      </c>
      <c r="E78" t="s">
        <v>126</v>
      </c>
      <c r="F78" t="s">
        <v>380</v>
      </c>
      <c r="G78" t="s">
        <v>128</v>
      </c>
      <c r="H78" t="s">
        <v>46</v>
      </c>
      <c r="I78" t="s">
        <v>129</v>
      </c>
      <c r="J78" t="s">
        <v>130</v>
      </c>
      <c r="K78" t="s">
        <v>131</v>
      </c>
      <c r="L78" t="s">
        <v>381</v>
      </c>
      <c r="M78" t="s">
        <v>382</v>
      </c>
      <c r="N78">
        <v>2.2291666659999998</v>
      </c>
      <c r="O78">
        <v>0</v>
      </c>
      <c r="P78">
        <v>10</v>
      </c>
      <c r="Q78">
        <v>0</v>
      </c>
      <c r="R78">
        <v>0</v>
      </c>
      <c r="S78">
        <v>0</v>
      </c>
      <c r="T78">
        <v>0</v>
      </c>
      <c r="U78">
        <v>0</v>
      </c>
      <c r="V78">
        <v>22.291667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2172198</v>
      </c>
      <c r="B79">
        <v>1</v>
      </c>
      <c r="C79" t="s">
        <v>76</v>
      </c>
      <c r="D79" t="s">
        <v>88</v>
      </c>
      <c r="E79" t="s">
        <v>181</v>
      </c>
      <c r="F79" t="s">
        <v>383</v>
      </c>
      <c r="G79" t="s">
        <v>194</v>
      </c>
      <c r="H79" t="s">
        <v>46</v>
      </c>
      <c r="I79" t="s">
        <v>129</v>
      </c>
      <c r="J79" t="s">
        <v>130</v>
      </c>
      <c r="K79" t="s">
        <v>131</v>
      </c>
      <c r="L79" t="s">
        <v>384</v>
      </c>
      <c r="M79" t="s">
        <v>385</v>
      </c>
      <c r="N79">
        <v>1.0236111109999999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1.023611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2172217</v>
      </c>
      <c r="B80">
        <v>1</v>
      </c>
      <c r="C80" t="s">
        <v>76</v>
      </c>
      <c r="D80" t="s">
        <v>104</v>
      </c>
      <c r="E80" t="s">
        <v>143</v>
      </c>
      <c r="F80" t="s">
        <v>386</v>
      </c>
      <c r="G80" t="s">
        <v>145</v>
      </c>
      <c r="H80" t="s">
        <v>47</v>
      </c>
      <c r="I80" t="s">
        <v>129</v>
      </c>
      <c r="J80" t="s">
        <v>130</v>
      </c>
      <c r="K80" t="s">
        <v>131</v>
      </c>
      <c r="L80" t="s">
        <v>387</v>
      </c>
      <c r="M80" t="s">
        <v>388</v>
      </c>
      <c r="N80">
        <v>4.2819444439999996</v>
      </c>
      <c r="O80">
        <v>0</v>
      </c>
      <c r="P80">
        <v>0</v>
      </c>
      <c r="Q80">
        <v>0</v>
      </c>
      <c r="R80">
        <v>0</v>
      </c>
      <c r="S80">
        <v>0</v>
      </c>
      <c r="T80">
        <v>101</v>
      </c>
      <c r="U80">
        <v>0</v>
      </c>
      <c r="V80">
        <v>0</v>
      </c>
      <c r="W80">
        <v>0</v>
      </c>
      <c r="X80">
        <v>0</v>
      </c>
      <c r="Y80">
        <v>0</v>
      </c>
      <c r="Z80">
        <v>432.47638899999998</v>
      </c>
    </row>
    <row r="81" spans="1:26" x14ac:dyDescent="0.25">
      <c r="A81">
        <v>2172206</v>
      </c>
      <c r="B81">
        <v>1</v>
      </c>
      <c r="C81" t="s">
        <v>76</v>
      </c>
      <c r="D81" t="s">
        <v>95</v>
      </c>
      <c r="E81" t="s">
        <v>126</v>
      </c>
      <c r="F81" t="s">
        <v>389</v>
      </c>
      <c r="G81" t="s">
        <v>140</v>
      </c>
      <c r="H81" t="s">
        <v>46</v>
      </c>
      <c r="I81" t="s">
        <v>129</v>
      </c>
      <c r="J81" t="s">
        <v>130</v>
      </c>
      <c r="K81" t="s">
        <v>131</v>
      </c>
      <c r="L81" t="s">
        <v>390</v>
      </c>
      <c r="M81" t="s">
        <v>391</v>
      </c>
      <c r="N81">
        <v>9.5558333330000007</v>
      </c>
      <c r="O81">
        <v>0</v>
      </c>
      <c r="P81">
        <v>0</v>
      </c>
      <c r="Q81">
        <v>0</v>
      </c>
      <c r="R81">
        <v>0</v>
      </c>
      <c r="S81">
        <v>0</v>
      </c>
      <c r="T81">
        <v>47</v>
      </c>
      <c r="U81">
        <v>0</v>
      </c>
      <c r="V81">
        <v>0</v>
      </c>
      <c r="W81">
        <v>0</v>
      </c>
      <c r="X81">
        <v>0</v>
      </c>
      <c r="Y81">
        <v>0</v>
      </c>
      <c r="Z81">
        <v>449.124167</v>
      </c>
    </row>
    <row r="82" spans="1:26" x14ac:dyDescent="0.25">
      <c r="A82">
        <v>2172242</v>
      </c>
      <c r="B82">
        <v>1</v>
      </c>
      <c r="C82" t="s">
        <v>76</v>
      </c>
      <c r="D82" t="s">
        <v>97</v>
      </c>
      <c r="E82" t="s">
        <v>143</v>
      </c>
      <c r="F82" t="s">
        <v>392</v>
      </c>
      <c r="G82" t="s">
        <v>366</v>
      </c>
      <c r="H82" t="s">
        <v>47</v>
      </c>
      <c r="I82" t="s">
        <v>129</v>
      </c>
      <c r="J82" t="s">
        <v>130</v>
      </c>
      <c r="K82" t="s">
        <v>251</v>
      </c>
      <c r="L82" t="s">
        <v>393</v>
      </c>
      <c r="M82" t="s">
        <v>394</v>
      </c>
      <c r="N82">
        <v>8.8358333330000001</v>
      </c>
      <c r="O82">
        <v>0</v>
      </c>
      <c r="P82">
        <v>760</v>
      </c>
      <c r="Q82">
        <v>0</v>
      </c>
      <c r="R82">
        <v>0</v>
      </c>
      <c r="S82">
        <v>0</v>
      </c>
      <c r="T82">
        <v>0</v>
      </c>
      <c r="U82">
        <v>0</v>
      </c>
      <c r="V82">
        <v>6715.2333330000001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2172270</v>
      </c>
      <c r="B83">
        <v>1</v>
      </c>
      <c r="C83" t="s">
        <v>77</v>
      </c>
      <c r="D83" t="s">
        <v>109</v>
      </c>
      <c r="E83" t="s">
        <v>126</v>
      </c>
      <c r="F83" t="s">
        <v>395</v>
      </c>
      <c r="G83" t="s">
        <v>255</v>
      </c>
      <c r="H83" t="s">
        <v>46</v>
      </c>
      <c r="I83" t="s">
        <v>129</v>
      </c>
      <c r="J83" t="s">
        <v>130</v>
      </c>
      <c r="K83" t="s">
        <v>131</v>
      </c>
      <c r="L83" t="s">
        <v>396</v>
      </c>
      <c r="M83" t="s">
        <v>397</v>
      </c>
      <c r="N83">
        <v>5.6577777769999997</v>
      </c>
      <c r="O83">
        <v>0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5.6577780000000004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2172213</v>
      </c>
      <c r="B84">
        <v>1</v>
      </c>
      <c r="C84" t="s">
        <v>76</v>
      </c>
      <c r="D84" t="s">
        <v>102</v>
      </c>
      <c r="E84" t="s">
        <v>126</v>
      </c>
      <c r="F84" t="s">
        <v>398</v>
      </c>
      <c r="G84" t="s">
        <v>128</v>
      </c>
      <c r="H84" t="s">
        <v>46</v>
      </c>
      <c r="I84" t="s">
        <v>129</v>
      </c>
      <c r="J84" t="s">
        <v>130</v>
      </c>
      <c r="K84" t="s">
        <v>131</v>
      </c>
      <c r="L84" t="s">
        <v>399</v>
      </c>
      <c r="M84" t="s">
        <v>400</v>
      </c>
      <c r="N84">
        <v>1.815555555</v>
      </c>
      <c r="O84">
        <v>0</v>
      </c>
      <c r="P84">
        <v>6</v>
      </c>
      <c r="Q84">
        <v>0</v>
      </c>
      <c r="R84">
        <v>0</v>
      </c>
      <c r="S84">
        <v>0</v>
      </c>
      <c r="T84">
        <v>0</v>
      </c>
      <c r="U84">
        <v>0</v>
      </c>
      <c r="V84">
        <v>10.893333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2172233</v>
      </c>
      <c r="B85">
        <v>1</v>
      </c>
      <c r="C85" t="s">
        <v>76</v>
      </c>
      <c r="D85" t="s">
        <v>101</v>
      </c>
      <c r="E85" t="s">
        <v>161</v>
      </c>
      <c r="F85" t="s">
        <v>401</v>
      </c>
      <c r="G85" t="s">
        <v>402</v>
      </c>
      <c r="H85" t="s">
        <v>46</v>
      </c>
      <c r="I85" t="s">
        <v>129</v>
      </c>
      <c r="J85" t="s">
        <v>130</v>
      </c>
      <c r="K85" t="s">
        <v>131</v>
      </c>
      <c r="L85" t="s">
        <v>403</v>
      </c>
      <c r="M85" t="s">
        <v>404</v>
      </c>
      <c r="N85">
        <v>2.2066666659999998</v>
      </c>
      <c r="O85">
        <v>0</v>
      </c>
      <c r="P85">
        <v>5</v>
      </c>
      <c r="Q85">
        <v>0</v>
      </c>
      <c r="R85">
        <v>0</v>
      </c>
      <c r="S85">
        <v>0</v>
      </c>
      <c r="T85">
        <v>0</v>
      </c>
      <c r="U85">
        <v>0</v>
      </c>
      <c r="V85">
        <v>11.033333000000001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2172209</v>
      </c>
      <c r="B86">
        <v>1</v>
      </c>
      <c r="C86" t="s">
        <v>76</v>
      </c>
      <c r="D86" t="s">
        <v>105</v>
      </c>
      <c r="E86" t="s">
        <v>181</v>
      </c>
      <c r="F86" t="s">
        <v>405</v>
      </c>
      <c r="G86" t="s">
        <v>183</v>
      </c>
      <c r="H86" t="s">
        <v>46</v>
      </c>
      <c r="I86" t="s">
        <v>129</v>
      </c>
      <c r="J86" t="s">
        <v>130</v>
      </c>
      <c r="K86" t="s">
        <v>131</v>
      </c>
      <c r="L86" t="s">
        <v>406</v>
      </c>
      <c r="M86" t="s">
        <v>407</v>
      </c>
      <c r="N86">
        <v>4.7294444440000003</v>
      </c>
      <c r="O86">
        <v>0</v>
      </c>
      <c r="P86">
        <v>0</v>
      </c>
      <c r="Q86">
        <v>0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4.729444</v>
      </c>
      <c r="Y86">
        <v>0</v>
      </c>
      <c r="Z86">
        <v>0</v>
      </c>
    </row>
    <row r="87" spans="1:26" x14ac:dyDescent="0.25">
      <c r="A87">
        <v>2172244</v>
      </c>
      <c r="B87">
        <v>1</v>
      </c>
      <c r="C87" t="s">
        <v>76</v>
      </c>
      <c r="D87" t="s">
        <v>100</v>
      </c>
      <c r="E87" t="s">
        <v>181</v>
      </c>
      <c r="F87" t="s">
        <v>408</v>
      </c>
      <c r="G87" t="s">
        <v>194</v>
      </c>
      <c r="H87" t="s">
        <v>46</v>
      </c>
      <c r="I87" t="s">
        <v>129</v>
      </c>
      <c r="J87" t="s">
        <v>130</v>
      </c>
      <c r="K87" t="s">
        <v>131</v>
      </c>
      <c r="L87" t="s">
        <v>409</v>
      </c>
      <c r="M87" t="s">
        <v>410</v>
      </c>
      <c r="N87">
        <v>4.2130555550000004</v>
      </c>
      <c r="O87">
        <v>0</v>
      </c>
      <c r="P87">
        <v>1</v>
      </c>
      <c r="Q87">
        <v>0</v>
      </c>
      <c r="R87">
        <v>0</v>
      </c>
      <c r="S87">
        <v>0</v>
      </c>
      <c r="T87">
        <v>0</v>
      </c>
      <c r="U87">
        <v>0</v>
      </c>
      <c r="V87">
        <v>4.2130559999999999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2172216</v>
      </c>
      <c r="B88">
        <v>1</v>
      </c>
      <c r="C88" t="s">
        <v>76</v>
      </c>
      <c r="D88" t="s">
        <v>92</v>
      </c>
      <c r="E88" t="s">
        <v>186</v>
      </c>
      <c r="F88" t="s">
        <v>411</v>
      </c>
      <c r="G88" t="s">
        <v>366</v>
      </c>
      <c r="H88" t="s">
        <v>47</v>
      </c>
      <c r="I88" t="s">
        <v>129</v>
      </c>
      <c r="J88" t="s">
        <v>130</v>
      </c>
      <c r="K88" t="s">
        <v>251</v>
      </c>
      <c r="L88" t="s">
        <v>412</v>
      </c>
      <c r="M88" t="s">
        <v>413</v>
      </c>
      <c r="N88">
        <v>5.4105555550000002</v>
      </c>
      <c r="O88">
        <v>0</v>
      </c>
      <c r="P88">
        <v>0</v>
      </c>
      <c r="Q88">
        <v>47</v>
      </c>
      <c r="R88">
        <v>1125</v>
      </c>
      <c r="S88">
        <v>0</v>
      </c>
      <c r="T88">
        <v>0</v>
      </c>
      <c r="U88">
        <v>0</v>
      </c>
      <c r="V88">
        <v>0</v>
      </c>
      <c r="W88">
        <v>254.296111</v>
      </c>
      <c r="X88">
        <v>6086.8749989999997</v>
      </c>
      <c r="Y88">
        <v>0</v>
      </c>
      <c r="Z88">
        <v>0</v>
      </c>
    </row>
    <row r="89" spans="1:26" x14ac:dyDescent="0.25">
      <c r="A89">
        <v>2172388</v>
      </c>
      <c r="B89">
        <v>1</v>
      </c>
      <c r="C89" t="s">
        <v>76</v>
      </c>
      <c r="D89" t="s">
        <v>84</v>
      </c>
      <c r="E89" t="s">
        <v>126</v>
      </c>
      <c r="F89" t="s">
        <v>414</v>
      </c>
      <c r="G89" t="s">
        <v>366</v>
      </c>
      <c r="H89" t="s">
        <v>46</v>
      </c>
      <c r="I89" t="s">
        <v>129</v>
      </c>
      <c r="J89" t="s">
        <v>130</v>
      </c>
      <c r="K89" t="s">
        <v>251</v>
      </c>
      <c r="L89" t="s">
        <v>415</v>
      </c>
      <c r="M89" t="s">
        <v>416</v>
      </c>
      <c r="N89">
        <v>2.4188888880000001</v>
      </c>
      <c r="O89">
        <v>0</v>
      </c>
      <c r="P89">
        <v>93</v>
      </c>
      <c r="Q89">
        <v>0</v>
      </c>
      <c r="R89">
        <v>0</v>
      </c>
      <c r="S89">
        <v>0</v>
      </c>
      <c r="T89">
        <v>0</v>
      </c>
      <c r="U89">
        <v>0</v>
      </c>
      <c r="V89">
        <v>224.95666700000001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2172220</v>
      </c>
      <c r="B90">
        <v>1</v>
      </c>
      <c r="C90" t="s">
        <v>77</v>
      </c>
      <c r="D90" t="s">
        <v>112</v>
      </c>
      <c r="E90" t="s">
        <v>161</v>
      </c>
      <c r="F90" t="s">
        <v>417</v>
      </c>
      <c r="G90" t="s">
        <v>418</v>
      </c>
      <c r="H90" t="s">
        <v>46</v>
      </c>
      <c r="I90" t="s">
        <v>129</v>
      </c>
      <c r="J90" t="s">
        <v>130</v>
      </c>
      <c r="K90" t="s">
        <v>251</v>
      </c>
      <c r="L90" t="s">
        <v>419</v>
      </c>
      <c r="M90" t="s">
        <v>420</v>
      </c>
      <c r="N90">
        <v>8.0827777770000004</v>
      </c>
      <c r="O90">
        <v>0</v>
      </c>
      <c r="P90">
        <v>3</v>
      </c>
      <c r="Q90">
        <v>0</v>
      </c>
      <c r="R90">
        <v>46</v>
      </c>
      <c r="S90">
        <v>0</v>
      </c>
      <c r="T90">
        <v>0</v>
      </c>
      <c r="U90">
        <v>0</v>
      </c>
      <c r="V90">
        <v>24.248332999999999</v>
      </c>
      <c r="W90">
        <v>0</v>
      </c>
      <c r="X90">
        <v>371.80777799999998</v>
      </c>
      <c r="Y90">
        <v>0</v>
      </c>
      <c r="Z90">
        <v>0</v>
      </c>
    </row>
    <row r="91" spans="1:26" x14ac:dyDescent="0.25">
      <c r="A91">
        <v>2172221</v>
      </c>
      <c r="B91">
        <v>1</v>
      </c>
      <c r="C91" t="s">
        <v>76</v>
      </c>
      <c r="D91" t="s">
        <v>105</v>
      </c>
      <c r="E91" t="s">
        <v>143</v>
      </c>
      <c r="F91" t="s">
        <v>421</v>
      </c>
      <c r="G91" t="s">
        <v>418</v>
      </c>
      <c r="H91" t="s">
        <v>47</v>
      </c>
      <c r="I91" t="s">
        <v>129</v>
      </c>
      <c r="J91" t="s">
        <v>130</v>
      </c>
      <c r="K91" t="s">
        <v>251</v>
      </c>
      <c r="L91" t="s">
        <v>422</v>
      </c>
      <c r="M91" t="s">
        <v>423</v>
      </c>
      <c r="N91">
        <v>8.9638397219999995</v>
      </c>
      <c r="O91">
        <v>0</v>
      </c>
      <c r="P91">
        <v>0</v>
      </c>
      <c r="Q91">
        <v>0</v>
      </c>
      <c r="R91">
        <v>25</v>
      </c>
      <c r="S91">
        <v>0</v>
      </c>
      <c r="T91">
        <v>0</v>
      </c>
      <c r="U91">
        <v>0</v>
      </c>
      <c r="V91">
        <v>0</v>
      </c>
      <c r="W91">
        <v>0</v>
      </c>
      <c r="X91">
        <v>224.09599299999999</v>
      </c>
      <c r="Y91">
        <v>0</v>
      </c>
      <c r="Z91">
        <v>0</v>
      </c>
    </row>
    <row r="92" spans="1:26" x14ac:dyDescent="0.25">
      <c r="A92">
        <v>2172255</v>
      </c>
      <c r="B92">
        <v>1</v>
      </c>
      <c r="C92" t="s">
        <v>76</v>
      </c>
      <c r="D92" t="s">
        <v>100</v>
      </c>
      <c r="E92" t="s">
        <v>143</v>
      </c>
      <c r="F92" t="s">
        <v>424</v>
      </c>
      <c r="G92" t="s">
        <v>425</v>
      </c>
      <c r="H92" t="s">
        <v>47</v>
      </c>
      <c r="I92" t="s">
        <v>129</v>
      </c>
      <c r="J92" t="s">
        <v>130</v>
      </c>
      <c r="K92" t="s">
        <v>131</v>
      </c>
      <c r="L92" t="s">
        <v>426</v>
      </c>
      <c r="M92" t="s">
        <v>427</v>
      </c>
      <c r="N92">
        <v>2.7830555549999998</v>
      </c>
      <c r="O92">
        <v>0</v>
      </c>
      <c r="P92">
        <v>32</v>
      </c>
      <c r="Q92">
        <v>0</v>
      </c>
      <c r="R92">
        <v>0</v>
      </c>
      <c r="S92">
        <v>0</v>
      </c>
      <c r="T92">
        <v>0</v>
      </c>
      <c r="U92">
        <v>0</v>
      </c>
      <c r="V92">
        <v>89.057777999999999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2172243</v>
      </c>
      <c r="B93">
        <v>1</v>
      </c>
      <c r="C93" t="s">
        <v>76</v>
      </c>
      <c r="D93" t="s">
        <v>103</v>
      </c>
      <c r="E93" t="s">
        <v>181</v>
      </c>
      <c r="F93" t="s">
        <v>428</v>
      </c>
      <c r="G93" t="s">
        <v>183</v>
      </c>
      <c r="H93" t="s">
        <v>46</v>
      </c>
      <c r="I93" t="s">
        <v>129</v>
      </c>
      <c r="J93" t="s">
        <v>130</v>
      </c>
      <c r="K93" t="s">
        <v>131</v>
      </c>
      <c r="L93" t="s">
        <v>429</v>
      </c>
      <c r="M93" t="s">
        <v>430</v>
      </c>
      <c r="N93">
        <v>4.7380555549999999</v>
      </c>
      <c r="O93">
        <v>0</v>
      </c>
      <c r="P93">
        <v>0</v>
      </c>
      <c r="Q93">
        <v>0</v>
      </c>
      <c r="R93">
        <v>1</v>
      </c>
      <c r="S93">
        <v>0</v>
      </c>
      <c r="T93">
        <v>0</v>
      </c>
      <c r="U93">
        <v>0</v>
      </c>
      <c r="V93">
        <v>0</v>
      </c>
      <c r="W93">
        <v>0</v>
      </c>
      <c r="X93">
        <v>4.7380560000000003</v>
      </c>
      <c r="Y93">
        <v>0</v>
      </c>
      <c r="Z93">
        <v>0</v>
      </c>
    </row>
    <row r="94" spans="1:26" x14ac:dyDescent="0.25">
      <c r="A94">
        <v>2172283</v>
      </c>
      <c r="B94">
        <v>1</v>
      </c>
      <c r="C94" t="s">
        <v>77</v>
      </c>
      <c r="D94" t="s">
        <v>111</v>
      </c>
      <c r="E94" t="s">
        <v>161</v>
      </c>
      <c r="F94" t="s">
        <v>431</v>
      </c>
      <c r="G94" t="s">
        <v>432</v>
      </c>
      <c r="H94" t="s">
        <v>46</v>
      </c>
      <c r="I94" t="s">
        <v>129</v>
      </c>
      <c r="J94" t="s">
        <v>130</v>
      </c>
      <c r="K94" t="s">
        <v>131</v>
      </c>
      <c r="L94" t="s">
        <v>429</v>
      </c>
      <c r="M94" t="s">
        <v>433</v>
      </c>
      <c r="N94">
        <v>1.7708333329999999</v>
      </c>
      <c r="O94">
        <v>0</v>
      </c>
      <c r="P94">
        <v>0</v>
      </c>
      <c r="Q94">
        <v>0</v>
      </c>
      <c r="R94">
        <v>15</v>
      </c>
      <c r="S94">
        <v>0</v>
      </c>
      <c r="T94">
        <v>0</v>
      </c>
      <c r="U94">
        <v>0</v>
      </c>
      <c r="V94">
        <v>0</v>
      </c>
      <c r="W94">
        <v>0</v>
      </c>
      <c r="X94">
        <v>26.5625</v>
      </c>
      <c r="Y94">
        <v>0</v>
      </c>
      <c r="Z94">
        <v>0</v>
      </c>
    </row>
    <row r="95" spans="1:26" x14ac:dyDescent="0.25">
      <c r="A95">
        <v>2172298</v>
      </c>
      <c r="B95">
        <v>1</v>
      </c>
      <c r="C95" t="s">
        <v>77</v>
      </c>
      <c r="D95" t="s">
        <v>109</v>
      </c>
      <c r="E95" t="s">
        <v>181</v>
      </c>
      <c r="F95" t="s">
        <v>434</v>
      </c>
      <c r="G95" t="s">
        <v>194</v>
      </c>
      <c r="H95" t="s">
        <v>46</v>
      </c>
      <c r="I95" t="s">
        <v>129</v>
      </c>
      <c r="J95" t="s">
        <v>130</v>
      </c>
      <c r="K95" t="s">
        <v>131</v>
      </c>
      <c r="L95" t="s">
        <v>435</v>
      </c>
      <c r="M95" t="s">
        <v>436</v>
      </c>
      <c r="N95">
        <v>7.2744444440000002</v>
      </c>
      <c r="O95">
        <v>0</v>
      </c>
      <c r="P95">
        <v>0</v>
      </c>
      <c r="Q95">
        <v>0</v>
      </c>
      <c r="R95">
        <v>0</v>
      </c>
      <c r="S95">
        <v>0</v>
      </c>
      <c r="T95">
        <v>1</v>
      </c>
      <c r="U95">
        <v>0</v>
      </c>
      <c r="V95">
        <v>0</v>
      </c>
      <c r="W95">
        <v>0</v>
      </c>
      <c r="X95">
        <v>0</v>
      </c>
      <c r="Y95">
        <v>0</v>
      </c>
      <c r="Z95">
        <v>7.2744439999999999</v>
      </c>
    </row>
    <row r="96" spans="1:26" x14ac:dyDescent="0.25">
      <c r="A96">
        <v>2172224</v>
      </c>
      <c r="B96">
        <v>1</v>
      </c>
      <c r="C96" t="s">
        <v>76</v>
      </c>
      <c r="D96" t="s">
        <v>86</v>
      </c>
      <c r="E96" t="s">
        <v>126</v>
      </c>
      <c r="F96" t="s">
        <v>437</v>
      </c>
      <c r="G96" t="s">
        <v>418</v>
      </c>
      <c r="H96" t="s">
        <v>46</v>
      </c>
      <c r="I96" t="s">
        <v>129</v>
      </c>
      <c r="J96" t="s">
        <v>130</v>
      </c>
      <c r="K96" t="s">
        <v>251</v>
      </c>
      <c r="L96" t="s">
        <v>438</v>
      </c>
      <c r="M96" t="s">
        <v>439</v>
      </c>
      <c r="N96">
        <v>8.4371841659999998</v>
      </c>
      <c r="O96">
        <v>0</v>
      </c>
      <c r="P96">
        <v>316</v>
      </c>
      <c r="Q96">
        <v>0</v>
      </c>
      <c r="R96">
        <v>0</v>
      </c>
      <c r="S96">
        <v>0</v>
      </c>
      <c r="T96">
        <v>0</v>
      </c>
      <c r="U96">
        <v>0</v>
      </c>
      <c r="V96">
        <v>2666.1501960000001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2172235</v>
      </c>
      <c r="B97">
        <v>1</v>
      </c>
      <c r="C97" t="s">
        <v>76</v>
      </c>
      <c r="D97" t="s">
        <v>101</v>
      </c>
      <c r="E97" t="s">
        <v>126</v>
      </c>
      <c r="F97" t="s">
        <v>440</v>
      </c>
      <c r="G97" t="s">
        <v>128</v>
      </c>
      <c r="H97" t="s">
        <v>46</v>
      </c>
      <c r="I97" t="s">
        <v>129</v>
      </c>
      <c r="J97" t="s">
        <v>130</v>
      </c>
      <c r="K97" t="s">
        <v>131</v>
      </c>
      <c r="L97" t="s">
        <v>441</v>
      </c>
      <c r="M97" t="s">
        <v>442</v>
      </c>
      <c r="N97">
        <v>1.4841666659999999</v>
      </c>
      <c r="O97">
        <v>0</v>
      </c>
      <c r="P97">
        <v>33</v>
      </c>
      <c r="Q97">
        <v>0</v>
      </c>
      <c r="R97">
        <v>0</v>
      </c>
      <c r="S97">
        <v>0</v>
      </c>
      <c r="T97">
        <v>0</v>
      </c>
      <c r="U97">
        <v>0</v>
      </c>
      <c r="V97">
        <v>48.977499999999999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2172226</v>
      </c>
      <c r="B98">
        <v>1</v>
      </c>
      <c r="C98" t="s">
        <v>76</v>
      </c>
      <c r="D98" t="s">
        <v>91</v>
      </c>
      <c r="E98" t="s">
        <v>126</v>
      </c>
      <c r="F98" t="s">
        <v>443</v>
      </c>
      <c r="G98" t="s">
        <v>444</v>
      </c>
      <c r="H98" t="s">
        <v>46</v>
      </c>
      <c r="I98" t="s">
        <v>129</v>
      </c>
      <c r="J98" t="s">
        <v>130</v>
      </c>
      <c r="K98" t="s">
        <v>131</v>
      </c>
      <c r="L98" t="s">
        <v>445</v>
      </c>
      <c r="M98" t="s">
        <v>446</v>
      </c>
      <c r="N98">
        <v>2.0191666659999998</v>
      </c>
      <c r="O98">
        <v>0</v>
      </c>
      <c r="P98">
        <v>174</v>
      </c>
      <c r="Q98">
        <v>0</v>
      </c>
      <c r="R98">
        <v>0</v>
      </c>
      <c r="S98">
        <v>0</v>
      </c>
      <c r="T98">
        <v>0</v>
      </c>
      <c r="U98">
        <v>0</v>
      </c>
      <c r="V98">
        <v>351.33499999999998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2172251</v>
      </c>
      <c r="B99">
        <v>1</v>
      </c>
      <c r="C99" t="s">
        <v>76</v>
      </c>
      <c r="D99" t="s">
        <v>89</v>
      </c>
      <c r="E99" t="s">
        <v>143</v>
      </c>
      <c r="F99" t="s">
        <v>447</v>
      </c>
      <c r="G99" t="s">
        <v>448</v>
      </c>
      <c r="H99" t="s">
        <v>47</v>
      </c>
      <c r="I99" t="s">
        <v>129</v>
      </c>
      <c r="J99" t="s">
        <v>130</v>
      </c>
      <c r="K99" t="s">
        <v>131</v>
      </c>
      <c r="L99" t="s">
        <v>449</v>
      </c>
      <c r="M99" t="s">
        <v>450</v>
      </c>
      <c r="N99">
        <v>9.6422222219999991</v>
      </c>
      <c r="O99">
        <v>0</v>
      </c>
      <c r="P99">
        <v>14</v>
      </c>
      <c r="Q99">
        <v>0</v>
      </c>
      <c r="R99">
        <v>0</v>
      </c>
      <c r="S99">
        <v>0</v>
      </c>
      <c r="T99">
        <v>0</v>
      </c>
      <c r="U99">
        <v>0</v>
      </c>
      <c r="V99">
        <v>134.99111099999999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2172227</v>
      </c>
      <c r="B100">
        <v>1</v>
      </c>
      <c r="C100" t="s">
        <v>76</v>
      </c>
      <c r="D100" t="s">
        <v>86</v>
      </c>
      <c r="E100" t="s">
        <v>143</v>
      </c>
      <c r="F100" t="s">
        <v>451</v>
      </c>
      <c r="G100" t="s">
        <v>366</v>
      </c>
      <c r="H100" t="s">
        <v>47</v>
      </c>
      <c r="I100" t="s">
        <v>129</v>
      </c>
      <c r="J100" t="s">
        <v>130</v>
      </c>
      <c r="K100" t="s">
        <v>251</v>
      </c>
      <c r="L100" t="s">
        <v>452</v>
      </c>
      <c r="M100" t="s">
        <v>453</v>
      </c>
      <c r="N100">
        <v>9.5336111110000008</v>
      </c>
      <c r="O100">
        <v>0</v>
      </c>
      <c r="P100">
        <v>414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3946.915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2172272</v>
      </c>
      <c r="B101">
        <v>1</v>
      </c>
      <c r="C101" t="s">
        <v>76</v>
      </c>
      <c r="D101" t="s">
        <v>90</v>
      </c>
      <c r="E101" t="s">
        <v>126</v>
      </c>
      <c r="F101" t="s">
        <v>454</v>
      </c>
      <c r="G101" t="s">
        <v>128</v>
      </c>
      <c r="H101" t="s">
        <v>46</v>
      </c>
      <c r="I101" t="s">
        <v>129</v>
      </c>
      <c r="J101" t="s">
        <v>130</v>
      </c>
      <c r="K101" t="s">
        <v>131</v>
      </c>
      <c r="L101" t="s">
        <v>455</v>
      </c>
      <c r="M101" t="s">
        <v>456</v>
      </c>
      <c r="N101">
        <v>1.695277777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16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27.124444</v>
      </c>
    </row>
    <row r="102" spans="1:26" x14ac:dyDescent="0.25">
      <c r="A102">
        <v>2172271</v>
      </c>
      <c r="B102">
        <v>1</v>
      </c>
      <c r="C102" t="s">
        <v>76</v>
      </c>
      <c r="D102" t="s">
        <v>99</v>
      </c>
      <c r="E102" t="s">
        <v>181</v>
      </c>
      <c r="F102" t="s">
        <v>457</v>
      </c>
      <c r="G102" t="s">
        <v>194</v>
      </c>
      <c r="H102" t="s">
        <v>46</v>
      </c>
      <c r="I102" t="s">
        <v>129</v>
      </c>
      <c r="J102" t="s">
        <v>130</v>
      </c>
      <c r="K102" t="s">
        <v>131</v>
      </c>
      <c r="L102" t="s">
        <v>458</v>
      </c>
      <c r="M102" t="s">
        <v>459</v>
      </c>
      <c r="N102">
        <v>1.6616666659999999</v>
      </c>
      <c r="O102">
        <v>0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1.661667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2172228</v>
      </c>
      <c r="B103">
        <v>1</v>
      </c>
      <c r="C103" t="s">
        <v>77</v>
      </c>
      <c r="D103" t="s">
        <v>114</v>
      </c>
      <c r="E103" t="s">
        <v>143</v>
      </c>
      <c r="F103" t="s">
        <v>460</v>
      </c>
      <c r="G103" t="s">
        <v>366</v>
      </c>
      <c r="H103" t="s">
        <v>47</v>
      </c>
      <c r="I103" t="s">
        <v>129</v>
      </c>
      <c r="J103" t="s">
        <v>130</v>
      </c>
      <c r="K103" t="s">
        <v>251</v>
      </c>
      <c r="L103" t="s">
        <v>461</v>
      </c>
      <c r="M103" t="s">
        <v>462</v>
      </c>
      <c r="N103">
        <v>8.1127416659999998</v>
      </c>
      <c r="O103">
        <v>0</v>
      </c>
      <c r="P103">
        <v>64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519.21546699999999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2172238</v>
      </c>
      <c r="B104">
        <v>1</v>
      </c>
      <c r="C104" t="s">
        <v>76</v>
      </c>
      <c r="D104" t="s">
        <v>78</v>
      </c>
      <c r="E104" t="s">
        <v>181</v>
      </c>
      <c r="F104" t="s">
        <v>463</v>
      </c>
      <c r="G104" t="s">
        <v>287</v>
      </c>
      <c r="H104" t="s">
        <v>46</v>
      </c>
      <c r="I104" t="s">
        <v>129</v>
      </c>
      <c r="J104" t="s">
        <v>130</v>
      </c>
      <c r="K104" t="s">
        <v>131</v>
      </c>
      <c r="L104" t="s">
        <v>464</v>
      </c>
      <c r="M104" t="s">
        <v>465</v>
      </c>
      <c r="N104">
        <v>2.2799999999999998</v>
      </c>
      <c r="O104">
        <v>0</v>
      </c>
      <c r="P104">
        <v>3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6.84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2172239</v>
      </c>
      <c r="B105">
        <v>1</v>
      </c>
      <c r="C105" t="s">
        <v>77</v>
      </c>
      <c r="D105" t="s">
        <v>110</v>
      </c>
      <c r="E105" t="s">
        <v>181</v>
      </c>
      <c r="F105" t="s">
        <v>466</v>
      </c>
      <c r="G105" t="s">
        <v>194</v>
      </c>
      <c r="H105" t="s">
        <v>46</v>
      </c>
      <c r="I105" t="s">
        <v>129</v>
      </c>
      <c r="J105" t="s">
        <v>130</v>
      </c>
      <c r="K105" t="s">
        <v>131</v>
      </c>
      <c r="L105" t="s">
        <v>467</v>
      </c>
      <c r="M105" t="s">
        <v>468</v>
      </c>
      <c r="N105">
        <v>2.3747222219999999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2.3747220000000002</v>
      </c>
    </row>
    <row r="106" spans="1:26" x14ac:dyDescent="0.25">
      <c r="A106">
        <v>2172253</v>
      </c>
      <c r="B106">
        <v>1</v>
      </c>
      <c r="C106" t="s">
        <v>76</v>
      </c>
      <c r="D106" t="s">
        <v>103</v>
      </c>
      <c r="E106" t="s">
        <v>126</v>
      </c>
      <c r="F106" t="s">
        <v>469</v>
      </c>
      <c r="G106" t="s">
        <v>128</v>
      </c>
      <c r="H106" t="s">
        <v>46</v>
      </c>
      <c r="I106" t="s">
        <v>129</v>
      </c>
      <c r="J106" t="s">
        <v>130</v>
      </c>
      <c r="K106" t="s">
        <v>131</v>
      </c>
      <c r="L106" t="s">
        <v>470</v>
      </c>
      <c r="M106" t="s">
        <v>471</v>
      </c>
      <c r="N106">
        <v>9.7194444440000005</v>
      </c>
      <c r="O106">
        <v>0</v>
      </c>
      <c r="P106">
        <v>0</v>
      </c>
      <c r="Q106">
        <v>0</v>
      </c>
      <c r="R106">
        <v>49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476.25277799999998</v>
      </c>
      <c r="Y106">
        <v>0</v>
      </c>
      <c r="Z106">
        <v>0</v>
      </c>
    </row>
    <row r="107" spans="1:26" x14ac:dyDescent="0.25">
      <c r="A107">
        <v>2172231</v>
      </c>
      <c r="B107">
        <v>1</v>
      </c>
      <c r="C107" t="s">
        <v>77</v>
      </c>
      <c r="D107" t="s">
        <v>119</v>
      </c>
      <c r="E107" t="s">
        <v>161</v>
      </c>
      <c r="F107" t="s">
        <v>472</v>
      </c>
      <c r="G107" t="s">
        <v>418</v>
      </c>
      <c r="H107" t="s">
        <v>46</v>
      </c>
      <c r="I107" t="s">
        <v>129</v>
      </c>
      <c r="J107" t="s">
        <v>130</v>
      </c>
      <c r="K107" t="s">
        <v>251</v>
      </c>
      <c r="L107" t="s">
        <v>473</v>
      </c>
      <c r="M107" t="s">
        <v>474</v>
      </c>
      <c r="N107">
        <v>8.3809249999999995</v>
      </c>
      <c r="O107">
        <v>0</v>
      </c>
      <c r="P107">
        <v>460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3855.2255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2172281</v>
      </c>
      <c r="B108">
        <v>1</v>
      </c>
      <c r="C108" t="s">
        <v>76</v>
      </c>
      <c r="D108" t="s">
        <v>96</v>
      </c>
      <c r="E108" t="s">
        <v>181</v>
      </c>
      <c r="F108" t="s">
        <v>475</v>
      </c>
      <c r="G108" t="s">
        <v>194</v>
      </c>
      <c r="H108" t="s">
        <v>46</v>
      </c>
      <c r="I108" t="s">
        <v>129</v>
      </c>
      <c r="J108" t="s">
        <v>130</v>
      </c>
      <c r="K108" t="s">
        <v>131</v>
      </c>
      <c r="L108" t="s">
        <v>476</v>
      </c>
      <c r="M108" t="s">
        <v>477</v>
      </c>
      <c r="N108">
        <v>3.886666666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3.8866670000000001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2172248</v>
      </c>
      <c r="B109">
        <v>1</v>
      </c>
      <c r="C109" t="s">
        <v>76</v>
      </c>
      <c r="D109" t="s">
        <v>90</v>
      </c>
      <c r="E109" t="s">
        <v>126</v>
      </c>
      <c r="F109" t="s">
        <v>478</v>
      </c>
      <c r="G109" t="s">
        <v>163</v>
      </c>
      <c r="H109" t="s">
        <v>46</v>
      </c>
      <c r="I109" t="s">
        <v>129</v>
      </c>
      <c r="J109" t="s">
        <v>130</v>
      </c>
      <c r="K109" t="s">
        <v>131</v>
      </c>
      <c r="L109" t="s">
        <v>479</v>
      </c>
      <c r="M109" t="s">
        <v>480</v>
      </c>
      <c r="N109">
        <v>1.3147222220000001</v>
      </c>
      <c r="O109">
        <v>0</v>
      </c>
      <c r="P109">
        <v>19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24.979721999999999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2172252</v>
      </c>
      <c r="B110">
        <v>1</v>
      </c>
      <c r="C110" t="s">
        <v>76</v>
      </c>
      <c r="D110" t="s">
        <v>104</v>
      </c>
      <c r="E110" t="s">
        <v>181</v>
      </c>
      <c r="F110" t="s">
        <v>481</v>
      </c>
      <c r="G110" t="s">
        <v>194</v>
      </c>
      <c r="H110" t="s">
        <v>46</v>
      </c>
      <c r="I110" t="s">
        <v>129</v>
      </c>
      <c r="J110" t="s">
        <v>130</v>
      </c>
      <c r="K110" t="s">
        <v>131</v>
      </c>
      <c r="L110" t="s">
        <v>482</v>
      </c>
      <c r="M110" t="s">
        <v>483</v>
      </c>
      <c r="N110">
        <v>12.979722221999999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1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12.979722000000001</v>
      </c>
    </row>
    <row r="111" spans="1:26" x14ac:dyDescent="0.25">
      <c r="A111">
        <v>2172236</v>
      </c>
      <c r="B111">
        <v>1</v>
      </c>
      <c r="C111" t="s">
        <v>76</v>
      </c>
      <c r="D111" t="s">
        <v>92</v>
      </c>
      <c r="E111" t="s">
        <v>126</v>
      </c>
      <c r="F111" t="s">
        <v>484</v>
      </c>
      <c r="G111" t="s">
        <v>140</v>
      </c>
      <c r="H111" t="s">
        <v>46</v>
      </c>
      <c r="I111" t="s">
        <v>129</v>
      </c>
      <c r="J111" t="s">
        <v>130</v>
      </c>
      <c r="K111" t="s">
        <v>131</v>
      </c>
      <c r="L111" t="s">
        <v>485</v>
      </c>
      <c r="M111" t="s">
        <v>486</v>
      </c>
      <c r="N111">
        <v>0.84694444400000002</v>
      </c>
      <c r="O111">
        <v>0</v>
      </c>
      <c r="P111">
        <v>0</v>
      </c>
      <c r="Q111">
        <v>0</v>
      </c>
      <c r="R111">
        <v>16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13.551111000000001</v>
      </c>
      <c r="Y111">
        <v>0</v>
      </c>
      <c r="Z111">
        <v>0</v>
      </c>
    </row>
    <row r="112" spans="1:26" x14ac:dyDescent="0.25">
      <c r="A112">
        <v>2172245</v>
      </c>
      <c r="B112">
        <v>1</v>
      </c>
      <c r="C112" t="s">
        <v>77</v>
      </c>
      <c r="D112" t="s">
        <v>116</v>
      </c>
      <c r="E112" t="s">
        <v>126</v>
      </c>
      <c r="F112" t="s">
        <v>487</v>
      </c>
      <c r="G112" t="s">
        <v>128</v>
      </c>
      <c r="H112" t="s">
        <v>46</v>
      </c>
      <c r="I112" t="s">
        <v>129</v>
      </c>
      <c r="J112" t="s">
        <v>130</v>
      </c>
      <c r="K112" t="s">
        <v>131</v>
      </c>
      <c r="L112" t="s">
        <v>488</v>
      </c>
      <c r="M112" t="s">
        <v>489</v>
      </c>
      <c r="N112">
        <v>2.6552777769999998</v>
      </c>
      <c r="O112">
        <v>0</v>
      </c>
      <c r="P112">
        <v>24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63.726666999999999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2172237</v>
      </c>
      <c r="B113">
        <v>1</v>
      </c>
      <c r="C113" t="s">
        <v>77</v>
      </c>
      <c r="D113" t="s">
        <v>124</v>
      </c>
      <c r="E113" t="s">
        <v>161</v>
      </c>
      <c r="F113" t="s">
        <v>490</v>
      </c>
      <c r="G113" t="s">
        <v>366</v>
      </c>
      <c r="H113" t="s">
        <v>46</v>
      </c>
      <c r="I113" t="s">
        <v>129</v>
      </c>
      <c r="J113" t="s">
        <v>130</v>
      </c>
      <c r="K113" t="s">
        <v>251</v>
      </c>
      <c r="L113" t="s">
        <v>491</v>
      </c>
      <c r="M113" t="s">
        <v>492</v>
      </c>
      <c r="N113">
        <v>5.8263063879999999</v>
      </c>
      <c r="O113">
        <v>0</v>
      </c>
      <c r="P113">
        <v>624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3635.615186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2172241</v>
      </c>
      <c r="B114">
        <v>1</v>
      </c>
      <c r="C114" t="s">
        <v>76</v>
      </c>
      <c r="D114" t="s">
        <v>86</v>
      </c>
      <c r="E114" t="s">
        <v>161</v>
      </c>
      <c r="F114" t="s">
        <v>493</v>
      </c>
      <c r="G114" t="s">
        <v>418</v>
      </c>
      <c r="H114" t="s">
        <v>46</v>
      </c>
      <c r="I114" t="s">
        <v>129</v>
      </c>
      <c r="J114" t="s">
        <v>130</v>
      </c>
      <c r="K114" t="s">
        <v>251</v>
      </c>
      <c r="L114" t="s">
        <v>494</v>
      </c>
      <c r="M114" t="s">
        <v>495</v>
      </c>
      <c r="N114">
        <v>8.2308333329999996</v>
      </c>
      <c r="O114">
        <v>0</v>
      </c>
      <c r="P114">
        <v>346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2847.8683329999999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2172256</v>
      </c>
      <c r="B115">
        <v>1</v>
      </c>
      <c r="C115" t="s">
        <v>76</v>
      </c>
      <c r="D115" t="s">
        <v>103</v>
      </c>
      <c r="E115" t="s">
        <v>126</v>
      </c>
      <c r="F115" t="s">
        <v>496</v>
      </c>
      <c r="G115" t="s">
        <v>140</v>
      </c>
      <c r="H115" t="s">
        <v>46</v>
      </c>
      <c r="I115" t="s">
        <v>129</v>
      </c>
      <c r="J115" t="s">
        <v>130</v>
      </c>
      <c r="K115" t="s">
        <v>131</v>
      </c>
      <c r="L115" t="s">
        <v>497</v>
      </c>
      <c r="M115" t="s">
        <v>498</v>
      </c>
      <c r="N115">
        <v>3.142222222</v>
      </c>
      <c r="O115">
        <v>0</v>
      </c>
      <c r="P115">
        <v>0</v>
      </c>
      <c r="Q115">
        <v>0</v>
      </c>
      <c r="R115">
        <v>5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15.711111000000001</v>
      </c>
      <c r="Y115">
        <v>0</v>
      </c>
      <c r="Z115">
        <v>0</v>
      </c>
    </row>
    <row r="116" spans="1:26" x14ac:dyDescent="0.25">
      <c r="A116">
        <v>2172280</v>
      </c>
      <c r="B116">
        <v>1</v>
      </c>
      <c r="C116" t="s">
        <v>76</v>
      </c>
      <c r="D116" t="s">
        <v>91</v>
      </c>
      <c r="E116" t="s">
        <v>181</v>
      </c>
      <c r="F116" t="s">
        <v>499</v>
      </c>
      <c r="G116" t="s">
        <v>194</v>
      </c>
      <c r="H116" t="s">
        <v>46</v>
      </c>
      <c r="I116" t="s">
        <v>129</v>
      </c>
      <c r="J116" t="s">
        <v>130</v>
      </c>
      <c r="K116" t="s">
        <v>131</v>
      </c>
      <c r="L116" t="s">
        <v>500</v>
      </c>
      <c r="M116" t="s">
        <v>501</v>
      </c>
      <c r="N116">
        <v>2.5744444440000001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2.5744440000000002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2172247</v>
      </c>
      <c r="B117">
        <v>1</v>
      </c>
      <c r="C117" t="s">
        <v>77</v>
      </c>
      <c r="D117" t="s">
        <v>108</v>
      </c>
      <c r="E117" t="s">
        <v>186</v>
      </c>
      <c r="F117" t="s">
        <v>502</v>
      </c>
      <c r="G117" t="s">
        <v>136</v>
      </c>
      <c r="H117" t="s">
        <v>47</v>
      </c>
      <c r="I117" t="s">
        <v>129</v>
      </c>
      <c r="J117" t="s">
        <v>130</v>
      </c>
      <c r="K117" t="s">
        <v>131</v>
      </c>
      <c r="L117" t="s">
        <v>503</v>
      </c>
      <c r="M117" t="s">
        <v>504</v>
      </c>
      <c r="N117">
        <v>0.53361111100000003</v>
      </c>
      <c r="O117">
        <v>155</v>
      </c>
      <c r="P117">
        <v>425</v>
      </c>
      <c r="Q117">
        <v>0</v>
      </c>
      <c r="R117">
        <v>0</v>
      </c>
      <c r="S117">
        <v>0</v>
      </c>
      <c r="T117">
        <v>0</v>
      </c>
      <c r="U117">
        <v>82.709721999999999</v>
      </c>
      <c r="V117">
        <v>226.78472199999999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2172259</v>
      </c>
      <c r="B118">
        <v>1</v>
      </c>
      <c r="C118" t="s">
        <v>76</v>
      </c>
      <c r="D118" t="s">
        <v>98</v>
      </c>
      <c r="E118" t="s">
        <v>186</v>
      </c>
      <c r="F118" t="s">
        <v>505</v>
      </c>
      <c r="G118" t="s">
        <v>136</v>
      </c>
      <c r="H118" t="s">
        <v>47</v>
      </c>
      <c r="I118" t="s">
        <v>129</v>
      </c>
      <c r="J118" t="s">
        <v>130</v>
      </c>
      <c r="K118" t="s">
        <v>131</v>
      </c>
      <c r="L118" t="s">
        <v>506</v>
      </c>
      <c r="M118" t="s">
        <v>507</v>
      </c>
      <c r="N118">
        <v>0.63527777699999999</v>
      </c>
      <c r="O118">
        <v>3</v>
      </c>
      <c r="P118">
        <v>81</v>
      </c>
      <c r="Q118">
        <v>0</v>
      </c>
      <c r="R118">
        <v>92</v>
      </c>
      <c r="S118">
        <v>9</v>
      </c>
      <c r="T118">
        <v>1106</v>
      </c>
      <c r="U118">
        <v>1.9058330000000001</v>
      </c>
      <c r="V118">
        <v>51.457500000000003</v>
      </c>
      <c r="W118">
        <v>0</v>
      </c>
      <c r="X118">
        <v>58.445554999999999</v>
      </c>
      <c r="Y118">
        <v>5.7175000000000002</v>
      </c>
      <c r="Z118">
        <v>702.61722099999997</v>
      </c>
    </row>
    <row r="119" spans="1:26" x14ac:dyDescent="0.25">
      <c r="A119">
        <v>2172269</v>
      </c>
      <c r="B119">
        <v>1</v>
      </c>
      <c r="C119" t="s">
        <v>76</v>
      </c>
      <c r="D119" t="s">
        <v>103</v>
      </c>
      <c r="E119" t="s">
        <v>126</v>
      </c>
      <c r="F119" t="s">
        <v>508</v>
      </c>
      <c r="G119" t="s">
        <v>402</v>
      </c>
      <c r="H119" t="s">
        <v>46</v>
      </c>
      <c r="I119" t="s">
        <v>129</v>
      </c>
      <c r="J119" t="s">
        <v>130</v>
      </c>
      <c r="K119" t="s">
        <v>131</v>
      </c>
      <c r="L119" t="s">
        <v>509</v>
      </c>
      <c r="M119" t="s">
        <v>510</v>
      </c>
      <c r="N119">
        <v>8.9680555549999994</v>
      </c>
      <c r="O119">
        <v>0</v>
      </c>
      <c r="P119">
        <v>0</v>
      </c>
      <c r="Q119">
        <v>0</v>
      </c>
      <c r="R119">
        <v>109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977.518055</v>
      </c>
      <c r="Y119">
        <v>0</v>
      </c>
      <c r="Z119">
        <v>0</v>
      </c>
    </row>
    <row r="120" spans="1:26" x14ac:dyDescent="0.25">
      <c r="A120">
        <v>2172254</v>
      </c>
      <c r="B120">
        <v>1</v>
      </c>
      <c r="C120" t="s">
        <v>76</v>
      </c>
      <c r="D120" t="s">
        <v>95</v>
      </c>
      <c r="E120" t="s">
        <v>126</v>
      </c>
      <c r="F120" t="s">
        <v>511</v>
      </c>
      <c r="G120" t="s">
        <v>128</v>
      </c>
      <c r="H120" t="s">
        <v>46</v>
      </c>
      <c r="I120" t="s">
        <v>129</v>
      </c>
      <c r="J120" t="s">
        <v>130</v>
      </c>
      <c r="K120" t="s">
        <v>131</v>
      </c>
      <c r="L120" t="s">
        <v>512</v>
      </c>
      <c r="M120" t="s">
        <v>513</v>
      </c>
      <c r="N120">
        <v>9.7177777770000002</v>
      </c>
      <c r="O120">
        <v>0</v>
      </c>
      <c r="P120">
        <v>0</v>
      </c>
      <c r="Q120">
        <v>0</v>
      </c>
      <c r="R120">
        <v>2</v>
      </c>
      <c r="S120">
        <v>0</v>
      </c>
      <c r="T120">
        <v>45</v>
      </c>
      <c r="U120">
        <v>0</v>
      </c>
      <c r="V120">
        <v>0</v>
      </c>
      <c r="W120">
        <v>0</v>
      </c>
      <c r="X120">
        <v>19.435555999999998</v>
      </c>
      <c r="Y120">
        <v>0</v>
      </c>
      <c r="Z120">
        <v>437.3</v>
      </c>
    </row>
    <row r="121" spans="1:26" x14ac:dyDescent="0.25">
      <c r="A121">
        <v>2172266</v>
      </c>
      <c r="B121">
        <v>1</v>
      </c>
      <c r="C121" t="s">
        <v>76</v>
      </c>
      <c r="D121" t="s">
        <v>105</v>
      </c>
      <c r="E121" t="s">
        <v>126</v>
      </c>
      <c r="F121" t="s">
        <v>514</v>
      </c>
      <c r="G121" t="s">
        <v>128</v>
      </c>
      <c r="H121" t="s">
        <v>46</v>
      </c>
      <c r="I121" t="s">
        <v>129</v>
      </c>
      <c r="J121" t="s">
        <v>130</v>
      </c>
      <c r="K121" t="s">
        <v>131</v>
      </c>
      <c r="L121" t="s">
        <v>515</v>
      </c>
      <c r="M121" t="s">
        <v>516</v>
      </c>
      <c r="N121">
        <v>2.0336111109999999</v>
      </c>
      <c r="O121">
        <v>0</v>
      </c>
      <c r="P121">
        <v>0</v>
      </c>
      <c r="Q121">
        <v>0</v>
      </c>
      <c r="R121">
        <v>19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38.638610999999997</v>
      </c>
      <c r="Y121">
        <v>0</v>
      </c>
      <c r="Z121">
        <v>0</v>
      </c>
    </row>
    <row r="122" spans="1:26" x14ac:dyDescent="0.25">
      <c r="A122">
        <v>2172262</v>
      </c>
      <c r="B122">
        <v>1</v>
      </c>
      <c r="C122" t="s">
        <v>77</v>
      </c>
      <c r="D122" t="s">
        <v>119</v>
      </c>
      <c r="E122" t="s">
        <v>186</v>
      </c>
      <c r="F122" t="s">
        <v>517</v>
      </c>
      <c r="G122" t="s">
        <v>136</v>
      </c>
      <c r="H122" t="s">
        <v>47</v>
      </c>
      <c r="I122" t="s">
        <v>129</v>
      </c>
      <c r="J122" t="s">
        <v>130</v>
      </c>
      <c r="K122" t="s">
        <v>131</v>
      </c>
      <c r="L122" t="s">
        <v>518</v>
      </c>
      <c r="M122" t="s">
        <v>519</v>
      </c>
      <c r="N122">
        <v>2.2275</v>
      </c>
      <c r="O122">
        <v>60</v>
      </c>
      <c r="P122">
        <v>304</v>
      </c>
      <c r="Q122">
        <v>44</v>
      </c>
      <c r="R122">
        <v>0</v>
      </c>
      <c r="S122">
        <v>295</v>
      </c>
      <c r="T122">
        <v>519</v>
      </c>
      <c r="U122">
        <v>133.65</v>
      </c>
      <c r="V122">
        <v>677.16</v>
      </c>
      <c r="W122">
        <v>98.01</v>
      </c>
      <c r="X122">
        <v>0</v>
      </c>
      <c r="Y122">
        <v>657.11249999999995</v>
      </c>
      <c r="Z122">
        <v>1156.0725</v>
      </c>
    </row>
    <row r="123" spans="1:26" x14ac:dyDescent="0.25">
      <c r="A123">
        <v>2172257</v>
      </c>
      <c r="B123">
        <v>1</v>
      </c>
      <c r="C123" t="s">
        <v>76</v>
      </c>
      <c r="D123" t="s">
        <v>99</v>
      </c>
      <c r="E123" t="s">
        <v>126</v>
      </c>
      <c r="F123" t="s">
        <v>520</v>
      </c>
      <c r="G123" t="s">
        <v>444</v>
      </c>
      <c r="H123" t="s">
        <v>46</v>
      </c>
      <c r="I123" t="s">
        <v>129</v>
      </c>
      <c r="J123" t="s">
        <v>130</v>
      </c>
      <c r="K123" t="s">
        <v>131</v>
      </c>
      <c r="L123" t="s">
        <v>521</v>
      </c>
      <c r="M123" t="s">
        <v>522</v>
      </c>
      <c r="N123">
        <v>0.68388888800000003</v>
      </c>
      <c r="O123">
        <v>0</v>
      </c>
      <c r="P123">
        <v>24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16.413333000000002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2172264</v>
      </c>
      <c r="B124">
        <v>1</v>
      </c>
      <c r="C124" t="s">
        <v>76</v>
      </c>
      <c r="D124" t="s">
        <v>86</v>
      </c>
      <c r="E124" t="s">
        <v>143</v>
      </c>
      <c r="F124" t="s">
        <v>523</v>
      </c>
      <c r="G124" t="s">
        <v>366</v>
      </c>
      <c r="H124" t="s">
        <v>47</v>
      </c>
      <c r="I124" t="s">
        <v>129</v>
      </c>
      <c r="J124" t="s">
        <v>130</v>
      </c>
      <c r="K124" t="s">
        <v>251</v>
      </c>
      <c r="L124" t="s">
        <v>524</v>
      </c>
      <c r="M124" t="s">
        <v>525</v>
      </c>
      <c r="N124">
        <v>7.744722222</v>
      </c>
      <c r="O124">
        <v>0</v>
      </c>
      <c r="P124">
        <v>638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4941.1327780000001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2172268</v>
      </c>
      <c r="B125">
        <v>1</v>
      </c>
      <c r="C125" t="s">
        <v>77</v>
      </c>
      <c r="D125" t="s">
        <v>110</v>
      </c>
      <c r="E125" t="s">
        <v>126</v>
      </c>
      <c r="F125" t="s">
        <v>526</v>
      </c>
      <c r="G125" t="s">
        <v>152</v>
      </c>
      <c r="H125" t="s">
        <v>46</v>
      </c>
      <c r="I125" t="s">
        <v>129</v>
      </c>
      <c r="J125" t="s">
        <v>130</v>
      </c>
      <c r="K125" t="s">
        <v>131</v>
      </c>
      <c r="L125" t="s">
        <v>527</v>
      </c>
      <c r="M125" t="s">
        <v>528</v>
      </c>
      <c r="N125">
        <v>2.5047222219999998</v>
      </c>
      <c r="O125">
        <v>0</v>
      </c>
      <c r="P125">
        <v>0</v>
      </c>
      <c r="Q125">
        <v>0</v>
      </c>
      <c r="R125">
        <v>38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95.179444000000004</v>
      </c>
      <c r="Y125">
        <v>0</v>
      </c>
      <c r="Z125">
        <v>0</v>
      </c>
    </row>
    <row r="126" spans="1:26" x14ac:dyDescent="0.25">
      <c r="A126">
        <v>2172263</v>
      </c>
      <c r="B126">
        <v>1</v>
      </c>
      <c r="C126" t="s">
        <v>76</v>
      </c>
      <c r="D126" t="s">
        <v>83</v>
      </c>
      <c r="E126" t="s">
        <v>161</v>
      </c>
      <c r="F126" t="s">
        <v>529</v>
      </c>
      <c r="G126" t="s">
        <v>418</v>
      </c>
      <c r="H126" t="s">
        <v>46</v>
      </c>
      <c r="I126" t="s">
        <v>129</v>
      </c>
      <c r="J126" t="s">
        <v>130</v>
      </c>
      <c r="K126" t="s">
        <v>251</v>
      </c>
      <c r="L126" t="s">
        <v>530</v>
      </c>
      <c r="M126" t="s">
        <v>531</v>
      </c>
      <c r="N126">
        <v>8.0489452769999996</v>
      </c>
      <c r="O126">
        <v>0</v>
      </c>
      <c r="P126">
        <v>177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1424.6633139999999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2172293</v>
      </c>
      <c r="B127">
        <v>1</v>
      </c>
      <c r="C127" t="s">
        <v>76</v>
      </c>
      <c r="D127" t="s">
        <v>86</v>
      </c>
      <c r="E127" t="s">
        <v>181</v>
      </c>
      <c r="F127" t="s">
        <v>532</v>
      </c>
      <c r="G127" t="s">
        <v>194</v>
      </c>
      <c r="H127" t="s">
        <v>46</v>
      </c>
      <c r="I127" t="s">
        <v>129</v>
      </c>
      <c r="J127" t="s">
        <v>130</v>
      </c>
      <c r="K127" t="s">
        <v>131</v>
      </c>
      <c r="L127" t="s">
        <v>533</v>
      </c>
      <c r="M127" t="s">
        <v>534</v>
      </c>
      <c r="N127">
        <v>2.733333333</v>
      </c>
      <c r="O127">
        <v>0</v>
      </c>
      <c r="P127">
        <v>5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13.666667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2172267</v>
      </c>
      <c r="B128">
        <v>1</v>
      </c>
      <c r="C128" t="s">
        <v>76</v>
      </c>
      <c r="D128" t="s">
        <v>83</v>
      </c>
      <c r="E128" t="s">
        <v>126</v>
      </c>
      <c r="F128" t="s">
        <v>535</v>
      </c>
      <c r="G128" t="s">
        <v>418</v>
      </c>
      <c r="H128" t="s">
        <v>46</v>
      </c>
      <c r="I128" t="s">
        <v>129</v>
      </c>
      <c r="J128" t="s">
        <v>130</v>
      </c>
      <c r="K128" t="s">
        <v>251</v>
      </c>
      <c r="L128" t="s">
        <v>536</v>
      </c>
      <c r="M128" t="s">
        <v>537</v>
      </c>
      <c r="N128">
        <v>7.7468619439999999</v>
      </c>
      <c r="O128">
        <v>0</v>
      </c>
      <c r="P128">
        <v>3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23.240586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2172274</v>
      </c>
      <c r="B129">
        <v>1</v>
      </c>
      <c r="C129" t="s">
        <v>77</v>
      </c>
      <c r="D129" t="s">
        <v>124</v>
      </c>
      <c r="E129" t="s">
        <v>126</v>
      </c>
      <c r="F129" t="s">
        <v>538</v>
      </c>
      <c r="G129" t="s">
        <v>128</v>
      </c>
      <c r="H129" t="s">
        <v>46</v>
      </c>
      <c r="I129" t="s">
        <v>129</v>
      </c>
      <c r="J129" t="s">
        <v>130</v>
      </c>
      <c r="K129" t="s">
        <v>131</v>
      </c>
      <c r="L129" t="s">
        <v>539</v>
      </c>
      <c r="M129" t="s">
        <v>540</v>
      </c>
      <c r="N129">
        <v>9.4230555549999995</v>
      </c>
      <c r="O129">
        <v>0</v>
      </c>
      <c r="P129">
        <v>21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197.88416699999999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2172321</v>
      </c>
      <c r="B130">
        <v>1</v>
      </c>
      <c r="C130" t="s">
        <v>77</v>
      </c>
      <c r="D130" t="s">
        <v>114</v>
      </c>
      <c r="E130" t="s">
        <v>181</v>
      </c>
      <c r="F130" t="s">
        <v>541</v>
      </c>
      <c r="G130" t="s">
        <v>194</v>
      </c>
      <c r="H130" t="s">
        <v>46</v>
      </c>
      <c r="I130" t="s">
        <v>129</v>
      </c>
      <c r="J130" t="s">
        <v>130</v>
      </c>
      <c r="K130" t="s">
        <v>131</v>
      </c>
      <c r="L130" t="s">
        <v>542</v>
      </c>
      <c r="M130" t="s">
        <v>543</v>
      </c>
      <c r="N130">
        <v>1.115</v>
      </c>
      <c r="O130">
        <v>0</v>
      </c>
      <c r="P130">
        <v>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1.115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2172282</v>
      </c>
      <c r="B131">
        <v>1</v>
      </c>
      <c r="C131" t="s">
        <v>77</v>
      </c>
      <c r="D131" t="s">
        <v>122</v>
      </c>
      <c r="E131" t="s">
        <v>181</v>
      </c>
      <c r="F131" t="s">
        <v>544</v>
      </c>
      <c r="G131" t="s">
        <v>194</v>
      </c>
      <c r="H131" t="s">
        <v>46</v>
      </c>
      <c r="I131" t="s">
        <v>129</v>
      </c>
      <c r="J131" t="s">
        <v>130</v>
      </c>
      <c r="K131" t="s">
        <v>131</v>
      </c>
      <c r="L131" t="s">
        <v>545</v>
      </c>
      <c r="M131" t="s">
        <v>546</v>
      </c>
      <c r="N131">
        <v>1.186388888</v>
      </c>
      <c r="O131">
        <v>0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1.1863889999999999</v>
      </c>
      <c r="Y131">
        <v>0</v>
      </c>
      <c r="Z131">
        <v>0</v>
      </c>
    </row>
    <row r="132" spans="1:26" x14ac:dyDescent="0.25">
      <c r="A132">
        <v>2172286</v>
      </c>
      <c r="B132">
        <v>1</v>
      </c>
      <c r="C132" t="s">
        <v>76</v>
      </c>
      <c r="D132" t="s">
        <v>104</v>
      </c>
      <c r="E132" t="s">
        <v>126</v>
      </c>
      <c r="F132" t="s">
        <v>547</v>
      </c>
      <c r="G132" t="s">
        <v>128</v>
      </c>
      <c r="H132" t="s">
        <v>46</v>
      </c>
      <c r="I132" t="s">
        <v>129</v>
      </c>
      <c r="J132" t="s">
        <v>130</v>
      </c>
      <c r="K132" t="s">
        <v>131</v>
      </c>
      <c r="L132" t="s">
        <v>548</v>
      </c>
      <c r="M132" t="s">
        <v>549</v>
      </c>
      <c r="N132">
        <v>4.7263888879999998</v>
      </c>
      <c r="O132">
        <v>0</v>
      </c>
      <c r="P132">
        <v>0</v>
      </c>
      <c r="Q132">
        <v>0</v>
      </c>
      <c r="R132">
        <v>9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42.537500000000001</v>
      </c>
      <c r="Y132">
        <v>0</v>
      </c>
      <c r="Z132">
        <v>0</v>
      </c>
    </row>
    <row r="133" spans="1:26" x14ac:dyDescent="0.25">
      <c r="A133">
        <v>2172295</v>
      </c>
      <c r="B133">
        <v>1</v>
      </c>
      <c r="C133" t="s">
        <v>76</v>
      </c>
      <c r="D133" t="s">
        <v>89</v>
      </c>
      <c r="E133" t="s">
        <v>126</v>
      </c>
      <c r="F133" t="s">
        <v>550</v>
      </c>
      <c r="G133" t="s">
        <v>128</v>
      </c>
      <c r="H133" t="s">
        <v>46</v>
      </c>
      <c r="I133" t="s">
        <v>129</v>
      </c>
      <c r="J133" t="s">
        <v>130</v>
      </c>
      <c r="K133" t="s">
        <v>131</v>
      </c>
      <c r="L133" t="s">
        <v>551</v>
      </c>
      <c r="M133" t="s">
        <v>552</v>
      </c>
      <c r="N133">
        <v>2.849722222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4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11.398889</v>
      </c>
    </row>
    <row r="134" spans="1:26" x14ac:dyDescent="0.25">
      <c r="A134">
        <v>2172297</v>
      </c>
      <c r="B134">
        <v>1</v>
      </c>
      <c r="C134" t="s">
        <v>77</v>
      </c>
      <c r="D134" t="s">
        <v>118</v>
      </c>
      <c r="E134" t="s">
        <v>134</v>
      </c>
      <c r="F134" t="s">
        <v>553</v>
      </c>
      <c r="G134" t="s">
        <v>448</v>
      </c>
      <c r="H134" t="s">
        <v>47</v>
      </c>
      <c r="I134" t="s">
        <v>129</v>
      </c>
      <c r="J134" t="s">
        <v>130</v>
      </c>
      <c r="K134" t="s">
        <v>131</v>
      </c>
      <c r="L134" t="s">
        <v>554</v>
      </c>
      <c r="M134" t="s">
        <v>555</v>
      </c>
      <c r="N134">
        <v>3.21</v>
      </c>
      <c r="O134">
        <v>0</v>
      </c>
      <c r="P134">
        <v>57</v>
      </c>
      <c r="Q134">
        <v>0</v>
      </c>
      <c r="R134">
        <v>0</v>
      </c>
      <c r="S134">
        <v>9</v>
      </c>
      <c r="T134">
        <v>426</v>
      </c>
      <c r="U134">
        <v>0</v>
      </c>
      <c r="V134">
        <v>182.97</v>
      </c>
      <c r="W134">
        <v>0</v>
      </c>
      <c r="X134">
        <v>0</v>
      </c>
      <c r="Y134">
        <v>28.89</v>
      </c>
      <c r="Z134">
        <v>1367.46</v>
      </c>
    </row>
    <row r="135" spans="1:26" x14ac:dyDescent="0.25">
      <c r="A135">
        <v>2172326</v>
      </c>
      <c r="B135">
        <v>1</v>
      </c>
      <c r="C135" t="s">
        <v>77</v>
      </c>
      <c r="D135" t="s">
        <v>109</v>
      </c>
      <c r="E135" t="s">
        <v>143</v>
      </c>
      <c r="F135" t="s">
        <v>556</v>
      </c>
      <c r="G135" t="s">
        <v>136</v>
      </c>
      <c r="H135" t="s">
        <v>47</v>
      </c>
      <c r="I135" t="s">
        <v>129</v>
      </c>
      <c r="J135" t="s">
        <v>130</v>
      </c>
      <c r="K135" t="s">
        <v>131</v>
      </c>
      <c r="L135" t="s">
        <v>557</v>
      </c>
      <c r="M135" t="s">
        <v>558</v>
      </c>
      <c r="N135">
        <v>1.757777777</v>
      </c>
      <c r="O135">
        <v>0</v>
      </c>
      <c r="P135">
        <v>40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70.311110999999997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2172284</v>
      </c>
      <c r="B136">
        <v>1</v>
      </c>
      <c r="C136" t="s">
        <v>76</v>
      </c>
      <c r="D136" t="s">
        <v>84</v>
      </c>
      <c r="E136" t="s">
        <v>126</v>
      </c>
      <c r="F136" t="s">
        <v>559</v>
      </c>
      <c r="G136" t="s">
        <v>366</v>
      </c>
      <c r="H136" t="s">
        <v>46</v>
      </c>
      <c r="I136" t="s">
        <v>129</v>
      </c>
      <c r="J136" t="s">
        <v>130</v>
      </c>
      <c r="K136" t="s">
        <v>251</v>
      </c>
      <c r="L136" t="s">
        <v>560</v>
      </c>
      <c r="M136" t="s">
        <v>561</v>
      </c>
      <c r="N136">
        <v>0.394536944</v>
      </c>
      <c r="O136">
        <v>0</v>
      </c>
      <c r="P136">
        <v>159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62.731374000000002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2172299</v>
      </c>
      <c r="B137">
        <v>1</v>
      </c>
      <c r="C137" t="s">
        <v>76</v>
      </c>
      <c r="D137" t="s">
        <v>89</v>
      </c>
      <c r="E137" t="s">
        <v>126</v>
      </c>
      <c r="F137" t="s">
        <v>562</v>
      </c>
      <c r="G137" t="s">
        <v>128</v>
      </c>
      <c r="H137" t="s">
        <v>46</v>
      </c>
      <c r="I137" t="s">
        <v>129</v>
      </c>
      <c r="J137" t="s">
        <v>130</v>
      </c>
      <c r="K137" t="s">
        <v>131</v>
      </c>
      <c r="L137" t="s">
        <v>563</v>
      </c>
      <c r="M137" t="s">
        <v>564</v>
      </c>
      <c r="N137">
        <v>6.85</v>
      </c>
      <c r="O137">
        <v>0</v>
      </c>
      <c r="P137">
        <v>4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27.4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2172289</v>
      </c>
      <c r="B138">
        <v>1</v>
      </c>
      <c r="C138" t="s">
        <v>76</v>
      </c>
      <c r="D138" t="s">
        <v>92</v>
      </c>
      <c r="E138" t="s">
        <v>181</v>
      </c>
      <c r="F138" t="s">
        <v>565</v>
      </c>
      <c r="G138" t="s">
        <v>194</v>
      </c>
      <c r="H138" t="s">
        <v>46</v>
      </c>
      <c r="I138" t="s">
        <v>129</v>
      </c>
      <c r="J138" t="s">
        <v>130</v>
      </c>
      <c r="K138" t="s">
        <v>131</v>
      </c>
      <c r="L138" t="s">
        <v>566</v>
      </c>
      <c r="M138" t="s">
        <v>567</v>
      </c>
      <c r="N138">
        <v>1.551388888</v>
      </c>
      <c r="O138">
        <v>0</v>
      </c>
      <c r="P138">
        <v>0</v>
      </c>
      <c r="Q138">
        <v>0</v>
      </c>
      <c r="R138">
        <v>3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4.6541670000000002</v>
      </c>
      <c r="Y138">
        <v>0</v>
      </c>
      <c r="Z138">
        <v>0</v>
      </c>
    </row>
    <row r="139" spans="1:26" x14ac:dyDescent="0.25">
      <c r="A139">
        <v>2172288</v>
      </c>
      <c r="B139">
        <v>1</v>
      </c>
      <c r="C139" t="s">
        <v>76</v>
      </c>
      <c r="D139" t="s">
        <v>95</v>
      </c>
      <c r="E139" t="s">
        <v>126</v>
      </c>
      <c r="F139" t="s">
        <v>568</v>
      </c>
      <c r="G139" t="s">
        <v>140</v>
      </c>
      <c r="H139" t="s">
        <v>46</v>
      </c>
      <c r="I139" t="s">
        <v>129</v>
      </c>
      <c r="J139" t="s">
        <v>130</v>
      </c>
      <c r="K139" t="s">
        <v>131</v>
      </c>
      <c r="L139" t="s">
        <v>569</v>
      </c>
      <c r="M139" t="s">
        <v>570</v>
      </c>
      <c r="N139">
        <v>3.8138888880000001</v>
      </c>
      <c r="O139">
        <v>0</v>
      </c>
      <c r="P139">
        <v>0</v>
      </c>
      <c r="Q139">
        <v>0</v>
      </c>
      <c r="R139">
        <v>7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26.697222</v>
      </c>
      <c r="Y139">
        <v>0</v>
      </c>
      <c r="Z139">
        <v>0</v>
      </c>
    </row>
    <row r="140" spans="1:26" x14ac:dyDescent="0.25">
      <c r="A140">
        <v>2172290</v>
      </c>
      <c r="B140">
        <v>1</v>
      </c>
      <c r="C140" t="s">
        <v>76</v>
      </c>
      <c r="D140" t="s">
        <v>92</v>
      </c>
      <c r="E140" t="s">
        <v>181</v>
      </c>
      <c r="F140" t="s">
        <v>571</v>
      </c>
      <c r="G140" t="s">
        <v>194</v>
      </c>
      <c r="H140" t="s">
        <v>46</v>
      </c>
      <c r="I140" t="s">
        <v>129</v>
      </c>
      <c r="J140" t="s">
        <v>130</v>
      </c>
      <c r="K140" t="s">
        <v>131</v>
      </c>
      <c r="L140" t="s">
        <v>572</v>
      </c>
      <c r="M140" t="s">
        <v>573</v>
      </c>
      <c r="N140">
        <v>1.93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3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5.79</v>
      </c>
    </row>
    <row r="141" spans="1:26" x14ac:dyDescent="0.25">
      <c r="A141">
        <v>2172307</v>
      </c>
      <c r="B141">
        <v>1</v>
      </c>
      <c r="C141" t="s">
        <v>76</v>
      </c>
      <c r="D141" t="s">
        <v>96</v>
      </c>
      <c r="E141" t="s">
        <v>126</v>
      </c>
      <c r="F141" t="s">
        <v>574</v>
      </c>
      <c r="G141" t="s">
        <v>128</v>
      </c>
      <c r="H141" t="s">
        <v>46</v>
      </c>
      <c r="I141" t="s">
        <v>129</v>
      </c>
      <c r="J141" t="s">
        <v>130</v>
      </c>
      <c r="K141" t="s">
        <v>131</v>
      </c>
      <c r="L141" t="s">
        <v>575</v>
      </c>
      <c r="M141" t="s">
        <v>576</v>
      </c>
      <c r="N141">
        <v>2.4436111110000001</v>
      </c>
      <c r="O141">
        <v>0</v>
      </c>
      <c r="P141">
        <v>5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12.218056000000001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2172302</v>
      </c>
      <c r="B142">
        <v>1</v>
      </c>
      <c r="C142" t="s">
        <v>76</v>
      </c>
      <c r="D142" t="s">
        <v>104</v>
      </c>
      <c r="E142" t="s">
        <v>181</v>
      </c>
      <c r="F142" t="s">
        <v>577</v>
      </c>
      <c r="G142" t="s">
        <v>194</v>
      </c>
      <c r="H142" t="s">
        <v>46</v>
      </c>
      <c r="I142" t="s">
        <v>129</v>
      </c>
      <c r="J142" t="s">
        <v>130</v>
      </c>
      <c r="K142" t="s">
        <v>131</v>
      </c>
      <c r="L142" t="s">
        <v>578</v>
      </c>
      <c r="M142" t="s">
        <v>579</v>
      </c>
      <c r="N142">
        <v>12.561388888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1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12.561389</v>
      </c>
    </row>
    <row r="143" spans="1:26" x14ac:dyDescent="0.25">
      <c r="A143">
        <v>2172305</v>
      </c>
      <c r="B143">
        <v>1</v>
      </c>
      <c r="C143" t="s">
        <v>77</v>
      </c>
      <c r="D143" t="s">
        <v>108</v>
      </c>
      <c r="E143" t="s">
        <v>126</v>
      </c>
      <c r="F143" t="s">
        <v>580</v>
      </c>
      <c r="G143" t="s">
        <v>128</v>
      </c>
      <c r="H143" t="s">
        <v>46</v>
      </c>
      <c r="I143" t="s">
        <v>129</v>
      </c>
      <c r="J143" t="s">
        <v>130</v>
      </c>
      <c r="K143" t="s">
        <v>131</v>
      </c>
      <c r="L143" t="s">
        <v>581</v>
      </c>
      <c r="M143" t="s">
        <v>582</v>
      </c>
      <c r="N143">
        <v>3.3713888879999998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8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26.971111000000001</v>
      </c>
    </row>
    <row r="144" spans="1:26" x14ac:dyDescent="0.25">
      <c r="A144">
        <v>2172292</v>
      </c>
      <c r="B144">
        <v>1</v>
      </c>
      <c r="C144" t="s">
        <v>76</v>
      </c>
      <c r="D144" t="s">
        <v>104</v>
      </c>
      <c r="E144" t="s">
        <v>134</v>
      </c>
      <c r="F144" t="s">
        <v>583</v>
      </c>
      <c r="G144" t="s">
        <v>136</v>
      </c>
      <c r="H144" t="s">
        <v>47</v>
      </c>
      <c r="I144" t="s">
        <v>129</v>
      </c>
      <c r="J144" t="s">
        <v>130</v>
      </c>
      <c r="K144" t="s">
        <v>131</v>
      </c>
      <c r="L144" t="s">
        <v>584</v>
      </c>
      <c r="M144" t="s">
        <v>585</v>
      </c>
      <c r="N144">
        <v>0.46833333300000002</v>
      </c>
      <c r="O144">
        <v>0</v>
      </c>
      <c r="P144">
        <v>1</v>
      </c>
      <c r="Q144">
        <v>0</v>
      </c>
      <c r="R144">
        <v>0</v>
      </c>
      <c r="S144">
        <v>15</v>
      </c>
      <c r="T144">
        <v>2391</v>
      </c>
      <c r="U144">
        <v>0</v>
      </c>
      <c r="V144">
        <v>0.468333</v>
      </c>
      <c r="W144">
        <v>0</v>
      </c>
      <c r="X144">
        <v>0</v>
      </c>
      <c r="Y144">
        <v>7.0250000000000004</v>
      </c>
      <c r="Z144">
        <v>1119.784999</v>
      </c>
    </row>
    <row r="145" spans="1:26" x14ac:dyDescent="0.25">
      <c r="A145">
        <v>2172306</v>
      </c>
      <c r="B145">
        <v>1</v>
      </c>
      <c r="C145" t="s">
        <v>76</v>
      </c>
      <c r="D145" t="s">
        <v>86</v>
      </c>
      <c r="E145" t="s">
        <v>181</v>
      </c>
      <c r="F145" t="s">
        <v>586</v>
      </c>
      <c r="G145" t="s">
        <v>194</v>
      </c>
      <c r="H145" t="s">
        <v>46</v>
      </c>
      <c r="I145" t="s">
        <v>129</v>
      </c>
      <c r="J145" t="s">
        <v>130</v>
      </c>
      <c r="K145" t="s">
        <v>131</v>
      </c>
      <c r="L145" t="s">
        <v>587</v>
      </c>
      <c r="M145" t="s">
        <v>588</v>
      </c>
      <c r="N145">
        <v>3.625277777</v>
      </c>
      <c r="O145">
        <v>0</v>
      </c>
      <c r="P145">
        <v>5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18.126389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2172294</v>
      </c>
      <c r="B146">
        <v>1</v>
      </c>
      <c r="C146" t="s">
        <v>76</v>
      </c>
      <c r="D146" t="s">
        <v>93</v>
      </c>
      <c r="E146" t="s">
        <v>181</v>
      </c>
      <c r="F146" t="s">
        <v>589</v>
      </c>
      <c r="G146" t="s">
        <v>183</v>
      </c>
      <c r="H146" t="s">
        <v>46</v>
      </c>
      <c r="I146" t="s">
        <v>129</v>
      </c>
      <c r="J146" t="s">
        <v>130</v>
      </c>
      <c r="K146" t="s">
        <v>131</v>
      </c>
      <c r="L146" t="s">
        <v>590</v>
      </c>
      <c r="M146" t="s">
        <v>591</v>
      </c>
      <c r="N146">
        <v>9.1180555549999998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9.1180559999999993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2172296</v>
      </c>
      <c r="B147">
        <v>1</v>
      </c>
      <c r="C147" t="s">
        <v>76</v>
      </c>
      <c r="D147" t="s">
        <v>78</v>
      </c>
      <c r="E147" t="s">
        <v>181</v>
      </c>
      <c r="F147" t="s">
        <v>592</v>
      </c>
      <c r="G147" t="s">
        <v>194</v>
      </c>
      <c r="H147" t="s">
        <v>46</v>
      </c>
      <c r="I147" t="s">
        <v>129</v>
      </c>
      <c r="J147" t="s">
        <v>130</v>
      </c>
      <c r="K147" t="s">
        <v>131</v>
      </c>
      <c r="L147" t="s">
        <v>593</v>
      </c>
      <c r="M147" t="s">
        <v>594</v>
      </c>
      <c r="N147">
        <v>1.7919444440000001</v>
      </c>
      <c r="O147">
        <v>0</v>
      </c>
      <c r="P147">
        <v>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5.3758330000000001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2172333</v>
      </c>
      <c r="B148">
        <v>1</v>
      </c>
      <c r="C148" t="s">
        <v>77</v>
      </c>
      <c r="D148" t="s">
        <v>111</v>
      </c>
      <c r="E148" t="s">
        <v>134</v>
      </c>
      <c r="F148" t="s">
        <v>595</v>
      </c>
      <c r="G148" t="s">
        <v>136</v>
      </c>
      <c r="H148" t="s">
        <v>47</v>
      </c>
      <c r="I148" t="s">
        <v>129</v>
      </c>
      <c r="J148" t="s">
        <v>130</v>
      </c>
      <c r="K148" t="s">
        <v>131</v>
      </c>
      <c r="L148" t="s">
        <v>596</v>
      </c>
      <c r="M148" t="s">
        <v>597</v>
      </c>
      <c r="N148">
        <v>2.2288888880000002</v>
      </c>
      <c r="O148">
        <v>0</v>
      </c>
      <c r="P148">
        <v>1</v>
      </c>
      <c r="Q148">
        <v>3</v>
      </c>
      <c r="R148">
        <v>794</v>
      </c>
      <c r="S148">
        <v>0</v>
      </c>
      <c r="T148">
        <v>8</v>
      </c>
      <c r="U148">
        <v>0</v>
      </c>
      <c r="V148">
        <v>2.2288890000000001</v>
      </c>
      <c r="W148">
        <v>6.6866669999999999</v>
      </c>
      <c r="X148">
        <v>1769.7377770000001</v>
      </c>
      <c r="Y148">
        <v>0</v>
      </c>
      <c r="Z148">
        <v>17.831111</v>
      </c>
    </row>
    <row r="149" spans="1:26" x14ac:dyDescent="0.25">
      <c r="A149">
        <v>2172312</v>
      </c>
      <c r="B149">
        <v>1</v>
      </c>
      <c r="C149" t="s">
        <v>76</v>
      </c>
      <c r="D149" t="s">
        <v>91</v>
      </c>
      <c r="E149" t="s">
        <v>181</v>
      </c>
      <c r="F149" t="s">
        <v>598</v>
      </c>
      <c r="G149" t="s">
        <v>194</v>
      </c>
      <c r="H149" t="s">
        <v>46</v>
      </c>
      <c r="I149" t="s">
        <v>129</v>
      </c>
      <c r="J149" t="s">
        <v>130</v>
      </c>
      <c r="K149" t="s">
        <v>131</v>
      </c>
      <c r="L149" t="s">
        <v>599</v>
      </c>
      <c r="M149" t="s">
        <v>600</v>
      </c>
      <c r="N149">
        <v>4.1833333330000002</v>
      </c>
      <c r="O149">
        <v>0</v>
      </c>
      <c r="P149">
        <v>1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4.1833330000000002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2172309</v>
      </c>
      <c r="B150">
        <v>1</v>
      </c>
      <c r="C150" t="s">
        <v>76</v>
      </c>
      <c r="D150" t="s">
        <v>88</v>
      </c>
      <c r="E150" t="s">
        <v>181</v>
      </c>
      <c r="F150" t="s">
        <v>601</v>
      </c>
      <c r="G150" t="s">
        <v>163</v>
      </c>
      <c r="H150" t="s">
        <v>46</v>
      </c>
      <c r="I150" t="s">
        <v>129</v>
      </c>
      <c r="J150" t="s">
        <v>130</v>
      </c>
      <c r="K150" t="s">
        <v>131</v>
      </c>
      <c r="L150" t="s">
        <v>602</v>
      </c>
      <c r="M150" t="s">
        <v>603</v>
      </c>
      <c r="N150">
        <v>1.891388888</v>
      </c>
      <c r="O150">
        <v>0</v>
      </c>
      <c r="P150">
        <v>2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3.782778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2172313</v>
      </c>
      <c r="B151">
        <v>1</v>
      </c>
      <c r="C151" t="s">
        <v>76</v>
      </c>
      <c r="D151" t="s">
        <v>104</v>
      </c>
      <c r="E151" t="s">
        <v>126</v>
      </c>
      <c r="F151" t="s">
        <v>604</v>
      </c>
      <c r="G151" t="s">
        <v>128</v>
      </c>
      <c r="H151" t="s">
        <v>46</v>
      </c>
      <c r="I151" t="s">
        <v>129</v>
      </c>
      <c r="J151" t="s">
        <v>130</v>
      </c>
      <c r="K151" t="s">
        <v>131</v>
      </c>
      <c r="L151" t="s">
        <v>605</v>
      </c>
      <c r="M151" t="s">
        <v>606</v>
      </c>
      <c r="N151">
        <v>5.7063888880000002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13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74.183055999999993</v>
      </c>
    </row>
    <row r="152" spans="1:26" x14ac:dyDescent="0.25">
      <c r="A152">
        <v>2172310</v>
      </c>
      <c r="B152">
        <v>1</v>
      </c>
      <c r="C152" t="s">
        <v>76</v>
      </c>
      <c r="D152" t="s">
        <v>79</v>
      </c>
      <c r="E152" t="s">
        <v>126</v>
      </c>
      <c r="F152" t="s">
        <v>607</v>
      </c>
      <c r="G152" t="s">
        <v>366</v>
      </c>
      <c r="H152" t="s">
        <v>46</v>
      </c>
      <c r="I152" t="s">
        <v>129</v>
      </c>
      <c r="J152" t="s">
        <v>130</v>
      </c>
      <c r="K152" t="s">
        <v>251</v>
      </c>
      <c r="L152" t="s">
        <v>608</v>
      </c>
      <c r="M152" t="s">
        <v>609</v>
      </c>
      <c r="N152">
        <v>5.9952805549999999</v>
      </c>
      <c r="O152">
        <v>0</v>
      </c>
      <c r="P152">
        <v>134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803.36759400000005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2172318</v>
      </c>
      <c r="B153">
        <v>1</v>
      </c>
      <c r="C153" t="s">
        <v>77</v>
      </c>
      <c r="D153" t="s">
        <v>118</v>
      </c>
      <c r="E153" t="s">
        <v>161</v>
      </c>
      <c r="F153" t="s">
        <v>610</v>
      </c>
      <c r="G153" t="s">
        <v>402</v>
      </c>
      <c r="H153" t="s">
        <v>46</v>
      </c>
      <c r="I153" t="s">
        <v>129</v>
      </c>
      <c r="J153" t="s">
        <v>130</v>
      </c>
      <c r="K153" t="s">
        <v>131</v>
      </c>
      <c r="L153" t="s">
        <v>611</v>
      </c>
      <c r="M153" t="s">
        <v>612</v>
      </c>
      <c r="N153">
        <v>5.6775000000000002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99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562.07249999999999</v>
      </c>
    </row>
    <row r="154" spans="1:26" x14ac:dyDescent="0.25">
      <c r="A154">
        <v>2172314</v>
      </c>
      <c r="B154">
        <v>1</v>
      </c>
      <c r="C154" t="s">
        <v>76</v>
      </c>
      <c r="D154" t="s">
        <v>82</v>
      </c>
      <c r="E154" t="s">
        <v>181</v>
      </c>
      <c r="F154" t="s">
        <v>613</v>
      </c>
      <c r="G154" t="s">
        <v>287</v>
      </c>
      <c r="H154" t="s">
        <v>46</v>
      </c>
      <c r="I154" t="s">
        <v>129</v>
      </c>
      <c r="J154" t="s">
        <v>130</v>
      </c>
      <c r="K154" t="s">
        <v>131</v>
      </c>
      <c r="L154" t="s">
        <v>614</v>
      </c>
      <c r="M154" t="s">
        <v>615</v>
      </c>
      <c r="N154">
        <v>1.0236111109999999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1.023611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2172316</v>
      </c>
      <c r="B155">
        <v>1</v>
      </c>
      <c r="C155" t="s">
        <v>76</v>
      </c>
      <c r="D155" t="s">
        <v>104</v>
      </c>
      <c r="E155" t="s">
        <v>126</v>
      </c>
      <c r="F155" t="s">
        <v>616</v>
      </c>
      <c r="G155" t="s">
        <v>128</v>
      </c>
      <c r="H155" t="s">
        <v>46</v>
      </c>
      <c r="I155" t="s">
        <v>129</v>
      </c>
      <c r="J155" t="s">
        <v>130</v>
      </c>
      <c r="K155" t="s">
        <v>131</v>
      </c>
      <c r="L155" t="s">
        <v>617</v>
      </c>
      <c r="M155" t="s">
        <v>618</v>
      </c>
      <c r="N155">
        <v>8.3819444440000002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63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528.0625</v>
      </c>
    </row>
    <row r="156" spans="1:26" x14ac:dyDescent="0.25">
      <c r="A156">
        <v>2172337</v>
      </c>
      <c r="B156">
        <v>1</v>
      </c>
      <c r="C156" t="s">
        <v>76</v>
      </c>
      <c r="D156" t="s">
        <v>101</v>
      </c>
      <c r="E156" t="s">
        <v>181</v>
      </c>
      <c r="F156" t="s">
        <v>619</v>
      </c>
      <c r="G156" t="s">
        <v>194</v>
      </c>
      <c r="H156" t="s">
        <v>46</v>
      </c>
      <c r="I156" t="s">
        <v>129</v>
      </c>
      <c r="J156" t="s">
        <v>130</v>
      </c>
      <c r="K156" t="s">
        <v>131</v>
      </c>
      <c r="L156" t="s">
        <v>620</v>
      </c>
      <c r="M156" t="s">
        <v>621</v>
      </c>
      <c r="N156">
        <v>1.474722222</v>
      </c>
      <c r="O156">
        <v>0</v>
      </c>
      <c r="P156">
        <v>9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13.272500000000001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2172319</v>
      </c>
      <c r="B157">
        <v>1</v>
      </c>
      <c r="C157" t="s">
        <v>76</v>
      </c>
      <c r="D157" t="s">
        <v>80</v>
      </c>
      <c r="E157" t="s">
        <v>181</v>
      </c>
      <c r="F157" t="s">
        <v>622</v>
      </c>
      <c r="G157" t="s">
        <v>194</v>
      </c>
      <c r="H157" t="s">
        <v>46</v>
      </c>
      <c r="I157" t="s">
        <v>129</v>
      </c>
      <c r="J157" t="s">
        <v>130</v>
      </c>
      <c r="K157" t="s">
        <v>131</v>
      </c>
      <c r="L157" t="s">
        <v>623</v>
      </c>
      <c r="M157" t="s">
        <v>624</v>
      </c>
      <c r="N157">
        <v>1.8477777769999999</v>
      </c>
      <c r="O157">
        <v>0</v>
      </c>
      <c r="P157">
        <v>3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5.5433329999999996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2172341</v>
      </c>
      <c r="B158">
        <v>1</v>
      </c>
      <c r="C158" t="s">
        <v>76</v>
      </c>
      <c r="D158" t="s">
        <v>91</v>
      </c>
      <c r="E158" t="s">
        <v>181</v>
      </c>
      <c r="F158" t="s">
        <v>625</v>
      </c>
      <c r="G158" t="s">
        <v>194</v>
      </c>
      <c r="H158" t="s">
        <v>46</v>
      </c>
      <c r="I158" t="s">
        <v>129</v>
      </c>
      <c r="J158" t="s">
        <v>130</v>
      </c>
      <c r="K158" t="s">
        <v>131</v>
      </c>
      <c r="L158" t="s">
        <v>626</v>
      </c>
      <c r="M158" t="s">
        <v>627</v>
      </c>
      <c r="N158">
        <v>2.3530555550000001</v>
      </c>
      <c r="O158">
        <v>0</v>
      </c>
      <c r="P158">
        <v>6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14.118333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2172349</v>
      </c>
      <c r="B159">
        <v>1</v>
      </c>
      <c r="C159" t="s">
        <v>77</v>
      </c>
      <c r="D159" t="s">
        <v>109</v>
      </c>
      <c r="E159" t="s">
        <v>161</v>
      </c>
      <c r="F159" t="s">
        <v>628</v>
      </c>
      <c r="G159" t="s">
        <v>402</v>
      </c>
      <c r="H159" t="s">
        <v>46</v>
      </c>
      <c r="I159" t="s">
        <v>129</v>
      </c>
      <c r="J159" t="s">
        <v>130</v>
      </c>
      <c r="K159" t="s">
        <v>131</v>
      </c>
      <c r="L159" t="s">
        <v>629</v>
      </c>
      <c r="M159" t="s">
        <v>630</v>
      </c>
      <c r="N159">
        <v>9.0208333330000006</v>
      </c>
      <c r="O159">
        <v>0</v>
      </c>
      <c r="P159">
        <v>18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162.375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2172382</v>
      </c>
      <c r="B160">
        <v>1</v>
      </c>
      <c r="C160" t="s">
        <v>77</v>
      </c>
      <c r="D160" t="s">
        <v>115</v>
      </c>
      <c r="E160" t="s">
        <v>126</v>
      </c>
      <c r="F160" t="s">
        <v>631</v>
      </c>
      <c r="G160" t="s">
        <v>632</v>
      </c>
      <c r="H160" t="s">
        <v>46</v>
      </c>
      <c r="I160" t="s">
        <v>129</v>
      </c>
      <c r="J160" t="s">
        <v>130</v>
      </c>
      <c r="K160" t="s">
        <v>131</v>
      </c>
      <c r="L160" t="s">
        <v>633</v>
      </c>
      <c r="M160" t="s">
        <v>634</v>
      </c>
      <c r="N160">
        <v>9.2347222220000003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29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267.80694399999999</v>
      </c>
    </row>
    <row r="161" spans="1:26" x14ac:dyDescent="0.25">
      <c r="A161">
        <v>2172327</v>
      </c>
      <c r="B161">
        <v>1</v>
      </c>
      <c r="C161" t="s">
        <v>76</v>
      </c>
      <c r="D161" t="s">
        <v>84</v>
      </c>
      <c r="E161" t="s">
        <v>181</v>
      </c>
      <c r="F161" t="s">
        <v>635</v>
      </c>
      <c r="G161" t="s">
        <v>636</v>
      </c>
      <c r="H161" t="s">
        <v>46</v>
      </c>
      <c r="I161" t="s">
        <v>129</v>
      </c>
      <c r="J161" t="s">
        <v>15</v>
      </c>
      <c r="K161" t="s">
        <v>131</v>
      </c>
      <c r="L161" t="s">
        <v>637</v>
      </c>
      <c r="M161" t="s">
        <v>638</v>
      </c>
      <c r="N161">
        <v>3.2452777770000001</v>
      </c>
      <c r="O161">
        <v>0</v>
      </c>
      <c r="P161">
        <v>6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19.471667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2172329</v>
      </c>
      <c r="B162">
        <v>1</v>
      </c>
      <c r="C162" t="s">
        <v>77</v>
      </c>
      <c r="D162" t="s">
        <v>123</v>
      </c>
      <c r="E162" t="s">
        <v>126</v>
      </c>
      <c r="F162" t="s">
        <v>639</v>
      </c>
      <c r="G162" t="s">
        <v>640</v>
      </c>
      <c r="H162" t="s">
        <v>46</v>
      </c>
      <c r="I162" t="s">
        <v>129</v>
      </c>
      <c r="J162" t="s">
        <v>130</v>
      </c>
      <c r="K162" t="s">
        <v>131</v>
      </c>
      <c r="L162" t="s">
        <v>641</v>
      </c>
      <c r="M162" t="s">
        <v>642</v>
      </c>
      <c r="N162">
        <v>5.0733333329999999</v>
      </c>
      <c r="O162">
        <v>0</v>
      </c>
      <c r="P162">
        <v>21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106.54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2172336</v>
      </c>
      <c r="B163">
        <v>1</v>
      </c>
      <c r="C163" t="s">
        <v>76</v>
      </c>
      <c r="D163" t="s">
        <v>100</v>
      </c>
      <c r="E163" t="s">
        <v>126</v>
      </c>
      <c r="F163" t="s">
        <v>643</v>
      </c>
      <c r="G163" t="s">
        <v>128</v>
      </c>
      <c r="H163" t="s">
        <v>46</v>
      </c>
      <c r="I163" t="s">
        <v>129</v>
      </c>
      <c r="J163" t="s">
        <v>130</v>
      </c>
      <c r="K163" t="s">
        <v>131</v>
      </c>
      <c r="L163" t="s">
        <v>644</v>
      </c>
      <c r="M163" t="s">
        <v>645</v>
      </c>
      <c r="N163">
        <v>2.6722222219999998</v>
      </c>
      <c r="O163">
        <v>0</v>
      </c>
      <c r="P163">
        <v>55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146.97222199999999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2172342</v>
      </c>
      <c r="B164">
        <v>1</v>
      </c>
      <c r="C164" t="s">
        <v>76</v>
      </c>
      <c r="D164" t="s">
        <v>102</v>
      </c>
      <c r="E164" t="s">
        <v>126</v>
      </c>
      <c r="F164" t="s">
        <v>646</v>
      </c>
      <c r="G164" t="s">
        <v>128</v>
      </c>
      <c r="H164" t="s">
        <v>46</v>
      </c>
      <c r="I164" t="s">
        <v>129</v>
      </c>
      <c r="J164" t="s">
        <v>130</v>
      </c>
      <c r="K164" t="s">
        <v>131</v>
      </c>
      <c r="L164" t="s">
        <v>647</v>
      </c>
      <c r="M164" t="s">
        <v>648</v>
      </c>
      <c r="N164">
        <v>1.073611111</v>
      </c>
      <c r="O164">
        <v>0</v>
      </c>
      <c r="P164">
        <v>3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3.2208329999999998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2172335</v>
      </c>
      <c r="B165">
        <v>1</v>
      </c>
      <c r="C165" t="s">
        <v>76</v>
      </c>
      <c r="D165" t="s">
        <v>104</v>
      </c>
      <c r="E165" t="s">
        <v>126</v>
      </c>
      <c r="F165" t="s">
        <v>649</v>
      </c>
      <c r="G165" t="s">
        <v>140</v>
      </c>
      <c r="H165" t="s">
        <v>46</v>
      </c>
      <c r="I165" t="s">
        <v>129</v>
      </c>
      <c r="J165" t="s">
        <v>130</v>
      </c>
      <c r="K165" t="s">
        <v>131</v>
      </c>
      <c r="L165" t="s">
        <v>650</v>
      </c>
      <c r="M165" t="s">
        <v>651</v>
      </c>
      <c r="N165">
        <v>0.80583333300000004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5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4.0291670000000002</v>
      </c>
    </row>
    <row r="166" spans="1:26" x14ac:dyDescent="0.25">
      <c r="A166">
        <v>2172357</v>
      </c>
      <c r="B166">
        <v>1</v>
      </c>
      <c r="C166" t="s">
        <v>77</v>
      </c>
      <c r="D166" t="s">
        <v>118</v>
      </c>
      <c r="E166" t="s">
        <v>181</v>
      </c>
      <c r="F166" t="s">
        <v>652</v>
      </c>
      <c r="G166" t="s">
        <v>194</v>
      </c>
      <c r="H166" t="s">
        <v>46</v>
      </c>
      <c r="I166" t="s">
        <v>129</v>
      </c>
      <c r="J166" t="s">
        <v>130</v>
      </c>
      <c r="K166" t="s">
        <v>131</v>
      </c>
      <c r="L166" t="s">
        <v>653</v>
      </c>
      <c r="M166" t="s">
        <v>654</v>
      </c>
      <c r="N166">
        <v>4.903888888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4.9038890000000004</v>
      </c>
    </row>
    <row r="167" spans="1:26" x14ac:dyDescent="0.25">
      <c r="A167">
        <v>2172343</v>
      </c>
      <c r="B167">
        <v>1</v>
      </c>
      <c r="C167" t="s">
        <v>77</v>
      </c>
      <c r="D167" t="s">
        <v>116</v>
      </c>
      <c r="E167" t="s">
        <v>161</v>
      </c>
      <c r="F167" t="s">
        <v>655</v>
      </c>
      <c r="G167" t="s">
        <v>402</v>
      </c>
      <c r="H167" t="s">
        <v>46</v>
      </c>
      <c r="I167" t="s">
        <v>129</v>
      </c>
      <c r="J167" t="s">
        <v>130</v>
      </c>
      <c r="K167" t="s">
        <v>131</v>
      </c>
      <c r="L167" t="s">
        <v>656</v>
      </c>
      <c r="M167" t="s">
        <v>657</v>
      </c>
      <c r="N167">
        <v>1.9441666660000001</v>
      </c>
      <c r="O167">
        <v>0</v>
      </c>
      <c r="P167">
        <v>13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25.274166999999998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2172361</v>
      </c>
      <c r="B168">
        <v>1</v>
      </c>
      <c r="C168" t="s">
        <v>76</v>
      </c>
      <c r="D168" t="s">
        <v>104</v>
      </c>
      <c r="E168" t="s">
        <v>126</v>
      </c>
      <c r="F168" t="s">
        <v>658</v>
      </c>
      <c r="G168" t="s">
        <v>128</v>
      </c>
      <c r="H168" t="s">
        <v>46</v>
      </c>
      <c r="I168" t="s">
        <v>129</v>
      </c>
      <c r="J168" t="s">
        <v>130</v>
      </c>
      <c r="K168" t="s">
        <v>131</v>
      </c>
      <c r="L168" t="s">
        <v>659</v>
      </c>
      <c r="M168" t="s">
        <v>660</v>
      </c>
      <c r="N168">
        <v>9.7988888880000005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2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19.597778000000002</v>
      </c>
    </row>
    <row r="169" spans="1:26" x14ac:dyDescent="0.25">
      <c r="A169">
        <v>2172338</v>
      </c>
      <c r="B169">
        <v>1</v>
      </c>
      <c r="C169" t="s">
        <v>76</v>
      </c>
      <c r="D169" t="s">
        <v>106</v>
      </c>
      <c r="E169" t="s">
        <v>181</v>
      </c>
      <c r="F169" t="s">
        <v>661</v>
      </c>
      <c r="G169" t="s">
        <v>194</v>
      </c>
      <c r="H169" t="s">
        <v>46</v>
      </c>
      <c r="I169" t="s">
        <v>129</v>
      </c>
      <c r="J169" t="s">
        <v>130</v>
      </c>
      <c r="K169" t="s">
        <v>131</v>
      </c>
      <c r="L169" t="s">
        <v>662</v>
      </c>
      <c r="M169" t="s">
        <v>663</v>
      </c>
      <c r="N169">
        <v>1.5772222220000001</v>
      </c>
      <c r="O169">
        <v>0</v>
      </c>
      <c r="P169">
        <v>1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1.5772219999999999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2172373</v>
      </c>
      <c r="B170">
        <v>1</v>
      </c>
      <c r="C170" t="s">
        <v>76</v>
      </c>
      <c r="D170" t="s">
        <v>96</v>
      </c>
      <c r="E170" t="s">
        <v>181</v>
      </c>
      <c r="F170" t="s">
        <v>664</v>
      </c>
      <c r="G170" t="s">
        <v>183</v>
      </c>
      <c r="H170" t="s">
        <v>46</v>
      </c>
      <c r="I170" t="s">
        <v>129</v>
      </c>
      <c r="J170" t="s">
        <v>130</v>
      </c>
      <c r="K170" t="s">
        <v>131</v>
      </c>
      <c r="L170" t="s">
        <v>665</v>
      </c>
      <c r="M170" t="s">
        <v>666</v>
      </c>
      <c r="N170">
        <v>3.7438888879999999</v>
      </c>
      <c r="O170">
        <v>0</v>
      </c>
      <c r="P170">
        <v>1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3.7438889999999998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2172345</v>
      </c>
      <c r="B171">
        <v>1</v>
      </c>
      <c r="C171" t="s">
        <v>76</v>
      </c>
      <c r="D171" t="s">
        <v>86</v>
      </c>
      <c r="E171" t="s">
        <v>126</v>
      </c>
      <c r="F171" t="s">
        <v>667</v>
      </c>
      <c r="G171" t="s">
        <v>366</v>
      </c>
      <c r="H171" t="s">
        <v>46</v>
      </c>
      <c r="I171" t="s">
        <v>129</v>
      </c>
      <c r="J171" t="s">
        <v>130</v>
      </c>
      <c r="K171" t="s">
        <v>251</v>
      </c>
      <c r="L171" t="s">
        <v>668</v>
      </c>
      <c r="M171" t="s">
        <v>669</v>
      </c>
      <c r="N171">
        <v>0.52333333299999996</v>
      </c>
      <c r="O171">
        <v>0</v>
      </c>
      <c r="P171">
        <v>87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45.53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2172390</v>
      </c>
      <c r="B172">
        <v>1</v>
      </c>
      <c r="C172" t="s">
        <v>77</v>
      </c>
      <c r="D172" t="s">
        <v>109</v>
      </c>
      <c r="E172" t="s">
        <v>126</v>
      </c>
      <c r="F172" t="s">
        <v>670</v>
      </c>
      <c r="G172" t="s">
        <v>671</v>
      </c>
      <c r="H172" t="s">
        <v>46</v>
      </c>
      <c r="I172" t="s">
        <v>129</v>
      </c>
      <c r="J172" t="s">
        <v>130</v>
      </c>
      <c r="K172" t="s">
        <v>131</v>
      </c>
      <c r="L172" t="s">
        <v>672</v>
      </c>
      <c r="M172" t="s">
        <v>673</v>
      </c>
      <c r="N172">
        <v>4.9611111110000001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6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29.766667000000002</v>
      </c>
    </row>
    <row r="173" spans="1:26" x14ac:dyDescent="0.25">
      <c r="A173">
        <v>2172419</v>
      </c>
      <c r="B173">
        <v>1</v>
      </c>
      <c r="C173" t="s">
        <v>77</v>
      </c>
      <c r="D173" t="s">
        <v>109</v>
      </c>
      <c r="E173" t="s">
        <v>126</v>
      </c>
      <c r="F173" t="s">
        <v>674</v>
      </c>
      <c r="G173" t="s">
        <v>128</v>
      </c>
      <c r="H173" t="s">
        <v>46</v>
      </c>
      <c r="I173" t="s">
        <v>129</v>
      </c>
      <c r="J173" t="s">
        <v>130</v>
      </c>
      <c r="K173" t="s">
        <v>131</v>
      </c>
      <c r="L173" t="s">
        <v>675</v>
      </c>
      <c r="M173" t="s">
        <v>676</v>
      </c>
      <c r="N173">
        <v>4.6280555550000004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21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97.189166999999998</v>
      </c>
    </row>
    <row r="174" spans="1:26" x14ac:dyDescent="0.25">
      <c r="A174">
        <v>2172348</v>
      </c>
      <c r="B174">
        <v>1</v>
      </c>
      <c r="C174" t="s">
        <v>76</v>
      </c>
      <c r="D174" t="s">
        <v>93</v>
      </c>
      <c r="E174" t="s">
        <v>181</v>
      </c>
      <c r="F174" t="s">
        <v>677</v>
      </c>
      <c r="G174" t="s">
        <v>183</v>
      </c>
      <c r="H174" t="s">
        <v>46</v>
      </c>
      <c r="I174" t="s">
        <v>129</v>
      </c>
      <c r="J174" t="s">
        <v>130</v>
      </c>
      <c r="K174" t="s">
        <v>131</v>
      </c>
      <c r="L174" t="s">
        <v>678</v>
      </c>
      <c r="M174" t="s">
        <v>679</v>
      </c>
      <c r="N174">
        <v>2.188055555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2.188056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2172395</v>
      </c>
      <c r="B175">
        <v>1</v>
      </c>
      <c r="C175" t="s">
        <v>77</v>
      </c>
      <c r="D175" t="s">
        <v>114</v>
      </c>
      <c r="E175" t="s">
        <v>143</v>
      </c>
      <c r="F175" t="s">
        <v>680</v>
      </c>
      <c r="G175" t="s">
        <v>145</v>
      </c>
      <c r="H175" t="s">
        <v>47</v>
      </c>
      <c r="I175" t="s">
        <v>129</v>
      </c>
      <c r="J175" t="s">
        <v>130</v>
      </c>
      <c r="K175" t="s">
        <v>131</v>
      </c>
      <c r="L175" t="s">
        <v>681</v>
      </c>
      <c r="M175" t="s">
        <v>682</v>
      </c>
      <c r="N175">
        <v>1.453333333</v>
      </c>
      <c r="O175">
        <v>0</v>
      </c>
      <c r="P175">
        <v>452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656.90666699999997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2172356</v>
      </c>
      <c r="B176">
        <v>1</v>
      </c>
      <c r="C176" t="s">
        <v>76</v>
      </c>
      <c r="D176" t="s">
        <v>105</v>
      </c>
      <c r="E176" t="s">
        <v>181</v>
      </c>
      <c r="F176" t="s">
        <v>683</v>
      </c>
      <c r="G176" t="s">
        <v>194</v>
      </c>
      <c r="H176" t="s">
        <v>46</v>
      </c>
      <c r="I176" t="s">
        <v>129</v>
      </c>
      <c r="J176" t="s">
        <v>130</v>
      </c>
      <c r="K176" t="s">
        <v>131</v>
      </c>
      <c r="L176" t="s">
        <v>684</v>
      </c>
      <c r="M176" t="s">
        <v>685</v>
      </c>
      <c r="N176">
        <v>2.3036111109999999</v>
      </c>
      <c r="O176">
        <v>0</v>
      </c>
      <c r="P176">
        <v>0</v>
      </c>
      <c r="Q176">
        <v>0</v>
      </c>
      <c r="R176">
        <v>4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9.2144440000000003</v>
      </c>
      <c r="Y176">
        <v>0</v>
      </c>
      <c r="Z176">
        <v>0</v>
      </c>
    </row>
    <row r="177" spans="1:26" x14ac:dyDescent="0.25">
      <c r="A177">
        <v>2172360</v>
      </c>
      <c r="B177">
        <v>1</v>
      </c>
      <c r="C177" t="s">
        <v>76</v>
      </c>
      <c r="D177" t="s">
        <v>86</v>
      </c>
      <c r="E177" t="s">
        <v>126</v>
      </c>
      <c r="F177" t="s">
        <v>686</v>
      </c>
      <c r="G177" t="s">
        <v>366</v>
      </c>
      <c r="H177" t="s">
        <v>46</v>
      </c>
      <c r="I177" t="s">
        <v>129</v>
      </c>
      <c r="J177" t="s">
        <v>130</v>
      </c>
      <c r="K177" t="s">
        <v>251</v>
      </c>
      <c r="L177" t="s">
        <v>687</v>
      </c>
      <c r="M177" t="s">
        <v>688</v>
      </c>
      <c r="N177">
        <v>1.733333333</v>
      </c>
      <c r="O177">
        <v>0</v>
      </c>
      <c r="P177">
        <v>223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386.53333300000003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2172408</v>
      </c>
      <c r="B178">
        <v>1</v>
      </c>
      <c r="C178" t="s">
        <v>77</v>
      </c>
      <c r="D178" t="s">
        <v>109</v>
      </c>
      <c r="E178" t="s">
        <v>126</v>
      </c>
      <c r="F178" t="s">
        <v>689</v>
      </c>
      <c r="G178" t="s">
        <v>140</v>
      </c>
      <c r="H178" t="s">
        <v>46</v>
      </c>
      <c r="I178" t="s">
        <v>129</v>
      </c>
      <c r="J178" t="s">
        <v>130</v>
      </c>
      <c r="K178" t="s">
        <v>131</v>
      </c>
      <c r="L178" t="s">
        <v>690</v>
      </c>
      <c r="M178" t="s">
        <v>691</v>
      </c>
      <c r="N178">
        <v>2.4333333330000002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6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14.6</v>
      </c>
    </row>
    <row r="179" spans="1:26" x14ac:dyDescent="0.25">
      <c r="A179">
        <v>2172366</v>
      </c>
      <c r="B179">
        <v>1</v>
      </c>
      <c r="C179" t="s">
        <v>76</v>
      </c>
      <c r="D179" t="s">
        <v>79</v>
      </c>
      <c r="E179" t="s">
        <v>181</v>
      </c>
      <c r="F179" t="s">
        <v>692</v>
      </c>
      <c r="G179" t="s">
        <v>140</v>
      </c>
      <c r="H179" t="s">
        <v>46</v>
      </c>
      <c r="I179" t="s">
        <v>129</v>
      </c>
      <c r="J179" t="s">
        <v>130</v>
      </c>
      <c r="K179" t="s">
        <v>131</v>
      </c>
      <c r="L179" t="s">
        <v>693</v>
      </c>
      <c r="M179" t="s">
        <v>694</v>
      </c>
      <c r="N179">
        <v>0.79805555500000003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0.79805599999999999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2172392</v>
      </c>
      <c r="B180">
        <v>1</v>
      </c>
      <c r="C180" t="s">
        <v>76</v>
      </c>
      <c r="D180" t="s">
        <v>94</v>
      </c>
      <c r="E180" t="s">
        <v>181</v>
      </c>
      <c r="F180" t="s">
        <v>695</v>
      </c>
      <c r="G180" t="s">
        <v>194</v>
      </c>
      <c r="H180" t="s">
        <v>46</v>
      </c>
      <c r="I180" t="s">
        <v>129</v>
      </c>
      <c r="J180" t="s">
        <v>130</v>
      </c>
      <c r="K180" t="s">
        <v>131</v>
      </c>
      <c r="L180" t="s">
        <v>696</v>
      </c>
      <c r="M180" t="s">
        <v>697</v>
      </c>
      <c r="N180">
        <v>2.929166666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2.9291670000000001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2172367</v>
      </c>
      <c r="B181">
        <v>1</v>
      </c>
      <c r="C181" t="s">
        <v>76</v>
      </c>
      <c r="D181" t="s">
        <v>104</v>
      </c>
      <c r="E181" t="s">
        <v>134</v>
      </c>
      <c r="F181" t="s">
        <v>583</v>
      </c>
      <c r="G181" t="s">
        <v>201</v>
      </c>
      <c r="H181" t="s">
        <v>47</v>
      </c>
      <c r="I181" t="s">
        <v>129</v>
      </c>
      <c r="J181" t="s">
        <v>130</v>
      </c>
      <c r="K181" t="s">
        <v>131</v>
      </c>
      <c r="L181" t="s">
        <v>698</v>
      </c>
      <c r="M181" t="s">
        <v>699</v>
      </c>
      <c r="N181">
        <v>0.105555555</v>
      </c>
      <c r="O181">
        <v>0</v>
      </c>
      <c r="P181">
        <v>1</v>
      </c>
      <c r="Q181">
        <v>0</v>
      </c>
      <c r="R181">
        <v>0</v>
      </c>
      <c r="S181">
        <v>15</v>
      </c>
      <c r="T181">
        <v>2391</v>
      </c>
      <c r="U181">
        <v>0</v>
      </c>
      <c r="V181">
        <v>0.105556</v>
      </c>
      <c r="W181">
        <v>0</v>
      </c>
      <c r="X181">
        <v>0</v>
      </c>
      <c r="Y181">
        <v>1.5833330000000001</v>
      </c>
      <c r="Z181">
        <v>252.383332</v>
      </c>
    </row>
    <row r="182" spans="1:26" x14ac:dyDescent="0.25">
      <c r="A182">
        <v>2172427</v>
      </c>
      <c r="B182">
        <v>1</v>
      </c>
      <c r="C182" t="s">
        <v>77</v>
      </c>
      <c r="D182" t="s">
        <v>114</v>
      </c>
      <c r="E182" t="s">
        <v>181</v>
      </c>
      <c r="F182" t="s">
        <v>700</v>
      </c>
      <c r="G182" t="s">
        <v>194</v>
      </c>
      <c r="H182" t="s">
        <v>46</v>
      </c>
      <c r="I182" t="s">
        <v>129</v>
      </c>
      <c r="J182" t="s">
        <v>130</v>
      </c>
      <c r="K182" t="s">
        <v>131</v>
      </c>
      <c r="L182" t="s">
        <v>701</v>
      </c>
      <c r="M182" t="s">
        <v>702</v>
      </c>
      <c r="N182">
        <v>1.905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1.905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2172378</v>
      </c>
      <c r="B183">
        <v>1</v>
      </c>
      <c r="C183" t="s">
        <v>77</v>
      </c>
      <c r="D183" t="s">
        <v>116</v>
      </c>
      <c r="E183" t="s">
        <v>181</v>
      </c>
      <c r="F183" t="s">
        <v>703</v>
      </c>
      <c r="G183" t="s">
        <v>163</v>
      </c>
      <c r="H183" t="s">
        <v>46</v>
      </c>
      <c r="I183" t="s">
        <v>129</v>
      </c>
      <c r="J183" t="s">
        <v>130</v>
      </c>
      <c r="K183" t="s">
        <v>131</v>
      </c>
      <c r="L183" t="s">
        <v>704</v>
      </c>
      <c r="M183" t="s">
        <v>705</v>
      </c>
      <c r="N183">
        <v>4.3602777770000003</v>
      </c>
      <c r="O183">
        <v>0</v>
      </c>
      <c r="P183">
        <v>1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4.3602780000000001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2172372</v>
      </c>
      <c r="B184">
        <v>1</v>
      </c>
      <c r="C184" t="s">
        <v>76</v>
      </c>
      <c r="D184" t="s">
        <v>95</v>
      </c>
      <c r="E184" t="s">
        <v>181</v>
      </c>
      <c r="F184" t="s">
        <v>706</v>
      </c>
      <c r="G184" t="s">
        <v>194</v>
      </c>
      <c r="H184" t="s">
        <v>46</v>
      </c>
      <c r="I184" t="s">
        <v>129</v>
      </c>
      <c r="J184" t="s">
        <v>130</v>
      </c>
      <c r="K184" t="s">
        <v>131</v>
      </c>
      <c r="L184" t="s">
        <v>707</v>
      </c>
      <c r="M184" t="s">
        <v>708</v>
      </c>
      <c r="N184">
        <v>9.2297222219999995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9.2297220000000006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2172383</v>
      </c>
      <c r="B185">
        <v>1</v>
      </c>
      <c r="C185" t="s">
        <v>76</v>
      </c>
      <c r="D185" t="s">
        <v>101</v>
      </c>
      <c r="E185" t="s">
        <v>126</v>
      </c>
      <c r="F185" t="s">
        <v>709</v>
      </c>
      <c r="G185" t="s">
        <v>128</v>
      </c>
      <c r="H185" t="s">
        <v>46</v>
      </c>
      <c r="I185" t="s">
        <v>129</v>
      </c>
      <c r="J185" t="s">
        <v>130</v>
      </c>
      <c r="K185" t="s">
        <v>131</v>
      </c>
      <c r="L185" t="s">
        <v>710</v>
      </c>
      <c r="M185" t="s">
        <v>711</v>
      </c>
      <c r="N185">
        <v>2.0950000000000002</v>
      </c>
      <c r="O185">
        <v>0</v>
      </c>
      <c r="P185">
        <v>18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37.71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2172379</v>
      </c>
      <c r="B186">
        <v>1</v>
      </c>
      <c r="C186" t="s">
        <v>76</v>
      </c>
      <c r="D186" t="s">
        <v>95</v>
      </c>
      <c r="E186" t="s">
        <v>126</v>
      </c>
      <c r="F186" t="s">
        <v>712</v>
      </c>
      <c r="G186" t="s">
        <v>152</v>
      </c>
      <c r="H186" t="s">
        <v>46</v>
      </c>
      <c r="I186" t="s">
        <v>129</v>
      </c>
      <c r="J186" t="s">
        <v>130</v>
      </c>
      <c r="K186" t="s">
        <v>131</v>
      </c>
      <c r="L186" t="s">
        <v>713</v>
      </c>
      <c r="M186" t="s">
        <v>714</v>
      </c>
      <c r="N186">
        <v>9.6683333329999996</v>
      </c>
      <c r="O186">
        <v>0</v>
      </c>
      <c r="P186">
        <v>33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319.05500000000001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2172384</v>
      </c>
      <c r="B187">
        <v>1</v>
      </c>
      <c r="C187" t="s">
        <v>76</v>
      </c>
      <c r="D187" t="s">
        <v>94</v>
      </c>
      <c r="E187" t="s">
        <v>181</v>
      </c>
      <c r="F187" t="s">
        <v>715</v>
      </c>
      <c r="G187" t="s">
        <v>194</v>
      </c>
      <c r="H187" t="s">
        <v>46</v>
      </c>
      <c r="I187" t="s">
        <v>129</v>
      </c>
      <c r="J187" t="s">
        <v>130</v>
      </c>
      <c r="K187" t="s">
        <v>131</v>
      </c>
      <c r="L187" t="s">
        <v>716</v>
      </c>
      <c r="M187" t="s">
        <v>717</v>
      </c>
      <c r="N187">
        <v>1.1458333329999999</v>
      </c>
      <c r="O187">
        <v>0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1.1458330000000001</v>
      </c>
      <c r="Y187">
        <v>0</v>
      </c>
      <c r="Z187">
        <v>0</v>
      </c>
    </row>
    <row r="188" spans="1:26" x14ac:dyDescent="0.25">
      <c r="A188">
        <v>2172386</v>
      </c>
      <c r="B188">
        <v>1</v>
      </c>
      <c r="C188" t="s">
        <v>76</v>
      </c>
      <c r="D188" t="s">
        <v>84</v>
      </c>
      <c r="E188" t="s">
        <v>718</v>
      </c>
      <c r="F188" t="s">
        <v>719</v>
      </c>
      <c r="G188" t="s">
        <v>269</v>
      </c>
      <c r="H188" t="s">
        <v>46</v>
      </c>
      <c r="I188" t="s">
        <v>129</v>
      </c>
      <c r="J188" t="s">
        <v>130</v>
      </c>
      <c r="K188" t="s">
        <v>131</v>
      </c>
      <c r="L188" t="s">
        <v>720</v>
      </c>
      <c r="M188" t="s">
        <v>721</v>
      </c>
      <c r="N188">
        <v>5.9133333329999997</v>
      </c>
      <c r="O188">
        <v>0</v>
      </c>
      <c r="P188">
        <v>64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378.45333299999999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2172438</v>
      </c>
      <c r="B189">
        <v>1</v>
      </c>
      <c r="C189" t="s">
        <v>77</v>
      </c>
      <c r="D189" t="s">
        <v>109</v>
      </c>
      <c r="E189" t="s">
        <v>181</v>
      </c>
      <c r="F189" t="s">
        <v>722</v>
      </c>
      <c r="G189" t="s">
        <v>194</v>
      </c>
      <c r="H189" t="s">
        <v>46</v>
      </c>
      <c r="I189" t="s">
        <v>129</v>
      </c>
      <c r="J189" t="s">
        <v>130</v>
      </c>
      <c r="K189" t="s">
        <v>131</v>
      </c>
      <c r="L189" t="s">
        <v>723</v>
      </c>
      <c r="M189" t="s">
        <v>724</v>
      </c>
      <c r="N189">
        <v>3.869722222</v>
      </c>
      <c r="O189">
        <v>0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3.8697219999999999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2172452</v>
      </c>
      <c r="B190">
        <v>1</v>
      </c>
      <c r="C190" t="s">
        <v>77</v>
      </c>
      <c r="D190" t="s">
        <v>113</v>
      </c>
      <c r="E190" t="s">
        <v>718</v>
      </c>
      <c r="F190" t="s">
        <v>725</v>
      </c>
      <c r="G190" t="s">
        <v>726</v>
      </c>
      <c r="H190" t="s">
        <v>46</v>
      </c>
      <c r="I190" t="s">
        <v>129</v>
      </c>
      <c r="J190" t="s">
        <v>130</v>
      </c>
      <c r="K190" t="s">
        <v>131</v>
      </c>
      <c r="L190" t="s">
        <v>727</v>
      </c>
      <c r="M190" t="s">
        <v>728</v>
      </c>
      <c r="N190">
        <v>2.4288888879999999</v>
      </c>
      <c r="O190">
        <v>0</v>
      </c>
      <c r="P190">
        <v>0</v>
      </c>
      <c r="Q190">
        <v>0</v>
      </c>
      <c r="R190">
        <v>100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242.88888900000001</v>
      </c>
      <c r="Y190">
        <v>0</v>
      </c>
      <c r="Z190">
        <v>0</v>
      </c>
    </row>
    <row r="191" spans="1:26" x14ac:dyDescent="0.25">
      <c r="A191">
        <v>2172444</v>
      </c>
      <c r="B191">
        <v>1</v>
      </c>
      <c r="C191" t="s">
        <v>77</v>
      </c>
      <c r="D191" t="s">
        <v>109</v>
      </c>
      <c r="E191" t="s">
        <v>126</v>
      </c>
      <c r="F191" t="s">
        <v>729</v>
      </c>
      <c r="G191" t="s">
        <v>640</v>
      </c>
      <c r="H191" t="s">
        <v>46</v>
      </c>
      <c r="I191" t="s">
        <v>129</v>
      </c>
      <c r="J191" t="s">
        <v>130</v>
      </c>
      <c r="K191" t="s">
        <v>131</v>
      </c>
      <c r="L191" t="s">
        <v>730</v>
      </c>
      <c r="M191" t="s">
        <v>731</v>
      </c>
      <c r="N191">
        <v>4.7891666659999999</v>
      </c>
      <c r="O191">
        <v>0</v>
      </c>
      <c r="P191">
        <v>143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684.85083299999997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2172396</v>
      </c>
      <c r="B192">
        <v>1</v>
      </c>
      <c r="C192" t="s">
        <v>77</v>
      </c>
      <c r="D192" t="s">
        <v>118</v>
      </c>
      <c r="E192" t="s">
        <v>181</v>
      </c>
      <c r="F192" t="s">
        <v>732</v>
      </c>
      <c r="G192" t="s">
        <v>194</v>
      </c>
      <c r="H192" t="s">
        <v>46</v>
      </c>
      <c r="I192" t="s">
        <v>129</v>
      </c>
      <c r="J192" t="s">
        <v>130</v>
      </c>
      <c r="K192" t="s">
        <v>131</v>
      </c>
      <c r="L192" t="s">
        <v>733</v>
      </c>
      <c r="M192" t="s">
        <v>734</v>
      </c>
      <c r="N192">
        <v>2.0580555550000001</v>
      </c>
      <c r="O192">
        <v>0</v>
      </c>
      <c r="P192">
        <v>1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2.0580560000000001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2172387</v>
      </c>
      <c r="B193">
        <v>1</v>
      </c>
      <c r="C193" t="s">
        <v>76</v>
      </c>
      <c r="D193" t="s">
        <v>99</v>
      </c>
      <c r="E193" t="s">
        <v>161</v>
      </c>
      <c r="F193" t="s">
        <v>735</v>
      </c>
      <c r="G193" t="s">
        <v>128</v>
      </c>
      <c r="H193" t="s">
        <v>46</v>
      </c>
      <c r="I193" t="s">
        <v>129</v>
      </c>
      <c r="J193" t="s">
        <v>130</v>
      </c>
      <c r="K193" t="s">
        <v>131</v>
      </c>
      <c r="L193" t="s">
        <v>736</v>
      </c>
      <c r="M193" t="s">
        <v>737</v>
      </c>
      <c r="N193">
        <v>2.261111111</v>
      </c>
      <c r="O193">
        <v>0</v>
      </c>
      <c r="P193">
        <v>6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13.566667000000001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2172393</v>
      </c>
      <c r="B194">
        <v>1</v>
      </c>
      <c r="C194" t="s">
        <v>77</v>
      </c>
      <c r="D194" t="s">
        <v>123</v>
      </c>
      <c r="E194" t="s">
        <v>134</v>
      </c>
      <c r="F194" t="s">
        <v>738</v>
      </c>
      <c r="G194" t="s">
        <v>136</v>
      </c>
      <c r="H194" t="s">
        <v>47</v>
      </c>
      <c r="I194" t="s">
        <v>129</v>
      </c>
      <c r="J194" t="s">
        <v>130</v>
      </c>
      <c r="K194" t="s">
        <v>131</v>
      </c>
      <c r="L194" t="s">
        <v>739</v>
      </c>
      <c r="M194" t="s">
        <v>740</v>
      </c>
      <c r="N194">
        <v>4.6044444440000003</v>
      </c>
      <c r="O194">
        <v>190</v>
      </c>
      <c r="P194">
        <v>112</v>
      </c>
      <c r="Q194">
        <v>0</v>
      </c>
      <c r="R194">
        <v>0</v>
      </c>
      <c r="S194">
        <v>0</v>
      </c>
      <c r="T194">
        <v>0</v>
      </c>
      <c r="U194">
        <v>874.84444399999995</v>
      </c>
      <c r="V194">
        <v>515.69777799999997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2172391</v>
      </c>
      <c r="B195">
        <v>1</v>
      </c>
      <c r="C195" t="s">
        <v>77</v>
      </c>
      <c r="D195" t="s">
        <v>123</v>
      </c>
      <c r="E195" t="s">
        <v>126</v>
      </c>
      <c r="F195" t="s">
        <v>741</v>
      </c>
      <c r="G195" t="s">
        <v>444</v>
      </c>
      <c r="H195" t="s">
        <v>46</v>
      </c>
      <c r="I195" t="s">
        <v>129</v>
      </c>
      <c r="J195" t="s">
        <v>130</v>
      </c>
      <c r="K195" t="s">
        <v>131</v>
      </c>
      <c r="L195" t="s">
        <v>742</v>
      </c>
      <c r="M195" t="s">
        <v>743</v>
      </c>
      <c r="N195">
        <v>0.75</v>
      </c>
      <c r="O195">
        <v>0</v>
      </c>
      <c r="P195">
        <v>20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15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2172417</v>
      </c>
      <c r="B196">
        <v>1</v>
      </c>
      <c r="C196" t="s">
        <v>76</v>
      </c>
      <c r="D196" t="s">
        <v>89</v>
      </c>
      <c r="E196" t="s">
        <v>186</v>
      </c>
      <c r="F196" t="s">
        <v>744</v>
      </c>
      <c r="G196" t="s">
        <v>366</v>
      </c>
      <c r="H196" t="s">
        <v>47</v>
      </c>
      <c r="I196" t="s">
        <v>129</v>
      </c>
      <c r="J196" t="s">
        <v>130</v>
      </c>
      <c r="K196" t="s">
        <v>251</v>
      </c>
      <c r="L196" t="s">
        <v>745</v>
      </c>
      <c r="M196" t="s">
        <v>746</v>
      </c>
      <c r="N196">
        <v>1.4666666660000001</v>
      </c>
      <c r="O196">
        <v>179</v>
      </c>
      <c r="P196">
        <v>2308</v>
      </c>
      <c r="Q196">
        <v>10</v>
      </c>
      <c r="R196">
        <v>1855</v>
      </c>
      <c r="S196">
        <v>17</v>
      </c>
      <c r="T196">
        <v>1913</v>
      </c>
      <c r="U196">
        <v>262.53333300000003</v>
      </c>
      <c r="V196">
        <v>3385.0666649999998</v>
      </c>
      <c r="W196">
        <v>14.666667</v>
      </c>
      <c r="X196">
        <v>2720.6666650000002</v>
      </c>
      <c r="Y196">
        <v>24.933333000000001</v>
      </c>
      <c r="Z196">
        <v>2805.7333319999998</v>
      </c>
    </row>
    <row r="197" spans="1:26" x14ac:dyDescent="0.25">
      <c r="A197">
        <v>2172397</v>
      </c>
      <c r="B197">
        <v>1</v>
      </c>
      <c r="C197" t="s">
        <v>76</v>
      </c>
      <c r="D197" t="s">
        <v>81</v>
      </c>
      <c r="E197" t="s">
        <v>718</v>
      </c>
      <c r="F197" t="s">
        <v>747</v>
      </c>
      <c r="G197" t="s">
        <v>726</v>
      </c>
      <c r="H197" t="s">
        <v>46</v>
      </c>
      <c r="I197" t="s">
        <v>129</v>
      </c>
      <c r="J197" t="s">
        <v>130</v>
      </c>
      <c r="K197" t="s">
        <v>131</v>
      </c>
      <c r="L197" t="s">
        <v>748</v>
      </c>
      <c r="M197" t="s">
        <v>749</v>
      </c>
      <c r="N197">
        <v>1.7427777769999999</v>
      </c>
      <c r="O197">
        <v>0</v>
      </c>
      <c r="P197">
        <v>38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66.225555999999997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2172399</v>
      </c>
      <c r="B198">
        <v>1</v>
      </c>
      <c r="C198" t="s">
        <v>76</v>
      </c>
      <c r="D198" t="s">
        <v>89</v>
      </c>
      <c r="E198" t="s">
        <v>126</v>
      </c>
      <c r="F198" t="s">
        <v>750</v>
      </c>
      <c r="G198" t="s">
        <v>128</v>
      </c>
      <c r="H198" t="s">
        <v>46</v>
      </c>
      <c r="I198" t="s">
        <v>129</v>
      </c>
      <c r="J198" t="s">
        <v>130</v>
      </c>
      <c r="K198" t="s">
        <v>131</v>
      </c>
      <c r="L198" t="s">
        <v>751</v>
      </c>
      <c r="M198" t="s">
        <v>752</v>
      </c>
      <c r="N198">
        <v>2.6077777769999999</v>
      </c>
      <c r="O198">
        <v>0</v>
      </c>
      <c r="P198">
        <v>20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52.155555999999997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2172405</v>
      </c>
      <c r="B199">
        <v>1</v>
      </c>
      <c r="C199" t="s">
        <v>76</v>
      </c>
      <c r="D199" t="s">
        <v>88</v>
      </c>
      <c r="E199" t="s">
        <v>143</v>
      </c>
      <c r="F199" t="s">
        <v>753</v>
      </c>
      <c r="G199" t="s">
        <v>145</v>
      </c>
      <c r="H199" t="s">
        <v>47</v>
      </c>
      <c r="I199" t="s">
        <v>129</v>
      </c>
      <c r="J199" t="s">
        <v>130</v>
      </c>
      <c r="K199" t="s">
        <v>131</v>
      </c>
      <c r="L199" t="s">
        <v>754</v>
      </c>
      <c r="M199" t="s">
        <v>755</v>
      </c>
      <c r="N199">
        <v>1.778888888</v>
      </c>
      <c r="O199">
        <v>0</v>
      </c>
      <c r="P199">
        <v>23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40.914444000000003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2172404</v>
      </c>
      <c r="B200">
        <v>1</v>
      </c>
      <c r="C200" t="s">
        <v>76</v>
      </c>
      <c r="D200" t="s">
        <v>100</v>
      </c>
      <c r="E200" t="s">
        <v>134</v>
      </c>
      <c r="F200" t="s">
        <v>756</v>
      </c>
      <c r="G200" t="s">
        <v>136</v>
      </c>
      <c r="H200" t="s">
        <v>47</v>
      </c>
      <c r="I200" t="s">
        <v>129</v>
      </c>
      <c r="J200" t="s">
        <v>130</v>
      </c>
      <c r="K200" t="s">
        <v>131</v>
      </c>
      <c r="L200" t="s">
        <v>757</v>
      </c>
      <c r="M200" t="s">
        <v>758</v>
      </c>
      <c r="N200">
        <v>0.44805555499999999</v>
      </c>
      <c r="O200">
        <v>34</v>
      </c>
      <c r="P200">
        <v>394</v>
      </c>
      <c r="Q200">
        <v>0</v>
      </c>
      <c r="R200">
        <v>0</v>
      </c>
      <c r="S200">
        <v>0</v>
      </c>
      <c r="T200">
        <v>0</v>
      </c>
      <c r="U200">
        <v>15.233889</v>
      </c>
      <c r="V200">
        <v>176.53388899999999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2172403</v>
      </c>
      <c r="B201">
        <v>1</v>
      </c>
      <c r="C201" t="s">
        <v>77</v>
      </c>
      <c r="D201" t="s">
        <v>114</v>
      </c>
      <c r="E201" t="s">
        <v>161</v>
      </c>
      <c r="F201" t="s">
        <v>759</v>
      </c>
      <c r="G201" t="s">
        <v>671</v>
      </c>
      <c r="H201" t="s">
        <v>46</v>
      </c>
      <c r="I201" t="s">
        <v>129</v>
      </c>
      <c r="J201" t="s">
        <v>130</v>
      </c>
      <c r="K201" t="s">
        <v>131</v>
      </c>
      <c r="L201" t="s">
        <v>760</v>
      </c>
      <c r="M201" t="s">
        <v>761</v>
      </c>
      <c r="N201">
        <v>0.51555555500000005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40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20.622222000000001</v>
      </c>
    </row>
    <row r="202" spans="1:26" x14ac:dyDescent="0.25">
      <c r="A202">
        <v>2172448</v>
      </c>
      <c r="B202">
        <v>1</v>
      </c>
      <c r="C202" t="s">
        <v>77</v>
      </c>
      <c r="D202" t="s">
        <v>117</v>
      </c>
      <c r="E202" t="s">
        <v>181</v>
      </c>
      <c r="F202" t="s">
        <v>762</v>
      </c>
      <c r="G202" t="s">
        <v>194</v>
      </c>
      <c r="H202" t="s">
        <v>46</v>
      </c>
      <c r="I202" t="s">
        <v>129</v>
      </c>
      <c r="J202" t="s">
        <v>130</v>
      </c>
      <c r="K202" t="s">
        <v>131</v>
      </c>
      <c r="L202" t="s">
        <v>763</v>
      </c>
      <c r="M202" t="s">
        <v>764</v>
      </c>
      <c r="N202">
        <v>2.633611111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2.6336110000000001</v>
      </c>
    </row>
    <row r="203" spans="1:26" x14ac:dyDescent="0.25">
      <c r="A203">
        <v>2172411</v>
      </c>
      <c r="B203">
        <v>1</v>
      </c>
      <c r="C203" t="s">
        <v>76</v>
      </c>
      <c r="D203" t="s">
        <v>87</v>
      </c>
      <c r="E203" t="s">
        <v>126</v>
      </c>
      <c r="F203" t="s">
        <v>765</v>
      </c>
      <c r="G203" t="s">
        <v>128</v>
      </c>
      <c r="H203" t="s">
        <v>46</v>
      </c>
      <c r="I203" t="s">
        <v>129</v>
      </c>
      <c r="J203" t="s">
        <v>130</v>
      </c>
      <c r="K203" t="s">
        <v>131</v>
      </c>
      <c r="L203" t="s">
        <v>766</v>
      </c>
      <c r="M203" t="s">
        <v>767</v>
      </c>
      <c r="N203">
        <v>1.8052777769999999</v>
      </c>
      <c r="O203">
        <v>0</v>
      </c>
      <c r="P203">
        <v>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1.8052779999999999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2172409</v>
      </c>
      <c r="B204">
        <v>1</v>
      </c>
      <c r="C204" t="s">
        <v>77</v>
      </c>
      <c r="D204" t="s">
        <v>108</v>
      </c>
      <c r="E204" t="s">
        <v>126</v>
      </c>
      <c r="F204" t="s">
        <v>768</v>
      </c>
      <c r="G204" t="s">
        <v>140</v>
      </c>
      <c r="H204" t="s">
        <v>46</v>
      </c>
      <c r="I204" t="s">
        <v>129</v>
      </c>
      <c r="J204" t="s">
        <v>130</v>
      </c>
      <c r="K204" t="s">
        <v>131</v>
      </c>
      <c r="L204" t="s">
        <v>769</v>
      </c>
      <c r="M204" t="s">
        <v>770</v>
      </c>
      <c r="N204">
        <v>6.0872222220000003</v>
      </c>
      <c r="O204">
        <v>0</v>
      </c>
      <c r="P204">
        <v>0</v>
      </c>
      <c r="Q204">
        <v>0</v>
      </c>
      <c r="R204">
        <v>49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298.273889</v>
      </c>
      <c r="Y204">
        <v>0</v>
      </c>
      <c r="Z204">
        <v>0</v>
      </c>
    </row>
    <row r="205" spans="1:26" x14ac:dyDescent="0.25">
      <c r="A205">
        <v>2172422</v>
      </c>
      <c r="B205">
        <v>1</v>
      </c>
      <c r="C205" t="s">
        <v>76</v>
      </c>
      <c r="D205" t="s">
        <v>78</v>
      </c>
      <c r="E205" t="s">
        <v>181</v>
      </c>
      <c r="F205" t="s">
        <v>771</v>
      </c>
      <c r="G205" t="s">
        <v>287</v>
      </c>
      <c r="H205" t="s">
        <v>46</v>
      </c>
      <c r="I205" t="s">
        <v>129</v>
      </c>
      <c r="J205" t="s">
        <v>130</v>
      </c>
      <c r="K205" t="s">
        <v>131</v>
      </c>
      <c r="L205" t="s">
        <v>772</v>
      </c>
      <c r="M205" t="s">
        <v>773</v>
      </c>
      <c r="N205">
        <v>2.0066666660000001</v>
      </c>
      <c r="O205">
        <v>0</v>
      </c>
      <c r="P205">
        <v>3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6.02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2172416</v>
      </c>
      <c r="B206">
        <v>1</v>
      </c>
      <c r="C206" t="s">
        <v>76</v>
      </c>
      <c r="D206" t="s">
        <v>79</v>
      </c>
      <c r="E206" t="s">
        <v>143</v>
      </c>
      <c r="F206" t="s">
        <v>774</v>
      </c>
      <c r="G206" t="s">
        <v>136</v>
      </c>
      <c r="H206" t="s">
        <v>47</v>
      </c>
      <c r="I206" t="s">
        <v>129</v>
      </c>
      <c r="J206" t="s">
        <v>130</v>
      </c>
      <c r="K206" t="s">
        <v>131</v>
      </c>
      <c r="L206" t="s">
        <v>775</v>
      </c>
      <c r="M206" t="s">
        <v>776</v>
      </c>
      <c r="N206">
        <v>2.0613888880000002</v>
      </c>
      <c r="O206">
        <v>3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6.1841670000000004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2172420</v>
      </c>
      <c r="B207">
        <v>1</v>
      </c>
      <c r="C207" t="s">
        <v>76</v>
      </c>
      <c r="D207" t="s">
        <v>97</v>
      </c>
      <c r="E207" t="s">
        <v>126</v>
      </c>
      <c r="F207" t="s">
        <v>777</v>
      </c>
      <c r="G207" t="s">
        <v>128</v>
      </c>
      <c r="H207" t="s">
        <v>46</v>
      </c>
      <c r="I207" t="s">
        <v>129</v>
      </c>
      <c r="J207" t="s">
        <v>130</v>
      </c>
      <c r="K207" t="s">
        <v>131</v>
      </c>
      <c r="L207" t="s">
        <v>778</v>
      </c>
      <c r="M207" t="s">
        <v>779</v>
      </c>
      <c r="N207">
        <v>2.3475000000000001</v>
      </c>
      <c r="O207">
        <v>0</v>
      </c>
      <c r="P207">
        <v>9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21.127500000000001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2172423</v>
      </c>
      <c r="B208">
        <v>1</v>
      </c>
      <c r="C208" t="s">
        <v>76</v>
      </c>
      <c r="D208" t="s">
        <v>93</v>
      </c>
      <c r="E208" t="s">
        <v>181</v>
      </c>
      <c r="F208" t="s">
        <v>780</v>
      </c>
      <c r="G208" t="s">
        <v>163</v>
      </c>
      <c r="H208" t="s">
        <v>46</v>
      </c>
      <c r="I208" t="s">
        <v>129</v>
      </c>
      <c r="J208" t="s">
        <v>130</v>
      </c>
      <c r="K208" t="s">
        <v>131</v>
      </c>
      <c r="L208" t="s">
        <v>781</v>
      </c>
      <c r="M208" t="s">
        <v>782</v>
      </c>
      <c r="N208">
        <v>10.354722221999999</v>
      </c>
      <c r="O208">
        <v>0</v>
      </c>
      <c r="P208">
        <v>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10.354722000000001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2172426</v>
      </c>
      <c r="B209">
        <v>1</v>
      </c>
      <c r="C209" t="s">
        <v>76</v>
      </c>
      <c r="D209" t="s">
        <v>94</v>
      </c>
      <c r="E209" t="s">
        <v>181</v>
      </c>
      <c r="F209" t="s">
        <v>783</v>
      </c>
      <c r="G209" t="s">
        <v>287</v>
      </c>
      <c r="H209" t="s">
        <v>46</v>
      </c>
      <c r="I209" t="s">
        <v>129</v>
      </c>
      <c r="J209" t="s">
        <v>130</v>
      </c>
      <c r="K209" t="s">
        <v>131</v>
      </c>
      <c r="L209" t="s">
        <v>784</v>
      </c>
      <c r="M209" t="s">
        <v>785</v>
      </c>
      <c r="N209">
        <v>0.57999999999999996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0.57999999999999996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2172414</v>
      </c>
      <c r="B210">
        <v>1</v>
      </c>
      <c r="C210" t="s">
        <v>76</v>
      </c>
      <c r="D210" t="s">
        <v>98</v>
      </c>
      <c r="E210" t="s">
        <v>143</v>
      </c>
      <c r="F210" t="s">
        <v>786</v>
      </c>
      <c r="G210" t="s">
        <v>279</v>
      </c>
      <c r="H210" t="s">
        <v>47</v>
      </c>
      <c r="I210" t="s">
        <v>129</v>
      </c>
      <c r="J210" t="s">
        <v>130</v>
      </c>
      <c r="K210" t="s">
        <v>131</v>
      </c>
      <c r="L210" t="s">
        <v>787</v>
      </c>
      <c r="M210" t="s">
        <v>788</v>
      </c>
      <c r="N210">
        <v>1.8986111109999999</v>
      </c>
      <c r="O210">
        <v>0</v>
      </c>
      <c r="P210">
        <v>0</v>
      </c>
      <c r="Q210">
        <v>2</v>
      </c>
      <c r="R210">
        <v>189</v>
      </c>
      <c r="S210">
        <v>2</v>
      </c>
      <c r="T210">
        <v>610</v>
      </c>
      <c r="U210">
        <v>0</v>
      </c>
      <c r="V210">
        <v>0</v>
      </c>
      <c r="W210">
        <v>3.7972220000000001</v>
      </c>
      <c r="X210">
        <v>358.83749999999998</v>
      </c>
      <c r="Y210">
        <v>3.7972220000000001</v>
      </c>
      <c r="Z210">
        <v>1158.1527779999999</v>
      </c>
    </row>
    <row r="211" spans="1:26" x14ac:dyDescent="0.25">
      <c r="A211">
        <v>2172469</v>
      </c>
      <c r="B211">
        <v>1</v>
      </c>
      <c r="C211" t="s">
        <v>77</v>
      </c>
      <c r="D211" t="s">
        <v>114</v>
      </c>
      <c r="E211" t="s">
        <v>143</v>
      </c>
      <c r="F211" t="s">
        <v>789</v>
      </c>
      <c r="G211" t="s">
        <v>145</v>
      </c>
      <c r="H211" t="s">
        <v>47</v>
      </c>
      <c r="I211" t="s">
        <v>129</v>
      </c>
      <c r="J211" t="s">
        <v>130</v>
      </c>
      <c r="K211" t="s">
        <v>131</v>
      </c>
      <c r="L211" t="s">
        <v>790</v>
      </c>
      <c r="M211" t="s">
        <v>791</v>
      </c>
      <c r="N211">
        <v>6.7266666659999999</v>
      </c>
      <c r="O211">
        <v>4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26.906666999999999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2172440</v>
      </c>
      <c r="B212">
        <v>1</v>
      </c>
      <c r="C212" t="s">
        <v>76</v>
      </c>
      <c r="D212" t="s">
        <v>102</v>
      </c>
      <c r="E212" t="s">
        <v>126</v>
      </c>
      <c r="F212" t="s">
        <v>792</v>
      </c>
      <c r="G212" t="s">
        <v>128</v>
      </c>
      <c r="H212" t="s">
        <v>46</v>
      </c>
      <c r="I212" t="s">
        <v>129</v>
      </c>
      <c r="J212" t="s">
        <v>130</v>
      </c>
      <c r="K212" t="s">
        <v>131</v>
      </c>
      <c r="L212" t="s">
        <v>793</v>
      </c>
      <c r="M212" t="s">
        <v>794</v>
      </c>
      <c r="N212">
        <v>5.7527777770000004</v>
      </c>
      <c r="O212">
        <v>0</v>
      </c>
      <c r="P212">
        <v>3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17.258333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2172432</v>
      </c>
      <c r="B213">
        <v>1</v>
      </c>
      <c r="C213" t="s">
        <v>76</v>
      </c>
      <c r="D213" t="s">
        <v>89</v>
      </c>
      <c r="E213" t="s">
        <v>126</v>
      </c>
      <c r="F213" t="s">
        <v>795</v>
      </c>
      <c r="G213" t="s">
        <v>128</v>
      </c>
      <c r="H213" t="s">
        <v>46</v>
      </c>
      <c r="I213" t="s">
        <v>129</v>
      </c>
      <c r="J213" t="s">
        <v>130</v>
      </c>
      <c r="K213" t="s">
        <v>131</v>
      </c>
      <c r="L213" t="s">
        <v>796</v>
      </c>
      <c r="M213" t="s">
        <v>797</v>
      </c>
      <c r="N213">
        <v>2.2227777770000001</v>
      </c>
      <c r="O213">
        <v>0</v>
      </c>
      <c r="P213">
        <v>3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6.6683329999999996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2172431</v>
      </c>
      <c r="B214">
        <v>1</v>
      </c>
      <c r="C214" t="s">
        <v>76</v>
      </c>
      <c r="D214" t="s">
        <v>80</v>
      </c>
      <c r="E214" t="s">
        <v>181</v>
      </c>
      <c r="F214" t="s">
        <v>798</v>
      </c>
      <c r="G214" t="s">
        <v>194</v>
      </c>
      <c r="H214" t="s">
        <v>46</v>
      </c>
      <c r="I214" t="s">
        <v>129</v>
      </c>
      <c r="J214" t="s">
        <v>130</v>
      </c>
      <c r="K214" t="s">
        <v>131</v>
      </c>
      <c r="L214" t="s">
        <v>799</v>
      </c>
      <c r="M214" t="s">
        <v>800</v>
      </c>
      <c r="N214">
        <v>5.0075000000000003</v>
      </c>
      <c r="O214">
        <v>0</v>
      </c>
      <c r="P214">
        <v>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5.0075000000000003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2172433</v>
      </c>
      <c r="B215">
        <v>1</v>
      </c>
      <c r="C215" t="s">
        <v>76</v>
      </c>
      <c r="D215" t="s">
        <v>78</v>
      </c>
      <c r="E215" t="s">
        <v>126</v>
      </c>
      <c r="F215" t="s">
        <v>801</v>
      </c>
      <c r="G215" t="s">
        <v>163</v>
      </c>
      <c r="H215" t="s">
        <v>46</v>
      </c>
      <c r="I215" t="s">
        <v>129</v>
      </c>
      <c r="J215" t="s">
        <v>130</v>
      </c>
      <c r="K215" t="s">
        <v>131</v>
      </c>
      <c r="L215" t="s">
        <v>802</v>
      </c>
      <c r="M215" t="s">
        <v>803</v>
      </c>
      <c r="N215">
        <v>0.89361111100000001</v>
      </c>
      <c r="O215">
        <v>0</v>
      </c>
      <c r="P215">
        <v>167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149.233056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2172439</v>
      </c>
      <c r="B216">
        <v>1</v>
      </c>
      <c r="C216" t="s">
        <v>77</v>
      </c>
      <c r="D216" t="s">
        <v>110</v>
      </c>
      <c r="E216" t="s">
        <v>181</v>
      </c>
      <c r="F216" t="s">
        <v>804</v>
      </c>
      <c r="G216" t="s">
        <v>194</v>
      </c>
      <c r="H216" t="s">
        <v>46</v>
      </c>
      <c r="I216" t="s">
        <v>129</v>
      </c>
      <c r="J216" t="s">
        <v>130</v>
      </c>
      <c r="K216" t="s">
        <v>131</v>
      </c>
      <c r="L216" t="s">
        <v>805</v>
      </c>
      <c r="M216" t="s">
        <v>806</v>
      </c>
      <c r="N216">
        <v>1.7208333330000001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1.7208330000000001</v>
      </c>
    </row>
    <row r="217" spans="1:26" x14ac:dyDescent="0.25">
      <c r="A217">
        <v>2172441</v>
      </c>
      <c r="B217">
        <v>1</v>
      </c>
      <c r="C217" t="s">
        <v>76</v>
      </c>
      <c r="D217" t="s">
        <v>92</v>
      </c>
      <c r="E217" t="s">
        <v>126</v>
      </c>
      <c r="F217" t="s">
        <v>807</v>
      </c>
      <c r="G217" t="s">
        <v>640</v>
      </c>
      <c r="H217" t="s">
        <v>46</v>
      </c>
      <c r="I217" t="s">
        <v>129</v>
      </c>
      <c r="J217" t="s">
        <v>130</v>
      </c>
      <c r="K217" t="s">
        <v>131</v>
      </c>
      <c r="L217" t="s">
        <v>808</v>
      </c>
      <c r="M217" t="s">
        <v>809</v>
      </c>
      <c r="N217">
        <v>2.8975</v>
      </c>
      <c r="O217">
        <v>0</v>
      </c>
      <c r="P217">
        <v>0</v>
      </c>
      <c r="Q217">
        <v>0</v>
      </c>
      <c r="R217">
        <v>171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495.47250000000003</v>
      </c>
      <c r="Y217">
        <v>0</v>
      </c>
      <c r="Z217">
        <v>0</v>
      </c>
    </row>
    <row r="218" spans="1:26" x14ac:dyDescent="0.25">
      <c r="A218">
        <v>2172488</v>
      </c>
      <c r="B218">
        <v>1</v>
      </c>
      <c r="C218" t="s">
        <v>77</v>
      </c>
      <c r="D218" t="s">
        <v>109</v>
      </c>
      <c r="E218" t="s">
        <v>126</v>
      </c>
      <c r="F218" t="s">
        <v>810</v>
      </c>
      <c r="G218" t="s">
        <v>671</v>
      </c>
      <c r="H218" t="s">
        <v>46</v>
      </c>
      <c r="I218" t="s">
        <v>129</v>
      </c>
      <c r="J218" t="s">
        <v>130</v>
      </c>
      <c r="K218" t="s">
        <v>131</v>
      </c>
      <c r="L218" t="s">
        <v>811</v>
      </c>
      <c r="M218" t="s">
        <v>812</v>
      </c>
      <c r="N218">
        <v>5.5997222219999996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3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16.799167000000001</v>
      </c>
    </row>
    <row r="219" spans="1:26" x14ac:dyDescent="0.25">
      <c r="A219">
        <v>2172442</v>
      </c>
      <c r="B219">
        <v>1</v>
      </c>
      <c r="C219" t="s">
        <v>76</v>
      </c>
      <c r="D219" t="s">
        <v>93</v>
      </c>
      <c r="E219" t="s">
        <v>813</v>
      </c>
      <c r="F219" t="s">
        <v>814</v>
      </c>
      <c r="G219" t="s">
        <v>366</v>
      </c>
      <c r="H219" t="s">
        <v>47</v>
      </c>
      <c r="I219" t="s">
        <v>129</v>
      </c>
      <c r="J219" t="s">
        <v>130</v>
      </c>
      <c r="K219" t="s">
        <v>251</v>
      </c>
      <c r="L219" t="s">
        <v>815</v>
      </c>
      <c r="M219" t="s">
        <v>816</v>
      </c>
      <c r="N219">
        <v>0.39027777699999999</v>
      </c>
      <c r="O219">
        <v>85</v>
      </c>
      <c r="P219">
        <v>18070</v>
      </c>
      <c r="Q219">
        <v>0</v>
      </c>
      <c r="R219">
        <v>0</v>
      </c>
      <c r="S219">
        <v>0</v>
      </c>
      <c r="T219">
        <v>0</v>
      </c>
      <c r="U219">
        <v>33.173611000000001</v>
      </c>
      <c r="V219">
        <v>7052.3194299999996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2172446</v>
      </c>
      <c r="B220">
        <v>1</v>
      </c>
      <c r="C220" t="s">
        <v>76</v>
      </c>
      <c r="D220" t="s">
        <v>100</v>
      </c>
      <c r="E220" t="s">
        <v>143</v>
      </c>
      <c r="F220" t="s">
        <v>817</v>
      </c>
      <c r="G220" t="s">
        <v>145</v>
      </c>
      <c r="H220" t="s">
        <v>47</v>
      </c>
      <c r="I220" t="s">
        <v>129</v>
      </c>
      <c r="J220" t="s">
        <v>130</v>
      </c>
      <c r="K220" t="s">
        <v>131</v>
      </c>
      <c r="L220" t="s">
        <v>818</v>
      </c>
      <c r="M220" t="s">
        <v>819</v>
      </c>
      <c r="N220">
        <v>2.3650000000000002</v>
      </c>
      <c r="O220">
        <v>1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2.3650000000000002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2172447</v>
      </c>
      <c r="B221">
        <v>1</v>
      </c>
      <c r="C221" t="s">
        <v>77</v>
      </c>
      <c r="D221" t="s">
        <v>124</v>
      </c>
      <c r="E221" t="s">
        <v>181</v>
      </c>
      <c r="F221" t="s">
        <v>820</v>
      </c>
      <c r="G221" t="s">
        <v>194</v>
      </c>
      <c r="H221" t="s">
        <v>46</v>
      </c>
      <c r="I221" t="s">
        <v>129</v>
      </c>
      <c r="J221" t="s">
        <v>130</v>
      </c>
      <c r="K221" t="s">
        <v>131</v>
      </c>
      <c r="L221" t="s">
        <v>821</v>
      </c>
      <c r="M221" t="s">
        <v>822</v>
      </c>
      <c r="N221">
        <v>1.174722222</v>
      </c>
      <c r="O221">
        <v>0</v>
      </c>
      <c r="P221">
        <v>15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17.620833000000001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2172445</v>
      </c>
      <c r="B222">
        <v>1</v>
      </c>
      <c r="C222" t="s">
        <v>77</v>
      </c>
      <c r="D222" t="s">
        <v>116</v>
      </c>
      <c r="E222" t="s">
        <v>134</v>
      </c>
      <c r="F222" t="s">
        <v>823</v>
      </c>
      <c r="G222" t="s">
        <v>136</v>
      </c>
      <c r="H222" t="s">
        <v>47</v>
      </c>
      <c r="I222" t="s">
        <v>129</v>
      </c>
      <c r="J222" t="s">
        <v>130</v>
      </c>
      <c r="K222" t="s">
        <v>131</v>
      </c>
      <c r="L222" t="s">
        <v>824</v>
      </c>
      <c r="M222" t="s">
        <v>825</v>
      </c>
      <c r="N222">
        <v>0.65694444399999996</v>
      </c>
      <c r="O222">
        <v>1</v>
      </c>
      <c r="P222">
        <v>908</v>
      </c>
      <c r="Q222">
        <v>0</v>
      </c>
      <c r="R222">
        <v>0</v>
      </c>
      <c r="S222">
        <v>0</v>
      </c>
      <c r="T222">
        <v>0</v>
      </c>
      <c r="U222">
        <v>0.65694399999999997</v>
      </c>
      <c r="V222">
        <v>596.50555499999996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2172497</v>
      </c>
      <c r="B223">
        <v>1</v>
      </c>
      <c r="C223" t="s">
        <v>77</v>
      </c>
      <c r="D223" t="s">
        <v>115</v>
      </c>
      <c r="E223" t="s">
        <v>181</v>
      </c>
      <c r="F223" t="s">
        <v>826</v>
      </c>
      <c r="G223" t="s">
        <v>194</v>
      </c>
      <c r="H223" t="s">
        <v>46</v>
      </c>
      <c r="I223" t="s">
        <v>129</v>
      </c>
      <c r="J223" t="s">
        <v>130</v>
      </c>
      <c r="K223" t="s">
        <v>131</v>
      </c>
      <c r="L223" t="s">
        <v>827</v>
      </c>
      <c r="M223" t="s">
        <v>828</v>
      </c>
      <c r="N223">
        <v>2.75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1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2.75</v>
      </c>
    </row>
    <row r="224" spans="1:26" x14ac:dyDescent="0.25">
      <c r="A224">
        <v>2172492</v>
      </c>
      <c r="B224">
        <v>1</v>
      </c>
      <c r="C224" t="s">
        <v>77</v>
      </c>
      <c r="D224" t="s">
        <v>111</v>
      </c>
      <c r="E224" t="s">
        <v>126</v>
      </c>
      <c r="F224" t="s">
        <v>829</v>
      </c>
      <c r="G224" t="s">
        <v>128</v>
      </c>
      <c r="H224" t="s">
        <v>46</v>
      </c>
      <c r="I224" t="s">
        <v>129</v>
      </c>
      <c r="J224" t="s">
        <v>130</v>
      </c>
      <c r="K224" t="s">
        <v>131</v>
      </c>
      <c r="L224" t="s">
        <v>830</v>
      </c>
      <c r="M224" t="s">
        <v>831</v>
      </c>
      <c r="N224">
        <v>3.457777777</v>
      </c>
      <c r="O224">
        <v>0</v>
      </c>
      <c r="P224">
        <v>0</v>
      </c>
      <c r="Q224">
        <v>0</v>
      </c>
      <c r="R224">
        <v>17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58.782221999999997</v>
      </c>
      <c r="Y224">
        <v>0</v>
      </c>
      <c r="Z224">
        <v>0</v>
      </c>
    </row>
    <row r="225" spans="1:26" x14ac:dyDescent="0.25">
      <c r="A225">
        <v>2172449</v>
      </c>
      <c r="B225">
        <v>1</v>
      </c>
      <c r="C225" t="s">
        <v>76</v>
      </c>
      <c r="D225" t="s">
        <v>81</v>
      </c>
      <c r="E225" t="s">
        <v>181</v>
      </c>
      <c r="F225" t="s">
        <v>832</v>
      </c>
      <c r="G225" t="s">
        <v>287</v>
      </c>
      <c r="H225" t="s">
        <v>46</v>
      </c>
      <c r="I225" t="s">
        <v>129</v>
      </c>
      <c r="J225" t="s">
        <v>130</v>
      </c>
      <c r="K225" t="s">
        <v>131</v>
      </c>
      <c r="L225" t="s">
        <v>833</v>
      </c>
      <c r="M225" t="s">
        <v>834</v>
      </c>
      <c r="N225">
        <v>2.3174999999999999</v>
      </c>
      <c r="O225">
        <v>0</v>
      </c>
      <c r="P225">
        <v>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4.6349999999999998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2172451</v>
      </c>
      <c r="B226">
        <v>1</v>
      </c>
      <c r="C226" t="s">
        <v>76</v>
      </c>
      <c r="D226" t="s">
        <v>102</v>
      </c>
      <c r="E226" t="s">
        <v>126</v>
      </c>
      <c r="F226" t="s">
        <v>835</v>
      </c>
      <c r="G226" t="s">
        <v>223</v>
      </c>
      <c r="H226" t="s">
        <v>46</v>
      </c>
      <c r="I226" t="s">
        <v>129</v>
      </c>
      <c r="J226" t="s">
        <v>130</v>
      </c>
      <c r="K226" t="s">
        <v>131</v>
      </c>
      <c r="L226" t="s">
        <v>836</v>
      </c>
      <c r="M226" t="s">
        <v>837</v>
      </c>
      <c r="N226">
        <v>7.0088888880000004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7.0088889999999999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2172464</v>
      </c>
      <c r="B227">
        <v>1</v>
      </c>
      <c r="C227" t="s">
        <v>77</v>
      </c>
      <c r="D227" t="s">
        <v>111</v>
      </c>
      <c r="E227" t="s">
        <v>143</v>
      </c>
      <c r="F227" t="s">
        <v>838</v>
      </c>
      <c r="G227" t="s">
        <v>145</v>
      </c>
      <c r="H227" t="s">
        <v>47</v>
      </c>
      <c r="I227" t="s">
        <v>129</v>
      </c>
      <c r="J227" t="s">
        <v>130</v>
      </c>
      <c r="K227" t="s">
        <v>131</v>
      </c>
      <c r="L227" t="s">
        <v>839</v>
      </c>
      <c r="M227" t="s">
        <v>840</v>
      </c>
      <c r="N227">
        <v>1.1216666660000001</v>
      </c>
      <c r="O227">
        <v>0</v>
      </c>
      <c r="P227">
        <v>0</v>
      </c>
      <c r="Q227">
        <v>2</v>
      </c>
      <c r="R227">
        <v>295</v>
      </c>
      <c r="S227">
        <v>0</v>
      </c>
      <c r="T227">
        <v>2</v>
      </c>
      <c r="U227">
        <v>0</v>
      </c>
      <c r="V227">
        <v>0</v>
      </c>
      <c r="W227">
        <v>2.2433329999999998</v>
      </c>
      <c r="X227">
        <v>330.89166599999999</v>
      </c>
      <c r="Y227">
        <v>0</v>
      </c>
      <c r="Z227">
        <v>2.2433329999999998</v>
      </c>
    </row>
    <row r="228" spans="1:26" x14ac:dyDescent="0.25">
      <c r="A228">
        <v>2172450</v>
      </c>
      <c r="B228">
        <v>1</v>
      </c>
      <c r="C228" t="s">
        <v>77</v>
      </c>
      <c r="D228" t="s">
        <v>124</v>
      </c>
      <c r="E228" t="s">
        <v>143</v>
      </c>
      <c r="F228" t="s">
        <v>841</v>
      </c>
      <c r="G228" t="s">
        <v>145</v>
      </c>
      <c r="H228" t="s">
        <v>47</v>
      </c>
      <c r="I228" t="s">
        <v>129</v>
      </c>
      <c r="J228" t="s">
        <v>130</v>
      </c>
      <c r="K228" t="s">
        <v>131</v>
      </c>
      <c r="L228" t="s">
        <v>842</v>
      </c>
      <c r="M228" t="s">
        <v>843</v>
      </c>
      <c r="N228">
        <v>6.02</v>
      </c>
      <c r="O228">
        <v>0</v>
      </c>
      <c r="P228">
        <v>105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632.1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2172453</v>
      </c>
      <c r="B229">
        <v>1</v>
      </c>
      <c r="C229" t="s">
        <v>76</v>
      </c>
      <c r="D229" t="s">
        <v>80</v>
      </c>
      <c r="E229" t="s">
        <v>181</v>
      </c>
      <c r="F229" t="s">
        <v>844</v>
      </c>
      <c r="G229" t="s">
        <v>183</v>
      </c>
      <c r="H229" t="s">
        <v>46</v>
      </c>
      <c r="I229" t="s">
        <v>129</v>
      </c>
      <c r="J229" t="s">
        <v>130</v>
      </c>
      <c r="K229" t="s">
        <v>131</v>
      </c>
      <c r="L229" t="s">
        <v>845</v>
      </c>
      <c r="M229" t="s">
        <v>846</v>
      </c>
      <c r="N229">
        <v>7.6749999999999998</v>
      </c>
      <c r="O229">
        <v>0</v>
      </c>
      <c r="P229">
        <v>9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69.075000000000003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2172457</v>
      </c>
      <c r="B230">
        <v>1</v>
      </c>
      <c r="C230" t="s">
        <v>76</v>
      </c>
      <c r="D230" t="s">
        <v>96</v>
      </c>
      <c r="E230" t="s">
        <v>181</v>
      </c>
      <c r="F230" t="s">
        <v>847</v>
      </c>
      <c r="G230" t="s">
        <v>194</v>
      </c>
      <c r="H230" t="s">
        <v>46</v>
      </c>
      <c r="I230" t="s">
        <v>129</v>
      </c>
      <c r="J230" t="s">
        <v>130</v>
      </c>
      <c r="K230" t="s">
        <v>131</v>
      </c>
      <c r="L230" t="s">
        <v>848</v>
      </c>
      <c r="M230" t="s">
        <v>849</v>
      </c>
      <c r="N230">
        <v>2.196388888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2.1963889999999999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2172465</v>
      </c>
      <c r="B231">
        <v>1</v>
      </c>
      <c r="C231" t="s">
        <v>76</v>
      </c>
      <c r="D231" t="s">
        <v>89</v>
      </c>
      <c r="E231" t="s">
        <v>181</v>
      </c>
      <c r="F231" t="s">
        <v>850</v>
      </c>
      <c r="G231" t="s">
        <v>194</v>
      </c>
      <c r="H231" t="s">
        <v>46</v>
      </c>
      <c r="I231" t="s">
        <v>129</v>
      </c>
      <c r="J231" t="s">
        <v>130</v>
      </c>
      <c r="K231" t="s">
        <v>131</v>
      </c>
      <c r="L231" t="s">
        <v>851</v>
      </c>
      <c r="M231" t="s">
        <v>852</v>
      </c>
      <c r="N231">
        <v>3.1713888880000001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1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3.171389</v>
      </c>
    </row>
    <row r="232" spans="1:26" x14ac:dyDescent="0.25">
      <c r="A232">
        <v>2172470</v>
      </c>
      <c r="B232">
        <v>1</v>
      </c>
      <c r="C232" t="s">
        <v>77</v>
      </c>
      <c r="D232" t="s">
        <v>118</v>
      </c>
      <c r="E232" t="s">
        <v>143</v>
      </c>
      <c r="F232" t="s">
        <v>853</v>
      </c>
      <c r="G232" t="s">
        <v>145</v>
      </c>
      <c r="H232" t="s">
        <v>47</v>
      </c>
      <c r="I232" t="s">
        <v>129</v>
      </c>
      <c r="J232" t="s">
        <v>130</v>
      </c>
      <c r="K232" t="s">
        <v>131</v>
      </c>
      <c r="L232" t="s">
        <v>854</v>
      </c>
      <c r="M232" t="s">
        <v>855</v>
      </c>
      <c r="N232">
        <v>8.2316666660000006</v>
      </c>
      <c r="O232">
        <v>0</v>
      </c>
      <c r="P232">
        <v>0</v>
      </c>
      <c r="Q232">
        <v>0</v>
      </c>
      <c r="R232">
        <v>0</v>
      </c>
      <c r="S232">
        <v>1</v>
      </c>
      <c r="T232">
        <v>176</v>
      </c>
      <c r="U232">
        <v>0</v>
      </c>
      <c r="V232">
        <v>0</v>
      </c>
      <c r="W232">
        <v>0</v>
      </c>
      <c r="X232">
        <v>0</v>
      </c>
      <c r="Y232">
        <v>8.2316669999999998</v>
      </c>
      <c r="Z232">
        <v>1448.7733330000001</v>
      </c>
    </row>
    <row r="233" spans="1:26" x14ac:dyDescent="0.25">
      <c r="A233">
        <v>2172503</v>
      </c>
      <c r="B233">
        <v>1</v>
      </c>
      <c r="C233" t="s">
        <v>76</v>
      </c>
      <c r="D233" t="s">
        <v>93</v>
      </c>
      <c r="E233" t="s">
        <v>161</v>
      </c>
      <c r="F233" t="s">
        <v>856</v>
      </c>
      <c r="G233" t="s">
        <v>402</v>
      </c>
      <c r="H233" t="s">
        <v>46</v>
      </c>
      <c r="I233" t="s">
        <v>129</v>
      </c>
      <c r="J233" t="s">
        <v>130</v>
      </c>
      <c r="K233" t="s">
        <v>131</v>
      </c>
      <c r="L233" t="s">
        <v>857</v>
      </c>
      <c r="M233" t="s">
        <v>858</v>
      </c>
      <c r="N233">
        <v>1.8625</v>
      </c>
      <c r="O233">
        <v>0</v>
      </c>
      <c r="P233">
        <v>80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149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2172466</v>
      </c>
      <c r="B234">
        <v>1</v>
      </c>
      <c r="C234" t="s">
        <v>76</v>
      </c>
      <c r="D234" t="s">
        <v>103</v>
      </c>
      <c r="E234" t="s">
        <v>134</v>
      </c>
      <c r="F234" t="s">
        <v>859</v>
      </c>
      <c r="G234" t="s">
        <v>136</v>
      </c>
      <c r="H234" t="s">
        <v>47</v>
      </c>
      <c r="I234" t="s">
        <v>129</v>
      </c>
      <c r="J234" t="s">
        <v>130</v>
      </c>
      <c r="K234" t="s">
        <v>131</v>
      </c>
      <c r="L234" t="s">
        <v>860</v>
      </c>
      <c r="M234" t="s">
        <v>861</v>
      </c>
      <c r="N234">
        <v>0.229444444</v>
      </c>
      <c r="O234">
        <v>0</v>
      </c>
      <c r="P234">
        <v>0</v>
      </c>
      <c r="Q234">
        <v>10</v>
      </c>
      <c r="R234">
        <v>3156</v>
      </c>
      <c r="S234">
        <v>0</v>
      </c>
      <c r="T234">
        <v>0</v>
      </c>
      <c r="U234">
        <v>0</v>
      </c>
      <c r="V234">
        <v>0</v>
      </c>
      <c r="W234">
        <v>2.2944439999999999</v>
      </c>
      <c r="X234">
        <v>724.126665</v>
      </c>
      <c r="Y234">
        <v>0</v>
      </c>
      <c r="Z234">
        <v>0</v>
      </c>
    </row>
    <row r="235" spans="1:26" x14ac:dyDescent="0.25">
      <c r="A235">
        <v>2172480</v>
      </c>
      <c r="B235">
        <v>1</v>
      </c>
      <c r="C235" t="s">
        <v>77</v>
      </c>
      <c r="D235" t="s">
        <v>111</v>
      </c>
      <c r="E235" t="s">
        <v>181</v>
      </c>
      <c r="F235" t="s">
        <v>862</v>
      </c>
      <c r="G235" t="s">
        <v>194</v>
      </c>
      <c r="H235" t="s">
        <v>46</v>
      </c>
      <c r="I235" t="s">
        <v>129</v>
      </c>
      <c r="J235" t="s">
        <v>130</v>
      </c>
      <c r="K235" t="s">
        <v>131</v>
      </c>
      <c r="L235" t="s">
        <v>863</v>
      </c>
      <c r="M235" t="s">
        <v>864</v>
      </c>
      <c r="N235">
        <v>3.318888888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1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3.318889</v>
      </c>
    </row>
    <row r="236" spans="1:26" x14ac:dyDescent="0.25">
      <c r="A236">
        <v>2172510</v>
      </c>
      <c r="B236">
        <v>1</v>
      </c>
      <c r="C236" t="s">
        <v>77</v>
      </c>
      <c r="D236" t="s">
        <v>115</v>
      </c>
      <c r="E236" t="s">
        <v>126</v>
      </c>
      <c r="F236" t="s">
        <v>865</v>
      </c>
      <c r="G236" t="s">
        <v>128</v>
      </c>
      <c r="H236" t="s">
        <v>46</v>
      </c>
      <c r="I236" t="s">
        <v>129</v>
      </c>
      <c r="J236" t="s">
        <v>130</v>
      </c>
      <c r="K236" t="s">
        <v>131</v>
      </c>
      <c r="L236" t="s">
        <v>866</v>
      </c>
      <c r="M236" t="s">
        <v>867</v>
      </c>
      <c r="N236">
        <v>5.2944444439999998</v>
      </c>
      <c r="O236">
        <v>0</v>
      </c>
      <c r="P236">
        <v>0</v>
      </c>
      <c r="Q236">
        <v>0</v>
      </c>
      <c r="R236">
        <v>7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37.061110999999997</v>
      </c>
      <c r="Y236">
        <v>0</v>
      </c>
      <c r="Z236">
        <v>0</v>
      </c>
    </row>
    <row r="237" spans="1:26" x14ac:dyDescent="0.25">
      <c r="A237">
        <v>2172512</v>
      </c>
      <c r="B237">
        <v>1</v>
      </c>
      <c r="C237" t="s">
        <v>77</v>
      </c>
      <c r="D237" t="s">
        <v>117</v>
      </c>
      <c r="E237" t="s">
        <v>181</v>
      </c>
      <c r="F237" t="s">
        <v>868</v>
      </c>
      <c r="G237" t="s">
        <v>194</v>
      </c>
      <c r="H237" t="s">
        <v>46</v>
      </c>
      <c r="I237" t="s">
        <v>129</v>
      </c>
      <c r="J237" t="s">
        <v>130</v>
      </c>
      <c r="K237" t="s">
        <v>131</v>
      </c>
      <c r="L237" t="s">
        <v>869</v>
      </c>
      <c r="M237" t="s">
        <v>870</v>
      </c>
      <c r="N237">
        <v>2.1858333330000002</v>
      </c>
      <c r="O237">
        <v>0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2.1858330000000001</v>
      </c>
      <c r="Y237">
        <v>0</v>
      </c>
      <c r="Z237">
        <v>0</v>
      </c>
    </row>
    <row r="238" spans="1:26" x14ac:dyDescent="0.25">
      <c r="A238">
        <v>2172479</v>
      </c>
      <c r="B238">
        <v>1</v>
      </c>
      <c r="C238" t="s">
        <v>77</v>
      </c>
      <c r="D238" t="s">
        <v>112</v>
      </c>
      <c r="E238" t="s">
        <v>181</v>
      </c>
      <c r="F238" t="s">
        <v>871</v>
      </c>
      <c r="G238" t="s">
        <v>194</v>
      </c>
      <c r="H238" t="s">
        <v>46</v>
      </c>
      <c r="I238" t="s">
        <v>129</v>
      </c>
      <c r="J238" t="s">
        <v>130</v>
      </c>
      <c r="K238" t="s">
        <v>131</v>
      </c>
      <c r="L238" t="s">
        <v>872</v>
      </c>
      <c r="M238" t="s">
        <v>873</v>
      </c>
      <c r="N238">
        <v>2.1597222220000001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2.1597219999999999</v>
      </c>
    </row>
    <row r="239" spans="1:26" x14ac:dyDescent="0.25">
      <c r="A239">
        <v>2172475</v>
      </c>
      <c r="B239">
        <v>1</v>
      </c>
      <c r="C239" t="s">
        <v>76</v>
      </c>
      <c r="D239" t="s">
        <v>99</v>
      </c>
      <c r="E239" t="s">
        <v>126</v>
      </c>
      <c r="F239" t="s">
        <v>874</v>
      </c>
      <c r="G239" t="s">
        <v>152</v>
      </c>
      <c r="H239" t="s">
        <v>46</v>
      </c>
      <c r="I239" t="s">
        <v>129</v>
      </c>
      <c r="J239" t="s">
        <v>130</v>
      </c>
      <c r="K239" t="s">
        <v>131</v>
      </c>
      <c r="L239" t="s">
        <v>875</v>
      </c>
      <c r="M239" t="s">
        <v>876</v>
      </c>
      <c r="N239">
        <v>1.432222222</v>
      </c>
      <c r="O239">
        <v>0</v>
      </c>
      <c r="P239">
        <v>48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68.746667000000002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2172473</v>
      </c>
      <c r="B240">
        <v>1</v>
      </c>
      <c r="C240" t="s">
        <v>76</v>
      </c>
      <c r="D240" t="s">
        <v>84</v>
      </c>
      <c r="E240" t="s">
        <v>126</v>
      </c>
      <c r="F240" t="s">
        <v>877</v>
      </c>
      <c r="G240" t="s">
        <v>636</v>
      </c>
      <c r="H240" t="s">
        <v>46</v>
      </c>
      <c r="I240" t="s">
        <v>129</v>
      </c>
      <c r="J240" t="s">
        <v>15</v>
      </c>
      <c r="K240" t="s">
        <v>131</v>
      </c>
      <c r="L240" t="s">
        <v>878</v>
      </c>
      <c r="M240" t="s">
        <v>879</v>
      </c>
      <c r="N240">
        <v>1.941944444</v>
      </c>
      <c r="O240">
        <v>0</v>
      </c>
      <c r="P240">
        <v>56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108.74888900000001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2172518</v>
      </c>
      <c r="B241">
        <v>1</v>
      </c>
      <c r="C241" t="s">
        <v>76</v>
      </c>
      <c r="D241" t="s">
        <v>89</v>
      </c>
      <c r="E241" t="s">
        <v>181</v>
      </c>
      <c r="F241" t="s">
        <v>880</v>
      </c>
      <c r="G241" t="s">
        <v>194</v>
      </c>
      <c r="H241" t="s">
        <v>46</v>
      </c>
      <c r="I241" t="s">
        <v>129</v>
      </c>
      <c r="J241" t="s">
        <v>130</v>
      </c>
      <c r="K241" t="s">
        <v>131</v>
      </c>
      <c r="L241" t="s">
        <v>881</v>
      </c>
      <c r="M241" t="s">
        <v>882</v>
      </c>
      <c r="N241">
        <v>2</v>
      </c>
      <c r="O241">
        <v>0</v>
      </c>
      <c r="P241">
        <v>1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2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2172481</v>
      </c>
      <c r="B242">
        <v>1</v>
      </c>
      <c r="C242" t="s">
        <v>76</v>
      </c>
      <c r="D242" t="s">
        <v>82</v>
      </c>
      <c r="E242" t="s">
        <v>181</v>
      </c>
      <c r="F242" t="s">
        <v>613</v>
      </c>
      <c r="G242" t="s">
        <v>183</v>
      </c>
      <c r="H242" t="s">
        <v>46</v>
      </c>
      <c r="I242" t="s">
        <v>129</v>
      </c>
      <c r="J242" t="s">
        <v>130</v>
      </c>
      <c r="K242" t="s">
        <v>131</v>
      </c>
      <c r="L242" t="s">
        <v>883</v>
      </c>
      <c r="M242" t="s">
        <v>884</v>
      </c>
      <c r="N242">
        <v>8.8327777770000004</v>
      </c>
      <c r="O242">
        <v>0</v>
      </c>
      <c r="P242">
        <v>1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8.8327779999999994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2172530</v>
      </c>
      <c r="B243">
        <v>1</v>
      </c>
      <c r="C243" t="s">
        <v>77</v>
      </c>
      <c r="D243" t="s">
        <v>109</v>
      </c>
      <c r="E243" t="s">
        <v>126</v>
      </c>
      <c r="F243" t="s">
        <v>885</v>
      </c>
      <c r="G243" t="s">
        <v>128</v>
      </c>
      <c r="H243" t="s">
        <v>46</v>
      </c>
      <c r="I243" t="s">
        <v>129</v>
      </c>
      <c r="J243" t="s">
        <v>130</v>
      </c>
      <c r="K243" t="s">
        <v>131</v>
      </c>
      <c r="L243" t="s">
        <v>886</v>
      </c>
      <c r="M243" t="s">
        <v>887</v>
      </c>
      <c r="N243">
        <v>4.8550000000000004</v>
      </c>
      <c r="O243">
        <v>0</v>
      </c>
      <c r="P243">
        <v>8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38.840000000000003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2172482</v>
      </c>
      <c r="B244">
        <v>1</v>
      </c>
      <c r="C244" t="s">
        <v>76</v>
      </c>
      <c r="D244" t="s">
        <v>86</v>
      </c>
      <c r="E244" t="s">
        <v>126</v>
      </c>
      <c r="F244" t="s">
        <v>888</v>
      </c>
      <c r="G244" t="s">
        <v>128</v>
      </c>
      <c r="H244" t="s">
        <v>46</v>
      </c>
      <c r="I244" t="s">
        <v>129</v>
      </c>
      <c r="J244" t="s">
        <v>130</v>
      </c>
      <c r="K244" t="s">
        <v>131</v>
      </c>
      <c r="L244" t="s">
        <v>889</v>
      </c>
      <c r="M244" t="s">
        <v>890</v>
      </c>
      <c r="N244">
        <v>1.704722222</v>
      </c>
      <c r="O244">
        <v>0</v>
      </c>
      <c r="P244">
        <v>321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547.21583299999998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2172487</v>
      </c>
      <c r="B245">
        <v>1</v>
      </c>
      <c r="C245" t="s">
        <v>76</v>
      </c>
      <c r="D245" t="s">
        <v>90</v>
      </c>
      <c r="E245" t="s">
        <v>181</v>
      </c>
      <c r="F245" t="s">
        <v>891</v>
      </c>
      <c r="G245" t="s">
        <v>194</v>
      </c>
      <c r="H245" t="s">
        <v>46</v>
      </c>
      <c r="I245" t="s">
        <v>129</v>
      </c>
      <c r="J245" t="s">
        <v>130</v>
      </c>
      <c r="K245" t="s">
        <v>131</v>
      </c>
      <c r="L245" t="s">
        <v>892</v>
      </c>
      <c r="M245" t="s">
        <v>893</v>
      </c>
      <c r="N245">
        <v>2.4258333329999999</v>
      </c>
      <c r="O245">
        <v>0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2.4258329999999999</v>
      </c>
      <c r="Y245">
        <v>0</v>
      </c>
      <c r="Z245">
        <v>0</v>
      </c>
    </row>
    <row r="246" spans="1:26" x14ac:dyDescent="0.25">
      <c r="A246">
        <v>2172499</v>
      </c>
      <c r="B246">
        <v>1</v>
      </c>
      <c r="C246" t="s">
        <v>76</v>
      </c>
      <c r="D246" t="s">
        <v>95</v>
      </c>
      <c r="E246" t="s">
        <v>181</v>
      </c>
      <c r="F246" t="s">
        <v>894</v>
      </c>
      <c r="G246" t="s">
        <v>194</v>
      </c>
      <c r="H246" t="s">
        <v>46</v>
      </c>
      <c r="I246" t="s">
        <v>129</v>
      </c>
      <c r="J246" t="s">
        <v>130</v>
      </c>
      <c r="K246" t="s">
        <v>131</v>
      </c>
      <c r="L246" t="s">
        <v>895</v>
      </c>
      <c r="M246" t="s">
        <v>896</v>
      </c>
      <c r="N246">
        <v>5.3066666659999999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1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5.306667</v>
      </c>
    </row>
    <row r="247" spans="1:26" x14ac:dyDescent="0.25">
      <c r="A247">
        <v>2172484</v>
      </c>
      <c r="B247">
        <v>1</v>
      </c>
      <c r="C247" t="s">
        <v>76</v>
      </c>
      <c r="D247" t="s">
        <v>101</v>
      </c>
      <c r="E247" t="s">
        <v>813</v>
      </c>
      <c r="F247" t="s">
        <v>897</v>
      </c>
      <c r="G247" t="s">
        <v>201</v>
      </c>
      <c r="H247" t="s">
        <v>47</v>
      </c>
      <c r="I247" t="s">
        <v>129</v>
      </c>
      <c r="J247" t="s">
        <v>130</v>
      </c>
      <c r="K247" t="s">
        <v>131</v>
      </c>
      <c r="L247" t="s">
        <v>898</v>
      </c>
      <c r="M247" t="s">
        <v>899</v>
      </c>
      <c r="N247">
        <v>0.884444444</v>
      </c>
      <c r="O247">
        <v>49</v>
      </c>
      <c r="P247">
        <v>13080</v>
      </c>
      <c r="Q247">
        <v>0</v>
      </c>
      <c r="R247">
        <v>0</v>
      </c>
      <c r="S247">
        <v>0</v>
      </c>
      <c r="T247">
        <v>0</v>
      </c>
      <c r="U247">
        <v>43.337778</v>
      </c>
      <c r="V247">
        <v>11568.533328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2172485</v>
      </c>
      <c r="B248">
        <v>1</v>
      </c>
      <c r="C248" t="s">
        <v>76</v>
      </c>
      <c r="D248" t="s">
        <v>101</v>
      </c>
      <c r="E248" t="s">
        <v>813</v>
      </c>
      <c r="F248" t="s">
        <v>900</v>
      </c>
      <c r="G248" t="s">
        <v>201</v>
      </c>
      <c r="H248" t="s">
        <v>47</v>
      </c>
      <c r="I248" t="s">
        <v>129</v>
      </c>
      <c r="J248" t="s">
        <v>130</v>
      </c>
      <c r="K248" t="s">
        <v>131</v>
      </c>
      <c r="L248" t="s">
        <v>901</v>
      </c>
      <c r="M248" t="s">
        <v>902</v>
      </c>
      <c r="N248">
        <v>0.78472222199999997</v>
      </c>
      <c r="O248">
        <v>0</v>
      </c>
      <c r="P248">
        <v>7904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6202.4444430000003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2172494</v>
      </c>
      <c r="B249">
        <v>1</v>
      </c>
      <c r="C249" t="s">
        <v>76</v>
      </c>
      <c r="D249" t="s">
        <v>105</v>
      </c>
      <c r="E249" t="s">
        <v>181</v>
      </c>
      <c r="F249" t="s">
        <v>903</v>
      </c>
      <c r="G249" t="s">
        <v>194</v>
      </c>
      <c r="H249" t="s">
        <v>46</v>
      </c>
      <c r="I249" t="s">
        <v>129</v>
      </c>
      <c r="J249" t="s">
        <v>130</v>
      </c>
      <c r="K249" t="s">
        <v>131</v>
      </c>
      <c r="L249" t="s">
        <v>904</v>
      </c>
      <c r="M249" t="s">
        <v>905</v>
      </c>
      <c r="N249">
        <v>0.76166666599999999</v>
      </c>
      <c r="O249">
        <v>0</v>
      </c>
      <c r="P249">
        <v>0</v>
      </c>
      <c r="Q249">
        <v>0</v>
      </c>
      <c r="R249">
        <v>2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1.523333</v>
      </c>
      <c r="Y249">
        <v>0</v>
      </c>
      <c r="Z249">
        <v>0</v>
      </c>
    </row>
    <row r="250" spans="1:26" x14ac:dyDescent="0.25">
      <c r="A250">
        <v>2172489</v>
      </c>
      <c r="B250">
        <v>1</v>
      </c>
      <c r="C250" t="s">
        <v>76</v>
      </c>
      <c r="D250" t="s">
        <v>100</v>
      </c>
      <c r="E250" t="s">
        <v>813</v>
      </c>
      <c r="F250" t="s">
        <v>906</v>
      </c>
      <c r="G250" t="s">
        <v>136</v>
      </c>
      <c r="H250" t="s">
        <v>47</v>
      </c>
      <c r="I250" t="s">
        <v>129</v>
      </c>
      <c r="J250" t="s">
        <v>130</v>
      </c>
      <c r="K250" t="s">
        <v>131</v>
      </c>
      <c r="L250" t="s">
        <v>907</v>
      </c>
      <c r="M250" t="s">
        <v>908</v>
      </c>
      <c r="N250">
        <v>0.126388888</v>
      </c>
      <c r="O250">
        <v>47</v>
      </c>
      <c r="P250">
        <v>520</v>
      </c>
      <c r="Q250">
        <v>0</v>
      </c>
      <c r="R250">
        <v>0</v>
      </c>
      <c r="S250">
        <v>0</v>
      </c>
      <c r="T250">
        <v>0</v>
      </c>
      <c r="U250">
        <v>5.9402780000000002</v>
      </c>
      <c r="V250">
        <v>65.722222000000002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2172491</v>
      </c>
      <c r="B251">
        <v>1</v>
      </c>
      <c r="C251" t="s">
        <v>76</v>
      </c>
      <c r="D251" t="s">
        <v>96</v>
      </c>
      <c r="E251" t="s">
        <v>186</v>
      </c>
      <c r="F251" t="s">
        <v>909</v>
      </c>
      <c r="G251" t="s">
        <v>136</v>
      </c>
      <c r="H251" t="s">
        <v>47</v>
      </c>
      <c r="I251" t="s">
        <v>129</v>
      </c>
      <c r="J251" t="s">
        <v>130</v>
      </c>
      <c r="K251" t="s">
        <v>131</v>
      </c>
      <c r="L251" t="s">
        <v>910</v>
      </c>
      <c r="M251" t="s">
        <v>911</v>
      </c>
      <c r="N251">
        <v>0.200833333</v>
      </c>
      <c r="O251">
        <v>37</v>
      </c>
      <c r="P251">
        <v>576</v>
      </c>
      <c r="Q251">
        <v>0</v>
      </c>
      <c r="R251">
        <v>0</v>
      </c>
      <c r="S251">
        <v>0</v>
      </c>
      <c r="T251">
        <v>0</v>
      </c>
      <c r="U251">
        <v>7.4308329999999998</v>
      </c>
      <c r="V251">
        <v>115.68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2172553</v>
      </c>
      <c r="B252">
        <v>1</v>
      </c>
      <c r="C252" t="s">
        <v>77</v>
      </c>
      <c r="D252" t="s">
        <v>117</v>
      </c>
      <c r="E252" t="s">
        <v>126</v>
      </c>
      <c r="F252" t="s">
        <v>912</v>
      </c>
      <c r="G252" t="s">
        <v>128</v>
      </c>
      <c r="H252" t="s">
        <v>46</v>
      </c>
      <c r="I252" t="s">
        <v>129</v>
      </c>
      <c r="J252" t="s">
        <v>130</v>
      </c>
      <c r="K252" t="s">
        <v>131</v>
      </c>
      <c r="L252" t="s">
        <v>913</v>
      </c>
      <c r="M252" t="s">
        <v>914</v>
      </c>
      <c r="N252">
        <v>2.3616666660000001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32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75.573333000000005</v>
      </c>
    </row>
    <row r="253" spans="1:26" x14ac:dyDescent="0.25">
      <c r="A253">
        <v>2172493</v>
      </c>
      <c r="B253">
        <v>1</v>
      </c>
      <c r="C253" t="s">
        <v>76</v>
      </c>
      <c r="D253" t="s">
        <v>85</v>
      </c>
      <c r="E253" t="s">
        <v>718</v>
      </c>
      <c r="F253" t="s">
        <v>915</v>
      </c>
      <c r="G253" t="s">
        <v>916</v>
      </c>
      <c r="H253" t="s">
        <v>46</v>
      </c>
      <c r="I253" t="s">
        <v>129</v>
      </c>
      <c r="J253" t="s">
        <v>130</v>
      </c>
      <c r="K253" t="s">
        <v>131</v>
      </c>
      <c r="L253" t="s">
        <v>917</v>
      </c>
      <c r="M253" t="s">
        <v>918</v>
      </c>
      <c r="N253">
        <v>2.176111111</v>
      </c>
      <c r="O253">
        <v>0</v>
      </c>
      <c r="P253">
        <v>16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34.817777999999997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2172506</v>
      </c>
      <c r="B254">
        <v>1</v>
      </c>
      <c r="C254" t="s">
        <v>76</v>
      </c>
      <c r="D254" t="s">
        <v>100</v>
      </c>
      <c r="E254" t="s">
        <v>181</v>
      </c>
      <c r="F254" t="s">
        <v>919</v>
      </c>
      <c r="G254" t="s">
        <v>194</v>
      </c>
      <c r="H254" t="s">
        <v>46</v>
      </c>
      <c r="I254" t="s">
        <v>129</v>
      </c>
      <c r="J254" t="s">
        <v>130</v>
      </c>
      <c r="K254" t="s">
        <v>131</v>
      </c>
      <c r="L254" t="s">
        <v>920</v>
      </c>
      <c r="M254" t="s">
        <v>921</v>
      </c>
      <c r="N254">
        <v>3.8338888880000002</v>
      </c>
      <c r="O254">
        <v>0</v>
      </c>
      <c r="P254">
        <v>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3.8338890000000001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2172505</v>
      </c>
      <c r="B255">
        <v>1</v>
      </c>
      <c r="C255" t="s">
        <v>76</v>
      </c>
      <c r="D255" t="s">
        <v>81</v>
      </c>
      <c r="E255" t="s">
        <v>181</v>
      </c>
      <c r="F255" t="s">
        <v>922</v>
      </c>
      <c r="G255" t="s">
        <v>636</v>
      </c>
      <c r="H255" t="s">
        <v>46</v>
      </c>
      <c r="I255" t="s">
        <v>129</v>
      </c>
      <c r="J255" t="s">
        <v>130</v>
      </c>
      <c r="K255" t="s">
        <v>131</v>
      </c>
      <c r="L255" t="s">
        <v>923</v>
      </c>
      <c r="M255" t="s">
        <v>924</v>
      </c>
      <c r="N255">
        <v>3.5436111110000001</v>
      </c>
      <c r="O255">
        <v>0</v>
      </c>
      <c r="P255">
        <v>11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38.979722000000002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2172560</v>
      </c>
      <c r="B256">
        <v>1</v>
      </c>
      <c r="C256" t="s">
        <v>77</v>
      </c>
      <c r="D256" t="s">
        <v>114</v>
      </c>
      <c r="E256" t="s">
        <v>126</v>
      </c>
      <c r="F256" t="s">
        <v>925</v>
      </c>
      <c r="G256" t="s">
        <v>152</v>
      </c>
      <c r="H256" t="s">
        <v>46</v>
      </c>
      <c r="I256" t="s">
        <v>129</v>
      </c>
      <c r="J256" t="s">
        <v>130</v>
      </c>
      <c r="K256" t="s">
        <v>131</v>
      </c>
      <c r="L256" t="s">
        <v>926</v>
      </c>
      <c r="M256" t="s">
        <v>927</v>
      </c>
      <c r="N256">
        <v>2.6494444439999998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2.6494439999999999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2172522</v>
      </c>
      <c r="B257">
        <v>1</v>
      </c>
      <c r="C257" t="s">
        <v>77</v>
      </c>
      <c r="D257" t="s">
        <v>115</v>
      </c>
      <c r="E257" t="s">
        <v>126</v>
      </c>
      <c r="F257" t="s">
        <v>928</v>
      </c>
      <c r="G257" t="s">
        <v>128</v>
      </c>
      <c r="H257" t="s">
        <v>46</v>
      </c>
      <c r="I257" t="s">
        <v>129</v>
      </c>
      <c r="J257" t="s">
        <v>130</v>
      </c>
      <c r="K257" t="s">
        <v>131</v>
      </c>
      <c r="L257" t="s">
        <v>929</v>
      </c>
      <c r="M257" t="s">
        <v>930</v>
      </c>
      <c r="N257">
        <v>3.2149999999999999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7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22.504999999999999</v>
      </c>
    </row>
    <row r="258" spans="1:26" x14ac:dyDescent="0.25">
      <c r="A258">
        <v>2172507</v>
      </c>
      <c r="B258">
        <v>1</v>
      </c>
      <c r="C258" t="s">
        <v>76</v>
      </c>
      <c r="D258" t="s">
        <v>89</v>
      </c>
      <c r="E258" t="s">
        <v>186</v>
      </c>
      <c r="F258" t="s">
        <v>931</v>
      </c>
      <c r="G258" t="s">
        <v>366</v>
      </c>
      <c r="H258" t="s">
        <v>47</v>
      </c>
      <c r="I258" t="s">
        <v>129</v>
      </c>
      <c r="J258" t="s">
        <v>130</v>
      </c>
      <c r="K258" t="s">
        <v>251</v>
      </c>
      <c r="L258" t="s">
        <v>932</v>
      </c>
      <c r="M258" t="s">
        <v>933</v>
      </c>
      <c r="N258">
        <v>0.16930916600000001</v>
      </c>
      <c r="O258">
        <v>37</v>
      </c>
      <c r="P258">
        <v>55</v>
      </c>
      <c r="Q258">
        <v>1</v>
      </c>
      <c r="R258">
        <v>1</v>
      </c>
      <c r="S258">
        <v>9</v>
      </c>
      <c r="T258">
        <v>507</v>
      </c>
      <c r="U258">
        <v>6.2644390000000003</v>
      </c>
      <c r="V258">
        <v>9.3120039999999999</v>
      </c>
      <c r="W258">
        <v>0.16930899999999999</v>
      </c>
      <c r="X258">
        <v>0.16930899999999999</v>
      </c>
      <c r="Y258">
        <v>1.523782</v>
      </c>
      <c r="Z258">
        <v>85.839747000000003</v>
      </c>
    </row>
    <row r="259" spans="1:26" x14ac:dyDescent="0.25">
      <c r="A259">
        <v>2172521</v>
      </c>
      <c r="B259">
        <v>1</v>
      </c>
      <c r="C259" t="s">
        <v>76</v>
      </c>
      <c r="D259" t="s">
        <v>93</v>
      </c>
      <c r="E259" t="s">
        <v>143</v>
      </c>
      <c r="F259" t="s">
        <v>934</v>
      </c>
      <c r="G259" t="s">
        <v>366</v>
      </c>
      <c r="H259" t="s">
        <v>47</v>
      </c>
      <c r="I259" t="s">
        <v>129</v>
      </c>
      <c r="J259" t="s">
        <v>130</v>
      </c>
      <c r="K259" t="s">
        <v>251</v>
      </c>
      <c r="L259" t="s">
        <v>935</v>
      </c>
      <c r="M259" t="s">
        <v>936</v>
      </c>
      <c r="N259">
        <v>0.49</v>
      </c>
      <c r="O259">
        <v>28</v>
      </c>
      <c r="P259">
        <v>261</v>
      </c>
      <c r="Q259">
        <v>0</v>
      </c>
      <c r="R259">
        <v>0</v>
      </c>
      <c r="S259">
        <v>0</v>
      </c>
      <c r="T259">
        <v>0</v>
      </c>
      <c r="U259">
        <v>13.72</v>
      </c>
      <c r="V259">
        <v>127.89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2172515</v>
      </c>
      <c r="B260">
        <v>1</v>
      </c>
      <c r="C260" t="s">
        <v>76</v>
      </c>
      <c r="D260" t="s">
        <v>90</v>
      </c>
      <c r="E260" t="s">
        <v>181</v>
      </c>
      <c r="F260" t="s">
        <v>937</v>
      </c>
      <c r="G260" t="s">
        <v>194</v>
      </c>
      <c r="H260" t="s">
        <v>46</v>
      </c>
      <c r="I260" t="s">
        <v>129</v>
      </c>
      <c r="J260" t="s">
        <v>130</v>
      </c>
      <c r="K260" t="s">
        <v>131</v>
      </c>
      <c r="L260" t="s">
        <v>938</v>
      </c>
      <c r="M260" t="s">
        <v>939</v>
      </c>
      <c r="N260">
        <v>4.8038888880000004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1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4.8038889999999999</v>
      </c>
    </row>
    <row r="261" spans="1:26" x14ac:dyDescent="0.25">
      <c r="A261">
        <v>2172555</v>
      </c>
      <c r="B261">
        <v>1</v>
      </c>
      <c r="C261" t="s">
        <v>76</v>
      </c>
      <c r="D261" t="s">
        <v>81</v>
      </c>
      <c r="E261" t="s">
        <v>181</v>
      </c>
      <c r="F261" t="s">
        <v>940</v>
      </c>
      <c r="G261" t="s">
        <v>636</v>
      </c>
      <c r="H261" t="s">
        <v>46</v>
      </c>
      <c r="I261" t="s">
        <v>129</v>
      </c>
      <c r="J261" t="s">
        <v>130</v>
      </c>
      <c r="K261" t="s">
        <v>131</v>
      </c>
      <c r="L261" t="s">
        <v>941</v>
      </c>
      <c r="M261" t="s">
        <v>942</v>
      </c>
      <c r="N261">
        <v>3.491944444</v>
      </c>
      <c r="O261">
        <v>0</v>
      </c>
      <c r="P261">
        <v>13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45.395277999999998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2172517</v>
      </c>
      <c r="B262">
        <v>1</v>
      </c>
      <c r="C262" t="s">
        <v>77</v>
      </c>
      <c r="D262" t="s">
        <v>124</v>
      </c>
      <c r="E262" t="s">
        <v>186</v>
      </c>
      <c r="F262" t="s">
        <v>943</v>
      </c>
      <c r="G262" t="s">
        <v>136</v>
      </c>
      <c r="H262" t="s">
        <v>47</v>
      </c>
      <c r="I262" t="s">
        <v>129</v>
      </c>
      <c r="J262" t="s">
        <v>130</v>
      </c>
      <c r="K262" t="s">
        <v>131</v>
      </c>
      <c r="L262" t="s">
        <v>944</v>
      </c>
      <c r="M262" t="s">
        <v>945</v>
      </c>
      <c r="N262">
        <v>0.80805555500000004</v>
      </c>
      <c r="O262">
        <v>13</v>
      </c>
      <c r="P262">
        <v>1012</v>
      </c>
      <c r="Q262">
        <v>0</v>
      </c>
      <c r="R262">
        <v>0</v>
      </c>
      <c r="S262">
        <v>0</v>
      </c>
      <c r="T262">
        <v>0</v>
      </c>
      <c r="U262">
        <v>10.504721999999999</v>
      </c>
      <c r="V262">
        <v>817.75222199999996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2172526</v>
      </c>
      <c r="B263">
        <v>1</v>
      </c>
      <c r="C263" t="s">
        <v>76</v>
      </c>
      <c r="D263" t="s">
        <v>100</v>
      </c>
      <c r="E263" t="s">
        <v>126</v>
      </c>
      <c r="F263" t="s">
        <v>946</v>
      </c>
      <c r="G263" t="s">
        <v>636</v>
      </c>
      <c r="H263" t="s">
        <v>46</v>
      </c>
      <c r="I263" t="s">
        <v>129</v>
      </c>
      <c r="J263" t="s">
        <v>130</v>
      </c>
      <c r="K263" t="s">
        <v>131</v>
      </c>
      <c r="L263" t="s">
        <v>947</v>
      </c>
      <c r="M263" t="s">
        <v>948</v>
      </c>
      <c r="N263">
        <v>1.7113888880000001</v>
      </c>
      <c r="O263">
        <v>0</v>
      </c>
      <c r="P263">
        <v>95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162.58194399999999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2172523</v>
      </c>
      <c r="B264">
        <v>1</v>
      </c>
      <c r="C264" t="s">
        <v>76</v>
      </c>
      <c r="D264" t="s">
        <v>106</v>
      </c>
      <c r="E264" t="s">
        <v>181</v>
      </c>
      <c r="F264" t="s">
        <v>949</v>
      </c>
      <c r="G264" t="s">
        <v>194</v>
      </c>
      <c r="H264" t="s">
        <v>46</v>
      </c>
      <c r="I264" t="s">
        <v>129</v>
      </c>
      <c r="J264" t="s">
        <v>130</v>
      </c>
      <c r="K264" t="s">
        <v>131</v>
      </c>
      <c r="L264" t="s">
        <v>950</v>
      </c>
      <c r="M264" t="s">
        <v>951</v>
      </c>
      <c r="N264">
        <v>2.5436111110000001</v>
      </c>
      <c r="O264">
        <v>0</v>
      </c>
      <c r="P264">
        <v>3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7.630833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2172535</v>
      </c>
      <c r="B265">
        <v>1</v>
      </c>
      <c r="C265" t="s">
        <v>76</v>
      </c>
      <c r="D265" t="s">
        <v>85</v>
      </c>
      <c r="E265" t="s">
        <v>181</v>
      </c>
      <c r="F265" t="s">
        <v>952</v>
      </c>
      <c r="G265" t="s">
        <v>183</v>
      </c>
      <c r="H265" t="s">
        <v>46</v>
      </c>
      <c r="I265" t="s">
        <v>129</v>
      </c>
      <c r="J265" t="s">
        <v>130</v>
      </c>
      <c r="K265" t="s">
        <v>131</v>
      </c>
      <c r="L265" t="s">
        <v>953</v>
      </c>
      <c r="M265" t="s">
        <v>954</v>
      </c>
      <c r="N265">
        <v>0.51333333299999995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0.51333300000000004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2172531</v>
      </c>
      <c r="B266">
        <v>1</v>
      </c>
      <c r="C266" t="s">
        <v>76</v>
      </c>
      <c r="D266" t="s">
        <v>91</v>
      </c>
      <c r="E266" t="s">
        <v>813</v>
      </c>
      <c r="F266" t="s">
        <v>955</v>
      </c>
      <c r="G266" t="s">
        <v>201</v>
      </c>
      <c r="H266" t="s">
        <v>47</v>
      </c>
      <c r="I266" t="s">
        <v>129</v>
      </c>
      <c r="J266" t="s">
        <v>130</v>
      </c>
      <c r="K266" t="s">
        <v>131</v>
      </c>
      <c r="L266" t="s">
        <v>956</v>
      </c>
      <c r="M266" t="s">
        <v>957</v>
      </c>
      <c r="N266">
        <v>0.14499999999999999</v>
      </c>
      <c r="O266">
        <v>96</v>
      </c>
      <c r="P266">
        <v>1897</v>
      </c>
      <c r="Q266">
        <v>0</v>
      </c>
      <c r="R266">
        <v>0</v>
      </c>
      <c r="S266">
        <v>0</v>
      </c>
      <c r="T266">
        <v>0</v>
      </c>
      <c r="U266">
        <v>13.92</v>
      </c>
      <c r="V266">
        <v>275.065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2172532</v>
      </c>
      <c r="B267">
        <v>1</v>
      </c>
      <c r="C267" t="s">
        <v>76</v>
      </c>
      <c r="D267" t="s">
        <v>91</v>
      </c>
      <c r="E267" t="s">
        <v>813</v>
      </c>
      <c r="F267" t="s">
        <v>958</v>
      </c>
      <c r="G267" t="s">
        <v>201</v>
      </c>
      <c r="H267" t="s">
        <v>47</v>
      </c>
      <c r="I267" t="s">
        <v>129</v>
      </c>
      <c r="J267" t="s">
        <v>130</v>
      </c>
      <c r="K267" t="s">
        <v>131</v>
      </c>
      <c r="L267" t="s">
        <v>959</v>
      </c>
      <c r="M267" t="s">
        <v>960</v>
      </c>
      <c r="N267">
        <v>6.8927776999999996E-2</v>
      </c>
      <c r="O267">
        <v>42</v>
      </c>
      <c r="P267">
        <v>3358</v>
      </c>
      <c r="Q267">
        <v>0</v>
      </c>
      <c r="R267">
        <v>0</v>
      </c>
      <c r="S267">
        <v>0</v>
      </c>
      <c r="T267">
        <v>0</v>
      </c>
      <c r="U267">
        <v>2.8949669999999998</v>
      </c>
      <c r="V267">
        <v>231.459475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2172533</v>
      </c>
      <c r="B268">
        <v>1</v>
      </c>
      <c r="C268" t="s">
        <v>76</v>
      </c>
      <c r="D268" t="s">
        <v>91</v>
      </c>
      <c r="E268" t="s">
        <v>813</v>
      </c>
      <c r="F268" t="s">
        <v>961</v>
      </c>
      <c r="G268" t="s">
        <v>136</v>
      </c>
      <c r="H268" t="s">
        <v>47</v>
      </c>
      <c r="I268" t="s">
        <v>129</v>
      </c>
      <c r="J268" t="s">
        <v>130</v>
      </c>
      <c r="K268" t="s">
        <v>131</v>
      </c>
      <c r="L268" t="s">
        <v>962</v>
      </c>
      <c r="M268" t="s">
        <v>963</v>
      </c>
      <c r="N268">
        <v>5.7500000000000002E-2</v>
      </c>
      <c r="O268">
        <v>114</v>
      </c>
      <c r="P268">
        <v>4311</v>
      </c>
      <c r="Q268">
        <v>0</v>
      </c>
      <c r="R268">
        <v>0</v>
      </c>
      <c r="S268">
        <v>0</v>
      </c>
      <c r="T268">
        <v>0</v>
      </c>
      <c r="U268">
        <v>6.5549999999999997</v>
      </c>
      <c r="V268">
        <v>247.88249999999999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2172537</v>
      </c>
      <c r="B269">
        <v>1</v>
      </c>
      <c r="C269" t="s">
        <v>76</v>
      </c>
      <c r="D269" t="s">
        <v>101</v>
      </c>
      <c r="E269" t="s">
        <v>181</v>
      </c>
      <c r="F269" t="s">
        <v>964</v>
      </c>
      <c r="G269" t="s">
        <v>183</v>
      </c>
      <c r="H269" t="s">
        <v>46</v>
      </c>
      <c r="I269" t="s">
        <v>129</v>
      </c>
      <c r="J269" t="s">
        <v>130</v>
      </c>
      <c r="K269" t="s">
        <v>131</v>
      </c>
      <c r="L269" t="s">
        <v>965</v>
      </c>
      <c r="M269" t="s">
        <v>966</v>
      </c>
      <c r="N269">
        <v>3.503333333</v>
      </c>
      <c r="O269">
        <v>0</v>
      </c>
      <c r="P269">
        <v>1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3.503333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2172534</v>
      </c>
      <c r="B270">
        <v>1</v>
      </c>
      <c r="C270" t="s">
        <v>76</v>
      </c>
      <c r="D270" t="s">
        <v>101</v>
      </c>
      <c r="E270" t="s">
        <v>813</v>
      </c>
      <c r="F270" t="s">
        <v>967</v>
      </c>
      <c r="G270" t="s">
        <v>636</v>
      </c>
      <c r="H270" t="s">
        <v>47</v>
      </c>
      <c r="I270" t="s">
        <v>129</v>
      </c>
      <c r="J270" t="s">
        <v>15</v>
      </c>
      <c r="K270" t="s">
        <v>131</v>
      </c>
      <c r="L270" t="s">
        <v>968</v>
      </c>
      <c r="M270" t="s">
        <v>969</v>
      </c>
      <c r="N270">
        <v>0.51638888800000005</v>
      </c>
      <c r="O270">
        <v>1</v>
      </c>
      <c r="P270">
        <v>5</v>
      </c>
      <c r="Q270">
        <v>0</v>
      </c>
      <c r="R270">
        <v>0</v>
      </c>
      <c r="S270">
        <v>0</v>
      </c>
      <c r="T270">
        <v>0</v>
      </c>
      <c r="U270">
        <v>0.51638899999999999</v>
      </c>
      <c r="V270">
        <v>2.581944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2172539</v>
      </c>
      <c r="B271">
        <v>1</v>
      </c>
      <c r="C271" t="s">
        <v>76</v>
      </c>
      <c r="D271" t="s">
        <v>101</v>
      </c>
      <c r="E271" t="s">
        <v>186</v>
      </c>
      <c r="F271" t="s">
        <v>970</v>
      </c>
      <c r="G271" t="s">
        <v>136</v>
      </c>
      <c r="H271" t="s">
        <v>47</v>
      </c>
      <c r="I271" t="s">
        <v>129</v>
      </c>
      <c r="J271" t="s">
        <v>130</v>
      </c>
      <c r="K271" t="s">
        <v>131</v>
      </c>
      <c r="L271" t="s">
        <v>971</v>
      </c>
      <c r="M271" t="s">
        <v>972</v>
      </c>
      <c r="N271">
        <v>0.12805555499999999</v>
      </c>
      <c r="O271">
        <v>131</v>
      </c>
      <c r="P271">
        <v>30308</v>
      </c>
      <c r="Q271">
        <v>0</v>
      </c>
      <c r="R271">
        <v>0</v>
      </c>
      <c r="S271">
        <v>0</v>
      </c>
      <c r="T271">
        <v>0</v>
      </c>
      <c r="U271">
        <v>16.775278</v>
      </c>
      <c r="V271">
        <v>3881.1077610000002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2172554</v>
      </c>
      <c r="B272">
        <v>1</v>
      </c>
      <c r="C272" t="s">
        <v>76</v>
      </c>
      <c r="D272" t="s">
        <v>99</v>
      </c>
      <c r="E272" t="s">
        <v>126</v>
      </c>
      <c r="F272" t="s">
        <v>973</v>
      </c>
      <c r="G272" t="s">
        <v>128</v>
      </c>
      <c r="H272" t="s">
        <v>46</v>
      </c>
      <c r="I272" t="s">
        <v>129</v>
      </c>
      <c r="J272" t="s">
        <v>130</v>
      </c>
      <c r="K272" t="s">
        <v>131</v>
      </c>
      <c r="L272" t="s">
        <v>974</v>
      </c>
      <c r="M272" t="s">
        <v>975</v>
      </c>
      <c r="N272">
        <v>2.980277777</v>
      </c>
      <c r="O272">
        <v>0</v>
      </c>
      <c r="P272">
        <v>5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14.901389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2172574</v>
      </c>
      <c r="B273">
        <v>1</v>
      </c>
      <c r="C273" t="s">
        <v>77</v>
      </c>
      <c r="D273" t="s">
        <v>114</v>
      </c>
      <c r="E273" t="s">
        <v>181</v>
      </c>
      <c r="F273" t="s">
        <v>976</v>
      </c>
      <c r="G273" t="s">
        <v>194</v>
      </c>
      <c r="H273" t="s">
        <v>46</v>
      </c>
      <c r="I273" t="s">
        <v>129</v>
      </c>
      <c r="J273" t="s">
        <v>130</v>
      </c>
      <c r="K273" t="s">
        <v>131</v>
      </c>
      <c r="L273" t="s">
        <v>977</v>
      </c>
      <c r="M273" t="s">
        <v>978</v>
      </c>
      <c r="N273">
        <v>6.1677777770000004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1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6.1677780000000002</v>
      </c>
    </row>
    <row r="274" spans="1:26" x14ac:dyDescent="0.25">
      <c r="A274">
        <v>2172545</v>
      </c>
      <c r="B274">
        <v>1</v>
      </c>
      <c r="C274" t="s">
        <v>77</v>
      </c>
      <c r="D274" t="s">
        <v>118</v>
      </c>
      <c r="E274" t="s">
        <v>161</v>
      </c>
      <c r="F274" t="s">
        <v>979</v>
      </c>
      <c r="G274" t="s">
        <v>402</v>
      </c>
      <c r="H274" t="s">
        <v>46</v>
      </c>
      <c r="I274" t="s">
        <v>129</v>
      </c>
      <c r="J274" t="s">
        <v>130</v>
      </c>
      <c r="K274" t="s">
        <v>131</v>
      </c>
      <c r="L274" t="s">
        <v>980</v>
      </c>
      <c r="M274" t="s">
        <v>981</v>
      </c>
      <c r="N274">
        <v>3.1175000000000002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255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794.96249999999998</v>
      </c>
    </row>
    <row r="275" spans="1:26" x14ac:dyDescent="0.25">
      <c r="A275">
        <v>2172557</v>
      </c>
      <c r="B275">
        <v>1</v>
      </c>
      <c r="C275" t="s">
        <v>77</v>
      </c>
      <c r="D275" t="s">
        <v>108</v>
      </c>
      <c r="E275" t="s">
        <v>126</v>
      </c>
      <c r="F275" t="s">
        <v>982</v>
      </c>
      <c r="G275" t="s">
        <v>128</v>
      </c>
      <c r="H275" t="s">
        <v>46</v>
      </c>
      <c r="I275" t="s">
        <v>129</v>
      </c>
      <c r="J275" t="s">
        <v>130</v>
      </c>
      <c r="K275" t="s">
        <v>131</v>
      </c>
      <c r="L275" t="s">
        <v>983</v>
      </c>
      <c r="M275" t="s">
        <v>984</v>
      </c>
      <c r="N275">
        <v>6.1086111110000001</v>
      </c>
      <c r="O275">
        <v>0</v>
      </c>
      <c r="P275">
        <v>26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158.82388900000001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2172556</v>
      </c>
      <c r="B276">
        <v>1</v>
      </c>
      <c r="C276" t="s">
        <v>76</v>
      </c>
      <c r="D276" t="s">
        <v>96</v>
      </c>
      <c r="E276" t="s">
        <v>181</v>
      </c>
      <c r="F276" t="s">
        <v>985</v>
      </c>
      <c r="G276" t="s">
        <v>194</v>
      </c>
      <c r="H276" t="s">
        <v>46</v>
      </c>
      <c r="I276" t="s">
        <v>129</v>
      </c>
      <c r="J276" t="s">
        <v>130</v>
      </c>
      <c r="K276" t="s">
        <v>131</v>
      </c>
      <c r="L276" t="s">
        <v>986</v>
      </c>
      <c r="M276" t="s">
        <v>987</v>
      </c>
      <c r="N276">
        <v>2.9694444440000001</v>
      </c>
      <c r="O276">
        <v>0</v>
      </c>
      <c r="P276">
        <v>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2.9694440000000002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2172646</v>
      </c>
      <c r="B277">
        <v>1</v>
      </c>
      <c r="C277" t="s">
        <v>77</v>
      </c>
      <c r="D277" t="s">
        <v>118</v>
      </c>
      <c r="E277" t="s">
        <v>143</v>
      </c>
      <c r="F277" t="s">
        <v>988</v>
      </c>
      <c r="G277" t="s">
        <v>145</v>
      </c>
      <c r="H277" t="s">
        <v>47</v>
      </c>
      <c r="I277" t="s">
        <v>129</v>
      </c>
      <c r="J277" t="s">
        <v>130</v>
      </c>
      <c r="K277" t="s">
        <v>131</v>
      </c>
      <c r="L277" t="s">
        <v>989</v>
      </c>
      <c r="M277" t="s">
        <v>990</v>
      </c>
      <c r="N277">
        <v>3.4108333329999998</v>
      </c>
      <c r="O277">
        <v>0</v>
      </c>
      <c r="P277">
        <v>146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497.98166700000002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2172562</v>
      </c>
      <c r="B278">
        <v>1</v>
      </c>
      <c r="C278" t="s">
        <v>77</v>
      </c>
      <c r="D278" t="s">
        <v>115</v>
      </c>
      <c r="E278" t="s">
        <v>181</v>
      </c>
      <c r="F278" t="s">
        <v>991</v>
      </c>
      <c r="G278" t="s">
        <v>194</v>
      </c>
      <c r="H278" t="s">
        <v>46</v>
      </c>
      <c r="I278" t="s">
        <v>129</v>
      </c>
      <c r="J278" t="s">
        <v>130</v>
      </c>
      <c r="K278" t="s">
        <v>131</v>
      </c>
      <c r="L278" t="s">
        <v>992</v>
      </c>
      <c r="M278" t="s">
        <v>993</v>
      </c>
      <c r="N278">
        <v>2.9211111110000001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2.9211109999999998</v>
      </c>
      <c r="Y278">
        <v>0</v>
      </c>
      <c r="Z278">
        <v>0</v>
      </c>
    </row>
    <row r="279" spans="1:26" x14ac:dyDescent="0.25">
      <c r="A279">
        <v>2172570</v>
      </c>
      <c r="B279">
        <v>1</v>
      </c>
      <c r="C279" t="s">
        <v>76</v>
      </c>
      <c r="D279" t="s">
        <v>86</v>
      </c>
      <c r="E279" t="s">
        <v>181</v>
      </c>
      <c r="F279" t="s">
        <v>994</v>
      </c>
      <c r="G279" t="s">
        <v>163</v>
      </c>
      <c r="H279" t="s">
        <v>46</v>
      </c>
      <c r="I279" t="s">
        <v>129</v>
      </c>
      <c r="J279" t="s">
        <v>130</v>
      </c>
      <c r="K279" t="s">
        <v>131</v>
      </c>
      <c r="L279" t="s">
        <v>995</v>
      </c>
      <c r="M279" t="s">
        <v>996</v>
      </c>
      <c r="N279">
        <v>4.7127777770000003</v>
      </c>
      <c r="O279">
        <v>0</v>
      </c>
      <c r="P279">
        <v>2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9.4255560000000003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2172607</v>
      </c>
      <c r="B280">
        <v>1</v>
      </c>
      <c r="C280" t="s">
        <v>77</v>
      </c>
      <c r="D280" t="s">
        <v>109</v>
      </c>
      <c r="E280" t="s">
        <v>143</v>
      </c>
      <c r="F280" t="s">
        <v>997</v>
      </c>
      <c r="G280" t="s">
        <v>136</v>
      </c>
      <c r="H280" t="s">
        <v>47</v>
      </c>
      <c r="I280" t="s">
        <v>129</v>
      </c>
      <c r="J280" t="s">
        <v>130</v>
      </c>
      <c r="K280" t="s">
        <v>131</v>
      </c>
      <c r="L280" t="s">
        <v>998</v>
      </c>
      <c r="M280" t="s">
        <v>999</v>
      </c>
      <c r="N280">
        <v>2.309722222</v>
      </c>
      <c r="O280">
        <v>0</v>
      </c>
      <c r="P280">
        <v>0</v>
      </c>
      <c r="Q280">
        <v>2</v>
      </c>
      <c r="R280">
        <v>71</v>
      </c>
      <c r="S280">
        <v>20</v>
      </c>
      <c r="T280">
        <v>124</v>
      </c>
      <c r="U280">
        <v>0</v>
      </c>
      <c r="V280">
        <v>0</v>
      </c>
      <c r="W280">
        <v>4.6194439999999997</v>
      </c>
      <c r="X280">
        <v>163.99027799999999</v>
      </c>
      <c r="Y280">
        <v>46.194443999999997</v>
      </c>
      <c r="Z280">
        <v>286.40555599999999</v>
      </c>
    </row>
    <row r="281" spans="1:26" x14ac:dyDescent="0.25">
      <c r="A281">
        <v>2172563</v>
      </c>
      <c r="B281">
        <v>1</v>
      </c>
      <c r="C281" t="s">
        <v>77</v>
      </c>
      <c r="D281" t="s">
        <v>123</v>
      </c>
      <c r="E281" t="s">
        <v>186</v>
      </c>
      <c r="F281" t="s">
        <v>1000</v>
      </c>
      <c r="G281" t="s">
        <v>136</v>
      </c>
      <c r="H281" t="s">
        <v>47</v>
      </c>
      <c r="I281" t="s">
        <v>129</v>
      </c>
      <c r="J281" t="s">
        <v>130</v>
      </c>
      <c r="K281" t="s">
        <v>131</v>
      </c>
      <c r="L281" t="s">
        <v>1001</v>
      </c>
      <c r="M281" t="s">
        <v>1002</v>
      </c>
      <c r="N281">
        <v>0.41861111099999998</v>
      </c>
      <c r="O281">
        <v>2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0.83722200000000002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2172590</v>
      </c>
      <c r="B282">
        <v>1</v>
      </c>
      <c r="C282" t="s">
        <v>77</v>
      </c>
      <c r="D282" t="s">
        <v>114</v>
      </c>
      <c r="E282" t="s">
        <v>134</v>
      </c>
      <c r="F282" t="s">
        <v>1003</v>
      </c>
      <c r="G282" t="s">
        <v>136</v>
      </c>
      <c r="H282" t="s">
        <v>47</v>
      </c>
      <c r="I282" t="s">
        <v>129</v>
      </c>
      <c r="J282" t="s">
        <v>130</v>
      </c>
      <c r="K282" t="s">
        <v>131</v>
      </c>
      <c r="L282" t="s">
        <v>1004</v>
      </c>
      <c r="M282" t="s">
        <v>1005</v>
      </c>
      <c r="N282">
        <v>1.2547222220000001</v>
      </c>
      <c r="O282">
        <v>42</v>
      </c>
      <c r="P282">
        <v>163</v>
      </c>
      <c r="Q282">
        <v>0</v>
      </c>
      <c r="R282">
        <v>0</v>
      </c>
      <c r="S282">
        <v>0</v>
      </c>
      <c r="T282">
        <v>0</v>
      </c>
      <c r="U282">
        <v>52.698332999999998</v>
      </c>
      <c r="V282">
        <v>204.519722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2172597</v>
      </c>
      <c r="B283">
        <v>1</v>
      </c>
      <c r="C283" t="s">
        <v>77</v>
      </c>
      <c r="D283" t="s">
        <v>117</v>
      </c>
      <c r="E283" t="s">
        <v>181</v>
      </c>
      <c r="F283" t="s">
        <v>1006</v>
      </c>
      <c r="G283" t="s">
        <v>194</v>
      </c>
      <c r="H283" t="s">
        <v>46</v>
      </c>
      <c r="I283" t="s">
        <v>129</v>
      </c>
      <c r="J283" t="s">
        <v>130</v>
      </c>
      <c r="K283" t="s">
        <v>131</v>
      </c>
      <c r="L283" t="s">
        <v>1007</v>
      </c>
      <c r="M283" t="s">
        <v>1008</v>
      </c>
      <c r="N283">
        <v>2.207222222</v>
      </c>
      <c r="O283">
        <v>0</v>
      </c>
      <c r="P283">
        <v>0</v>
      </c>
      <c r="Q283">
        <v>0</v>
      </c>
      <c r="R283">
        <v>3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6.6216670000000004</v>
      </c>
      <c r="Y283">
        <v>0</v>
      </c>
      <c r="Z283">
        <v>0</v>
      </c>
    </row>
    <row r="284" spans="1:26" x14ac:dyDescent="0.25">
      <c r="A284">
        <v>2172571</v>
      </c>
      <c r="B284">
        <v>1</v>
      </c>
      <c r="C284" t="s">
        <v>76</v>
      </c>
      <c r="D284" t="s">
        <v>81</v>
      </c>
      <c r="E284" t="s">
        <v>181</v>
      </c>
      <c r="F284" t="s">
        <v>1009</v>
      </c>
      <c r="G284" t="s">
        <v>636</v>
      </c>
      <c r="H284" t="s">
        <v>46</v>
      </c>
      <c r="I284" t="s">
        <v>129</v>
      </c>
      <c r="J284" t="s">
        <v>130</v>
      </c>
      <c r="K284" t="s">
        <v>131</v>
      </c>
      <c r="L284" t="s">
        <v>1010</v>
      </c>
      <c r="M284" t="s">
        <v>1011</v>
      </c>
      <c r="N284">
        <v>2.7344444440000002</v>
      </c>
      <c r="O284">
        <v>0</v>
      </c>
      <c r="P284">
        <v>43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117.58111100000001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2172581</v>
      </c>
      <c r="B285">
        <v>1</v>
      </c>
      <c r="C285" t="s">
        <v>76</v>
      </c>
      <c r="D285" t="s">
        <v>92</v>
      </c>
      <c r="E285" t="s">
        <v>181</v>
      </c>
      <c r="F285" t="s">
        <v>1012</v>
      </c>
      <c r="G285" t="s">
        <v>163</v>
      </c>
      <c r="H285" t="s">
        <v>46</v>
      </c>
      <c r="I285" t="s">
        <v>129</v>
      </c>
      <c r="J285" t="s">
        <v>130</v>
      </c>
      <c r="K285" t="s">
        <v>131</v>
      </c>
      <c r="L285" t="s">
        <v>1013</v>
      </c>
      <c r="M285" t="s">
        <v>1014</v>
      </c>
      <c r="N285">
        <v>3.9966666659999999</v>
      </c>
      <c r="O285">
        <v>0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3.996667</v>
      </c>
      <c r="Y285">
        <v>0</v>
      </c>
      <c r="Z285">
        <v>0</v>
      </c>
    </row>
    <row r="286" spans="1:26" x14ac:dyDescent="0.25">
      <c r="A286">
        <v>2172580</v>
      </c>
      <c r="B286">
        <v>1</v>
      </c>
      <c r="C286" t="s">
        <v>77</v>
      </c>
      <c r="D286" t="s">
        <v>124</v>
      </c>
      <c r="E286" t="s">
        <v>126</v>
      </c>
      <c r="F286" t="s">
        <v>1015</v>
      </c>
      <c r="G286" t="s">
        <v>140</v>
      </c>
      <c r="H286" t="s">
        <v>46</v>
      </c>
      <c r="I286" t="s">
        <v>129</v>
      </c>
      <c r="J286" t="s">
        <v>130</v>
      </c>
      <c r="K286" t="s">
        <v>131</v>
      </c>
      <c r="L286" t="s">
        <v>1016</v>
      </c>
      <c r="M286" t="s">
        <v>1017</v>
      </c>
      <c r="N286">
        <v>3.7524999999999999</v>
      </c>
      <c r="O286">
        <v>0</v>
      </c>
      <c r="P286">
        <v>133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499.08249999999998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2172600</v>
      </c>
      <c r="B287">
        <v>1</v>
      </c>
      <c r="C287" t="s">
        <v>77</v>
      </c>
      <c r="D287" t="s">
        <v>111</v>
      </c>
      <c r="E287" t="s">
        <v>718</v>
      </c>
      <c r="F287" t="s">
        <v>1018</v>
      </c>
      <c r="G287" t="s">
        <v>726</v>
      </c>
      <c r="H287" t="s">
        <v>46</v>
      </c>
      <c r="I287" t="s">
        <v>129</v>
      </c>
      <c r="J287" t="s">
        <v>130</v>
      </c>
      <c r="K287" t="s">
        <v>131</v>
      </c>
      <c r="L287" t="s">
        <v>1019</v>
      </c>
      <c r="M287" t="s">
        <v>1020</v>
      </c>
      <c r="N287">
        <v>1.408055555</v>
      </c>
      <c r="O287">
        <v>0</v>
      </c>
      <c r="P287">
        <v>0</v>
      </c>
      <c r="Q287">
        <v>0</v>
      </c>
      <c r="R287">
        <v>79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111.236389</v>
      </c>
      <c r="Y287">
        <v>0</v>
      </c>
      <c r="Z287">
        <v>0</v>
      </c>
    </row>
    <row r="288" spans="1:26" x14ac:dyDescent="0.25">
      <c r="A288">
        <v>2172589</v>
      </c>
      <c r="B288">
        <v>1</v>
      </c>
      <c r="C288" t="s">
        <v>76</v>
      </c>
      <c r="D288" t="s">
        <v>89</v>
      </c>
      <c r="E288" t="s">
        <v>126</v>
      </c>
      <c r="F288" t="s">
        <v>1021</v>
      </c>
      <c r="G288" t="s">
        <v>128</v>
      </c>
      <c r="H288" t="s">
        <v>46</v>
      </c>
      <c r="I288" t="s">
        <v>129</v>
      </c>
      <c r="J288" t="s">
        <v>130</v>
      </c>
      <c r="K288" t="s">
        <v>131</v>
      </c>
      <c r="L288" t="s">
        <v>1022</v>
      </c>
      <c r="M288" t="s">
        <v>1023</v>
      </c>
      <c r="N288">
        <v>2.0922222220000002</v>
      </c>
      <c r="O288">
        <v>0</v>
      </c>
      <c r="P288">
        <v>14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29.291111000000001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2172588</v>
      </c>
      <c r="B289">
        <v>1</v>
      </c>
      <c r="C289" t="s">
        <v>76</v>
      </c>
      <c r="D289" t="s">
        <v>93</v>
      </c>
      <c r="E289" t="s">
        <v>813</v>
      </c>
      <c r="F289" t="s">
        <v>814</v>
      </c>
      <c r="G289" t="s">
        <v>201</v>
      </c>
      <c r="H289" t="s">
        <v>47</v>
      </c>
      <c r="I289" t="s">
        <v>129</v>
      </c>
      <c r="J289" t="s">
        <v>130</v>
      </c>
      <c r="K289" t="s">
        <v>251</v>
      </c>
      <c r="L289" t="s">
        <v>1024</v>
      </c>
      <c r="M289" t="s">
        <v>1025</v>
      </c>
      <c r="N289">
        <v>0.59722222199999997</v>
      </c>
      <c r="O289">
        <v>84</v>
      </c>
      <c r="P289">
        <v>17801</v>
      </c>
      <c r="Q289">
        <v>0</v>
      </c>
      <c r="R289">
        <v>0</v>
      </c>
      <c r="S289">
        <v>0</v>
      </c>
      <c r="T289">
        <v>0</v>
      </c>
      <c r="U289">
        <v>50.166666999999997</v>
      </c>
      <c r="V289">
        <v>10631.152774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2172805</v>
      </c>
      <c r="B290">
        <v>1</v>
      </c>
      <c r="C290" t="s">
        <v>76</v>
      </c>
      <c r="D290" t="s">
        <v>101</v>
      </c>
      <c r="E290" t="s">
        <v>181</v>
      </c>
      <c r="F290" t="s">
        <v>1026</v>
      </c>
      <c r="G290" t="s">
        <v>194</v>
      </c>
      <c r="H290" t="s">
        <v>46</v>
      </c>
      <c r="I290" t="s">
        <v>129</v>
      </c>
      <c r="J290" t="s">
        <v>130</v>
      </c>
      <c r="K290" t="s">
        <v>131</v>
      </c>
      <c r="L290" t="s">
        <v>705</v>
      </c>
      <c r="M290" t="s">
        <v>1027</v>
      </c>
      <c r="N290">
        <v>7.0425000000000004</v>
      </c>
      <c r="O290">
        <v>0</v>
      </c>
      <c r="P290">
        <v>4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28.17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2172592</v>
      </c>
      <c r="B291">
        <v>1</v>
      </c>
      <c r="C291" t="s">
        <v>77</v>
      </c>
      <c r="D291" t="s">
        <v>108</v>
      </c>
      <c r="E291" t="s">
        <v>126</v>
      </c>
      <c r="F291" t="s">
        <v>1028</v>
      </c>
      <c r="G291" t="s">
        <v>140</v>
      </c>
      <c r="H291" t="s">
        <v>46</v>
      </c>
      <c r="I291" t="s">
        <v>129</v>
      </c>
      <c r="J291" t="s">
        <v>130</v>
      </c>
      <c r="K291" t="s">
        <v>131</v>
      </c>
      <c r="L291" t="s">
        <v>1029</v>
      </c>
      <c r="M291" t="s">
        <v>1030</v>
      </c>
      <c r="N291">
        <v>6.7266666659999999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8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53.813333</v>
      </c>
    </row>
    <row r="292" spans="1:26" x14ac:dyDescent="0.25">
      <c r="A292">
        <v>2172598</v>
      </c>
      <c r="B292">
        <v>1</v>
      </c>
      <c r="C292" t="s">
        <v>77</v>
      </c>
      <c r="D292" t="s">
        <v>112</v>
      </c>
      <c r="E292" t="s">
        <v>143</v>
      </c>
      <c r="F292" t="s">
        <v>1031</v>
      </c>
      <c r="G292" t="s">
        <v>145</v>
      </c>
      <c r="H292" t="s">
        <v>47</v>
      </c>
      <c r="I292" t="s">
        <v>129</v>
      </c>
      <c r="J292" t="s">
        <v>130</v>
      </c>
      <c r="K292" t="s">
        <v>131</v>
      </c>
      <c r="L292" t="s">
        <v>1032</v>
      </c>
      <c r="M292" t="s">
        <v>1033</v>
      </c>
      <c r="N292">
        <v>3.7769444440000002</v>
      </c>
      <c r="O292">
        <v>0</v>
      </c>
      <c r="P292">
        <v>0</v>
      </c>
      <c r="Q292">
        <v>0</v>
      </c>
      <c r="R292">
        <v>54</v>
      </c>
      <c r="S292">
        <v>0</v>
      </c>
      <c r="T292">
        <v>20</v>
      </c>
      <c r="U292">
        <v>0</v>
      </c>
      <c r="V292">
        <v>0</v>
      </c>
      <c r="W292">
        <v>0</v>
      </c>
      <c r="X292">
        <v>203.95500000000001</v>
      </c>
      <c r="Y292">
        <v>0</v>
      </c>
      <c r="Z292">
        <v>75.538888999999998</v>
      </c>
    </row>
    <row r="293" spans="1:26" x14ac:dyDescent="0.25">
      <c r="A293">
        <v>2172594</v>
      </c>
      <c r="B293">
        <v>1</v>
      </c>
      <c r="C293" t="s">
        <v>76</v>
      </c>
      <c r="D293" t="s">
        <v>92</v>
      </c>
      <c r="E293" t="s">
        <v>181</v>
      </c>
      <c r="F293" t="s">
        <v>1034</v>
      </c>
      <c r="G293" t="s">
        <v>163</v>
      </c>
      <c r="H293" t="s">
        <v>46</v>
      </c>
      <c r="I293" t="s">
        <v>129</v>
      </c>
      <c r="J293" t="s">
        <v>130</v>
      </c>
      <c r="K293" t="s">
        <v>131</v>
      </c>
      <c r="L293" t="s">
        <v>1035</v>
      </c>
      <c r="M293" t="s">
        <v>1036</v>
      </c>
      <c r="N293">
        <v>4.4394444440000003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4.4394439999999999</v>
      </c>
    </row>
    <row r="294" spans="1:26" x14ac:dyDescent="0.25">
      <c r="A294">
        <v>2172609</v>
      </c>
      <c r="B294">
        <v>1</v>
      </c>
      <c r="C294" t="s">
        <v>77</v>
      </c>
      <c r="D294" t="s">
        <v>108</v>
      </c>
      <c r="E294" t="s">
        <v>181</v>
      </c>
      <c r="F294" t="s">
        <v>1037</v>
      </c>
      <c r="G294" t="s">
        <v>194</v>
      </c>
      <c r="H294" t="s">
        <v>46</v>
      </c>
      <c r="I294" t="s">
        <v>129</v>
      </c>
      <c r="J294" t="s">
        <v>130</v>
      </c>
      <c r="K294" t="s">
        <v>131</v>
      </c>
      <c r="L294" t="s">
        <v>1038</v>
      </c>
      <c r="M294" t="s">
        <v>1039</v>
      </c>
      <c r="N294">
        <v>4.130833333</v>
      </c>
      <c r="O294">
        <v>0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4.130833</v>
      </c>
      <c r="Y294">
        <v>0</v>
      </c>
      <c r="Z294">
        <v>0</v>
      </c>
    </row>
    <row r="295" spans="1:26" x14ac:dyDescent="0.25">
      <c r="A295">
        <v>2172595</v>
      </c>
      <c r="B295">
        <v>1</v>
      </c>
      <c r="C295" t="s">
        <v>76</v>
      </c>
      <c r="D295" t="s">
        <v>88</v>
      </c>
      <c r="E295" t="s">
        <v>718</v>
      </c>
      <c r="F295" t="s">
        <v>1040</v>
      </c>
      <c r="G295" t="s">
        <v>726</v>
      </c>
      <c r="H295" t="s">
        <v>46</v>
      </c>
      <c r="I295" t="s">
        <v>129</v>
      </c>
      <c r="J295" t="s">
        <v>130</v>
      </c>
      <c r="K295" t="s">
        <v>131</v>
      </c>
      <c r="L295" t="s">
        <v>1041</v>
      </c>
      <c r="M295" t="s">
        <v>1042</v>
      </c>
      <c r="N295">
        <v>3.4652777769999998</v>
      </c>
      <c r="O295">
        <v>0</v>
      </c>
      <c r="P295">
        <v>93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322.27083299999998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2172666</v>
      </c>
      <c r="B296">
        <v>1</v>
      </c>
      <c r="C296" t="s">
        <v>77</v>
      </c>
      <c r="D296" t="s">
        <v>118</v>
      </c>
      <c r="E296" t="s">
        <v>126</v>
      </c>
      <c r="F296" t="s">
        <v>1043</v>
      </c>
      <c r="G296" t="s">
        <v>128</v>
      </c>
      <c r="H296" t="s">
        <v>46</v>
      </c>
      <c r="I296" t="s">
        <v>129</v>
      </c>
      <c r="J296" t="s">
        <v>130</v>
      </c>
      <c r="K296" t="s">
        <v>131</v>
      </c>
      <c r="L296" t="s">
        <v>1044</v>
      </c>
      <c r="M296" t="s">
        <v>1045</v>
      </c>
      <c r="N296">
        <v>11.200277777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3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33.600833000000002</v>
      </c>
    </row>
    <row r="297" spans="1:26" x14ac:dyDescent="0.25">
      <c r="A297">
        <v>2172634</v>
      </c>
      <c r="B297">
        <v>1</v>
      </c>
      <c r="C297" t="s">
        <v>77</v>
      </c>
      <c r="D297" t="s">
        <v>114</v>
      </c>
      <c r="E297" t="s">
        <v>181</v>
      </c>
      <c r="F297" t="s">
        <v>1046</v>
      </c>
      <c r="G297" t="s">
        <v>194</v>
      </c>
      <c r="H297" t="s">
        <v>46</v>
      </c>
      <c r="I297" t="s">
        <v>129</v>
      </c>
      <c r="J297" t="s">
        <v>130</v>
      </c>
      <c r="K297" t="s">
        <v>131</v>
      </c>
      <c r="L297" t="s">
        <v>1047</v>
      </c>
      <c r="M297" t="s">
        <v>1048</v>
      </c>
      <c r="N297">
        <v>4.3658333330000003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4.3658330000000003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2172603</v>
      </c>
      <c r="B298">
        <v>1</v>
      </c>
      <c r="C298" t="s">
        <v>76</v>
      </c>
      <c r="D298" t="s">
        <v>101</v>
      </c>
      <c r="E298" t="s">
        <v>186</v>
      </c>
      <c r="F298" t="s">
        <v>1049</v>
      </c>
      <c r="G298" t="s">
        <v>1050</v>
      </c>
      <c r="H298" t="s">
        <v>47</v>
      </c>
      <c r="I298" t="s">
        <v>129</v>
      </c>
      <c r="J298" t="s">
        <v>15</v>
      </c>
      <c r="K298" t="s">
        <v>131</v>
      </c>
      <c r="L298" t="s">
        <v>1051</v>
      </c>
      <c r="M298" t="s">
        <v>1052</v>
      </c>
      <c r="N298">
        <v>0.31666666599999999</v>
      </c>
      <c r="O298">
        <v>131</v>
      </c>
      <c r="P298">
        <v>30174</v>
      </c>
      <c r="Q298">
        <v>0</v>
      </c>
      <c r="R298">
        <v>0</v>
      </c>
      <c r="S298">
        <v>0</v>
      </c>
      <c r="T298">
        <v>0</v>
      </c>
      <c r="U298">
        <v>41.483333000000002</v>
      </c>
      <c r="V298">
        <v>9555.0999800000009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2172602</v>
      </c>
      <c r="B299">
        <v>1</v>
      </c>
      <c r="C299" t="s">
        <v>76</v>
      </c>
      <c r="D299" t="s">
        <v>101</v>
      </c>
      <c r="E299" t="s">
        <v>813</v>
      </c>
      <c r="F299" t="s">
        <v>897</v>
      </c>
      <c r="G299" t="s">
        <v>1050</v>
      </c>
      <c r="H299" t="s">
        <v>47</v>
      </c>
      <c r="I299" t="s">
        <v>129</v>
      </c>
      <c r="J299" t="s">
        <v>15</v>
      </c>
      <c r="K299" t="s">
        <v>131</v>
      </c>
      <c r="L299" t="s">
        <v>1053</v>
      </c>
      <c r="M299" t="s">
        <v>1054</v>
      </c>
      <c r="N299">
        <v>0.251111111</v>
      </c>
      <c r="O299">
        <v>49</v>
      </c>
      <c r="P299">
        <v>13080</v>
      </c>
      <c r="Q299">
        <v>0</v>
      </c>
      <c r="R299">
        <v>0</v>
      </c>
      <c r="S299">
        <v>0</v>
      </c>
      <c r="T299">
        <v>0</v>
      </c>
      <c r="U299">
        <v>12.304444</v>
      </c>
      <c r="V299">
        <v>3284.533332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2172601</v>
      </c>
      <c r="B300">
        <v>1</v>
      </c>
      <c r="C300" t="s">
        <v>76</v>
      </c>
      <c r="D300" t="s">
        <v>91</v>
      </c>
      <c r="E300" t="s">
        <v>813</v>
      </c>
      <c r="F300" t="s">
        <v>961</v>
      </c>
      <c r="G300" t="s">
        <v>136</v>
      </c>
      <c r="H300" t="s">
        <v>47</v>
      </c>
      <c r="I300" t="s">
        <v>129</v>
      </c>
      <c r="J300" t="s">
        <v>130</v>
      </c>
      <c r="K300" t="s">
        <v>131</v>
      </c>
      <c r="L300" t="s">
        <v>1055</v>
      </c>
      <c r="M300" t="s">
        <v>1056</v>
      </c>
      <c r="N300">
        <v>0.189722222</v>
      </c>
      <c r="O300">
        <v>114</v>
      </c>
      <c r="P300">
        <v>4311</v>
      </c>
      <c r="Q300">
        <v>0</v>
      </c>
      <c r="R300">
        <v>0</v>
      </c>
      <c r="S300">
        <v>0</v>
      </c>
      <c r="T300">
        <v>0</v>
      </c>
      <c r="U300">
        <v>21.628333000000001</v>
      </c>
      <c r="V300">
        <v>817.89249900000004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2172604</v>
      </c>
      <c r="B301">
        <v>1</v>
      </c>
      <c r="C301" t="s">
        <v>76</v>
      </c>
      <c r="D301" t="s">
        <v>91</v>
      </c>
      <c r="E301" t="s">
        <v>813</v>
      </c>
      <c r="F301" t="s">
        <v>955</v>
      </c>
      <c r="G301" t="s">
        <v>136</v>
      </c>
      <c r="H301" t="s">
        <v>47</v>
      </c>
      <c r="I301" t="s">
        <v>129</v>
      </c>
      <c r="J301" t="s">
        <v>130</v>
      </c>
      <c r="K301" t="s">
        <v>131</v>
      </c>
      <c r="L301" t="s">
        <v>1057</v>
      </c>
      <c r="M301" t="s">
        <v>1058</v>
      </c>
      <c r="N301">
        <v>0.170555555</v>
      </c>
      <c r="O301">
        <v>96</v>
      </c>
      <c r="P301">
        <v>1897</v>
      </c>
      <c r="Q301">
        <v>0</v>
      </c>
      <c r="R301">
        <v>0</v>
      </c>
      <c r="S301">
        <v>0</v>
      </c>
      <c r="T301">
        <v>0</v>
      </c>
      <c r="U301">
        <v>16.373332999999999</v>
      </c>
      <c r="V301">
        <v>323.54388799999998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2172605</v>
      </c>
      <c r="B302">
        <v>1</v>
      </c>
      <c r="C302" t="s">
        <v>76</v>
      </c>
      <c r="D302" t="s">
        <v>91</v>
      </c>
      <c r="E302" t="s">
        <v>813</v>
      </c>
      <c r="F302" t="s">
        <v>958</v>
      </c>
      <c r="G302" t="s">
        <v>136</v>
      </c>
      <c r="H302" t="s">
        <v>47</v>
      </c>
      <c r="I302" t="s">
        <v>129</v>
      </c>
      <c r="J302" t="s">
        <v>130</v>
      </c>
      <c r="K302" t="s">
        <v>131</v>
      </c>
      <c r="L302" t="s">
        <v>1059</v>
      </c>
      <c r="M302" t="s">
        <v>1060</v>
      </c>
      <c r="N302">
        <v>0.16277777700000001</v>
      </c>
      <c r="O302">
        <v>42</v>
      </c>
      <c r="P302">
        <v>3358</v>
      </c>
      <c r="Q302">
        <v>0</v>
      </c>
      <c r="R302">
        <v>0</v>
      </c>
      <c r="S302">
        <v>0</v>
      </c>
      <c r="T302">
        <v>0</v>
      </c>
      <c r="U302">
        <v>6.8366670000000003</v>
      </c>
      <c r="V302">
        <v>546.60777499999995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2172613</v>
      </c>
      <c r="B303">
        <v>1</v>
      </c>
      <c r="C303" t="s">
        <v>76</v>
      </c>
      <c r="D303" t="s">
        <v>79</v>
      </c>
      <c r="E303" t="s">
        <v>143</v>
      </c>
      <c r="F303" t="s">
        <v>1061</v>
      </c>
      <c r="G303" t="s">
        <v>136</v>
      </c>
      <c r="H303" t="s">
        <v>47</v>
      </c>
      <c r="I303" t="s">
        <v>129</v>
      </c>
      <c r="J303" t="s">
        <v>130</v>
      </c>
      <c r="K303" t="s">
        <v>131</v>
      </c>
      <c r="L303" t="s">
        <v>1062</v>
      </c>
      <c r="M303" t="s">
        <v>1063</v>
      </c>
      <c r="N303">
        <v>1.2847222220000001</v>
      </c>
      <c r="O303">
        <v>4</v>
      </c>
      <c r="P303">
        <v>257</v>
      </c>
      <c r="Q303">
        <v>0</v>
      </c>
      <c r="R303">
        <v>0</v>
      </c>
      <c r="S303">
        <v>0</v>
      </c>
      <c r="T303">
        <v>0</v>
      </c>
      <c r="U303">
        <v>5.1388889999999998</v>
      </c>
      <c r="V303">
        <v>330.17361099999999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2172617</v>
      </c>
      <c r="B304">
        <v>1</v>
      </c>
      <c r="C304" t="s">
        <v>76</v>
      </c>
      <c r="D304" t="s">
        <v>96</v>
      </c>
      <c r="E304" t="s">
        <v>181</v>
      </c>
      <c r="F304" t="s">
        <v>1064</v>
      </c>
      <c r="G304" t="s">
        <v>194</v>
      </c>
      <c r="H304" t="s">
        <v>46</v>
      </c>
      <c r="I304" t="s">
        <v>129</v>
      </c>
      <c r="J304" t="s">
        <v>130</v>
      </c>
      <c r="K304" t="s">
        <v>131</v>
      </c>
      <c r="L304" t="s">
        <v>1065</v>
      </c>
      <c r="M304" t="s">
        <v>1066</v>
      </c>
      <c r="N304">
        <v>2.4988888880000002</v>
      </c>
      <c r="O304">
        <v>0</v>
      </c>
      <c r="P304">
        <v>2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4.9977780000000003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2172614</v>
      </c>
      <c r="B305">
        <v>1</v>
      </c>
      <c r="C305" t="s">
        <v>77</v>
      </c>
      <c r="D305" t="s">
        <v>119</v>
      </c>
      <c r="E305" t="s">
        <v>126</v>
      </c>
      <c r="F305" t="s">
        <v>1067</v>
      </c>
      <c r="G305" t="s">
        <v>140</v>
      </c>
      <c r="H305" t="s">
        <v>46</v>
      </c>
      <c r="I305" t="s">
        <v>129</v>
      </c>
      <c r="J305" t="s">
        <v>130</v>
      </c>
      <c r="K305" t="s">
        <v>131</v>
      </c>
      <c r="L305" t="s">
        <v>1068</v>
      </c>
      <c r="M305" t="s">
        <v>1069</v>
      </c>
      <c r="N305">
        <v>1.2238888880000001</v>
      </c>
      <c r="O305">
        <v>0</v>
      </c>
      <c r="P305">
        <v>10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12.238889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2172639</v>
      </c>
      <c r="B306">
        <v>1</v>
      </c>
      <c r="C306" t="s">
        <v>77</v>
      </c>
      <c r="D306" t="s">
        <v>114</v>
      </c>
      <c r="E306" t="s">
        <v>161</v>
      </c>
      <c r="F306" t="s">
        <v>1070</v>
      </c>
      <c r="G306" t="s">
        <v>128</v>
      </c>
      <c r="H306" t="s">
        <v>46</v>
      </c>
      <c r="I306" t="s">
        <v>129</v>
      </c>
      <c r="J306" t="s">
        <v>130</v>
      </c>
      <c r="K306" t="s">
        <v>131</v>
      </c>
      <c r="L306" t="s">
        <v>1071</v>
      </c>
      <c r="M306" t="s">
        <v>1072</v>
      </c>
      <c r="N306">
        <v>2.83</v>
      </c>
      <c r="O306">
        <v>0</v>
      </c>
      <c r="P306">
        <v>139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393.37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2172628</v>
      </c>
      <c r="B307">
        <v>1</v>
      </c>
      <c r="C307" t="s">
        <v>76</v>
      </c>
      <c r="D307" t="s">
        <v>92</v>
      </c>
      <c r="E307" t="s">
        <v>181</v>
      </c>
      <c r="F307" t="s">
        <v>1073</v>
      </c>
      <c r="G307" t="s">
        <v>163</v>
      </c>
      <c r="H307" t="s">
        <v>46</v>
      </c>
      <c r="I307" t="s">
        <v>129</v>
      </c>
      <c r="J307" t="s">
        <v>130</v>
      </c>
      <c r="K307" t="s">
        <v>131</v>
      </c>
      <c r="L307" t="s">
        <v>1074</v>
      </c>
      <c r="M307" t="s">
        <v>1075</v>
      </c>
      <c r="N307">
        <v>3.2227777770000001</v>
      </c>
      <c r="O307">
        <v>0</v>
      </c>
      <c r="P307">
        <v>0</v>
      </c>
      <c r="Q307">
        <v>0</v>
      </c>
      <c r="R307">
        <v>2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6.4455559999999998</v>
      </c>
      <c r="Y307">
        <v>0</v>
      </c>
      <c r="Z307">
        <v>0</v>
      </c>
    </row>
    <row r="308" spans="1:26" x14ac:dyDescent="0.25">
      <c r="A308">
        <v>2172615</v>
      </c>
      <c r="B308">
        <v>1</v>
      </c>
      <c r="C308" t="s">
        <v>76</v>
      </c>
      <c r="D308" t="s">
        <v>103</v>
      </c>
      <c r="E308" t="s">
        <v>181</v>
      </c>
      <c r="F308" t="s">
        <v>1076</v>
      </c>
      <c r="G308" t="s">
        <v>194</v>
      </c>
      <c r="H308" t="s">
        <v>46</v>
      </c>
      <c r="I308" t="s">
        <v>129</v>
      </c>
      <c r="J308" t="s">
        <v>130</v>
      </c>
      <c r="K308" t="s">
        <v>131</v>
      </c>
      <c r="L308" t="s">
        <v>1077</v>
      </c>
      <c r="M308" t="s">
        <v>1078</v>
      </c>
      <c r="N308">
        <v>0.61611111100000004</v>
      </c>
      <c r="O308">
        <v>0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0.61611099999999996</v>
      </c>
      <c r="Y308">
        <v>0</v>
      </c>
      <c r="Z308">
        <v>0</v>
      </c>
    </row>
    <row r="309" spans="1:26" x14ac:dyDescent="0.25">
      <c r="A309">
        <v>2172626</v>
      </c>
      <c r="B309">
        <v>1</v>
      </c>
      <c r="C309" t="s">
        <v>76</v>
      </c>
      <c r="D309" t="s">
        <v>100</v>
      </c>
      <c r="E309" t="s">
        <v>181</v>
      </c>
      <c r="F309" t="s">
        <v>1079</v>
      </c>
      <c r="G309" t="s">
        <v>194</v>
      </c>
      <c r="H309" t="s">
        <v>46</v>
      </c>
      <c r="I309" t="s">
        <v>129</v>
      </c>
      <c r="J309" t="s">
        <v>130</v>
      </c>
      <c r="K309" t="s">
        <v>131</v>
      </c>
      <c r="L309" t="s">
        <v>1080</v>
      </c>
      <c r="M309" t="s">
        <v>1081</v>
      </c>
      <c r="N309">
        <v>3.2744444439999998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3.2744439999999999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2172640</v>
      </c>
      <c r="B310">
        <v>1</v>
      </c>
      <c r="C310" t="s">
        <v>77</v>
      </c>
      <c r="D310" t="s">
        <v>109</v>
      </c>
      <c r="E310" t="s">
        <v>126</v>
      </c>
      <c r="F310" t="s">
        <v>1082</v>
      </c>
      <c r="G310" t="s">
        <v>128</v>
      </c>
      <c r="H310" t="s">
        <v>46</v>
      </c>
      <c r="I310" t="s">
        <v>129</v>
      </c>
      <c r="J310" t="s">
        <v>130</v>
      </c>
      <c r="K310" t="s">
        <v>131</v>
      </c>
      <c r="L310" t="s">
        <v>1083</v>
      </c>
      <c r="M310" t="s">
        <v>1084</v>
      </c>
      <c r="N310">
        <v>8.1094444439999993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19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154.079444</v>
      </c>
    </row>
    <row r="311" spans="1:26" x14ac:dyDescent="0.25">
      <c r="A311">
        <v>2172725</v>
      </c>
      <c r="B311">
        <v>1</v>
      </c>
      <c r="C311" t="s">
        <v>76</v>
      </c>
      <c r="D311" t="s">
        <v>97</v>
      </c>
      <c r="E311" t="s">
        <v>126</v>
      </c>
      <c r="F311" t="s">
        <v>1085</v>
      </c>
      <c r="G311" t="s">
        <v>128</v>
      </c>
      <c r="H311" t="s">
        <v>46</v>
      </c>
      <c r="I311" t="s">
        <v>129</v>
      </c>
      <c r="J311" t="s">
        <v>130</v>
      </c>
      <c r="K311" t="s">
        <v>131</v>
      </c>
      <c r="L311" t="s">
        <v>1086</v>
      </c>
      <c r="M311" t="s">
        <v>1087</v>
      </c>
      <c r="N311">
        <v>3.3794444440000002</v>
      </c>
      <c r="O311">
        <v>0</v>
      </c>
      <c r="P311">
        <v>33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111.52166699999999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2172631</v>
      </c>
      <c r="B312">
        <v>1</v>
      </c>
      <c r="C312" t="s">
        <v>77</v>
      </c>
      <c r="D312" t="s">
        <v>114</v>
      </c>
      <c r="E312" t="s">
        <v>181</v>
      </c>
      <c r="F312" t="s">
        <v>1088</v>
      </c>
      <c r="G312" t="s">
        <v>194</v>
      </c>
      <c r="H312" t="s">
        <v>46</v>
      </c>
      <c r="I312" t="s">
        <v>129</v>
      </c>
      <c r="J312" t="s">
        <v>130</v>
      </c>
      <c r="K312" t="s">
        <v>131</v>
      </c>
      <c r="L312" t="s">
        <v>1089</v>
      </c>
      <c r="M312" t="s">
        <v>1090</v>
      </c>
      <c r="N312">
        <v>3.4213888880000001</v>
      </c>
      <c r="O312">
        <v>0</v>
      </c>
      <c r="P312">
        <v>6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20.528333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2172629</v>
      </c>
      <c r="B313">
        <v>1</v>
      </c>
      <c r="C313" t="s">
        <v>76</v>
      </c>
      <c r="D313" t="s">
        <v>101</v>
      </c>
      <c r="E313" t="s">
        <v>186</v>
      </c>
      <c r="F313" t="s">
        <v>1091</v>
      </c>
      <c r="G313" t="s">
        <v>201</v>
      </c>
      <c r="H313" t="s">
        <v>47</v>
      </c>
      <c r="I313" t="s">
        <v>129</v>
      </c>
      <c r="J313" t="s">
        <v>130</v>
      </c>
      <c r="K313" t="s">
        <v>131</v>
      </c>
      <c r="L313" t="s">
        <v>1092</v>
      </c>
      <c r="M313" t="s">
        <v>1093</v>
      </c>
      <c r="N313">
        <v>0.24305555500000001</v>
      </c>
      <c r="O313">
        <v>49</v>
      </c>
      <c r="P313">
        <v>13079</v>
      </c>
      <c r="Q313">
        <v>0</v>
      </c>
      <c r="R313">
        <v>0</v>
      </c>
      <c r="S313">
        <v>0</v>
      </c>
      <c r="T313">
        <v>0</v>
      </c>
      <c r="U313">
        <v>11.909722</v>
      </c>
      <c r="V313">
        <v>3178.9236040000001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2172661</v>
      </c>
      <c r="B314">
        <v>1</v>
      </c>
      <c r="C314" t="s">
        <v>76</v>
      </c>
      <c r="D314" t="s">
        <v>95</v>
      </c>
      <c r="E314" t="s">
        <v>181</v>
      </c>
      <c r="F314" t="s">
        <v>1094</v>
      </c>
      <c r="G314" t="s">
        <v>183</v>
      </c>
      <c r="H314" t="s">
        <v>46</v>
      </c>
      <c r="I314" t="s">
        <v>129</v>
      </c>
      <c r="J314" t="s">
        <v>130</v>
      </c>
      <c r="K314" t="s">
        <v>131</v>
      </c>
      <c r="L314" t="s">
        <v>1095</v>
      </c>
      <c r="M314" t="s">
        <v>1096</v>
      </c>
      <c r="N314">
        <v>6.0127777770000002</v>
      </c>
      <c r="O314">
        <v>0</v>
      </c>
      <c r="P314">
        <v>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6.012778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2172664</v>
      </c>
      <c r="B315">
        <v>1</v>
      </c>
      <c r="C315" t="s">
        <v>76</v>
      </c>
      <c r="D315" t="s">
        <v>101</v>
      </c>
      <c r="E315" t="s">
        <v>134</v>
      </c>
      <c r="F315" t="s">
        <v>1097</v>
      </c>
      <c r="G315" t="s">
        <v>136</v>
      </c>
      <c r="H315" t="s">
        <v>47</v>
      </c>
      <c r="I315" t="s">
        <v>129</v>
      </c>
      <c r="J315" t="s">
        <v>130</v>
      </c>
      <c r="K315" t="s">
        <v>131</v>
      </c>
      <c r="L315" t="s">
        <v>1098</v>
      </c>
      <c r="M315" t="s">
        <v>1099</v>
      </c>
      <c r="N315">
        <v>2.594166666</v>
      </c>
      <c r="O315">
        <v>1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2.5941670000000001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2172647</v>
      </c>
      <c r="B316">
        <v>1</v>
      </c>
      <c r="C316" t="s">
        <v>76</v>
      </c>
      <c r="D316" t="s">
        <v>99</v>
      </c>
      <c r="E316" t="s">
        <v>126</v>
      </c>
      <c r="F316" t="s">
        <v>1100</v>
      </c>
      <c r="G316" t="s">
        <v>128</v>
      </c>
      <c r="H316" t="s">
        <v>46</v>
      </c>
      <c r="I316" t="s">
        <v>129</v>
      </c>
      <c r="J316" t="s">
        <v>130</v>
      </c>
      <c r="K316" t="s">
        <v>131</v>
      </c>
      <c r="L316" t="s">
        <v>1101</v>
      </c>
      <c r="M316" t="s">
        <v>1102</v>
      </c>
      <c r="N316">
        <v>1.523055555</v>
      </c>
      <c r="O316">
        <v>0</v>
      </c>
      <c r="P316">
        <v>102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155.35166699999999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2172652</v>
      </c>
      <c r="B317">
        <v>1</v>
      </c>
      <c r="C317" t="s">
        <v>77</v>
      </c>
      <c r="D317" t="s">
        <v>118</v>
      </c>
      <c r="E317" t="s">
        <v>126</v>
      </c>
      <c r="F317" t="s">
        <v>1103</v>
      </c>
      <c r="G317" t="s">
        <v>128</v>
      </c>
      <c r="H317" t="s">
        <v>46</v>
      </c>
      <c r="I317" t="s">
        <v>129</v>
      </c>
      <c r="J317" t="s">
        <v>130</v>
      </c>
      <c r="K317" t="s">
        <v>131</v>
      </c>
      <c r="L317" t="s">
        <v>1104</v>
      </c>
      <c r="M317" t="s">
        <v>1105</v>
      </c>
      <c r="N317">
        <v>11.036388887999999</v>
      </c>
      <c r="O317">
        <v>0</v>
      </c>
      <c r="P317">
        <v>49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540.78305599999999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2172638</v>
      </c>
      <c r="B318">
        <v>1</v>
      </c>
      <c r="C318" t="s">
        <v>76</v>
      </c>
      <c r="D318" t="s">
        <v>93</v>
      </c>
      <c r="E318" t="s">
        <v>126</v>
      </c>
      <c r="F318" t="s">
        <v>1106</v>
      </c>
      <c r="G318" t="s">
        <v>128</v>
      </c>
      <c r="H318" t="s">
        <v>46</v>
      </c>
      <c r="I318" t="s">
        <v>129</v>
      </c>
      <c r="J318" t="s">
        <v>130</v>
      </c>
      <c r="K318" t="s">
        <v>131</v>
      </c>
      <c r="L318" t="s">
        <v>1107</v>
      </c>
      <c r="M318" t="s">
        <v>1108</v>
      </c>
      <c r="N318">
        <v>4.0013888880000001</v>
      </c>
      <c r="O318">
        <v>0</v>
      </c>
      <c r="P318">
        <v>6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24.008333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2172657</v>
      </c>
      <c r="B319">
        <v>1</v>
      </c>
      <c r="C319" t="s">
        <v>76</v>
      </c>
      <c r="D319" t="s">
        <v>92</v>
      </c>
      <c r="E319" t="s">
        <v>181</v>
      </c>
      <c r="F319" t="s">
        <v>1109</v>
      </c>
      <c r="G319" t="s">
        <v>287</v>
      </c>
      <c r="H319" t="s">
        <v>46</v>
      </c>
      <c r="I319" t="s">
        <v>129</v>
      </c>
      <c r="J319" t="s">
        <v>130</v>
      </c>
      <c r="K319" t="s">
        <v>131</v>
      </c>
      <c r="L319" t="s">
        <v>1110</v>
      </c>
      <c r="M319" t="s">
        <v>1111</v>
      </c>
      <c r="N319">
        <v>1.948055555</v>
      </c>
      <c r="O319">
        <v>0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1.948056</v>
      </c>
      <c r="Y319">
        <v>0</v>
      </c>
      <c r="Z319">
        <v>0</v>
      </c>
    </row>
    <row r="320" spans="1:26" x14ac:dyDescent="0.25">
      <c r="A320">
        <v>2172630</v>
      </c>
      <c r="B320">
        <v>1</v>
      </c>
      <c r="C320" t="s">
        <v>76</v>
      </c>
      <c r="D320" t="s">
        <v>78</v>
      </c>
      <c r="E320" t="s">
        <v>181</v>
      </c>
      <c r="F320" t="s">
        <v>1112</v>
      </c>
      <c r="G320" t="s">
        <v>183</v>
      </c>
      <c r="H320" t="s">
        <v>46</v>
      </c>
      <c r="I320" t="s">
        <v>129</v>
      </c>
      <c r="J320" t="s">
        <v>130</v>
      </c>
      <c r="K320" t="s">
        <v>131</v>
      </c>
      <c r="L320" t="s">
        <v>1113</v>
      </c>
      <c r="M320" t="s">
        <v>1114</v>
      </c>
      <c r="N320">
        <v>4.1272222220000003</v>
      </c>
      <c r="O320">
        <v>0</v>
      </c>
      <c r="P320">
        <v>10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41.272221999999999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2172651</v>
      </c>
      <c r="B321">
        <v>1</v>
      </c>
      <c r="C321" t="s">
        <v>76</v>
      </c>
      <c r="D321" t="s">
        <v>100</v>
      </c>
      <c r="E321" t="s">
        <v>126</v>
      </c>
      <c r="F321" t="s">
        <v>1115</v>
      </c>
      <c r="G321" t="s">
        <v>636</v>
      </c>
      <c r="H321" t="s">
        <v>46</v>
      </c>
      <c r="I321" t="s">
        <v>129</v>
      </c>
      <c r="J321" t="s">
        <v>130</v>
      </c>
      <c r="K321" t="s">
        <v>131</v>
      </c>
      <c r="L321" t="s">
        <v>1116</v>
      </c>
      <c r="M321" t="s">
        <v>1117</v>
      </c>
      <c r="N321">
        <v>3.1602777770000001</v>
      </c>
      <c r="O321">
        <v>0</v>
      </c>
      <c r="P321">
        <v>33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104.28916700000001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2172635</v>
      </c>
      <c r="B322">
        <v>1</v>
      </c>
      <c r="C322" t="s">
        <v>77</v>
      </c>
      <c r="D322" t="s">
        <v>124</v>
      </c>
      <c r="E322" t="s">
        <v>181</v>
      </c>
      <c r="F322" t="s">
        <v>1118</v>
      </c>
      <c r="G322" t="s">
        <v>183</v>
      </c>
      <c r="H322" t="s">
        <v>46</v>
      </c>
      <c r="I322" t="s">
        <v>129</v>
      </c>
      <c r="J322" t="s">
        <v>130</v>
      </c>
      <c r="K322" t="s">
        <v>131</v>
      </c>
      <c r="L322" t="s">
        <v>1119</v>
      </c>
      <c r="M322" t="s">
        <v>1120</v>
      </c>
      <c r="N322">
        <v>3.5269444440000002</v>
      </c>
      <c r="O322">
        <v>0</v>
      </c>
      <c r="P322">
        <v>11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38.796388999999998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2172636</v>
      </c>
      <c r="B323">
        <v>1</v>
      </c>
      <c r="C323" t="s">
        <v>76</v>
      </c>
      <c r="D323" t="s">
        <v>102</v>
      </c>
      <c r="E323" t="s">
        <v>181</v>
      </c>
      <c r="F323" t="s">
        <v>1121</v>
      </c>
      <c r="G323" t="s">
        <v>194</v>
      </c>
      <c r="H323" t="s">
        <v>46</v>
      </c>
      <c r="I323" t="s">
        <v>129</v>
      </c>
      <c r="J323" t="s">
        <v>130</v>
      </c>
      <c r="K323" t="s">
        <v>131</v>
      </c>
      <c r="L323" t="s">
        <v>1122</v>
      </c>
      <c r="M323" t="s">
        <v>1123</v>
      </c>
      <c r="N323">
        <v>6.2927777770000004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6.2927780000000002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2172642</v>
      </c>
      <c r="B324">
        <v>1</v>
      </c>
      <c r="C324" t="s">
        <v>76</v>
      </c>
      <c r="D324" t="s">
        <v>85</v>
      </c>
      <c r="E324" t="s">
        <v>181</v>
      </c>
      <c r="F324" t="s">
        <v>1124</v>
      </c>
      <c r="G324" t="s">
        <v>194</v>
      </c>
      <c r="H324" t="s">
        <v>46</v>
      </c>
      <c r="I324" t="s">
        <v>129</v>
      </c>
      <c r="J324" t="s">
        <v>130</v>
      </c>
      <c r="K324" t="s">
        <v>131</v>
      </c>
      <c r="L324" t="s">
        <v>1125</v>
      </c>
      <c r="M324" t="s">
        <v>1126</v>
      </c>
      <c r="N324">
        <v>1.608055555</v>
      </c>
      <c r="O324">
        <v>0</v>
      </c>
      <c r="P324">
        <v>2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3.2161110000000002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2172649</v>
      </c>
      <c r="B325">
        <v>1</v>
      </c>
      <c r="C325" t="s">
        <v>77</v>
      </c>
      <c r="D325" t="s">
        <v>113</v>
      </c>
      <c r="E325" t="s">
        <v>181</v>
      </c>
      <c r="F325" t="s">
        <v>1127</v>
      </c>
      <c r="G325" t="s">
        <v>194</v>
      </c>
      <c r="H325" t="s">
        <v>46</v>
      </c>
      <c r="I325" t="s">
        <v>129</v>
      </c>
      <c r="J325" t="s">
        <v>130</v>
      </c>
      <c r="K325" t="s">
        <v>131</v>
      </c>
      <c r="L325" t="s">
        <v>1128</v>
      </c>
      <c r="M325" t="s">
        <v>1129</v>
      </c>
      <c r="N325">
        <v>2.8291666659999999</v>
      </c>
      <c r="O325">
        <v>0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2.829167</v>
      </c>
      <c r="Y325">
        <v>0</v>
      </c>
      <c r="Z325">
        <v>0</v>
      </c>
    </row>
    <row r="326" spans="1:26" x14ac:dyDescent="0.25">
      <c r="A326">
        <v>2172658</v>
      </c>
      <c r="B326">
        <v>1</v>
      </c>
      <c r="C326" t="s">
        <v>77</v>
      </c>
      <c r="D326" t="s">
        <v>114</v>
      </c>
      <c r="E326" t="s">
        <v>126</v>
      </c>
      <c r="F326" t="s">
        <v>1130</v>
      </c>
      <c r="G326" t="s">
        <v>128</v>
      </c>
      <c r="H326" t="s">
        <v>46</v>
      </c>
      <c r="I326" t="s">
        <v>129</v>
      </c>
      <c r="J326" t="s">
        <v>130</v>
      </c>
      <c r="K326" t="s">
        <v>131</v>
      </c>
      <c r="L326" t="s">
        <v>1131</v>
      </c>
      <c r="M326" t="s">
        <v>1132</v>
      </c>
      <c r="N326">
        <v>2.8125</v>
      </c>
      <c r="O326">
        <v>0</v>
      </c>
      <c r="P326">
        <v>29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81.5625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2172653</v>
      </c>
      <c r="B327">
        <v>1</v>
      </c>
      <c r="C327" t="s">
        <v>76</v>
      </c>
      <c r="D327" t="s">
        <v>104</v>
      </c>
      <c r="E327" t="s">
        <v>126</v>
      </c>
      <c r="F327" t="s">
        <v>1133</v>
      </c>
      <c r="G327" t="s">
        <v>671</v>
      </c>
      <c r="H327" t="s">
        <v>46</v>
      </c>
      <c r="I327" t="s">
        <v>129</v>
      </c>
      <c r="J327" t="s">
        <v>130</v>
      </c>
      <c r="K327" t="s">
        <v>131</v>
      </c>
      <c r="L327" t="s">
        <v>1134</v>
      </c>
      <c r="M327" t="s">
        <v>1135</v>
      </c>
      <c r="N327">
        <v>5.4405555550000004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3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16.321667000000001</v>
      </c>
    </row>
    <row r="328" spans="1:26" x14ac:dyDescent="0.25">
      <c r="A328">
        <v>2172643</v>
      </c>
      <c r="B328">
        <v>1</v>
      </c>
      <c r="C328" t="s">
        <v>77</v>
      </c>
      <c r="D328" t="s">
        <v>124</v>
      </c>
      <c r="E328" t="s">
        <v>126</v>
      </c>
      <c r="F328" t="s">
        <v>1136</v>
      </c>
      <c r="G328" t="s">
        <v>128</v>
      </c>
      <c r="H328" t="s">
        <v>46</v>
      </c>
      <c r="I328" t="s">
        <v>129</v>
      </c>
      <c r="J328" t="s">
        <v>130</v>
      </c>
      <c r="K328" t="s">
        <v>131</v>
      </c>
      <c r="L328" t="s">
        <v>1137</v>
      </c>
      <c r="M328" t="s">
        <v>1138</v>
      </c>
      <c r="N328">
        <v>0.86583333299999998</v>
      </c>
      <c r="O328">
        <v>0</v>
      </c>
      <c r="P328">
        <v>25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21.645833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2172654</v>
      </c>
      <c r="B329">
        <v>1</v>
      </c>
      <c r="C329" t="s">
        <v>77</v>
      </c>
      <c r="D329" t="s">
        <v>111</v>
      </c>
      <c r="E329" t="s">
        <v>181</v>
      </c>
      <c r="F329" t="s">
        <v>1139</v>
      </c>
      <c r="G329" t="s">
        <v>194</v>
      </c>
      <c r="H329" t="s">
        <v>46</v>
      </c>
      <c r="I329" t="s">
        <v>129</v>
      </c>
      <c r="J329" t="s">
        <v>130</v>
      </c>
      <c r="K329" t="s">
        <v>131</v>
      </c>
      <c r="L329" t="s">
        <v>1137</v>
      </c>
      <c r="M329" t="s">
        <v>1140</v>
      </c>
      <c r="N329">
        <v>5.7669444439999999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1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5.7669439999999996</v>
      </c>
    </row>
    <row r="330" spans="1:26" x14ac:dyDescent="0.25">
      <c r="A330">
        <v>2172714</v>
      </c>
      <c r="B330">
        <v>1</v>
      </c>
      <c r="C330" t="s">
        <v>76</v>
      </c>
      <c r="D330" t="s">
        <v>101</v>
      </c>
      <c r="E330" t="s">
        <v>143</v>
      </c>
      <c r="F330" t="s">
        <v>1141</v>
      </c>
      <c r="G330" t="s">
        <v>136</v>
      </c>
      <c r="H330" t="s">
        <v>47</v>
      </c>
      <c r="I330" t="s">
        <v>129</v>
      </c>
      <c r="J330" t="s">
        <v>130</v>
      </c>
      <c r="K330" t="s">
        <v>131</v>
      </c>
      <c r="L330" t="s">
        <v>1142</v>
      </c>
      <c r="M330" t="s">
        <v>1143</v>
      </c>
      <c r="N330">
        <v>5.2294444440000003</v>
      </c>
      <c r="O330">
        <v>0</v>
      </c>
      <c r="P330">
        <v>354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1851.2233329999999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2172648</v>
      </c>
      <c r="B331">
        <v>1</v>
      </c>
      <c r="C331" t="s">
        <v>76</v>
      </c>
      <c r="D331" t="s">
        <v>99</v>
      </c>
      <c r="E331" t="s">
        <v>186</v>
      </c>
      <c r="F331" t="s">
        <v>1144</v>
      </c>
      <c r="G331" t="s">
        <v>201</v>
      </c>
      <c r="H331" t="s">
        <v>47</v>
      </c>
      <c r="I331" t="s">
        <v>129</v>
      </c>
      <c r="J331" t="s">
        <v>130</v>
      </c>
      <c r="K331" t="s">
        <v>251</v>
      </c>
      <c r="L331" t="s">
        <v>1145</v>
      </c>
      <c r="M331" t="s">
        <v>1146</v>
      </c>
      <c r="N331">
        <v>0.72034055500000005</v>
      </c>
      <c r="O331">
        <v>11</v>
      </c>
      <c r="P331">
        <v>751</v>
      </c>
      <c r="Q331">
        <v>0</v>
      </c>
      <c r="R331">
        <v>0</v>
      </c>
      <c r="S331">
        <v>0</v>
      </c>
      <c r="T331">
        <v>0</v>
      </c>
      <c r="U331">
        <v>7.9237460000000004</v>
      </c>
      <c r="V331">
        <v>540.97575700000004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2172671</v>
      </c>
      <c r="B332">
        <v>1</v>
      </c>
      <c r="C332" t="s">
        <v>77</v>
      </c>
      <c r="D332" t="s">
        <v>111</v>
      </c>
      <c r="E332" t="s">
        <v>126</v>
      </c>
      <c r="F332" t="s">
        <v>1147</v>
      </c>
      <c r="G332" t="s">
        <v>128</v>
      </c>
      <c r="H332" t="s">
        <v>46</v>
      </c>
      <c r="I332" t="s">
        <v>129</v>
      </c>
      <c r="J332" t="s">
        <v>130</v>
      </c>
      <c r="K332" t="s">
        <v>131</v>
      </c>
      <c r="L332" t="s">
        <v>1148</v>
      </c>
      <c r="M332" t="s">
        <v>1149</v>
      </c>
      <c r="N332">
        <v>4.4877777769999998</v>
      </c>
      <c r="O332">
        <v>0</v>
      </c>
      <c r="P332">
        <v>0</v>
      </c>
      <c r="Q332">
        <v>0</v>
      </c>
      <c r="R332">
        <v>4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17.951111000000001</v>
      </c>
      <c r="Y332">
        <v>0</v>
      </c>
      <c r="Z332">
        <v>0</v>
      </c>
    </row>
    <row r="333" spans="1:26" x14ac:dyDescent="0.25">
      <c r="A333">
        <v>2172660</v>
      </c>
      <c r="B333">
        <v>1</v>
      </c>
      <c r="C333" t="s">
        <v>77</v>
      </c>
      <c r="D333" t="s">
        <v>124</v>
      </c>
      <c r="E333" t="s">
        <v>126</v>
      </c>
      <c r="F333" t="s">
        <v>1150</v>
      </c>
      <c r="G333" t="s">
        <v>140</v>
      </c>
      <c r="H333" t="s">
        <v>46</v>
      </c>
      <c r="I333" t="s">
        <v>129</v>
      </c>
      <c r="J333" t="s">
        <v>130</v>
      </c>
      <c r="K333" t="s">
        <v>131</v>
      </c>
      <c r="L333" t="s">
        <v>1151</v>
      </c>
      <c r="M333" t="s">
        <v>1152</v>
      </c>
      <c r="N333">
        <v>13.507222221999999</v>
      </c>
      <c r="O333">
        <v>0</v>
      </c>
      <c r="P333">
        <v>32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432.231111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2172673</v>
      </c>
      <c r="B334">
        <v>1</v>
      </c>
      <c r="C334" t="s">
        <v>76</v>
      </c>
      <c r="D334" t="s">
        <v>78</v>
      </c>
      <c r="E334" t="s">
        <v>181</v>
      </c>
      <c r="F334" t="s">
        <v>1153</v>
      </c>
      <c r="G334" t="s">
        <v>194</v>
      </c>
      <c r="H334" t="s">
        <v>46</v>
      </c>
      <c r="I334" t="s">
        <v>129</v>
      </c>
      <c r="J334" t="s">
        <v>130</v>
      </c>
      <c r="K334" t="s">
        <v>131</v>
      </c>
      <c r="L334" t="s">
        <v>1154</v>
      </c>
      <c r="M334" t="s">
        <v>1155</v>
      </c>
      <c r="N334">
        <v>4.8213888880000004</v>
      </c>
      <c r="O334">
        <v>0</v>
      </c>
      <c r="P334">
        <v>6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28.928332999999999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2172672</v>
      </c>
      <c r="B335">
        <v>1</v>
      </c>
      <c r="C335" t="s">
        <v>76</v>
      </c>
      <c r="D335" t="s">
        <v>106</v>
      </c>
      <c r="E335" t="s">
        <v>181</v>
      </c>
      <c r="F335" t="s">
        <v>1156</v>
      </c>
      <c r="G335" t="s">
        <v>287</v>
      </c>
      <c r="H335" t="s">
        <v>46</v>
      </c>
      <c r="I335" t="s">
        <v>129</v>
      </c>
      <c r="J335" t="s">
        <v>130</v>
      </c>
      <c r="K335" t="s">
        <v>131</v>
      </c>
      <c r="L335" t="s">
        <v>1157</v>
      </c>
      <c r="M335" t="s">
        <v>1158</v>
      </c>
      <c r="N335">
        <v>0.93555555499999998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0.93555600000000005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2172674</v>
      </c>
      <c r="B336">
        <v>1</v>
      </c>
      <c r="C336" t="s">
        <v>77</v>
      </c>
      <c r="D336" t="s">
        <v>108</v>
      </c>
      <c r="E336" t="s">
        <v>161</v>
      </c>
      <c r="F336" t="s">
        <v>1159</v>
      </c>
      <c r="G336" t="s">
        <v>223</v>
      </c>
      <c r="H336" t="s">
        <v>46</v>
      </c>
      <c r="I336" t="s">
        <v>129</v>
      </c>
      <c r="J336" t="s">
        <v>130</v>
      </c>
      <c r="K336" t="s">
        <v>131</v>
      </c>
      <c r="L336" t="s">
        <v>1160</v>
      </c>
      <c r="M336" t="s">
        <v>1161</v>
      </c>
      <c r="N336">
        <v>2.065833333</v>
      </c>
      <c r="O336">
        <v>0</v>
      </c>
      <c r="P336">
        <v>27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55.777500000000003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2172678</v>
      </c>
      <c r="B337">
        <v>1</v>
      </c>
      <c r="C337" t="s">
        <v>76</v>
      </c>
      <c r="D337" t="s">
        <v>99</v>
      </c>
      <c r="E337" t="s">
        <v>181</v>
      </c>
      <c r="F337" t="s">
        <v>1162</v>
      </c>
      <c r="G337" t="s">
        <v>194</v>
      </c>
      <c r="H337" t="s">
        <v>46</v>
      </c>
      <c r="I337" t="s">
        <v>129</v>
      </c>
      <c r="J337" t="s">
        <v>130</v>
      </c>
      <c r="K337" t="s">
        <v>131</v>
      </c>
      <c r="L337" t="s">
        <v>1163</v>
      </c>
      <c r="M337" t="s">
        <v>1164</v>
      </c>
      <c r="N337">
        <v>3.525555555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3.5255559999999999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2172676</v>
      </c>
      <c r="B338">
        <v>1</v>
      </c>
      <c r="C338" t="s">
        <v>77</v>
      </c>
      <c r="D338" t="s">
        <v>123</v>
      </c>
      <c r="E338" t="s">
        <v>143</v>
      </c>
      <c r="F338" t="s">
        <v>1165</v>
      </c>
      <c r="G338" t="s">
        <v>145</v>
      </c>
      <c r="H338" t="s">
        <v>47</v>
      </c>
      <c r="I338" t="s">
        <v>129</v>
      </c>
      <c r="J338" t="s">
        <v>130</v>
      </c>
      <c r="K338" t="s">
        <v>131</v>
      </c>
      <c r="L338" t="s">
        <v>1166</v>
      </c>
      <c r="M338" t="s">
        <v>1167</v>
      </c>
      <c r="N338">
        <v>2.3047222220000001</v>
      </c>
      <c r="O338">
        <v>0</v>
      </c>
      <c r="P338">
        <v>25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57.618056000000003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2172686</v>
      </c>
      <c r="B339">
        <v>1</v>
      </c>
      <c r="C339" t="s">
        <v>76</v>
      </c>
      <c r="D339" t="s">
        <v>88</v>
      </c>
      <c r="E339" t="s">
        <v>181</v>
      </c>
      <c r="F339" t="s">
        <v>1168</v>
      </c>
      <c r="G339" t="s">
        <v>287</v>
      </c>
      <c r="H339" t="s">
        <v>46</v>
      </c>
      <c r="I339" t="s">
        <v>129</v>
      </c>
      <c r="J339" t="s">
        <v>130</v>
      </c>
      <c r="K339" t="s">
        <v>131</v>
      </c>
      <c r="L339" t="s">
        <v>1169</v>
      </c>
      <c r="M339" t="s">
        <v>1170</v>
      </c>
      <c r="N339">
        <v>2.188055555</v>
      </c>
      <c r="O339">
        <v>0</v>
      </c>
      <c r="P339">
        <v>10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21.880555999999999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2172685</v>
      </c>
      <c r="B340">
        <v>1</v>
      </c>
      <c r="C340" t="s">
        <v>77</v>
      </c>
      <c r="D340" t="s">
        <v>109</v>
      </c>
      <c r="E340" t="s">
        <v>181</v>
      </c>
      <c r="F340" t="s">
        <v>1171</v>
      </c>
      <c r="G340" t="s">
        <v>194</v>
      </c>
      <c r="H340" t="s">
        <v>46</v>
      </c>
      <c r="I340" t="s">
        <v>129</v>
      </c>
      <c r="J340" t="s">
        <v>130</v>
      </c>
      <c r="K340" t="s">
        <v>131</v>
      </c>
      <c r="L340" t="s">
        <v>1172</v>
      </c>
      <c r="M340" t="s">
        <v>1173</v>
      </c>
      <c r="N340">
        <v>5.7583333330000004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5.7583330000000004</v>
      </c>
    </row>
    <row r="341" spans="1:26" x14ac:dyDescent="0.25">
      <c r="A341">
        <v>2172694</v>
      </c>
      <c r="B341">
        <v>1</v>
      </c>
      <c r="C341" t="s">
        <v>77</v>
      </c>
      <c r="D341" t="s">
        <v>109</v>
      </c>
      <c r="E341" t="s">
        <v>126</v>
      </c>
      <c r="F341" t="s">
        <v>1174</v>
      </c>
      <c r="G341" t="s">
        <v>140</v>
      </c>
      <c r="H341" t="s">
        <v>46</v>
      </c>
      <c r="I341" t="s">
        <v>129</v>
      </c>
      <c r="J341" t="s">
        <v>130</v>
      </c>
      <c r="K341" t="s">
        <v>131</v>
      </c>
      <c r="L341" t="s">
        <v>1175</v>
      </c>
      <c r="M341" t="s">
        <v>1176</v>
      </c>
      <c r="N341">
        <v>3.6875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10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36.875</v>
      </c>
    </row>
    <row r="342" spans="1:26" x14ac:dyDescent="0.25">
      <c r="A342">
        <v>2172719</v>
      </c>
      <c r="B342">
        <v>1</v>
      </c>
      <c r="C342" t="s">
        <v>76</v>
      </c>
      <c r="D342" t="s">
        <v>101</v>
      </c>
      <c r="E342" t="s">
        <v>126</v>
      </c>
      <c r="F342" t="s">
        <v>1177</v>
      </c>
      <c r="G342" t="s">
        <v>140</v>
      </c>
      <c r="H342" t="s">
        <v>46</v>
      </c>
      <c r="I342" t="s">
        <v>129</v>
      </c>
      <c r="J342" t="s">
        <v>130</v>
      </c>
      <c r="K342" t="s">
        <v>131</v>
      </c>
      <c r="L342" t="s">
        <v>1178</v>
      </c>
      <c r="M342" t="s">
        <v>1179</v>
      </c>
      <c r="N342">
        <v>3.153611111</v>
      </c>
      <c r="O342">
        <v>0</v>
      </c>
      <c r="P342">
        <v>148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466.734444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2172693</v>
      </c>
      <c r="B343">
        <v>1</v>
      </c>
      <c r="C343" t="s">
        <v>76</v>
      </c>
      <c r="D343" t="s">
        <v>100</v>
      </c>
      <c r="E343" t="s">
        <v>134</v>
      </c>
      <c r="F343" t="s">
        <v>1180</v>
      </c>
      <c r="G343" t="s">
        <v>136</v>
      </c>
      <c r="H343" t="s">
        <v>47</v>
      </c>
      <c r="I343" t="s">
        <v>129</v>
      </c>
      <c r="J343" t="s">
        <v>130</v>
      </c>
      <c r="K343" t="s">
        <v>131</v>
      </c>
      <c r="L343" t="s">
        <v>1181</v>
      </c>
      <c r="M343" t="s">
        <v>1182</v>
      </c>
      <c r="N343">
        <v>1.572777777</v>
      </c>
      <c r="O343">
        <v>1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1.572778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2172687</v>
      </c>
      <c r="B344">
        <v>1</v>
      </c>
      <c r="C344" t="s">
        <v>77</v>
      </c>
      <c r="D344" t="s">
        <v>123</v>
      </c>
      <c r="E344" t="s">
        <v>181</v>
      </c>
      <c r="F344" t="s">
        <v>1183</v>
      </c>
      <c r="G344" t="s">
        <v>183</v>
      </c>
      <c r="H344" t="s">
        <v>46</v>
      </c>
      <c r="I344" t="s">
        <v>129</v>
      </c>
      <c r="J344" t="s">
        <v>130</v>
      </c>
      <c r="K344" t="s">
        <v>131</v>
      </c>
      <c r="L344" t="s">
        <v>1184</v>
      </c>
      <c r="M344" t="s">
        <v>1185</v>
      </c>
      <c r="N344">
        <v>21.735277777</v>
      </c>
      <c r="O344">
        <v>0</v>
      </c>
      <c r="P344">
        <v>9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195.61750000000001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2172689</v>
      </c>
      <c r="B345">
        <v>1</v>
      </c>
      <c r="C345" t="s">
        <v>76</v>
      </c>
      <c r="D345" t="s">
        <v>89</v>
      </c>
      <c r="E345" t="s">
        <v>126</v>
      </c>
      <c r="F345" t="s">
        <v>1186</v>
      </c>
      <c r="G345" t="s">
        <v>128</v>
      </c>
      <c r="H345" t="s">
        <v>46</v>
      </c>
      <c r="I345" t="s">
        <v>129</v>
      </c>
      <c r="J345" t="s">
        <v>130</v>
      </c>
      <c r="K345" t="s">
        <v>131</v>
      </c>
      <c r="L345" t="s">
        <v>1187</v>
      </c>
      <c r="M345" t="s">
        <v>1188</v>
      </c>
      <c r="N345">
        <v>2.0274999999999999</v>
      </c>
      <c r="O345">
        <v>0</v>
      </c>
      <c r="P345">
        <v>24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48.66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2172690</v>
      </c>
      <c r="B346">
        <v>1</v>
      </c>
      <c r="C346" t="s">
        <v>76</v>
      </c>
      <c r="D346" t="s">
        <v>84</v>
      </c>
      <c r="E346" t="s">
        <v>181</v>
      </c>
      <c r="F346" t="s">
        <v>1189</v>
      </c>
      <c r="G346" t="s">
        <v>636</v>
      </c>
      <c r="H346" t="s">
        <v>46</v>
      </c>
      <c r="I346" t="s">
        <v>129</v>
      </c>
      <c r="J346" t="s">
        <v>130</v>
      </c>
      <c r="K346" t="s">
        <v>131</v>
      </c>
      <c r="L346" t="s">
        <v>1190</v>
      </c>
      <c r="M346" t="s">
        <v>1191</v>
      </c>
      <c r="N346">
        <v>2.2544444440000002</v>
      </c>
      <c r="O346">
        <v>0</v>
      </c>
      <c r="P346">
        <v>3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6.7633330000000003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2172688</v>
      </c>
      <c r="B347">
        <v>1</v>
      </c>
      <c r="C347" t="s">
        <v>76</v>
      </c>
      <c r="D347" t="s">
        <v>81</v>
      </c>
      <c r="E347" t="s">
        <v>181</v>
      </c>
      <c r="F347" t="s">
        <v>1192</v>
      </c>
      <c r="G347" t="s">
        <v>183</v>
      </c>
      <c r="H347" t="s">
        <v>46</v>
      </c>
      <c r="I347" t="s">
        <v>129</v>
      </c>
      <c r="J347" t="s">
        <v>130</v>
      </c>
      <c r="K347" t="s">
        <v>131</v>
      </c>
      <c r="L347" t="s">
        <v>1193</v>
      </c>
      <c r="M347" t="s">
        <v>1194</v>
      </c>
      <c r="N347">
        <v>5.0180555550000001</v>
      </c>
      <c r="O347">
        <v>0</v>
      </c>
      <c r="P347">
        <v>4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20.072222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2172703</v>
      </c>
      <c r="B348">
        <v>1</v>
      </c>
      <c r="C348" t="s">
        <v>77</v>
      </c>
      <c r="D348" t="s">
        <v>111</v>
      </c>
      <c r="E348" t="s">
        <v>181</v>
      </c>
      <c r="F348" t="s">
        <v>1195</v>
      </c>
      <c r="G348" t="s">
        <v>194</v>
      </c>
      <c r="H348" t="s">
        <v>46</v>
      </c>
      <c r="I348" t="s">
        <v>129</v>
      </c>
      <c r="J348" t="s">
        <v>130</v>
      </c>
      <c r="K348" t="s">
        <v>131</v>
      </c>
      <c r="L348" t="s">
        <v>1138</v>
      </c>
      <c r="M348" t="s">
        <v>1196</v>
      </c>
      <c r="N348">
        <v>8.0172222219999991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1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8.0172220000000003</v>
      </c>
    </row>
    <row r="349" spans="1:26" x14ac:dyDescent="0.25">
      <c r="A349">
        <v>2172701</v>
      </c>
      <c r="B349">
        <v>1</v>
      </c>
      <c r="C349" t="s">
        <v>77</v>
      </c>
      <c r="D349" t="s">
        <v>111</v>
      </c>
      <c r="E349" t="s">
        <v>126</v>
      </c>
      <c r="F349" t="s">
        <v>1197</v>
      </c>
      <c r="G349" t="s">
        <v>128</v>
      </c>
      <c r="H349" t="s">
        <v>46</v>
      </c>
      <c r="I349" t="s">
        <v>129</v>
      </c>
      <c r="J349" t="s">
        <v>130</v>
      </c>
      <c r="K349" t="s">
        <v>131</v>
      </c>
      <c r="L349" t="s">
        <v>1198</v>
      </c>
      <c r="M349" t="s">
        <v>1199</v>
      </c>
      <c r="N349">
        <v>6.2369444439999997</v>
      </c>
      <c r="O349">
        <v>0</v>
      </c>
      <c r="P349">
        <v>0</v>
      </c>
      <c r="Q349">
        <v>0</v>
      </c>
      <c r="R349">
        <v>28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174.634444</v>
      </c>
      <c r="Y349">
        <v>0</v>
      </c>
      <c r="Z349">
        <v>0</v>
      </c>
    </row>
    <row r="350" spans="1:26" x14ac:dyDescent="0.25">
      <c r="A350">
        <v>2172695</v>
      </c>
      <c r="B350">
        <v>1</v>
      </c>
      <c r="C350" t="s">
        <v>76</v>
      </c>
      <c r="D350" t="s">
        <v>92</v>
      </c>
      <c r="E350" t="s">
        <v>181</v>
      </c>
      <c r="F350" t="s">
        <v>1200</v>
      </c>
      <c r="G350" t="s">
        <v>287</v>
      </c>
      <c r="H350" t="s">
        <v>46</v>
      </c>
      <c r="I350" t="s">
        <v>129</v>
      </c>
      <c r="J350" t="s">
        <v>130</v>
      </c>
      <c r="K350" t="s">
        <v>131</v>
      </c>
      <c r="L350" t="s">
        <v>1201</v>
      </c>
      <c r="M350" t="s">
        <v>1202</v>
      </c>
      <c r="N350">
        <v>4.8161111109999997</v>
      </c>
      <c r="O350">
        <v>0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4.8161110000000003</v>
      </c>
      <c r="Y350">
        <v>0</v>
      </c>
      <c r="Z350">
        <v>0</v>
      </c>
    </row>
    <row r="351" spans="1:26" x14ac:dyDescent="0.25">
      <c r="A351">
        <v>2172697</v>
      </c>
      <c r="B351">
        <v>1</v>
      </c>
      <c r="C351" t="s">
        <v>76</v>
      </c>
      <c r="D351" t="s">
        <v>88</v>
      </c>
      <c r="E351" t="s">
        <v>181</v>
      </c>
      <c r="F351" t="s">
        <v>1203</v>
      </c>
      <c r="G351" t="s">
        <v>194</v>
      </c>
      <c r="H351" t="s">
        <v>46</v>
      </c>
      <c r="I351" t="s">
        <v>129</v>
      </c>
      <c r="J351" t="s">
        <v>130</v>
      </c>
      <c r="K351" t="s">
        <v>131</v>
      </c>
      <c r="L351" t="s">
        <v>1204</v>
      </c>
      <c r="M351" t="s">
        <v>1205</v>
      </c>
      <c r="N351">
        <v>1.407777777</v>
      </c>
      <c r="O351">
        <v>0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1.407778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2172700</v>
      </c>
      <c r="B352">
        <v>1</v>
      </c>
      <c r="C352" t="s">
        <v>76</v>
      </c>
      <c r="D352" t="s">
        <v>90</v>
      </c>
      <c r="E352" t="s">
        <v>126</v>
      </c>
      <c r="F352" t="s">
        <v>1206</v>
      </c>
      <c r="G352" t="s">
        <v>128</v>
      </c>
      <c r="H352" t="s">
        <v>46</v>
      </c>
      <c r="I352" t="s">
        <v>129</v>
      </c>
      <c r="J352" t="s">
        <v>130</v>
      </c>
      <c r="K352" t="s">
        <v>131</v>
      </c>
      <c r="L352" t="s">
        <v>1207</v>
      </c>
      <c r="M352" t="s">
        <v>1208</v>
      </c>
      <c r="N352">
        <v>4.9563888880000002</v>
      </c>
      <c r="O352">
        <v>0</v>
      </c>
      <c r="P352">
        <v>19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94.171389000000005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2172699</v>
      </c>
      <c r="B353">
        <v>1</v>
      </c>
      <c r="C353" t="s">
        <v>77</v>
      </c>
      <c r="D353" t="s">
        <v>112</v>
      </c>
      <c r="E353" t="s">
        <v>126</v>
      </c>
      <c r="F353" t="s">
        <v>1209</v>
      </c>
      <c r="G353" t="s">
        <v>128</v>
      </c>
      <c r="H353" t="s">
        <v>46</v>
      </c>
      <c r="I353" t="s">
        <v>129</v>
      </c>
      <c r="J353" t="s">
        <v>130</v>
      </c>
      <c r="K353" t="s">
        <v>131</v>
      </c>
      <c r="L353" t="s">
        <v>1210</v>
      </c>
      <c r="M353" t="s">
        <v>1211</v>
      </c>
      <c r="N353">
        <v>1.5277777770000001</v>
      </c>
      <c r="O353">
        <v>0</v>
      </c>
      <c r="P353">
        <v>0</v>
      </c>
      <c r="Q353">
        <v>0</v>
      </c>
      <c r="R353">
        <v>53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80.972222000000002</v>
      </c>
      <c r="Y353">
        <v>0</v>
      </c>
      <c r="Z353">
        <v>0</v>
      </c>
    </row>
    <row r="354" spans="1:26" x14ac:dyDescent="0.25">
      <c r="A354">
        <v>2172727</v>
      </c>
      <c r="B354">
        <v>1</v>
      </c>
      <c r="C354" t="s">
        <v>76</v>
      </c>
      <c r="D354" t="s">
        <v>100</v>
      </c>
      <c r="E354" t="s">
        <v>126</v>
      </c>
      <c r="F354" t="s">
        <v>1212</v>
      </c>
      <c r="G354" t="s">
        <v>163</v>
      </c>
      <c r="H354" t="s">
        <v>46</v>
      </c>
      <c r="I354" t="s">
        <v>129</v>
      </c>
      <c r="J354" t="s">
        <v>130</v>
      </c>
      <c r="K354" t="s">
        <v>131</v>
      </c>
      <c r="L354" t="s">
        <v>1213</v>
      </c>
      <c r="M354" t="s">
        <v>1214</v>
      </c>
      <c r="N354">
        <v>3.909444444</v>
      </c>
      <c r="O354">
        <v>0</v>
      </c>
      <c r="P354">
        <v>90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351.85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2172705</v>
      </c>
      <c r="B355">
        <v>1</v>
      </c>
      <c r="C355" t="s">
        <v>77</v>
      </c>
      <c r="D355" t="s">
        <v>114</v>
      </c>
      <c r="E355" t="s">
        <v>126</v>
      </c>
      <c r="F355" t="s">
        <v>1215</v>
      </c>
      <c r="G355" t="s">
        <v>128</v>
      </c>
      <c r="H355" t="s">
        <v>46</v>
      </c>
      <c r="I355" t="s">
        <v>129</v>
      </c>
      <c r="J355" t="s">
        <v>130</v>
      </c>
      <c r="K355" t="s">
        <v>131</v>
      </c>
      <c r="L355" t="s">
        <v>1216</v>
      </c>
      <c r="M355" t="s">
        <v>1217</v>
      </c>
      <c r="N355">
        <v>1.2725</v>
      </c>
      <c r="O355">
        <v>0</v>
      </c>
      <c r="P355">
        <v>4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5.09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2172706</v>
      </c>
      <c r="B356">
        <v>1</v>
      </c>
      <c r="C356" t="s">
        <v>76</v>
      </c>
      <c r="D356" t="s">
        <v>92</v>
      </c>
      <c r="E356" t="s">
        <v>813</v>
      </c>
      <c r="F356" t="s">
        <v>1218</v>
      </c>
      <c r="G356" t="s">
        <v>136</v>
      </c>
      <c r="H356" t="s">
        <v>47</v>
      </c>
      <c r="I356" t="s">
        <v>129</v>
      </c>
      <c r="J356" t="s">
        <v>130</v>
      </c>
      <c r="K356" t="s">
        <v>131</v>
      </c>
      <c r="L356" t="s">
        <v>1219</v>
      </c>
      <c r="M356" t="s">
        <v>1220</v>
      </c>
      <c r="N356">
        <v>0.16822944400000001</v>
      </c>
      <c r="O356">
        <v>0</v>
      </c>
      <c r="P356">
        <v>0</v>
      </c>
      <c r="Q356">
        <v>10</v>
      </c>
      <c r="R356">
        <v>0</v>
      </c>
      <c r="S356">
        <v>30</v>
      </c>
      <c r="T356">
        <v>307</v>
      </c>
      <c r="U356">
        <v>0</v>
      </c>
      <c r="V356">
        <v>0</v>
      </c>
      <c r="W356">
        <v>1.682294</v>
      </c>
      <c r="X356">
        <v>0</v>
      </c>
      <c r="Y356">
        <v>5.0468830000000002</v>
      </c>
      <c r="Z356">
        <v>51.646439000000001</v>
      </c>
    </row>
    <row r="357" spans="1:26" x14ac:dyDescent="0.25">
      <c r="A357">
        <v>2172707</v>
      </c>
      <c r="B357">
        <v>1</v>
      </c>
      <c r="C357" t="s">
        <v>76</v>
      </c>
      <c r="D357" t="s">
        <v>103</v>
      </c>
      <c r="E357" t="s">
        <v>134</v>
      </c>
      <c r="F357" t="s">
        <v>1221</v>
      </c>
      <c r="G357" t="s">
        <v>136</v>
      </c>
      <c r="H357" t="s">
        <v>47</v>
      </c>
      <c r="I357" t="s">
        <v>129</v>
      </c>
      <c r="J357" t="s">
        <v>130</v>
      </c>
      <c r="K357" t="s">
        <v>131</v>
      </c>
      <c r="L357" t="s">
        <v>1222</v>
      </c>
      <c r="M357" t="s">
        <v>1223</v>
      </c>
      <c r="N357">
        <v>0.3</v>
      </c>
      <c r="O357">
        <v>0</v>
      </c>
      <c r="P357">
        <v>0</v>
      </c>
      <c r="Q357">
        <v>14</v>
      </c>
      <c r="R357">
        <v>367</v>
      </c>
      <c r="S357">
        <v>15</v>
      </c>
      <c r="T357">
        <v>946</v>
      </c>
      <c r="U357">
        <v>0</v>
      </c>
      <c r="V357">
        <v>0</v>
      </c>
      <c r="W357">
        <v>4.2</v>
      </c>
      <c r="X357">
        <v>110.1</v>
      </c>
      <c r="Y357">
        <v>4.5</v>
      </c>
      <c r="Z357">
        <v>283.8</v>
      </c>
    </row>
    <row r="358" spans="1:26" x14ac:dyDescent="0.25">
      <c r="A358">
        <v>2172724</v>
      </c>
      <c r="B358">
        <v>1</v>
      </c>
      <c r="C358" t="s">
        <v>76</v>
      </c>
      <c r="D358" t="s">
        <v>89</v>
      </c>
      <c r="E358" t="s">
        <v>181</v>
      </c>
      <c r="F358" t="s">
        <v>1224</v>
      </c>
      <c r="G358" t="s">
        <v>194</v>
      </c>
      <c r="H358" t="s">
        <v>46</v>
      </c>
      <c r="I358" t="s">
        <v>129</v>
      </c>
      <c r="J358" t="s">
        <v>130</v>
      </c>
      <c r="K358" t="s">
        <v>131</v>
      </c>
      <c r="L358" t="s">
        <v>1225</v>
      </c>
      <c r="M358" t="s">
        <v>1226</v>
      </c>
      <c r="N358">
        <v>3.0527777770000002</v>
      </c>
      <c r="O358">
        <v>0</v>
      </c>
      <c r="P358">
        <v>1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3.052778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2172770</v>
      </c>
      <c r="B359">
        <v>1</v>
      </c>
      <c r="C359" t="s">
        <v>76</v>
      </c>
      <c r="D359" t="s">
        <v>97</v>
      </c>
      <c r="E359" t="s">
        <v>718</v>
      </c>
      <c r="F359" t="s">
        <v>1227</v>
      </c>
      <c r="G359" t="s">
        <v>726</v>
      </c>
      <c r="H359" t="s">
        <v>46</v>
      </c>
      <c r="I359" t="s">
        <v>129</v>
      </c>
      <c r="J359" t="s">
        <v>130</v>
      </c>
      <c r="K359" t="s">
        <v>131</v>
      </c>
      <c r="L359" t="s">
        <v>1228</v>
      </c>
      <c r="M359" t="s">
        <v>1229</v>
      </c>
      <c r="N359">
        <v>2.7791666660000001</v>
      </c>
      <c r="O359">
        <v>0</v>
      </c>
      <c r="P359">
        <v>35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97.270832999999996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2172718</v>
      </c>
      <c r="B360">
        <v>1</v>
      </c>
      <c r="C360" t="s">
        <v>77</v>
      </c>
      <c r="D360" t="s">
        <v>112</v>
      </c>
      <c r="E360" t="s">
        <v>134</v>
      </c>
      <c r="F360" t="s">
        <v>1230</v>
      </c>
      <c r="G360" t="s">
        <v>136</v>
      </c>
      <c r="H360" t="s">
        <v>47</v>
      </c>
      <c r="I360" t="s">
        <v>129</v>
      </c>
      <c r="J360" t="s">
        <v>130</v>
      </c>
      <c r="K360" t="s">
        <v>131</v>
      </c>
      <c r="L360" t="s">
        <v>1231</v>
      </c>
      <c r="M360" t="s">
        <v>1232</v>
      </c>
      <c r="N360">
        <v>0.88749999999999996</v>
      </c>
      <c r="O360">
        <v>25</v>
      </c>
      <c r="P360">
        <v>173</v>
      </c>
      <c r="Q360">
        <v>155</v>
      </c>
      <c r="R360">
        <v>1</v>
      </c>
      <c r="S360">
        <v>25</v>
      </c>
      <c r="T360">
        <v>47</v>
      </c>
      <c r="U360">
        <v>22.1875</v>
      </c>
      <c r="V360">
        <v>153.53749999999999</v>
      </c>
      <c r="W360">
        <v>137.5625</v>
      </c>
      <c r="X360">
        <v>0.88749999999999996</v>
      </c>
      <c r="Y360">
        <v>22.1875</v>
      </c>
      <c r="Z360">
        <v>41.712499999999999</v>
      </c>
    </row>
    <row r="361" spans="1:26" x14ac:dyDescent="0.25">
      <c r="A361">
        <v>2172717</v>
      </c>
      <c r="B361">
        <v>1</v>
      </c>
      <c r="C361" t="s">
        <v>76</v>
      </c>
      <c r="D361" t="s">
        <v>78</v>
      </c>
      <c r="E361" t="s">
        <v>181</v>
      </c>
      <c r="F361" t="s">
        <v>1233</v>
      </c>
      <c r="G361" t="s">
        <v>163</v>
      </c>
      <c r="H361" t="s">
        <v>46</v>
      </c>
      <c r="I361" t="s">
        <v>129</v>
      </c>
      <c r="J361" t="s">
        <v>130</v>
      </c>
      <c r="K361" t="s">
        <v>131</v>
      </c>
      <c r="L361" t="s">
        <v>1234</v>
      </c>
      <c r="M361" t="s">
        <v>1235</v>
      </c>
      <c r="N361">
        <v>2.7555555549999999</v>
      </c>
      <c r="O361">
        <v>0</v>
      </c>
      <c r="P361">
        <v>5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13.777778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2172728</v>
      </c>
      <c r="B362">
        <v>1</v>
      </c>
      <c r="C362" t="s">
        <v>77</v>
      </c>
      <c r="D362" t="s">
        <v>109</v>
      </c>
      <c r="E362" t="s">
        <v>126</v>
      </c>
      <c r="F362" t="s">
        <v>1236</v>
      </c>
      <c r="G362" t="s">
        <v>152</v>
      </c>
      <c r="H362" t="s">
        <v>46</v>
      </c>
      <c r="I362" t="s">
        <v>129</v>
      </c>
      <c r="J362" t="s">
        <v>130</v>
      </c>
      <c r="K362" t="s">
        <v>131</v>
      </c>
      <c r="L362" t="s">
        <v>1237</v>
      </c>
      <c r="M362" t="s">
        <v>1238</v>
      </c>
      <c r="N362">
        <v>7.6405555549999997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29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221.576111</v>
      </c>
    </row>
    <row r="363" spans="1:26" x14ac:dyDescent="0.25">
      <c r="A363">
        <v>2172721</v>
      </c>
      <c r="B363">
        <v>1</v>
      </c>
      <c r="C363" t="s">
        <v>76</v>
      </c>
      <c r="D363" t="s">
        <v>78</v>
      </c>
      <c r="E363" t="s">
        <v>181</v>
      </c>
      <c r="F363" t="s">
        <v>1239</v>
      </c>
      <c r="G363" t="s">
        <v>287</v>
      </c>
      <c r="H363" t="s">
        <v>46</v>
      </c>
      <c r="I363" t="s">
        <v>129</v>
      </c>
      <c r="J363" t="s">
        <v>130</v>
      </c>
      <c r="K363" t="s">
        <v>131</v>
      </c>
      <c r="L363" t="s">
        <v>1240</v>
      </c>
      <c r="M363" t="s">
        <v>1241</v>
      </c>
      <c r="N363">
        <v>3.031666666</v>
      </c>
      <c r="O363">
        <v>0</v>
      </c>
      <c r="P363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3.0316670000000001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2172726</v>
      </c>
      <c r="B364">
        <v>1</v>
      </c>
      <c r="C364" t="s">
        <v>77</v>
      </c>
      <c r="D364" t="s">
        <v>108</v>
      </c>
      <c r="E364" t="s">
        <v>181</v>
      </c>
      <c r="F364" t="s">
        <v>1242</v>
      </c>
      <c r="G364" t="s">
        <v>194</v>
      </c>
      <c r="H364" t="s">
        <v>46</v>
      </c>
      <c r="I364" t="s">
        <v>129</v>
      </c>
      <c r="J364" t="s">
        <v>130</v>
      </c>
      <c r="K364" t="s">
        <v>131</v>
      </c>
      <c r="L364" t="s">
        <v>1243</v>
      </c>
      <c r="M364" t="s">
        <v>1244</v>
      </c>
      <c r="N364">
        <v>5.5724999999999998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1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5.5724999999999998</v>
      </c>
    </row>
    <row r="365" spans="1:26" x14ac:dyDescent="0.25">
      <c r="A365">
        <v>2172731</v>
      </c>
      <c r="B365">
        <v>1</v>
      </c>
      <c r="C365" t="s">
        <v>77</v>
      </c>
      <c r="D365" t="s">
        <v>113</v>
      </c>
      <c r="E365" t="s">
        <v>181</v>
      </c>
      <c r="F365" t="s">
        <v>1245</v>
      </c>
      <c r="G365" t="s">
        <v>194</v>
      </c>
      <c r="H365" t="s">
        <v>46</v>
      </c>
      <c r="I365" t="s">
        <v>129</v>
      </c>
      <c r="J365" t="s">
        <v>130</v>
      </c>
      <c r="K365" t="s">
        <v>131</v>
      </c>
      <c r="L365" t="s">
        <v>1246</v>
      </c>
      <c r="M365" t="s">
        <v>1247</v>
      </c>
      <c r="N365">
        <v>2.0958333329999999</v>
      </c>
      <c r="O365">
        <v>0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2.0958329999999998</v>
      </c>
      <c r="Y365">
        <v>0</v>
      </c>
      <c r="Z365">
        <v>0</v>
      </c>
    </row>
    <row r="366" spans="1:26" x14ac:dyDescent="0.25">
      <c r="A366">
        <v>2172774</v>
      </c>
      <c r="B366">
        <v>1</v>
      </c>
      <c r="C366" t="s">
        <v>77</v>
      </c>
      <c r="D366" t="s">
        <v>108</v>
      </c>
      <c r="E366" t="s">
        <v>126</v>
      </c>
      <c r="F366" t="s">
        <v>1248</v>
      </c>
      <c r="G366" t="s">
        <v>128</v>
      </c>
      <c r="H366" t="s">
        <v>46</v>
      </c>
      <c r="I366" t="s">
        <v>129</v>
      </c>
      <c r="J366" t="s">
        <v>130</v>
      </c>
      <c r="K366" t="s">
        <v>131</v>
      </c>
      <c r="L366" t="s">
        <v>1249</v>
      </c>
      <c r="M366" t="s">
        <v>1250</v>
      </c>
      <c r="N366">
        <v>6.6913888879999996</v>
      </c>
      <c r="O366">
        <v>0</v>
      </c>
      <c r="P366">
        <v>84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562.07666700000004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2172723</v>
      </c>
      <c r="B367">
        <v>1</v>
      </c>
      <c r="C367" t="s">
        <v>76</v>
      </c>
      <c r="D367" t="s">
        <v>103</v>
      </c>
      <c r="E367" t="s">
        <v>134</v>
      </c>
      <c r="F367" t="s">
        <v>1251</v>
      </c>
      <c r="G367" t="s">
        <v>136</v>
      </c>
      <c r="H367" t="s">
        <v>47</v>
      </c>
      <c r="I367" t="s">
        <v>129</v>
      </c>
      <c r="J367" t="s">
        <v>130</v>
      </c>
      <c r="K367" t="s">
        <v>131</v>
      </c>
      <c r="L367" t="s">
        <v>1252</v>
      </c>
      <c r="M367" t="s">
        <v>1253</v>
      </c>
      <c r="N367">
        <v>0.15722222199999999</v>
      </c>
      <c r="O367">
        <v>0</v>
      </c>
      <c r="P367">
        <v>0</v>
      </c>
      <c r="Q367">
        <v>48</v>
      </c>
      <c r="R367">
        <v>1512</v>
      </c>
      <c r="S367">
        <v>15</v>
      </c>
      <c r="T367">
        <v>946</v>
      </c>
      <c r="U367">
        <v>0</v>
      </c>
      <c r="V367">
        <v>0</v>
      </c>
      <c r="W367">
        <v>7.5466670000000002</v>
      </c>
      <c r="X367">
        <v>237.72</v>
      </c>
      <c r="Y367">
        <v>2.358333</v>
      </c>
      <c r="Z367">
        <v>148.73222200000001</v>
      </c>
    </row>
    <row r="368" spans="1:26" x14ac:dyDescent="0.25">
      <c r="A368">
        <v>2172732</v>
      </c>
      <c r="B368">
        <v>1</v>
      </c>
      <c r="C368" t="s">
        <v>76</v>
      </c>
      <c r="D368" t="s">
        <v>101</v>
      </c>
      <c r="E368" t="s">
        <v>186</v>
      </c>
      <c r="F368" t="s">
        <v>1254</v>
      </c>
      <c r="G368" t="s">
        <v>136</v>
      </c>
      <c r="H368" t="s">
        <v>47</v>
      </c>
      <c r="I368" t="s">
        <v>129</v>
      </c>
      <c r="J368" t="s">
        <v>130</v>
      </c>
      <c r="K368" t="s">
        <v>131</v>
      </c>
      <c r="L368" t="s">
        <v>1255</v>
      </c>
      <c r="M368" t="s">
        <v>1256</v>
      </c>
      <c r="N368">
        <v>0.505833333</v>
      </c>
      <c r="O368">
        <v>9</v>
      </c>
      <c r="P368">
        <v>4555</v>
      </c>
      <c r="Q368">
        <v>0</v>
      </c>
      <c r="R368">
        <v>0</v>
      </c>
      <c r="S368">
        <v>0</v>
      </c>
      <c r="T368">
        <v>0</v>
      </c>
      <c r="U368">
        <v>4.5525000000000002</v>
      </c>
      <c r="V368">
        <v>2304.0708319999999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2172735</v>
      </c>
      <c r="B369">
        <v>1</v>
      </c>
      <c r="C369" t="s">
        <v>76</v>
      </c>
      <c r="D369" t="s">
        <v>92</v>
      </c>
      <c r="E369" t="s">
        <v>181</v>
      </c>
      <c r="F369" t="s">
        <v>1257</v>
      </c>
      <c r="G369" t="s">
        <v>194</v>
      </c>
      <c r="H369" t="s">
        <v>46</v>
      </c>
      <c r="I369" t="s">
        <v>129</v>
      </c>
      <c r="J369" t="s">
        <v>130</v>
      </c>
      <c r="K369" t="s">
        <v>131</v>
      </c>
      <c r="L369" t="s">
        <v>1258</v>
      </c>
      <c r="M369" t="s">
        <v>1259</v>
      </c>
      <c r="N369">
        <v>0.98805555499999997</v>
      </c>
      <c r="O369">
        <v>0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0.98805600000000005</v>
      </c>
      <c r="Y369">
        <v>0</v>
      </c>
      <c r="Z369">
        <v>0</v>
      </c>
    </row>
    <row r="370" spans="1:26" x14ac:dyDescent="0.25">
      <c r="A370">
        <v>2172743</v>
      </c>
      <c r="B370">
        <v>1</v>
      </c>
      <c r="C370" t="s">
        <v>76</v>
      </c>
      <c r="D370" t="s">
        <v>95</v>
      </c>
      <c r="E370" t="s">
        <v>126</v>
      </c>
      <c r="F370" t="s">
        <v>1260</v>
      </c>
      <c r="G370" t="s">
        <v>128</v>
      </c>
      <c r="H370" t="s">
        <v>46</v>
      </c>
      <c r="I370" t="s">
        <v>129</v>
      </c>
      <c r="J370" t="s">
        <v>130</v>
      </c>
      <c r="K370" t="s">
        <v>131</v>
      </c>
      <c r="L370" t="s">
        <v>1261</v>
      </c>
      <c r="M370" t="s">
        <v>1262</v>
      </c>
      <c r="N370">
        <v>2.8488888879999998</v>
      </c>
      <c r="O370">
        <v>0</v>
      </c>
      <c r="P370">
        <v>0</v>
      </c>
      <c r="Q370">
        <v>0</v>
      </c>
      <c r="R370">
        <v>42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119.653333</v>
      </c>
      <c r="Y370">
        <v>0</v>
      </c>
      <c r="Z370">
        <v>0</v>
      </c>
    </row>
    <row r="371" spans="1:26" x14ac:dyDescent="0.25">
      <c r="A371">
        <v>2172738</v>
      </c>
      <c r="B371">
        <v>1</v>
      </c>
      <c r="C371" t="s">
        <v>76</v>
      </c>
      <c r="D371" t="s">
        <v>81</v>
      </c>
      <c r="E371" t="s">
        <v>181</v>
      </c>
      <c r="F371" t="s">
        <v>1263</v>
      </c>
      <c r="G371" t="s">
        <v>287</v>
      </c>
      <c r="H371" t="s">
        <v>46</v>
      </c>
      <c r="I371" t="s">
        <v>129</v>
      </c>
      <c r="J371" t="s">
        <v>130</v>
      </c>
      <c r="K371" t="s">
        <v>131</v>
      </c>
      <c r="L371" t="s">
        <v>1264</v>
      </c>
      <c r="M371" t="s">
        <v>1265</v>
      </c>
      <c r="N371">
        <v>4.9308333329999998</v>
      </c>
      <c r="O371">
        <v>0</v>
      </c>
      <c r="P371">
        <v>8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39.446666999999998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2172742</v>
      </c>
      <c r="B372">
        <v>1</v>
      </c>
      <c r="C372" t="s">
        <v>77</v>
      </c>
      <c r="D372" t="s">
        <v>123</v>
      </c>
      <c r="E372" t="s">
        <v>126</v>
      </c>
      <c r="F372" t="s">
        <v>1266</v>
      </c>
      <c r="G372" t="s">
        <v>128</v>
      </c>
      <c r="H372" t="s">
        <v>46</v>
      </c>
      <c r="I372" t="s">
        <v>129</v>
      </c>
      <c r="J372" t="s">
        <v>130</v>
      </c>
      <c r="K372" t="s">
        <v>131</v>
      </c>
      <c r="L372" t="s">
        <v>1267</v>
      </c>
      <c r="M372" t="s">
        <v>1268</v>
      </c>
      <c r="N372">
        <v>4.9275000000000002</v>
      </c>
      <c r="O372">
        <v>0</v>
      </c>
      <c r="P372">
        <v>18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88.694999999999993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2172741</v>
      </c>
      <c r="B373">
        <v>1</v>
      </c>
      <c r="C373" t="s">
        <v>76</v>
      </c>
      <c r="D373" t="s">
        <v>89</v>
      </c>
      <c r="E373" t="s">
        <v>143</v>
      </c>
      <c r="F373" t="s">
        <v>1269</v>
      </c>
      <c r="G373" t="s">
        <v>136</v>
      </c>
      <c r="H373" t="s">
        <v>47</v>
      </c>
      <c r="I373" t="s">
        <v>283</v>
      </c>
      <c r="J373" t="s">
        <v>130</v>
      </c>
      <c r="K373" t="s">
        <v>131</v>
      </c>
      <c r="L373" t="s">
        <v>1270</v>
      </c>
      <c r="M373" t="s">
        <v>1271</v>
      </c>
      <c r="N373">
        <v>2.8888888000000001E-2</v>
      </c>
      <c r="O373">
        <v>0</v>
      </c>
      <c r="P373">
        <v>139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4.015555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2172752</v>
      </c>
      <c r="B374">
        <v>1</v>
      </c>
      <c r="C374" t="s">
        <v>76</v>
      </c>
      <c r="D374" t="s">
        <v>101</v>
      </c>
      <c r="E374" t="s">
        <v>143</v>
      </c>
      <c r="F374" t="s">
        <v>1272</v>
      </c>
      <c r="G374" t="s">
        <v>1273</v>
      </c>
      <c r="H374" t="s">
        <v>47</v>
      </c>
      <c r="I374" t="s">
        <v>129</v>
      </c>
      <c r="J374" t="s">
        <v>130</v>
      </c>
      <c r="K374" t="s">
        <v>131</v>
      </c>
      <c r="L374" t="s">
        <v>1274</v>
      </c>
      <c r="M374" t="s">
        <v>1275</v>
      </c>
      <c r="N374">
        <v>1.313055555</v>
      </c>
      <c r="O374">
        <v>0</v>
      </c>
      <c r="P374">
        <v>553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726.11972200000002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2172745</v>
      </c>
      <c r="B375">
        <v>1</v>
      </c>
      <c r="C375" t="s">
        <v>76</v>
      </c>
      <c r="D375" t="s">
        <v>90</v>
      </c>
      <c r="E375" t="s">
        <v>181</v>
      </c>
      <c r="F375" t="s">
        <v>1276</v>
      </c>
      <c r="G375" t="s">
        <v>194</v>
      </c>
      <c r="H375" t="s">
        <v>46</v>
      </c>
      <c r="I375" t="s">
        <v>129</v>
      </c>
      <c r="J375" t="s">
        <v>130</v>
      </c>
      <c r="K375" t="s">
        <v>131</v>
      </c>
      <c r="L375" t="s">
        <v>1277</v>
      </c>
      <c r="M375" t="s">
        <v>1278</v>
      </c>
      <c r="N375">
        <v>0.85444444399999997</v>
      </c>
      <c r="O375">
        <v>0</v>
      </c>
      <c r="P375">
        <v>2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1.7088890000000001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2172747</v>
      </c>
      <c r="B376">
        <v>1</v>
      </c>
      <c r="C376" t="s">
        <v>76</v>
      </c>
      <c r="D376" t="s">
        <v>84</v>
      </c>
      <c r="E376" t="s">
        <v>181</v>
      </c>
      <c r="F376" t="s">
        <v>1279</v>
      </c>
      <c r="G376" t="s">
        <v>194</v>
      </c>
      <c r="H376" t="s">
        <v>46</v>
      </c>
      <c r="I376" t="s">
        <v>129</v>
      </c>
      <c r="J376" t="s">
        <v>130</v>
      </c>
      <c r="K376" t="s">
        <v>131</v>
      </c>
      <c r="L376" t="s">
        <v>1280</v>
      </c>
      <c r="M376" t="s">
        <v>1281</v>
      </c>
      <c r="N376">
        <v>1.727222222</v>
      </c>
      <c r="O376">
        <v>0</v>
      </c>
      <c r="P376">
        <v>1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1.727222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2172748</v>
      </c>
      <c r="B377">
        <v>1</v>
      </c>
      <c r="C377" t="s">
        <v>77</v>
      </c>
      <c r="D377" t="s">
        <v>108</v>
      </c>
      <c r="E377" t="s">
        <v>181</v>
      </c>
      <c r="F377" t="s">
        <v>1282</v>
      </c>
      <c r="G377" t="s">
        <v>194</v>
      </c>
      <c r="H377" t="s">
        <v>46</v>
      </c>
      <c r="I377" t="s">
        <v>129</v>
      </c>
      <c r="J377" t="s">
        <v>130</v>
      </c>
      <c r="K377" t="s">
        <v>131</v>
      </c>
      <c r="L377" t="s">
        <v>1283</v>
      </c>
      <c r="M377" t="s">
        <v>1284</v>
      </c>
      <c r="N377">
        <v>1.7097222219999999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1.709722</v>
      </c>
    </row>
    <row r="378" spans="1:26" x14ac:dyDescent="0.25">
      <c r="A378">
        <v>2172750</v>
      </c>
      <c r="B378">
        <v>1</v>
      </c>
      <c r="C378" t="s">
        <v>76</v>
      </c>
      <c r="D378" t="s">
        <v>103</v>
      </c>
      <c r="E378" t="s">
        <v>126</v>
      </c>
      <c r="F378" t="s">
        <v>1285</v>
      </c>
      <c r="G378" t="s">
        <v>128</v>
      </c>
      <c r="H378" t="s">
        <v>46</v>
      </c>
      <c r="I378" t="s">
        <v>129</v>
      </c>
      <c r="J378" t="s">
        <v>130</v>
      </c>
      <c r="K378" t="s">
        <v>131</v>
      </c>
      <c r="L378" t="s">
        <v>1286</v>
      </c>
      <c r="M378" t="s">
        <v>1287</v>
      </c>
      <c r="N378">
        <v>2.1861111110000002</v>
      </c>
      <c r="O378">
        <v>0</v>
      </c>
      <c r="P378">
        <v>0</v>
      </c>
      <c r="Q378">
        <v>0</v>
      </c>
      <c r="R378">
        <v>29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63.397221999999999</v>
      </c>
      <c r="Y378">
        <v>0</v>
      </c>
      <c r="Z378">
        <v>0</v>
      </c>
    </row>
    <row r="379" spans="1:26" x14ac:dyDescent="0.25">
      <c r="A379">
        <v>2172760</v>
      </c>
      <c r="B379">
        <v>1</v>
      </c>
      <c r="C379" t="s">
        <v>77</v>
      </c>
      <c r="D379" t="s">
        <v>118</v>
      </c>
      <c r="E379" t="s">
        <v>126</v>
      </c>
      <c r="F379" t="s">
        <v>1288</v>
      </c>
      <c r="G379" t="s">
        <v>140</v>
      </c>
      <c r="H379" t="s">
        <v>46</v>
      </c>
      <c r="I379" t="s">
        <v>129</v>
      </c>
      <c r="J379" t="s">
        <v>130</v>
      </c>
      <c r="K379" t="s">
        <v>131</v>
      </c>
      <c r="L379" t="s">
        <v>1289</v>
      </c>
      <c r="M379" t="s">
        <v>1290</v>
      </c>
      <c r="N379">
        <v>7.1172222219999997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5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35.586111000000002</v>
      </c>
    </row>
    <row r="380" spans="1:26" x14ac:dyDescent="0.25">
      <c r="A380">
        <v>2172755</v>
      </c>
      <c r="B380">
        <v>1</v>
      </c>
      <c r="C380" t="s">
        <v>77</v>
      </c>
      <c r="D380" t="s">
        <v>109</v>
      </c>
      <c r="E380" t="s">
        <v>181</v>
      </c>
      <c r="F380" t="s">
        <v>1291</v>
      </c>
      <c r="G380" t="s">
        <v>194</v>
      </c>
      <c r="H380" t="s">
        <v>46</v>
      </c>
      <c r="I380" t="s">
        <v>129</v>
      </c>
      <c r="J380" t="s">
        <v>130</v>
      </c>
      <c r="K380" t="s">
        <v>131</v>
      </c>
      <c r="L380" t="s">
        <v>1292</v>
      </c>
      <c r="M380" t="s">
        <v>1293</v>
      </c>
      <c r="N380">
        <v>1.423611111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1.423611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2172757</v>
      </c>
      <c r="B381">
        <v>1</v>
      </c>
      <c r="C381" t="s">
        <v>77</v>
      </c>
      <c r="D381" t="s">
        <v>112</v>
      </c>
      <c r="E381" t="s">
        <v>134</v>
      </c>
      <c r="F381" t="s">
        <v>1294</v>
      </c>
      <c r="G381" t="s">
        <v>136</v>
      </c>
      <c r="H381" t="s">
        <v>47</v>
      </c>
      <c r="I381" t="s">
        <v>129</v>
      </c>
      <c r="J381" t="s">
        <v>130</v>
      </c>
      <c r="K381" t="s">
        <v>131</v>
      </c>
      <c r="L381" t="s">
        <v>1295</v>
      </c>
      <c r="M381" t="s">
        <v>1296</v>
      </c>
      <c r="N381">
        <v>0.79194444399999997</v>
      </c>
      <c r="O381">
        <v>20</v>
      </c>
      <c r="P381">
        <v>165</v>
      </c>
      <c r="Q381">
        <v>130</v>
      </c>
      <c r="R381">
        <v>47</v>
      </c>
      <c r="S381">
        <v>18</v>
      </c>
      <c r="T381">
        <v>43</v>
      </c>
      <c r="U381">
        <v>15.838889</v>
      </c>
      <c r="V381">
        <v>130.67083299999999</v>
      </c>
      <c r="W381">
        <v>102.952778</v>
      </c>
      <c r="X381">
        <v>37.221389000000002</v>
      </c>
      <c r="Y381">
        <v>14.255000000000001</v>
      </c>
      <c r="Z381">
        <v>34.053610999999997</v>
      </c>
    </row>
    <row r="382" spans="1:26" x14ac:dyDescent="0.25">
      <c r="A382">
        <v>2172761</v>
      </c>
      <c r="B382">
        <v>1</v>
      </c>
      <c r="C382" t="s">
        <v>77</v>
      </c>
      <c r="D382" t="s">
        <v>108</v>
      </c>
      <c r="E382" t="s">
        <v>181</v>
      </c>
      <c r="F382" t="s">
        <v>1297</v>
      </c>
      <c r="G382" t="s">
        <v>194</v>
      </c>
      <c r="H382" t="s">
        <v>46</v>
      </c>
      <c r="I382" t="s">
        <v>129</v>
      </c>
      <c r="J382" t="s">
        <v>130</v>
      </c>
      <c r="K382" t="s">
        <v>131</v>
      </c>
      <c r="L382" t="s">
        <v>1298</v>
      </c>
      <c r="M382" t="s">
        <v>1299</v>
      </c>
      <c r="N382">
        <v>0.78138888799999995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1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0.781389</v>
      </c>
    </row>
    <row r="383" spans="1:26" x14ac:dyDescent="0.25">
      <c r="A383">
        <v>2172754</v>
      </c>
      <c r="B383">
        <v>1</v>
      </c>
      <c r="C383" t="s">
        <v>77</v>
      </c>
      <c r="D383" t="s">
        <v>124</v>
      </c>
      <c r="E383" t="s">
        <v>126</v>
      </c>
      <c r="F383" t="s">
        <v>1300</v>
      </c>
      <c r="G383" t="s">
        <v>128</v>
      </c>
      <c r="H383" t="s">
        <v>46</v>
      </c>
      <c r="I383" t="s">
        <v>129</v>
      </c>
      <c r="J383" t="s">
        <v>130</v>
      </c>
      <c r="K383" t="s">
        <v>131</v>
      </c>
      <c r="L383" t="s">
        <v>1301</v>
      </c>
      <c r="M383" t="s">
        <v>1302</v>
      </c>
      <c r="N383">
        <v>11.757222221999999</v>
      </c>
      <c r="O383">
        <v>0</v>
      </c>
      <c r="P383">
        <v>225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2645.375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2172756</v>
      </c>
      <c r="B384">
        <v>1</v>
      </c>
      <c r="C384" t="s">
        <v>76</v>
      </c>
      <c r="D384" t="s">
        <v>89</v>
      </c>
      <c r="E384" t="s">
        <v>186</v>
      </c>
      <c r="F384" t="s">
        <v>1303</v>
      </c>
      <c r="G384" t="s">
        <v>136</v>
      </c>
      <c r="H384" t="s">
        <v>47</v>
      </c>
      <c r="I384" t="s">
        <v>283</v>
      </c>
      <c r="J384" t="s">
        <v>130</v>
      </c>
      <c r="K384" t="s">
        <v>131</v>
      </c>
      <c r="L384" t="s">
        <v>1304</v>
      </c>
      <c r="M384" t="s">
        <v>1305</v>
      </c>
      <c r="N384">
        <v>2.1111110999999998E-2</v>
      </c>
      <c r="O384">
        <v>0</v>
      </c>
      <c r="P384">
        <v>66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1.3933329999999999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2172762</v>
      </c>
      <c r="B385">
        <v>1</v>
      </c>
      <c r="C385" t="s">
        <v>76</v>
      </c>
      <c r="D385" t="s">
        <v>80</v>
      </c>
      <c r="E385" t="s">
        <v>181</v>
      </c>
      <c r="F385" t="s">
        <v>1306</v>
      </c>
      <c r="G385" t="s">
        <v>287</v>
      </c>
      <c r="H385" t="s">
        <v>46</v>
      </c>
      <c r="I385" t="s">
        <v>129</v>
      </c>
      <c r="J385" t="s">
        <v>130</v>
      </c>
      <c r="K385" t="s">
        <v>131</v>
      </c>
      <c r="L385" t="s">
        <v>1307</v>
      </c>
      <c r="M385" t="s">
        <v>1308</v>
      </c>
      <c r="N385">
        <v>1.350833333</v>
      </c>
      <c r="O385">
        <v>0</v>
      </c>
      <c r="P385">
        <v>2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2.701667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2172772</v>
      </c>
      <c r="B386">
        <v>1</v>
      </c>
      <c r="C386" t="s">
        <v>77</v>
      </c>
      <c r="D386" t="s">
        <v>114</v>
      </c>
      <c r="E386" t="s">
        <v>181</v>
      </c>
      <c r="F386" t="s">
        <v>1309</v>
      </c>
      <c r="G386" t="s">
        <v>194</v>
      </c>
      <c r="H386" t="s">
        <v>46</v>
      </c>
      <c r="I386" t="s">
        <v>129</v>
      </c>
      <c r="J386" t="s">
        <v>130</v>
      </c>
      <c r="K386" t="s">
        <v>131</v>
      </c>
      <c r="L386" t="s">
        <v>1310</v>
      </c>
      <c r="M386" t="s">
        <v>1311</v>
      </c>
      <c r="N386">
        <v>2.3480555550000002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2.3480560000000001</v>
      </c>
    </row>
    <row r="387" spans="1:26" x14ac:dyDescent="0.25">
      <c r="A387">
        <v>2172773</v>
      </c>
      <c r="B387">
        <v>1</v>
      </c>
      <c r="C387" t="s">
        <v>77</v>
      </c>
      <c r="D387" t="s">
        <v>114</v>
      </c>
      <c r="E387" t="s">
        <v>126</v>
      </c>
      <c r="F387" t="s">
        <v>1312</v>
      </c>
      <c r="G387" t="s">
        <v>128</v>
      </c>
      <c r="H387" t="s">
        <v>46</v>
      </c>
      <c r="I387" t="s">
        <v>129</v>
      </c>
      <c r="J387" t="s">
        <v>130</v>
      </c>
      <c r="K387" t="s">
        <v>131</v>
      </c>
      <c r="L387" t="s">
        <v>1313</v>
      </c>
      <c r="M387" t="s">
        <v>1314</v>
      </c>
      <c r="N387">
        <v>1.801388888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2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3.6027779999999998</v>
      </c>
    </row>
    <row r="388" spans="1:26" x14ac:dyDescent="0.25">
      <c r="A388">
        <v>2172768</v>
      </c>
      <c r="B388">
        <v>1</v>
      </c>
      <c r="C388" t="s">
        <v>76</v>
      </c>
      <c r="D388" t="s">
        <v>89</v>
      </c>
      <c r="E388" t="s">
        <v>181</v>
      </c>
      <c r="F388" t="s">
        <v>1315</v>
      </c>
      <c r="G388" t="s">
        <v>287</v>
      </c>
      <c r="H388" t="s">
        <v>46</v>
      </c>
      <c r="I388" t="s">
        <v>129</v>
      </c>
      <c r="J388" t="s">
        <v>130</v>
      </c>
      <c r="K388" t="s">
        <v>131</v>
      </c>
      <c r="L388" t="s">
        <v>1316</v>
      </c>
      <c r="M388" t="s">
        <v>1317</v>
      </c>
      <c r="N388">
        <v>1.998611111</v>
      </c>
      <c r="O388">
        <v>0</v>
      </c>
      <c r="P388">
        <v>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1.9986109999999999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2172767</v>
      </c>
      <c r="B389">
        <v>1</v>
      </c>
      <c r="C389" t="s">
        <v>76</v>
      </c>
      <c r="D389" t="s">
        <v>80</v>
      </c>
      <c r="E389" t="s">
        <v>181</v>
      </c>
      <c r="F389" t="s">
        <v>1318</v>
      </c>
      <c r="G389" t="s">
        <v>194</v>
      </c>
      <c r="H389" t="s">
        <v>46</v>
      </c>
      <c r="I389" t="s">
        <v>129</v>
      </c>
      <c r="J389" t="s">
        <v>130</v>
      </c>
      <c r="K389" t="s">
        <v>131</v>
      </c>
      <c r="L389" t="s">
        <v>1319</v>
      </c>
      <c r="M389" t="s">
        <v>1320</v>
      </c>
      <c r="N389">
        <v>1.956388888</v>
      </c>
      <c r="O389">
        <v>0</v>
      </c>
      <c r="P389">
        <v>2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3.9127779999999999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2172771</v>
      </c>
      <c r="B390">
        <v>1</v>
      </c>
      <c r="C390" t="s">
        <v>76</v>
      </c>
      <c r="D390" t="s">
        <v>89</v>
      </c>
      <c r="E390" t="s">
        <v>126</v>
      </c>
      <c r="F390" t="s">
        <v>1321</v>
      </c>
      <c r="G390" t="s">
        <v>128</v>
      </c>
      <c r="H390" t="s">
        <v>46</v>
      </c>
      <c r="I390" t="s">
        <v>129</v>
      </c>
      <c r="J390" t="s">
        <v>130</v>
      </c>
      <c r="K390" t="s">
        <v>131</v>
      </c>
      <c r="L390" t="s">
        <v>1322</v>
      </c>
      <c r="M390" t="s">
        <v>1323</v>
      </c>
      <c r="N390">
        <v>2.5761111109999999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9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23.184999999999999</v>
      </c>
    </row>
    <row r="391" spans="1:26" x14ac:dyDescent="0.25">
      <c r="A391">
        <v>2172775</v>
      </c>
      <c r="B391">
        <v>1</v>
      </c>
      <c r="C391" t="s">
        <v>76</v>
      </c>
      <c r="D391" t="s">
        <v>94</v>
      </c>
      <c r="E391" t="s">
        <v>181</v>
      </c>
      <c r="F391" t="s">
        <v>1324</v>
      </c>
      <c r="G391" t="s">
        <v>194</v>
      </c>
      <c r="H391" t="s">
        <v>46</v>
      </c>
      <c r="I391" t="s">
        <v>129</v>
      </c>
      <c r="J391" t="s">
        <v>130</v>
      </c>
      <c r="K391" t="s">
        <v>131</v>
      </c>
      <c r="L391" t="s">
        <v>1325</v>
      </c>
      <c r="M391" t="s">
        <v>1326</v>
      </c>
      <c r="N391">
        <v>2.161944444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2.1619440000000001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2172780</v>
      </c>
      <c r="B392">
        <v>1</v>
      </c>
      <c r="C392" t="s">
        <v>76</v>
      </c>
      <c r="D392" t="s">
        <v>79</v>
      </c>
      <c r="E392" t="s">
        <v>718</v>
      </c>
      <c r="F392" t="s">
        <v>1327</v>
      </c>
      <c r="G392" t="s">
        <v>636</v>
      </c>
      <c r="H392" t="s">
        <v>46</v>
      </c>
      <c r="I392" t="s">
        <v>129</v>
      </c>
      <c r="J392" t="s">
        <v>130</v>
      </c>
      <c r="K392" t="s">
        <v>131</v>
      </c>
      <c r="L392" t="s">
        <v>1328</v>
      </c>
      <c r="M392" t="s">
        <v>1329</v>
      </c>
      <c r="N392">
        <v>1.7469444439999999</v>
      </c>
      <c r="O392">
        <v>0</v>
      </c>
      <c r="P392">
        <v>9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15.7225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2172784</v>
      </c>
      <c r="B393">
        <v>1</v>
      </c>
      <c r="C393" t="s">
        <v>76</v>
      </c>
      <c r="D393" t="s">
        <v>91</v>
      </c>
      <c r="E393" t="s">
        <v>126</v>
      </c>
      <c r="F393" t="s">
        <v>1330</v>
      </c>
      <c r="G393" t="s">
        <v>140</v>
      </c>
      <c r="H393" t="s">
        <v>46</v>
      </c>
      <c r="I393" t="s">
        <v>129</v>
      </c>
      <c r="J393" t="s">
        <v>130</v>
      </c>
      <c r="K393" t="s">
        <v>131</v>
      </c>
      <c r="L393" t="s">
        <v>1331</v>
      </c>
      <c r="M393" t="s">
        <v>1332</v>
      </c>
      <c r="N393">
        <v>0.26138888799999999</v>
      </c>
      <c r="O393">
        <v>0</v>
      </c>
      <c r="P393">
        <v>4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1.0455559999999999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2172786</v>
      </c>
      <c r="B394">
        <v>1</v>
      </c>
      <c r="C394" t="s">
        <v>76</v>
      </c>
      <c r="D394" t="s">
        <v>106</v>
      </c>
      <c r="E394" t="s">
        <v>181</v>
      </c>
      <c r="F394" t="s">
        <v>1333</v>
      </c>
      <c r="G394" t="s">
        <v>194</v>
      </c>
      <c r="H394" t="s">
        <v>46</v>
      </c>
      <c r="I394" t="s">
        <v>129</v>
      </c>
      <c r="J394" t="s">
        <v>130</v>
      </c>
      <c r="K394" t="s">
        <v>131</v>
      </c>
      <c r="L394" t="s">
        <v>1334</v>
      </c>
      <c r="M394" t="s">
        <v>1335</v>
      </c>
      <c r="N394">
        <v>4.2688888880000002</v>
      </c>
      <c r="O394">
        <v>0</v>
      </c>
      <c r="P394">
        <v>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4.2688889999999997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2172794</v>
      </c>
      <c r="B395">
        <v>1</v>
      </c>
      <c r="C395" t="s">
        <v>77</v>
      </c>
      <c r="D395" t="s">
        <v>115</v>
      </c>
      <c r="E395" t="s">
        <v>126</v>
      </c>
      <c r="F395" t="s">
        <v>1336</v>
      </c>
      <c r="G395" t="s">
        <v>128</v>
      </c>
      <c r="H395" t="s">
        <v>46</v>
      </c>
      <c r="I395" t="s">
        <v>129</v>
      </c>
      <c r="J395" t="s">
        <v>130</v>
      </c>
      <c r="K395" t="s">
        <v>131</v>
      </c>
      <c r="L395" t="s">
        <v>1337</v>
      </c>
      <c r="M395" t="s">
        <v>1338</v>
      </c>
      <c r="N395">
        <v>1.3419444439999999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17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22.813056</v>
      </c>
    </row>
    <row r="396" spans="1:26" x14ac:dyDescent="0.25">
      <c r="A396">
        <v>2172787</v>
      </c>
      <c r="B396">
        <v>1</v>
      </c>
      <c r="C396" t="s">
        <v>76</v>
      </c>
      <c r="D396" t="s">
        <v>92</v>
      </c>
      <c r="E396" t="s">
        <v>181</v>
      </c>
      <c r="F396" t="s">
        <v>1339</v>
      </c>
      <c r="G396" t="s">
        <v>163</v>
      </c>
      <c r="H396" t="s">
        <v>46</v>
      </c>
      <c r="I396" t="s">
        <v>129</v>
      </c>
      <c r="J396" t="s">
        <v>130</v>
      </c>
      <c r="K396" t="s">
        <v>131</v>
      </c>
      <c r="L396" t="s">
        <v>1340</v>
      </c>
      <c r="M396" t="s">
        <v>1341</v>
      </c>
      <c r="N396">
        <v>3.5863888880000001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2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7.1727780000000001</v>
      </c>
    </row>
    <row r="397" spans="1:26" x14ac:dyDescent="0.25">
      <c r="A397">
        <v>2172788</v>
      </c>
      <c r="B397">
        <v>1</v>
      </c>
      <c r="C397" t="s">
        <v>76</v>
      </c>
      <c r="D397" t="s">
        <v>79</v>
      </c>
      <c r="E397" t="s">
        <v>126</v>
      </c>
      <c r="F397" t="s">
        <v>1342</v>
      </c>
      <c r="G397" t="s">
        <v>640</v>
      </c>
      <c r="H397" t="s">
        <v>46</v>
      </c>
      <c r="I397" t="s">
        <v>129</v>
      </c>
      <c r="J397" t="s">
        <v>130</v>
      </c>
      <c r="K397" t="s">
        <v>131</v>
      </c>
      <c r="L397" t="s">
        <v>1343</v>
      </c>
      <c r="M397" t="s">
        <v>1344</v>
      </c>
      <c r="N397">
        <v>2.6230555550000001</v>
      </c>
      <c r="O397">
        <v>0</v>
      </c>
      <c r="P397">
        <v>197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516.74194399999999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2172797</v>
      </c>
      <c r="B398">
        <v>1</v>
      </c>
      <c r="C398" t="s">
        <v>77</v>
      </c>
      <c r="D398" t="s">
        <v>108</v>
      </c>
      <c r="E398" t="s">
        <v>181</v>
      </c>
      <c r="F398" t="s">
        <v>1345</v>
      </c>
      <c r="G398" t="s">
        <v>194</v>
      </c>
      <c r="H398" t="s">
        <v>46</v>
      </c>
      <c r="I398" t="s">
        <v>129</v>
      </c>
      <c r="J398" t="s">
        <v>130</v>
      </c>
      <c r="K398" t="s">
        <v>131</v>
      </c>
      <c r="L398" t="s">
        <v>1346</v>
      </c>
      <c r="M398" t="s">
        <v>1347</v>
      </c>
      <c r="N398">
        <v>2.4930555550000002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2.4930560000000002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2172795</v>
      </c>
      <c r="B399">
        <v>1</v>
      </c>
      <c r="C399" t="s">
        <v>77</v>
      </c>
      <c r="D399" t="s">
        <v>115</v>
      </c>
      <c r="E399" t="s">
        <v>181</v>
      </c>
      <c r="F399" t="s">
        <v>1348</v>
      </c>
      <c r="G399" t="s">
        <v>287</v>
      </c>
      <c r="H399" t="s">
        <v>46</v>
      </c>
      <c r="I399" t="s">
        <v>129</v>
      </c>
      <c r="J399" t="s">
        <v>130</v>
      </c>
      <c r="K399" t="s">
        <v>131</v>
      </c>
      <c r="L399" t="s">
        <v>1349</v>
      </c>
      <c r="M399" t="s">
        <v>1350</v>
      </c>
      <c r="N399">
        <v>2.244444444</v>
      </c>
      <c r="O399">
        <v>0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2.2444440000000001</v>
      </c>
      <c r="Y399">
        <v>0</v>
      </c>
      <c r="Z399">
        <v>0</v>
      </c>
    </row>
    <row r="400" spans="1:26" x14ac:dyDescent="0.25">
      <c r="A400">
        <v>2172793</v>
      </c>
      <c r="B400">
        <v>1</v>
      </c>
      <c r="C400" t="s">
        <v>76</v>
      </c>
      <c r="D400" t="s">
        <v>86</v>
      </c>
      <c r="E400" t="s">
        <v>181</v>
      </c>
      <c r="F400" t="s">
        <v>1351</v>
      </c>
      <c r="G400" t="s">
        <v>194</v>
      </c>
      <c r="H400" t="s">
        <v>46</v>
      </c>
      <c r="I400" t="s">
        <v>129</v>
      </c>
      <c r="J400" t="s">
        <v>130</v>
      </c>
      <c r="K400" t="s">
        <v>131</v>
      </c>
      <c r="L400" t="s">
        <v>1352</v>
      </c>
      <c r="M400" t="s">
        <v>1353</v>
      </c>
      <c r="N400">
        <v>3.4580555550000001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3.458056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2172791</v>
      </c>
      <c r="B401">
        <v>1</v>
      </c>
      <c r="C401" t="s">
        <v>76</v>
      </c>
      <c r="D401" t="s">
        <v>103</v>
      </c>
      <c r="E401" t="s">
        <v>181</v>
      </c>
      <c r="F401" t="s">
        <v>1354</v>
      </c>
      <c r="G401" t="s">
        <v>194</v>
      </c>
      <c r="H401" t="s">
        <v>46</v>
      </c>
      <c r="I401" t="s">
        <v>129</v>
      </c>
      <c r="J401" t="s">
        <v>130</v>
      </c>
      <c r="K401" t="s">
        <v>131</v>
      </c>
      <c r="L401" t="s">
        <v>1355</v>
      </c>
      <c r="M401" t="s">
        <v>1356</v>
      </c>
      <c r="N401">
        <v>1.294444444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1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1.2944439999999999</v>
      </c>
    </row>
    <row r="402" spans="1:26" x14ac:dyDescent="0.25">
      <c r="A402">
        <v>2172798</v>
      </c>
      <c r="B402">
        <v>1</v>
      </c>
      <c r="C402" t="s">
        <v>76</v>
      </c>
      <c r="D402" t="s">
        <v>80</v>
      </c>
      <c r="E402" t="s">
        <v>181</v>
      </c>
      <c r="F402" t="s">
        <v>1357</v>
      </c>
      <c r="G402" t="s">
        <v>287</v>
      </c>
      <c r="H402" t="s">
        <v>46</v>
      </c>
      <c r="I402" t="s">
        <v>129</v>
      </c>
      <c r="J402" t="s">
        <v>130</v>
      </c>
      <c r="K402" t="s">
        <v>131</v>
      </c>
      <c r="L402" t="s">
        <v>1358</v>
      </c>
      <c r="M402" t="s">
        <v>1359</v>
      </c>
      <c r="N402">
        <v>0.71499999999999997</v>
      </c>
      <c r="O402">
        <v>0</v>
      </c>
      <c r="P402">
        <v>5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3.5750000000000002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2172801</v>
      </c>
      <c r="B403">
        <v>1</v>
      </c>
      <c r="C403" t="s">
        <v>76</v>
      </c>
      <c r="D403" t="s">
        <v>103</v>
      </c>
      <c r="E403" t="s">
        <v>126</v>
      </c>
      <c r="F403" t="s">
        <v>1360</v>
      </c>
      <c r="G403" t="s">
        <v>128</v>
      </c>
      <c r="H403" t="s">
        <v>46</v>
      </c>
      <c r="I403" t="s">
        <v>129</v>
      </c>
      <c r="J403" t="s">
        <v>130</v>
      </c>
      <c r="K403" t="s">
        <v>131</v>
      </c>
      <c r="L403" t="s">
        <v>1361</v>
      </c>
      <c r="M403" t="s">
        <v>1362</v>
      </c>
      <c r="N403">
        <v>1.276944444</v>
      </c>
      <c r="O403">
        <v>0</v>
      </c>
      <c r="P403">
        <v>0</v>
      </c>
      <c r="Q403">
        <v>0</v>
      </c>
      <c r="R403">
        <v>60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76.616667000000007</v>
      </c>
      <c r="Y403">
        <v>0</v>
      </c>
      <c r="Z403">
        <v>0</v>
      </c>
    </row>
    <row r="404" spans="1:26" x14ac:dyDescent="0.25">
      <c r="A404">
        <v>2172806</v>
      </c>
      <c r="B404">
        <v>1</v>
      </c>
      <c r="C404" t="s">
        <v>76</v>
      </c>
      <c r="D404" t="s">
        <v>97</v>
      </c>
      <c r="E404" t="s">
        <v>181</v>
      </c>
      <c r="F404" t="s">
        <v>1363</v>
      </c>
      <c r="G404" t="s">
        <v>194</v>
      </c>
      <c r="H404" t="s">
        <v>46</v>
      </c>
      <c r="I404" t="s">
        <v>129</v>
      </c>
      <c r="J404" t="s">
        <v>130</v>
      </c>
      <c r="K404" t="s">
        <v>131</v>
      </c>
      <c r="L404" t="s">
        <v>1364</v>
      </c>
      <c r="M404" t="s">
        <v>1365</v>
      </c>
      <c r="N404">
        <v>1.7727777769999999</v>
      </c>
      <c r="O404">
        <v>0</v>
      </c>
      <c r="P404">
        <v>1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1.772778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2172807</v>
      </c>
      <c r="B405">
        <v>1</v>
      </c>
      <c r="C405" t="s">
        <v>77</v>
      </c>
      <c r="D405" t="s">
        <v>118</v>
      </c>
      <c r="E405" t="s">
        <v>134</v>
      </c>
      <c r="F405" t="s">
        <v>553</v>
      </c>
      <c r="G405" t="s">
        <v>136</v>
      </c>
      <c r="H405" t="s">
        <v>47</v>
      </c>
      <c r="I405" t="s">
        <v>129</v>
      </c>
      <c r="J405" t="s">
        <v>130</v>
      </c>
      <c r="K405" t="s">
        <v>131</v>
      </c>
      <c r="L405" t="s">
        <v>1366</v>
      </c>
      <c r="M405" t="s">
        <v>1367</v>
      </c>
      <c r="N405">
        <v>2.0327777770000002</v>
      </c>
      <c r="O405">
        <v>0</v>
      </c>
      <c r="P405">
        <v>57</v>
      </c>
      <c r="Q405">
        <v>0</v>
      </c>
      <c r="R405">
        <v>0</v>
      </c>
      <c r="S405">
        <v>9</v>
      </c>
      <c r="T405">
        <v>426</v>
      </c>
      <c r="U405">
        <v>0</v>
      </c>
      <c r="V405">
        <v>115.86833300000001</v>
      </c>
      <c r="W405">
        <v>0</v>
      </c>
      <c r="X405">
        <v>0</v>
      </c>
      <c r="Y405">
        <v>18.295000000000002</v>
      </c>
      <c r="Z405">
        <v>865.96333300000003</v>
      </c>
    </row>
    <row r="406" spans="1:26" x14ac:dyDescent="0.25">
      <c r="A406">
        <v>2172810</v>
      </c>
      <c r="B406">
        <v>1</v>
      </c>
      <c r="C406" t="s">
        <v>76</v>
      </c>
      <c r="D406" t="s">
        <v>104</v>
      </c>
      <c r="E406" t="s">
        <v>126</v>
      </c>
      <c r="F406" t="s">
        <v>1368</v>
      </c>
      <c r="G406" t="s">
        <v>128</v>
      </c>
      <c r="H406" t="s">
        <v>46</v>
      </c>
      <c r="I406" t="s">
        <v>129</v>
      </c>
      <c r="J406" t="s">
        <v>130</v>
      </c>
      <c r="K406" t="s">
        <v>131</v>
      </c>
      <c r="L406" t="s">
        <v>1369</v>
      </c>
      <c r="M406" t="s">
        <v>1370</v>
      </c>
      <c r="N406">
        <v>4.2519444440000003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35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148.81805600000001</v>
      </c>
    </row>
    <row r="407" spans="1:26" x14ac:dyDescent="0.25">
      <c r="A407">
        <v>2172813</v>
      </c>
      <c r="B407">
        <v>1</v>
      </c>
      <c r="C407" t="s">
        <v>76</v>
      </c>
      <c r="D407" t="s">
        <v>91</v>
      </c>
      <c r="E407" t="s">
        <v>181</v>
      </c>
      <c r="F407" t="s">
        <v>1371</v>
      </c>
      <c r="G407" t="s">
        <v>287</v>
      </c>
      <c r="H407" t="s">
        <v>46</v>
      </c>
      <c r="I407" t="s">
        <v>129</v>
      </c>
      <c r="J407" t="s">
        <v>130</v>
      </c>
      <c r="K407" t="s">
        <v>131</v>
      </c>
      <c r="L407" t="s">
        <v>1372</v>
      </c>
      <c r="M407" t="s">
        <v>1373</v>
      </c>
      <c r="N407">
        <v>0.77916666599999995</v>
      </c>
      <c r="O407">
        <v>0</v>
      </c>
      <c r="P407">
        <v>11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8.5708330000000004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2172819</v>
      </c>
      <c r="B408">
        <v>1</v>
      </c>
      <c r="C408" t="s">
        <v>77</v>
      </c>
      <c r="D408" t="s">
        <v>108</v>
      </c>
      <c r="E408" t="s">
        <v>181</v>
      </c>
      <c r="F408" t="s">
        <v>1374</v>
      </c>
      <c r="G408" t="s">
        <v>183</v>
      </c>
      <c r="H408" t="s">
        <v>46</v>
      </c>
      <c r="I408" t="s">
        <v>129</v>
      </c>
      <c r="J408" t="s">
        <v>130</v>
      </c>
      <c r="K408" t="s">
        <v>131</v>
      </c>
      <c r="L408" t="s">
        <v>1375</v>
      </c>
      <c r="M408" t="s">
        <v>1376</v>
      </c>
      <c r="N408">
        <v>5.204722222</v>
      </c>
      <c r="O408">
        <v>0</v>
      </c>
      <c r="P408">
        <v>1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5.2047220000000003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2172820</v>
      </c>
      <c r="B409">
        <v>1</v>
      </c>
      <c r="C409" t="s">
        <v>77</v>
      </c>
      <c r="D409" t="s">
        <v>124</v>
      </c>
      <c r="E409" t="s">
        <v>126</v>
      </c>
      <c r="F409" t="s">
        <v>1377</v>
      </c>
      <c r="G409" t="s">
        <v>223</v>
      </c>
      <c r="H409" t="s">
        <v>46</v>
      </c>
      <c r="I409" t="s">
        <v>129</v>
      </c>
      <c r="J409" t="s">
        <v>130</v>
      </c>
      <c r="K409" t="s">
        <v>131</v>
      </c>
      <c r="L409" t="s">
        <v>1378</v>
      </c>
      <c r="M409" t="s">
        <v>1379</v>
      </c>
      <c r="N409">
        <v>2.6077777769999999</v>
      </c>
      <c r="O409">
        <v>0</v>
      </c>
      <c r="P409">
        <v>13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33.901111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2172821</v>
      </c>
      <c r="B410">
        <v>1</v>
      </c>
      <c r="C410" t="s">
        <v>76</v>
      </c>
      <c r="D410" t="s">
        <v>104</v>
      </c>
      <c r="E410" t="s">
        <v>126</v>
      </c>
      <c r="F410" t="s">
        <v>1380</v>
      </c>
      <c r="G410" t="s">
        <v>671</v>
      </c>
      <c r="H410" t="s">
        <v>46</v>
      </c>
      <c r="I410" t="s">
        <v>129</v>
      </c>
      <c r="J410" t="s">
        <v>130</v>
      </c>
      <c r="K410" t="s">
        <v>131</v>
      </c>
      <c r="L410" t="s">
        <v>1381</v>
      </c>
      <c r="M410" t="s">
        <v>1382</v>
      </c>
      <c r="N410">
        <v>1.6369444440000001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3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4.9108330000000002</v>
      </c>
    </row>
    <row r="411" spans="1:26" x14ac:dyDescent="0.25">
      <c r="A411">
        <v>2172824</v>
      </c>
      <c r="B411">
        <v>1</v>
      </c>
      <c r="C411" t="s">
        <v>76</v>
      </c>
      <c r="D411" t="s">
        <v>100</v>
      </c>
      <c r="E411" t="s">
        <v>181</v>
      </c>
      <c r="F411" t="s">
        <v>1383</v>
      </c>
      <c r="G411" t="s">
        <v>1384</v>
      </c>
      <c r="H411" t="s">
        <v>46</v>
      </c>
      <c r="I411" t="s">
        <v>129</v>
      </c>
      <c r="J411" t="s">
        <v>130</v>
      </c>
      <c r="K411" t="s">
        <v>131</v>
      </c>
      <c r="L411" t="s">
        <v>1385</v>
      </c>
      <c r="M411" t="s">
        <v>1386</v>
      </c>
      <c r="N411">
        <v>0.61666666599999997</v>
      </c>
      <c r="O411">
        <v>0</v>
      </c>
      <c r="P411">
        <v>11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6.7833329999999998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2172832</v>
      </c>
      <c r="B412">
        <v>1</v>
      </c>
      <c r="C412" t="s">
        <v>76</v>
      </c>
      <c r="D412" t="s">
        <v>101</v>
      </c>
      <c r="E412" t="s">
        <v>181</v>
      </c>
      <c r="F412" t="s">
        <v>1387</v>
      </c>
      <c r="G412" t="s">
        <v>287</v>
      </c>
      <c r="H412" t="s">
        <v>46</v>
      </c>
      <c r="I412" t="s">
        <v>129</v>
      </c>
      <c r="J412" t="s">
        <v>130</v>
      </c>
      <c r="K412" t="s">
        <v>131</v>
      </c>
      <c r="L412" t="s">
        <v>1388</v>
      </c>
      <c r="M412" t="s">
        <v>1389</v>
      </c>
      <c r="N412">
        <v>1.8149999999999999</v>
      </c>
      <c r="O412">
        <v>0</v>
      </c>
      <c r="P412">
        <v>4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7.26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2172829</v>
      </c>
      <c r="B413">
        <v>1</v>
      </c>
      <c r="C413" t="s">
        <v>76</v>
      </c>
      <c r="D413" t="s">
        <v>89</v>
      </c>
      <c r="E413" t="s">
        <v>181</v>
      </c>
      <c r="F413" t="s">
        <v>1390</v>
      </c>
      <c r="G413" t="s">
        <v>183</v>
      </c>
      <c r="H413" t="s">
        <v>46</v>
      </c>
      <c r="I413" t="s">
        <v>129</v>
      </c>
      <c r="J413" t="s">
        <v>130</v>
      </c>
      <c r="K413" t="s">
        <v>131</v>
      </c>
      <c r="L413" t="s">
        <v>1391</v>
      </c>
      <c r="M413" t="s">
        <v>1392</v>
      </c>
      <c r="N413">
        <v>6.346944444</v>
      </c>
      <c r="O413">
        <v>0</v>
      </c>
      <c r="P413">
        <v>9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57.122500000000002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2172830</v>
      </c>
      <c r="B414">
        <v>1</v>
      </c>
      <c r="C414" t="s">
        <v>77</v>
      </c>
      <c r="D414" t="s">
        <v>113</v>
      </c>
      <c r="E414" t="s">
        <v>181</v>
      </c>
      <c r="F414" t="s">
        <v>1393</v>
      </c>
      <c r="G414" t="s">
        <v>194</v>
      </c>
      <c r="H414" t="s">
        <v>46</v>
      </c>
      <c r="I414" t="s">
        <v>129</v>
      </c>
      <c r="J414" t="s">
        <v>130</v>
      </c>
      <c r="K414" t="s">
        <v>131</v>
      </c>
      <c r="L414" t="s">
        <v>1394</v>
      </c>
      <c r="M414" t="s">
        <v>1395</v>
      </c>
      <c r="N414">
        <v>2.8541666659999998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1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2.8541669999999999</v>
      </c>
    </row>
    <row r="415" spans="1:26" x14ac:dyDescent="0.25">
      <c r="A415">
        <v>2172835</v>
      </c>
      <c r="B415">
        <v>1</v>
      </c>
      <c r="C415" t="s">
        <v>77</v>
      </c>
      <c r="D415" t="s">
        <v>115</v>
      </c>
      <c r="E415" t="s">
        <v>126</v>
      </c>
      <c r="F415" t="s">
        <v>1396</v>
      </c>
      <c r="G415" t="s">
        <v>128</v>
      </c>
      <c r="H415" t="s">
        <v>46</v>
      </c>
      <c r="I415" t="s">
        <v>129</v>
      </c>
      <c r="J415" t="s">
        <v>130</v>
      </c>
      <c r="K415" t="s">
        <v>131</v>
      </c>
      <c r="L415" t="s">
        <v>1397</v>
      </c>
      <c r="M415" t="s">
        <v>1398</v>
      </c>
      <c r="N415">
        <v>0.89472222199999996</v>
      </c>
      <c r="O415">
        <v>0</v>
      </c>
      <c r="P415">
        <v>0</v>
      </c>
      <c r="Q415">
        <v>0</v>
      </c>
      <c r="R415">
        <v>27</v>
      </c>
      <c r="S415">
        <v>0</v>
      </c>
      <c r="T415">
        <v>1</v>
      </c>
      <c r="U415">
        <v>0</v>
      </c>
      <c r="V415">
        <v>0</v>
      </c>
      <c r="W415">
        <v>0</v>
      </c>
      <c r="X415">
        <v>24.157499999999999</v>
      </c>
      <c r="Y415">
        <v>0</v>
      </c>
      <c r="Z415">
        <v>0.89472200000000002</v>
      </c>
    </row>
    <row r="416" spans="1:26" x14ac:dyDescent="0.25">
      <c r="A416">
        <v>2172834</v>
      </c>
      <c r="B416">
        <v>1</v>
      </c>
      <c r="C416" t="s">
        <v>76</v>
      </c>
      <c r="D416" t="s">
        <v>93</v>
      </c>
      <c r="E416" t="s">
        <v>126</v>
      </c>
      <c r="F416" t="s">
        <v>1399</v>
      </c>
      <c r="G416" t="s">
        <v>128</v>
      </c>
      <c r="H416" t="s">
        <v>46</v>
      </c>
      <c r="I416" t="s">
        <v>129</v>
      </c>
      <c r="J416" t="s">
        <v>130</v>
      </c>
      <c r="K416" t="s">
        <v>131</v>
      </c>
      <c r="L416" t="s">
        <v>1400</v>
      </c>
      <c r="M416" t="s">
        <v>1401</v>
      </c>
      <c r="N416">
        <v>1.9838888880000001</v>
      </c>
      <c r="O416">
        <v>0</v>
      </c>
      <c r="P416">
        <v>41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81.339444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2172837</v>
      </c>
      <c r="B417">
        <v>1</v>
      </c>
      <c r="C417" t="s">
        <v>77</v>
      </c>
      <c r="D417" t="s">
        <v>112</v>
      </c>
      <c r="E417" t="s">
        <v>134</v>
      </c>
      <c r="F417" t="s">
        <v>1402</v>
      </c>
      <c r="G417" t="s">
        <v>136</v>
      </c>
      <c r="H417" t="s">
        <v>47</v>
      </c>
      <c r="I417" t="s">
        <v>129</v>
      </c>
      <c r="J417" t="s">
        <v>130</v>
      </c>
      <c r="K417" t="s">
        <v>131</v>
      </c>
      <c r="L417" t="s">
        <v>1403</v>
      </c>
      <c r="M417" t="s">
        <v>1404</v>
      </c>
      <c r="N417">
        <v>1.5319444440000001</v>
      </c>
      <c r="O417">
        <v>0</v>
      </c>
      <c r="P417">
        <v>0</v>
      </c>
      <c r="Q417">
        <v>1</v>
      </c>
      <c r="R417">
        <v>888</v>
      </c>
      <c r="S417">
        <v>2</v>
      </c>
      <c r="T417">
        <v>783</v>
      </c>
      <c r="U417">
        <v>0</v>
      </c>
      <c r="V417">
        <v>0</v>
      </c>
      <c r="W417">
        <v>1.531944</v>
      </c>
      <c r="X417">
        <v>1360.3666659999999</v>
      </c>
      <c r="Y417">
        <v>3.0638890000000001</v>
      </c>
      <c r="Z417">
        <v>1199.5125</v>
      </c>
    </row>
    <row r="418" spans="1:26" x14ac:dyDescent="0.25">
      <c r="A418">
        <v>2172840</v>
      </c>
      <c r="B418">
        <v>1</v>
      </c>
      <c r="C418" t="s">
        <v>77</v>
      </c>
      <c r="D418" t="s">
        <v>117</v>
      </c>
      <c r="E418" t="s">
        <v>126</v>
      </c>
      <c r="F418" t="s">
        <v>1405</v>
      </c>
      <c r="G418" t="s">
        <v>128</v>
      </c>
      <c r="H418" t="s">
        <v>46</v>
      </c>
      <c r="I418" t="s">
        <v>129</v>
      </c>
      <c r="J418" t="s">
        <v>130</v>
      </c>
      <c r="K418" t="s">
        <v>131</v>
      </c>
      <c r="L418" t="s">
        <v>1406</v>
      </c>
      <c r="M418" t="s">
        <v>1407</v>
      </c>
      <c r="N418">
        <v>1.3930555549999999</v>
      </c>
      <c r="O418">
        <v>0</v>
      </c>
      <c r="P418">
        <v>0</v>
      </c>
      <c r="Q418">
        <v>0</v>
      </c>
      <c r="R418">
        <v>4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5.572222</v>
      </c>
      <c r="Y418">
        <v>0</v>
      </c>
      <c r="Z418">
        <v>0</v>
      </c>
    </row>
    <row r="419" spans="1:26" x14ac:dyDescent="0.25">
      <c r="A419">
        <v>2172842</v>
      </c>
      <c r="B419">
        <v>1</v>
      </c>
      <c r="C419" t="s">
        <v>76</v>
      </c>
      <c r="D419" t="s">
        <v>79</v>
      </c>
      <c r="E419" t="s">
        <v>126</v>
      </c>
      <c r="F419" t="s">
        <v>1408</v>
      </c>
      <c r="G419" t="s">
        <v>163</v>
      </c>
      <c r="H419" t="s">
        <v>46</v>
      </c>
      <c r="I419" t="s">
        <v>129</v>
      </c>
      <c r="J419" t="s">
        <v>130</v>
      </c>
      <c r="K419" t="s">
        <v>131</v>
      </c>
      <c r="L419" t="s">
        <v>1409</v>
      </c>
      <c r="M419" t="s">
        <v>1410</v>
      </c>
      <c r="N419">
        <v>0.41472222199999997</v>
      </c>
      <c r="O419">
        <v>0</v>
      </c>
      <c r="P419">
        <v>60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24.883333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2172846</v>
      </c>
      <c r="B420">
        <v>1</v>
      </c>
      <c r="C420" t="s">
        <v>76</v>
      </c>
      <c r="D420" t="s">
        <v>81</v>
      </c>
      <c r="E420" t="s">
        <v>181</v>
      </c>
      <c r="F420" t="s">
        <v>1411</v>
      </c>
      <c r="G420" t="s">
        <v>287</v>
      </c>
      <c r="H420" t="s">
        <v>46</v>
      </c>
      <c r="I420" t="s">
        <v>129</v>
      </c>
      <c r="J420" t="s">
        <v>130</v>
      </c>
      <c r="K420" t="s">
        <v>131</v>
      </c>
      <c r="L420" t="s">
        <v>1412</v>
      </c>
      <c r="M420" t="s">
        <v>1413</v>
      </c>
      <c r="N420">
        <v>1.9736111110000001</v>
      </c>
      <c r="O420">
        <v>0</v>
      </c>
      <c r="P420">
        <v>6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11.841666999999999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2172873</v>
      </c>
      <c r="B421">
        <v>1</v>
      </c>
      <c r="C421" t="s">
        <v>76</v>
      </c>
      <c r="D421" t="s">
        <v>84</v>
      </c>
      <c r="E421" t="s">
        <v>161</v>
      </c>
      <c r="F421" t="s">
        <v>1414</v>
      </c>
      <c r="G421" t="s">
        <v>259</v>
      </c>
      <c r="H421" t="s">
        <v>46</v>
      </c>
      <c r="I421" t="s">
        <v>129</v>
      </c>
      <c r="J421" t="s">
        <v>130</v>
      </c>
      <c r="K421" t="s">
        <v>131</v>
      </c>
      <c r="L421" t="s">
        <v>1415</v>
      </c>
      <c r="M421" t="s">
        <v>1416</v>
      </c>
      <c r="N421">
        <v>9.6083333329999991</v>
      </c>
      <c r="O421">
        <v>0</v>
      </c>
      <c r="P421">
        <v>233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2238.7416669999998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2173047</v>
      </c>
      <c r="B422">
        <v>1</v>
      </c>
      <c r="C422" t="s">
        <v>77</v>
      </c>
      <c r="D422" t="s">
        <v>108</v>
      </c>
      <c r="E422" t="s">
        <v>143</v>
      </c>
      <c r="F422" t="s">
        <v>1417</v>
      </c>
      <c r="G422" t="s">
        <v>145</v>
      </c>
      <c r="H422" t="s">
        <v>47</v>
      </c>
      <c r="I422" t="s">
        <v>129</v>
      </c>
      <c r="J422" t="s">
        <v>130</v>
      </c>
      <c r="K422" t="s">
        <v>131</v>
      </c>
      <c r="L422" t="s">
        <v>1418</v>
      </c>
      <c r="M422" t="s">
        <v>1419</v>
      </c>
      <c r="N422">
        <v>6.2877777769999996</v>
      </c>
      <c r="O422">
        <v>0</v>
      </c>
      <c r="P422">
        <v>0</v>
      </c>
      <c r="Q422">
        <v>14</v>
      </c>
      <c r="R422">
        <v>18</v>
      </c>
      <c r="S422">
        <v>6</v>
      </c>
      <c r="T422">
        <v>0</v>
      </c>
      <c r="U422">
        <v>0</v>
      </c>
      <c r="V422">
        <v>0</v>
      </c>
      <c r="W422">
        <v>88.028889000000007</v>
      </c>
      <c r="X422">
        <v>113.18</v>
      </c>
      <c r="Y422">
        <v>37.726666999999999</v>
      </c>
      <c r="Z422">
        <v>0</v>
      </c>
    </row>
    <row r="423" spans="1:26" x14ac:dyDescent="0.25">
      <c r="A423">
        <v>2172876</v>
      </c>
      <c r="B423">
        <v>1</v>
      </c>
      <c r="C423" t="s">
        <v>76</v>
      </c>
      <c r="D423" t="s">
        <v>81</v>
      </c>
      <c r="E423" t="s">
        <v>181</v>
      </c>
      <c r="F423" t="s">
        <v>1420</v>
      </c>
      <c r="G423" t="s">
        <v>194</v>
      </c>
      <c r="H423" t="s">
        <v>46</v>
      </c>
      <c r="I423" t="s">
        <v>129</v>
      </c>
      <c r="J423" t="s">
        <v>130</v>
      </c>
      <c r="K423" t="s">
        <v>131</v>
      </c>
      <c r="L423" t="s">
        <v>1421</v>
      </c>
      <c r="M423" t="s">
        <v>1422</v>
      </c>
      <c r="N423">
        <v>0.96694444400000001</v>
      </c>
      <c r="O423">
        <v>0</v>
      </c>
      <c r="P423">
        <v>12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11.603332999999999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2172877</v>
      </c>
      <c r="B424">
        <v>1</v>
      </c>
      <c r="C424" t="s">
        <v>76</v>
      </c>
      <c r="D424" t="s">
        <v>101</v>
      </c>
      <c r="E424" t="s">
        <v>143</v>
      </c>
      <c r="F424" t="s">
        <v>1423</v>
      </c>
      <c r="G424" t="s">
        <v>201</v>
      </c>
      <c r="H424" t="s">
        <v>47</v>
      </c>
      <c r="I424" t="s">
        <v>129</v>
      </c>
      <c r="J424" t="s">
        <v>130</v>
      </c>
      <c r="K424" t="s">
        <v>251</v>
      </c>
      <c r="L424" t="s">
        <v>1424</v>
      </c>
      <c r="M424" t="s">
        <v>1425</v>
      </c>
      <c r="N424">
        <v>0.29190083300000003</v>
      </c>
      <c r="O424">
        <v>0</v>
      </c>
      <c r="P424">
        <v>263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76.769919000000002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2172883</v>
      </c>
      <c r="B425">
        <v>1</v>
      </c>
      <c r="C425" t="s">
        <v>76</v>
      </c>
      <c r="D425" t="s">
        <v>101</v>
      </c>
      <c r="E425" t="s">
        <v>186</v>
      </c>
      <c r="F425" t="s">
        <v>1426</v>
      </c>
      <c r="G425" t="s">
        <v>1427</v>
      </c>
      <c r="H425" t="s">
        <v>47</v>
      </c>
      <c r="I425" t="s">
        <v>129</v>
      </c>
      <c r="J425" t="s">
        <v>130</v>
      </c>
      <c r="K425" t="s">
        <v>131</v>
      </c>
      <c r="L425" t="s">
        <v>1428</v>
      </c>
      <c r="M425" t="s">
        <v>1429</v>
      </c>
      <c r="N425">
        <v>0.248888888</v>
      </c>
      <c r="O425">
        <v>49</v>
      </c>
      <c r="P425">
        <v>13079</v>
      </c>
      <c r="Q425">
        <v>0</v>
      </c>
      <c r="R425">
        <v>0</v>
      </c>
      <c r="S425">
        <v>0</v>
      </c>
      <c r="T425">
        <v>0</v>
      </c>
      <c r="U425">
        <v>12.195556</v>
      </c>
      <c r="V425">
        <v>3255.2177660000002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2172890</v>
      </c>
      <c r="B426">
        <v>1</v>
      </c>
      <c r="C426" t="s">
        <v>77</v>
      </c>
      <c r="D426" t="s">
        <v>123</v>
      </c>
      <c r="E426" t="s">
        <v>813</v>
      </c>
      <c r="F426" t="s">
        <v>1430</v>
      </c>
      <c r="G426" t="s">
        <v>136</v>
      </c>
      <c r="H426" t="s">
        <v>47</v>
      </c>
      <c r="I426" t="s">
        <v>129</v>
      </c>
      <c r="J426" t="s">
        <v>130</v>
      </c>
      <c r="K426" t="s">
        <v>131</v>
      </c>
      <c r="L426" t="s">
        <v>1431</v>
      </c>
      <c r="M426" t="s">
        <v>1432</v>
      </c>
      <c r="N426">
        <v>0.35944444399999997</v>
      </c>
      <c r="O426">
        <v>681</v>
      </c>
      <c r="P426">
        <v>5278</v>
      </c>
      <c r="Q426">
        <v>0</v>
      </c>
      <c r="R426">
        <v>0</v>
      </c>
      <c r="S426">
        <v>0</v>
      </c>
      <c r="T426">
        <v>0</v>
      </c>
      <c r="U426">
        <v>244.781666</v>
      </c>
      <c r="V426">
        <v>1897.1477749999999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2172896</v>
      </c>
      <c r="B427">
        <v>1</v>
      </c>
      <c r="C427" t="s">
        <v>76</v>
      </c>
      <c r="D427" t="s">
        <v>81</v>
      </c>
      <c r="E427" t="s">
        <v>181</v>
      </c>
      <c r="F427" t="s">
        <v>1433</v>
      </c>
      <c r="G427" t="s">
        <v>183</v>
      </c>
      <c r="H427" t="s">
        <v>46</v>
      </c>
      <c r="I427" t="s">
        <v>129</v>
      </c>
      <c r="J427" t="s">
        <v>130</v>
      </c>
      <c r="K427" t="s">
        <v>131</v>
      </c>
      <c r="L427" t="s">
        <v>1434</v>
      </c>
      <c r="M427" t="s">
        <v>1435</v>
      </c>
      <c r="N427">
        <v>4.9063888880000004</v>
      </c>
      <c r="O427">
        <v>0</v>
      </c>
      <c r="P427">
        <v>11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53.970278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2172895</v>
      </c>
      <c r="B428">
        <v>1</v>
      </c>
      <c r="C428" t="s">
        <v>76</v>
      </c>
      <c r="D428" t="s">
        <v>93</v>
      </c>
      <c r="E428" t="s">
        <v>126</v>
      </c>
      <c r="F428" t="s">
        <v>1436</v>
      </c>
      <c r="G428" t="s">
        <v>128</v>
      </c>
      <c r="H428" t="s">
        <v>46</v>
      </c>
      <c r="I428" t="s">
        <v>129</v>
      </c>
      <c r="J428" t="s">
        <v>130</v>
      </c>
      <c r="K428" t="s">
        <v>131</v>
      </c>
      <c r="L428" t="s">
        <v>1437</v>
      </c>
      <c r="M428" t="s">
        <v>1438</v>
      </c>
      <c r="N428">
        <v>1.850833333</v>
      </c>
      <c r="O428">
        <v>0</v>
      </c>
      <c r="P428">
        <v>58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107.348333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2172898</v>
      </c>
      <c r="B429">
        <v>1</v>
      </c>
      <c r="C429" t="s">
        <v>77</v>
      </c>
      <c r="D429" t="s">
        <v>123</v>
      </c>
      <c r="E429" t="s">
        <v>134</v>
      </c>
      <c r="F429" t="s">
        <v>1439</v>
      </c>
      <c r="G429" t="s">
        <v>136</v>
      </c>
      <c r="H429" t="s">
        <v>47</v>
      </c>
      <c r="I429" t="s">
        <v>129</v>
      </c>
      <c r="J429" t="s">
        <v>130</v>
      </c>
      <c r="K429" t="s">
        <v>131</v>
      </c>
      <c r="L429" t="s">
        <v>1440</v>
      </c>
      <c r="M429" t="s">
        <v>1441</v>
      </c>
      <c r="N429">
        <v>1.9636111110000001</v>
      </c>
      <c r="O429">
        <v>28</v>
      </c>
      <c r="P429">
        <v>823</v>
      </c>
      <c r="Q429">
        <v>0</v>
      </c>
      <c r="R429">
        <v>0</v>
      </c>
      <c r="S429">
        <v>0</v>
      </c>
      <c r="T429">
        <v>0</v>
      </c>
      <c r="U429">
        <v>54.981110999999999</v>
      </c>
      <c r="V429">
        <v>1616.051944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2172901</v>
      </c>
      <c r="B430">
        <v>1</v>
      </c>
      <c r="C430" t="s">
        <v>77</v>
      </c>
      <c r="D430" t="s">
        <v>123</v>
      </c>
      <c r="E430" t="s">
        <v>181</v>
      </c>
      <c r="F430" t="s">
        <v>1442</v>
      </c>
      <c r="G430" t="s">
        <v>194</v>
      </c>
      <c r="H430" t="s">
        <v>46</v>
      </c>
      <c r="I430" t="s">
        <v>129</v>
      </c>
      <c r="J430" t="s">
        <v>130</v>
      </c>
      <c r="K430" t="s">
        <v>131</v>
      </c>
      <c r="L430" t="s">
        <v>1443</v>
      </c>
      <c r="M430" t="s">
        <v>1444</v>
      </c>
      <c r="N430">
        <v>0.939722222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0.93972199999999995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2172902</v>
      </c>
      <c r="B431">
        <v>1</v>
      </c>
      <c r="C431" t="s">
        <v>76</v>
      </c>
      <c r="D431" t="s">
        <v>107</v>
      </c>
      <c r="E431" t="s">
        <v>181</v>
      </c>
      <c r="F431" t="s">
        <v>1445</v>
      </c>
      <c r="G431" t="s">
        <v>287</v>
      </c>
      <c r="H431" t="s">
        <v>46</v>
      </c>
      <c r="I431" t="s">
        <v>129</v>
      </c>
      <c r="J431" t="s">
        <v>130</v>
      </c>
      <c r="K431" t="s">
        <v>131</v>
      </c>
      <c r="L431" t="s">
        <v>1446</v>
      </c>
      <c r="M431" t="s">
        <v>1447</v>
      </c>
      <c r="N431">
        <v>1.6502777769999999</v>
      </c>
      <c r="O431">
        <v>0</v>
      </c>
      <c r="P431">
        <v>6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9.9016669999999998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2172903</v>
      </c>
      <c r="B432">
        <v>1</v>
      </c>
      <c r="C432" t="s">
        <v>77</v>
      </c>
      <c r="D432" t="s">
        <v>115</v>
      </c>
      <c r="E432" t="s">
        <v>126</v>
      </c>
      <c r="F432" t="s">
        <v>1396</v>
      </c>
      <c r="G432" t="s">
        <v>223</v>
      </c>
      <c r="H432" t="s">
        <v>46</v>
      </c>
      <c r="I432" t="s">
        <v>129</v>
      </c>
      <c r="J432" t="s">
        <v>130</v>
      </c>
      <c r="K432" t="s">
        <v>131</v>
      </c>
      <c r="L432" t="s">
        <v>1448</v>
      </c>
      <c r="M432" t="s">
        <v>1449</v>
      </c>
      <c r="N432">
        <v>1.9894444440000001</v>
      </c>
      <c r="O432">
        <v>0</v>
      </c>
      <c r="P432">
        <v>0</v>
      </c>
      <c r="Q432">
        <v>0</v>
      </c>
      <c r="R432">
        <v>27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53.715000000000003</v>
      </c>
      <c r="Y432">
        <v>0</v>
      </c>
      <c r="Z432">
        <v>1.989444</v>
      </c>
    </row>
    <row r="433" spans="1:26" x14ac:dyDescent="0.25">
      <c r="A433">
        <v>2172905</v>
      </c>
      <c r="B433">
        <v>1</v>
      </c>
      <c r="C433" t="s">
        <v>76</v>
      </c>
      <c r="D433" t="s">
        <v>92</v>
      </c>
      <c r="E433" t="s">
        <v>126</v>
      </c>
      <c r="F433" t="s">
        <v>1450</v>
      </c>
      <c r="G433" t="s">
        <v>152</v>
      </c>
      <c r="H433" t="s">
        <v>46</v>
      </c>
      <c r="I433" t="s">
        <v>129</v>
      </c>
      <c r="J433" t="s">
        <v>130</v>
      </c>
      <c r="K433" t="s">
        <v>131</v>
      </c>
      <c r="L433" t="s">
        <v>1451</v>
      </c>
      <c r="M433" t="s">
        <v>1452</v>
      </c>
      <c r="N433">
        <v>5.3647222220000002</v>
      </c>
      <c r="O433">
        <v>0</v>
      </c>
      <c r="P433">
        <v>0</v>
      </c>
      <c r="Q433">
        <v>0</v>
      </c>
      <c r="R433">
        <v>88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472.09555599999999</v>
      </c>
      <c r="Y433">
        <v>0</v>
      </c>
      <c r="Z433">
        <v>0</v>
      </c>
    </row>
    <row r="434" spans="1:26" x14ac:dyDescent="0.25">
      <c r="A434">
        <v>2172906</v>
      </c>
      <c r="B434">
        <v>1</v>
      </c>
      <c r="C434" t="s">
        <v>76</v>
      </c>
      <c r="D434" t="s">
        <v>93</v>
      </c>
      <c r="E434" t="s">
        <v>181</v>
      </c>
      <c r="F434" t="s">
        <v>1453</v>
      </c>
      <c r="G434" t="s">
        <v>194</v>
      </c>
      <c r="H434" t="s">
        <v>46</v>
      </c>
      <c r="I434" t="s">
        <v>129</v>
      </c>
      <c r="J434" t="s">
        <v>130</v>
      </c>
      <c r="K434" t="s">
        <v>131</v>
      </c>
      <c r="L434" t="s">
        <v>1454</v>
      </c>
      <c r="M434" t="s">
        <v>1455</v>
      </c>
      <c r="N434">
        <v>7.0530555550000003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7.0530559999999998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2172912</v>
      </c>
      <c r="B435">
        <v>1</v>
      </c>
      <c r="C435" t="s">
        <v>77</v>
      </c>
      <c r="D435" t="s">
        <v>114</v>
      </c>
      <c r="E435" t="s">
        <v>143</v>
      </c>
      <c r="F435" t="s">
        <v>1456</v>
      </c>
      <c r="G435" t="s">
        <v>145</v>
      </c>
      <c r="H435" t="s">
        <v>47</v>
      </c>
      <c r="I435" t="s">
        <v>129</v>
      </c>
      <c r="J435" t="s">
        <v>130</v>
      </c>
      <c r="K435" t="s">
        <v>131</v>
      </c>
      <c r="L435" t="s">
        <v>1457</v>
      </c>
      <c r="M435" t="s">
        <v>1458</v>
      </c>
      <c r="N435">
        <v>1.9255555550000001</v>
      </c>
      <c r="O435">
        <v>0</v>
      </c>
      <c r="P435">
        <v>0</v>
      </c>
      <c r="Q435">
        <v>0</v>
      </c>
      <c r="R435">
        <v>0</v>
      </c>
      <c r="S435">
        <v>3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5.7766669999999998</v>
      </c>
      <c r="Z435">
        <v>0</v>
      </c>
    </row>
    <row r="436" spans="1:26" x14ac:dyDescent="0.25">
      <c r="A436">
        <v>2172914</v>
      </c>
      <c r="B436">
        <v>1</v>
      </c>
      <c r="C436" t="s">
        <v>77</v>
      </c>
      <c r="D436" t="s">
        <v>123</v>
      </c>
      <c r="E436" t="s">
        <v>143</v>
      </c>
      <c r="F436" t="s">
        <v>1459</v>
      </c>
      <c r="G436" t="s">
        <v>145</v>
      </c>
      <c r="H436" t="s">
        <v>47</v>
      </c>
      <c r="I436" t="s">
        <v>129</v>
      </c>
      <c r="J436" t="s">
        <v>130</v>
      </c>
      <c r="K436" t="s">
        <v>131</v>
      </c>
      <c r="L436" t="s">
        <v>1460</v>
      </c>
      <c r="M436" t="s">
        <v>1461</v>
      </c>
      <c r="N436">
        <v>14.815555555</v>
      </c>
      <c r="O436">
        <v>0</v>
      </c>
      <c r="P436">
        <v>9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133.34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2172915</v>
      </c>
      <c r="B437">
        <v>1</v>
      </c>
      <c r="C437" t="s">
        <v>76</v>
      </c>
      <c r="D437" t="s">
        <v>95</v>
      </c>
      <c r="E437" t="s">
        <v>181</v>
      </c>
      <c r="F437" t="s">
        <v>1462</v>
      </c>
      <c r="G437" t="s">
        <v>287</v>
      </c>
      <c r="H437" t="s">
        <v>46</v>
      </c>
      <c r="I437" t="s">
        <v>129</v>
      </c>
      <c r="J437" t="s">
        <v>130</v>
      </c>
      <c r="K437" t="s">
        <v>131</v>
      </c>
      <c r="L437" t="s">
        <v>1463</v>
      </c>
      <c r="M437" t="s">
        <v>1464</v>
      </c>
      <c r="N437">
        <v>2.309722222</v>
      </c>
      <c r="O437">
        <v>0</v>
      </c>
      <c r="P437">
        <v>2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4.6194439999999997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2172919</v>
      </c>
      <c r="B438">
        <v>1</v>
      </c>
      <c r="C438" t="s">
        <v>76</v>
      </c>
      <c r="D438" t="s">
        <v>99</v>
      </c>
      <c r="E438" t="s">
        <v>134</v>
      </c>
      <c r="F438" t="s">
        <v>1465</v>
      </c>
      <c r="G438" t="s">
        <v>448</v>
      </c>
      <c r="H438" t="s">
        <v>47</v>
      </c>
      <c r="I438" t="s">
        <v>129</v>
      </c>
      <c r="J438" t="s">
        <v>130</v>
      </c>
      <c r="K438" t="s">
        <v>131</v>
      </c>
      <c r="L438" t="s">
        <v>1466</v>
      </c>
      <c r="M438" t="s">
        <v>1467</v>
      </c>
      <c r="N438">
        <v>5.8763888880000001</v>
      </c>
      <c r="O438">
        <v>40</v>
      </c>
      <c r="P438">
        <v>82</v>
      </c>
      <c r="Q438">
        <v>0</v>
      </c>
      <c r="R438">
        <v>0</v>
      </c>
      <c r="S438">
        <v>0</v>
      </c>
      <c r="T438">
        <v>0</v>
      </c>
      <c r="U438">
        <v>235.055556</v>
      </c>
      <c r="V438">
        <v>481.86388899999997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2172916</v>
      </c>
      <c r="B439">
        <v>1</v>
      </c>
      <c r="C439" t="s">
        <v>76</v>
      </c>
      <c r="D439" t="s">
        <v>89</v>
      </c>
      <c r="E439" t="s">
        <v>181</v>
      </c>
      <c r="F439" t="s">
        <v>1468</v>
      </c>
      <c r="G439" t="s">
        <v>194</v>
      </c>
      <c r="H439" t="s">
        <v>46</v>
      </c>
      <c r="I439" t="s">
        <v>129</v>
      </c>
      <c r="J439" t="s">
        <v>130</v>
      </c>
      <c r="K439" t="s">
        <v>131</v>
      </c>
      <c r="L439" t="s">
        <v>1469</v>
      </c>
      <c r="M439" t="s">
        <v>1470</v>
      </c>
      <c r="N439">
        <v>1.645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1.645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2172921</v>
      </c>
      <c r="B440">
        <v>1</v>
      </c>
      <c r="C440" t="s">
        <v>76</v>
      </c>
      <c r="D440" t="s">
        <v>96</v>
      </c>
      <c r="E440" t="s">
        <v>181</v>
      </c>
      <c r="F440" t="s">
        <v>1471</v>
      </c>
      <c r="G440" t="s">
        <v>194</v>
      </c>
      <c r="H440" t="s">
        <v>46</v>
      </c>
      <c r="I440" t="s">
        <v>129</v>
      </c>
      <c r="J440" t="s">
        <v>130</v>
      </c>
      <c r="K440" t="s">
        <v>131</v>
      </c>
      <c r="L440" t="s">
        <v>1472</v>
      </c>
      <c r="M440" t="s">
        <v>1473</v>
      </c>
      <c r="N440">
        <v>3.5686111110000001</v>
      </c>
      <c r="O440">
        <v>0</v>
      </c>
      <c r="P440">
        <v>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3.5686110000000002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2172923</v>
      </c>
      <c r="B441">
        <v>1</v>
      </c>
      <c r="C441" t="s">
        <v>76</v>
      </c>
      <c r="D441" t="s">
        <v>90</v>
      </c>
      <c r="E441" t="s">
        <v>181</v>
      </c>
      <c r="F441" t="s">
        <v>1474</v>
      </c>
      <c r="G441" t="s">
        <v>194</v>
      </c>
      <c r="H441" t="s">
        <v>46</v>
      </c>
      <c r="I441" t="s">
        <v>129</v>
      </c>
      <c r="J441" t="s">
        <v>130</v>
      </c>
      <c r="K441" t="s">
        <v>131</v>
      </c>
      <c r="L441" t="s">
        <v>1475</v>
      </c>
      <c r="M441" t="s">
        <v>1476</v>
      </c>
      <c r="N441">
        <v>1.1869444440000001</v>
      </c>
      <c r="O441">
        <v>0</v>
      </c>
      <c r="P441">
        <v>1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1.186944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2172922</v>
      </c>
      <c r="B442">
        <v>1</v>
      </c>
      <c r="C442" t="s">
        <v>76</v>
      </c>
      <c r="D442" t="s">
        <v>92</v>
      </c>
      <c r="E442" t="s">
        <v>126</v>
      </c>
      <c r="F442" t="s">
        <v>1477</v>
      </c>
      <c r="G442" t="s">
        <v>916</v>
      </c>
      <c r="H442" t="s">
        <v>46</v>
      </c>
      <c r="I442" t="s">
        <v>129</v>
      </c>
      <c r="J442" t="s">
        <v>130</v>
      </c>
      <c r="K442" t="s">
        <v>131</v>
      </c>
      <c r="L442" t="s">
        <v>1478</v>
      </c>
      <c r="M442" t="s">
        <v>1479</v>
      </c>
      <c r="N442">
        <v>0.38666666599999999</v>
      </c>
      <c r="O442">
        <v>0</v>
      </c>
      <c r="P442">
        <v>0</v>
      </c>
      <c r="Q442">
        <v>0</v>
      </c>
      <c r="R442">
        <v>152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58.773333000000001</v>
      </c>
      <c r="Y442">
        <v>0</v>
      </c>
      <c r="Z442">
        <v>0</v>
      </c>
    </row>
    <row r="443" spans="1:26" x14ac:dyDescent="0.25">
      <c r="A443">
        <v>2172947</v>
      </c>
      <c r="B443">
        <v>1</v>
      </c>
      <c r="C443" t="s">
        <v>76</v>
      </c>
      <c r="D443" t="s">
        <v>97</v>
      </c>
      <c r="E443" t="s">
        <v>126</v>
      </c>
      <c r="F443" t="s">
        <v>1480</v>
      </c>
      <c r="G443" t="s">
        <v>128</v>
      </c>
      <c r="H443" t="s">
        <v>46</v>
      </c>
      <c r="I443" t="s">
        <v>129</v>
      </c>
      <c r="J443" t="s">
        <v>130</v>
      </c>
      <c r="K443" t="s">
        <v>131</v>
      </c>
      <c r="L443" t="s">
        <v>1481</v>
      </c>
      <c r="M443" t="s">
        <v>1482</v>
      </c>
      <c r="N443">
        <v>1.2011111109999999</v>
      </c>
      <c r="O443">
        <v>0</v>
      </c>
      <c r="P443">
        <v>37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44.441110999999999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2172925</v>
      </c>
      <c r="B444">
        <v>1</v>
      </c>
      <c r="C444" t="s">
        <v>76</v>
      </c>
      <c r="D444" t="s">
        <v>90</v>
      </c>
      <c r="E444" t="s">
        <v>186</v>
      </c>
      <c r="F444" t="s">
        <v>1483</v>
      </c>
      <c r="G444" t="s">
        <v>136</v>
      </c>
      <c r="H444" t="s">
        <v>47</v>
      </c>
      <c r="I444" t="s">
        <v>129</v>
      </c>
      <c r="J444" t="s">
        <v>130</v>
      </c>
      <c r="K444" t="s">
        <v>131</v>
      </c>
      <c r="L444" t="s">
        <v>1484</v>
      </c>
      <c r="M444" t="s">
        <v>1485</v>
      </c>
      <c r="N444">
        <v>5.7500000000000002E-2</v>
      </c>
      <c r="O444">
        <v>13</v>
      </c>
      <c r="P444">
        <v>728</v>
      </c>
      <c r="Q444">
        <v>0</v>
      </c>
      <c r="R444">
        <v>0</v>
      </c>
      <c r="S444">
        <v>36</v>
      </c>
      <c r="T444">
        <v>70</v>
      </c>
      <c r="U444">
        <v>0.74750000000000005</v>
      </c>
      <c r="V444">
        <v>41.86</v>
      </c>
      <c r="W444">
        <v>0</v>
      </c>
      <c r="X444">
        <v>0</v>
      </c>
      <c r="Y444">
        <v>2.0699999999999998</v>
      </c>
      <c r="Z444">
        <v>4.0250000000000004</v>
      </c>
    </row>
    <row r="445" spans="1:26" x14ac:dyDescent="0.25">
      <c r="A445">
        <v>2172936</v>
      </c>
      <c r="B445">
        <v>1</v>
      </c>
      <c r="C445" t="s">
        <v>77</v>
      </c>
      <c r="D445" t="s">
        <v>123</v>
      </c>
      <c r="E445" t="s">
        <v>126</v>
      </c>
      <c r="F445" t="s">
        <v>1486</v>
      </c>
      <c r="G445" t="s">
        <v>152</v>
      </c>
      <c r="H445" t="s">
        <v>46</v>
      </c>
      <c r="I445" t="s">
        <v>129</v>
      </c>
      <c r="J445" t="s">
        <v>130</v>
      </c>
      <c r="K445" t="s">
        <v>131</v>
      </c>
      <c r="L445" t="s">
        <v>1487</v>
      </c>
      <c r="M445" t="s">
        <v>1488</v>
      </c>
      <c r="N445">
        <v>1.9508333330000001</v>
      </c>
      <c r="O445">
        <v>0</v>
      </c>
      <c r="P445">
        <v>2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3.9016670000000002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2172934</v>
      </c>
      <c r="B446">
        <v>1</v>
      </c>
      <c r="C446" t="s">
        <v>76</v>
      </c>
      <c r="D446" t="s">
        <v>104</v>
      </c>
      <c r="E446" t="s">
        <v>126</v>
      </c>
      <c r="F446" t="s">
        <v>1489</v>
      </c>
      <c r="G446" t="s">
        <v>632</v>
      </c>
      <c r="H446" t="s">
        <v>46</v>
      </c>
      <c r="I446" t="s">
        <v>129</v>
      </c>
      <c r="J446" t="s">
        <v>130</v>
      </c>
      <c r="K446" t="s">
        <v>131</v>
      </c>
      <c r="L446" t="s">
        <v>1490</v>
      </c>
      <c r="M446" t="s">
        <v>1491</v>
      </c>
      <c r="N446">
        <v>3.6133333329999999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6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21.68</v>
      </c>
    </row>
    <row r="447" spans="1:26" x14ac:dyDescent="0.25">
      <c r="A447">
        <v>2172933</v>
      </c>
      <c r="B447">
        <v>1</v>
      </c>
      <c r="C447" t="s">
        <v>76</v>
      </c>
      <c r="D447" t="s">
        <v>97</v>
      </c>
      <c r="E447" t="s">
        <v>143</v>
      </c>
      <c r="F447" t="s">
        <v>1492</v>
      </c>
      <c r="G447" t="s">
        <v>366</v>
      </c>
      <c r="H447" t="s">
        <v>47</v>
      </c>
      <c r="I447" t="s">
        <v>129</v>
      </c>
      <c r="J447" t="s">
        <v>130</v>
      </c>
      <c r="K447" t="s">
        <v>251</v>
      </c>
      <c r="L447" t="s">
        <v>1493</v>
      </c>
      <c r="M447" t="s">
        <v>1494</v>
      </c>
      <c r="N447">
        <v>7.2851999999999997</v>
      </c>
      <c r="O447">
        <v>1</v>
      </c>
      <c r="P447">
        <v>592</v>
      </c>
      <c r="Q447">
        <v>0</v>
      </c>
      <c r="R447">
        <v>0</v>
      </c>
      <c r="S447">
        <v>0</v>
      </c>
      <c r="T447">
        <v>0</v>
      </c>
      <c r="U447">
        <v>7.2851999999999997</v>
      </c>
      <c r="V447">
        <v>4312.8383999999996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2172945</v>
      </c>
      <c r="B448">
        <v>1</v>
      </c>
      <c r="C448" t="s">
        <v>76</v>
      </c>
      <c r="D448" t="s">
        <v>98</v>
      </c>
      <c r="E448" t="s">
        <v>143</v>
      </c>
      <c r="F448" t="s">
        <v>1495</v>
      </c>
      <c r="G448" t="s">
        <v>1496</v>
      </c>
      <c r="H448" t="s">
        <v>47</v>
      </c>
      <c r="I448" t="s">
        <v>129</v>
      </c>
      <c r="J448" t="s">
        <v>130</v>
      </c>
      <c r="K448" t="s">
        <v>131</v>
      </c>
      <c r="L448" t="s">
        <v>1497</v>
      </c>
      <c r="M448" t="s">
        <v>1498</v>
      </c>
      <c r="N448">
        <v>2.1208333330000002</v>
      </c>
      <c r="O448">
        <v>0</v>
      </c>
      <c r="P448">
        <v>0</v>
      </c>
      <c r="Q448">
        <v>0</v>
      </c>
      <c r="R448">
        <v>52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110.283333</v>
      </c>
      <c r="Y448">
        <v>0</v>
      </c>
      <c r="Z448">
        <v>0</v>
      </c>
    </row>
    <row r="449" spans="1:26" x14ac:dyDescent="0.25">
      <c r="A449">
        <v>2172935</v>
      </c>
      <c r="B449">
        <v>1</v>
      </c>
      <c r="C449" t="s">
        <v>77</v>
      </c>
      <c r="D449" t="s">
        <v>109</v>
      </c>
      <c r="E449" t="s">
        <v>161</v>
      </c>
      <c r="F449" t="s">
        <v>1499</v>
      </c>
      <c r="G449" t="s">
        <v>418</v>
      </c>
      <c r="H449" t="s">
        <v>46</v>
      </c>
      <c r="I449" t="s">
        <v>129</v>
      </c>
      <c r="J449" t="s">
        <v>130</v>
      </c>
      <c r="K449" t="s">
        <v>251</v>
      </c>
      <c r="L449" t="s">
        <v>1500</v>
      </c>
      <c r="M449" t="s">
        <v>1501</v>
      </c>
      <c r="N449">
        <v>3.687237777</v>
      </c>
      <c r="O449">
        <v>0</v>
      </c>
      <c r="P449">
        <v>104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383.47272900000002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2172939</v>
      </c>
      <c r="B450">
        <v>1</v>
      </c>
      <c r="C450" t="s">
        <v>76</v>
      </c>
      <c r="D450" t="s">
        <v>86</v>
      </c>
      <c r="E450" t="s">
        <v>143</v>
      </c>
      <c r="F450" t="s">
        <v>1502</v>
      </c>
      <c r="G450" t="s">
        <v>366</v>
      </c>
      <c r="H450" t="s">
        <v>47</v>
      </c>
      <c r="I450" t="s">
        <v>129</v>
      </c>
      <c r="J450" t="s">
        <v>130</v>
      </c>
      <c r="K450" t="s">
        <v>251</v>
      </c>
      <c r="L450" t="s">
        <v>1503</v>
      </c>
      <c r="M450" t="s">
        <v>1504</v>
      </c>
      <c r="N450">
        <v>2.7393111110000001</v>
      </c>
      <c r="O450">
        <v>0</v>
      </c>
      <c r="P450">
        <v>1143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3131.0326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2172984</v>
      </c>
      <c r="B451">
        <v>1</v>
      </c>
      <c r="C451" t="s">
        <v>76</v>
      </c>
      <c r="D451" t="s">
        <v>93</v>
      </c>
      <c r="E451" t="s">
        <v>143</v>
      </c>
      <c r="F451" t="s">
        <v>1505</v>
      </c>
      <c r="G451" t="s">
        <v>418</v>
      </c>
      <c r="H451" t="s">
        <v>47</v>
      </c>
      <c r="I451" t="s">
        <v>129</v>
      </c>
      <c r="J451" t="s">
        <v>130</v>
      </c>
      <c r="K451" t="s">
        <v>251</v>
      </c>
      <c r="L451" t="s">
        <v>1506</v>
      </c>
      <c r="M451" t="s">
        <v>1507</v>
      </c>
      <c r="N451">
        <v>8.1061111110000006</v>
      </c>
      <c r="O451">
        <v>0</v>
      </c>
      <c r="P451">
        <v>132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1070.0066670000001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2172941</v>
      </c>
      <c r="B452">
        <v>1</v>
      </c>
      <c r="C452" t="s">
        <v>77</v>
      </c>
      <c r="D452" t="s">
        <v>108</v>
      </c>
      <c r="E452" t="s">
        <v>143</v>
      </c>
      <c r="F452" t="s">
        <v>1508</v>
      </c>
      <c r="G452" t="s">
        <v>201</v>
      </c>
      <c r="H452" t="s">
        <v>47</v>
      </c>
      <c r="I452" t="s">
        <v>283</v>
      </c>
      <c r="J452" t="s">
        <v>130</v>
      </c>
      <c r="K452" t="s">
        <v>131</v>
      </c>
      <c r="L452" t="s">
        <v>1509</v>
      </c>
      <c r="M452" t="s">
        <v>1510</v>
      </c>
      <c r="N452">
        <v>3.2222222000000002E-2</v>
      </c>
      <c r="O452">
        <v>34</v>
      </c>
      <c r="P452">
        <v>21266</v>
      </c>
      <c r="Q452">
        <v>0</v>
      </c>
      <c r="R452">
        <v>0</v>
      </c>
      <c r="S452">
        <v>0</v>
      </c>
      <c r="T452">
        <v>0</v>
      </c>
      <c r="U452">
        <v>1.095556</v>
      </c>
      <c r="V452">
        <v>685.23777299999995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2172940</v>
      </c>
      <c r="B453">
        <v>1</v>
      </c>
      <c r="C453" t="s">
        <v>76</v>
      </c>
      <c r="D453" t="s">
        <v>92</v>
      </c>
      <c r="E453" t="s">
        <v>126</v>
      </c>
      <c r="F453" t="s">
        <v>1511</v>
      </c>
      <c r="G453" t="s">
        <v>366</v>
      </c>
      <c r="H453" t="s">
        <v>46</v>
      </c>
      <c r="I453" t="s">
        <v>129</v>
      </c>
      <c r="J453" t="s">
        <v>130</v>
      </c>
      <c r="K453" t="s">
        <v>251</v>
      </c>
      <c r="L453" t="s">
        <v>1509</v>
      </c>
      <c r="M453" t="s">
        <v>1512</v>
      </c>
      <c r="N453">
        <v>3.2987933329999999</v>
      </c>
      <c r="O453">
        <v>0</v>
      </c>
      <c r="P453">
        <v>0</v>
      </c>
      <c r="Q453">
        <v>0</v>
      </c>
      <c r="R453">
        <v>103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339.775713</v>
      </c>
      <c r="Y453">
        <v>0</v>
      </c>
      <c r="Z453">
        <v>0</v>
      </c>
    </row>
    <row r="454" spans="1:26" x14ac:dyDescent="0.25">
      <c r="A454">
        <v>2172942</v>
      </c>
      <c r="B454">
        <v>1</v>
      </c>
      <c r="C454" t="s">
        <v>76</v>
      </c>
      <c r="D454" t="s">
        <v>96</v>
      </c>
      <c r="E454" t="s">
        <v>126</v>
      </c>
      <c r="F454" t="s">
        <v>1513</v>
      </c>
      <c r="G454" t="s">
        <v>418</v>
      </c>
      <c r="H454" t="s">
        <v>46</v>
      </c>
      <c r="I454" t="s">
        <v>129</v>
      </c>
      <c r="J454" t="s">
        <v>130</v>
      </c>
      <c r="K454" t="s">
        <v>251</v>
      </c>
      <c r="L454" t="s">
        <v>1514</v>
      </c>
      <c r="M454" t="s">
        <v>1515</v>
      </c>
      <c r="N454">
        <v>7.8869861109999997</v>
      </c>
      <c r="O454">
        <v>0</v>
      </c>
      <c r="P454">
        <v>44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347.02738900000003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2172952</v>
      </c>
      <c r="B455">
        <v>1</v>
      </c>
      <c r="C455" t="s">
        <v>77</v>
      </c>
      <c r="D455" t="s">
        <v>108</v>
      </c>
      <c r="E455" t="s">
        <v>143</v>
      </c>
      <c r="F455" t="s">
        <v>1516</v>
      </c>
      <c r="G455" t="s">
        <v>366</v>
      </c>
      <c r="H455" t="s">
        <v>47</v>
      </c>
      <c r="I455" t="s">
        <v>129</v>
      </c>
      <c r="J455" t="s">
        <v>130</v>
      </c>
      <c r="K455" t="s">
        <v>251</v>
      </c>
      <c r="L455" t="s">
        <v>1517</v>
      </c>
      <c r="M455" t="s">
        <v>1518</v>
      </c>
      <c r="N455">
        <v>3.5788888879999998</v>
      </c>
      <c r="O455">
        <v>17</v>
      </c>
      <c r="P455">
        <v>20792</v>
      </c>
      <c r="Q455">
        <v>0</v>
      </c>
      <c r="R455">
        <v>0</v>
      </c>
      <c r="S455">
        <v>0</v>
      </c>
      <c r="T455">
        <v>0</v>
      </c>
      <c r="U455">
        <v>60.841110999999998</v>
      </c>
      <c r="V455">
        <v>74412.257759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2172948</v>
      </c>
      <c r="B456">
        <v>1</v>
      </c>
      <c r="C456" t="s">
        <v>77</v>
      </c>
      <c r="D456" t="s">
        <v>124</v>
      </c>
      <c r="E456" t="s">
        <v>143</v>
      </c>
      <c r="F456" t="s">
        <v>1519</v>
      </c>
      <c r="G456" t="s">
        <v>366</v>
      </c>
      <c r="H456" t="s">
        <v>47</v>
      </c>
      <c r="I456" t="s">
        <v>129</v>
      </c>
      <c r="J456" t="s">
        <v>130</v>
      </c>
      <c r="K456" t="s">
        <v>251</v>
      </c>
      <c r="L456" t="s">
        <v>1520</v>
      </c>
      <c r="M456" t="s">
        <v>1521</v>
      </c>
      <c r="N456">
        <v>6.5240683329999998</v>
      </c>
      <c r="O456">
        <v>0</v>
      </c>
      <c r="P456">
        <v>230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1500.535717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2172957</v>
      </c>
      <c r="B457">
        <v>1</v>
      </c>
      <c r="C457" t="s">
        <v>77</v>
      </c>
      <c r="D457" t="s">
        <v>124</v>
      </c>
      <c r="E457" t="s">
        <v>134</v>
      </c>
      <c r="F457" t="s">
        <v>1522</v>
      </c>
      <c r="G457" t="s">
        <v>136</v>
      </c>
      <c r="H457" t="s">
        <v>47</v>
      </c>
      <c r="I457" t="s">
        <v>129</v>
      </c>
      <c r="J457" t="s">
        <v>130</v>
      </c>
      <c r="K457" t="s">
        <v>131</v>
      </c>
      <c r="L457" t="s">
        <v>1523</v>
      </c>
      <c r="M457" t="s">
        <v>1524</v>
      </c>
      <c r="N457">
        <v>1.0419444440000001</v>
      </c>
      <c r="O457">
        <v>20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20.838889000000002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2172950</v>
      </c>
      <c r="B458">
        <v>1</v>
      </c>
      <c r="C458" t="s">
        <v>76</v>
      </c>
      <c r="D458" t="s">
        <v>78</v>
      </c>
      <c r="E458" t="s">
        <v>143</v>
      </c>
      <c r="F458" t="s">
        <v>1525</v>
      </c>
      <c r="G458" t="s">
        <v>366</v>
      </c>
      <c r="H458" t="s">
        <v>47</v>
      </c>
      <c r="I458" t="s">
        <v>129</v>
      </c>
      <c r="J458" t="s">
        <v>130</v>
      </c>
      <c r="K458" t="s">
        <v>251</v>
      </c>
      <c r="L458" t="s">
        <v>1526</v>
      </c>
      <c r="M458" t="s">
        <v>1527</v>
      </c>
      <c r="N458">
        <v>8.0169444439999999</v>
      </c>
      <c r="O458">
        <v>0</v>
      </c>
      <c r="P458">
        <v>1120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8978.9777770000001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2172953</v>
      </c>
      <c r="B459">
        <v>1</v>
      </c>
      <c r="C459" t="s">
        <v>77</v>
      </c>
      <c r="D459" t="s">
        <v>111</v>
      </c>
      <c r="E459" t="s">
        <v>126</v>
      </c>
      <c r="F459" t="s">
        <v>1528</v>
      </c>
      <c r="G459" t="s">
        <v>128</v>
      </c>
      <c r="H459" t="s">
        <v>46</v>
      </c>
      <c r="I459" t="s">
        <v>129</v>
      </c>
      <c r="J459" t="s">
        <v>130</v>
      </c>
      <c r="K459" t="s">
        <v>131</v>
      </c>
      <c r="L459" t="s">
        <v>1529</v>
      </c>
      <c r="M459" t="s">
        <v>1530</v>
      </c>
      <c r="N459">
        <v>0.95833333300000001</v>
      </c>
      <c r="O459">
        <v>0</v>
      </c>
      <c r="P459">
        <v>0</v>
      </c>
      <c r="Q459">
        <v>0</v>
      </c>
      <c r="R459">
        <v>23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22.041667</v>
      </c>
      <c r="Y459">
        <v>0</v>
      </c>
      <c r="Z459">
        <v>0</v>
      </c>
    </row>
    <row r="460" spans="1:26" x14ac:dyDescent="0.25">
      <c r="A460">
        <v>2172958</v>
      </c>
      <c r="B460">
        <v>1</v>
      </c>
      <c r="C460" t="s">
        <v>76</v>
      </c>
      <c r="D460" t="s">
        <v>86</v>
      </c>
      <c r="E460" t="s">
        <v>126</v>
      </c>
      <c r="F460" t="s">
        <v>1531</v>
      </c>
      <c r="G460" t="s">
        <v>418</v>
      </c>
      <c r="H460" t="s">
        <v>46</v>
      </c>
      <c r="I460" t="s">
        <v>129</v>
      </c>
      <c r="J460" t="s">
        <v>130</v>
      </c>
      <c r="K460" t="s">
        <v>251</v>
      </c>
      <c r="L460" t="s">
        <v>1532</v>
      </c>
      <c r="M460" t="s">
        <v>1533</v>
      </c>
      <c r="N460">
        <v>8.1669444440000003</v>
      </c>
      <c r="O460">
        <v>0</v>
      </c>
      <c r="P460">
        <v>77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628.85472200000004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2172961</v>
      </c>
      <c r="B461">
        <v>1</v>
      </c>
      <c r="C461" t="s">
        <v>77</v>
      </c>
      <c r="D461" t="s">
        <v>114</v>
      </c>
      <c r="E461" t="s">
        <v>181</v>
      </c>
      <c r="F461" t="s">
        <v>1534</v>
      </c>
      <c r="G461" t="s">
        <v>183</v>
      </c>
      <c r="H461" t="s">
        <v>46</v>
      </c>
      <c r="I461" t="s">
        <v>129</v>
      </c>
      <c r="J461" t="s">
        <v>130</v>
      </c>
      <c r="K461" t="s">
        <v>131</v>
      </c>
      <c r="L461" t="s">
        <v>1535</v>
      </c>
      <c r="M461" t="s">
        <v>1536</v>
      </c>
      <c r="N461">
        <v>9.2100000000000009</v>
      </c>
      <c r="O461">
        <v>0</v>
      </c>
      <c r="P461">
        <v>1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9.2100000000000009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2172955</v>
      </c>
      <c r="B462">
        <v>1</v>
      </c>
      <c r="C462" t="s">
        <v>76</v>
      </c>
      <c r="D462" t="s">
        <v>89</v>
      </c>
      <c r="E462" t="s">
        <v>126</v>
      </c>
      <c r="F462" t="s">
        <v>1537</v>
      </c>
      <c r="G462" t="s">
        <v>128</v>
      </c>
      <c r="H462" t="s">
        <v>46</v>
      </c>
      <c r="I462" t="s">
        <v>129</v>
      </c>
      <c r="J462" t="s">
        <v>130</v>
      </c>
      <c r="K462" t="s">
        <v>131</v>
      </c>
      <c r="L462" t="s">
        <v>1538</v>
      </c>
      <c r="M462" t="s">
        <v>1539</v>
      </c>
      <c r="N462">
        <v>2.1172222220000001</v>
      </c>
      <c r="O462">
        <v>0</v>
      </c>
      <c r="P462">
        <v>0</v>
      </c>
      <c r="Q462">
        <v>0</v>
      </c>
      <c r="R462">
        <v>34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71.985556000000003</v>
      </c>
      <c r="Y462">
        <v>0</v>
      </c>
      <c r="Z462">
        <v>0</v>
      </c>
    </row>
    <row r="463" spans="1:26" x14ac:dyDescent="0.25">
      <c r="A463">
        <v>2173160</v>
      </c>
      <c r="B463">
        <v>1</v>
      </c>
      <c r="C463" t="s">
        <v>77</v>
      </c>
      <c r="D463" t="s">
        <v>119</v>
      </c>
      <c r="E463" t="s">
        <v>186</v>
      </c>
      <c r="F463" t="s">
        <v>1540</v>
      </c>
      <c r="G463" t="s">
        <v>366</v>
      </c>
      <c r="H463" t="s">
        <v>47</v>
      </c>
      <c r="I463" t="s">
        <v>129</v>
      </c>
      <c r="J463" t="s">
        <v>130</v>
      </c>
      <c r="K463" t="s">
        <v>251</v>
      </c>
      <c r="L463" t="s">
        <v>1541</v>
      </c>
      <c r="M463" t="s">
        <v>1542</v>
      </c>
      <c r="N463">
        <v>10.633333332999999</v>
      </c>
      <c r="O463">
        <v>11</v>
      </c>
      <c r="P463">
        <v>972</v>
      </c>
      <c r="Q463">
        <v>2</v>
      </c>
      <c r="R463">
        <v>8</v>
      </c>
      <c r="S463">
        <v>5</v>
      </c>
      <c r="T463">
        <v>206</v>
      </c>
      <c r="U463">
        <v>116.966667</v>
      </c>
      <c r="V463">
        <v>10335.6</v>
      </c>
      <c r="W463">
        <v>21.266667000000002</v>
      </c>
      <c r="X463">
        <v>85.066666999999995</v>
      </c>
      <c r="Y463">
        <v>53.166666999999997</v>
      </c>
      <c r="Z463">
        <v>2190.4666670000001</v>
      </c>
    </row>
    <row r="464" spans="1:26" x14ac:dyDescent="0.25">
      <c r="A464">
        <v>2172956</v>
      </c>
      <c r="B464">
        <v>1</v>
      </c>
      <c r="C464" t="s">
        <v>77</v>
      </c>
      <c r="D464" t="s">
        <v>112</v>
      </c>
      <c r="E464" t="s">
        <v>161</v>
      </c>
      <c r="F464" t="s">
        <v>417</v>
      </c>
      <c r="G464" t="s">
        <v>418</v>
      </c>
      <c r="H464" t="s">
        <v>46</v>
      </c>
      <c r="I464" t="s">
        <v>129</v>
      </c>
      <c r="J464" t="s">
        <v>130</v>
      </c>
      <c r="K464" t="s">
        <v>251</v>
      </c>
      <c r="L464" t="s">
        <v>1543</v>
      </c>
      <c r="M464" t="s">
        <v>1544</v>
      </c>
      <c r="N464">
        <v>9.0890933329999992</v>
      </c>
      <c r="O464">
        <v>0</v>
      </c>
      <c r="P464">
        <v>3</v>
      </c>
      <c r="Q464">
        <v>0</v>
      </c>
      <c r="R464">
        <v>46</v>
      </c>
      <c r="S464">
        <v>0</v>
      </c>
      <c r="T464">
        <v>0</v>
      </c>
      <c r="U464">
        <v>0</v>
      </c>
      <c r="V464">
        <v>27.26728</v>
      </c>
      <c r="W464">
        <v>0</v>
      </c>
      <c r="X464">
        <v>418.09829300000001</v>
      </c>
      <c r="Y464">
        <v>0</v>
      </c>
      <c r="Z464">
        <v>0</v>
      </c>
    </row>
    <row r="465" spans="1:26" x14ac:dyDescent="0.25">
      <c r="A465">
        <v>2172954</v>
      </c>
      <c r="B465">
        <v>1</v>
      </c>
      <c r="C465" t="s">
        <v>76</v>
      </c>
      <c r="D465" t="s">
        <v>105</v>
      </c>
      <c r="E465" t="s">
        <v>143</v>
      </c>
      <c r="F465" t="s">
        <v>421</v>
      </c>
      <c r="G465" t="s">
        <v>418</v>
      </c>
      <c r="H465" t="s">
        <v>47</v>
      </c>
      <c r="I465" t="s">
        <v>129</v>
      </c>
      <c r="J465" t="s">
        <v>130</v>
      </c>
      <c r="K465" t="s">
        <v>251</v>
      </c>
      <c r="L465" t="s">
        <v>1545</v>
      </c>
      <c r="M465" t="s">
        <v>1546</v>
      </c>
      <c r="N465">
        <v>8.5372222220000005</v>
      </c>
      <c r="O465">
        <v>0</v>
      </c>
      <c r="P465">
        <v>0</v>
      </c>
      <c r="Q465">
        <v>1</v>
      </c>
      <c r="R465">
        <v>25</v>
      </c>
      <c r="S465">
        <v>0</v>
      </c>
      <c r="T465">
        <v>0</v>
      </c>
      <c r="U465">
        <v>0</v>
      </c>
      <c r="V465">
        <v>0</v>
      </c>
      <c r="W465">
        <v>8.5372219999999999</v>
      </c>
      <c r="X465">
        <v>213.430556</v>
      </c>
      <c r="Y465">
        <v>0</v>
      </c>
      <c r="Z465">
        <v>0</v>
      </c>
    </row>
    <row r="466" spans="1:26" x14ac:dyDescent="0.25">
      <c r="A466">
        <v>2172964</v>
      </c>
      <c r="B466">
        <v>1</v>
      </c>
      <c r="C466" t="s">
        <v>77</v>
      </c>
      <c r="D466" t="s">
        <v>108</v>
      </c>
      <c r="E466" t="s">
        <v>181</v>
      </c>
      <c r="F466" t="s">
        <v>1547</v>
      </c>
      <c r="G466" t="s">
        <v>194</v>
      </c>
      <c r="H466" t="s">
        <v>46</v>
      </c>
      <c r="I466" t="s">
        <v>129</v>
      </c>
      <c r="J466" t="s">
        <v>130</v>
      </c>
      <c r="K466" t="s">
        <v>131</v>
      </c>
      <c r="L466" t="s">
        <v>1548</v>
      </c>
      <c r="M466" t="s">
        <v>1549</v>
      </c>
      <c r="N466">
        <v>5.4683333330000004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1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5.4683330000000003</v>
      </c>
    </row>
    <row r="467" spans="1:26" x14ac:dyDescent="0.25">
      <c r="A467">
        <v>2172963</v>
      </c>
      <c r="B467">
        <v>1</v>
      </c>
      <c r="C467" t="s">
        <v>77</v>
      </c>
      <c r="D467" t="s">
        <v>121</v>
      </c>
      <c r="E467" t="s">
        <v>181</v>
      </c>
      <c r="F467" t="s">
        <v>1550</v>
      </c>
      <c r="G467" t="s">
        <v>194</v>
      </c>
      <c r="H467" t="s">
        <v>46</v>
      </c>
      <c r="I467" t="s">
        <v>129</v>
      </c>
      <c r="J467" t="s">
        <v>130</v>
      </c>
      <c r="K467" t="s">
        <v>131</v>
      </c>
      <c r="L467" t="s">
        <v>1551</v>
      </c>
      <c r="M467" t="s">
        <v>1552</v>
      </c>
      <c r="N467">
        <v>0.75388888799999998</v>
      </c>
      <c r="O467">
        <v>0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0.75388900000000003</v>
      </c>
      <c r="Y467">
        <v>0</v>
      </c>
      <c r="Z467">
        <v>0</v>
      </c>
    </row>
    <row r="468" spans="1:26" x14ac:dyDescent="0.25">
      <c r="A468">
        <v>2172959</v>
      </c>
      <c r="B468">
        <v>1</v>
      </c>
      <c r="C468" t="s">
        <v>76</v>
      </c>
      <c r="D468" t="s">
        <v>93</v>
      </c>
      <c r="E468" t="s">
        <v>134</v>
      </c>
      <c r="F468" t="s">
        <v>1553</v>
      </c>
      <c r="G468" t="s">
        <v>366</v>
      </c>
      <c r="H468" t="s">
        <v>47</v>
      </c>
      <c r="I468" t="s">
        <v>129</v>
      </c>
      <c r="J468" t="s">
        <v>130</v>
      </c>
      <c r="K468" t="s">
        <v>251</v>
      </c>
      <c r="L468" t="s">
        <v>1554</v>
      </c>
      <c r="M468" t="s">
        <v>1555</v>
      </c>
      <c r="N468">
        <v>7.8504500000000004</v>
      </c>
      <c r="O468">
        <v>1</v>
      </c>
      <c r="P468">
        <v>269</v>
      </c>
      <c r="Q468">
        <v>0</v>
      </c>
      <c r="R468">
        <v>0</v>
      </c>
      <c r="S468">
        <v>0</v>
      </c>
      <c r="T468">
        <v>0</v>
      </c>
      <c r="U468">
        <v>7.8504500000000004</v>
      </c>
      <c r="V468">
        <v>2111.7710499999998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2172970</v>
      </c>
      <c r="B469">
        <v>1</v>
      </c>
      <c r="C469" t="s">
        <v>76</v>
      </c>
      <c r="D469" t="s">
        <v>86</v>
      </c>
      <c r="E469" t="s">
        <v>181</v>
      </c>
      <c r="F469" t="s">
        <v>1556</v>
      </c>
      <c r="G469" t="s">
        <v>183</v>
      </c>
      <c r="H469" t="s">
        <v>46</v>
      </c>
      <c r="I469" t="s">
        <v>129</v>
      </c>
      <c r="J469" t="s">
        <v>130</v>
      </c>
      <c r="K469" t="s">
        <v>131</v>
      </c>
      <c r="L469" t="s">
        <v>1557</v>
      </c>
      <c r="M469" t="s">
        <v>1558</v>
      </c>
      <c r="N469">
        <v>6.1294444439999998</v>
      </c>
      <c r="O469">
        <v>0</v>
      </c>
      <c r="P469">
        <v>1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6.1294440000000003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2172981</v>
      </c>
      <c r="B470">
        <v>1</v>
      </c>
      <c r="C470" t="s">
        <v>76</v>
      </c>
      <c r="D470" t="s">
        <v>99</v>
      </c>
      <c r="E470" t="s">
        <v>126</v>
      </c>
      <c r="F470" t="s">
        <v>1559</v>
      </c>
      <c r="G470" t="s">
        <v>128</v>
      </c>
      <c r="H470" t="s">
        <v>46</v>
      </c>
      <c r="I470" t="s">
        <v>129</v>
      </c>
      <c r="J470" t="s">
        <v>130</v>
      </c>
      <c r="K470" t="s">
        <v>131</v>
      </c>
      <c r="L470" t="s">
        <v>1560</v>
      </c>
      <c r="M470" t="s">
        <v>1561</v>
      </c>
      <c r="N470">
        <v>7.4347222220000004</v>
      </c>
      <c r="O470">
        <v>0</v>
      </c>
      <c r="P470">
        <v>15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111.520833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2172979</v>
      </c>
      <c r="B471">
        <v>1</v>
      </c>
      <c r="C471" t="s">
        <v>76</v>
      </c>
      <c r="D471" t="s">
        <v>97</v>
      </c>
      <c r="E471" t="s">
        <v>126</v>
      </c>
      <c r="F471" t="s">
        <v>1562</v>
      </c>
      <c r="G471" t="s">
        <v>128</v>
      </c>
      <c r="H471" t="s">
        <v>46</v>
      </c>
      <c r="I471" t="s">
        <v>129</v>
      </c>
      <c r="J471" t="s">
        <v>130</v>
      </c>
      <c r="K471" t="s">
        <v>131</v>
      </c>
      <c r="L471" t="s">
        <v>1563</v>
      </c>
      <c r="M471" t="s">
        <v>1564</v>
      </c>
      <c r="N471">
        <v>1.7919444440000001</v>
      </c>
      <c r="O471">
        <v>0</v>
      </c>
      <c r="P471">
        <v>9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16.127500000000001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2172967</v>
      </c>
      <c r="B472">
        <v>1</v>
      </c>
      <c r="C472" t="s">
        <v>76</v>
      </c>
      <c r="D472" t="s">
        <v>92</v>
      </c>
      <c r="E472" t="s">
        <v>126</v>
      </c>
      <c r="F472" t="s">
        <v>1565</v>
      </c>
      <c r="G472" t="s">
        <v>916</v>
      </c>
      <c r="H472" t="s">
        <v>46</v>
      </c>
      <c r="I472" t="s">
        <v>129</v>
      </c>
      <c r="J472" t="s">
        <v>130</v>
      </c>
      <c r="K472" t="s">
        <v>131</v>
      </c>
      <c r="L472" t="s">
        <v>1566</v>
      </c>
      <c r="M472" t="s">
        <v>1567</v>
      </c>
      <c r="N472">
        <v>0.19750000000000001</v>
      </c>
      <c r="O472">
        <v>0</v>
      </c>
      <c r="P472">
        <v>0</v>
      </c>
      <c r="Q472">
        <v>0</v>
      </c>
      <c r="R472">
        <v>84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16.59</v>
      </c>
      <c r="Y472">
        <v>0</v>
      </c>
      <c r="Z472">
        <v>0</v>
      </c>
    </row>
    <row r="473" spans="1:26" x14ac:dyDescent="0.25">
      <c r="A473">
        <v>2172966</v>
      </c>
      <c r="B473">
        <v>1</v>
      </c>
      <c r="C473" t="s">
        <v>76</v>
      </c>
      <c r="D473" t="s">
        <v>81</v>
      </c>
      <c r="E473" t="s">
        <v>161</v>
      </c>
      <c r="F473" t="s">
        <v>1568</v>
      </c>
      <c r="G473" t="s">
        <v>636</v>
      </c>
      <c r="H473" t="s">
        <v>46</v>
      </c>
      <c r="I473" t="s">
        <v>129</v>
      </c>
      <c r="J473" t="s">
        <v>15</v>
      </c>
      <c r="K473" t="s">
        <v>131</v>
      </c>
      <c r="L473" t="s">
        <v>1569</v>
      </c>
      <c r="M473" t="s">
        <v>1570</v>
      </c>
      <c r="N473">
        <v>2.0811111109999998</v>
      </c>
      <c r="O473">
        <v>0</v>
      </c>
      <c r="P473">
        <v>566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1177.908889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2172973</v>
      </c>
      <c r="B474">
        <v>1</v>
      </c>
      <c r="C474" t="s">
        <v>76</v>
      </c>
      <c r="D474" t="s">
        <v>84</v>
      </c>
      <c r="E474" t="s">
        <v>718</v>
      </c>
      <c r="F474" t="s">
        <v>1571</v>
      </c>
      <c r="G474" t="s">
        <v>726</v>
      </c>
      <c r="H474" t="s">
        <v>46</v>
      </c>
      <c r="I474" t="s">
        <v>129</v>
      </c>
      <c r="J474" t="s">
        <v>130</v>
      </c>
      <c r="K474" t="s">
        <v>131</v>
      </c>
      <c r="L474" t="s">
        <v>1572</v>
      </c>
      <c r="M474" t="s">
        <v>1573</v>
      </c>
      <c r="N474">
        <v>6.1702777769999999</v>
      </c>
      <c r="O474">
        <v>0</v>
      </c>
      <c r="P474">
        <v>59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364.04638899999998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2172972</v>
      </c>
      <c r="B475">
        <v>1</v>
      </c>
      <c r="C475" t="s">
        <v>76</v>
      </c>
      <c r="D475" t="s">
        <v>85</v>
      </c>
      <c r="E475" t="s">
        <v>718</v>
      </c>
      <c r="F475" t="s">
        <v>1574</v>
      </c>
      <c r="G475" t="s">
        <v>152</v>
      </c>
      <c r="H475" t="s">
        <v>46</v>
      </c>
      <c r="I475" t="s">
        <v>129</v>
      </c>
      <c r="J475" t="s">
        <v>130</v>
      </c>
      <c r="K475" t="s">
        <v>131</v>
      </c>
      <c r="L475" t="s">
        <v>1575</v>
      </c>
      <c r="M475" t="s">
        <v>1576</v>
      </c>
      <c r="N475">
        <v>2.511666666</v>
      </c>
      <c r="O475">
        <v>0</v>
      </c>
      <c r="P475">
        <v>17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42.698332999999998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2172974</v>
      </c>
      <c r="B476">
        <v>1</v>
      </c>
      <c r="C476" t="s">
        <v>77</v>
      </c>
      <c r="D476" t="s">
        <v>123</v>
      </c>
      <c r="E476" t="s">
        <v>126</v>
      </c>
      <c r="F476" t="s">
        <v>1577</v>
      </c>
      <c r="G476" t="s">
        <v>128</v>
      </c>
      <c r="H476" t="s">
        <v>46</v>
      </c>
      <c r="I476" t="s">
        <v>129</v>
      </c>
      <c r="J476" t="s">
        <v>130</v>
      </c>
      <c r="K476" t="s">
        <v>131</v>
      </c>
      <c r="L476" t="s">
        <v>1578</v>
      </c>
      <c r="M476" t="s">
        <v>1579</v>
      </c>
      <c r="N476">
        <v>6.3683333329999998</v>
      </c>
      <c r="O476">
        <v>0</v>
      </c>
      <c r="P476">
        <v>25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159.20833300000001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2172975</v>
      </c>
      <c r="B477">
        <v>1</v>
      </c>
      <c r="C477" t="s">
        <v>76</v>
      </c>
      <c r="D477" t="s">
        <v>78</v>
      </c>
      <c r="E477" t="s">
        <v>181</v>
      </c>
      <c r="F477" t="s">
        <v>1580</v>
      </c>
      <c r="G477" t="s">
        <v>183</v>
      </c>
      <c r="H477" t="s">
        <v>46</v>
      </c>
      <c r="I477" t="s">
        <v>129</v>
      </c>
      <c r="J477" t="s">
        <v>130</v>
      </c>
      <c r="K477" t="s">
        <v>131</v>
      </c>
      <c r="L477" t="s">
        <v>1581</v>
      </c>
      <c r="M477" t="s">
        <v>1582</v>
      </c>
      <c r="N477">
        <v>2.0261111110000001</v>
      </c>
      <c r="O477">
        <v>0</v>
      </c>
      <c r="P477">
        <v>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4.0522220000000004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2172971</v>
      </c>
      <c r="B478">
        <v>1</v>
      </c>
      <c r="C478" t="s">
        <v>77</v>
      </c>
      <c r="D478" t="s">
        <v>114</v>
      </c>
      <c r="E478" t="s">
        <v>143</v>
      </c>
      <c r="F478" t="s">
        <v>1583</v>
      </c>
      <c r="G478" t="s">
        <v>418</v>
      </c>
      <c r="H478" t="s">
        <v>47</v>
      </c>
      <c r="I478" t="s">
        <v>129</v>
      </c>
      <c r="J478" t="s">
        <v>130</v>
      </c>
      <c r="K478" t="s">
        <v>251</v>
      </c>
      <c r="L478" t="s">
        <v>1584</v>
      </c>
      <c r="M478" t="s">
        <v>1585</v>
      </c>
      <c r="N478">
        <v>5.5014619439999999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27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148.53947199999999</v>
      </c>
    </row>
    <row r="479" spans="1:26" x14ac:dyDescent="0.25">
      <c r="A479">
        <v>2172980</v>
      </c>
      <c r="B479">
        <v>1</v>
      </c>
      <c r="C479" t="s">
        <v>76</v>
      </c>
      <c r="D479" t="s">
        <v>100</v>
      </c>
      <c r="E479" t="s">
        <v>161</v>
      </c>
      <c r="F479" t="s">
        <v>1586</v>
      </c>
      <c r="G479" t="s">
        <v>366</v>
      </c>
      <c r="H479" t="s">
        <v>46</v>
      </c>
      <c r="I479" t="s">
        <v>129</v>
      </c>
      <c r="J479" t="s">
        <v>130</v>
      </c>
      <c r="K479" t="s">
        <v>251</v>
      </c>
      <c r="L479" t="s">
        <v>1587</v>
      </c>
      <c r="M479" t="s">
        <v>1588</v>
      </c>
      <c r="N479">
        <v>6.1666666660000002</v>
      </c>
      <c r="O479">
        <v>0</v>
      </c>
      <c r="P479">
        <v>533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3286.833333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2172985</v>
      </c>
      <c r="B480">
        <v>1</v>
      </c>
      <c r="C480" t="s">
        <v>77</v>
      </c>
      <c r="D480" t="s">
        <v>109</v>
      </c>
      <c r="E480" t="s">
        <v>161</v>
      </c>
      <c r="F480" t="s">
        <v>1589</v>
      </c>
      <c r="G480" t="s">
        <v>402</v>
      </c>
      <c r="H480" t="s">
        <v>46</v>
      </c>
      <c r="I480" t="s">
        <v>129</v>
      </c>
      <c r="J480" t="s">
        <v>130</v>
      </c>
      <c r="K480" t="s">
        <v>131</v>
      </c>
      <c r="L480" t="s">
        <v>1590</v>
      </c>
      <c r="M480" t="s">
        <v>1591</v>
      </c>
      <c r="N480">
        <v>3.8191666660000001</v>
      </c>
      <c r="O480">
        <v>0</v>
      </c>
      <c r="P480">
        <v>17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64.925832999999997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2172983</v>
      </c>
      <c r="B481">
        <v>1</v>
      </c>
      <c r="C481" t="s">
        <v>76</v>
      </c>
      <c r="D481" t="s">
        <v>93</v>
      </c>
      <c r="E481" t="s">
        <v>143</v>
      </c>
      <c r="F481" t="s">
        <v>1592</v>
      </c>
      <c r="G481" t="s">
        <v>145</v>
      </c>
      <c r="H481" t="s">
        <v>47</v>
      </c>
      <c r="I481" t="s">
        <v>129</v>
      </c>
      <c r="J481" t="s">
        <v>130</v>
      </c>
      <c r="K481" t="s">
        <v>131</v>
      </c>
      <c r="L481" t="s">
        <v>1593</v>
      </c>
      <c r="M481" t="s">
        <v>1594</v>
      </c>
      <c r="N481">
        <v>2.5813888880000002</v>
      </c>
      <c r="O481">
        <v>0</v>
      </c>
      <c r="P481">
        <v>563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1453.321944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2172992</v>
      </c>
      <c r="B482">
        <v>1</v>
      </c>
      <c r="C482" t="s">
        <v>76</v>
      </c>
      <c r="D482" t="s">
        <v>91</v>
      </c>
      <c r="E482" t="s">
        <v>143</v>
      </c>
      <c r="F482" t="s">
        <v>1595</v>
      </c>
      <c r="G482" t="s">
        <v>418</v>
      </c>
      <c r="H482" t="s">
        <v>47</v>
      </c>
      <c r="I482" t="s">
        <v>129</v>
      </c>
      <c r="J482" t="s">
        <v>130</v>
      </c>
      <c r="K482" t="s">
        <v>251</v>
      </c>
      <c r="L482" t="s">
        <v>1596</v>
      </c>
      <c r="M482" t="s">
        <v>1597</v>
      </c>
      <c r="N482">
        <v>7.4372222219999999</v>
      </c>
      <c r="O482">
        <v>0</v>
      </c>
      <c r="P482">
        <v>0</v>
      </c>
      <c r="Q482">
        <v>0</v>
      </c>
      <c r="R482">
        <v>215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1599.002778</v>
      </c>
      <c r="Y482">
        <v>0</v>
      </c>
      <c r="Z482">
        <v>0</v>
      </c>
    </row>
    <row r="483" spans="1:26" x14ac:dyDescent="0.25">
      <c r="A483">
        <v>2172982</v>
      </c>
      <c r="B483">
        <v>1</v>
      </c>
      <c r="C483" t="s">
        <v>77</v>
      </c>
      <c r="D483" t="s">
        <v>117</v>
      </c>
      <c r="E483" t="s">
        <v>134</v>
      </c>
      <c r="F483" t="s">
        <v>1598</v>
      </c>
      <c r="G483" t="s">
        <v>136</v>
      </c>
      <c r="H483" t="s">
        <v>47</v>
      </c>
      <c r="I483" t="s">
        <v>283</v>
      </c>
      <c r="J483" t="s">
        <v>130</v>
      </c>
      <c r="K483" t="s">
        <v>131</v>
      </c>
      <c r="L483" t="s">
        <v>1599</v>
      </c>
      <c r="M483" t="s">
        <v>1600</v>
      </c>
      <c r="N483">
        <v>2.6666665999999999E-2</v>
      </c>
      <c r="O483">
        <v>0</v>
      </c>
      <c r="P483">
        <v>0</v>
      </c>
      <c r="Q483">
        <v>2</v>
      </c>
      <c r="R483">
        <v>288</v>
      </c>
      <c r="S483">
        <v>0</v>
      </c>
      <c r="T483">
        <v>18</v>
      </c>
      <c r="U483">
        <v>0</v>
      </c>
      <c r="V483">
        <v>0</v>
      </c>
      <c r="W483">
        <v>5.3332999999999998E-2</v>
      </c>
      <c r="X483">
        <v>7.68</v>
      </c>
      <c r="Y483">
        <v>0</v>
      </c>
      <c r="Z483">
        <v>0.48</v>
      </c>
    </row>
    <row r="484" spans="1:26" x14ac:dyDescent="0.25">
      <c r="A484">
        <v>2173006</v>
      </c>
      <c r="B484">
        <v>1</v>
      </c>
      <c r="C484" t="s">
        <v>76</v>
      </c>
      <c r="D484" t="s">
        <v>101</v>
      </c>
      <c r="E484" t="s">
        <v>181</v>
      </c>
      <c r="F484" t="s">
        <v>1601</v>
      </c>
      <c r="G484" t="s">
        <v>194</v>
      </c>
      <c r="H484" t="s">
        <v>46</v>
      </c>
      <c r="I484" t="s">
        <v>129</v>
      </c>
      <c r="J484" t="s">
        <v>130</v>
      </c>
      <c r="K484" t="s">
        <v>131</v>
      </c>
      <c r="L484" t="s">
        <v>1602</v>
      </c>
      <c r="M484" t="s">
        <v>1603</v>
      </c>
      <c r="N484">
        <v>2.0975000000000001</v>
      </c>
      <c r="O484">
        <v>0</v>
      </c>
      <c r="P484">
        <v>1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2.0975000000000001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2172990</v>
      </c>
      <c r="B485">
        <v>1</v>
      </c>
      <c r="C485" t="s">
        <v>76</v>
      </c>
      <c r="D485" t="s">
        <v>92</v>
      </c>
      <c r="E485" t="s">
        <v>181</v>
      </c>
      <c r="F485" t="s">
        <v>1604</v>
      </c>
      <c r="G485" t="s">
        <v>194</v>
      </c>
      <c r="H485" t="s">
        <v>46</v>
      </c>
      <c r="I485" t="s">
        <v>129</v>
      </c>
      <c r="J485" t="s">
        <v>130</v>
      </c>
      <c r="K485" t="s">
        <v>131</v>
      </c>
      <c r="L485" t="s">
        <v>1605</v>
      </c>
      <c r="M485" t="s">
        <v>1606</v>
      </c>
      <c r="N485">
        <v>8.4138888880000007</v>
      </c>
      <c r="O485">
        <v>0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8.4138889999999993</v>
      </c>
      <c r="Y485">
        <v>0</v>
      </c>
      <c r="Z485">
        <v>0</v>
      </c>
    </row>
    <row r="486" spans="1:26" x14ac:dyDescent="0.25">
      <c r="A486">
        <v>2172987</v>
      </c>
      <c r="B486">
        <v>1</v>
      </c>
      <c r="C486" t="s">
        <v>76</v>
      </c>
      <c r="D486" t="s">
        <v>102</v>
      </c>
      <c r="E486" t="s">
        <v>126</v>
      </c>
      <c r="F486" t="s">
        <v>1607</v>
      </c>
      <c r="G486" t="s">
        <v>140</v>
      </c>
      <c r="H486" t="s">
        <v>46</v>
      </c>
      <c r="I486" t="s">
        <v>129</v>
      </c>
      <c r="J486" t="s">
        <v>130</v>
      </c>
      <c r="K486" t="s">
        <v>131</v>
      </c>
      <c r="L486" t="s">
        <v>1608</v>
      </c>
      <c r="M486" t="s">
        <v>1609</v>
      </c>
      <c r="N486">
        <v>1.3858333329999999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3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4.1574999999999998</v>
      </c>
    </row>
    <row r="487" spans="1:26" x14ac:dyDescent="0.25">
      <c r="A487">
        <v>2172994</v>
      </c>
      <c r="B487">
        <v>1</v>
      </c>
      <c r="C487" t="s">
        <v>76</v>
      </c>
      <c r="D487" t="s">
        <v>98</v>
      </c>
      <c r="E487" t="s">
        <v>143</v>
      </c>
      <c r="F487" t="s">
        <v>1610</v>
      </c>
      <c r="G487" t="s">
        <v>145</v>
      </c>
      <c r="H487" t="s">
        <v>47</v>
      </c>
      <c r="I487" t="s">
        <v>129</v>
      </c>
      <c r="J487" t="s">
        <v>130</v>
      </c>
      <c r="K487" t="s">
        <v>131</v>
      </c>
      <c r="L487" t="s">
        <v>1611</v>
      </c>
      <c r="M487" t="s">
        <v>1612</v>
      </c>
      <c r="N487">
        <v>2.471944444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41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101.349722</v>
      </c>
    </row>
    <row r="488" spans="1:26" x14ac:dyDescent="0.25">
      <c r="A488">
        <v>2172988</v>
      </c>
      <c r="B488">
        <v>1</v>
      </c>
      <c r="C488" t="s">
        <v>77</v>
      </c>
      <c r="D488" t="s">
        <v>114</v>
      </c>
      <c r="E488" t="s">
        <v>134</v>
      </c>
      <c r="F488" t="s">
        <v>1613</v>
      </c>
      <c r="G488" t="s">
        <v>201</v>
      </c>
      <c r="H488" t="s">
        <v>47</v>
      </c>
      <c r="I488" t="s">
        <v>129</v>
      </c>
      <c r="J488" t="s">
        <v>130</v>
      </c>
      <c r="K488" t="s">
        <v>131</v>
      </c>
      <c r="L488" t="s">
        <v>1614</v>
      </c>
      <c r="M488" t="s">
        <v>1615</v>
      </c>
      <c r="N488">
        <v>0.32500000000000001</v>
      </c>
      <c r="O488">
        <v>11</v>
      </c>
      <c r="P488">
        <v>410</v>
      </c>
      <c r="Q488">
        <v>0</v>
      </c>
      <c r="R488">
        <v>0</v>
      </c>
      <c r="S488">
        <v>43</v>
      </c>
      <c r="T488">
        <v>664</v>
      </c>
      <c r="U488">
        <v>3.5750000000000002</v>
      </c>
      <c r="V488">
        <v>133.25</v>
      </c>
      <c r="W488">
        <v>0</v>
      </c>
      <c r="X488">
        <v>0</v>
      </c>
      <c r="Y488">
        <v>13.975</v>
      </c>
      <c r="Z488">
        <v>215.8</v>
      </c>
    </row>
    <row r="489" spans="1:26" x14ac:dyDescent="0.25">
      <c r="A489">
        <v>2172989</v>
      </c>
      <c r="B489">
        <v>1</v>
      </c>
      <c r="C489" t="s">
        <v>77</v>
      </c>
      <c r="D489" t="s">
        <v>123</v>
      </c>
      <c r="E489" t="s">
        <v>161</v>
      </c>
      <c r="F489" t="s">
        <v>1616</v>
      </c>
      <c r="G489" t="s">
        <v>402</v>
      </c>
      <c r="H489" t="s">
        <v>46</v>
      </c>
      <c r="I489" t="s">
        <v>129</v>
      </c>
      <c r="J489" t="s">
        <v>130</v>
      </c>
      <c r="K489" t="s">
        <v>131</v>
      </c>
      <c r="L489" t="s">
        <v>1617</v>
      </c>
      <c r="M489" t="s">
        <v>1618</v>
      </c>
      <c r="N489">
        <v>4.4369444439999999</v>
      </c>
      <c r="O489">
        <v>3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13.310833000000001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2172993</v>
      </c>
      <c r="B490">
        <v>1</v>
      </c>
      <c r="C490" t="s">
        <v>76</v>
      </c>
      <c r="D490" t="s">
        <v>81</v>
      </c>
      <c r="E490" t="s">
        <v>181</v>
      </c>
      <c r="F490" t="s">
        <v>1619</v>
      </c>
      <c r="G490" t="s">
        <v>183</v>
      </c>
      <c r="H490" t="s">
        <v>46</v>
      </c>
      <c r="I490" t="s">
        <v>129</v>
      </c>
      <c r="J490" t="s">
        <v>130</v>
      </c>
      <c r="K490" t="s">
        <v>131</v>
      </c>
      <c r="L490" t="s">
        <v>1620</v>
      </c>
      <c r="M490" t="s">
        <v>1621</v>
      </c>
      <c r="N490">
        <v>8.0649999999999995</v>
      </c>
      <c r="O490">
        <v>0</v>
      </c>
      <c r="P490">
        <v>13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104.845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2172996</v>
      </c>
      <c r="B491">
        <v>1</v>
      </c>
      <c r="C491" t="s">
        <v>77</v>
      </c>
      <c r="D491" t="s">
        <v>108</v>
      </c>
      <c r="E491" t="s">
        <v>126</v>
      </c>
      <c r="F491" t="s">
        <v>1622</v>
      </c>
      <c r="G491" t="s">
        <v>432</v>
      </c>
      <c r="H491" t="s">
        <v>46</v>
      </c>
      <c r="I491" t="s">
        <v>129</v>
      </c>
      <c r="J491" t="s">
        <v>130</v>
      </c>
      <c r="K491" t="s">
        <v>131</v>
      </c>
      <c r="L491" t="s">
        <v>1623</v>
      </c>
      <c r="M491" t="s">
        <v>1624</v>
      </c>
      <c r="N491">
        <v>3.7233333329999998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10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37.233333000000002</v>
      </c>
    </row>
    <row r="492" spans="1:26" x14ac:dyDescent="0.25">
      <c r="A492">
        <v>2172991</v>
      </c>
      <c r="B492">
        <v>1</v>
      </c>
      <c r="C492" t="s">
        <v>76</v>
      </c>
      <c r="D492" t="s">
        <v>92</v>
      </c>
      <c r="E492" t="s">
        <v>126</v>
      </c>
      <c r="F492" t="s">
        <v>1477</v>
      </c>
      <c r="G492" t="s">
        <v>916</v>
      </c>
      <c r="H492" t="s">
        <v>46</v>
      </c>
      <c r="I492" t="s">
        <v>129</v>
      </c>
      <c r="J492" t="s">
        <v>130</v>
      </c>
      <c r="K492" t="s">
        <v>131</v>
      </c>
      <c r="L492" t="s">
        <v>1625</v>
      </c>
      <c r="M492" t="s">
        <v>1626</v>
      </c>
      <c r="N492">
        <v>0.128611111</v>
      </c>
      <c r="O492">
        <v>0</v>
      </c>
      <c r="P492">
        <v>0</v>
      </c>
      <c r="Q492">
        <v>0</v>
      </c>
      <c r="R492">
        <v>152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19.548888999999999</v>
      </c>
      <c r="Y492">
        <v>0</v>
      </c>
      <c r="Z492">
        <v>0</v>
      </c>
    </row>
    <row r="493" spans="1:26" x14ac:dyDescent="0.25">
      <c r="A493">
        <v>2173002</v>
      </c>
      <c r="B493">
        <v>1</v>
      </c>
      <c r="C493" t="s">
        <v>76</v>
      </c>
      <c r="D493" t="s">
        <v>96</v>
      </c>
      <c r="E493" t="s">
        <v>143</v>
      </c>
      <c r="F493" t="s">
        <v>172</v>
      </c>
      <c r="G493" t="s">
        <v>145</v>
      </c>
      <c r="H493" t="s">
        <v>47</v>
      </c>
      <c r="I493" t="s">
        <v>129</v>
      </c>
      <c r="J493" t="s">
        <v>130</v>
      </c>
      <c r="K493" t="s">
        <v>131</v>
      </c>
      <c r="L493" t="s">
        <v>1627</v>
      </c>
      <c r="M493" t="s">
        <v>1628</v>
      </c>
      <c r="N493">
        <v>4.1911111109999997</v>
      </c>
      <c r="O493">
        <v>0</v>
      </c>
      <c r="P493">
        <v>46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192.791111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2173000</v>
      </c>
      <c r="B494">
        <v>1</v>
      </c>
      <c r="C494" t="s">
        <v>77</v>
      </c>
      <c r="D494" t="s">
        <v>114</v>
      </c>
      <c r="E494" t="s">
        <v>143</v>
      </c>
      <c r="F494" t="s">
        <v>1629</v>
      </c>
      <c r="G494" t="s">
        <v>145</v>
      </c>
      <c r="H494" t="s">
        <v>47</v>
      </c>
      <c r="I494" t="s">
        <v>129</v>
      </c>
      <c r="J494" t="s">
        <v>130</v>
      </c>
      <c r="K494" t="s">
        <v>131</v>
      </c>
      <c r="L494" t="s">
        <v>1630</v>
      </c>
      <c r="M494" t="s">
        <v>1631</v>
      </c>
      <c r="N494">
        <v>1.873888888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98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183.641111</v>
      </c>
    </row>
    <row r="495" spans="1:26" x14ac:dyDescent="0.25">
      <c r="A495">
        <v>2172997</v>
      </c>
      <c r="B495">
        <v>1</v>
      </c>
      <c r="C495" t="s">
        <v>77</v>
      </c>
      <c r="D495" t="s">
        <v>109</v>
      </c>
      <c r="E495" t="s">
        <v>126</v>
      </c>
      <c r="F495" t="s">
        <v>1632</v>
      </c>
      <c r="G495" t="s">
        <v>128</v>
      </c>
      <c r="H495" t="s">
        <v>46</v>
      </c>
      <c r="I495" t="s">
        <v>129</v>
      </c>
      <c r="J495" t="s">
        <v>130</v>
      </c>
      <c r="K495" t="s">
        <v>131</v>
      </c>
      <c r="L495" t="s">
        <v>1633</v>
      </c>
      <c r="M495" t="s">
        <v>1634</v>
      </c>
      <c r="N495">
        <v>1.5113888879999999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16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24.182221999999999</v>
      </c>
    </row>
    <row r="496" spans="1:26" x14ac:dyDescent="0.25">
      <c r="A496">
        <v>2172995</v>
      </c>
      <c r="B496">
        <v>1</v>
      </c>
      <c r="C496" t="s">
        <v>77</v>
      </c>
      <c r="D496" t="s">
        <v>124</v>
      </c>
      <c r="E496" t="s">
        <v>126</v>
      </c>
      <c r="F496" t="s">
        <v>1635</v>
      </c>
      <c r="G496" t="s">
        <v>916</v>
      </c>
      <c r="H496" t="s">
        <v>46</v>
      </c>
      <c r="I496" t="s">
        <v>129</v>
      </c>
      <c r="J496" t="s">
        <v>130</v>
      </c>
      <c r="K496" t="s">
        <v>131</v>
      </c>
      <c r="L496" t="s">
        <v>1636</v>
      </c>
      <c r="M496" t="s">
        <v>1637</v>
      </c>
      <c r="N496">
        <v>1.375555555</v>
      </c>
      <c r="O496">
        <v>0</v>
      </c>
      <c r="P496">
        <v>9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12.38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2173013</v>
      </c>
      <c r="B497">
        <v>1</v>
      </c>
      <c r="C497" t="s">
        <v>77</v>
      </c>
      <c r="D497" t="s">
        <v>118</v>
      </c>
      <c r="E497" t="s">
        <v>143</v>
      </c>
      <c r="F497" t="s">
        <v>1638</v>
      </c>
      <c r="G497" t="s">
        <v>366</v>
      </c>
      <c r="H497" t="s">
        <v>47</v>
      </c>
      <c r="I497" t="s">
        <v>129</v>
      </c>
      <c r="J497" t="s">
        <v>130</v>
      </c>
      <c r="K497" t="s">
        <v>251</v>
      </c>
      <c r="L497" t="s">
        <v>1639</v>
      </c>
      <c r="M497" t="s">
        <v>1640</v>
      </c>
      <c r="N497">
        <v>1.6972222219999999</v>
      </c>
      <c r="O497">
        <v>2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3.394444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2173007</v>
      </c>
      <c r="B498">
        <v>1</v>
      </c>
      <c r="C498" t="s">
        <v>76</v>
      </c>
      <c r="D498" t="s">
        <v>104</v>
      </c>
      <c r="E498" t="s">
        <v>126</v>
      </c>
      <c r="F498" t="s">
        <v>658</v>
      </c>
      <c r="G498" t="s">
        <v>128</v>
      </c>
      <c r="H498" t="s">
        <v>46</v>
      </c>
      <c r="I498" t="s">
        <v>129</v>
      </c>
      <c r="J498" t="s">
        <v>130</v>
      </c>
      <c r="K498" t="s">
        <v>131</v>
      </c>
      <c r="L498" t="s">
        <v>1641</v>
      </c>
      <c r="M498" t="s">
        <v>1642</v>
      </c>
      <c r="N498">
        <v>8.7127777769999994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2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17.425556</v>
      </c>
    </row>
    <row r="499" spans="1:26" x14ac:dyDescent="0.25">
      <c r="A499">
        <v>2173011</v>
      </c>
      <c r="B499">
        <v>1</v>
      </c>
      <c r="C499" t="s">
        <v>76</v>
      </c>
      <c r="D499" t="s">
        <v>101</v>
      </c>
      <c r="E499" t="s">
        <v>143</v>
      </c>
      <c r="F499" t="s">
        <v>1643</v>
      </c>
      <c r="G499" t="s">
        <v>145</v>
      </c>
      <c r="H499" t="s">
        <v>47</v>
      </c>
      <c r="I499" t="s">
        <v>129</v>
      </c>
      <c r="J499" t="s">
        <v>130</v>
      </c>
      <c r="K499" t="s">
        <v>131</v>
      </c>
      <c r="L499" t="s">
        <v>1644</v>
      </c>
      <c r="M499" t="s">
        <v>1645</v>
      </c>
      <c r="N499">
        <v>3.1783333329999999</v>
      </c>
      <c r="O499">
        <v>2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6.3566669999999998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2173009</v>
      </c>
      <c r="B500">
        <v>1</v>
      </c>
      <c r="C500" t="s">
        <v>76</v>
      </c>
      <c r="D500" t="s">
        <v>80</v>
      </c>
      <c r="E500" t="s">
        <v>181</v>
      </c>
      <c r="F500" t="s">
        <v>1646</v>
      </c>
      <c r="G500" t="s">
        <v>287</v>
      </c>
      <c r="H500" t="s">
        <v>46</v>
      </c>
      <c r="I500" t="s">
        <v>129</v>
      </c>
      <c r="J500" t="s">
        <v>130</v>
      </c>
      <c r="K500" t="s">
        <v>131</v>
      </c>
      <c r="L500" t="s">
        <v>1647</v>
      </c>
      <c r="M500" t="s">
        <v>1648</v>
      </c>
      <c r="N500">
        <v>5.5658333329999996</v>
      </c>
      <c r="O500">
        <v>0</v>
      </c>
      <c r="P500">
        <v>10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55.658332999999999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2173004</v>
      </c>
      <c r="B501">
        <v>1</v>
      </c>
      <c r="C501" t="s">
        <v>76</v>
      </c>
      <c r="D501" t="s">
        <v>103</v>
      </c>
      <c r="E501" t="s">
        <v>143</v>
      </c>
      <c r="F501" t="s">
        <v>1649</v>
      </c>
      <c r="G501" t="s">
        <v>418</v>
      </c>
      <c r="H501" t="s">
        <v>47</v>
      </c>
      <c r="I501" t="s">
        <v>129</v>
      </c>
      <c r="J501" t="s">
        <v>130</v>
      </c>
      <c r="K501" t="s">
        <v>251</v>
      </c>
      <c r="L501" t="s">
        <v>1650</v>
      </c>
      <c r="M501" t="s">
        <v>1651</v>
      </c>
      <c r="N501">
        <v>4.7750000000000004</v>
      </c>
      <c r="O501">
        <v>0</v>
      </c>
      <c r="P501">
        <v>0</v>
      </c>
      <c r="Q501">
        <v>2</v>
      </c>
      <c r="R501">
        <v>6</v>
      </c>
      <c r="S501">
        <v>0</v>
      </c>
      <c r="T501">
        <v>0</v>
      </c>
      <c r="U501">
        <v>0</v>
      </c>
      <c r="V501">
        <v>0</v>
      </c>
      <c r="W501">
        <v>9.5500000000000007</v>
      </c>
      <c r="X501">
        <v>28.65</v>
      </c>
      <c r="Y501">
        <v>0</v>
      </c>
      <c r="Z501">
        <v>0</v>
      </c>
    </row>
    <row r="502" spans="1:26" x14ac:dyDescent="0.25">
      <c r="A502">
        <v>2173012</v>
      </c>
      <c r="B502">
        <v>1</v>
      </c>
      <c r="C502" t="s">
        <v>76</v>
      </c>
      <c r="D502" t="s">
        <v>103</v>
      </c>
      <c r="E502" t="s">
        <v>718</v>
      </c>
      <c r="F502" t="s">
        <v>1652</v>
      </c>
      <c r="G502" t="s">
        <v>269</v>
      </c>
      <c r="H502" t="s">
        <v>46</v>
      </c>
      <c r="I502" t="s">
        <v>129</v>
      </c>
      <c r="J502" t="s">
        <v>130</v>
      </c>
      <c r="K502" t="s">
        <v>131</v>
      </c>
      <c r="L502" t="s">
        <v>1653</v>
      </c>
      <c r="M502" t="s">
        <v>1654</v>
      </c>
      <c r="N502">
        <v>3.136111111</v>
      </c>
      <c r="O502">
        <v>0</v>
      </c>
      <c r="P502">
        <v>0</v>
      </c>
      <c r="Q502">
        <v>0</v>
      </c>
      <c r="R502">
        <v>38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119.172222</v>
      </c>
      <c r="Y502">
        <v>0</v>
      </c>
      <c r="Z502">
        <v>0</v>
      </c>
    </row>
    <row r="503" spans="1:26" x14ac:dyDescent="0.25">
      <c r="A503">
        <v>2173019</v>
      </c>
      <c r="B503">
        <v>1</v>
      </c>
      <c r="C503" t="s">
        <v>76</v>
      </c>
      <c r="D503" t="s">
        <v>86</v>
      </c>
      <c r="E503" t="s">
        <v>813</v>
      </c>
      <c r="F503" t="s">
        <v>1655</v>
      </c>
      <c r="G503" t="s">
        <v>136</v>
      </c>
      <c r="H503" t="s">
        <v>47</v>
      </c>
      <c r="I503" t="s">
        <v>129</v>
      </c>
      <c r="J503" t="s">
        <v>130</v>
      </c>
      <c r="K503" t="s">
        <v>131</v>
      </c>
      <c r="L503" t="s">
        <v>1656</v>
      </c>
      <c r="M503" t="s">
        <v>1657</v>
      </c>
      <c r="N503">
        <v>1.5872222220000001</v>
      </c>
      <c r="O503">
        <v>0</v>
      </c>
      <c r="P503">
        <v>1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1.5872219999999999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2173016</v>
      </c>
      <c r="B504">
        <v>1</v>
      </c>
      <c r="C504" t="s">
        <v>76</v>
      </c>
      <c r="D504" t="s">
        <v>106</v>
      </c>
      <c r="E504" t="s">
        <v>181</v>
      </c>
      <c r="F504" t="s">
        <v>1156</v>
      </c>
      <c r="G504" t="s">
        <v>287</v>
      </c>
      <c r="H504" t="s">
        <v>46</v>
      </c>
      <c r="I504" t="s">
        <v>129</v>
      </c>
      <c r="J504" t="s">
        <v>130</v>
      </c>
      <c r="K504" t="s">
        <v>131</v>
      </c>
      <c r="L504" t="s">
        <v>1658</v>
      </c>
      <c r="M504" t="s">
        <v>1659</v>
      </c>
      <c r="N504">
        <v>3.2136111110000001</v>
      </c>
      <c r="O504">
        <v>0</v>
      </c>
      <c r="P504">
        <v>1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3.2136110000000002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2173020</v>
      </c>
      <c r="B505">
        <v>1</v>
      </c>
      <c r="C505" t="s">
        <v>76</v>
      </c>
      <c r="D505" t="s">
        <v>98</v>
      </c>
      <c r="E505" t="s">
        <v>143</v>
      </c>
      <c r="F505" t="s">
        <v>1660</v>
      </c>
      <c r="G505" t="s">
        <v>145</v>
      </c>
      <c r="H505" t="s">
        <v>47</v>
      </c>
      <c r="I505" t="s">
        <v>129</v>
      </c>
      <c r="J505" t="s">
        <v>130</v>
      </c>
      <c r="K505" t="s">
        <v>131</v>
      </c>
      <c r="L505" t="s">
        <v>1661</v>
      </c>
      <c r="M505" t="s">
        <v>1662</v>
      </c>
      <c r="N505">
        <v>2.4302777770000001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84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204.14333300000001</v>
      </c>
    </row>
    <row r="506" spans="1:26" x14ac:dyDescent="0.25">
      <c r="A506">
        <v>2173023</v>
      </c>
      <c r="B506">
        <v>1</v>
      </c>
      <c r="C506" t="s">
        <v>77</v>
      </c>
      <c r="D506" t="s">
        <v>113</v>
      </c>
      <c r="E506" t="s">
        <v>186</v>
      </c>
      <c r="F506" t="s">
        <v>1663</v>
      </c>
      <c r="G506" t="s">
        <v>136</v>
      </c>
      <c r="H506" t="s">
        <v>47</v>
      </c>
      <c r="I506" t="s">
        <v>283</v>
      </c>
      <c r="J506" t="s">
        <v>130</v>
      </c>
      <c r="K506" t="s">
        <v>131</v>
      </c>
      <c r="L506" t="s">
        <v>1664</v>
      </c>
      <c r="M506" t="s">
        <v>1665</v>
      </c>
      <c r="N506">
        <v>4.7500000000000001E-2</v>
      </c>
      <c r="O506">
        <v>0</v>
      </c>
      <c r="P506">
        <v>0</v>
      </c>
      <c r="Q506">
        <v>50</v>
      </c>
      <c r="R506">
        <v>297</v>
      </c>
      <c r="S506">
        <v>57</v>
      </c>
      <c r="T506">
        <v>2209</v>
      </c>
      <c r="U506">
        <v>0</v>
      </c>
      <c r="V506">
        <v>0</v>
      </c>
      <c r="W506">
        <v>2.375</v>
      </c>
      <c r="X506">
        <v>14.1075</v>
      </c>
      <c r="Y506">
        <v>2.7075</v>
      </c>
      <c r="Z506">
        <v>104.92749999999999</v>
      </c>
    </row>
    <row r="507" spans="1:26" x14ac:dyDescent="0.25">
      <c r="A507">
        <v>2173017</v>
      </c>
      <c r="B507">
        <v>1</v>
      </c>
      <c r="C507" t="s">
        <v>77</v>
      </c>
      <c r="D507" t="s">
        <v>113</v>
      </c>
      <c r="E507" t="s">
        <v>134</v>
      </c>
      <c r="F507" t="s">
        <v>1666</v>
      </c>
      <c r="G507" t="s">
        <v>136</v>
      </c>
      <c r="H507" t="s">
        <v>47</v>
      </c>
      <c r="I507" t="s">
        <v>283</v>
      </c>
      <c r="J507" t="s">
        <v>130</v>
      </c>
      <c r="K507" t="s">
        <v>131</v>
      </c>
      <c r="L507" t="s">
        <v>1667</v>
      </c>
      <c r="M507" t="s">
        <v>1668</v>
      </c>
      <c r="N507">
        <v>4.1666665999999998E-2</v>
      </c>
      <c r="O507">
        <v>0</v>
      </c>
      <c r="P507">
        <v>0</v>
      </c>
      <c r="Q507">
        <v>34</v>
      </c>
      <c r="R507">
        <v>277</v>
      </c>
      <c r="S507">
        <v>44</v>
      </c>
      <c r="T507">
        <v>2209</v>
      </c>
      <c r="U507">
        <v>0</v>
      </c>
      <c r="V507">
        <v>0</v>
      </c>
      <c r="W507">
        <v>1.4166669999999999</v>
      </c>
      <c r="X507">
        <v>11.541665999999999</v>
      </c>
      <c r="Y507">
        <v>1.8333330000000001</v>
      </c>
      <c r="Z507">
        <v>92.041664999999995</v>
      </c>
    </row>
    <row r="508" spans="1:26" x14ac:dyDescent="0.25">
      <c r="A508">
        <v>2173026</v>
      </c>
      <c r="B508">
        <v>1</v>
      </c>
      <c r="C508" t="s">
        <v>76</v>
      </c>
      <c r="D508" t="s">
        <v>89</v>
      </c>
      <c r="E508" t="s">
        <v>181</v>
      </c>
      <c r="F508" t="s">
        <v>1669</v>
      </c>
      <c r="G508" t="s">
        <v>194</v>
      </c>
      <c r="H508" t="s">
        <v>46</v>
      </c>
      <c r="I508" t="s">
        <v>129</v>
      </c>
      <c r="J508" t="s">
        <v>130</v>
      </c>
      <c r="K508" t="s">
        <v>131</v>
      </c>
      <c r="L508" t="s">
        <v>1670</v>
      </c>
      <c r="M508" t="s">
        <v>1671</v>
      </c>
      <c r="N508">
        <v>2.832777777</v>
      </c>
      <c r="O508">
        <v>0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2.8327779999999998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2173025</v>
      </c>
      <c r="B509">
        <v>1</v>
      </c>
      <c r="C509" t="s">
        <v>76</v>
      </c>
      <c r="D509" t="s">
        <v>92</v>
      </c>
      <c r="E509" t="s">
        <v>718</v>
      </c>
      <c r="F509" t="s">
        <v>1672</v>
      </c>
      <c r="G509" t="s">
        <v>916</v>
      </c>
      <c r="H509" t="s">
        <v>46</v>
      </c>
      <c r="I509" t="s">
        <v>129</v>
      </c>
      <c r="J509" t="s">
        <v>130</v>
      </c>
      <c r="K509" t="s">
        <v>131</v>
      </c>
      <c r="L509" t="s">
        <v>1673</v>
      </c>
      <c r="M509" t="s">
        <v>1674</v>
      </c>
      <c r="N509">
        <v>0.19916666599999999</v>
      </c>
      <c r="O509">
        <v>0</v>
      </c>
      <c r="P509">
        <v>0</v>
      </c>
      <c r="Q509">
        <v>0</v>
      </c>
      <c r="R509">
        <v>49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9.7591669999999997</v>
      </c>
      <c r="Y509">
        <v>0</v>
      </c>
      <c r="Z509">
        <v>0</v>
      </c>
    </row>
    <row r="510" spans="1:26" x14ac:dyDescent="0.25">
      <c r="A510">
        <v>2173034</v>
      </c>
      <c r="B510">
        <v>1</v>
      </c>
      <c r="C510" t="s">
        <v>77</v>
      </c>
      <c r="D510" t="s">
        <v>114</v>
      </c>
      <c r="E510" t="s">
        <v>181</v>
      </c>
      <c r="F510" t="s">
        <v>1675</v>
      </c>
      <c r="G510" t="s">
        <v>183</v>
      </c>
      <c r="H510" t="s">
        <v>46</v>
      </c>
      <c r="I510" t="s">
        <v>129</v>
      </c>
      <c r="J510" t="s">
        <v>130</v>
      </c>
      <c r="K510" t="s">
        <v>131</v>
      </c>
      <c r="L510" t="s">
        <v>1676</v>
      </c>
      <c r="M510" t="s">
        <v>1677</v>
      </c>
      <c r="N510">
        <v>1.728888888</v>
      </c>
      <c r="O510">
        <v>0</v>
      </c>
      <c r="P510">
        <v>1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1.7288889999999999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2173028</v>
      </c>
      <c r="B511">
        <v>1</v>
      </c>
      <c r="C511" t="s">
        <v>77</v>
      </c>
      <c r="D511" t="s">
        <v>108</v>
      </c>
      <c r="E511" t="s">
        <v>134</v>
      </c>
      <c r="F511" t="s">
        <v>1678</v>
      </c>
      <c r="G511" t="s">
        <v>136</v>
      </c>
      <c r="H511" t="s">
        <v>47</v>
      </c>
      <c r="I511" t="s">
        <v>129</v>
      </c>
      <c r="J511" t="s">
        <v>130</v>
      </c>
      <c r="K511" t="s">
        <v>131</v>
      </c>
      <c r="L511" t="s">
        <v>1679</v>
      </c>
      <c r="M511" t="s">
        <v>1680</v>
      </c>
      <c r="N511">
        <v>3.1855555550000001</v>
      </c>
      <c r="O511">
        <v>22</v>
      </c>
      <c r="P511">
        <v>0</v>
      </c>
      <c r="Q511">
        <v>0</v>
      </c>
      <c r="R511">
        <v>0</v>
      </c>
      <c r="S511">
        <v>1</v>
      </c>
      <c r="T511">
        <v>0</v>
      </c>
      <c r="U511">
        <v>70.082222000000002</v>
      </c>
      <c r="V511">
        <v>0</v>
      </c>
      <c r="W511">
        <v>0</v>
      </c>
      <c r="X511">
        <v>0</v>
      </c>
      <c r="Y511">
        <v>3.1855560000000001</v>
      </c>
      <c r="Z511">
        <v>0</v>
      </c>
    </row>
    <row r="512" spans="1:26" x14ac:dyDescent="0.25">
      <c r="A512">
        <v>2173029</v>
      </c>
      <c r="B512">
        <v>1</v>
      </c>
      <c r="C512" t="s">
        <v>76</v>
      </c>
      <c r="D512" t="s">
        <v>100</v>
      </c>
      <c r="E512" t="s">
        <v>181</v>
      </c>
      <c r="F512" t="s">
        <v>1681</v>
      </c>
      <c r="G512" t="s">
        <v>287</v>
      </c>
      <c r="H512" t="s">
        <v>46</v>
      </c>
      <c r="I512" t="s">
        <v>129</v>
      </c>
      <c r="J512" t="s">
        <v>130</v>
      </c>
      <c r="K512" t="s">
        <v>131</v>
      </c>
      <c r="L512" t="s">
        <v>1682</v>
      </c>
      <c r="M512" t="s">
        <v>1683</v>
      </c>
      <c r="N512">
        <v>3.3772222219999999</v>
      </c>
      <c r="O512">
        <v>0</v>
      </c>
      <c r="P512">
        <v>10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33.772221999999999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2173033</v>
      </c>
      <c r="B513">
        <v>1</v>
      </c>
      <c r="C513" t="s">
        <v>77</v>
      </c>
      <c r="D513" t="s">
        <v>124</v>
      </c>
      <c r="E513" t="s">
        <v>126</v>
      </c>
      <c r="F513" t="s">
        <v>1136</v>
      </c>
      <c r="G513" t="s">
        <v>128</v>
      </c>
      <c r="H513" t="s">
        <v>46</v>
      </c>
      <c r="I513" t="s">
        <v>129</v>
      </c>
      <c r="J513" t="s">
        <v>130</v>
      </c>
      <c r="K513" t="s">
        <v>131</v>
      </c>
      <c r="L513" t="s">
        <v>1684</v>
      </c>
      <c r="M513" t="s">
        <v>1685</v>
      </c>
      <c r="N513">
        <v>19.561388888</v>
      </c>
      <c r="O513">
        <v>0</v>
      </c>
      <c r="P513">
        <v>25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489.03472199999999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2173030</v>
      </c>
      <c r="B514">
        <v>1</v>
      </c>
      <c r="C514" t="s">
        <v>76</v>
      </c>
      <c r="D514" t="s">
        <v>107</v>
      </c>
      <c r="E514" t="s">
        <v>143</v>
      </c>
      <c r="F514" t="s">
        <v>1686</v>
      </c>
      <c r="G514" t="s">
        <v>279</v>
      </c>
      <c r="H514" t="s">
        <v>47</v>
      </c>
      <c r="I514" t="s">
        <v>129</v>
      </c>
      <c r="J514" t="s">
        <v>130</v>
      </c>
      <c r="K514" t="s">
        <v>131</v>
      </c>
      <c r="L514" t="s">
        <v>1687</v>
      </c>
      <c r="M514" t="s">
        <v>1688</v>
      </c>
      <c r="N514">
        <v>1.0347222220000001</v>
      </c>
      <c r="O514">
        <v>0</v>
      </c>
      <c r="P514">
        <v>757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783.28472199999999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2173032</v>
      </c>
      <c r="B515">
        <v>1</v>
      </c>
      <c r="C515" t="s">
        <v>76</v>
      </c>
      <c r="D515" t="s">
        <v>88</v>
      </c>
      <c r="E515" t="s">
        <v>181</v>
      </c>
      <c r="F515" t="s">
        <v>1689</v>
      </c>
      <c r="G515" t="s">
        <v>194</v>
      </c>
      <c r="H515" t="s">
        <v>46</v>
      </c>
      <c r="I515" t="s">
        <v>129</v>
      </c>
      <c r="J515" t="s">
        <v>130</v>
      </c>
      <c r="K515" t="s">
        <v>131</v>
      </c>
      <c r="L515" t="s">
        <v>1690</v>
      </c>
      <c r="M515" t="s">
        <v>1691</v>
      </c>
      <c r="N515">
        <v>1.443333333</v>
      </c>
      <c r="O515">
        <v>0</v>
      </c>
      <c r="P515">
        <v>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4.33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2173056</v>
      </c>
      <c r="B516">
        <v>1</v>
      </c>
      <c r="C516" t="s">
        <v>77</v>
      </c>
      <c r="D516" t="s">
        <v>109</v>
      </c>
      <c r="E516" t="s">
        <v>126</v>
      </c>
      <c r="F516" t="s">
        <v>1692</v>
      </c>
      <c r="G516" t="s">
        <v>140</v>
      </c>
      <c r="H516" t="s">
        <v>46</v>
      </c>
      <c r="I516" t="s">
        <v>129</v>
      </c>
      <c r="J516" t="s">
        <v>130</v>
      </c>
      <c r="K516" t="s">
        <v>131</v>
      </c>
      <c r="L516" t="s">
        <v>1693</v>
      </c>
      <c r="M516" t="s">
        <v>1694</v>
      </c>
      <c r="N516">
        <v>2.849722222</v>
      </c>
      <c r="O516">
        <v>0</v>
      </c>
      <c r="P516">
        <v>0</v>
      </c>
      <c r="Q516">
        <v>0</v>
      </c>
      <c r="R516">
        <v>31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88.341389000000007</v>
      </c>
      <c r="Y516">
        <v>0</v>
      </c>
      <c r="Z516">
        <v>0</v>
      </c>
    </row>
    <row r="517" spans="1:26" x14ac:dyDescent="0.25">
      <c r="A517">
        <v>2173045</v>
      </c>
      <c r="B517">
        <v>1</v>
      </c>
      <c r="C517" t="s">
        <v>76</v>
      </c>
      <c r="D517" t="s">
        <v>78</v>
      </c>
      <c r="E517" t="s">
        <v>181</v>
      </c>
      <c r="F517" t="s">
        <v>1695</v>
      </c>
      <c r="G517" t="s">
        <v>287</v>
      </c>
      <c r="H517" t="s">
        <v>46</v>
      </c>
      <c r="I517" t="s">
        <v>129</v>
      </c>
      <c r="J517" t="s">
        <v>130</v>
      </c>
      <c r="K517" t="s">
        <v>131</v>
      </c>
      <c r="L517" t="s">
        <v>1696</v>
      </c>
      <c r="M517" t="s">
        <v>1697</v>
      </c>
      <c r="N517">
        <v>3.2061111109999998</v>
      </c>
      <c r="O517">
        <v>0</v>
      </c>
      <c r="P517">
        <v>14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44.885556000000001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2173043</v>
      </c>
      <c r="B518">
        <v>1</v>
      </c>
      <c r="C518" t="s">
        <v>76</v>
      </c>
      <c r="D518" t="s">
        <v>97</v>
      </c>
      <c r="E518" t="s">
        <v>181</v>
      </c>
      <c r="F518" t="s">
        <v>1698</v>
      </c>
      <c r="G518" t="s">
        <v>194</v>
      </c>
      <c r="H518" t="s">
        <v>46</v>
      </c>
      <c r="I518" t="s">
        <v>129</v>
      </c>
      <c r="J518" t="s">
        <v>130</v>
      </c>
      <c r="K518" t="s">
        <v>131</v>
      </c>
      <c r="L518" t="s">
        <v>1699</v>
      </c>
      <c r="M518" t="s">
        <v>1700</v>
      </c>
      <c r="N518">
        <v>4.4788888880000002</v>
      </c>
      <c r="O518">
        <v>0</v>
      </c>
      <c r="P518">
        <v>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4.4788889999999997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2173035</v>
      </c>
      <c r="B519">
        <v>1</v>
      </c>
      <c r="C519" t="s">
        <v>76</v>
      </c>
      <c r="D519" t="s">
        <v>81</v>
      </c>
      <c r="E519" t="s">
        <v>813</v>
      </c>
      <c r="F519" t="s">
        <v>1701</v>
      </c>
      <c r="G519" t="s">
        <v>636</v>
      </c>
      <c r="H519" t="s">
        <v>47</v>
      </c>
      <c r="I519" t="s">
        <v>129</v>
      </c>
      <c r="J519" t="s">
        <v>15</v>
      </c>
      <c r="K519" t="s">
        <v>131</v>
      </c>
      <c r="L519" t="s">
        <v>1702</v>
      </c>
      <c r="M519" t="s">
        <v>1703</v>
      </c>
      <c r="N519">
        <v>1.335</v>
      </c>
      <c r="O519">
        <v>0</v>
      </c>
      <c r="P519">
        <v>4219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5632.3649999999998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2173072</v>
      </c>
      <c r="B520">
        <v>1</v>
      </c>
      <c r="C520" t="s">
        <v>77</v>
      </c>
      <c r="D520" t="s">
        <v>114</v>
      </c>
      <c r="E520" t="s">
        <v>181</v>
      </c>
      <c r="F520" t="s">
        <v>1704</v>
      </c>
      <c r="G520" t="s">
        <v>194</v>
      </c>
      <c r="H520" t="s">
        <v>46</v>
      </c>
      <c r="I520" t="s">
        <v>129</v>
      </c>
      <c r="J520" t="s">
        <v>130</v>
      </c>
      <c r="K520" t="s">
        <v>131</v>
      </c>
      <c r="L520" t="s">
        <v>1705</v>
      </c>
      <c r="M520" t="s">
        <v>1706</v>
      </c>
      <c r="N520">
        <v>7.2225000000000001</v>
      </c>
      <c r="O520">
        <v>0</v>
      </c>
      <c r="P520">
        <v>1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7.2225000000000001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2173036</v>
      </c>
      <c r="B521">
        <v>1</v>
      </c>
      <c r="C521" t="s">
        <v>76</v>
      </c>
      <c r="D521" t="s">
        <v>81</v>
      </c>
      <c r="E521" t="s">
        <v>813</v>
      </c>
      <c r="F521" t="s">
        <v>1707</v>
      </c>
      <c r="G521" t="s">
        <v>636</v>
      </c>
      <c r="H521" t="s">
        <v>47</v>
      </c>
      <c r="I521" t="s">
        <v>129</v>
      </c>
      <c r="J521" t="s">
        <v>15</v>
      </c>
      <c r="K521" t="s">
        <v>131</v>
      </c>
      <c r="L521" t="s">
        <v>1708</v>
      </c>
      <c r="M521" t="s">
        <v>1709</v>
      </c>
      <c r="N521">
        <v>0.97916666600000002</v>
      </c>
      <c r="O521">
        <v>0</v>
      </c>
      <c r="P521">
        <v>1899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1859.4374989999999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2173044</v>
      </c>
      <c r="B522">
        <v>1</v>
      </c>
      <c r="C522" t="s">
        <v>76</v>
      </c>
      <c r="D522" t="s">
        <v>95</v>
      </c>
      <c r="E522" t="s">
        <v>718</v>
      </c>
      <c r="F522" t="s">
        <v>1710</v>
      </c>
      <c r="G522" t="s">
        <v>128</v>
      </c>
      <c r="H522" t="s">
        <v>46</v>
      </c>
      <c r="I522" t="s">
        <v>129</v>
      </c>
      <c r="J522" t="s">
        <v>130</v>
      </c>
      <c r="K522" t="s">
        <v>131</v>
      </c>
      <c r="L522" t="s">
        <v>1498</v>
      </c>
      <c r="M522" t="s">
        <v>1711</v>
      </c>
      <c r="N522">
        <v>2.6013888879999998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8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20.811111</v>
      </c>
    </row>
    <row r="523" spans="1:26" x14ac:dyDescent="0.25">
      <c r="A523">
        <v>2173042</v>
      </c>
      <c r="B523">
        <v>1</v>
      </c>
      <c r="C523" t="s">
        <v>77</v>
      </c>
      <c r="D523" t="s">
        <v>108</v>
      </c>
      <c r="E523" t="s">
        <v>186</v>
      </c>
      <c r="F523" t="s">
        <v>1712</v>
      </c>
      <c r="G523" t="s">
        <v>136</v>
      </c>
      <c r="H523" t="s">
        <v>47</v>
      </c>
      <c r="I523" t="s">
        <v>129</v>
      </c>
      <c r="J523" t="s">
        <v>130</v>
      </c>
      <c r="K523" t="s">
        <v>131</v>
      </c>
      <c r="L523" t="s">
        <v>1713</v>
      </c>
      <c r="M523" t="s">
        <v>1714</v>
      </c>
      <c r="N523">
        <v>1.5433333330000001</v>
      </c>
      <c r="O523">
        <v>0</v>
      </c>
      <c r="P523">
        <v>0</v>
      </c>
      <c r="Q523">
        <v>90</v>
      </c>
      <c r="R523">
        <v>13</v>
      </c>
      <c r="S523">
        <v>0</v>
      </c>
      <c r="T523">
        <v>0</v>
      </c>
      <c r="U523">
        <v>0</v>
      </c>
      <c r="V523">
        <v>0</v>
      </c>
      <c r="W523">
        <v>138.9</v>
      </c>
      <c r="X523">
        <v>20.063333</v>
      </c>
      <c r="Y523">
        <v>0</v>
      </c>
      <c r="Z523">
        <v>0</v>
      </c>
    </row>
    <row r="524" spans="1:26" x14ac:dyDescent="0.25">
      <c r="A524">
        <v>2173085</v>
      </c>
      <c r="B524">
        <v>1</v>
      </c>
      <c r="C524" t="s">
        <v>77</v>
      </c>
      <c r="D524" t="s">
        <v>115</v>
      </c>
      <c r="E524" t="s">
        <v>126</v>
      </c>
      <c r="F524" t="s">
        <v>1715</v>
      </c>
      <c r="G524" t="s">
        <v>128</v>
      </c>
      <c r="H524" t="s">
        <v>46</v>
      </c>
      <c r="I524" t="s">
        <v>129</v>
      </c>
      <c r="J524" t="s">
        <v>130</v>
      </c>
      <c r="K524" t="s">
        <v>131</v>
      </c>
      <c r="L524" t="s">
        <v>1716</v>
      </c>
      <c r="M524" t="s">
        <v>1717</v>
      </c>
      <c r="N524">
        <v>2.4644444440000002</v>
      </c>
      <c r="O524">
        <v>0</v>
      </c>
      <c r="P524">
        <v>0</v>
      </c>
      <c r="Q524">
        <v>0</v>
      </c>
      <c r="R524">
        <v>9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22.18</v>
      </c>
      <c r="Y524">
        <v>0</v>
      </c>
      <c r="Z524">
        <v>0</v>
      </c>
    </row>
    <row r="525" spans="1:26" x14ac:dyDescent="0.25">
      <c r="A525">
        <v>2173095</v>
      </c>
      <c r="B525">
        <v>1</v>
      </c>
      <c r="C525" t="s">
        <v>77</v>
      </c>
      <c r="D525" t="s">
        <v>111</v>
      </c>
      <c r="E525" t="s">
        <v>143</v>
      </c>
      <c r="F525" t="s">
        <v>1718</v>
      </c>
      <c r="G525" t="s">
        <v>145</v>
      </c>
      <c r="H525" t="s">
        <v>47</v>
      </c>
      <c r="I525" t="s">
        <v>129</v>
      </c>
      <c r="J525" t="s">
        <v>130</v>
      </c>
      <c r="K525" t="s">
        <v>131</v>
      </c>
      <c r="L525" t="s">
        <v>1719</v>
      </c>
      <c r="M525" t="s">
        <v>1720</v>
      </c>
      <c r="N525">
        <v>4.6797222219999997</v>
      </c>
      <c r="O525">
        <v>0</v>
      </c>
      <c r="P525">
        <v>0</v>
      </c>
      <c r="Q525">
        <v>1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4.6797219999999999</v>
      </c>
      <c r="X525">
        <v>0</v>
      </c>
      <c r="Y525">
        <v>0</v>
      </c>
      <c r="Z525">
        <v>0</v>
      </c>
    </row>
    <row r="526" spans="1:26" x14ac:dyDescent="0.25">
      <c r="A526">
        <v>2173052</v>
      </c>
      <c r="B526">
        <v>1</v>
      </c>
      <c r="C526" t="s">
        <v>76</v>
      </c>
      <c r="D526" t="s">
        <v>96</v>
      </c>
      <c r="E526" t="s">
        <v>126</v>
      </c>
      <c r="F526" t="s">
        <v>1721</v>
      </c>
      <c r="G526" t="s">
        <v>916</v>
      </c>
      <c r="H526" t="s">
        <v>46</v>
      </c>
      <c r="I526" t="s">
        <v>129</v>
      </c>
      <c r="J526" t="s">
        <v>130</v>
      </c>
      <c r="K526" t="s">
        <v>131</v>
      </c>
      <c r="L526" t="s">
        <v>1722</v>
      </c>
      <c r="M526" t="s">
        <v>1723</v>
      </c>
      <c r="N526">
        <v>2.0772222220000001</v>
      </c>
      <c r="O526">
        <v>0</v>
      </c>
      <c r="P526">
        <v>102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211.876667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2173059</v>
      </c>
      <c r="B527">
        <v>1</v>
      </c>
      <c r="C527" t="s">
        <v>77</v>
      </c>
      <c r="D527" t="s">
        <v>114</v>
      </c>
      <c r="E527" t="s">
        <v>181</v>
      </c>
      <c r="F527" t="s">
        <v>1724</v>
      </c>
      <c r="G527" t="s">
        <v>194</v>
      </c>
      <c r="H527" t="s">
        <v>46</v>
      </c>
      <c r="I527" t="s">
        <v>129</v>
      </c>
      <c r="J527" t="s">
        <v>130</v>
      </c>
      <c r="K527" t="s">
        <v>131</v>
      </c>
      <c r="L527" t="s">
        <v>1725</v>
      </c>
      <c r="M527" t="s">
        <v>1726</v>
      </c>
      <c r="N527">
        <v>2.133888888</v>
      </c>
      <c r="O527">
        <v>0</v>
      </c>
      <c r="P527">
        <v>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2.1338889999999999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2173060</v>
      </c>
      <c r="B528">
        <v>1</v>
      </c>
      <c r="C528" t="s">
        <v>76</v>
      </c>
      <c r="D528" t="s">
        <v>89</v>
      </c>
      <c r="E528" t="s">
        <v>161</v>
      </c>
      <c r="F528" t="s">
        <v>1727</v>
      </c>
      <c r="G528" t="s">
        <v>402</v>
      </c>
      <c r="H528" t="s">
        <v>46</v>
      </c>
      <c r="I528" t="s">
        <v>129</v>
      </c>
      <c r="J528" t="s">
        <v>130</v>
      </c>
      <c r="K528" t="s">
        <v>131</v>
      </c>
      <c r="L528" t="s">
        <v>1728</v>
      </c>
      <c r="M528" t="s">
        <v>1729</v>
      </c>
      <c r="N528">
        <v>2.5213888880000002</v>
      </c>
      <c r="O528">
        <v>0</v>
      </c>
      <c r="P528">
        <v>188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474.02111100000002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2173040</v>
      </c>
      <c r="B529">
        <v>1</v>
      </c>
      <c r="C529" t="s">
        <v>76</v>
      </c>
      <c r="D529" t="s">
        <v>95</v>
      </c>
      <c r="E529" t="s">
        <v>126</v>
      </c>
      <c r="F529" t="s">
        <v>1730</v>
      </c>
      <c r="G529" t="s">
        <v>1731</v>
      </c>
      <c r="H529" t="s">
        <v>46</v>
      </c>
      <c r="I529" t="s">
        <v>129</v>
      </c>
      <c r="J529" t="s">
        <v>130</v>
      </c>
      <c r="K529" t="s">
        <v>131</v>
      </c>
      <c r="L529" t="s">
        <v>1732</v>
      </c>
      <c r="M529" t="s">
        <v>1733</v>
      </c>
      <c r="N529">
        <v>0.53166666600000001</v>
      </c>
      <c r="O529">
        <v>0</v>
      </c>
      <c r="P529">
        <v>0</v>
      </c>
      <c r="Q529">
        <v>0</v>
      </c>
      <c r="R529">
        <v>3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1.595</v>
      </c>
      <c r="Y529">
        <v>0</v>
      </c>
      <c r="Z529">
        <v>0</v>
      </c>
    </row>
    <row r="530" spans="1:26" x14ac:dyDescent="0.25">
      <c r="A530">
        <v>2173041</v>
      </c>
      <c r="B530">
        <v>1</v>
      </c>
      <c r="C530" t="s">
        <v>76</v>
      </c>
      <c r="D530" t="s">
        <v>103</v>
      </c>
      <c r="E530" t="s">
        <v>181</v>
      </c>
      <c r="F530" t="s">
        <v>1734</v>
      </c>
      <c r="G530" t="s">
        <v>194</v>
      </c>
      <c r="H530" t="s">
        <v>46</v>
      </c>
      <c r="I530" t="s">
        <v>129</v>
      </c>
      <c r="J530" t="s">
        <v>130</v>
      </c>
      <c r="K530" t="s">
        <v>131</v>
      </c>
      <c r="L530" t="s">
        <v>1732</v>
      </c>
      <c r="M530" t="s">
        <v>1735</v>
      </c>
      <c r="N530">
        <v>4.0875000000000004</v>
      </c>
      <c r="O530">
        <v>0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4.0875000000000004</v>
      </c>
      <c r="Y530">
        <v>0</v>
      </c>
      <c r="Z530">
        <v>0</v>
      </c>
    </row>
    <row r="531" spans="1:26" x14ac:dyDescent="0.25">
      <c r="A531">
        <v>2173097</v>
      </c>
      <c r="B531">
        <v>1</v>
      </c>
      <c r="C531" t="s">
        <v>77</v>
      </c>
      <c r="D531" t="s">
        <v>111</v>
      </c>
      <c r="E531" t="s">
        <v>126</v>
      </c>
      <c r="F531" t="s">
        <v>1736</v>
      </c>
      <c r="G531" t="s">
        <v>128</v>
      </c>
      <c r="H531" t="s">
        <v>46</v>
      </c>
      <c r="I531" t="s">
        <v>129</v>
      </c>
      <c r="J531" t="s">
        <v>130</v>
      </c>
      <c r="K531" t="s">
        <v>131</v>
      </c>
      <c r="L531" t="s">
        <v>1737</v>
      </c>
      <c r="M531" t="s">
        <v>1738</v>
      </c>
      <c r="N531">
        <v>3.4044444440000001</v>
      </c>
      <c r="O531">
        <v>0</v>
      </c>
      <c r="P531">
        <v>0</v>
      </c>
      <c r="Q531">
        <v>0</v>
      </c>
      <c r="R531">
        <v>77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262.142222</v>
      </c>
      <c r="Y531">
        <v>0</v>
      </c>
      <c r="Z531">
        <v>0</v>
      </c>
    </row>
    <row r="532" spans="1:26" x14ac:dyDescent="0.25">
      <c r="A532">
        <v>2173066</v>
      </c>
      <c r="B532">
        <v>1</v>
      </c>
      <c r="C532" t="s">
        <v>76</v>
      </c>
      <c r="D532" t="s">
        <v>89</v>
      </c>
      <c r="E532" t="s">
        <v>126</v>
      </c>
      <c r="F532" t="s">
        <v>1739</v>
      </c>
      <c r="G532" t="s">
        <v>140</v>
      </c>
      <c r="H532" t="s">
        <v>46</v>
      </c>
      <c r="I532" t="s">
        <v>129</v>
      </c>
      <c r="J532" t="s">
        <v>130</v>
      </c>
      <c r="K532" t="s">
        <v>131</v>
      </c>
      <c r="L532" t="s">
        <v>1740</v>
      </c>
      <c r="M532" t="s">
        <v>1741</v>
      </c>
      <c r="N532">
        <v>3.9027777769999998</v>
      </c>
      <c r="O532">
        <v>0</v>
      </c>
      <c r="P532">
        <v>11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42.930556000000003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2173046</v>
      </c>
      <c r="B533">
        <v>1</v>
      </c>
      <c r="C533" t="s">
        <v>77</v>
      </c>
      <c r="D533" t="s">
        <v>108</v>
      </c>
      <c r="E533" t="s">
        <v>126</v>
      </c>
      <c r="F533" t="s">
        <v>1742</v>
      </c>
      <c r="G533" t="s">
        <v>640</v>
      </c>
      <c r="H533" t="s">
        <v>46</v>
      </c>
      <c r="I533" t="s">
        <v>129</v>
      </c>
      <c r="J533" t="s">
        <v>130</v>
      </c>
      <c r="K533" t="s">
        <v>131</v>
      </c>
      <c r="L533" t="s">
        <v>1743</v>
      </c>
      <c r="M533" t="s">
        <v>1744</v>
      </c>
      <c r="N533">
        <v>1.6347222219999999</v>
      </c>
      <c r="O533">
        <v>0</v>
      </c>
      <c r="P533">
        <v>254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415.21944400000001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2173073</v>
      </c>
      <c r="B534">
        <v>1</v>
      </c>
      <c r="C534" t="s">
        <v>76</v>
      </c>
      <c r="D534" t="s">
        <v>105</v>
      </c>
      <c r="E534" t="s">
        <v>181</v>
      </c>
      <c r="F534" t="s">
        <v>1745</v>
      </c>
      <c r="G534" t="s">
        <v>194</v>
      </c>
      <c r="H534" t="s">
        <v>46</v>
      </c>
      <c r="I534" t="s">
        <v>129</v>
      </c>
      <c r="J534" t="s">
        <v>130</v>
      </c>
      <c r="K534" t="s">
        <v>131</v>
      </c>
      <c r="L534" t="s">
        <v>1746</v>
      </c>
      <c r="M534" t="s">
        <v>1747</v>
      </c>
      <c r="N534">
        <v>7.278333333</v>
      </c>
      <c r="O534">
        <v>0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7.2783329999999999</v>
      </c>
      <c r="Y534">
        <v>0</v>
      </c>
      <c r="Z534">
        <v>0</v>
      </c>
    </row>
    <row r="535" spans="1:26" x14ac:dyDescent="0.25">
      <c r="A535">
        <v>2173048</v>
      </c>
      <c r="B535">
        <v>1</v>
      </c>
      <c r="C535" t="s">
        <v>76</v>
      </c>
      <c r="D535" t="s">
        <v>92</v>
      </c>
      <c r="E535" t="s">
        <v>126</v>
      </c>
      <c r="F535" t="s">
        <v>1748</v>
      </c>
      <c r="G535" t="s">
        <v>916</v>
      </c>
      <c r="H535" t="s">
        <v>46</v>
      </c>
      <c r="I535" t="s">
        <v>129</v>
      </c>
      <c r="J535" t="s">
        <v>130</v>
      </c>
      <c r="K535" t="s">
        <v>131</v>
      </c>
      <c r="L535" t="s">
        <v>1749</v>
      </c>
      <c r="M535" t="s">
        <v>1750</v>
      </c>
      <c r="N535">
        <v>0.25138888799999998</v>
      </c>
      <c r="O535">
        <v>0</v>
      </c>
      <c r="P535">
        <v>0</v>
      </c>
      <c r="Q535">
        <v>0</v>
      </c>
      <c r="R535">
        <v>40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10.055555999999999</v>
      </c>
      <c r="Y535">
        <v>0</v>
      </c>
      <c r="Z535">
        <v>0</v>
      </c>
    </row>
    <row r="536" spans="1:26" x14ac:dyDescent="0.25">
      <c r="A536">
        <v>2173051</v>
      </c>
      <c r="B536">
        <v>1</v>
      </c>
      <c r="C536" t="s">
        <v>76</v>
      </c>
      <c r="D536" t="s">
        <v>86</v>
      </c>
      <c r="E536" t="s">
        <v>181</v>
      </c>
      <c r="F536" t="s">
        <v>1751</v>
      </c>
      <c r="G536" t="s">
        <v>183</v>
      </c>
      <c r="H536" t="s">
        <v>46</v>
      </c>
      <c r="I536" t="s">
        <v>129</v>
      </c>
      <c r="J536" t="s">
        <v>130</v>
      </c>
      <c r="K536" t="s">
        <v>131</v>
      </c>
      <c r="L536" t="s">
        <v>1749</v>
      </c>
      <c r="M536" t="s">
        <v>1752</v>
      </c>
      <c r="N536">
        <v>0.99305555499999998</v>
      </c>
      <c r="O536">
        <v>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2.9791669999999999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2173063</v>
      </c>
      <c r="B537">
        <v>1</v>
      </c>
      <c r="C537" t="s">
        <v>76</v>
      </c>
      <c r="D537" t="s">
        <v>84</v>
      </c>
      <c r="E537" t="s">
        <v>181</v>
      </c>
      <c r="F537" t="s">
        <v>1753</v>
      </c>
      <c r="G537" t="s">
        <v>183</v>
      </c>
      <c r="H537" t="s">
        <v>46</v>
      </c>
      <c r="I537" t="s">
        <v>129</v>
      </c>
      <c r="J537" t="s">
        <v>130</v>
      </c>
      <c r="K537" t="s">
        <v>131</v>
      </c>
      <c r="L537" t="s">
        <v>1754</v>
      </c>
      <c r="M537" t="s">
        <v>1755</v>
      </c>
      <c r="N537">
        <v>5.4116666660000003</v>
      </c>
      <c r="O537">
        <v>0</v>
      </c>
      <c r="P537">
        <v>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5.4116669999999996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2173070</v>
      </c>
      <c r="B538">
        <v>1</v>
      </c>
      <c r="C538" t="s">
        <v>76</v>
      </c>
      <c r="D538" t="s">
        <v>98</v>
      </c>
      <c r="E538" t="s">
        <v>143</v>
      </c>
      <c r="F538" t="s">
        <v>1756</v>
      </c>
      <c r="G538" t="s">
        <v>136</v>
      </c>
      <c r="H538" t="s">
        <v>47</v>
      </c>
      <c r="I538" t="s">
        <v>129</v>
      </c>
      <c r="J538" t="s">
        <v>130</v>
      </c>
      <c r="K538" t="s">
        <v>131</v>
      </c>
      <c r="L538" t="s">
        <v>1757</v>
      </c>
      <c r="M538" t="s">
        <v>1758</v>
      </c>
      <c r="N538">
        <v>1.2211111109999999</v>
      </c>
      <c r="O538">
        <v>0</v>
      </c>
      <c r="P538">
        <v>0</v>
      </c>
      <c r="Q538">
        <v>0</v>
      </c>
      <c r="R538">
        <v>29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35.412222</v>
      </c>
      <c r="Y538">
        <v>0</v>
      </c>
      <c r="Z538">
        <v>0</v>
      </c>
    </row>
    <row r="539" spans="1:26" x14ac:dyDescent="0.25">
      <c r="A539">
        <v>2173053</v>
      </c>
      <c r="B539">
        <v>1</v>
      </c>
      <c r="C539" t="s">
        <v>76</v>
      </c>
      <c r="D539" t="s">
        <v>100</v>
      </c>
      <c r="E539" t="s">
        <v>126</v>
      </c>
      <c r="F539" t="s">
        <v>1759</v>
      </c>
      <c r="G539" t="s">
        <v>128</v>
      </c>
      <c r="H539" t="s">
        <v>46</v>
      </c>
      <c r="I539" t="s">
        <v>129</v>
      </c>
      <c r="J539" t="s">
        <v>130</v>
      </c>
      <c r="K539" t="s">
        <v>131</v>
      </c>
      <c r="L539" t="s">
        <v>1760</v>
      </c>
      <c r="M539" t="s">
        <v>1761</v>
      </c>
      <c r="N539">
        <v>5.7336111110000001</v>
      </c>
      <c r="O539">
        <v>0</v>
      </c>
      <c r="P539">
        <v>83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475.88972200000001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2173054</v>
      </c>
      <c r="B540">
        <v>1</v>
      </c>
      <c r="C540" t="s">
        <v>76</v>
      </c>
      <c r="D540" t="s">
        <v>94</v>
      </c>
      <c r="E540" t="s">
        <v>181</v>
      </c>
      <c r="F540" t="s">
        <v>1762</v>
      </c>
      <c r="G540" t="s">
        <v>183</v>
      </c>
      <c r="H540" t="s">
        <v>46</v>
      </c>
      <c r="I540" t="s">
        <v>129</v>
      </c>
      <c r="J540" t="s">
        <v>130</v>
      </c>
      <c r="K540" t="s">
        <v>131</v>
      </c>
      <c r="L540" t="s">
        <v>1763</v>
      </c>
      <c r="M540" t="s">
        <v>1764</v>
      </c>
      <c r="N540">
        <v>3.2552777769999999</v>
      </c>
      <c r="O540">
        <v>0</v>
      </c>
      <c r="P540">
        <v>1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3.2552780000000001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2173061</v>
      </c>
      <c r="B541">
        <v>1</v>
      </c>
      <c r="C541" t="s">
        <v>76</v>
      </c>
      <c r="D541" t="s">
        <v>87</v>
      </c>
      <c r="E541" t="s">
        <v>126</v>
      </c>
      <c r="F541" t="s">
        <v>1765</v>
      </c>
      <c r="G541" t="s">
        <v>916</v>
      </c>
      <c r="H541" t="s">
        <v>46</v>
      </c>
      <c r="I541" t="s">
        <v>129</v>
      </c>
      <c r="J541" t="s">
        <v>130</v>
      </c>
      <c r="K541" t="s">
        <v>131</v>
      </c>
      <c r="L541" t="s">
        <v>1766</v>
      </c>
      <c r="M541" t="s">
        <v>1767</v>
      </c>
      <c r="N541">
        <v>0.85611111100000004</v>
      </c>
      <c r="O541">
        <v>0</v>
      </c>
      <c r="P541">
        <v>0</v>
      </c>
      <c r="Q541">
        <v>0</v>
      </c>
      <c r="R541">
        <v>28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23.971111000000001</v>
      </c>
      <c r="Y541">
        <v>0</v>
      </c>
      <c r="Z541">
        <v>0</v>
      </c>
    </row>
    <row r="542" spans="1:26" x14ac:dyDescent="0.25">
      <c r="A542">
        <v>2173067</v>
      </c>
      <c r="B542">
        <v>1</v>
      </c>
      <c r="C542" t="s">
        <v>77</v>
      </c>
      <c r="D542" t="s">
        <v>116</v>
      </c>
      <c r="E542" t="s">
        <v>186</v>
      </c>
      <c r="F542" t="s">
        <v>1768</v>
      </c>
      <c r="G542" t="s">
        <v>366</v>
      </c>
      <c r="H542" t="s">
        <v>47</v>
      </c>
      <c r="I542" t="s">
        <v>129</v>
      </c>
      <c r="J542" t="s">
        <v>130</v>
      </c>
      <c r="K542" t="s">
        <v>251</v>
      </c>
      <c r="L542" t="s">
        <v>1769</v>
      </c>
      <c r="M542" t="s">
        <v>1770</v>
      </c>
      <c r="N542">
        <v>0.52269805499999999</v>
      </c>
      <c r="O542">
        <v>87</v>
      </c>
      <c r="P542">
        <v>398</v>
      </c>
      <c r="Q542">
        <v>0</v>
      </c>
      <c r="R542">
        <v>0</v>
      </c>
      <c r="S542">
        <v>0</v>
      </c>
      <c r="T542">
        <v>15</v>
      </c>
      <c r="U542">
        <v>45.474730999999998</v>
      </c>
      <c r="V542">
        <v>208.033826</v>
      </c>
      <c r="W542">
        <v>0</v>
      </c>
      <c r="X542">
        <v>0</v>
      </c>
      <c r="Y542">
        <v>0</v>
      </c>
      <c r="Z542">
        <v>7.840471</v>
      </c>
    </row>
    <row r="543" spans="1:26" x14ac:dyDescent="0.25">
      <c r="A543">
        <v>2173113</v>
      </c>
      <c r="B543">
        <v>1</v>
      </c>
      <c r="C543" t="s">
        <v>77</v>
      </c>
      <c r="D543" t="s">
        <v>109</v>
      </c>
      <c r="E543" t="s">
        <v>181</v>
      </c>
      <c r="F543" t="s">
        <v>1771</v>
      </c>
      <c r="G543" t="s">
        <v>194</v>
      </c>
      <c r="H543" t="s">
        <v>46</v>
      </c>
      <c r="I543" t="s">
        <v>129</v>
      </c>
      <c r="J543" t="s">
        <v>130</v>
      </c>
      <c r="K543" t="s">
        <v>131</v>
      </c>
      <c r="L543" t="s">
        <v>1772</v>
      </c>
      <c r="M543" t="s">
        <v>1773</v>
      </c>
      <c r="N543">
        <v>6.5130555550000002</v>
      </c>
      <c r="O543">
        <v>0</v>
      </c>
      <c r="P543">
        <v>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6.5130559999999997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2173074</v>
      </c>
      <c r="B544">
        <v>1</v>
      </c>
      <c r="C544" t="s">
        <v>76</v>
      </c>
      <c r="D544" t="s">
        <v>95</v>
      </c>
      <c r="E544" t="s">
        <v>126</v>
      </c>
      <c r="F544" t="s">
        <v>1774</v>
      </c>
      <c r="G544" t="s">
        <v>140</v>
      </c>
      <c r="H544" t="s">
        <v>46</v>
      </c>
      <c r="I544" t="s">
        <v>129</v>
      </c>
      <c r="J544" t="s">
        <v>130</v>
      </c>
      <c r="K544" t="s">
        <v>131</v>
      </c>
      <c r="L544" t="s">
        <v>1775</v>
      </c>
      <c r="M544" t="s">
        <v>1776</v>
      </c>
      <c r="N544">
        <v>4.7925000000000004</v>
      </c>
      <c r="O544">
        <v>0</v>
      </c>
      <c r="P544">
        <v>41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196.49250000000001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2173082</v>
      </c>
      <c r="B545">
        <v>1</v>
      </c>
      <c r="C545" t="s">
        <v>76</v>
      </c>
      <c r="D545" t="s">
        <v>91</v>
      </c>
      <c r="E545" t="s">
        <v>181</v>
      </c>
      <c r="F545" t="s">
        <v>1371</v>
      </c>
      <c r="G545" t="s">
        <v>287</v>
      </c>
      <c r="H545" t="s">
        <v>46</v>
      </c>
      <c r="I545" t="s">
        <v>129</v>
      </c>
      <c r="J545" t="s">
        <v>130</v>
      </c>
      <c r="K545" t="s">
        <v>131</v>
      </c>
      <c r="L545" t="s">
        <v>1777</v>
      </c>
      <c r="M545" t="s">
        <v>1778</v>
      </c>
      <c r="N545">
        <v>0.89222222200000001</v>
      </c>
      <c r="O545">
        <v>0</v>
      </c>
      <c r="P545">
        <v>11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9.8144439999999999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2173100</v>
      </c>
      <c r="B546">
        <v>1</v>
      </c>
      <c r="C546" t="s">
        <v>76</v>
      </c>
      <c r="D546" t="s">
        <v>92</v>
      </c>
      <c r="E546" t="s">
        <v>181</v>
      </c>
      <c r="F546" t="s">
        <v>1779</v>
      </c>
      <c r="G546" t="s">
        <v>183</v>
      </c>
      <c r="H546" t="s">
        <v>46</v>
      </c>
      <c r="I546" t="s">
        <v>129</v>
      </c>
      <c r="J546" t="s">
        <v>130</v>
      </c>
      <c r="K546" t="s">
        <v>131</v>
      </c>
      <c r="L546" t="s">
        <v>1780</v>
      </c>
      <c r="M546" t="s">
        <v>1781</v>
      </c>
      <c r="N546">
        <v>3.8311111109999998</v>
      </c>
      <c r="O546">
        <v>0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3.8311109999999999</v>
      </c>
      <c r="Y546">
        <v>0</v>
      </c>
      <c r="Z546">
        <v>0</v>
      </c>
    </row>
    <row r="547" spans="1:26" x14ac:dyDescent="0.25">
      <c r="A547">
        <v>2173083</v>
      </c>
      <c r="B547">
        <v>1</v>
      </c>
      <c r="C547" t="s">
        <v>76</v>
      </c>
      <c r="D547" t="s">
        <v>100</v>
      </c>
      <c r="E547" t="s">
        <v>186</v>
      </c>
      <c r="F547" t="s">
        <v>1782</v>
      </c>
      <c r="G547" t="s">
        <v>418</v>
      </c>
      <c r="H547" t="s">
        <v>47</v>
      </c>
      <c r="I547" t="s">
        <v>129</v>
      </c>
      <c r="J547" t="s">
        <v>130</v>
      </c>
      <c r="K547" t="s">
        <v>251</v>
      </c>
      <c r="L547" t="s">
        <v>1783</v>
      </c>
      <c r="M547" t="s">
        <v>1784</v>
      </c>
      <c r="N547">
        <v>0.69385444399999996</v>
      </c>
      <c r="O547">
        <v>27</v>
      </c>
      <c r="P547">
        <v>14</v>
      </c>
      <c r="Q547">
        <v>0</v>
      </c>
      <c r="R547">
        <v>0</v>
      </c>
      <c r="S547">
        <v>0</v>
      </c>
      <c r="T547">
        <v>0</v>
      </c>
      <c r="U547">
        <v>18.734069999999999</v>
      </c>
      <c r="V547">
        <v>9.7139620000000004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2173084</v>
      </c>
      <c r="B548">
        <v>1</v>
      </c>
      <c r="C548" t="s">
        <v>76</v>
      </c>
      <c r="D548" t="s">
        <v>80</v>
      </c>
      <c r="E548" t="s">
        <v>126</v>
      </c>
      <c r="F548" t="s">
        <v>1785</v>
      </c>
      <c r="G548" t="s">
        <v>366</v>
      </c>
      <c r="H548" t="s">
        <v>46</v>
      </c>
      <c r="I548" t="s">
        <v>129</v>
      </c>
      <c r="J548" t="s">
        <v>130</v>
      </c>
      <c r="K548" t="s">
        <v>251</v>
      </c>
      <c r="L548" t="s">
        <v>1786</v>
      </c>
      <c r="M548" t="s">
        <v>1787</v>
      </c>
      <c r="N548">
        <v>2.4483333329999999</v>
      </c>
      <c r="O548">
        <v>0</v>
      </c>
      <c r="P548">
        <v>280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685.53333299999997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2173093</v>
      </c>
      <c r="B549">
        <v>1</v>
      </c>
      <c r="C549" t="s">
        <v>76</v>
      </c>
      <c r="D549" t="s">
        <v>101</v>
      </c>
      <c r="E549" t="s">
        <v>143</v>
      </c>
      <c r="F549" t="s">
        <v>1788</v>
      </c>
      <c r="G549" t="s">
        <v>136</v>
      </c>
      <c r="H549" t="s">
        <v>47</v>
      </c>
      <c r="I549" t="s">
        <v>129</v>
      </c>
      <c r="J549" t="s">
        <v>130</v>
      </c>
      <c r="K549" t="s">
        <v>131</v>
      </c>
      <c r="L549" t="s">
        <v>1789</v>
      </c>
      <c r="M549" t="s">
        <v>1790</v>
      </c>
      <c r="N549">
        <v>3.9308333329999998</v>
      </c>
      <c r="O549">
        <v>1</v>
      </c>
      <c r="P549">
        <v>120</v>
      </c>
      <c r="Q549">
        <v>0</v>
      </c>
      <c r="R549">
        <v>0</v>
      </c>
      <c r="S549">
        <v>0</v>
      </c>
      <c r="T549">
        <v>0</v>
      </c>
      <c r="U549">
        <v>3.9308329999999998</v>
      </c>
      <c r="V549">
        <v>471.7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2173091</v>
      </c>
      <c r="B550">
        <v>1</v>
      </c>
      <c r="C550" t="s">
        <v>77</v>
      </c>
      <c r="D550" t="s">
        <v>124</v>
      </c>
      <c r="E550" t="s">
        <v>143</v>
      </c>
      <c r="F550" t="s">
        <v>1791</v>
      </c>
      <c r="G550" t="s">
        <v>136</v>
      </c>
      <c r="H550" t="s">
        <v>47</v>
      </c>
      <c r="I550" t="s">
        <v>129</v>
      </c>
      <c r="J550" t="s">
        <v>130</v>
      </c>
      <c r="K550" t="s">
        <v>131</v>
      </c>
      <c r="L550" t="s">
        <v>1792</v>
      </c>
      <c r="M550" t="s">
        <v>1793</v>
      </c>
      <c r="N550">
        <v>13.558611110999999</v>
      </c>
      <c r="O550">
        <v>10</v>
      </c>
      <c r="P550">
        <v>38</v>
      </c>
      <c r="Q550">
        <v>0</v>
      </c>
      <c r="R550">
        <v>0</v>
      </c>
      <c r="S550">
        <v>0</v>
      </c>
      <c r="T550">
        <v>0</v>
      </c>
      <c r="U550">
        <v>135.58611099999999</v>
      </c>
      <c r="V550">
        <v>515.22722199999998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2173102</v>
      </c>
      <c r="B551">
        <v>1</v>
      </c>
      <c r="C551" t="s">
        <v>77</v>
      </c>
      <c r="D551" t="s">
        <v>116</v>
      </c>
      <c r="E551" t="s">
        <v>161</v>
      </c>
      <c r="F551" t="s">
        <v>1794</v>
      </c>
      <c r="G551" t="s">
        <v>402</v>
      </c>
      <c r="H551" t="s">
        <v>46</v>
      </c>
      <c r="I551" t="s">
        <v>129</v>
      </c>
      <c r="J551" t="s">
        <v>130</v>
      </c>
      <c r="K551" t="s">
        <v>131</v>
      </c>
      <c r="L551" t="s">
        <v>1795</v>
      </c>
      <c r="M551" t="s">
        <v>1796</v>
      </c>
      <c r="N551">
        <v>0.394166666</v>
      </c>
      <c r="O551">
        <v>0</v>
      </c>
      <c r="P551">
        <v>8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3.1533329999999999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2173109</v>
      </c>
      <c r="B552">
        <v>1</v>
      </c>
      <c r="C552" t="s">
        <v>76</v>
      </c>
      <c r="D552" t="s">
        <v>104</v>
      </c>
      <c r="E552" t="s">
        <v>181</v>
      </c>
      <c r="F552" t="s">
        <v>1797</v>
      </c>
      <c r="G552" t="s">
        <v>194</v>
      </c>
      <c r="H552" t="s">
        <v>46</v>
      </c>
      <c r="I552" t="s">
        <v>129</v>
      </c>
      <c r="J552" t="s">
        <v>130</v>
      </c>
      <c r="K552" t="s">
        <v>131</v>
      </c>
      <c r="L552" t="s">
        <v>1798</v>
      </c>
      <c r="M552" t="s">
        <v>1799</v>
      </c>
      <c r="N552">
        <v>1.860833333</v>
      </c>
      <c r="O552">
        <v>0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1.860833</v>
      </c>
      <c r="Y552">
        <v>0</v>
      </c>
      <c r="Z552">
        <v>0</v>
      </c>
    </row>
    <row r="553" spans="1:26" x14ac:dyDescent="0.25">
      <c r="A553">
        <v>2173108</v>
      </c>
      <c r="B553">
        <v>1</v>
      </c>
      <c r="C553" t="s">
        <v>76</v>
      </c>
      <c r="D553" t="s">
        <v>90</v>
      </c>
      <c r="E553" t="s">
        <v>181</v>
      </c>
      <c r="F553" t="s">
        <v>1800</v>
      </c>
      <c r="G553" t="s">
        <v>194</v>
      </c>
      <c r="H553" t="s">
        <v>46</v>
      </c>
      <c r="I553" t="s">
        <v>129</v>
      </c>
      <c r="J553" t="s">
        <v>130</v>
      </c>
      <c r="K553" t="s">
        <v>131</v>
      </c>
      <c r="L553" t="s">
        <v>1801</v>
      </c>
      <c r="M553" t="s">
        <v>1802</v>
      </c>
      <c r="N553">
        <v>1.891388888</v>
      </c>
      <c r="O553">
        <v>0</v>
      </c>
      <c r="P553">
        <v>2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3.782778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2173110</v>
      </c>
      <c r="B554">
        <v>1</v>
      </c>
      <c r="C554" t="s">
        <v>77</v>
      </c>
      <c r="D554" t="s">
        <v>124</v>
      </c>
      <c r="E554" t="s">
        <v>126</v>
      </c>
      <c r="F554" t="s">
        <v>1803</v>
      </c>
      <c r="G554" t="s">
        <v>128</v>
      </c>
      <c r="H554" t="s">
        <v>46</v>
      </c>
      <c r="I554" t="s">
        <v>129</v>
      </c>
      <c r="J554" t="s">
        <v>130</v>
      </c>
      <c r="K554" t="s">
        <v>131</v>
      </c>
      <c r="L554" t="s">
        <v>1804</v>
      </c>
      <c r="M554" t="s">
        <v>1805</v>
      </c>
      <c r="N554">
        <v>13.278888887999999</v>
      </c>
      <c r="O554">
        <v>0</v>
      </c>
      <c r="P554">
        <v>63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836.57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2173107</v>
      </c>
      <c r="B555">
        <v>1</v>
      </c>
      <c r="C555" t="s">
        <v>76</v>
      </c>
      <c r="D555" t="s">
        <v>92</v>
      </c>
      <c r="E555" t="s">
        <v>181</v>
      </c>
      <c r="F555" t="s">
        <v>1806</v>
      </c>
      <c r="G555" t="s">
        <v>194</v>
      </c>
      <c r="H555" t="s">
        <v>46</v>
      </c>
      <c r="I555" t="s">
        <v>129</v>
      </c>
      <c r="J555" t="s">
        <v>130</v>
      </c>
      <c r="K555" t="s">
        <v>131</v>
      </c>
      <c r="L555" t="s">
        <v>1807</v>
      </c>
      <c r="M555" t="s">
        <v>1808</v>
      </c>
      <c r="N555">
        <v>5.2752777770000003</v>
      </c>
      <c r="O555">
        <v>0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5.2752780000000001</v>
      </c>
      <c r="Y555">
        <v>0</v>
      </c>
      <c r="Z555">
        <v>0</v>
      </c>
    </row>
    <row r="556" spans="1:26" x14ac:dyDescent="0.25">
      <c r="A556">
        <v>2173106</v>
      </c>
      <c r="B556">
        <v>1</v>
      </c>
      <c r="C556" t="s">
        <v>77</v>
      </c>
      <c r="D556" t="s">
        <v>123</v>
      </c>
      <c r="E556" t="s">
        <v>181</v>
      </c>
      <c r="F556" t="s">
        <v>1809</v>
      </c>
      <c r="G556" t="s">
        <v>194</v>
      </c>
      <c r="H556" t="s">
        <v>46</v>
      </c>
      <c r="I556" t="s">
        <v>129</v>
      </c>
      <c r="J556" t="s">
        <v>130</v>
      </c>
      <c r="K556" t="s">
        <v>131</v>
      </c>
      <c r="L556" t="s">
        <v>1810</v>
      </c>
      <c r="M556" t="s">
        <v>1811</v>
      </c>
      <c r="N556">
        <v>2.2536111110000001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2.2536109999999998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2173112</v>
      </c>
      <c r="B557">
        <v>1</v>
      </c>
      <c r="C557" t="s">
        <v>76</v>
      </c>
      <c r="D557" t="s">
        <v>80</v>
      </c>
      <c r="E557" t="s">
        <v>134</v>
      </c>
      <c r="F557" t="s">
        <v>1812</v>
      </c>
      <c r="G557" t="s">
        <v>201</v>
      </c>
      <c r="H557" t="s">
        <v>47</v>
      </c>
      <c r="I557" t="s">
        <v>129</v>
      </c>
      <c r="J557" t="s">
        <v>130</v>
      </c>
      <c r="K557" t="s">
        <v>131</v>
      </c>
      <c r="L557" t="s">
        <v>1813</v>
      </c>
      <c r="M557" t="s">
        <v>1814</v>
      </c>
      <c r="N557">
        <v>0.34055555500000001</v>
      </c>
      <c r="O557">
        <v>4</v>
      </c>
      <c r="P557">
        <v>49</v>
      </c>
      <c r="Q557">
        <v>0</v>
      </c>
      <c r="R557">
        <v>0</v>
      </c>
      <c r="S557">
        <v>0</v>
      </c>
      <c r="T557">
        <v>0</v>
      </c>
      <c r="U557">
        <v>1.362222</v>
      </c>
      <c r="V557">
        <v>16.687221999999998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2173121</v>
      </c>
      <c r="B558">
        <v>1</v>
      </c>
      <c r="C558" t="s">
        <v>76</v>
      </c>
      <c r="D558" t="s">
        <v>89</v>
      </c>
      <c r="E558" t="s">
        <v>126</v>
      </c>
      <c r="F558" t="s">
        <v>1815</v>
      </c>
      <c r="G558" t="s">
        <v>640</v>
      </c>
      <c r="H558" t="s">
        <v>46</v>
      </c>
      <c r="I558" t="s">
        <v>129</v>
      </c>
      <c r="J558" t="s">
        <v>130</v>
      </c>
      <c r="K558" t="s">
        <v>131</v>
      </c>
      <c r="L558" t="s">
        <v>1816</v>
      </c>
      <c r="M558" t="s">
        <v>1817</v>
      </c>
      <c r="N558">
        <v>7.8894444439999996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16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126.231111</v>
      </c>
    </row>
    <row r="559" spans="1:26" x14ac:dyDescent="0.25">
      <c r="A559">
        <v>2173118</v>
      </c>
      <c r="B559">
        <v>1</v>
      </c>
      <c r="C559" t="s">
        <v>76</v>
      </c>
      <c r="D559" t="s">
        <v>104</v>
      </c>
      <c r="E559" t="s">
        <v>126</v>
      </c>
      <c r="F559" t="s">
        <v>1818</v>
      </c>
      <c r="G559" t="s">
        <v>128</v>
      </c>
      <c r="H559" t="s">
        <v>46</v>
      </c>
      <c r="I559" t="s">
        <v>129</v>
      </c>
      <c r="J559" t="s">
        <v>130</v>
      </c>
      <c r="K559" t="s">
        <v>131</v>
      </c>
      <c r="L559" t="s">
        <v>1819</v>
      </c>
      <c r="M559" t="s">
        <v>1820</v>
      </c>
      <c r="N559">
        <v>5.8263888880000003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16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93.222222000000002</v>
      </c>
    </row>
    <row r="560" spans="1:26" x14ac:dyDescent="0.25">
      <c r="A560">
        <v>2173122</v>
      </c>
      <c r="B560">
        <v>1</v>
      </c>
      <c r="C560" t="s">
        <v>76</v>
      </c>
      <c r="D560" t="s">
        <v>105</v>
      </c>
      <c r="E560" t="s">
        <v>126</v>
      </c>
      <c r="F560" t="s">
        <v>1821</v>
      </c>
      <c r="G560" t="s">
        <v>140</v>
      </c>
      <c r="H560" t="s">
        <v>46</v>
      </c>
      <c r="I560" t="s">
        <v>129</v>
      </c>
      <c r="J560" t="s">
        <v>130</v>
      </c>
      <c r="K560" t="s">
        <v>131</v>
      </c>
      <c r="L560" t="s">
        <v>1822</v>
      </c>
      <c r="M560" t="s">
        <v>1823</v>
      </c>
      <c r="N560">
        <v>3.0119444440000001</v>
      </c>
      <c r="O560">
        <v>0</v>
      </c>
      <c r="P560">
        <v>0</v>
      </c>
      <c r="Q560">
        <v>0</v>
      </c>
      <c r="R560">
        <v>33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99.394166999999996</v>
      </c>
      <c r="Y560">
        <v>0</v>
      </c>
      <c r="Z560">
        <v>0</v>
      </c>
    </row>
    <row r="561" spans="1:26" x14ac:dyDescent="0.25">
      <c r="A561">
        <v>2173127</v>
      </c>
      <c r="B561">
        <v>1</v>
      </c>
      <c r="C561" t="s">
        <v>76</v>
      </c>
      <c r="D561" t="s">
        <v>89</v>
      </c>
      <c r="E561" t="s">
        <v>181</v>
      </c>
      <c r="F561" t="s">
        <v>1824</v>
      </c>
      <c r="G561" t="s">
        <v>194</v>
      </c>
      <c r="H561" t="s">
        <v>46</v>
      </c>
      <c r="I561" t="s">
        <v>129</v>
      </c>
      <c r="J561" t="s">
        <v>130</v>
      </c>
      <c r="K561" t="s">
        <v>131</v>
      </c>
      <c r="L561" t="s">
        <v>1825</v>
      </c>
      <c r="M561" t="s">
        <v>1826</v>
      </c>
      <c r="N561">
        <v>8.7444444440000009</v>
      </c>
      <c r="O561">
        <v>0</v>
      </c>
      <c r="P561">
        <v>2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17.488889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2173117</v>
      </c>
      <c r="B562">
        <v>1</v>
      </c>
      <c r="C562" t="s">
        <v>77</v>
      </c>
      <c r="D562" t="s">
        <v>124</v>
      </c>
      <c r="E562" t="s">
        <v>161</v>
      </c>
      <c r="F562" t="s">
        <v>1827</v>
      </c>
      <c r="G562" t="s">
        <v>418</v>
      </c>
      <c r="H562" t="s">
        <v>46</v>
      </c>
      <c r="I562" t="s">
        <v>129</v>
      </c>
      <c r="J562" t="s">
        <v>130</v>
      </c>
      <c r="K562" t="s">
        <v>251</v>
      </c>
      <c r="L562" t="s">
        <v>1828</v>
      </c>
      <c r="M562" t="s">
        <v>1829</v>
      </c>
      <c r="N562">
        <v>6.29955</v>
      </c>
      <c r="O562">
        <v>0</v>
      </c>
      <c r="P562">
        <v>40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251.982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2173125</v>
      </c>
      <c r="B563">
        <v>1</v>
      </c>
      <c r="C563" t="s">
        <v>77</v>
      </c>
      <c r="D563" t="s">
        <v>108</v>
      </c>
      <c r="E563" t="s">
        <v>181</v>
      </c>
      <c r="F563" t="s">
        <v>1830</v>
      </c>
      <c r="G563" t="s">
        <v>287</v>
      </c>
      <c r="H563" t="s">
        <v>46</v>
      </c>
      <c r="I563" t="s">
        <v>129</v>
      </c>
      <c r="J563" t="s">
        <v>130</v>
      </c>
      <c r="K563" t="s">
        <v>131</v>
      </c>
      <c r="L563" t="s">
        <v>1831</v>
      </c>
      <c r="M563" t="s">
        <v>1832</v>
      </c>
      <c r="N563">
        <v>1.332777777</v>
      </c>
      <c r="O563">
        <v>0</v>
      </c>
      <c r="P563">
        <v>1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1.332778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2173136</v>
      </c>
      <c r="B564">
        <v>1</v>
      </c>
      <c r="C564" t="s">
        <v>76</v>
      </c>
      <c r="D564" t="s">
        <v>102</v>
      </c>
      <c r="E564" t="s">
        <v>126</v>
      </c>
      <c r="F564" t="s">
        <v>1833</v>
      </c>
      <c r="G564" t="s">
        <v>128</v>
      </c>
      <c r="H564" t="s">
        <v>46</v>
      </c>
      <c r="I564" t="s">
        <v>129</v>
      </c>
      <c r="J564" t="s">
        <v>130</v>
      </c>
      <c r="K564" t="s">
        <v>131</v>
      </c>
      <c r="L564" t="s">
        <v>1834</v>
      </c>
      <c r="M564" t="s">
        <v>1835</v>
      </c>
      <c r="N564">
        <v>1.3363888880000001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2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2.6727780000000001</v>
      </c>
    </row>
    <row r="565" spans="1:26" x14ac:dyDescent="0.25">
      <c r="A565">
        <v>2173143</v>
      </c>
      <c r="B565">
        <v>1</v>
      </c>
      <c r="C565" t="s">
        <v>76</v>
      </c>
      <c r="D565" t="s">
        <v>79</v>
      </c>
      <c r="E565" t="s">
        <v>143</v>
      </c>
      <c r="F565" t="s">
        <v>1836</v>
      </c>
      <c r="G565" t="s">
        <v>145</v>
      </c>
      <c r="H565" t="s">
        <v>47</v>
      </c>
      <c r="I565" t="s">
        <v>129</v>
      </c>
      <c r="J565" t="s">
        <v>130</v>
      </c>
      <c r="K565" t="s">
        <v>131</v>
      </c>
      <c r="L565" t="s">
        <v>1837</v>
      </c>
      <c r="M565" t="s">
        <v>1838</v>
      </c>
      <c r="N565">
        <v>2.1349999999999998</v>
      </c>
      <c r="O565">
        <v>2</v>
      </c>
      <c r="P565">
        <v>2</v>
      </c>
      <c r="Q565">
        <v>0</v>
      </c>
      <c r="R565">
        <v>0</v>
      </c>
      <c r="S565">
        <v>0</v>
      </c>
      <c r="T565">
        <v>0</v>
      </c>
      <c r="U565">
        <v>4.2699999999999996</v>
      </c>
      <c r="V565">
        <v>4.2699999999999996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2173138</v>
      </c>
      <c r="B566">
        <v>1</v>
      </c>
      <c r="C566" t="s">
        <v>77</v>
      </c>
      <c r="D566" t="s">
        <v>109</v>
      </c>
      <c r="E566" t="s">
        <v>126</v>
      </c>
      <c r="F566" t="s">
        <v>1839</v>
      </c>
      <c r="G566" t="s">
        <v>128</v>
      </c>
      <c r="H566" t="s">
        <v>46</v>
      </c>
      <c r="I566" t="s">
        <v>129</v>
      </c>
      <c r="J566" t="s">
        <v>130</v>
      </c>
      <c r="K566" t="s">
        <v>131</v>
      </c>
      <c r="L566" t="s">
        <v>1840</v>
      </c>
      <c r="M566" t="s">
        <v>1841</v>
      </c>
      <c r="N566">
        <v>3.2380555549999999</v>
      </c>
      <c r="O566">
        <v>0</v>
      </c>
      <c r="P566">
        <v>6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19.428332999999999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2173123</v>
      </c>
      <c r="B567">
        <v>1</v>
      </c>
      <c r="C567" t="s">
        <v>77</v>
      </c>
      <c r="D567" t="s">
        <v>108</v>
      </c>
      <c r="E567" t="s">
        <v>143</v>
      </c>
      <c r="F567" t="s">
        <v>1842</v>
      </c>
      <c r="G567" t="s">
        <v>145</v>
      </c>
      <c r="H567" t="s">
        <v>47</v>
      </c>
      <c r="I567" t="s">
        <v>129</v>
      </c>
      <c r="J567" t="s">
        <v>130</v>
      </c>
      <c r="K567" t="s">
        <v>131</v>
      </c>
      <c r="L567" t="s">
        <v>1843</v>
      </c>
      <c r="M567" t="s">
        <v>1844</v>
      </c>
      <c r="N567">
        <v>5.227777777</v>
      </c>
      <c r="O567">
        <v>0</v>
      </c>
      <c r="P567">
        <v>0</v>
      </c>
      <c r="Q567">
        <v>30</v>
      </c>
      <c r="R567">
        <v>125</v>
      </c>
      <c r="S567">
        <v>0</v>
      </c>
      <c r="T567">
        <v>0</v>
      </c>
      <c r="U567">
        <v>0</v>
      </c>
      <c r="V567">
        <v>0</v>
      </c>
      <c r="W567">
        <v>156.83333300000001</v>
      </c>
      <c r="X567">
        <v>653.47222199999999</v>
      </c>
      <c r="Y567">
        <v>0</v>
      </c>
      <c r="Z567">
        <v>0</v>
      </c>
    </row>
    <row r="568" spans="1:26" x14ac:dyDescent="0.25">
      <c r="A568">
        <v>2173134</v>
      </c>
      <c r="B568">
        <v>1</v>
      </c>
      <c r="C568" t="s">
        <v>76</v>
      </c>
      <c r="D568" t="s">
        <v>84</v>
      </c>
      <c r="E568" t="s">
        <v>181</v>
      </c>
      <c r="F568" t="s">
        <v>1845</v>
      </c>
      <c r="G568" t="s">
        <v>163</v>
      </c>
      <c r="H568" t="s">
        <v>46</v>
      </c>
      <c r="I568" t="s">
        <v>129</v>
      </c>
      <c r="J568" t="s">
        <v>130</v>
      </c>
      <c r="K568" t="s">
        <v>131</v>
      </c>
      <c r="L568" t="s">
        <v>1846</v>
      </c>
      <c r="M568" t="s">
        <v>1847</v>
      </c>
      <c r="N568">
        <v>4.5352777770000001</v>
      </c>
      <c r="O568">
        <v>0</v>
      </c>
      <c r="P568">
        <v>17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77.099722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2173129</v>
      </c>
      <c r="B569">
        <v>1</v>
      </c>
      <c r="C569" t="s">
        <v>77</v>
      </c>
      <c r="D569" t="s">
        <v>123</v>
      </c>
      <c r="E569" t="s">
        <v>186</v>
      </c>
      <c r="F569" t="s">
        <v>1000</v>
      </c>
      <c r="G569" t="s">
        <v>136</v>
      </c>
      <c r="H569" t="s">
        <v>47</v>
      </c>
      <c r="I569" t="s">
        <v>129</v>
      </c>
      <c r="J569" t="s">
        <v>130</v>
      </c>
      <c r="K569" t="s">
        <v>131</v>
      </c>
      <c r="L569" t="s">
        <v>1848</v>
      </c>
      <c r="M569" t="s">
        <v>1849</v>
      </c>
      <c r="N569">
        <v>0.648888888</v>
      </c>
      <c r="O569">
        <v>2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1.2977780000000001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2173128</v>
      </c>
      <c r="B570">
        <v>1</v>
      </c>
      <c r="C570" t="s">
        <v>76</v>
      </c>
      <c r="D570" t="s">
        <v>95</v>
      </c>
      <c r="E570" t="s">
        <v>126</v>
      </c>
      <c r="F570" t="s">
        <v>1850</v>
      </c>
      <c r="G570" t="s">
        <v>140</v>
      </c>
      <c r="H570" t="s">
        <v>46</v>
      </c>
      <c r="I570" t="s">
        <v>129</v>
      </c>
      <c r="J570" t="s">
        <v>130</v>
      </c>
      <c r="K570" t="s">
        <v>131</v>
      </c>
      <c r="L570" t="s">
        <v>1851</v>
      </c>
      <c r="M570" t="s">
        <v>1852</v>
      </c>
      <c r="N570">
        <v>6.7269444439999999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11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73.996388999999994</v>
      </c>
    </row>
    <row r="571" spans="1:26" x14ac:dyDescent="0.25">
      <c r="A571">
        <v>2173135</v>
      </c>
      <c r="B571">
        <v>1</v>
      </c>
      <c r="C571" t="s">
        <v>76</v>
      </c>
      <c r="D571" t="s">
        <v>104</v>
      </c>
      <c r="E571" t="s">
        <v>126</v>
      </c>
      <c r="F571" t="s">
        <v>1853</v>
      </c>
      <c r="G571" t="s">
        <v>128</v>
      </c>
      <c r="H571" t="s">
        <v>46</v>
      </c>
      <c r="I571" t="s">
        <v>129</v>
      </c>
      <c r="J571" t="s">
        <v>130</v>
      </c>
      <c r="K571" t="s">
        <v>131</v>
      </c>
      <c r="L571" t="s">
        <v>1854</v>
      </c>
      <c r="M571" t="s">
        <v>1855</v>
      </c>
      <c r="N571">
        <v>3.0380555550000001</v>
      </c>
      <c r="O571">
        <v>0</v>
      </c>
      <c r="P571">
        <v>0</v>
      </c>
      <c r="Q571">
        <v>0</v>
      </c>
      <c r="R571">
        <v>8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24.304444</v>
      </c>
      <c r="Y571">
        <v>0</v>
      </c>
      <c r="Z571">
        <v>0</v>
      </c>
    </row>
    <row r="572" spans="1:26" x14ac:dyDescent="0.25">
      <c r="A572">
        <v>2173133</v>
      </c>
      <c r="B572">
        <v>1</v>
      </c>
      <c r="C572" t="s">
        <v>77</v>
      </c>
      <c r="D572" t="s">
        <v>123</v>
      </c>
      <c r="E572" t="s">
        <v>134</v>
      </c>
      <c r="F572" t="s">
        <v>1856</v>
      </c>
      <c r="G572" t="s">
        <v>136</v>
      </c>
      <c r="H572" t="s">
        <v>47</v>
      </c>
      <c r="I572" t="s">
        <v>129</v>
      </c>
      <c r="J572" t="s">
        <v>130</v>
      </c>
      <c r="K572" t="s">
        <v>131</v>
      </c>
      <c r="L572" t="s">
        <v>1857</v>
      </c>
      <c r="M572" t="s">
        <v>1858</v>
      </c>
      <c r="N572">
        <v>4.3391666659999997</v>
      </c>
      <c r="O572">
        <v>39</v>
      </c>
      <c r="P572">
        <v>50</v>
      </c>
      <c r="Q572">
        <v>0</v>
      </c>
      <c r="R572">
        <v>0</v>
      </c>
      <c r="S572">
        <v>0</v>
      </c>
      <c r="T572">
        <v>0</v>
      </c>
      <c r="U572">
        <v>169.22749999999999</v>
      </c>
      <c r="V572">
        <v>216.95833300000001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2173137</v>
      </c>
      <c r="B573">
        <v>1</v>
      </c>
      <c r="C573" t="s">
        <v>77</v>
      </c>
      <c r="D573" t="s">
        <v>123</v>
      </c>
      <c r="E573" t="s">
        <v>134</v>
      </c>
      <c r="F573" t="s">
        <v>1859</v>
      </c>
      <c r="G573" t="s">
        <v>136</v>
      </c>
      <c r="H573" t="s">
        <v>47</v>
      </c>
      <c r="I573" t="s">
        <v>129</v>
      </c>
      <c r="J573" t="s">
        <v>130</v>
      </c>
      <c r="K573" t="s">
        <v>131</v>
      </c>
      <c r="L573" t="s">
        <v>1860</v>
      </c>
      <c r="M573" t="s">
        <v>1861</v>
      </c>
      <c r="N573">
        <v>2.2680555550000001</v>
      </c>
      <c r="O573">
        <v>82</v>
      </c>
      <c r="P573">
        <v>131</v>
      </c>
      <c r="Q573">
        <v>0</v>
      </c>
      <c r="R573">
        <v>0</v>
      </c>
      <c r="S573">
        <v>0</v>
      </c>
      <c r="T573">
        <v>0</v>
      </c>
      <c r="U573">
        <v>185.98055600000001</v>
      </c>
      <c r="V573">
        <v>297.11527799999999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2173139</v>
      </c>
      <c r="B574">
        <v>1</v>
      </c>
      <c r="C574" t="s">
        <v>76</v>
      </c>
      <c r="D574" t="s">
        <v>92</v>
      </c>
      <c r="E574" t="s">
        <v>126</v>
      </c>
      <c r="F574" t="s">
        <v>1862</v>
      </c>
      <c r="G574" t="s">
        <v>916</v>
      </c>
      <c r="H574" t="s">
        <v>46</v>
      </c>
      <c r="I574" t="s">
        <v>129</v>
      </c>
      <c r="J574" t="s">
        <v>130</v>
      </c>
      <c r="K574" t="s">
        <v>131</v>
      </c>
      <c r="L574" t="s">
        <v>1863</v>
      </c>
      <c r="M574" t="s">
        <v>1864</v>
      </c>
      <c r="N574">
        <v>2.304444444</v>
      </c>
      <c r="O574">
        <v>0</v>
      </c>
      <c r="P574">
        <v>0</v>
      </c>
      <c r="Q574">
        <v>0</v>
      </c>
      <c r="R574">
        <v>16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36.871110999999999</v>
      </c>
      <c r="Y574">
        <v>0</v>
      </c>
      <c r="Z574">
        <v>0</v>
      </c>
    </row>
    <row r="575" spans="1:26" x14ac:dyDescent="0.25">
      <c r="A575">
        <v>2173214</v>
      </c>
      <c r="B575">
        <v>1</v>
      </c>
      <c r="C575" t="s">
        <v>76</v>
      </c>
      <c r="D575" t="s">
        <v>91</v>
      </c>
      <c r="E575" t="s">
        <v>181</v>
      </c>
      <c r="F575" t="s">
        <v>1865</v>
      </c>
      <c r="G575" t="s">
        <v>194</v>
      </c>
      <c r="H575" t="s">
        <v>46</v>
      </c>
      <c r="I575" t="s">
        <v>129</v>
      </c>
      <c r="J575" t="s">
        <v>130</v>
      </c>
      <c r="K575" t="s">
        <v>131</v>
      </c>
      <c r="L575" t="s">
        <v>1866</v>
      </c>
      <c r="M575" t="s">
        <v>1867</v>
      </c>
      <c r="N575">
        <v>2.6161111109999999</v>
      </c>
      <c r="O575">
        <v>0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2.6161110000000001</v>
      </c>
      <c r="Y575">
        <v>0</v>
      </c>
      <c r="Z575">
        <v>0</v>
      </c>
    </row>
    <row r="576" spans="1:26" x14ac:dyDescent="0.25">
      <c r="A576">
        <v>2173148</v>
      </c>
      <c r="B576">
        <v>1</v>
      </c>
      <c r="C576" t="s">
        <v>77</v>
      </c>
      <c r="D576" t="s">
        <v>117</v>
      </c>
      <c r="E576" t="s">
        <v>126</v>
      </c>
      <c r="F576" t="s">
        <v>1868</v>
      </c>
      <c r="G576" t="s">
        <v>128</v>
      </c>
      <c r="H576" t="s">
        <v>46</v>
      </c>
      <c r="I576" t="s">
        <v>129</v>
      </c>
      <c r="J576" t="s">
        <v>130</v>
      </c>
      <c r="K576" t="s">
        <v>131</v>
      </c>
      <c r="L576" t="s">
        <v>1869</v>
      </c>
      <c r="M576" t="s">
        <v>1870</v>
      </c>
      <c r="N576">
        <v>1.839444444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26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47.825555999999999</v>
      </c>
    </row>
    <row r="577" spans="1:26" x14ac:dyDescent="0.25">
      <c r="A577">
        <v>2173146</v>
      </c>
      <c r="B577">
        <v>1</v>
      </c>
      <c r="C577" t="s">
        <v>76</v>
      </c>
      <c r="D577" t="s">
        <v>84</v>
      </c>
      <c r="E577" t="s">
        <v>143</v>
      </c>
      <c r="F577" t="s">
        <v>1871</v>
      </c>
      <c r="G577" t="s">
        <v>145</v>
      </c>
      <c r="H577" t="s">
        <v>47</v>
      </c>
      <c r="I577" t="s">
        <v>129</v>
      </c>
      <c r="J577" t="s">
        <v>130</v>
      </c>
      <c r="K577" t="s">
        <v>131</v>
      </c>
      <c r="L577" t="s">
        <v>1872</v>
      </c>
      <c r="M577" t="s">
        <v>1873</v>
      </c>
      <c r="N577">
        <v>1.694722222</v>
      </c>
      <c r="O577">
        <v>1</v>
      </c>
      <c r="P577">
        <v>715</v>
      </c>
      <c r="Q577">
        <v>0</v>
      </c>
      <c r="R577">
        <v>0</v>
      </c>
      <c r="S577">
        <v>0</v>
      </c>
      <c r="T577">
        <v>0</v>
      </c>
      <c r="U577">
        <v>1.6947220000000001</v>
      </c>
      <c r="V577">
        <v>1211.7263889999999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2173144</v>
      </c>
      <c r="B578">
        <v>1</v>
      </c>
      <c r="C578" t="s">
        <v>76</v>
      </c>
      <c r="D578" t="s">
        <v>101</v>
      </c>
      <c r="E578" t="s">
        <v>718</v>
      </c>
      <c r="F578" t="s">
        <v>1874</v>
      </c>
      <c r="G578" t="s">
        <v>128</v>
      </c>
      <c r="H578" t="s">
        <v>46</v>
      </c>
      <c r="I578" t="s">
        <v>129</v>
      </c>
      <c r="J578" t="s">
        <v>130</v>
      </c>
      <c r="K578" t="s">
        <v>131</v>
      </c>
      <c r="L578" t="s">
        <v>1875</v>
      </c>
      <c r="M578" t="s">
        <v>1876</v>
      </c>
      <c r="N578">
        <v>1.882222222</v>
      </c>
      <c r="O578">
        <v>0</v>
      </c>
      <c r="P578">
        <v>95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178.81111100000001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2173147</v>
      </c>
      <c r="B579">
        <v>1</v>
      </c>
      <c r="C579" t="s">
        <v>76</v>
      </c>
      <c r="D579" t="s">
        <v>78</v>
      </c>
      <c r="E579" t="s">
        <v>161</v>
      </c>
      <c r="F579" t="s">
        <v>1877</v>
      </c>
      <c r="G579" t="s">
        <v>140</v>
      </c>
      <c r="H579" t="s">
        <v>46</v>
      </c>
      <c r="I579" t="s">
        <v>129</v>
      </c>
      <c r="J579" t="s">
        <v>130</v>
      </c>
      <c r="K579" t="s">
        <v>131</v>
      </c>
      <c r="L579" t="s">
        <v>1878</v>
      </c>
      <c r="M579" t="s">
        <v>1879</v>
      </c>
      <c r="N579">
        <v>1.0725</v>
      </c>
      <c r="O579">
        <v>0</v>
      </c>
      <c r="P579">
        <v>159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170.5275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2173154</v>
      </c>
      <c r="B580">
        <v>1</v>
      </c>
      <c r="C580" t="s">
        <v>76</v>
      </c>
      <c r="D580" t="s">
        <v>96</v>
      </c>
      <c r="E580" t="s">
        <v>143</v>
      </c>
      <c r="F580" t="s">
        <v>1880</v>
      </c>
      <c r="G580" t="s">
        <v>145</v>
      </c>
      <c r="H580" t="s">
        <v>47</v>
      </c>
      <c r="I580" t="s">
        <v>129</v>
      </c>
      <c r="J580" t="s">
        <v>130</v>
      </c>
      <c r="K580" t="s">
        <v>131</v>
      </c>
      <c r="L580" t="s">
        <v>1881</v>
      </c>
      <c r="M580" t="s">
        <v>1882</v>
      </c>
      <c r="N580">
        <v>1.800277777</v>
      </c>
      <c r="O580">
        <v>4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7.201111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2173149</v>
      </c>
      <c r="B581">
        <v>1</v>
      </c>
      <c r="C581" t="s">
        <v>76</v>
      </c>
      <c r="D581" t="s">
        <v>90</v>
      </c>
      <c r="E581" t="s">
        <v>181</v>
      </c>
      <c r="F581" t="s">
        <v>1883</v>
      </c>
      <c r="G581" t="s">
        <v>194</v>
      </c>
      <c r="H581" t="s">
        <v>46</v>
      </c>
      <c r="I581" t="s">
        <v>129</v>
      </c>
      <c r="J581" t="s">
        <v>130</v>
      </c>
      <c r="K581" t="s">
        <v>131</v>
      </c>
      <c r="L581" t="s">
        <v>1884</v>
      </c>
      <c r="M581" t="s">
        <v>1885</v>
      </c>
      <c r="N581">
        <v>1.9436111110000001</v>
      </c>
      <c r="O581">
        <v>0</v>
      </c>
      <c r="P581">
        <v>1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1.943611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2173156</v>
      </c>
      <c r="B582">
        <v>1</v>
      </c>
      <c r="C582" t="s">
        <v>76</v>
      </c>
      <c r="D582" t="s">
        <v>103</v>
      </c>
      <c r="E582" t="s">
        <v>181</v>
      </c>
      <c r="F582" t="s">
        <v>1886</v>
      </c>
      <c r="G582" t="s">
        <v>194</v>
      </c>
      <c r="H582" t="s">
        <v>46</v>
      </c>
      <c r="I582" t="s">
        <v>129</v>
      </c>
      <c r="J582" t="s">
        <v>130</v>
      </c>
      <c r="K582" t="s">
        <v>131</v>
      </c>
      <c r="L582" t="s">
        <v>1887</v>
      </c>
      <c r="M582" t="s">
        <v>1888</v>
      </c>
      <c r="N582">
        <v>2.35</v>
      </c>
      <c r="O582">
        <v>0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2.35</v>
      </c>
      <c r="Y582">
        <v>0</v>
      </c>
      <c r="Z582">
        <v>0</v>
      </c>
    </row>
    <row r="583" spans="1:26" x14ac:dyDescent="0.25">
      <c r="A583">
        <v>2173164</v>
      </c>
      <c r="B583">
        <v>1</v>
      </c>
      <c r="C583" t="s">
        <v>76</v>
      </c>
      <c r="D583" t="s">
        <v>89</v>
      </c>
      <c r="E583" t="s">
        <v>126</v>
      </c>
      <c r="F583" t="s">
        <v>1889</v>
      </c>
      <c r="G583" t="s">
        <v>128</v>
      </c>
      <c r="H583" t="s">
        <v>46</v>
      </c>
      <c r="I583" t="s">
        <v>129</v>
      </c>
      <c r="J583" t="s">
        <v>130</v>
      </c>
      <c r="K583" t="s">
        <v>131</v>
      </c>
      <c r="L583" t="s">
        <v>1890</v>
      </c>
      <c r="M583" t="s">
        <v>1891</v>
      </c>
      <c r="N583">
        <v>3.7491666659999998</v>
      </c>
      <c r="O583">
        <v>0</v>
      </c>
      <c r="P583">
        <v>12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44.99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2173158</v>
      </c>
      <c r="B584">
        <v>1</v>
      </c>
      <c r="C584" t="s">
        <v>77</v>
      </c>
      <c r="D584" t="s">
        <v>124</v>
      </c>
      <c r="E584" t="s">
        <v>161</v>
      </c>
      <c r="F584" t="s">
        <v>1892</v>
      </c>
      <c r="G584" t="s">
        <v>140</v>
      </c>
      <c r="H584" t="s">
        <v>46</v>
      </c>
      <c r="I584" t="s">
        <v>129</v>
      </c>
      <c r="J584" t="s">
        <v>130</v>
      </c>
      <c r="K584" t="s">
        <v>131</v>
      </c>
      <c r="L584" t="s">
        <v>1893</v>
      </c>
      <c r="M584" t="s">
        <v>1894</v>
      </c>
      <c r="N584">
        <v>1.143888888</v>
      </c>
      <c r="O584">
        <v>0</v>
      </c>
      <c r="P584">
        <v>37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42.323889000000001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2173165</v>
      </c>
      <c r="B585">
        <v>1</v>
      </c>
      <c r="C585" t="s">
        <v>76</v>
      </c>
      <c r="D585" t="s">
        <v>93</v>
      </c>
      <c r="E585" t="s">
        <v>181</v>
      </c>
      <c r="F585" t="s">
        <v>1895</v>
      </c>
      <c r="G585" t="s">
        <v>183</v>
      </c>
      <c r="H585" t="s">
        <v>46</v>
      </c>
      <c r="I585" t="s">
        <v>129</v>
      </c>
      <c r="J585" t="s">
        <v>130</v>
      </c>
      <c r="K585" t="s">
        <v>131</v>
      </c>
      <c r="L585" t="s">
        <v>1896</v>
      </c>
      <c r="M585" t="s">
        <v>1897</v>
      </c>
      <c r="N585">
        <v>1.686111111</v>
      </c>
      <c r="O585">
        <v>0</v>
      </c>
      <c r="P585">
        <v>1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1.6861109999999999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2173161</v>
      </c>
      <c r="B586">
        <v>1</v>
      </c>
      <c r="C586" t="s">
        <v>77</v>
      </c>
      <c r="D586" t="s">
        <v>113</v>
      </c>
      <c r="E586" t="s">
        <v>181</v>
      </c>
      <c r="F586" t="s">
        <v>1898</v>
      </c>
      <c r="G586" t="s">
        <v>287</v>
      </c>
      <c r="H586" t="s">
        <v>46</v>
      </c>
      <c r="I586" t="s">
        <v>129</v>
      </c>
      <c r="J586" t="s">
        <v>130</v>
      </c>
      <c r="K586" t="s">
        <v>131</v>
      </c>
      <c r="L586" t="s">
        <v>1899</v>
      </c>
      <c r="M586" t="s">
        <v>1900</v>
      </c>
      <c r="N586">
        <v>2.1419444439999999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2.1419440000000001</v>
      </c>
      <c r="Y586">
        <v>0</v>
      </c>
      <c r="Z586">
        <v>0</v>
      </c>
    </row>
    <row r="587" spans="1:26" x14ac:dyDescent="0.25">
      <c r="A587">
        <v>2173193</v>
      </c>
      <c r="B587">
        <v>1</v>
      </c>
      <c r="C587" t="s">
        <v>77</v>
      </c>
      <c r="D587" t="s">
        <v>111</v>
      </c>
      <c r="E587" t="s">
        <v>161</v>
      </c>
      <c r="F587" t="s">
        <v>1901</v>
      </c>
      <c r="G587" t="s">
        <v>402</v>
      </c>
      <c r="H587" t="s">
        <v>46</v>
      </c>
      <c r="I587" t="s">
        <v>129</v>
      </c>
      <c r="J587" t="s">
        <v>130</v>
      </c>
      <c r="K587" t="s">
        <v>131</v>
      </c>
      <c r="L587" t="s">
        <v>1902</v>
      </c>
      <c r="M587" t="s">
        <v>1903</v>
      </c>
      <c r="N587">
        <v>4.2927777770000004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12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51.513333000000003</v>
      </c>
    </row>
    <row r="588" spans="1:26" x14ac:dyDescent="0.25">
      <c r="A588">
        <v>2173167</v>
      </c>
      <c r="B588">
        <v>1</v>
      </c>
      <c r="C588" t="s">
        <v>76</v>
      </c>
      <c r="D588" t="s">
        <v>93</v>
      </c>
      <c r="E588" t="s">
        <v>181</v>
      </c>
      <c r="F588" t="s">
        <v>1904</v>
      </c>
      <c r="G588" t="s">
        <v>183</v>
      </c>
      <c r="H588" t="s">
        <v>46</v>
      </c>
      <c r="I588" t="s">
        <v>129</v>
      </c>
      <c r="J588" t="s">
        <v>130</v>
      </c>
      <c r="K588" t="s">
        <v>131</v>
      </c>
      <c r="L588" t="s">
        <v>1905</v>
      </c>
      <c r="M588" t="s">
        <v>1906</v>
      </c>
      <c r="N588">
        <v>1.6177777769999999</v>
      </c>
      <c r="O588">
        <v>0</v>
      </c>
      <c r="P588">
        <v>2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3.2355559999999999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2173169</v>
      </c>
      <c r="B589">
        <v>1</v>
      </c>
      <c r="C589" t="s">
        <v>76</v>
      </c>
      <c r="D589" t="s">
        <v>88</v>
      </c>
      <c r="E589" t="s">
        <v>181</v>
      </c>
      <c r="F589" t="s">
        <v>1907</v>
      </c>
      <c r="G589" t="s">
        <v>194</v>
      </c>
      <c r="H589" t="s">
        <v>46</v>
      </c>
      <c r="I589" t="s">
        <v>129</v>
      </c>
      <c r="J589" t="s">
        <v>130</v>
      </c>
      <c r="K589" t="s">
        <v>131</v>
      </c>
      <c r="L589" t="s">
        <v>1908</v>
      </c>
      <c r="M589" t="s">
        <v>1909</v>
      </c>
      <c r="N589">
        <v>1.2527777769999999</v>
      </c>
      <c r="O589">
        <v>0</v>
      </c>
      <c r="P589">
        <v>9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11.275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2173183</v>
      </c>
      <c r="B590">
        <v>1</v>
      </c>
      <c r="C590" t="s">
        <v>77</v>
      </c>
      <c r="D590" t="s">
        <v>113</v>
      </c>
      <c r="E590" t="s">
        <v>718</v>
      </c>
      <c r="F590" t="s">
        <v>1910</v>
      </c>
      <c r="G590" t="s">
        <v>259</v>
      </c>
      <c r="H590" t="s">
        <v>46</v>
      </c>
      <c r="I590" t="s">
        <v>129</v>
      </c>
      <c r="J590" t="s">
        <v>130</v>
      </c>
      <c r="K590" t="s">
        <v>131</v>
      </c>
      <c r="L590" t="s">
        <v>1911</v>
      </c>
      <c r="M590" t="s">
        <v>1912</v>
      </c>
      <c r="N590">
        <v>1.5547222220000001</v>
      </c>
      <c r="O590">
        <v>0</v>
      </c>
      <c r="P590">
        <v>0</v>
      </c>
      <c r="Q590">
        <v>0</v>
      </c>
      <c r="R590">
        <v>107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166.355278</v>
      </c>
      <c r="Y590">
        <v>0</v>
      </c>
      <c r="Z590">
        <v>0</v>
      </c>
    </row>
    <row r="591" spans="1:26" x14ac:dyDescent="0.25">
      <c r="A591">
        <v>2173184</v>
      </c>
      <c r="B591">
        <v>1</v>
      </c>
      <c r="C591" t="s">
        <v>76</v>
      </c>
      <c r="D591" t="s">
        <v>100</v>
      </c>
      <c r="E591" t="s">
        <v>181</v>
      </c>
      <c r="F591" t="s">
        <v>1681</v>
      </c>
      <c r="G591" t="s">
        <v>183</v>
      </c>
      <c r="H591" t="s">
        <v>46</v>
      </c>
      <c r="I591" t="s">
        <v>129</v>
      </c>
      <c r="J591" t="s">
        <v>130</v>
      </c>
      <c r="K591" t="s">
        <v>131</v>
      </c>
      <c r="L591" t="s">
        <v>1913</v>
      </c>
      <c r="M591" t="s">
        <v>1914</v>
      </c>
      <c r="N591">
        <v>1.3488888880000001</v>
      </c>
      <c r="O591">
        <v>0</v>
      </c>
      <c r="P591">
        <v>10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13.488889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2173179</v>
      </c>
      <c r="B592">
        <v>1</v>
      </c>
      <c r="C592" t="s">
        <v>76</v>
      </c>
      <c r="D592" t="s">
        <v>94</v>
      </c>
      <c r="E592" t="s">
        <v>143</v>
      </c>
      <c r="F592" t="s">
        <v>1915</v>
      </c>
      <c r="G592" t="s">
        <v>145</v>
      </c>
      <c r="H592" t="s">
        <v>47</v>
      </c>
      <c r="I592" t="s">
        <v>129</v>
      </c>
      <c r="J592" t="s">
        <v>130</v>
      </c>
      <c r="K592" t="s">
        <v>131</v>
      </c>
      <c r="L592" t="s">
        <v>1916</v>
      </c>
      <c r="M592" t="s">
        <v>1917</v>
      </c>
      <c r="N592">
        <v>1.6244444440000001</v>
      </c>
      <c r="O592">
        <v>0</v>
      </c>
      <c r="P592">
        <v>9</v>
      </c>
      <c r="Q592">
        <v>0</v>
      </c>
      <c r="R592">
        <v>0</v>
      </c>
      <c r="S592">
        <v>0</v>
      </c>
      <c r="T592">
        <v>6</v>
      </c>
      <c r="U592">
        <v>0</v>
      </c>
      <c r="V592">
        <v>14.62</v>
      </c>
      <c r="W592">
        <v>0</v>
      </c>
      <c r="X592">
        <v>0</v>
      </c>
      <c r="Y592">
        <v>0</v>
      </c>
      <c r="Z592">
        <v>9.7466670000000004</v>
      </c>
    </row>
    <row r="593" spans="1:26" x14ac:dyDescent="0.25">
      <c r="A593">
        <v>2173185</v>
      </c>
      <c r="B593">
        <v>1</v>
      </c>
      <c r="C593" t="s">
        <v>76</v>
      </c>
      <c r="D593" t="s">
        <v>80</v>
      </c>
      <c r="E593" t="s">
        <v>181</v>
      </c>
      <c r="F593" t="s">
        <v>1918</v>
      </c>
      <c r="G593" t="s">
        <v>194</v>
      </c>
      <c r="H593" t="s">
        <v>46</v>
      </c>
      <c r="I593" t="s">
        <v>129</v>
      </c>
      <c r="J593" t="s">
        <v>130</v>
      </c>
      <c r="K593" t="s">
        <v>131</v>
      </c>
      <c r="L593" t="s">
        <v>1919</v>
      </c>
      <c r="M593" t="s">
        <v>1920</v>
      </c>
      <c r="N593">
        <v>1.6969444440000001</v>
      </c>
      <c r="O593">
        <v>0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1.696944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2173180</v>
      </c>
      <c r="B594">
        <v>1</v>
      </c>
      <c r="C594" t="s">
        <v>76</v>
      </c>
      <c r="D594" t="s">
        <v>96</v>
      </c>
      <c r="E594" t="s">
        <v>813</v>
      </c>
      <c r="F594" t="s">
        <v>1921</v>
      </c>
      <c r="G594" t="s">
        <v>136</v>
      </c>
      <c r="H594" t="s">
        <v>47</v>
      </c>
      <c r="I594" t="s">
        <v>283</v>
      </c>
      <c r="J594" t="s">
        <v>130</v>
      </c>
      <c r="K594" t="s">
        <v>131</v>
      </c>
      <c r="L594" t="s">
        <v>1922</v>
      </c>
      <c r="M594" t="s">
        <v>1923</v>
      </c>
      <c r="N594">
        <v>3.7014722E-2</v>
      </c>
      <c r="O594">
        <v>342</v>
      </c>
      <c r="P594">
        <v>7196</v>
      </c>
      <c r="Q594">
        <v>0</v>
      </c>
      <c r="R594">
        <v>0</v>
      </c>
      <c r="S594">
        <v>0</v>
      </c>
      <c r="T594">
        <v>0</v>
      </c>
      <c r="U594">
        <v>12.659034999999999</v>
      </c>
      <c r="V594">
        <v>266.35793999999999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2173191</v>
      </c>
      <c r="B595">
        <v>1</v>
      </c>
      <c r="C595" t="s">
        <v>77</v>
      </c>
      <c r="D595" t="s">
        <v>108</v>
      </c>
      <c r="E595" t="s">
        <v>181</v>
      </c>
      <c r="F595" t="s">
        <v>1924</v>
      </c>
      <c r="G595" t="s">
        <v>287</v>
      </c>
      <c r="H595" t="s">
        <v>46</v>
      </c>
      <c r="I595" t="s">
        <v>129</v>
      </c>
      <c r="J595" t="s">
        <v>130</v>
      </c>
      <c r="K595" t="s">
        <v>131</v>
      </c>
      <c r="L595" t="s">
        <v>1925</v>
      </c>
      <c r="M595" t="s">
        <v>1926</v>
      </c>
      <c r="N595">
        <v>1.0325</v>
      </c>
      <c r="O595">
        <v>0</v>
      </c>
      <c r="P595">
        <v>4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4.13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2173186</v>
      </c>
      <c r="B596">
        <v>1</v>
      </c>
      <c r="C596" t="s">
        <v>76</v>
      </c>
      <c r="D596" t="s">
        <v>96</v>
      </c>
      <c r="E596" t="s">
        <v>813</v>
      </c>
      <c r="F596" t="s">
        <v>1921</v>
      </c>
      <c r="G596" t="s">
        <v>136</v>
      </c>
      <c r="H596" t="s">
        <v>47</v>
      </c>
      <c r="I596" t="s">
        <v>129</v>
      </c>
      <c r="J596" t="s">
        <v>130</v>
      </c>
      <c r="K596" t="s">
        <v>131</v>
      </c>
      <c r="L596" t="s">
        <v>1927</v>
      </c>
      <c r="M596" t="s">
        <v>1928</v>
      </c>
      <c r="N596">
        <v>0.450555555</v>
      </c>
      <c r="O596">
        <v>342</v>
      </c>
      <c r="P596">
        <v>7196</v>
      </c>
      <c r="Q596">
        <v>0</v>
      </c>
      <c r="R596">
        <v>0</v>
      </c>
      <c r="S596">
        <v>0</v>
      </c>
      <c r="T596">
        <v>0</v>
      </c>
      <c r="U596">
        <v>154.09</v>
      </c>
      <c r="V596">
        <v>3242.1977740000002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2173199</v>
      </c>
      <c r="B597">
        <v>1</v>
      </c>
      <c r="C597" t="s">
        <v>77</v>
      </c>
      <c r="D597" t="s">
        <v>114</v>
      </c>
      <c r="E597" t="s">
        <v>181</v>
      </c>
      <c r="F597" t="s">
        <v>1929</v>
      </c>
      <c r="G597" t="s">
        <v>194</v>
      </c>
      <c r="H597" t="s">
        <v>46</v>
      </c>
      <c r="I597" t="s">
        <v>129</v>
      </c>
      <c r="J597" t="s">
        <v>130</v>
      </c>
      <c r="K597" t="s">
        <v>131</v>
      </c>
      <c r="L597" t="s">
        <v>1930</v>
      </c>
      <c r="M597" t="s">
        <v>1931</v>
      </c>
      <c r="N597">
        <v>0.68</v>
      </c>
      <c r="O597">
        <v>0</v>
      </c>
      <c r="P597">
        <v>1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0.68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2173208</v>
      </c>
      <c r="B598">
        <v>1</v>
      </c>
      <c r="C598" t="s">
        <v>77</v>
      </c>
      <c r="D598" t="s">
        <v>108</v>
      </c>
      <c r="E598" t="s">
        <v>181</v>
      </c>
      <c r="F598" t="s">
        <v>1932</v>
      </c>
      <c r="G598" t="s">
        <v>287</v>
      </c>
      <c r="H598" t="s">
        <v>46</v>
      </c>
      <c r="I598" t="s">
        <v>129</v>
      </c>
      <c r="J598" t="s">
        <v>130</v>
      </c>
      <c r="K598" t="s">
        <v>131</v>
      </c>
      <c r="L598" t="s">
        <v>1933</v>
      </c>
      <c r="M598" t="s">
        <v>1934</v>
      </c>
      <c r="N598">
        <v>0.51277777700000005</v>
      </c>
      <c r="O598">
        <v>0</v>
      </c>
      <c r="P598">
        <v>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0.51277799999999996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2173201</v>
      </c>
      <c r="B599">
        <v>1</v>
      </c>
      <c r="C599" t="s">
        <v>77</v>
      </c>
      <c r="D599" t="s">
        <v>116</v>
      </c>
      <c r="E599" t="s">
        <v>126</v>
      </c>
      <c r="F599" t="s">
        <v>1935</v>
      </c>
      <c r="G599" t="s">
        <v>128</v>
      </c>
      <c r="H599" t="s">
        <v>46</v>
      </c>
      <c r="I599" t="s">
        <v>129</v>
      </c>
      <c r="J599" t="s">
        <v>130</v>
      </c>
      <c r="K599" t="s">
        <v>131</v>
      </c>
      <c r="L599" t="s">
        <v>1936</v>
      </c>
      <c r="M599" t="s">
        <v>1937</v>
      </c>
      <c r="N599">
        <v>3.102222222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4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12.408889</v>
      </c>
    </row>
    <row r="600" spans="1:26" x14ac:dyDescent="0.25">
      <c r="A600">
        <v>2173238</v>
      </c>
      <c r="B600">
        <v>1</v>
      </c>
      <c r="C600" t="s">
        <v>76</v>
      </c>
      <c r="D600" t="s">
        <v>96</v>
      </c>
      <c r="E600" t="s">
        <v>134</v>
      </c>
      <c r="F600" t="s">
        <v>1938</v>
      </c>
      <c r="G600" t="s">
        <v>136</v>
      </c>
      <c r="H600" t="s">
        <v>47</v>
      </c>
      <c r="I600" t="s">
        <v>129</v>
      </c>
      <c r="J600" t="s">
        <v>130</v>
      </c>
      <c r="K600" t="s">
        <v>131</v>
      </c>
      <c r="L600" t="s">
        <v>1939</v>
      </c>
      <c r="M600" t="s">
        <v>1940</v>
      </c>
      <c r="N600">
        <v>2.41</v>
      </c>
      <c r="O600">
        <v>14</v>
      </c>
      <c r="P600">
        <v>386</v>
      </c>
      <c r="Q600">
        <v>0</v>
      </c>
      <c r="R600">
        <v>0</v>
      </c>
      <c r="S600">
        <v>0</v>
      </c>
      <c r="T600">
        <v>0</v>
      </c>
      <c r="U600">
        <v>33.74</v>
      </c>
      <c r="V600">
        <v>930.26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2173209</v>
      </c>
      <c r="B601">
        <v>1</v>
      </c>
      <c r="C601" t="s">
        <v>76</v>
      </c>
      <c r="D601" t="s">
        <v>101</v>
      </c>
      <c r="E601" t="s">
        <v>181</v>
      </c>
      <c r="F601" t="s">
        <v>1941</v>
      </c>
      <c r="G601" t="s">
        <v>287</v>
      </c>
      <c r="H601" t="s">
        <v>46</v>
      </c>
      <c r="I601" t="s">
        <v>129</v>
      </c>
      <c r="J601" t="s">
        <v>130</v>
      </c>
      <c r="K601" t="s">
        <v>131</v>
      </c>
      <c r="L601" t="s">
        <v>1942</v>
      </c>
      <c r="M601" t="s">
        <v>1943</v>
      </c>
      <c r="N601">
        <v>0.97222222199999997</v>
      </c>
      <c r="O601">
        <v>0</v>
      </c>
      <c r="P601">
        <v>1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0.97222200000000003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2173220</v>
      </c>
      <c r="B602">
        <v>1</v>
      </c>
      <c r="C602" t="s">
        <v>76</v>
      </c>
      <c r="D602" t="s">
        <v>88</v>
      </c>
      <c r="E602" t="s">
        <v>181</v>
      </c>
      <c r="F602" t="s">
        <v>1944</v>
      </c>
      <c r="G602" t="s">
        <v>194</v>
      </c>
      <c r="H602" t="s">
        <v>46</v>
      </c>
      <c r="I602" t="s">
        <v>129</v>
      </c>
      <c r="J602" t="s">
        <v>130</v>
      </c>
      <c r="K602" t="s">
        <v>131</v>
      </c>
      <c r="L602" t="s">
        <v>1945</v>
      </c>
      <c r="M602" t="s">
        <v>1946</v>
      </c>
      <c r="N602">
        <v>0.67</v>
      </c>
      <c r="O602">
        <v>0</v>
      </c>
      <c r="P602">
        <v>1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0.67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2173217</v>
      </c>
      <c r="B603">
        <v>1</v>
      </c>
      <c r="C603" t="s">
        <v>76</v>
      </c>
      <c r="D603" t="s">
        <v>107</v>
      </c>
      <c r="E603" t="s">
        <v>181</v>
      </c>
      <c r="F603" t="s">
        <v>1947</v>
      </c>
      <c r="G603" t="s">
        <v>287</v>
      </c>
      <c r="H603" t="s">
        <v>46</v>
      </c>
      <c r="I603" t="s">
        <v>129</v>
      </c>
      <c r="J603" t="s">
        <v>130</v>
      </c>
      <c r="K603" t="s">
        <v>131</v>
      </c>
      <c r="L603" t="s">
        <v>1948</v>
      </c>
      <c r="M603" t="s">
        <v>1949</v>
      </c>
      <c r="N603">
        <v>3.3486111109999999</v>
      </c>
      <c r="O603">
        <v>0</v>
      </c>
      <c r="P603">
        <v>11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36.834721999999999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2173213</v>
      </c>
      <c r="B604">
        <v>1</v>
      </c>
      <c r="C604" t="s">
        <v>76</v>
      </c>
      <c r="D604" t="s">
        <v>79</v>
      </c>
      <c r="E604" t="s">
        <v>181</v>
      </c>
      <c r="F604" t="s">
        <v>1950</v>
      </c>
      <c r="G604" t="s">
        <v>194</v>
      </c>
      <c r="H604" t="s">
        <v>46</v>
      </c>
      <c r="I604" t="s">
        <v>129</v>
      </c>
      <c r="J604" t="s">
        <v>130</v>
      </c>
      <c r="K604" t="s">
        <v>131</v>
      </c>
      <c r="L604" t="s">
        <v>1951</v>
      </c>
      <c r="M604" t="s">
        <v>1952</v>
      </c>
      <c r="N604">
        <v>1.236388888</v>
      </c>
      <c r="O604">
        <v>0</v>
      </c>
      <c r="P604">
        <v>1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1.236389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2173215</v>
      </c>
      <c r="B605">
        <v>1</v>
      </c>
      <c r="C605" t="s">
        <v>77</v>
      </c>
      <c r="D605" t="s">
        <v>108</v>
      </c>
      <c r="E605" t="s">
        <v>186</v>
      </c>
      <c r="F605" t="s">
        <v>1953</v>
      </c>
      <c r="G605" t="s">
        <v>136</v>
      </c>
      <c r="H605" t="s">
        <v>47</v>
      </c>
      <c r="I605" t="s">
        <v>129</v>
      </c>
      <c r="J605" t="s">
        <v>130</v>
      </c>
      <c r="K605" t="s">
        <v>131</v>
      </c>
      <c r="L605" t="s">
        <v>1954</v>
      </c>
      <c r="M605" t="s">
        <v>1955</v>
      </c>
      <c r="N605">
        <v>0.132222222</v>
      </c>
      <c r="O605">
        <v>47</v>
      </c>
      <c r="P605">
        <v>1062</v>
      </c>
      <c r="Q605">
        <v>0</v>
      </c>
      <c r="R605">
        <v>0</v>
      </c>
      <c r="S605">
        <v>0</v>
      </c>
      <c r="T605">
        <v>0</v>
      </c>
      <c r="U605">
        <v>6.2144440000000003</v>
      </c>
      <c r="V605">
        <v>140.41999999999999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2173197</v>
      </c>
      <c r="B606">
        <v>1</v>
      </c>
      <c r="C606" t="s">
        <v>76</v>
      </c>
      <c r="D606" t="s">
        <v>101</v>
      </c>
      <c r="E606" t="s">
        <v>186</v>
      </c>
      <c r="F606" t="s">
        <v>1956</v>
      </c>
      <c r="G606" t="s">
        <v>136</v>
      </c>
      <c r="H606" t="s">
        <v>47</v>
      </c>
      <c r="I606" t="s">
        <v>129</v>
      </c>
      <c r="J606" t="s">
        <v>130</v>
      </c>
      <c r="K606" t="s">
        <v>131</v>
      </c>
      <c r="L606" t="s">
        <v>1957</v>
      </c>
      <c r="M606" t="s">
        <v>1958</v>
      </c>
      <c r="N606">
        <v>0.28972222199999997</v>
      </c>
      <c r="O606">
        <v>18</v>
      </c>
      <c r="P606">
        <v>343</v>
      </c>
      <c r="Q606">
        <v>0</v>
      </c>
      <c r="R606">
        <v>0</v>
      </c>
      <c r="S606">
        <v>0</v>
      </c>
      <c r="T606">
        <v>0</v>
      </c>
      <c r="U606">
        <v>5.2149999999999999</v>
      </c>
      <c r="V606">
        <v>99.374722000000006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2173222</v>
      </c>
      <c r="B607">
        <v>1</v>
      </c>
      <c r="C607" t="s">
        <v>77</v>
      </c>
      <c r="D607" t="s">
        <v>111</v>
      </c>
      <c r="E607" t="s">
        <v>126</v>
      </c>
      <c r="F607" t="s">
        <v>1959</v>
      </c>
      <c r="G607" t="s">
        <v>128</v>
      </c>
      <c r="H607" t="s">
        <v>46</v>
      </c>
      <c r="I607" t="s">
        <v>129</v>
      </c>
      <c r="J607" t="s">
        <v>130</v>
      </c>
      <c r="K607" t="s">
        <v>131</v>
      </c>
      <c r="L607" t="s">
        <v>1960</v>
      </c>
      <c r="M607" t="s">
        <v>1961</v>
      </c>
      <c r="N607">
        <v>1.2127777769999999</v>
      </c>
      <c r="O607">
        <v>0</v>
      </c>
      <c r="P607">
        <v>0</v>
      </c>
      <c r="Q607">
        <v>0</v>
      </c>
      <c r="R607">
        <v>7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8.4894440000000007</v>
      </c>
      <c r="Y607">
        <v>0</v>
      </c>
      <c r="Z607">
        <v>0</v>
      </c>
    </row>
    <row r="608" spans="1:26" x14ac:dyDescent="0.25">
      <c r="A608">
        <v>2173229</v>
      </c>
      <c r="B608">
        <v>1</v>
      </c>
      <c r="C608" t="s">
        <v>77</v>
      </c>
      <c r="D608" t="s">
        <v>117</v>
      </c>
      <c r="E608" t="s">
        <v>126</v>
      </c>
      <c r="F608" t="s">
        <v>1962</v>
      </c>
      <c r="G608" t="s">
        <v>128</v>
      </c>
      <c r="H608" t="s">
        <v>46</v>
      </c>
      <c r="I608" t="s">
        <v>129</v>
      </c>
      <c r="J608" t="s">
        <v>130</v>
      </c>
      <c r="K608" t="s">
        <v>131</v>
      </c>
      <c r="L608" t="s">
        <v>1963</v>
      </c>
      <c r="M608" t="s">
        <v>1964</v>
      </c>
      <c r="N608">
        <v>1.7080555550000001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2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3.4161109999999999</v>
      </c>
    </row>
    <row r="609" spans="1:26" x14ac:dyDescent="0.25">
      <c r="A609">
        <v>2173236</v>
      </c>
      <c r="B609">
        <v>1</v>
      </c>
      <c r="C609" t="s">
        <v>77</v>
      </c>
      <c r="D609" t="s">
        <v>114</v>
      </c>
      <c r="E609" t="s">
        <v>181</v>
      </c>
      <c r="F609" t="s">
        <v>1965</v>
      </c>
      <c r="G609" t="s">
        <v>183</v>
      </c>
      <c r="H609" t="s">
        <v>46</v>
      </c>
      <c r="I609" t="s">
        <v>129</v>
      </c>
      <c r="J609" t="s">
        <v>130</v>
      </c>
      <c r="K609" t="s">
        <v>131</v>
      </c>
      <c r="L609" t="s">
        <v>1966</v>
      </c>
      <c r="M609" t="s">
        <v>1967</v>
      </c>
      <c r="N609">
        <v>2.6752777769999998</v>
      </c>
      <c r="O609">
        <v>0</v>
      </c>
      <c r="P609">
        <v>5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13.376389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2173228</v>
      </c>
      <c r="B610">
        <v>1</v>
      </c>
      <c r="C610" t="s">
        <v>76</v>
      </c>
      <c r="D610" t="s">
        <v>96</v>
      </c>
      <c r="E610" t="s">
        <v>143</v>
      </c>
      <c r="F610" t="s">
        <v>1968</v>
      </c>
      <c r="G610" t="s">
        <v>201</v>
      </c>
      <c r="H610" t="s">
        <v>47</v>
      </c>
      <c r="I610" t="s">
        <v>129</v>
      </c>
      <c r="J610" t="s">
        <v>130</v>
      </c>
      <c r="K610" t="s">
        <v>131</v>
      </c>
      <c r="L610" t="s">
        <v>1969</v>
      </c>
      <c r="M610" t="s">
        <v>1970</v>
      </c>
      <c r="N610">
        <v>0.171666666</v>
      </c>
      <c r="O610">
        <v>5</v>
      </c>
      <c r="P610">
        <v>187</v>
      </c>
      <c r="Q610">
        <v>0</v>
      </c>
      <c r="R610">
        <v>0</v>
      </c>
      <c r="S610">
        <v>0</v>
      </c>
      <c r="T610">
        <v>0</v>
      </c>
      <c r="U610">
        <v>0.85833300000000001</v>
      </c>
      <c r="V610">
        <v>32.101666999999999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2173234</v>
      </c>
      <c r="B611">
        <v>1</v>
      </c>
      <c r="C611" t="s">
        <v>76</v>
      </c>
      <c r="D611" t="s">
        <v>106</v>
      </c>
      <c r="E611" t="s">
        <v>181</v>
      </c>
      <c r="F611" t="s">
        <v>302</v>
      </c>
      <c r="G611" t="s">
        <v>287</v>
      </c>
      <c r="H611" t="s">
        <v>46</v>
      </c>
      <c r="I611" t="s">
        <v>129</v>
      </c>
      <c r="J611" t="s">
        <v>130</v>
      </c>
      <c r="K611" t="s">
        <v>131</v>
      </c>
      <c r="L611" t="s">
        <v>1971</v>
      </c>
      <c r="M611" t="s">
        <v>1972</v>
      </c>
      <c r="N611">
        <v>1.247777777</v>
      </c>
      <c r="O611">
        <v>0</v>
      </c>
      <c r="P611">
        <v>32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39.928888999999998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2173233</v>
      </c>
      <c r="B612">
        <v>1</v>
      </c>
      <c r="C612" t="s">
        <v>76</v>
      </c>
      <c r="D612" t="s">
        <v>93</v>
      </c>
      <c r="E612" t="s">
        <v>181</v>
      </c>
      <c r="F612" t="s">
        <v>1973</v>
      </c>
      <c r="G612" t="s">
        <v>163</v>
      </c>
      <c r="H612" t="s">
        <v>46</v>
      </c>
      <c r="I612" t="s">
        <v>129</v>
      </c>
      <c r="J612" t="s">
        <v>130</v>
      </c>
      <c r="K612" t="s">
        <v>131</v>
      </c>
      <c r="L612" t="s">
        <v>1974</v>
      </c>
      <c r="M612" t="s">
        <v>1975</v>
      </c>
      <c r="N612">
        <v>2.3077777770000001</v>
      </c>
      <c r="O612">
        <v>0</v>
      </c>
      <c r="P612">
        <v>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2.3077779999999999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2173240</v>
      </c>
      <c r="B613">
        <v>1</v>
      </c>
      <c r="C613" t="s">
        <v>77</v>
      </c>
      <c r="D613" t="s">
        <v>109</v>
      </c>
      <c r="E613" t="s">
        <v>161</v>
      </c>
      <c r="F613" t="s">
        <v>1976</v>
      </c>
      <c r="G613" t="s">
        <v>402</v>
      </c>
      <c r="H613" t="s">
        <v>46</v>
      </c>
      <c r="I613" t="s">
        <v>129</v>
      </c>
      <c r="J613" t="s">
        <v>130</v>
      </c>
      <c r="K613" t="s">
        <v>131</v>
      </c>
      <c r="L613" t="s">
        <v>1977</v>
      </c>
      <c r="M613" t="s">
        <v>1978</v>
      </c>
      <c r="N613">
        <v>4.7569444440000002</v>
      </c>
      <c r="O613">
        <v>0</v>
      </c>
      <c r="P613">
        <v>0</v>
      </c>
      <c r="Q613">
        <v>0</v>
      </c>
      <c r="R613">
        <v>24</v>
      </c>
      <c r="S613">
        <v>0</v>
      </c>
      <c r="T613">
        <v>9</v>
      </c>
      <c r="U613">
        <v>0</v>
      </c>
      <c r="V613">
        <v>0</v>
      </c>
      <c r="W613">
        <v>0</v>
      </c>
      <c r="X613">
        <v>114.166667</v>
      </c>
      <c r="Y613">
        <v>0</v>
      </c>
      <c r="Z613">
        <v>42.8125</v>
      </c>
    </row>
    <row r="614" spans="1:26" x14ac:dyDescent="0.25">
      <c r="A614">
        <v>2173237</v>
      </c>
      <c r="B614">
        <v>1</v>
      </c>
      <c r="C614" t="s">
        <v>76</v>
      </c>
      <c r="D614" t="s">
        <v>85</v>
      </c>
      <c r="E614" t="s">
        <v>181</v>
      </c>
      <c r="F614" t="s">
        <v>1979</v>
      </c>
      <c r="G614" t="s">
        <v>287</v>
      </c>
      <c r="H614" t="s">
        <v>46</v>
      </c>
      <c r="I614" t="s">
        <v>129</v>
      </c>
      <c r="J614" t="s">
        <v>130</v>
      </c>
      <c r="K614" t="s">
        <v>131</v>
      </c>
      <c r="L614" t="s">
        <v>1980</v>
      </c>
      <c r="M614" t="s">
        <v>1981</v>
      </c>
      <c r="N614">
        <v>0.43277777699999997</v>
      </c>
      <c r="O614">
        <v>0</v>
      </c>
      <c r="P614">
        <v>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0.432778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2173244</v>
      </c>
      <c r="B615">
        <v>1</v>
      </c>
      <c r="C615" t="s">
        <v>77</v>
      </c>
      <c r="D615" t="s">
        <v>119</v>
      </c>
      <c r="E615" t="s">
        <v>181</v>
      </c>
      <c r="F615" t="s">
        <v>1982</v>
      </c>
      <c r="G615" t="s">
        <v>194</v>
      </c>
      <c r="H615" t="s">
        <v>46</v>
      </c>
      <c r="I615" t="s">
        <v>129</v>
      </c>
      <c r="J615" t="s">
        <v>130</v>
      </c>
      <c r="K615" t="s">
        <v>131</v>
      </c>
      <c r="L615" t="s">
        <v>1983</v>
      </c>
      <c r="M615" t="s">
        <v>1984</v>
      </c>
      <c r="N615">
        <v>5.0780555549999997</v>
      </c>
      <c r="O615">
        <v>0</v>
      </c>
      <c r="P615">
        <v>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5.0780560000000001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2173248</v>
      </c>
      <c r="B616">
        <v>1</v>
      </c>
      <c r="C616" t="s">
        <v>77</v>
      </c>
      <c r="D616" t="s">
        <v>111</v>
      </c>
      <c r="E616" t="s">
        <v>126</v>
      </c>
      <c r="F616" t="s">
        <v>1985</v>
      </c>
      <c r="G616" t="s">
        <v>671</v>
      </c>
      <c r="H616" t="s">
        <v>46</v>
      </c>
      <c r="I616" t="s">
        <v>129</v>
      </c>
      <c r="J616" t="s">
        <v>130</v>
      </c>
      <c r="K616" t="s">
        <v>131</v>
      </c>
      <c r="L616" t="s">
        <v>1986</v>
      </c>
      <c r="M616" t="s">
        <v>1987</v>
      </c>
      <c r="N616">
        <v>1.7925</v>
      </c>
      <c r="O616">
        <v>0</v>
      </c>
      <c r="P616">
        <v>0</v>
      </c>
      <c r="Q616">
        <v>0</v>
      </c>
      <c r="R616">
        <v>3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5.3775000000000004</v>
      </c>
      <c r="Y616">
        <v>0</v>
      </c>
      <c r="Z616">
        <v>0</v>
      </c>
    </row>
    <row r="617" spans="1:26" x14ac:dyDescent="0.25">
      <c r="A617">
        <v>2173249</v>
      </c>
      <c r="B617">
        <v>1</v>
      </c>
      <c r="C617" t="s">
        <v>77</v>
      </c>
      <c r="D617" t="s">
        <v>118</v>
      </c>
      <c r="E617" t="s">
        <v>181</v>
      </c>
      <c r="F617" t="s">
        <v>1988</v>
      </c>
      <c r="G617" t="s">
        <v>194</v>
      </c>
      <c r="H617" t="s">
        <v>46</v>
      </c>
      <c r="I617" t="s">
        <v>129</v>
      </c>
      <c r="J617" t="s">
        <v>130</v>
      </c>
      <c r="K617" t="s">
        <v>131</v>
      </c>
      <c r="L617" t="s">
        <v>1989</v>
      </c>
      <c r="M617" t="s">
        <v>1990</v>
      </c>
      <c r="N617">
        <v>2.6541666660000001</v>
      </c>
      <c r="O617">
        <v>0</v>
      </c>
      <c r="P617">
        <v>1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2.6541670000000002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2173250</v>
      </c>
      <c r="B618">
        <v>1</v>
      </c>
      <c r="C618" t="s">
        <v>77</v>
      </c>
      <c r="D618" t="s">
        <v>108</v>
      </c>
      <c r="E618" t="s">
        <v>181</v>
      </c>
      <c r="F618" t="s">
        <v>1991</v>
      </c>
      <c r="G618" t="s">
        <v>287</v>
      </c>
      <c r="H618" t="s">
        <v>46</v>
      </c>
      <c r="I618" t="s">
        <v>129</v>
      </c>
      <c r="J618" t="s">
        <v>130</v>
      </c>
      <c r="K618" t="s">
        <v>131</v>
      </c>
      <c r="L618" t="s">
        <v>1992</v>
      </c>
      <c r="M618" t="s">
        <v>1993</v>
      </c>
      <c r="N618">
        <v>1.1727777770000001</v>
      </c>
      <c r="O618">
        <v>0</v>
      </c>
      <c r="P618">
        <v>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3.5183330000000002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2173256</v>
      </c>
      <c r="B619">
        <v>1</v>
      </c>
      <c r="C619" t="s">
        <v>76</v>
      </c>
      <c r="D619" t="s">
        <v>95</v>
      </c>
      <c r="E619" t="s">
        <v>181</v>
      </c>
      <c r="F619" t="s">
        <v>1994</v>
      </c>
      <c r="G619" t="s">
        <v>194</v>
      </c>
      <c r="H619" t="s">
        <v>46</v>
      </c>
      <c r="I619" t="s">
        <v>129</v>
      </c>
      <c r="J619" t="s">
        <v>130</v>
      </c>
      <c r="K619" t="s">
        <v>131</v>
      </c>
      <c r="L619" t="s">
        <v>1995</v>
      </c>
      <c r="M619" t="s">
        <v>1996</v>
      </c>
      <c r="N619">
        <v>4.7594444439999997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4.7594440000000002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2173251</v>
      </c>
      <c r="B620">
        <v>1</v>
      </c>
      <c r="C620" t="s">
        <v>76</v>
      </c>
      <c r="D620" t="s">
        <v>102</v>
      </c>
      <c r="E620" t="s">
        <v>126</v>
      </c>
      <c r="F620" t="s">
        <v>1997</v>
      </c>
      <c r="G620" t="s">
        <v>128</v>
      </c>
      <c r="H620" t="s">
        <v>46</v>
      </c>
      <c r="I620" t="s">
        <v>129</v>
      </c>
      <c r="J620" t="s">
        <v>130</v>
      </c>
      <c r="K620" t="s">
        <v>131</v>
      </c>
      <c r="L620" t="s">
        <v>1998</v>
      </c>
      <c r="M620" t="s">
        <v>1999</v>
      </c>
      <c r="N620">
        <v>2.2008333329999998</v>
      </c>
      <c r="O620">
        <v>0</v>
      </c>
      <c r="P620">
        <v>5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11.004167000000001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2173254</v>
      </c>
      <c r="B621">
        <v>1</v>
      </c>
      <c r="C621" t="s">
        <v>77</v>
      </c>
      <c r="D621" t="s">
        <v>123</v>
      </c>
      <c r="E621" t="s">
        <v>126</v>
      </c>
      <c r="F621" t="s">
        <v>2000</v>
      </c>
      <c r="G621" t="s">
        <v>140</v>
      </c>
      <c r="H621" t="s">
        <v>46</v>
      </c>
      <c r="I621" t="s">
        <v>129</v>
      </c>
      <c r="J621" t="s">
        <v>130</v>
      </c>
      <c r="K621" t="s">
        <v>131</v>
      </c>
      <c r="L621" t="s">
        <v>2001</v>
      </c>
      <c r="M621" t="s">
        <v>2002</v>
      </c>
      <c r="N621">
        <v>1.6186111110000001</v>
      </c>
      <c r="O621">
        <v>0</v>
      </c>
      <c r="P621">
        <v>80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129.488889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2173260</v>
      </c>
      <c r="B622">
        <v>1</v>
      </c>
      <c r="C622" t="s">
        <v>77</v>
      </c>
      <c r="D622" t="s">
        <v>113</v>
      </c>
      <c r="E622" t="s">
        <v>186</v>
      </c>
      <c r="F622" t="s">
        <v>2003</v>
      </c>
      <c r="G622" t="s">
        <v>136</v>
      </c>
      <c r="H622" t="s">
        <v>47</v>
      </c>
      <c r="I622" t="s">
        <v>129</v>
      </c>
      <c r="J622" t="s">
        <v>130</v>
      </c>
      <c r="K622" t="s">
        <v>131</v>
      </c>
      <c r="L622" t="s">
        <v>2004</v>
      </c>
      <c r="M622" t="s">
        <v>2005</v>
      </c>
      <c r="N622">
        <v>0.48222222199999998</v>
      </c>
      <c r="O622">
        <v>0</v>
      </c>
      <c r="P622">
        <v>0</v>
      </c>
      <c r="Q622">
        <v>3</v>
      </c>
      <c r="R622">
        <v>55</v>
      </c>
      <c r="S622">
        <v>40</v>
      </c>
      <c r="T622">
        <v>390</v>
      </c>
      <c r="U622">
        <v>0</v>
      </c>
      <c r="V622">
        <v>0</v>
      </c>
      <c r="W622">
        <v>1.4466669999999999</v>
      </c>
      <c r="X622">
        <v>26.522221999999999</v>
      </c>
      <c r="Y622">
        <v>19.288889000000001</v>
      </c>
      <c r="Z622">
        <v>188.066667</v>
      </c>
    </row>
    <row r="623" spans="1:26" x14ac:dyDescent="0.25">
      <c r="A623">
        <v>2173255</v>
      </c>
      <c r="B623">
        <v>1</v>
      </c>
      <c r="C623" t="s">
        <v>77</v>
      </c>
      <c r="D623" t="s">
        <v>119</v>
      </c>
      <c r="E623" t="s">
        <v>181</v>
      </c>
      <c r="F623" t="s">
        <v>2006</v>
      </c>
      <c r="G623" t="s">
        <v>194</v>
      </c>
      <c r="H623" t="s">
        <v>46</v>
      </c>
      <c r="I623" t="s">
        <v>129</v>
      </c>
      <c r="J623" t="s">
        <v>130</v>
      </c>
      <c r="K623" t="s">
        <v>131</v>
      </c>
      <c r="L623" t="s">
        <v>2007</v>
      </c>
      <c r="M623" t="s">
        <v>2008</v>
      </c>
      <c r="N623">
        <v>6.7808333330000004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1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6.7808330000000003</v>
      </c>
    </row>
    <row r="624" spans="1:26" x14ac:dyDescent="0.25">
      <c r="A624">
        <v>2173258</v>
      </c>
      <c r="B624">
        <v>1</v>
      </c>
      <c r="C624" t="s">
        <v>77</v>
      </c>
      <c r="D624" t="s">
        <v>124</v>
      </c>
      <c r="E624" t="s">
        <v>181</v>
      </c>
      <c r="F624" t="s">
        <v>2009</v>
      </c>
      <c r="G624" t="s">
        <v>194</v>
      </c>
      <c r="H624" t="s">
        <v>46</v>
      </c>
      <c r="I624" t="s">
        <v>129</v>
      </c>
      <c r="J624" t="s">
        <v>130</v>
      </c>
      <c r="K624" t="s">
        <v>131</v>
      </c>
      <c r="L624" t="s">
        <v>2010</v>
      </c>
      <c r="M624" t="s">
        <v>2011</v>
      </c>
      <c r="N624">
        <v>7.8116666659999998</v>
      </c>
      <c r="O624">
        <v>0</v>
      </c>
      <c r="P624">
        <v>1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7.8116669999999999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2173259</v>
      </c>
      <c r="B625">
        <v>1</v>
      </c>
      <c r="C625" t="s">
        <v>76</v>
      </c>
      <c r="D625" t="s">
        <v>99</v>
      </c>
      <c r="E625" t="s">
        <v>181</v>
      </c>
      <c r="F625" t="s">
        <v>2012</v>
      </c>
      <c r="G625" t="s">
        <v>194</v>
      </c>
      <c r="H625" t="s">
        <v>46</v>
      </c>
      <c r="I625" t="s">
        <v>129</v>
      </c>
      <c r="J625" t="s">
        <v>130</v>
      </c>
      <c r="K625" t="s">
        <v>131</v>
      </c>
      <c r="L625" t="s">
        <v>2013</v>
      </c>
      <c r="M625" t="s">
        <v>2014</v>
      </c>
      <c r="N625">
        <v>1.157777777</v>
      </c>
      <c r="O625">
        <v>0</v>
      </c>
      <c r="P625">
        <v>1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1.157778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2173270</v>
      </c>
      <c r="B626">
        <v>1</v>
      </c>
      <c r="C626" t="s">
        <v>76</v>
      </c>
      <c r="D626" t="s">
        <v>92</v>
      </c>
      <c r="E626" t="s">
        <v>181</v>
      </c>
      <c r="F626" t="s">
        <v>2015</v>
      </c>
      <c r="G626" t="s">
        <v>194</v>
      </c>
      <c r="H626" t="s">
        <v>46</v>
      </c>
      <c r="I626" t="s">
        <v>129</v>
      </c>
      <c r="J626" t="s">
        <v>130</v>
      </c>
      <c r="K626" t="s">
        <v>131</v>
      </c>
      <c r="L626" t="s">
        <v>2016</v>
      </c>
      <c r="M626" t="s">
        <v>2017</v>
      </c>
      <c r="N626">
        <v>1.3844444440000001</v>
      </c>
      <c r="O626">
        <v>0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1.384444</v>
      </c>
      <c r="Y626">
        <v>0</v>
      </c>
      <c r="Z626">
        <v>0</v>
      </c>
    </row>
    <row r="627" spans="1:26" x14ac:dyDescent="0.25">
      <c r="A627">
        <v>2173268</v>
      </c>
      <c r="B627">
        <v>1</v>
      </c>
      <c r="C627" t="s">
        <v>76</v>
      </c>
      <c r="D627" t="s">
        <v>96</v>
      </c>
      <c r="E627" t="s">
        <v>181</v>
      </c>
      <c r="F627" t="s">
        <v>2018</v>
      </c>
      <c r="G627" t="s">
        <v>194</v>
      </c>
      <c r="H627" t="s">
        <v>46</v>
      </c>
      <c r="I627" t="s">
        <v>129</v>
      </c>
      <c r="J627" t="s">
        <v>130</v>
      </c>
      <c r="K627" t="s">
        <v>131</v>
      </c>
      <c r="L627" t="s">
        <v>2019</v>
      </c>
      <c r="M627" t="s">
        <v>2020</v>
      </c>
      <c r="N627">
        <v>1.675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1.675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2173269</v>
      </c>
      <c r="B628">
        <v>1</v>
      </c>
      <c r="C628" t="s">
        <v>76</v>
      </c>
      <c r="D628" t="s">
        <v>89</v>
      </c>
      <c r="E628" t="s">
        <v>126</v>
      </c>
      <c r="F628" t="s">
        <v>2021</v>
      </c>
      <c r="G628" t="s">
        <v>128</v>
      </c>
      <c r="H628" t="s">
        <v>46</v>
      </c>
      <c r="I628" t="s">
        <v>129</v>
      </c>
      <c r="J628" t="s">
        <v>130</v>
      </c>
      <c r="K628" t="s">
        <v>131</v>
      </c>
      <c r="L628" t="s">
        <v>2022</v>
      </c>
      <c r="M628" t="s">
        <v>2023</v>
      </c>
      <c r="N628">
        <v>4.7097222219999999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41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193.09861100000001</v>
      </c>
    </row>
    <row r="629" spans="1:26" x14ac:dyDescent="0.25">
      <c r="A629">
        <v>2173271</v>
      </c>
      <c r="B629">
        <v>1</v>
      </c>
      <c r="C629" t="s">
        <v>77</v>
      </c>
      <c r="D629" t="s">
        <v>114</v>
      </c>
      <c r="E629" t="s">
        <v>134</v>
      </c>
      <c r="F629" t="s">
        <v>1003</v>
      </c>
      <c r="G629" t="s">
        <v>136</v>
      </c>
      <c r="H629" t="s">
        <v>47</v>
      </c>
      <c r="I629" t="s">
        <v>129</v>
      </c>
      <c r="J629" t="s">
        <v>130</v>
      </c>
      <c r="K629" t="s">
        <v>131</v>
      </c>
      <c r="L629" t="s">
        <v>2024</v>
      </c>
      <c r="M629" t="s">
        <v>2025</v>
      </c>
      <c r="N629">
        <v>1.5577777770000001</v>
      </c>
      <c r="O629">
        <v>42</v>
      </c>
      <c r="P629">
        <v>163</v>
      </c>
      <c r="Q629">
        <v>0</v>
      </c>
      <c r="R629">
        <v>0</v>
      </c>
      <c r="S629">
        <v>0</v>
      </c>
      <c r="T629">
        <v>0</v>
      </c>
      <c r="U629">
        <v>65.426666999999995</v>
      </c>
      <c r="V629">
        <v>253.917778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2173275</v>
      </c>
      <c r="B630">
        <v>1</v>
      </c>
      <c r="C630" t="s">
        <v>76</v>
      </c>
      <c r="D630" t="s">
        <v>83</v>
      </c>
      <c r="E630" t="s">
        <v>181</v>
      </c>
      <c r="F630" t="s">
        <v>2026</v>
      </c>
      <c r="G630" t="s">
        <v>194</v>
      </c>
      <c r="H630" t="s">
        <v>46</v>
      </c>
      <c r="I630" t="s">
        <v>129</v>
      </c>
      <c r="J630" t="s">
        <v>130</v>
      </c>
      <c r="K630" t="s">
        <v>131</v>
      </c>
      <c r="L630" t="s">
        <v>2027</v>
      </c>
      <c r="M630" t="s">
        <v>2028</v>
      </c>
      <c r="N630">
        <v>1.205833333</v>
      </c>
      <c r="O630">
        <v>0</v>
      </c>
      <c r="P630">
        <v>1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1.2058329999999999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2173272</v>
      </c>
      <c r="B631">
        <v>1</v>
      </c>
      <c r="C631" t="s">
        <v>77</v>
      </c>
      <c r="D631" t="s">
        <v>123</v>
      </c>
      <c r="E631" t="s">
        <v>143</v>
      </c>
      <c r="F631" t="s">
        <v>2029</v>
      </c>
      <c r="G631" t="s">
        <v>448</v>
      </c>
      <c r="H631" t="s">
        <v>47</v>
      </c>
      <c r="I631" t="s">
        <v>129</v>
      </c>
      <c r="J631" t="s">
        <v>130</v>
      </c>
      <c r="K631" t="s">
        <v>131</v>
      </c>
      <c r="L631" t="s">
        <v>2030</v>
      </c>
      <c r="M631" t="s">
        <v>2031</v>
      </c>
      <c r="N631">
        <v>4.898055555</v>
      </c>
      <c r="O631">
        <v>0</v>
      </c>
      <c r="P631">
        <v>11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53.878610999999999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2173286</v>
      </c>
      <c r="B632">
        <v>1</v>
      </c>
      <c r="C632" t="s">
        <v>76</v>
      </c>
      <c r="D632" t="s">
        <v>104</v>
      </c>
      <c r="E632" t="s">
        <v>126</v>
      </c>
      <c r="F632" t="s">
        <v>2032</v>
      </c>
      <c r="G632" t="s">
        <v>140</v>
      </c>
      <c r="H632" t="s">
        <v>46</v>
      </c>
      <c r="I632" t="s">
        <v>129</v>
      </c>
      <c r="J632" t="s">
        <v>130</v>
      </c>
      <c r="K632" t="s">
        <v>131</v>
      </c>
      <c r="L632" t="s">
        <v>2033</v>
      </c>
      <c r="M632" t="s">
        <v>2034</v>
      </c>
      <c r="N632">
        <v>3.1438888880000002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23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72.309443999999999</v>
      </c>
    </row>
    <row r="633" spans="1:26" x14ac:dyDescent="0.25">
      <c r="A633">
        <v>2173287</v>
      </c>
      <c r="B633">
        <v>1</v>
      </c>
      <c r="C633" t="s">
        <v>77</v>
      </c>
      <c r="D633" t="s">
        <v>124</v>
      </c>
      <c r="E633" t="s">
        <v>126</v>
      </c>
      <c r="F633" t="s">
        <v>2035</v>
      </c>
      <c r="G633" t="s">
        <v>128</v>
      </c>
      <c r="H633" t="s">
        <v>46</v>
      </c>
      <c r="I633" t="s">
        <v>129</v>
      </c>
      <c r="J633" t="s">
        <v>130</v>
      </c>
      <c r="K633" t="s">
        <v>131</v>
      </c>
      <c r="L633" t="s">
        <v>2036</v>
      </c>
      <c r="M633" t="s">
        <v>2037</v>
      </c>
      <c r="N633">
        <v>6.806944444</v>
      </c>
      <c r="O633">
        <v>0</v>
      </c>
      <c r="P633">
        <v>29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197.40138899999999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2173289</v>
      </c>
      <c r="B634">
        <v>1</v>
      </c>
      <c r="C634" t="s">
        <v>76</v>
      </c>
      <c r="D634" t="s">
        <v>81</v>
      </c>
      <c r="E634" t="s">
        <v>181</v>
      </c>
      <c r="F634" t="s">
        <v>2038</v>
      </c>
      <c r="G634" t="s">
        <v>287</v>
      </c>
      <c r="H634" t="s">
        <v>46</v>
      </c>
      <c r="I634" t="s">
        <v>129</v>
      </c>
      <c r="J634" t="s">
        <v>130</v>
      </c>
      <c r="K634" t="s">
        <v>131</v>
      </c>
      <c r="L634" t="s">
        <v>2039</v>
      </c>
      <c r="M634" t="s">
        <v>2040</v>
      </c>
      <c r="N634">
        <v>2.204722222</v>
      </c>
      <c r="O634">
        <v>0</v>
      </c>
      <c r="P634">
        <v>8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17.637778000000001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2173293</v>
      </c>
      <c r="B635">
        <v>1</v>
      </c>
      <c r="C635" t="s">
        <v>76</v>
      </c>
      <c r="D635" t="s">
        <v>100</v>
      </c>
      <c r="E635" t="s">
        <v>126</v>
      </c>
      <c r="F635" t="s">
        <v>2041</v>
      </c>
      <c r="G635" t="s">
        <v>128</v>
      </c>
      <c r="H635" t="s">
        <v>46</v>
      </c>
      <c r="I635" t="s">
        <v>129</v>
      </c>
      <c r="J635" t="s">
        <v>130</v>
      </c>
      <c r="K635" t="s">
        <v>131</v>
      </c>
      <c r="L635" t="s">
        <v>2042</v>
      </c>
      <c r="M635" t="s">
        <v>2043</v>
      </c>
      <c r="N635">
        <v>1.1427777770000001</v>
      </c>
      <c r="O635">
        <v>0</v>
      </c>
      <c r="P635">
        <v>76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86.851111000000003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2173290</v>
      </c>
      <c r="B636">
        <v>1</v>
      </c>
      <c r="C636" t="s">
        <v>76</v>
      </c>
      <c r="D636" t="s">
        <v>102</v>
      </c>
      <c r="E636" t="s">
        <v>126</v>
      </c>
      <c r="F636" t="s">
        <v>2044</v>
      </c>
      <c r="G636" t="s">
        <v>444</v>
      </c>
      <c r="H636" t="s">
        <v>46</v>
      </c>
      <c r="I636" t="s">
        <v>129</v>
      </c>
      <c r="J636" t="s">
        <v>130</v>
      </c>
      <c r="K636" t="s">
        <v>131</v>
      </c>
      <c r="L636" t="s">
        <v>2045</v>
      </c>
      <c r="M636" t="s">
        <v>2046</v>
      </c>
      <c r="N636">
        <v>3.3958333330000001</v>
      </c>
      <c r="O636">
        <v>0</v>
      </c>
      <c r="P636">
        <v>17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57.729166999999997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2173297</v>
      </c>
      <c r="B637">
        <v>1</v>
      </c>
      <c r="C637" t="s">
        <v>76</v>
      </c>
      <c r="D637" t="s">
        <v>94</v>
      </c>
      <c r="E637" t="s">
        <v>126</v>
      </c>
      <c r="F637" t="s">
        <v>2047</v>
      </c>
      <c r="G637" t="s">
        <v>128</v>
      </c>
      <c r="H637" t="s">
        <v>46</v>
      </c>
      <c r="I637" t="s">
        <v>129</v>
      </c>
      <c r="J637" t="s">
        <v>130</v>
      </c>
      <c r="K637" t="s">
        <v>131</v>
      </c>
      <c r="L637" t="s">
        <v>2048</v>
      </c>
      <c r="M637" t="s">
        <v>2049</v>
      </c>
      <c r="N637">
        <v>1.5991666659999999</v>
      </c>
      <c r="O637">
        <v>0</v>
      </c>
      <c r="P637">
        <v>2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3.1983329999999999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2173294</v>
      </c>
      <c r="B638">
        <v>1</v>
      </c>
      <c r="C638" t="s">
        <v>76</v>
      </c>
      <c r="D638" t="s">
        <v>96</v>
      </c>
      <c r="E638" t="s">
        <v>186</v>
      </c>
      <c r="F638" t="s">
        <v>2050</v>
      </c>
      <c r="G638" t="s">
        <v>136</v>
      </c>
      <c r="H638" t="s">
        <v>47</v>
      </c>
      <c r="I638" t="s">
        <v>283</v>
      </c>
      <c r="J638" t="s">
        <v>130</v>
      </c>
      <c r="K638" t="s">
        <v>131</v>
      </c>
      <c r="L638" t="s">
        <v>2051</v>
      </c>
      <c r="M638" t="s">
        <v>2052</v>
      </c>
      <c r="N638">
        <v>1.7777777000000002E-2</v>
      </c>
      <c r="O638">
        <v>102</v>
      </c>
      <c r="P638">
        <v>5532</v>
      </c>
      <c r="Q638">
        <v>0</v>
      </c>
      <c r="R638">
        <v>0</v>
      </c>
      <c r="S638">
        <v>0</v>
      </c>
      <c r="T638">
        <v>0</v>
      </c>
      <c r="U638">
        <v>1.8133330000000001</v>
      </c>
      <c r="V638">
        <v>98.346661999999995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2173295</v>
      </c>
      <c r="B639">
        <v>1</v>
      </c>
      <c r="C639" t="s">
        <v>77</v>
      </c>
      <c r="D639" t="s">
        <v>124</v>
      </c>
      <c r="E639" t="s">
        <v>134</v>
      </c>
      <c r="F639" t="s">
        <v>2053</v>
      </c>
      <c r="G639" t="s">
        <v>136</v>
      </c>
      <c r="H639" t="s">
        <v>47</v>
      </c>
      <c r="I639" t="s">
        <v>129</v>
      </c>
      <c r="J639" t="s">
        <v>130</v>
      </c>
      <c r="K639" t="s">
        <v>131</v>
      </c>
      <c r="L639" t="s">
        <v>2054</v>
      </c>
      <c r="M639" t="s">
        <v>2055</v>
      </c>
      <c r="N639">
        <v>0.23111111100000001</v>
      </c>
      <c r="O639">
        <v>6</v>
      </c>
      <c r="P639">
        <v>593</v>
      </c>
      <c r="Q639">
        <v>0</v>
      </c>
      <c r="R639">
        <v>0</v>
      </c>
      <c r="S639">
        <v>0</v>
      </c>
      <c r="T639">
        <v>0</v>
      </c>
      <c r="U639">
        <v>1.3866670000000001</v>
      </c>
      <c r="V639">
        <v>137.048889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2173322</v>
      </c>
      <c r="B640">
        <v>1</v>
      </c>
      <c r="C640" t="s">
        <v>76</v>
      </c>
      <c r="D640" t="s">
        <v>80</v>
      </c>
      <c r="E640" t="s">
        <v>181</v>
      </c>
      <c r="F640" t="s">
        <v>2056</v>
      </c>
      <c r="G640" t="s">
        <v>194</v>
      </c>
      <c r="H640" t="s">
        <v>46</v>
      </c>
      <c r="I640" t="s">
        <v>129</v>
      </c>
      <c r="J640" t="s">
        <v>130</v>
      </c>
      <c r="K640" t="s">
        <v>131</v>
      </c>
      <c r="L640" t="s">
        <v>2057</v>
      </c>
      <c r="M640" t="s">
        <v>2058</v>
      </c>
      <c r="N640">
        <v>2.0805555550000001</v>
      </c>
      <c r="O640">
        <v>0</v>
      </c>
      <c r="P640">
        <v>2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4.161111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2173302</v>
      </c>
      <c r="B641">
        <v>1</v>
      </c>
      <c r="C641" t="s">
        <v>76</v>
      </c>
      <c r="D641" t="s">
        <v>78</v>
      </c>
      <c r="E641" t="s">
        <v>161</v>
      </c>
      <c r="F641" t="s">
        <v>2059</v>
      </c>
      <c r="G641" t="s">
        <v>402</v>
      </c>
      <c r="H641" t="s">
        <v>46</v>
      </c>
      <c r="I641" t="s">
        <v>129</v>
      </c>
      <c r="J641" t="s">
        <v>130</v>
      </c>
      <c r="K641" t="s">
        <v>131</v>
      </c>
      <c r="L641" t="s">
        <v>2060</v>
      </c>
      <c r="M641" t="s">
        <v>2061</v>
      </c>
      <c r="N641">
        <v>1.651944444</v>
      </c>
      <c r="O641">
        <v>0</v>
      </c>
      <c r="P641">
        <v>1106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1827.050555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2173318</v>
      </c>
      <c r="B642">
        <v>1</v>
      </c>
      <c r="C642" t="s">
        <v>76</v>
      </c>
      <c r="D642" t="s">
        <v>91</v>
      </c>
      <c r="E642" t="s">
        <v>186</v>
      </c>
      <c r="F642" t="s">
        <v>2062</v>
      </c>
      <c r="G642" t="s">
        <v>136</v>
      </c>
      <c r="H642" t="s">
        <v>47</v>
      </c>
      <c r="I642" t="s">
        <v>129</v>
      </c>
      <c r="J642" t="s">
        <v>130</v>
      </c>
      <c r="K642" t="s">
        <v>131</v>
      </c>
      <c r="L642" t="s">
        <v>2063</v>
      </c>
      <c r="M642" t="s">
        <v>2064</v>
      </c>
      <c r="N642">
        <v>1.4427777770000001</v>
      </c>
      <c r="O642">
        <v>5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7.213889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2173301</v>
      </c>
      <c r="B643">
        <v>1</v>
      </c>
      <c r="C643" t="s">
        <v>77</v>
      </c>
      <c r="D643" t="s">
        <v>119</v>
      </c>
      <c r="E643" t="s">
        <v>181</v>
      </c>
      <c r="F643" t="s">
        <v>2065</v>
      </c>
      <c r="G643" t="s">
        <v>194</v>
      </c>
      <c r="H643" t="s">
        <v>46</v>
      </c>
      <c r="I643" t="s">
        <v>129</v>
      </c>
      <c r="J643" t="s">
        <v>130</v>
      </c>
      <c r="K643" t="s">
        <v>131</v>
      </c>
      <c r="L643" t="s">
        <v>2066</v>
      </c>
      <c r="M643" t="s">
        <v>2067</v>
      </c>
      <c r="N643">
        <v>1.9230555549999999</v>
      </c>
      <c r="O643">
        <v>0</v>
      </c>
      <c r="P643">
        <v>2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3.8461110000000001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2173316</v>
      </c>
      <c r="B644">
        <v>1</v>
      </c>
      <c r="C644" t="s">
        <v>76</v>
      </c>
      <c r="D644" t="s">
        <v>96</v>
      </c>
      <c r="E644" t="s">
        <v>134</v>
      </c>
      <c r="F644" t="s">
        <v>1938</v>
      </c>
      <c r="G644" t="s">
        <v>2068</v>
      </c>
      <c r="H644" t="s">
        <v>47</v>
      </c>
      <c r="I644" t="s">
        <v>129</v>
      </c>
      <c r="J644" t="s">
        <v>130</v>
      </c>
      <c r="K644" t="s">
        <v>131</v>
      </c>
      <c r="L644" t="s">
        <v>2069</v>
      </c>
      <c r="M644" t="s">
        <v>2070</v>
      </c>
      <c r="N644">
        <v>2.4386111110000002</v>
      </c>
      <c r="O644">
        <v>14</v>
      </c>
      <c r="P644">
        <v>386</v>
      </c>
      <c r="Q644">
        <v>0</v>
      </c>
      <c r="R644">
        <v>0</v>
      </c>
      <c r="S644">
        <v>0</v>
      </c>
      <c r="T644">
        <v>0</v>
      </c>
      <c r="U644">
        <v>34.140555999999997</v>
      </c>
      <c r="V644">
        <v>941.30388900000003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2173325</v>
      </c>
      <c r="B645">
        <v>1</v>
      </c>
      <c r="C645" t="s">
        <v>77</v>
      </c>
      <c r="D645" t="s">
        <v>115</v>
      </c>
      <c r="E645" t="s">
        <v>126</v>
      </c>
      <c r="F645" t="s">
        <v>2071</v>
      </c>
      <c r="G645" t="s">
        <v>128</v>
      </c>
      <c r="H645" t="s">
        <v>46</v>
      </c>
      <c r="I645" t="s">
        <v>129</v>
      </c>
      <c r="J645" t="s">
        <v>130</v>
      </c>
      <c r="K645" t="s">
        <v>131</v>
      </c>
      <c r="L645" t="s">
        <v>2072</v>
      </c>
      <c r="M645" t="s">
        <v>2073</v>
      </c>
      <c r="N645">
        <v>2.0016666660000002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43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86.071667000000005</v>
      </c>
    </row>
    <row r="646" spans="1:26" x14ac:dyDescent="0.25">
      <c r="A646">
        <v>2173331</v>
      </c>
      <c r="B646">
        <v>1</v>
      </c>
      <c r="C646" t="s">
        <v>77</v>
      </c>
      <c r="D646" t="s">
        <v>109</v>
      </c>
      <c r="E646" t="s">
        <v>181</v>
      </c>
      <c r="F646" t="s">
        <v>2074</v>
      </c>
      <c r="G646" t="s">
        <v>194</v>
      </c>
      <c r="H646" t="s">
        <v>46</v>
      </c>
      <c r="I646" t="s">
        <v>129</v>
      </c>
      <c r="J646" t="s">
        <v>130</v>
      </c>
      <c r="K646" t="s">
        <v>131</v>
      </c>
      <c r="L646" t="s">
        <v>2075</v>
      </c>
      <c r="M646" t="s">
        <v>2076</v>
      </c>
      <c r="N646">
        <v>3.2483333330000002</v>
      </c>
      <c r="O646">
        <v>0</v>
      </c>
      <c r="P646">
        <v>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3.2483330000000001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2173311</v>
      </c>
      <c r="B647">
        <v>1</v>
      </c>
      <c r="C647" t="s">
        <v>77</v>
      </c>
      <c r="D647" t="s">
        <v>111</v>
      </c>
      <c r="E647" t="s">
        <v>134</v>
      </c>
      <c r="F647" t="s">
        <v>2077</v>
      </c>
      <c r="G647" t="s">
        <v>136</v>
      </c>
      <c r="H647" t="s">
        <v>47</v>
      </c>
      <c r="I647" t="s">
        <v>283</v>
      </c>
      <c r="J647" t="s">
        <v>130</v>
      </c>
      <c r="K647" t="s">
        <v>131</v>
      </c>
      <c r="L647" t="s">
        <v>2078</v>
      </c>
      <c r="M647" t="s">
        <v>2079</v>
      </c>
      <c r="N647">
        <v>1.9444444000000002E-2</v>
      </c>
      <c r="O647">
        <v>0</v>
      </c>
      <c r="P647">
        <v>0</v>
      </c>
      <c r="Q647">
        <v>0</v>
      </c>
      <c r="R647">
        <v>0</v>
      </c>
      <c r="S647">
        <v>12</v>
      </c>
      <c r="T647">
        <v>2407</v>
      </c>
      <c r="U647">
        <v>0</v>
      </c>
      <c r="V647">
        <v>0</v>
      </c>
      <c r="W647">
        <v>0</v>
      </c>
      <c r="X647">
        <v>0</v>
      </c>
      <c r="Y647">
        <v>0.23333300000000001</v>
      </c>
      <c r="Z647">
        <v>46.802776999999999</v>
      </c>
    </row>
    <row r="648" spans="1:26" x14ac:dyDescent="0.25">
      <c r="A648">
        <v>2173312</v>
      </c>
      <c r="B648">
        <v>1</v>
      </c>
      <c r="C648" t="s">
        <v>76</v>
      </c>
      <c r="D648" t="s">
        <v>96</v>
      </c>
      <c r="E648" t="s">
        <v>186</v>
      </c>
      <c r="F648" t="s">
        <v>2080</v>
      </c>
      <c r="G648" t="s">
        <v>448</v>
      </c>
      <c r="H648" t="s">
        <v>47</v>
      </c>
      <c r="I648" t="s">
        <v>129</v>
      </c>
      <c r="J648" t="s">
        <v>130</v>
      </c>
      <c r="K648" t="s">
        <v>131</v>
      </c>
      <c r="L648" t="s">
        <v>2081</v>
      </c>
      <c r="M648" t="s">
        <v>2082</v>
      </c>
      <c r="N648">
        <v>0.81138888799999997</v>
      </c>
      <c r="O648">
        <v>13</v>
      </c>
      <c r="P648">
        <v>1054</v>
      </c>
      <c r="Q648">
        <v>0</v>
      </c>
      <c r="R648">
        <v>0</v>
      </c>
      <c r="S648">
        <v>0</v>
      </c>
      <c r="T648">
        <v>0</v>
      </c>
      <c r="U648">
        <v>10.548056000000001</v>
      </c>
      <c r="V648">
        <v>855.20388800000001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2173314</v>
      </c>
      <c r="B649">
        <v>1</v>
      </c>
      <c r="C649" t="s">
        <v>76</v>
      </c>
      <c r="D649" t="s">
        <v>106</v>
      </c>
      <c r="E649" t="s">
        <v>181</v>
      </c>
      <c r="F649" t="s">
        <v>302</v>
      </c>
      <c r="G649" t="s">
        <v>287</v>
      </c>
      <c r="H649" t="s">
        <v>46</v>
      </c>
      <c r="I649" t="s">
        <v>129</v>
      </c>
      <c r="J649" t="s">
        <v>130</v>
      </c>
      <c r="K649" t="s">
        <v>131</v>
      </c>
      <c r="L649" t="s">
        <v>2083</v>
      </c>
      <c r="M649" t="s">
        <v>2084</v>
      </c>
      <c r="N649">
        <v>1.6386111109999999</v>
      </c>
      <c r="O649">
        <v>0</v>
      </c>
      <c r="P649">
        <v>32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52.435555999999998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2173321</v>
      </c>
      <c r="B650">
        <v>1</v>
      </c>
      <c r="C650" t="s">
        <v>77</v>
      </c>
      <c r="D650" t="s">
        <v>118</v>
      </c>
      <c r="E650" t="s">
        <v>161</v>
      </c>
      <c r="F650" t="s">
        <v>2085</v>
      </c>
      <c r="G650" t="s">
        <v>402</v>
      </c>
      <c r="H650" t="s">
        <v>46</v>
      </c>
      <c r="I650" t="s">
        <v>129</v>
      </c>
      <c r="J650" t="s">
        <v>130</v>
      </c>
      <c r="K650" t="s">
        <v>131</v>
      </c>
      <c r="L650" t="s">
        <v>2086</v>
      </c>
      <c r="M650" t="s">
        <v>2087</v>
      </c>
      <c r="N650">
        <v>0.98277777700000002</v>
      </c>
      <c r="O650">
        <v>0</v>
      </c>
      <c r="P650">
        <v>361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354.78277700000001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2173319</v>
      </c>
      <c r="B651">
        <v>1</v>
      </c>
      <c r="C651" t="s">
        <v>76</v>
      </c>
      <c r="D651" t="s">
        <v>95</v>
      </c>
      <c r="E651" t="s">
        <v>126</v>
      </c>
      <c r="F651" t="s">
        <v>2088</v>
      </c>
      <c r="G651" t="s">
        <v>128</v>
      </c>
      <c r="H651" t="s">
        <v>46</v>
      </c>
      <c r="I651" t="s">
        <v>129</v>
      </c>
      <c r="J651" t="s">
        <v>130</v>
      </c>
      <c r="K651" t="s">
        <v>131</v>
      </c>
      <c r="L651" t="s">
        <v>2089</v>
      </c>
      <c r="M651" t="s">
        <v>2090</v>
      </c>
      <c r="N651">
        <v>2.525555555</v>
      </c>
      <c r="O651">
        <v>0</v>
      </c>
      <c r="P651">
        <v>44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111.124444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2173320</v>
      </c>
      <c r="B652">
        <v>1</v>
      </c>
      <c r="C652" t="s">
        <v>76</v>
      </c>
      <c r="D652" t="s">
        <v>81</v>
      </c>
      <c r="E652" t="s">
        <v>161</v>
      </c>
      <c r="F652" t="s">
        <v>2091</v>
      </c>
      <c r="G652" t="s">
        <v>140</v>
      </c>
      <c r="H652" t="s">
        <v>46</v>
      </c>
      <c r="I652" t="s">
        <v>129</v>
      </c>
      <c r="J652" t="s">
        <v>130</v>
      </c>
      <c r="K652" t="s">
        <v>131</v>
      </c>
      <c r="L652" t="s">
        <v>2092</v>
      </c>
      <c r="M652" t="s">
        <v>2093</v>
      </c>
      <c r="N652">
        <v>3.4575</v>
      </c>
      <c r="O652">
        <v>0</v>
      </c>
      <c r="P652">
        <v>501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1732.2075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2173334</v>
      </c>
      <c r="B653">
        <v>1</v>
      </c>
      <c r="C653" t="s">
        <v>77</v>
      </c>
      <c r="D653" t="s">
        <v>111</v>
      </c>
      <c r="E653" t="s">
        <v>143</v>
      </c>
      <c r="F653" t="s">
        <v>2094</v>
      </c>
      <c r="G653" t="s">
        <v>145</v>
      </c>
      <c r="H653" t="s">
        <v>47</v>
      </c>
      <c r="I653" t="s">
        <v>129</v>
      </c>
      <c r="J653" t="s">
        <v>130</v>
      </c>
      <c r="K653" t="s">
        <v>131</v>
      </c>
      <c r="L653" t="s">
        <v>2095</v>
      </c>
      <c r="M653" t="s">
        <v>2096</v>
      </c>
      <c r="N653">
        <v>2.7749999999999999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66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183.15</v>
      </c>
    </row>
    <row r="654" spans="1:26" x14ac:dyDescent="0.25">
      <c r="A654">
        <v>2173327</v>
      </c>
      <c r="B654">
        <v>1</v>
      </c>
      <c r="C654" t="s">
        <v>77</v>
      </c>
      <c r="D654" t="s">
        <v>112</v>
      </c>
      <c r="E654" t="s">
        <v>134</v>
      </c>
      <c r="F654" t="s">
        <v>1294</v>
      </c>
      <c r="G654" t="s">
        <v>136</v>
      </c>
      <c r="H654" t="s">
        <v>47</v>
      </c>
      <c r="I654" t="s">
        <v>129</v>
      </c>
      <c r="J654" t="s">
        <v>130</v>
      </c>
      <c r="K654" t="s">
        <v>131</v>
      </c>
      <c r="L654" t="s">
        <v>2097</v>
      </c>
      <c r="M654" t="s">
        <v>2098</v>
      </c>
      <c r="N654">
        <v>2.1833333330000002</v>
      </c>
      <c r="O654">
        <v>20</v>
      </c>
      <c r="P654">
        <v>165</v>
      </c>
      <c r="Q654">
        <v>130</v>
      </c>
      <c r="R654">
        <v>47</v>
      </c>
      <c r="S654">
        <v>18</v>
      </c>
      <c r="T654">
        <v>43</v>
      </c>
      <c r="U654">
        <v>43.666666999999997</v>
      </c>
      <c r="V654">
        <v>360.25</v>
      </c>
      <c r="W654">
        <v>283.83333299999998</v>
      </c>
      <c r="X654">
        <v>102.61666700000001</v>
      </c>
      <c r="Y654">
        <v>39.299999999999997</v>
      </c>
      <c r="Z654">
        <v>93.883332999999993</v>
      </c>
    </row>
    <row r="655" spans="1:26" x14ac:dyDescent="0.25">
      <c r="A655">
        <v>2173328</v>
      </c>
      <c r="B655">
        <v>1</v>
      </c>
      <c r="C655" t="s">
        <v>77</v>
      </c>
      <c r="D655" t="s">
        <v>116</v>
      </c>
      <c r="E655" t="s">
        <v>161</v>
      </c>
      <c r="F655" t="s">
        <v>2099</v>
      </c>
      <c r="G655" t="s">
        <v>402</v>
      </c>
      <c r="H655" t="s">
        <v>46</v>
      </c>
      <c r="I655" t="s">
        <v>129</v>
      </c>
      <c r="J655" t="s">
        <v>130</v>
      </c>
      <c r="K655" t="s">
        <v>131</v>
      </c>
      <c r="L655" t="s">
        <v>2100</v>
      </c>
      <c r="M655" t="s">
        <v>2101</v>
      </c>
      <c r="N655">
        <v>1.290277777</v>
      </c>
      <c r="O655">
        <v>0</v>
      </c>
      <c r="P655">
        <v>76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98.061110999999997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2173337</v>
      </c>
      <c r="B656">
        <v>1</v>
      </c>
      <c r="C656" t="s">
        <v>76</v>
      </c>
      <c r="D656" t="s">
        <v>95</v>
      </c>
      <c r="E656" t="s">
        <v>181</v>
      </c>
      <c r="F656" t="s">
        <v>2102</v>
      </c>
      <c r="G656" t="s">
        <v>287</v>
      </c>
      <c r="H656" t="s">
        <v>46</v>
      </c>
      <c r="I656" t="s">
        <v>129</v>
      </c>
      <c r="J656" t="s">
        <v>130</v>
      </c>
      <c r="K656" t="s">
        <v>131</v>
      </c>
      <c r="L656" t="s">
        <v>2103</v>
      </c>
      <c r="M656" t="s">
        <v>2104</v>
      </c>
      <c r="N656">
        <v>3.5558333329999998</v>
      </c>
      <c r="O656">
        <v>0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3.5558329999999998</v>
      </c>
      <c r="Y656">
        <v>0</v>
      </c>
      <c r="Z656">
        <v>0</v>
      </c>
    </row>
    <row r="657" spans="1:26" x14ac:dyDescent="0.25">
      <c r="A657">
        <v>2173349</v>
      </c>
      <c r="B657">
        <v>1</v>
      </c>
      <c r="C657" t="s">
        <v>76</v>
      </c>
      <c r="D657" t="s">
        <v>88</v>
      </c>
      <c r="E657" t="s">
        <v>181</v>
      </c>
      <c r="F657" t="s">
        <v>2105</v>
      </c>
      <c r="G657" t="s">
        <v>163</v>
      </c>
      <c r="H657" t="s">
        <v>46</v>
      </c>
      <c r="I657" t="s">
        <v>129</v>
      </c>
      <c r="J657" t="s">
        <v>130</v>
      </c>
      <c r="K657" t="s">
        <v>131</v>
      </c>
      <c r="L657" t="s">
        <v>2106</v>
      </c>
      <c r="M657" t="s">
        <v>2107</v>
      </c>
      <c r="N657">
        <v>3.386111111</v>
      </c>
      <c r="O657">
        <v>0</v>
      </c>
      <c r="P657">
        <v>1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3.3861110000000001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2173336</v>
      </c>
      <c r="B658">
        <v>1</v>
      </c>
      <c r="C658" t="s">
        <v>76</v>
      </c>
      <c r="D658" t="s">
        <v>103</v>
      </c>
      <c r="E658" t="s">
        <v>126</v>
      </c>
      <c r="F658" t="s">
        <v>229</v>
      </c>
      <c r="G658" t="s">
        <v>128</v>
      </c>
      <c r="H658" t="s">
        <v>46</v>
      </c>
      <c r="I658" t="s">
        <v>129</v>
      </c>
      <c r="J658" t="s">
        <v>130</v>
      </c>
      <c r="K658" t="s">
        <v>131</v>
      </c>
      <c r="L658" t="s">
        <v>2108</v>
      </c>
      <c r="M658" t="s">
        <v>2109</v>
      </c>
      <c r="N658">
        <v>1.0480555549999999</v>
      </c>
      <c r="O658">
        <v>0</v>
      </c>
      <c r="P658">
        <v>0</v>
      </c>
      <c r="Q658">
        <v>0</v>
      </c>
      <c r="R658">
        <v>25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26.201388999999999</v>
      </c>
      <c r="Y658">
        <v>0</v>
      </c>
      <c r="Z658">
        <v>0</v>
      </c>
    </row>
    <row r="659" spans="1:26" x14ac:dyDescent="0.25">
      <c r="A659">
        <v>2173346</v>
      </c>
      <c r="B659">
        <v>1</v>
      </c>
      <c r="C659" t="s">
        <v>76</v>
      </c>
      <c r="D659" t="s">
        <v>91</v>
      </c>
      <c r="E659" t="s">
        <v>143</v>
      </c>
      <c r="F659" t="s">
        <v>2110</v>
      </c>
      <c r="G659" t="s">
        <v>136</v>
      </c>
      <c r="H659" t="s">
        <v>47</v>
      </c>
      <c r="I659" t="s">
        <v>129</v>
      </c>
      <c r="J659" t="s">
        <v>130</v>
      </c>
      <c r="K659" t="s">
        <v>131</v>
      </c>
      <c r="L659" t="s">
        <v>2111</v>
      </c>
      <c r="M659" t="s">
        <v>2112</v>
      </c>
      <c r="N659">
        <v>0.86027777699999997</v>
      </c>
      <c r="O659">
        <v>5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4.3013890000000004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2173338</v>
      </c>
      <c r="B660">
        <v>1</v>
      </c>
      <c r="C660" t="s">
        <v>76</v>
      </c>
      <c r="D660" t="s">
        <v>92</v>
      </c>
      <c r="E660" t="s">
        <v>126</v>
      </c>
      <c r="F660" t="s">
        <v>2113</v>
      </c>
      <c r="G660" t="s">
        <v>152</v>
      </c>
      <c r="H660" t="s">
        <v>46</v>
      </c>
      <c r="I660" t="s">
        <v>129</v>
      </c>
      <c r="J660" t="s">
        <v>130</v>
      </c>
      <c r="K660" t="s">
        <v>131</v>
      </c>
      <c r="L660" t="s">
        <v>2114</v>
      </c>
      <c r="M660" t="s">
        <v>2115</v>
      </c>
      <c r="N660">
        <v>1.623611111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105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170.47916699999999</v>
      </c>
    </row>
    <row r="661" spans="1:26" x14ac:dyDescent="0.25">
      <c r="A661">
        <v>2173340</v>
      </c>
      <c r="B661">
        <v>1</v>
      </c>
      <c r="C661" t="s">
        <v>76</v>
      </c>
      <c r="D661" t="s">
        <v>102</v>
      </c>
      <c r="E661" t="s">
        <v>134</v>
      </c>
      <c r="F661" t="s">
        <v>2116</v>
      </c>
      <c r="G661" t="s">
        <v>136</v>
      </c>
      <c r="H661" t="s">
        <v>47</v>
      </c>
      <c r="I661" t="s">
        <v>129</v>
      </c>
      <c r="J661" t="s">
        <v>130</v>
      </c>
      <c r="K661" t="s">
        <v>131</v>
      </c>
      <c r="L661" t="s">
        <v>2117</v>
      </c>
      <c r="M661" t="s">
        <v>2118</v>
      </c>
      <c r="N661">
        <v>0.94638888799999998</v>
      </c>
      <c r="O661">
        <v>0</v>
      </c>
      <c r="P661">
        <v>0</v>
      </c>
      <c r="Q661">
        <v>0</v>
      </c>
      <c r="R661">
        <v>0</v>
      </c>
      <c r="S661">
        <v>95</v>
      </c>
      <c r="T661">
        <v>921</v>
      </c>
      <c r="U661">
        <v>0</v>
      </c>
      <c r="V661">
        <v>0</v>
      </c>
      <c r="W661">
        <v>0</v>
      </c>
      <c r="X661">
        <v>0</v>
      </c>
      <c r="Y661">
        <v>89.906943999999996</v>
      </c>
      <c r="Z661">
        <v>871.62416599999995</v>
      </c>
    </row>
    <row r="662" spans="1:26" x14ac:dyDescent="0.25">
      <c r="A662">
        <v>2173341</v>
      </c>
      <c r="B662">
        <v>1</v>
      </c>
      <c r="C662" t="s">
        <v>77</v>
      </c>
      <c r="D662" t="s">
        <v>124</v>
      </c>
      <c r="E662" t="s">
        <v>126</v>
      </c>
      <c r="F662" t="s">
        <v>2119</v>
      </c>
      <c r="G662" t="s">
        <v>128</v>
      </c>
      <c r="H662" t="s">
        <v>46</v>
      </c>
      <c r="I662" t="s">
        <v>129</v>
      </c>
      <c r="J662" t="s">
        <v>130</v>
      </c>
      <c r="K662" t="s">
        <v>131</v>
      </c>
      <c r="L662" t="s">
        <v>2120</v>
      </c>
      <c r="M662" t="s">
        <v>2121</v>
      </c>
      <c r="N662">
        <v>9.9880555550000008</v>
      </c>
      <c r="O662">
        <v>0</v>
      </c>
      <c r="P662">
        <v>40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399.522222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2173342</v>
      </c>
      <c r="B663">
        <v>1</v>
      </c>
      <c r="C663" t="s">
        <v>76</v>
      </c>
      <c r="D663" t="s">
        <v>93</v>
      </c>
      <c r="E663" t="s">
        <v>181</v>
      </c>
      <c r="F663" t="s">
        <v>2122</v>
      </c>
      <c r="G663" t="s">
        <v>287</v>
      </c>
      <c r="H663" t="s">
        <v>46</v>
      </c>
      <c r="I663" t="s">
        <v>129</v>
      </c>
      <c r="J663" t="s">
        <v>130</v>
      </c>
      <c r="K663" t="s">
        <v>131</v>
      </c>
      <c r="L663" t="s">
        <v>2123</v>
      </c>
      <c r="M663" t="s">
        <v>2124</v>
      </c>
      <c r="N663">
        <v>0.65944444400000002</v>
      </c>
      <c r="O663">
        <v>0</v>
      </c>
      <c r="P663">
        <v>2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1.318889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2173350</v>
      </c>
      <c r="B664">
        <v>1</v>
      </c>
      <c r="C664" t="s">
        <v>77</v>
      </c>
      <c r="D664" t="s">
        <v>115</v>
      </c>
      <c r="E664" t="s">
        <v>181</v>
      </c>
      <c r="F664" t="s">
        <v>2125</v>
      </c>
      <c r="G664" t="s">
        <v>194</v>
      </c>
      <c r="H664" t="s">
        <v>46</v>
      </c>
      <c r="I664" t="s">
        <v>129</v>
      </c>
      <c r="J664" t="s">
        <v>130</v>
      </c>
      <c r="K664" t="s">
        <v>131</v>
      </c>
      <c r="L664" t="s">
        <v>2126</v>
      </c>
      <c r="M664" t="s">
        <v>2127</v>
      </c>
      <c r="N664">
        <v>2.2583333329999999</v>
      </c>
      <c r="O664">
        <v>0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2.2583329999999999</v>
      </c>
      <c r="Y664">
        <v>0</v>
      </c>
      <c r="Z664">
        <v>0</v>
      </c>
    </row>
    <row r="665" spans="1:26" x14ac:dyDescent="0.25">
      <c r="A665">
        <v>2173345</v>
      </c>
      <c r="B665">
        <v>1</v>
      </c>
      <c r="C665" t="s">
        <v>76</v>
      </c>
      <c r="D665" t="s">
        <v>79</v>
      </c>
      <c r="E665" t="s">
        <v>181</v>
      </c>
      <c r="F665" t="s">
        <v>2128</v>
      </c>
      <c r="G665" t="s">
        <v>194</v>
      </c>
      <c r="H665" t="s">
        <v>46</v>
      </c>
      <c r="I665" t="s">
        <v>129</v>
      </c>
      <c r="J665" t="s">
        <v>130</v>
      </c>
      <c r="K665" t="s">
        <v>131</v>
      </c>
      <c r="L665" t="s">
        <v>2129</v>
      </c>
      <c r="M665" t="s">
        <v>2130</v>
      </c>
      <c r="N665">
        <v>1.4</v>
      </c>
      <c r="O665">
        <v>0</v>
      </c>
      <c r="P665">
        <v>1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1.4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2173352</v>
      </c>
      <c r="B666">
        <v>1</v>
      </c>
      <c r="C666" t="s">
        <v>76</v>
      </c>
      <c r="D666" t="s">
        <v>104</v>
      </c>
      <c r="E666" t="s">
        <v>181</v>
      </c>
      <c r="F666" t="s">
        <v>2131</v>
      </c>
      <c r="G666" t="s">
        <v>194</v>
      </c>
      <c r="H666" t="s">
        <v>46</v>
      </c>
      <c r="I666" t="s">
        <v>129</v>
      </c>
      <c r="J666" t="s">
        <v>130</v>
      </c>
      <c r="K666" t="s">
        <v>131</v>
      </c>
      <c r="L666" t="s">
        <v>2132</v>
      </c>
      <c r="M666" t="s">
        <v>2133</v>
      </c>
      <c r="N666">
        <v>3.2438888879999999</v>
      </c>
      <c r="O666">
        <v>0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3.2438889999999998</v>
      </c>
      <c r="Y666">
        <v>0</v>
      </c>
      <c r="Z666">
        <v>0</v>
      </c>
    </row>
    <row r="667" spans="1:26" x14ac:dyDescent="0.25">
      <c r="A667">
        <v>2173348</v>
      </c>
      <c r="B667">
        <v>1</v>
      </c>
      <c r="C667" t="s">
        <v>76</v>
      </c>
      <c r="D667" t="s">
        <v>95</v>
      </c>
      <c r="E667" t="s">
        <v>126</v>
      </c>
      <c r="F667" t="s">
        <v>2134</v>
      </c>
      <c r="G667" t="s">
        <v>128</v>
      </c>
      <c r="H667" t="s">
        <v>46</v>
      </c>
      <c r="I667" t="s">
        <v>129</v>
      </c>
      <c r="J667" t="s">
        <v>130</v>
      </c>
      <c r="K667" t="s">
        <v>131</v>
      </c>
      <c r="L667" t="s">
        <v>2135</v>
      </c>
      <c r="M667" t="s">
        <v>2136</v>
      </c>
      <c r="N667">
        <v>3.045833333</v>
      </c>
      <c r="O667">
        <v>0</v>
      </c>
      <c r="P667">
        <v>0</v>
      </c>
      <c r="Q667">
        <v>0</v>
      </c>
      <c r="R667">
        <v>20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60.916666999999997</v>
      </c>
      <c r="Y667">
        <v>0</v>
      </c>
      <c r="Z667">
        <v>0</v>
      </c>
    </row>
    <row r="668" spans="1:26" x14ac:dyDescent="0.25">
      <c r="A668">
        <v>2173354</v>
      </c>
      <c r="B668">
        <v>1</v>
      </c>
      <c r="C668" t="s">
        <v>77</v>
      </c>
      <c r="D668" t="s">
        <v>118</v>
      </c>
      <c r="E668" t="s">
        <v>181</v>
      </c>
      <c r="F668" t="s">
        <v>2137</v>
      </c>
      <c r="G668" t="s">
        <v>194</v>
      </c>
      <c r="H668" t="s">
        <v>46</v>
      </c>
      <c r="I668" t="s">
        <v>129</v>
      </c>
      <c r="J668" t="s">
        <v>130</v>
      </c>
      <c r="K668" t="s">
        <v>131</v>
      </c>
      <c r="L668" t="s">
        <v>2138</v>
      </c>
      <c r="M668" t="s">
        <v>2139</v>
      </c>
      <c r="N668">
        <v>5.3602777770000003</v>
      </c>
      <c r="O668">
        <v>0</v>
      </c>
      <c r="P668">
        <v>1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5.3602780000000001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2173358</v>
      </c>
      <c r="B669">
        <v>1</v>
      </c>
      <c r="C669" t="s">
        <v>76</v>
      </c>
      <c r="D669" t="s">
        <v>87</v>
      </c>
      <c r="E669" t="s">
        <v>126</v>
      </c>
      <c r="F669" t="s">
        <v>2140</v>
      </c>
      <c r="G669" t="s">
        <v>128</v>
      </c>
      <c r="H669" t="s">
        <v>46</v>
      </c>
      <c r="I669" t="s">
        <v>129</v>
      </c>
      <c r="J669" t="s">
        <v>130</v>
      </c>
      <c r="K669" t="s">
        <v>131</v>
      </c>
      <c r="L669" t="s">
        <v>2141</v>
      </c>
      <c r="M669" t="s">
        <v>2142</v>
      </c>
      <c r="N669">
        <v>1.125</v>
      </c>
      <c r="O669">
        <v>0</v>
      </c>
      <c r="P669">
        <v>12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13.5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2173356</v>
      </c>
      <c r="B670">
        <v>1</v>
      </c>
      <c r="C670" t="s">
        <v>76</v>
      </c>
      <c r="D670" t="s">
        <v>79</v>
      </c>
      <c r="E670" t="s">
        <v>181</v>
      </c>
      <c r="F670" t="s">
        <v>2143</v>
      </c>
      <c r="G670" t="s">
        <v>287</v>
      </c>
      <c r="H670" t="s">
        <v>46</v>
      </c>
      <c r="I670" t="s">
        <v>129</v>
      </c>
      <c r="J670" t="s">
        <v>130</v>
      </c>
      <c r="K670" t="s">
        <v>131</v>
      </c>
      <c r="L670" t="s">
        <v>2144</v>
      </c>
      <c r="M670" t="s">
        <v>2145</v>
      </c>
      <c r="N670">
        <v>1.5122222219999999</v>
      </c>
      <c r="O670">
        <v>0</v>
      </c>
      <c r="P670">
        <v>19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28.732222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2173365</v>
      </c>
      <c r="B671">
        <v>1</v>
      </c>
      <c r="C671" t="s">
        <v>76</v>
      </c>
      <c r="D671" t="s">
        <v>90</v>
      </c>
      <c r="E671" t="s">
        <v>181</v>
      </c>
      <c r="F671" t="s">
        <v>2146</v>
      </c>
      <c r="G671" t="s">
        <v>194</v>
      </c>
      <c r="H671" t="s">
        <v>46</v>
      </c>
      <c r="I671" t="s">
        <v>129</v>
      </c>
      <c r="J671" t="s">
        <v>130</v>
      </c>
      <c r="K671" t="s">
        <v>131</v>
      </c>
      <c r="L671" t="s">
        <v>2147</v>
      </c>
      <c r="M671" t="s">
        <v>2148</v>
      </c>
      <c r="N671">
        <v>1.690833333</v>
      </c>
      <c r="O671">
        <v>0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1.690833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2173367</v>
      </c>
      <c r="B672">
        <v>1</v>
      </c>
      <c r="C672" t="s">
        <v>76</v>
      </c>
      <c r="D672" t="s">
        <v>97</v>
      </c>
      <c r="E672" t="s">
        <v>181</v>
      </c>
      <c r="F672" t="s">
        <v>2149</v>
      </c>
      <c r="G672" t="s">
        <v>194</v>
      </c>
      <c r="H672" t="s">
        <v>46</v>
      </c>
      <c r="I672" t="s">
        <v>129</v>
      </c>
      <c r="J672" t="s">
        <v>130</v>
      </c>
      <c r="K672" t="s">
        <v>131</v>
      </c>
      <c r="L672" t="s">
        <v>2150</v>
      </c>
      <c r="M672" t="s">
        <v>2151</v>
      </c>
      <c r="N672">
        <v>1.698055555</v>
      </c>
      <c r="O672">
        <v>0</v>
      </c>
      <c r="P672">
        <v>2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3.3961109999999999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2173364</v>
      </c>
      <c r="B673">
        <v>1</v>
      </c>
      <c r="C673" t="s">
        <v>76</v>
      </c>
      <c r="D673" t="s">
        <v>92</v>
      </c>
      <c r="E673" t="s">
        <v>181</v>
      </c>
      <c r="F673" t="s">
        <v>2152</v>
      </c>
      <c r="G673" t="s">
        <v>194</v>
      </c>
      <c r="H673" t="s">
        <v>46</v>
      </c>
      <c r="I673" t="s">
        <v>129</v>
      </c>
      <c r="J673" t="s">
        <v>130</v>
      </c>
      <c r="K673" t="s">
        <v>131</v>
      </c>
      <c r="L673" t="s">
        <v>2153</v>
      </c>
      <c r="M673" t="s">
        <v>2154</v>
      </c>
      <c r="N673">
        <v>2.8802777769999999</v>
      </c>
      <c r="O673">
        <v>0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2.8802780000000001</v>
      </c>
      <c r="Y673">
        <v>0</v>
      </c>
      <c r="Z673">
        <v>0</v>
      </c>
    </row>
    <row r="674" spans="1:26" x14ac:dyDescent="0.25">
      <c r="A674">
        <v>2173359</v>
      </c>
      <c r="B674">
        <v>1</v>
      </c>
      <c r="C674" t="s">
        <v>76</v>
      </c>
      <c r="D674" t="s">
        <v>92</v>
      </c>
      <c r="E674" t="s">
        <v>186</v>
      </c>
      <c r="F674" t="s">
        <v>2155</v>
      </c>
      <c r="G674" t="s">
        <v>136</v>
      </c>
      <c r="H674" t="s">
        <v>47</v>
      </c>
      <c r="I674" t="s">
        <v>283</v>
      </c>
      <c r="J674" t="s">
        <v>130</v>
      </c>
      <c r="K674" t="s">
        <v>131</v>
      </c>
      <c r="L674" t="s">
        <v>2156</v>
      </c>
      <c r="M674" t="s">
        <v>2157</v>
      </c>
      <c r="N674">
        <v>8.6111109999999994E-3</v>
      </c>
      <c r="O674">
        <v>0</v>
      </c>
      <c r="P674">
        <v>1</v>
      </c>
      <c r="Q674">
        <v>24</v>
      </c>
      <c r="R674">
        <v>2739</v>
      </c>
      <c r="S674">
        <v>0</v>
      </c>
      <c r="T674">
        <v>0</v>
      </c>
      <c r="U674">
        <v>0</v>
      </c>
      <c r="V674">
        <v>8.6110000000000006E-3</v>
      </c>
      <c r="W674">
        <v>0.20666699999999999</v>
      </c>
      <c r="X674">
        <v>23.585833000000001</v>
      </c>
      <c r="Y674">
        <v>0</v>
      </c>
      <c r="Z674">
        <v>0</v>
      </c>
    </row>
    <row r="675" spans="1:26" x14ac:dyDescent="0.25">
      <c r="A675">
        <v>2173362</v>
      </c>
      <c r="B675">
        <v>1</v>
      </c>
      <c r="C675" t="s">
        <v>77</v>
      </c>
      <c r="D675" t="s">
        <v>123</v>
      </c>
      <c r="E675" t="s">
        <v>161</v>
      </c>
      <c r="F675" t="s">
        <v>2158</v>
      </c>
      <c r="G675" t="s">
        <v>259</v>
      </c>
      <c r="H675" t="s">
        <v>46</v>
      </c>
      <c r="I675" t="s">
        <v>129</v>
      </c>
      <c r="J675" t="s">
        <v>130</v>
      </c>
      <c r="K675" t="s">
        <v>131</v>
      </c>
      <c r="L675" t="s">
        <v>2159</v>
      </c>
      <c r="M675" t="s">
        <v>2160</v>
      </c>
      <c r="N675">
        <v>3.6438888880000002</v>
      </c>
      <c r="O675">
        <v>0</v>
      </c>
      <c r="P675">
        <v>59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214.98944399999999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2173361</v>
      </c>
      <c r="B676">
        <v>1</v>
      </c>
      <c r="C676" t="s">
        <v>76</v>
      </c>
      <c r="D676" t="s">
        <v>92</v>
      </c>
      <c r="E676" t="s">
        <v>186</v>
      </c>
      <c r="F676" t="s">
        <v>2161</v>
      </c>
      <c r="G676" t="s">
        <v>136</v>
      </c>
      <c r="H676" t="s">
        <v>47</v>
      </c>
      <c r="I676" t="s">
        <v>129</v>
      </c>
      <c r="J676" t="s">
        <v>130</v>
      </c>
      <c r="K676" t="s">
        <v>131</v>
      </c>
      <c r="L676" t="s">
        <v>2162</v>
      </c>
      <c r="M676" t="s">
        <v>2163</v>
      </c>
      <c r="N676">
        <v>5.2777776999999998E-2</v>
      </c>
      <c r="O676">
        <v>0</v>
      </c>
      <c r="P676">
        <v>0</v>
      </c>
      <c r="Q676">
        <v>9</v>
      </c>
      <c r="R676">
        <v>1802</v>
      </c>
      <c r="S676">
        <v>0</v>
      </c>
      <c r="T676">
        <v>0</v>
      </c>
      <c r="U676">
        <v>0</v>
      </c>
      <c r="V676">
        <v>0</v>
      </c>
      <c r="W676">
        <v>0.47499999999999998</v>
      </c>
      <c r="X676">
        <v>95.105553999999998</v>
      </c>
      <c r="Y676">
        <v>0</v>
      </c>
      <c r="Z676">
        <v>0</v>
      </c>
    </row>
    <row r="677" spans="1:26" x14ac:dyDescent="0.25">
      <c r="A677">
        <v>2173375</v>
      </c>
      <c r="B677">
        <v>1</v>
      </c>
      <c r="C677" t="s">
        <v>76</v>
      </c>
      <c r="D677" t="s">
        <v>100</v>
      </c>
      <c r="E677" t="s">
        <v>181</v>
      </c>
      <c r="F677" t="s">
        <v>2164</v>
      </c>
      <c r="G677" t="s">
        <v>194</v>
      </c>
      <c r="H677" t="s">
        <v>46</v>
      </c>
      <c r="I677" t="s">
        <v>129</v>
      </c>
      <c r="J677" t="s">
        <v>130</v>
      </c>
      <c r="K677" t="s">
        <v>131</v>
      </c>
      <c r="L677" t="s">
        <v>2165</v>
      </c>
      <c r="M677" t="s">
        <v>2166</v>
      </c>
      <c r="N677">
        <v>8.3205555550000003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8.3205559999999998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2173366</v>
      </c>
      <c r="B678">
        <v>1</v>
      </c>
      <c r="C678" t="s">
        <v>76</v>
      </c>
      <c r="D678" t="s">
        <v>92</v>
      </c>
      <c r="E678" t="s">
        <v>186</v>
      </c>
      <c r="F678" t="s">
        <v>2167</v>
      </c>
      <c r="G678" t="s">
        <v>136</v>
      </c>
      <c r="H678" t="s">
        <v>47</v>
      </c>
      <c r="I678" t="s">
        <v>129</v>
      </c>
      <c r="J678" t="s">
        <v>130</v>
      </c>
      <c r="K678" t="s">
        <v>131</v>
      </c>
      <c r="L678" t="s">
        <v>2168</v>
      </c>
      <c r="M678" t="s">
        <v>2169</v>
      </c>
      <c r="N678">
        <v>0.72027777699999995</v>
      </c>
      <c r="O678">
        <v>0</v>
      </c>
      <c r="P678">
        <v>0</v>
      </c>
      <c r="Q678">
        <v>9</v>
      </c>
      <c r="R678">
        <v>1802</v>
      </c>
      <c r="S678">
        <v>0</v>
      </c>
      <c r="T678">
        <v>0</v>
      </c>
      <c r="U678">
        <v>0</v>
      </c>
      <c r="V678">
        <v>0</v>
      </c>
      <c r="W678">
        <v>6.4824999999999999</v>
      </c>
      <c r="X678">
        <v>1297.940554</v>
      </c>
      <c r="Y678">
        <v>0</v>
      </c>
      <c r="Z678">
        <v>0</v>
      </c>
    </row>
    <row r="679" spans="1:26" x14ac:dyDescent="0.25">
      <c r="A679">
        <v>2173369</v>
      </c>
      <c r="B679">
        <v>1</v>
      </c>
      <c r="C679" t="s">
        <v>76</v>
      </c>
      <c r="D679" t="s">
        <v>102</v>
      </c>
      <c r="E679" t="s">
        <v>181</v>
      </c>
      <c r="F679" t="s">
        <v>2170</v>
      </c>
      <c r="G679" t="s">
        <v>287</v>
      </c>
      <c r="H679" t="s">
        <v>46</v>
      </c>
      <c r="I679" t="s">
        <v>129</v>
      </c>
      <c r="J679" t="s">
        <v>130</v>
      </c>
      <c r="K679" t="s">
        <v>131</v>
      </c>
      <c r="L679" t="s">
        <v>2171</v>
      </c>
      <c r="M679" t="s">
        <v>2172</v>
      </c>
      <c r="N679">
        <v>1.5772222220000001</v>
      </c>
      <c r="O679">
        <v>0</v>
      </c>
      <c r="P679">
        <v>20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31.544443999999999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2173368</v>
      </c>
      <c r="B680">
        <v>1</v>
      </c>
      <c r="C680" t="s">
        <v>76</v>
      </c>
      <c r="D680" t="s">
        <v>81</v>
      </c>
      <c r="E680" t="s">
        <v>181</v>
      </c>
      <c r="F680" t="s">
        <v>2173</v>
      </c>
      <c r="G680" t="s">
        <v>287</v>
      </c>
      <c r="H680" t="s">
        <v>46</v>
      </c>
      <c r="I680" t="s">
        <v>129</v>
      </c>
      <c r="J680" t="s">
        <v>130</v>
      </c>
      <c r="K680" t="s">
        <v>131</v>
      </c>
      <c r="L680" t="s">
        <v>2174</v>
      </c>
      <c r="M680" t="s">
        <v>2175</v>
      </c>
      <c r="N680">
        <v>3.4163888880000002</v>
      </c>
      <c r="O680">
        <v>0</v>
      </c>
      <c r="P680">
        <v>14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47.829444000000002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2173370</v>
      </c>
      <c r="B681">
        <v>1</v>
      </c>
      <c r="C681" t="s">
        <v>76</v>
      </c>
      <c r="D681" t="s">
        <v>103</v>
      </c>
      <c r="E681" t="s">
        <v>181</v>
      </c>
      <c r="F681" t="s">
        <v>2176</v>
      </c>
      <c r="G681" t="s">
        <v>194</v>
      </c>
      <c r="H681" t="s">
        <v>46</v>
      </c>
      <c r="I681" t="s">
        <v>129</v>
      </c>
      <c r="J681" t="s">
        <v>130</v>
      </c>
      <c r="K681" t="s">
        <v>131</v>
      </c>
      <c r="L681" t="s">
        <v>2177</v>
      </c>
      <c r="M681" t="s">
        <v>2178</v>
      </c>
      <c r="N681">
        <v>1.8486111110000001</v>
      </c>
      <c r="O681">
        <v>0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1.848611</v>
      </c>
      <c r="Y681">
        <v>0</v>
      </c>
      <c r="Z681">
        <v>0</v>
      </c>
    </row>
    <row r="682" spans="1:26" x14ac:dyDescent="0.25">
      <c r="A682">
        <v>2173374</v>
      </c>
      <c r="B682">
        <v>1</v>
      </c>
      <c r="C682" t="s">
        <v>76</v>
      </c>
      <c r="D682" t="s">
        <v>93</v>
      </c>
      <c r="E682" t="s">
        <v>181</v>
      </c>
      <c r="F682" t="s">
        <v>2179</v>
      </c>
      <c r="G682" t="s">
        <v>183</v>
      </c>
      <c r="H682" t="s">
        <v>46</v>
      </c>
      <c r="I682" t="s">
        <v>129</v>
      </c>
      <c r="J682" t="s">
        <v>130</v>
      </c>
      <c r="K682" t="s">
        <v>131</v>
      </c>
      <c r="L682" t="s">
        <v>2180</v>
      </c>
      <c r="M682" t="s">
        <v>2181</v>
      </c>
      <c r="N682">
        <v>3.0330555549999998</v>
      </c>
      <c r="O682">
        <v>0</v>
      </c>
      <c r="P682">
        <v>6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18.198333000000002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2173378</v>
      </c>
      <c r="B683">
        <v>1</v>
      </c>
      <c r="C683" t="s">
        <v>76</v>
      </c>
      <c r="D683" t="s">
        <v>93</v>
      </c>
      <c r="E683" t="s">
        <v>181</v>
      </c>
      <c r="F683" t="s">
        <v>1895</v>
      </c>
      <c r="G683" t="s">
        <v>183</v>
      </c>
      <c r="H683" t="s">
        <v>46</v>
      </c>
      <c r="I683" t="s">
        <v>129</v>
      </c>
      <c r="J683" t="s">
        <v>130</v>
      </c>
      <c r="K683" t="s">
        <v>131</v>
      </c>
      <c r="L683" t="s">
        <v>2182</v>
      </c>
      <c r="M683" t="s">
        <v>2183</v>
      </c>
      <c r="N683">
        <v>5.8877777770000002</v>
      </c>
      <c r="O683">
        <v>0</v>
      </c>
      <c r="P683">
        <v>1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5.887778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2173377</v>
      </c>
      <c r="B684">
        <v>1</v>
      </c>
      <c r="C684" t="s">
        <v>76</v>
      </c>
      <c r="D684" t="s">
        <v>92</v>
      </c>
      <c r="E684" t="s">
        <v>186</v>
      </c>
      <c r="F684" t="s">
        <v>2155</v>
      </c>
      <c r="G684" t="s">
        <v>136</v>
      </c>
      <c r="H684" t="s">
        <v>47</v>
      </c>
      <c r="I684" t="s">
        <v>283</v>
      </c>
      <c r="J684" t="s">
        <v>130</v>
      </c>
      <c r="K684" t="s">
        <v>131</v>
      </c>
      <c r="L684" t="s">
        <v>2184</v>
      </c>
      <c r="M684" t="s">
        <v>2185</v>
      </c>
      <c r="N684">
        <v>3.6111110000000002E-3</v>
      </c>
      <c r="O684">
        <v>0</v>
      </c>
      <c r="P684">
        <v>1</v>
      </c>
      <c r="Q684">
        <v>24</v>
      </c>
      <c r="R684">
        <v>2728</v>
      </c>
      <c r="S684">
        <v>0</v>
      </c>
      <c r="T684">
        <v>0</v>
      </c>
      <c r="U684">
        <v>0</v>
      </c>
      <c r="V684">
        <v>3.6110000000000001E-3</v>
      </c>
      <c r="W684">
        <v>8.6666999999999994E-2</v>
      </c>
      <c r="X684">
        <v>9.8511109999999995</v>
      </c>
      <c r="Y684">
        <v>0</v>
      </c>
      <c r="Z684">
        <v>0</v>
      </c>
    </row>
    <row r="685" spans="1:26" x14ac:dyDescent="0.25">
      <c r="A685">
        <v>2173380</v>
      </c>
      <c r="B685">
        <v>1</v>
      </c>
      <c r="C685" t="s">
        <v>77</v>
      </c>
      <c r="D685" t="s">
        <v>113</v>
      </c>
      <c r="E685" t="s">
        <v>161</v>
      </c>
      <c r="F685" t="s">
        <v>2186</v>
      </c>
      <c r="G685" t="s">
        <v>402</v>
      </c>
      <c r="H685" t="s">
        <v>46</v>
      </c>
      <c r="I685" t="s">
        <v>129</v>
      </c>
      <c r="J685" t="s">
        <v>130</v>
      </c>
      <c r="K685" t="s">
        <v>131</v>
      </c>
      <c r="L685" t="s">
        <v>2187</v>
      </c>
      <c r="M685" t="s">
        <v>2188</v>
      </c>
      <c r="N685">
        <v>0.56166666600000004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39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21.905000000000001</v>
      </c>
    </row>
    <row r="686" spans="1:26" x14ac:dyDescent="0.25">
      <c r="A686">
        <v>2173383</v>
      </c>
      <c r="B686">
        <v>1</v>
      </c>
      <c r="C686" t="s">
        <v>77</v>
      </c>
      <c r="D686" t="s">
        <v>114</v>
      </c>
      <c r="E686" t="s">
        <v>181</v>
      </c>
      <c r="F686" t="s">
        <v>2189</v>
      </c>
      <c r="G686" t="s">
        <v>194</v>
      </c>
      <c r="H686" t="s">
        <v>46</v>
      </c>
      <c r="I686" t="s">
        <v>129</v>
      </c>
      <c r="J686" t="s">
        <v>130</v>
      </c>
      <c r="K686" t="s">
        <v>131</v>
      </c>
      <c r="L686" t="s">
        <v>2190</v>
      </c>
      <c r="M686" t="s">
        <v>2191</v>
      </c>
      <c r="N686">
        <v>2.16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2.16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2173386</v>
      </c>
      <c r="B687">
        <v>1</v>
      </c>
      <c r="C687" t="s">
        <v>76</v>
      </c>
      <c r="D687" t="s">
        <v>88</v>
      </c>
      <c r="E687" t="s">
        <v>181</v>
      </c>
      <c r="F687" t="s">
        <v>2192</v>
      </c>
      <c r="G687" t="s">
        <v>287</v>
      </c>
      <c r="H687" t="s">
        <v>46</v>
      </c>
      <c r="I687" t="s">
        <v>129</v>
      </c>
      <c r="J687" t="s">
        <v>130</v>
      </c>
      <c r="K687" t="s">
        <v>131</v>
      </c>
      <c r="L687" t="s">
        <v>2193</v>
      </c>
      <c r="M687" t="s">
        <v>2194</v>
      </c>
      <c r="N687">
        <v>2.1349999999999998</v>
      </c>
      <c r="O687">
        <v>0</v>
      </c>
      <c r="P687">
        <v>1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2.1349999999999998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2173387</v>
      </c>
      <c r="B688">
        <v>1</v>
      </c>
      <c r="C688" t="s">
        <v>77</v>
      </c>
      <c r="D688" t="s">
        <v>109</v>
      </c>
      <c r="E688" t="s">
        <v>161</v>
      </c>
      <c r="F688" t="s">
        <v>2195</v>
      </c>
      <c r="G688" t="s">
        <v>259</v>
      </c>
      <c r="H688" t="s">
        <v>46</v>
      </c>
      <c r="I688" t="s">
        <v>129</v>
      </c>
      <c r="J688" t="s">
        <v>130</v>
      </c>
      <c r="K688" t="s">
        <v>131</v>
      </c>
      <c r="L688" t="s">
        <v>2196</v>
      </c>
      <c r="M688" t="s">
        <v>2197</v>
      </c>
      <c r="N688">
        <v>0.99722222199999999</v>
      </c>
      <c r="O688">
        <v>0</v>
      </c>
      <c r="P688">
        <v>787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784.81388900000002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2173397</v>
      </c>
      <c r="B689">
        <v>1</v>
      </c>
      <c r="C689" t="s">
        <v>77</v>
      </c>
      <c r="D689" t="s">
        <v>115</v>
      </c>
      <c r="E689" t="s">
        <v>181</v>
      </c>
      <c r="F689" t="s">
        <v>2198</v>
      </c>
      <c r="G689" t="s">
        <v>194</v>
      </c>
      <c r="H689" t="s">
        <v>46</v>
      </c>
      <c r="I689" t="s">
        <v>129</v>
      </c>
      <c r="J689" t="s">
        <v>130</v>
      </c>
      <c r="K689" t="s">
        <v>131</v>
      </c>
      <c r="L689" t="s">
        <v>2199</v>
      </c>
      <c r="M689" t="s">
        <v>2200</v>
      </c>
      <c r="N689">
        <v>2.0102777770000002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1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2.010278</v>
      </c>
    </row>
    <row r="690" spans="1:26" x14ac:dyDescent="0.25">
      <c r="A690">
        <v>2173389</v>
      </c>
      <c r="B690">
        <v>1</v>
      </c>
      <c r="C690" t="s">
        <v>77</v>
      </c>
      <c r="D690" t="s">
        <v>124</v>
      </c>
      <c r="E690" t="s">
        <v>126</v>
      </c>
      <c r="F690" t="s">
        <v>2201</v>
      </c>
      <c r="G690" t="s">
        <v>128</v>
      </c>
      <c r="H690" t="s">
        <v>46</v>
      </c>
      <c r="I690" t="s">
        <v>129</v>
      </c>
      <c r="J690" t="s">
        <v>130</v>
      </c>
      <c r="K690" t="s">
        <v>131</v>
      </c>
      <c r="L690" t="s">
        <v>2202</v>
      </c>
      <c r="M690" t="s">
        <v>2203</v>
      </c>
      <c r="N690">
        <v>0.816111111</v>
      </c>
      <c r="O690">
        <v>0</v>
      </c>
      <c r="P690">
        <v>388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316.65111100000001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2173390</v>
      </c>
      <c r="B691">
        <v>1</v>
      </c>
      <c r="C691" t="s">
        <v>76</v>
      </c>
      <c r="D691" t="s">
        <v>104</v>
      </c>
      <c r="E691" t="s">
        <v>181</v>
      </c>
      <c r="F691" t="s">
        <v>2204</v>
      </c>
      <c r="G691" t="s">
        <v>194</v>
      </c>
      <c r="H691" t="s">
        <v>46</v>
      </c>
      <c r="I691" t="s">
        <v>129</v>
      </c>
      <c r="J691" t="s">
        <v>130</v>
      </c>
      <c r="K691" t="s">
        <v>131</v>
      </c>
      <c r="L691" t="s">
        <v>2205</v>
      </c>
      <c r="M691" t="s">
        <v>2206</v>
      </c>
      <c r="N691">
        <v>1.879444444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1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1.8794439999999999</v>
      </c>
    </row>
    <row r="692" spans="1:26" x14ac:dyDescent="0.25">
      <c r="A692">
        <v>2173391</v>
      </c>
      <c r="B692">
        <v>1</v>
      </c>
      <c r="C692" t="s">
        <v>77</v>
      </c>
      <c r="D692" t="s">
        <v>116</v>
      </c>
      <c r="E692" t="s">
        <v>126</v>
      </c>
      <c r="F692" t="s">
        <v>2207</v>
      </c>
      <c r="G692" t="s">
        <v>444</v>
      </c>
      <c r="H692" t="s">
        <v>46</v>
      </c>
      <c r="I692" t="s">
        <v>129</v>
      </c>
      <c r="J692" t="s">
        <v>130</v>
      </c>
      <c r="K692" t="s">
        <v>131</v>
      </c>
      <c r="L692" t="s">
        <v>2208</v>
      </c>
      <c r="M692" t="s">
        <v>2209</v>
      </c>
      <c r="N692">
        <v>1.6161111109999999</v>
      </c>
      <c r="O692">
        <v>0</v>
      </c>
      <c r="P692">
        <v>141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227.871667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2173393</v>
      </c>
      <c r="B693">
        <v>1</v>
      </c>
      <c r="C693" t="s">
        <v>76</v>
      </c>
      <c r="D693" t="s">
        <v>101</v>
      </c>
      <c r="E693" t="s">
        <v>126</v>
      </c>
      <c r="F693" t="s">
        <v>2210</v>
      </c>
      <c r="G693" t="s">
        <v>128</v>
      </c>
      <c r="H693" t="s">
        <v>46</v>
      </c>
      <c r="I693" t="s">
        <v>129</v>
      </c>
      <c r="J693" t="s">
        <v>130</v>
      </c>
      <c r="K693" t="s">
        <v>131</v>
      </c>
      <c r="L693" t="s">
        <v>2211</v>
      </c>
      <c r="M693" t="s">
        <v>2212</v>
      </c>
      <c r="N693">
        <v>0.955555555</v>
      </c>
      <c r="O693">
        <v>0</v>
      </c>
      <c r="P693">
        <v>76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72.622221999999994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2173395</v>
      </c>
      <c r="B694">
        <v>1</v>
      </c>
      <c r="C694" t="s">
        <v>76</v>
      </c>
      <c r="D694" t="s">
        <v>92</v>
      </c>
      <c r="E694" t="s">
        <v>181</v>
      </c>
      <c r="F694" t="s">
        <v>2213</v>
      </c>
      <c r="G694" t="s">
        <v>194</v>
      </c>
      <c r="H694" t="s">
        <v>46</v>
      </c>
      <c r="I694" t="s">
        <v>129</v>
      </c>
      <c r="J694" t="s">
        <v>130</v>
      </c>
      <c r="K694" t="s">
        <v>131</v>
      </c>
      <c r="L694" t="s">
        <v>2214</v>
      </c>
      <c r="M694" t="s">
        <v>2215</v>
      </c>
      <c r="N694">
        <v>2.5877777769999999</v>
      </c>
      <c r="O694">
        <v>0</v>
      </c>
      <c r="P694">
        <v>0</v>
      </c>
      <c r="Q694">
        <v>0</v>
      </c>
      <c r="R694">
        <v>6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15.526667</v>
      </c>
      <c r="Y694">
        <v>0</v>
      </c>
      <c r="Z694">
        <v>0</v>
      </c>
    </row>
    <row r="695" spans="1:26" x14ac:dyDescent="0.25">
      <c r="A695">
        <v>2173398</v>
      </c>
      <c r="B695">
        <v>1</v>
      </c>
      <c r="C695" t="s">
        <v>76</v>
      </c>
      <c r="D695" t="s">
        <v>99</v>
      </c>
      <c r="E695" t="s">
        <v>181</v>
      </c>
      <c r="F695" t="s">
        <v>2216</v>
      </c>
      <c r="G695" t="s">
        <v>194</v>
      </c>
      <c r="H695" t="s">
        <v>46</v>
      </c>
      <c r="I695" t="s">
        <v>129</v>
      </c>
      <c r="J695" t="s">
        <v>130</v>
      </c>
      <c r="K695" t="s">
        <v>131</v>
      </c>
      <c r="L695" t="s">
        <v>2217</v>
      </c>
      <c r="M695" t="s">
        <v>2218</v>
      </c>
      <c r="N695">
        <v>0.90055555499999995</v>
      </c>
      <c r="O695">
        <v>0</v>
      </c>
      <c r="P695">
        <v>1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0.90055600000000002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2173400</v>
      </c>
      <c r="B696">
        <v>1</v>
      </c>
      <c r="C696" t="s">
        <v>76</v>
      </c>
      <c r="D696" t="s">
        <v>99</v>
      </c>
      <c r="E696" t="s">
        <v>161</v>
      </c>
      <c r="F696" t="s">
        <v>2219</v>
      </c>
      <c r="G696" t="s">
        <v>402</v>
      </c>
      <c r="H696" t="s">
        <v>46</v>
      </c>
      <c r="I696" t="s">
        <v>129</v>
      </c>
      <c r="J696" t="s">
        <v>130</v>
      </c>
      <c r="K696" t="s">
        <v>131</v>
      </c>
      <c r="L696" t="s">
        <v>2220</v>
      </c>
      <c r="M696" t="s">
        <v>2221</v>
      </c>
      <c r="N696">
        <v>0.3775</v>
      </c>
      <c r="O696">
        <v>0</v>
      </c>
      <c r="P696">
        <v>471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177.80250000000001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2173404</v>
      </c>
      <c r="B697">
        <v>1</v>
      </c>
      <c r="C697" t="s">
        <v>76</v>
      </c>
      <c r="D697" t="s">
        <v>90</v>
      </c>
      <c r="E697" t="s">
        <v>181</v>
      </c>
      <c r="F697" t="s">
        <v>2222</v>
      </c>
      <c r="G697" t="s">
        <v>194</v>
      </c>
      <c r="H697" t="s">
        <v>46</v>
      </c>
      <c r="I697" t="s">
        <v>129</v>
      </c>
      <c r="J697" t="s">
        <v>130</v>
      </c>
      <c r="K697" t="s">
        <v>131</v>
      </c>
      <c r="L697" t="s">
        <v>2223</v>
      </c>
      <c r="M697" t="s">
        <v>2224</v>
      </c>
      <c r="N697">
        <v>1.229166666</v>
      </c>
      <c r="O697">
        <v>0</v>
      </c>
      <c r="P697">
        <v>1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1.2291669999999999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2173402</v>
      </c>
      <c r="B698">
        <v>1</v>
      </c>
      <c r="C698" t="s">
        <v>77</v>
      </c>
      <c r="D698" t="s">
        <v>123</v>
      </c>
      <c r="E698" t="s">
        <v>813</v>
      </c>
      <c r="F698" t="s">
        <v>2225</v>
      </c>
      <c r="G698" t="s">
        <v>136</v>
      </c>
      <c r="H698" t="s">
        <v>47</v>
      </c>
      <c r="I698" t="s">
        <v>129</v>
      </c>
      <c r="J698" t="s">
        <v>130</v>
      </c>
      <c r="K698" t="s">
        <v>131</v>
      </c>
      <c r="L698" t="s">
        <v>2226</v>
      </c>
      <c r="M698" t="s">
        <v>2227</v>
      </c>
      <c r="N698">
        <v>9.2777777000000006E-2</v>
      </c>
      <c r="O698">
        <v>452</v>
      </c>
      <c r="P698">
        <v>2359</v>
      </c>
      <c r="Q698">
        <v>0</v>
      </c>
      <c r="R698">
        <v>0</v>
      </c>
      <c r="S698">
        <v>0</v>
      </c>
      <c r="T698">
        <v>0</v>
      </c>
      <c r="U698">
        <v>41.935555000000001</v>
      </c>
      <c r="V698">
        <v>218.862776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2173403</v>
      </c>
      <c r="B699">
        <v>1</v>
      </c>
      <c r="C699" t="s">
        <v>77</v>
      </c>
      <c r="D699" t="s">
        <v>123</v>
      </c>
      <c r="E699" t="s">
        <v>186</v>
      </c>
      <c r="F699" t="s">
        <v>1000</v>
      </c>
      <c r="G699" t="s">
        <v>136</v>
      </c>
      <c r="H699" t="s">
        <v>47</v>
      </c>
      <c r="I699" t="s">
        <v>129</v>
      </c>
      <c r="J699" t="s">
        <v>130</v>
      </c>
      <c r="K699" t="s">
        <v>131</v>
      </c>
      <c r="L699" t="s">
        <v>2228</v>
      </c>
      <c r="M699" t="s">
        <v>2229</v>
      </c>
      <c r="N699">
        <v>1.0138888880000001</v>
      </c>
      <c r="O699">
        <v>2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2.0277780000000001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2173405</v>
      </c>
      <c r="B700">
        <v>1</v>
      </c>
      <c r="C700" t="s">
        <v>76</v>
      </c>
      <c r="D700" t="s">
        <v>106</v>
      </c>
      <c r="E700" t="s">
        <v>181</v>
      </c>
      <c r="F700" t="s">
        <v>2230</v>
      </c>
      <c r="G700" t="s">
        <v>287</v>
      </c>
      <c r="H700" t="s">
        <v>46</v>
      </c>
      <c r="I700" t="s">
        <v>129</v>
      </c>
      <c r="J700" t="s">
        <v>130</v>
      </c>
      <c r="K700" t="s">
        <v>131</v>
      </c>
      <c r="L700" t="s">
        <v>2231</v>
      </c>
      <c r="M700" t="s">
        <v>2232</v>
      </c>
      <c r="N700">
        <v>1.89</v>
      </c>
      <c r="O700">
        <v>0</v>
      </c>
      <c r="P700">
        <v>32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60.48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2173408</v>
      </c>
      <c r="B701">
        <v>1</v>
      </c>
      <c r="C701" t="s">
        <v>76</v>
      </c>
      <c r="D701" t="s">
        <v>96</v>
      </c>
      <c r="E701" t="s">
        <v>143</v>
      </c>
      <c r="F701" t="s">
        <v>2233</v>
      </c>
      <c r="G701" t="s">
        <v>145</v>
      </c>
      <c r="H701" t="s">
        <v>47</v>
      </c>
      <c r="I701" t="s">
        <v>129</v>
      </c>
      <c r="J701" t="s">
        <v>130</v>
      </c>
      <c r="K701" t="s">
        <v>131</v>
      </c>
      <c r="L701" t="s">
        <v>2234</v>
      </c>
      <c r="M701" t="s">
        <v>2235</v>
      </c>
      <c r="N701">
        <v>1.306944444</v>
      </c>
      <c r="O701">
        <v>0</v>
      </c>
      <c r="P701">
        <v>62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81.030556000000004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2173407</v>
      </c>
      <c r="B702">
        <v>1</v>
      </c>
      <c r="C702" t="s">
        <v>76</v>
      </c>
      <c r="D702" t="s">
        <v>99</v>
      </c>
      <c r="E702" t="s">
        <v>126</v>
      </c>
      <c r="F702" t="s">
        <v>2236</v>
      </c>
      <c r="G702" t="s">
        <v>128</v>
      </c>
      <c r="H702" t="s">
        <v>46</v>
      </c>
      <c r="I702" t="s">
        <v>129</v>
      </c>
      <c r="J702" t="s">
        <v>130</v>
      </c>
      <c r="K702" t="s">
        <v>131</v>
      </c>
      <c r="L702" t="s">
        <v>2237</v>
      </c>
      <c r="M702" t="s">
        <v>2238</v>
      </c>
      <c r="N702">
        <v>1.0491666660000001</v>
      </c>
      <c r="O702">
        <v>0</v>
      </c>
      <c r="P702">
        <v>160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167.86666700000001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2173411</v>
      </c>
      <c r="B703">
        <v>1</v>
      </c>
      <c r="C703" t="s">
        <v>76</v>
      </c>
      <c r="D703" t="s">
        <v>106</v>
      </c>
      <c r="E703" t="s">
        <v>181</v>
      </c>
      <c r="F703" t="s">
        <v>2239</v>
      </c>
      <c r="G703" t="s">
        <v>194</v>
      </c>
      <c r="H703" t="s">
        <v>46</v>
      </c>
      <c r="I703" t="s">
        <v>129</v>
      </c>
      <c r="J703" t="s">
        <v>130</v>
      </c>
      <c r="K703" t="s">
        <v>131</v>
      </c>
      <c r="L703" t="s">
        <v>2240</v>
      </c>
      <c r="M703" t="s">
        <v>2241</v>
      </c>
      <c r="N703">
        <v>3.363888888</v>
      </c>
      <c r="O703">
        <v>0</v>
      </c>
      <c r="P703">
        <v>1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3.3638889999999999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2173412</v>
      </c>
      <c r="B704">
        <v>1</v>
      </c>
      <c r="C704" t="s">
        <v>77</v>
      </c>
      <c r="D704" t="s">
        <v>110</v>
      </c>
      <c r="E704" t="s">
        <v>143</v>
      </c>
      <c r="F704" t="s">
        <v>2242</v>
      </c>
      <c r="G704" t="s">
        <v>279</v>
      </c>
      <c r="H704" t="s">
        <v>47</v>
      </c>
      <c r="I704" t="s">
        <v>129</v>
      </c>
      <c r="J704" t="s">
        <v>130</v>
      </c>
      <c r="K704" t="s">
        <v>131</v>
      </c>
      <c r="L704" t="s">
        <v>2243</v>
      </c>
      <c r="M704" t="s">
        <v>2244</v>
      </c>
      <c r="N704">
        <v>1.2725</v>
      </c>
      <c r="O704">
        <v>0</v>
      </c>
      <c r="P704">
        <v>0</v>
      </c>
      <c r="Q704">
        <v>0</v>
      </c>
      <c r="R704">
        <v>174</v>
      </c>
      <c r="S704">
        <v>0</v>
      </c>
      <c r="T704">
        <v>224</v>
      </c>
      <c r="U704">
        <v>0</v>
      </c>
      <c r="V704">
        <v>0</v>
      </c>
      <c r="W704">
        <v>0</v>
      </c>
      <c r="X704">
        <v>221.41499999999999</v>
      </c>
      <c r="Y704">
        <v>0</v>
      </c>
      <c r="Z704">
        <v>285.04000000000002</v>
      </c>
    </row>
    <row r="705" spans="1:26" x14ac:dyDescent="0.25">
      <c r="A705">
        <v>2173414</v>
      </c>
      <c r="B705">
        <v>1</v>
      </c>
      <c r="C705" t="s">
        <v>76</v>
      </c>
      <c r="D705" t="s">
        <v>106</v>
      </c>
      <c r="E705" t="s">
        <v>718</v>
      </c>
      <c r="F705" t="s">
        <v>2245</v>
      </c>
      <c r="G705" t="s">
        <v>726</v>
      </c>
      <c r="H705" t="s">
        <v>46</v>
      </c>
      <c r="I705" t="s">
        <v>129</v>
      </c>
      <c r="J705" t="s">
        <v>130</v>
      </c>
      <c r="K705" t="s">
        <v>131</v>
      </c>
      <c r="L705" t="s">
        <v>2246</v>
      </c>
      <c r="M705" t="s">
        <v>2247</v>
      </c>
      <c r="N705">
        <v>0.775277777</v>
      </c>
      <c r="O705">
        <v>0</v>
      </c>
      <c r="P705">
        <v>56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43.415556000000002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2173417</v>
      </c>
      <c r="B706">
        <v>1</v>
      </c>
      <c r="C706" t="s">
        <v>76</v>
      </c>
      <c r="D706" t="s">
        <v>80</v>
      </c>
      <c r="E706" t="s">
        <v>181</v>
      </c>
      <c r="F706" t="s">
        <v>2248</v>
      </c>
      <c r="G706" t="s">
        <v>194</v>
      </c>
      <c r="H706" t="s">
        <v>46</v>
      </c>
      <c r="I706" t="s">
        <v>129</v>
      </c>
      <c r="J706" t="s">
        <v>130</v>
      </c>
      <c r="K706" t="s">
        <v>131</v>
      </c>
      <c r="L706" t="s">
        <v>2249</v>
      </c>
      <c r="M706" t="s">
        <v>2250</v>
      </c>
      <c r="N706">
        <v>0.84</v>
      </c>
      <c r="O706">
        <v>0</v>
      </c>
      <c r="P706">
        <v>2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1.68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2173418</v>
      </c>
      <c r="B707">
        <v>1</v>
      </c>
      <c r="C707" t="s">
        <v>76</v>
      </c>
      <c r="D707" t="s">
        <v>102</v>
      </c>
      <c r="E707" t="s">
        <v>161</v>
      </c>
      <c r="F707" t="s">
        <v>2251</v>
      </c>
      <c r="G707" t="s">
        <v>259</v>
      </c>
      <c r="H707" t="s">
        <v>46</v>
      </c>
      <c r="I707" t="s">
        <v>129</v>
      </c>
      <c r="J707" t="s">
        <v>130</v>
      </c>
      <c r="K707" t="s">
        <v>131</v>
      </c>
      <c r="L707" t="s">
        <v>2252</v>
      </c>
      <c r="M707" t="s">
        <v>2253</v>
      </c>
      <c r="N707">
        <v>1.111111111</v>
      </c>
      <c r="O707">
        <v>3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3.3333330000000001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2173421</v>
      </c>
      <c r="B708">
        <v>1</v>
      </c>
      <c r="C708" t="s">
        <v>76</v>
      </c>
      <c r="D708" t="s">
        <v>106</v>
      </c>
      <c r="E708" t="s">
        <v>181</v>
      </c>
      <c r="F708" t="s">
        <v>2254</v>
      </c>
      <c r="G708" t="s">
        <v>194</v>
      </c>
      <c r="H708" t="s">
        <v>46</v>
      </c>
      <c r="I708" t="s">
        <v>129</v>
      </c>
      <c r="J708" t="s">
        <v>130</v>
      </c>
      <c r="K708" t="s">
        <v>131</v>
      </c>
      <c r="L708" t="s">
        <v>2255</v>
      </c>
      <c r="M708" t="s">
        <v>2256</v>
      </c>
      <c r="N708">
        <v>0.73472222200000004</v>
      </c>
      <c r="O708">
        <v>0</v>
      </c>
      <c r="P708">
        <v>31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22.776389000000002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2173422</v>
      </c>
      <c r="B709">
        <v>1</v>
      </c>
      <c r="C709" t="s">
        <v>77</v>
      </c>
      <c r="D709" t="s">
        <v>114</v>
      </c>
      <c r="E709" t="s">
        <v>181</v>
      </c>
      <c r="F709" t="s">
        <v>2257</v>
      </c>
      <c r="G709" t="s">
        <v>287</v>
      </c>
      <c r="H709" t="s">
        <v>46</v>
      </c>
      <c r="I709" t="s">
        <v>129</v>
      </c>
      <c r="J709" t="s">
        <v>130</v>
      </c>
      <c r="K709" t="s">
        <v>131</v>
      </c>
      <c r="L709" t="s">
        <v>2258</v>
      </c>
      <c r="M709" t="s">
        <v>2259</v>
      </c>
      <c r="N709">
        <v>0.43833333299999999</v>
      </c>
      <c r="O709">
        <v>0</v>
      </c>
      <c r="P709">
        <v>13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5.6983329999999999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2173423</v>
      </c>
      <c r="B710">
        <v>1</v>
      </c>
      <c r="C710" t="s">
        <v>77</v>
      </c>
      <c r="D710" t="s">
        <v>118</v>
      </c>
      <c r="E710" t="s">
        <v>126</v>
      </c>
      <c r="F710" t="s">
        <v>2260</v>
      </c>
      <c r="G710" t="s">
        <v>128</v>
      </c>
      <c r="H710" t="s">
        <v>46</v>
      </c>
      <c r="I710" t="s">
        <v>129</v>
      </c>
      <c r="J710" t="s">
        <v>130</v>
      </c>
      <c r="K710" t="s">
        <v>131</v>
      </c>
      <c r="L710" t="s">
        <v>2261</v>
      </c>
      <c r="M710" t="s">
        <v>2262</v>
      </c>
      <c r="N710">
        <v>2.9502777770000002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48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141.61333300000001</v>
      </c>
    </row>
    <row r="711" spans="1:26" x14ac:dyDescent="0.25">
      <c r="A711">
        <v>2173427</v>
      </c>
      <c r="B711">
        <v>1</v>
      </c>
      <c r="C711" t="s">
        <v>76</v>
      </c>
      <c r="D711" t="s">
        <v>106</v>
      </c>
      <c r="E711" t="s">
        <v>161</v>
      </c>
      <c r="F711" t="s">
        <v>2263</v>
      </c>
      <c r="G711" t="s">
        <v>402</v>
      </c>
      <c r="H711" t="s">
        <v>46</v>
      </c>
      <c r="I711" t="s">
        <v>129</v>
      </c>
      <c r="J711" t="s">
        <v>130</v>
      </c>
      <c r="K711" t="s">
        <v>131</v>
      </c>
      <c r="L711" t="s">
        <v>2264</v>
      </c>
      <c r="M711" t="s">
        <v>2265</v>
      </c>
      <c r="N711">
        <v>1.751666666</v>
      </c>
      <c r="O711">
        <v>0</v>
      </c>
      <c r="P711">
        <v>412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721.68666599999995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2173426</v>
      </c>
      <c r="B712">
        <v>1</v>
      </c>
      <c r="C712" t="s">
        <v>76</v>
      </c>
      <c r="D712" t="s">
        <v>96</v>
      </c>
      <c r="E712" t="s">
        <v>186</v>
      </c>
      <c r="F712" t="s">
        <v>2266</v>
      </c>
      <c r="G712" t="s">
        <v>136</v>
      </c>
      <c r="H712" t="s">
        <v>47</v>
      </c>
      <c r="I712" t="s">
        <v>129</v>
      </c>
      <c r="J712" t="s">
        <v>130</v>
      </c>
      <c r="K712" t="s">
        <v>131</v>
      </c>
      <c r="L712" t="s">
        <v>2267</v>
      </c>
      <c r="M712" t="s">
        <v>2268</v>
      </c>
      <c r="N712">
        <v>1.1399999999999999</v>
      </c>
      <c r="O712">
        <v>75</v>
      </c>
      <c r="P712">
        <v>1549</v>
      </c>
      <c r="Q712">
        <v>0</v>
      </c>
      <c r="R712">
        <v>0</v>
      </c>
      <c r="S712">
        <v>0</v>
      </c>
      <c r="T712">
        <v>0</v>
      </c>
      <c r="U712">
        <v>85.5</v>
      </c>
      <c r="V712">
        <v>1765.86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2173430</v>
      </c>
      <c r="B713">
        <v>1</v>
      </c>
      <c r="C713" t="s">
        <v>76</v>
      </c>
      <c r="D713" t="s">
        <v>100</v>
      </c>
      <c r="E713" t="s">
        <v>181</v>
      </c>
      <c r="F713" t="s">
        <v>2269</v>
      </c>
      <c r="G713" t="s">
        <v>194</v>
      </c>
      <c r="H713" t="s">
        <v>46</v>
      </c>
      <c r="I713" t="s">
        <v>129</v>
      </c>
      <c r="J713" t="s">
        <v>130</v>
      </c>
      <c r="K713" t="s">
        <v>131</v>
      </c>
      <c r="L713" t="s">
        <v>2232</v>
      </c>
      <c r="M713" t="s">
        <v>2270</v>
      </c>
      <c r="N713">
        <v>3.1063888880000001</v>
      </c>
      <c r="O713">
        <v>0</v>
      </c>
      <c r="P713">
        <v>2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6.2127780000000001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2173432</v>
      </c>
      <c r="B714">
        <v>1</v>
      </c>
      <c r="C714" t="s">
        <v>76</v>
      </c>
      <c r="D714" t="s">
        <v>89</v>
      </c>
      <c r="E714" t="s">
        <v>181</v>
      </c>
      <c r="F714" t="s">
        <v>2271</v>
      </c>
      <c r="G714" t="s">
        <v>194</v>
      </c>
      <c r="H714" t="s">
        <v>46</v>
      </c>
      <c r="I714" t="s">
        <v>129</v>
      </c>
      <c r="J714" t="s">
        <v>130</v>
      </c>
      <c r="K714" t="s">
        <v>131</v>
      </c>
      <c r="L714" t="s">
        <v>2272</v>
      </c>
      <c r="M714" t="s">
        <v>2273</v>
      </c>
      <c r="N714">
        <v>2.7680555550000001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1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2.7680560000000001</v>
      </c>
    </row>
    <row r="715" spans="1:26" x14ac:dyDescent="0.25">
      <c r="A715">
        <v>2173431</v>
      </c>
      <c r="B715">
        <v>1</v>
      </c>
      <c r="C715" t="s">
        <v>77</v>
      </c>
      <c r="D715" t="s">
        <v>124</v>
      </c>
      <c r="E715" t="s">
        <v>134</v>
      </c>
      <c r="F715" t="s">
        <v>2274</v>
      </c>
      <c r="G715" t="s">
        <v>136</v>
      </c>
      <c r="H715" t="s">
        <v>47</v>
      </c>
      <c r="I715" t="s">
        <v>129</v>
      </c>
      <c r="J715" t="s">
        <v>130</v>
      </c>
      <c r="K715" t="s">
        <v>131</v>
      </c>
      <c r="L715" t="s">
        <v>2275</v>
      </c>
      <c r="M715" t="s">
        <v>2276</v>
      </c>
      <c r="N715">
        <v>0.17222222200000001</v>
      </c>
      <c r="O715">
        <v>38</v>
      </c>
      <c r="P715">
        <v>1351</v>
      </c>
      <c r="Q715">
        <v>0</v>
      </c>
      <c r="R715">
        <v>0</v>
      </c>
      <c r="S715">
        <v>0</v>
      </c>
      <c r="T715">
        <v>0</v>
      </c>
      <c r="U715">
        <v>6.5444440000000004</v>
      </c>
      <c r="V715">
        <v>232.672222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2173435</v>
      </c>
      <c r="B716">
        <v>1</v>
      </c>
      <c r="C716" t="s">
        <v>76</v>
      </c>
      <c r="D716" t="s">
        <v>100</v>
      </c>
      <c r="E716" t="s">
        <v>181</v>
      </c>
      <c r="F716" t="s">
        <v>2277</v>
      </c>
      <c r="G716" t="s">
        <v>194</v>
      </c>
      <c r="H716" t="s">
        <v>46</v>
      </c>
      <c r="I716" t="s">
        <v>129</v>
      </c>
      <c r="J716" t="s">
        <v>130</v>
      </c>
      <c r="K716" t="s">
        <v>131</v>
      </c>
      <c r="L716" t="s">
        <v>2278</v>
      </c>
      <c r="M716" t="s">
        <v>2279</v>
      </c>
      <c r="N716">
        <v>2.1002777770000001</v>
      </c>
      <c r="O716">
        <v>0</v>
      </c>
      <c r="P716">
        <v>1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2.1002779999999999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2173434</v>
      </c>
      <c r="B717">
        <v>1</v>
      </c>
      <c r="C717" t="s">
        <v>77</v>
      </c>
      <c r="D717" t="s">
        <v>124</v>
      </c>
      <c r="E717" t="s">
        <v>143</v>
      </c>
      <c r="F717" t="s">
        <v>2280</v>
      </c>
      <c r="G717" t="s">
        <v>136</v>
      </c>
      <c r="H717" t="s">
        <v>47</v>
      </c>
      <c r="I717" t="s">
        <v>129</v>
      </c>
      <c r="J717" t="s">
        <v>130</v>
      </c>
      <c r="K717" t="s">
        <v>131</v>
      </c>
      <c r="L717" t="s">
        <v>2281</v>
      </c>
      <c r="M717" t="s">
        <v>2282</v>
      </c>
      <c r="N717">
        <v>2.1</v>
      </c>
      <c r="O717">
        <v>1</v>
      </c>
      <c r="P717">
        <v>173</v>
      </c>
      <c r="Q717">
        <v>0</v>
      </c>
      <c r="R717">
        <v>0</v>
      </c>
      <c r="S717">
        <v>0</v>
      </c>
      <c r="T717">
        <v>0</v>
      </c>
      <c r="U717">
        <v>2.1</v>
      </c>
      <c r="V717">
        <v>363.3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2173438</v>
      </c>
      <c r="B718">
        <v>1</v>
      </c>
      <c r="C718" t="s">
        <v>76</v>
      </c>
      <c r="D718" t="s">
        <v>84</v>
      </c>
      <c r="E718" t="s">
        <v>143</v>
      </c>
      <c r="F718" t="s">
        <v>2283</v>
      </c>
      <c r="G718" t="s">
        <v>136</v>
      </c>
      <c r="H718" t="s">
        <v>47</v>
      </c>
      <c r="I718" t="s">
        <v>129</v>
      </c>
      <c r="J718" t="s">
        <v>130</v>
      </c>
      <c r="K718" t="s">
        <v>131</v>
      </c>
      <c r="L718" t="s">
        <v>2284</v>
      </c>
      <c r="M718" t="s">
        <v>2285</v>
      </c>
      <c r="N718">
        <v>1.345277777</v>
      </c>
      <c r="O718">
        <v>2</v>
      </c>
      <c r="P718">
        <v>2</v>
      </c>
      <c r="Q718">
        <v>0</v>
      </c>
      <c r="R718">
        <v>0</v>
      </c>
      <c r="S718">
        <v>0</v>
      </c>
      <c r="T718">
        <v>0</v>
      </c>
      <c r="U718">
        <v>2.6905559999999999</v>
      </c>
      <c r="V718">
        <v>2.6905559999999999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2173441</v>
      </c>
      <c r="B719">
        <v>1</v>
      </c>
      <c r="C719" t="s">
        <v>76</v>
      </c>
      <c r="D719" t="s">
        <v>106</v>
      </c>
      <c r="E719" t="s">
        <v>126</v>
      </c>
      <c r="F719" t="s">
        <v>2286</v>
      </c>
      <c r="G719" t="s">
        <v>140</v>
      </c>
      <c r="H719" t="s">
        <v>46</v>
      </c>
      <c r="I719" t="s">
        <v>129</v>
      </c>
      <c r="J719" t="s">
        <v>130</v>
      </c>
      <c r="K719" t="s">
        <v>131</v>
      </c>
      <c r="L719" t="s">
        <v>2287</v>
      </c>
      <c r="M719" t="s">
        <v>2288</v>
      </c>
      <c r="N719">
        <v>4.3197222220000002</v>
      </c>
      <c r="O719">
        <v>0</v>
      </c>
      <c r="P719">
        <v>98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423.33277800000002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2173442</v>
      </c>
      <c r="B720">
        <v>1</v>
      </c>
      <c r="C720" t="s">
        <v>76</v>
      </c>
      <c r="D720" t="s">
        <v>104</v>
      </c>
      <c r="E720" t="s">
        <v>126</v>
      </c>
      <c r="F720" t="s">
        <v>2289</v>
      </c>
      <c r="G720" t="s">
        <v>128</v>
      </c>
      <c r="H720" t="s">
        <v>46</v>
      </c>
      <c r="I720" t="s">
        <v>129</v>
      </c>
      <c r="J720" t="s">
        <v>130</v>
      </c>
      <c r="K720" t="s">
        <v>131</v>
      </c>
      <c r="L720" t="s">
        <v>2290</v>
      </c>
      <c r="M720" t="s">
        <v>2291</v>
      </c>
      <c r="N720">
        <v>1.5313888879999999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3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4.5941669999999997</v>
      </c>
    </row>
    <row r="721" spans="1:26" x14ac:dyDescent="0.25">
      <c r="A721">
        <v>2173443</v>
      </c>
      <c r="B721">
        <v>1</v>
      </c>
      <c r="C721" t="s">
        <v>76</v>
      </c>
      <c r="D721" t="s">
        <v>99</v>
      </c>
      <c r="E721" t="s">
        <v>126</v>
      </c>
      <c r="F721" t="s">
        <v>2292</v>
      </c>
      <c r="G721" t="s">
        <v>128</v>
      </c>
      <c r="H721" t="s">
        <v>46</v>
      </c>
      <c r="I721" t="s">
        <v>129</v>
      </c>
      <c r="J721" t="s">
        <v>130</v>
      </c>
      <c r="K721" t="s">
        <v>131</v>
      </c>
      <c r="L721" t="s">
        <v>2293</v>
      </c>
      <c r="M721" t="s">
        <v>2294</v>
      </c>
      <c r="N721">
        <v>1.1811111110000001</v>
      </c>
      <c r="O721">
        <v>0</v>
      </c>
      <c r="P721">
        <v>67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79.134444000000002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2173445</v>
      </c>
      <c r="B722">
        <v>1</v>
      </c>
      <c r="C722" t="s">
        <v>76</v>
      </c>
      <c r="D722" t="s">
        <v>96</v>
      </c>
      <c r="E722" t="s">
        <v>143</v>
      </c>
      <c r="F722" t="s">
        <v>172</v>
      </c>
      <c r="G722" t="s">
        <v>145</v>
      </c>
      <c r="H722" t="s">
        <v>47</v>
      </c>
      <c r="I722" t="s">
        <v>129</v>
      </c>
      <c r="J722" t="s">
        <v>130</v>
      </c>
      <c r="K722" t="s">
        <v>131</v>
      </c>
      <c r="L722" t="s">
        <v>2295</v>
      </c>
      <c r="M722" t="s">
        <v>2296</v>
      </c>
      <c r="N722">
        <v>1.916111111</v>
      </c>
      <c r="O722">
        <v>0</v>
      </c>
      <c r="P722">
        <v>46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88.141110999999995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2173450</v>
      </c>
      <c r="B723">
        <v>1</v>
      </c>
      <c r="C723" t="s">
        <v>76</v>
      </c>
      <c r="D723" t="s">
        <v>82</v>
      </c>
      <c r="E723" t="s">
        <v>161</v>
      </c>
      <c r="F723" t="s">
        <v>2297</v>
      </c>
      <c r="G723" t="s">
        <v>163</v>
      </c>
      <c r="H723" t="s">
        <v>46</v>
      </c>
      <c r="I723" t="s">
        <v>129</v>
      </c>
      <c r="J723" t="s">
        <v>130</v>
      </c>
      <c r="K723" t="s">
        <v>131</v>
      </c>
      <c r="L723" t="s">
        <v>2298</v>
      </c>
      <c r="M723" t="s">
        <v>2299</v>
      </c>
      <c r="N723">
        <v>3.5325000000000002</v>
      </c>
      <c r="O723">
        <v>0</v>
      </c>
      <c r="P723">
        <v>282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996.16499999999996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2173455</v>
      </c>
      <c r="B724">
        <v>1</v>
      </c>
      <c r="C724" t="s">
        <v>76</v>
      </c>
      <c r="D724" t="s">
        <v>96</v>
      </c>
      <c r="E724" t="s">
        <v>186</v>
      </c>
      <c r="F724" t="s">
        <v>2300</v>
      </c>
      <c r="G724" t="s">
        <v>201</v>
      </c>
      <c r="H724" t="s">
        <v>47</v>
      </c>
      <c r="I724" t="s">
        <v>129</v>
      </c>
      <c r="J724" t="s">
        <v>130</v>
      </c>
      <c r="K724" t="s">
        <v>131</v>
      </c>
      <c r="L724" t="s">
        <v>2301</v>
      </c>
      <c r="M724" t="s">
        <v>2302</v>
      </c>
      <c r="N724">
        <v>1.3977777769999999</v>
      </c>
      <c r="O724">
        <v>39</v>
      </c>
      <c r="P724">
        <v>371</v>
      </c>
      <c r="Q724">
        <v>0</v>
      </c>
      <c r="R724">
        <v>0</v>
      </c>
      <c r="S724">
        <v>0</v>
      </c>
      <c r="T724">
        <v>0</v>
      </c>
      <c r="U724">
        <v>54.513333000000003</v>
      </c>
      <c r="V724">
        <v>518.57555500000001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2173451</v>
      </c>
      <c r="B725">
        <v>1</v>
      </c>
      <c r="C725" t="s">
        <v>76</v>
      </c>
      <c r="D725" t="s">
        <v>96</v>
      </c>
      <c r="E725" t="s">
        <v>143</v>
      </c>
      <c r="F725" t="s">
        <v>2303</v>
      </c>
      <c r="G725" t="s">
        <v>136</v>
      </c>
      <c r="H725" t="s">
        <v>47</v>
      </c>
      <c r="I725" t="s">
        <v>129</v>
      </c>
      <c r="J725" t="s">
        <v>130</v>
      </c>
      <c r="K725" t="s">
        <v>131</v>
      </c>
      <c r="L725" t="s">
        <v>2304</v>
      </c>
      <c r="M725" t="s">
        <v>2305</v>
      </c>
      <c r="N725">
        <v>1.5991666659999999</v>
      </c>
      <c r="O725">
        <v>3</v>
      </c>
      <c r="P725">
        <v>729</v>
      </c>
      <c r="Q725">
        <v>0</v>
      </c>
      <c r="R725">
        <v>0</v>
      </c>
      <c r="S725">
        <v>0</v>
      </c>
      <c r="T725">
        <v>0</v>
      </c>
      <c r="U725">
        <v>4.7975000000000003</v>
      </c>
      <c r="V725">
        <v>1165.7925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2173460</v>
      </c>
      <c r="B726">
        <v>1</v>
      </c>
      <c r="C726" t="s">
        <v>76</v>
      </c>
      <c r="D726" t="s">
        <v>80</v>
      </c>
      <c r="E726" t="s">
        <v>126</v>
      </c>
      <c r="F726" t="s">
        <v>2306</v>
      </c>
      <c r="G726" t="s">
        <v>128</v>
      </c>
      <c r="H726" t="s">
        <v>46</v>
      </c>
      <c r="I726" t="s">
        <v>129</v>
      </c>
      <c r="J726" t="s">
        <v>130</v>
      </c>
      <c r="K726" t="s">
        <v>131</v>
      </c>
      <c r="L726" t="s">
        <v>2307</v>
      </c>
      <c r="M726" t="s">
        <v>2308</v>
      </c>
      <c r="N726">
        <v>1.7236111110000001</v>
      </c>
      <c r="O726">
        <v>0</v>
      </c>
      <c r="P726">
        <v>99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170.63749999999999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2173461</v>
      </c>
      <c r="B727">
        <v>1</v>
      </c>
      <c r="C727" t="s">
        <v>76</v>
      </c>
      <c r="D727" t="s">
        <v>96</v>
      </c>
      <c r="E727" t="s">
        <v>186</v>
      </c>
      <c r="F727" t="s">
        <v>2309</v>
      </c>
      <c r="G727" t="s">
        <v>136</v>
      </c>
      <c r="H727" t="s">
        <v>47</v>
      </c>
      <c r="I727" t="s">
        <v>283</v>
      </c>
      <c r="J727" t="s">
        <v>130</v>
      </c>
      <c r="K727" t="s">
        <v>131</v>
      </c>
      <c r="L727" t="s">
        <v>2310</v>
      </c>
      <c r="M727" t="s">
        <v>2311</v>
      </c>
      <c r="N727">
        <v>4.8888887999999998E-2</v>
      </c>
      <c r="O727">
        <v>8</v>
      </c>
      <c r="P727">
        <v>2878</v>
      </c>
      <c r="Q727">
        <v>0</v>
      </c>
      <c r="R727">
        <v>0</v>
      </c>
      <c r="S727">
        <v>0</v>
      </c>
      <c r="T727">
        <v>0</v>
      </c>
      <c r="U727">
        <v>0.39111099999999999</v>
      </c>
      <c r="V727">
        <v>140.70222000000001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2173462</v>
      </c>
      <c r="B728">
        <v>1</v>
      </c>
      <c r="C728" t="s">
        <v>76</v>
      </c>
      <c r="D728" t="s">
        <v>94</v>
      </c>
      <c r="E728" t="s">
        <v>126</v>
      </c>
      <c r="F728" t="s">
        <v>2312</v>
      </c>
      <c r="G728" t="s">
        <v>128</v>
      </c>
      <c r="H728" t="s">
        <v>46</v>
      </c>
      <c r="I728" t="s">
        <v>129</v>
      </c>
      <c r="J728" t="s">
        <v>130</v>
      </c>
      <c r="K728" t="s">
        <v>131</v>
      </c>
      <c r="L728" t="s">
        <v>2313</v>
      </c>
      <c r="M728" t="s">
        <v>2314</v>
      </c>
      <c r="N728">
        <v>1.1091666659999999</v>
      </c>
      <c r="O728">
        <v>0</v>
      </c>
      <c r="P728">
        <v>94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104.261667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2173476</v>
      </c>
      <c r="B729">
        <v>1</v>
      </c>
      <c r="C729" t="s">
        <v>76</v>
      </c>
      <c r="D729" t="s">
        <v>94</v>
      </c>
      <c r="E729" t="s">
        <v>126</v>
      </c>
      <c r="F729" t="s">
        <v>2312</v>
      </c>
      <c r="G729" t="s">
        <v>128</v>
      </c>
      <c r="H729" t="s">
        <v>46</v>
      </c>
      <c r="I729" t="s">
        <v>129</v>
      </c>
      <c r="J729" t="s">
        <v>130</v>
      </c>
      <c r="K729" t="s">
        <v>131</v>
      </c>
      <c r="L729" t="s">
        <v>2315</v>
      </c>
      <c r="M729" t="s">
        <v>2316</v>
      </c>
      <c r="N729">
        <v>1.320277777</v>
      </c>
      <c r="O729">
        <v>0</v>
      </c>
      <c r="P729">
        <v>94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124.106111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2173487</v>
      </c>
      <c r="B730">
        <v>1</v>
      </c>
      <c r="C730" t="s">
        <v>76</v>
      </c>
      <c r="D730" t="s">
        <v>93</v>
      </c>
      <c r="E730" t="s">
        <v>143</v>
      </c>
      <c r="F730" t="s">
        <v>2317</v>
      </c>
      <c r="G730" t="s">
        <v>136</v>
      </c>
      <c r="H730" t="s">
        <v>47</v>
      </c>
      <c r="I730" t="s">
        <v>129</v>
      </c>
      <c r="J730" t="s">
        <v>130</v>
      </c>
      <c r="K730" t="s">
        <v>131</v>
      </c>
      <c r="L730" t="s">
        <v>2318</v>
      </c>
      <c r="M730" t="s">
        <v>2319</v>
      </c>
      <c r="N730">
        <v>0.86444444399999998</v>
      </c>
      <c r="O730">
        <v>3</v>
      </c>
      <c r="P730">
        <v>1450</v>
      </c>
      <c r="Q730">
        <v>0</v>
      </c>
      <c r="R730">
        <v>0</v>
      </c>
      <c r="S730">
        <v>0</v>
      </c>
      <c r="T730">
        <v>0</v>
      </c>
      <c r="U730">
        <v>2.5933329999999999</v>
      </c>
      <c r="V730">
        <v>1253.444444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2173490</v>
      </c>
      <c r="B731">
        <v>1</v>
      </c>
      <c r="C731" t="s">
        <v>76</v>
      </c>
      <c r="D731" t="s">
        <v>86</v>
      </c>
      <c r="E731" t="s">
        <v>126</v>
      </c>
      <c r="F731" t="s">
        <v>2320</v>
      </c>
      <c r="G731" t="s">
        <v>128</v>
      </c>
      <c r="H731" t="s">
        <v>46</v>
      </c>
      <c r="I731" t="s">
        <v>129</v>
      </c>
      <c r="J731" t="s">
        <v>130</v>
      </c>
      <c r="K731" t="s">
        <v>131</v>
      </c>
      <c r="L731" t="s">
        <v>2321</v>
      </c>
      <c r="M731" t="s">
        <v>2322</v>
      </c>
      <c r="N731">
        <v>1.9969444439999999</v>
      </c>
      <c r="O731">
        <v>0</v>
      </c>
      <c r="P731">
        <v>81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161.7525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2173495</v>
      </c>
      <c r="B732">
        <v>1</v>
      </c>
      <c r="C732" t="s">
        <v>76</v>
      </c>
      <c r="D732" t="s">
        <v>99</v>
      </c>
      <c r="E732" t="s">
        <v>143</v>
      </c>
      <c r="F732" t="s">
        <v>2323</v>
      </c>
      <c r="G732" t="s">
        <v>145</v>
      </c>
      <c r="H732" t="s">
        <v>47</v>
      </c>
      <c r="I732" t="s">
        <v>129</v>
      </c>
      <c r="J732" t="s">
        <v>130</v>
      </c>
      <c r="K732" t="s">
        <v>131</v>
      </c>
      <c r="L732" t="s">
        <v>2324</v>
      </c>
      <c r="M732" t="s">
        <v>2325</v>
      </c>
      <c r="N732">
        <v>4.278333333</v>
      </c>
      <c r="O732">
        <v>3</v>
      </c>
      <c r="P732">
        <v>368</v>
      </c>
      <c r="Q732">
        <v>0</v>
      </c>
      <c r="R732">
        <v>0</v>
      </c>
      <c r="S732">
        <v>0</v>
      </c>
      <c r="T732">
        <v>0</v>
      </c>
      <c r="U732">
        <v>12.835000000000001</v>
      </c>
      <c r="V732">
        <v>1574.426667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2173493</v>
      </c>
      <c r="B733">
        <v>1</v>
      </c>
      <c r="C733" t="s">
        <v>76</v>
      </c>
      <c r="D733" t="s">
        <v>93</v>
      </c>
      <c r="E733" t="s">
        <v>161</v>
      </c>
      <c r="F733" t="s">
        <v>2326</v>
      </c>
      <c r="G733" t="s">
        <v>402</v>
      </c>
      <c r="H733" t="s">
        <v>46</v>
      </c>
      <c r="I733" t="s">
        <v>129</v>
      </c>
      <c r="J733" t="s">
        <v>130</v>
      </c>
      <c r="K733" t="s">
        <v>131</v>
      </c>
      <c r="L733" t="s">
        <v>2327</v>
      </c>
      <c r="M733" t="s">
        <v>2328</v>
      </c>
      <c r="N733">
        <v>4.6827777770000001</v>
      </c>
      <c r="O733">
        <v>0</v>
      </c>
      <c r="P733">
        <v>53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248.18722199999999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2173503</v>
      </c>
      <c r="B734">
        <v>1</v>
      </c>
      <c r="C734" t="s">
        <v>76</v>
      </c>
      <c r="D734" t="s">
        <v>106</v>
      </c>
      <c r="E734" t="s">
        <v>718</v>
      </c>
      <c r="F734" t="s">
        <v>2329</v>
      </c>
      <c r="G734" t="s">
        <v>726</v>
      </c>
      <c r="H734" t="s">
        <v>46</v>
      </c>
      <c r="I734" t="s">
        <v>129</v>
      </c>
      <c r="J734" t="s">
        <v>130</v>
      </c>
      <c r="K734" t="s">
        <v>131</v>
      </c>
      <c r="L734" t="s">
        <v>2330</v>
      </c>
      <c r="M734" t="s">
        <v>2331</v>
      </c>
      <c r="N734">
        <v>4.381388888</v>
      </c>
      <c r="O734">
        <v>0</v>
      </c>
      <c r="P734">
        <v>17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74.483610999999996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2173504</v>
      </c>
      <c r="B735">
        <v>1</v>
      </c>
      <c r="C735" t="s">
        <v>76</v>
      </c>
      <c r="D735" t="s">
        <v>86</v>
      </c>
      <c r="E735" t="s">
        <v>143</v>
      </c>
      <c r="F735" t="s">
        <v>2332</v>
      </c>
      <c r="G735" t="s">
        <v>1273</v>
      </c>
      <c r="H735" t="s">
        <v>47</v>
      </c>
      <c r="I735" t="s">
        <v>129</v>
      </c>
      <c r="J735" t="s">
        <v>130</v>
      </c>
      <c r="K735" t="s">
        <v>131</v>
      </c>
      <c r="L735" t="s">
        <v>2333</v>
      </c>
      <c r="M735" t="s">
        <v>2334</v>
      </c>
      <c r="N735">
        <v>1.085</v>
      </c>
      <c r="O735">
        <v>0</v>
      </c>
      <c r="P735">
        <v>379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411.21499999999997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2173512</v>
      </c>
      <c r="B736">
        <v>1</v>
      </c>
      <c r="C736" t="s">
        <v>77</v>
      </c>
      <c r="D736" t="s">
        <v>112</v>
      </c>
      <c r="E736" t="s">
        <v>181</v>
      </c>
      <c r="F736" t="s">
        <v>2335</v>
      </c>
      <c r="G736" t="s">
        <v>194</v>
      </c>
      <c r="H736" t="s">
        <v>46</v>
      </c>
      <c r="I736" t="s">
        <v>129</v>
      </c>
      <c r="J736" t="s">
        <v>130</v>
      </c>
      <c r="K736" t="s">
        <v>131</v>
      </c>
      <c r="L736" t="s">
        <v>2336</v>
      </c>
      <c r="M736" t="s">
        <v>2337</v>
      </c>
      <c r="N736">
        <v>2.7861111109999999</v>
      </c>
      <c r="O736">
        <v>0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2.786111</v>
      </c>
      <c r="Y736">
        <v>0</v>
      </c>
      <c r="Z736">
        <v>0</v>
      </c>
    </row>
    <row r="737" spans="1:26" x14ac:dyDescent="0.25">
      <c r="A737">
        <v>2173509</v>
      </c>
      <c r="B737">
        <v>1</v>
      </c>
      <c r="C737" t="s">
        <v>76</v>
      </c>
      <c r="D737" t="s">
        <v>99</v>
      </c>
      <c r="E737" t="s">
        <v>126</v>
      </c>
      <c r="F737" t="s">
        <v>2338</v>
      </c>
      <c r="G737" t="s">
        <v>128</v>
      </c>
      <c r="H737" t="s">
        <v>46</v>
      </c>
      <c r="I737" t="s">
        <v>129</v>
      </c>
      <c r="J737" t="s">
        <v>130</v>
      </c>
      <c r="K737" t="s">
        <v>131</v>
      </c>
      <c r="L737" t="s">
        <v>2339</v>
      </c>
      <c r="M737" t="s">
        <v>2340</v>
      </c>
      <c r="N737">
        <v>0.74888888799999997</v>
      </c>
      <c r="O737">
        <v>0</v>
      </c>
      <c r="P737">
        <v>59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44.184443999999999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2173527</v>
      </c>
      <c r="B738">
        <v>1</v>
      </c>
      <c r="C738" t="s">
        <v>77</v>
      </c>
      <c r="D738" t="s">
        <v>108</v>
      </c>
      <c r="E738" t="s">
        <v>143</v>
      </c>
      <c r="F738" t="s">
        <v>2341</v>
      </c>
      <c r="G738" t="s">
        <v>145</v>
      </c>
      <c r="H738" t="s">
        <v>47</v>
      </c>
      <c r="I738" t="s">
        <v>129</v>
      </c>
      <c r="J738" t="s">
        <v>130</v>
      </c>
      <c r="K738" t="s">
        <v>131</v>
      </c>
      <c r="L738" t="s">
        <v>2342</v>
      </c>
      <c r="M738" t="s">
        <v>2343</v>
      </c>
      <c r="N738">
        <v>2.4441666660000001</v>
      </c>
      <c r="O738">
        <v>0</v>
      </c>
      <c r="P738">
        <v>0</v>
      </c>
      <c r="Q738">
        <v>0</v>
      </c>
      <c r="R738">
        <v>45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109.9875</v>
      </c>
      <c r="Y738">
        <v>0</v>
      </c>
      <c r="Z738">
        <v>0</v>
      </c>
    </row>
    <row r="739" spans="1:26" x14ac:dyDescent="0.25">
      <c r="A739">
        <v>2173515</v>
      </c>
      <c r="B739">
        <v>1</v>
      </c>
      <c r="C739" t="s">
        <v>76</v>
      </c>
      <c r="D739" t="s">
        <v>94</v>
      </c>
      <c r="E739" t="s">
        <v>126</v>
      </c>
      <c r="F739" t="s">
        <v>2344</v>
      </c>
      <c r="G739" t="s">
        <v>128</v>
      </c>
      <c r="H739" t="s">
        <v>46</v>
      </c>
      <c r="I739" t="s">
        <v>129</v>
      </c>
      <c r="J739" t="s">
        <v>130</v>
      </c>
      <c r="K739" t="s">
        <v>131</v>
      </c>
      <c r="L739" t="s">
        <v>2345</v>
      </c>
      <c r="M739" t="s">
        <v>2346</v>
      </c>
      <c r="N739">
        <v>0.79388888800000001</v>
      </c>
      <c r="O739">
        <v>0</v>
      </c>
      <c r="P739">
        <v>86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68.274444000000003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2173518</v>
      </c>
      <c r="B740">
        <v>1</v>
      </c>
      <c r="C740" t="s">
        <v>76</v>
      </c>
      <c r="D740" t="s">
        <v>88</v>
      </c>
      <c r="E740" t="s">
        <v>181</v>
      </c>
      <c r="F740" t="s">
        <v>2347</v>
      </c>
      <c r="G740" t="s">
        <v>287</v>
      </c>
      <c r="H740" t="s">
        <v>46</v>
      </c>
      <c r="I740" t="s">
        <v>129</v>
      </c>
      <c r="J740" t="s">
        <v>130</v>
      </c>
      <c r="K740" t="s">
        <v>131</v>
      </c>
      <c r="L740" t="s">
        <v>2348</v>
      </c>
      <c r="M740" t="s">
        <v>2349</v>
      </c>
      <c r="N740">
        <v>2.4283333329999999</v>
      </c>
      <c r="O740">
        <v>0</v>
      </c>
      <c r="P740">
        <v>9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21.855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2173520</v>
      </c>
      <c r="B741">
        <v>1</v>
      </c>
      <c r="C741" t="s">
        <v>76</v>
      </c>
      <c r="D741" t="s">
        <v>86</v>
      </c>
      <c r="E741" t="s">
        <v>126</v>
      </c>
      <c r="F741" t="s">
        <v>2320</v>
      </c>
      <c r="G741" t="s">
        <v>128</v>
      </c>
      <c r="H741" t="s">
        <v>46</v>
      </c>
      <c r="I741" t="s">
        <v>129</v>
      </c>
      <c r="J741" t="s">
        <v>130</v>
      </c>
      <c r="K741" t="s">
        <v>131</v>
      </c>
      <c r="L741" t="s">
        <v>2350</v>
      </c>
      <c r="M741" t="s">
        <v>2351</v>
      </c>
      <c r="N741">
        <v>0.87</v>
      </c>
      <c r="O741">
        <v>0</v>
      </c>
      <c r="P741">
        <v>79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68.73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2173531</v>
      </c>
      <c r="B742">
        <v>1</v>
      </c>
      <c r="C742" t="s">
        <v>76</v>
      </c>
      <c r="D742" t="s">
        <v>102</v>
      </c>
      <c r="E742" t="s">
        <v>186</v>
      </c>
      <c r="F742" t="s">
        <v>2352</v>
      </c>
      <c r="G742" t="s">
        <v>136</v>
      </c>
      <c r="H742" t="s">
        <v>47</v>
      </c>
      <c r="I742" t="s">
        <v>129</v>
      </c>
      <c r="J742" t="s">
        <v>130</v>
      </c>
      <c r="K742" t="s">
        <v>131</v>
      </c>
      <c r="L742" t="s">
        <v>2353</v>
      </c>
      <c r="M742" t="s">
        <v>2354</v>
      </c>
      <c r="N742">
        <v>0.40944444400000002</v>
      </c>
      <c r="O742">
        <v>38</v>
      </c>
      <c r="P742">
        <v>272</v>
      </c>
      <c r="Q742">
        <v>0</v>
      </c>
      <c r="R742">
        <v>0</v>
      </c>
      <c r="S742">
        <v>0</v>
      </c>
      <c r="T742">
        <v>0</v>
      </c>
      <c r="U742">
        <v>15.558889000000001</v>
      </c>
      <c r="V742">
        <v>111.368889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2173534</v>
      </c>
      <c r="B743">
        <v>1</v>
      </c>
      <c r="C743" t="s">
        <v>76</v>
      </c>
      <c r="D743" t="s">
        <v>106</v>
      </c>
      <c r="E743" t="s">
        <v>181</v>
      </c>
      <c r="F743" t="s">
        <v>302</v>
      </c>
      <c r="G743" t="s">
        <v>183</v>
      </c>
      <c r="H743" t="s">
        <v>46</v>
      </c>
      <c r="I743" t="s">
        <v>129</v>
      </c>
      <c r="J743" t="s">
        <v>130</v>
      </c>
      <c r="K743" t="s">
        <v>131</v>
      </c>
      <c r="L743" t="s">
        <v>2355</v>
      </c>
      <c r="M743" t="s">
        <v>2356</v>
      </c>
      <c r="N743">
        <v>3.926111111</v>
      </c>
      <c r="O743">
        <v>0</v>
      </c>
      <c r="P743">
        <v>32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125.63555599999999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2173533</v>
      </c>
      <c r="B744">
        <v>1</v>
      </c>
      <c r="C744" t="s">
        <v>76</v>
      </c>
      <c r="D744" t="s">
        <v>94</v>
      </c>
      <c r="E744" t="s">
        <v>181</v>
      </c>
      <c r="F744" t="s">
        <v>2357</v>
      </c>
      <c r="G744" t="s">
        <v>194</v>
      </c>
      <c r="H744" t="s">
        <v>46</v>
      </c>
      <c r="I744" t="s">
        <v>129</v>
      </c>
      <c r="J744" t="s">
        <v>130</v>
      </c>
      <c r="K744" t="s">
        <v>131</v>
      </c>
      <c r="L744" t="s">
        <v>2358</v>
      </c>
      <c r="M744" t="s">
        <v>2359</v>
      </c>
      <c r="N744">
        <v>1.249166666</v>
      </c>
      <c r="O744">
        <v>0</v>
      </c>
      <c r="P744">
        <v>7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8.7441669999999991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2173538</v>
      </c>
      <c r="B745">
        <v>1</v>
      </c>
      <c r="C745" t="s">
        <v>77</v>
      </c>
      <c r="D745" t="s">
        <v>118</v>
      </c>
      <c r="E745" t="s">
        <v>143</v>
      </c>
      <c r="F745" t="s">
        <v>2360</v>
      </c>
      <c r="G745" t="s">
        <v>145</v>
      </c>
      <c r="H745" t="s">
        <v>47</v>
      </c>
      <c r="I745" t="s">
        <v>129</v>
      </c>
      <c r="J745" t="s">
        <v>130</v>
      </c>
      <c r="K745" t="s">
        <v>131</v>
      </c>
      <c r="L745" t="s">
        <v>2361</v>
      </c>
      <c r="M745" t="s">
        <v>2362</v>
      </c>
      <c r="N745">
        <v>0.90416666599999995</v>
      </c>
      <c r="O745">
        <v>0</v>
      </c>
      <c r="P745">
        <v>240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217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2173537</v>
      </c>
      <c r="B746">
        <v>1</v>
      </c>
      <c r="C746" t="s">
        <v>76</v>
      </c>
      <c r="D746" t="s">
        <v>99</v>
      </c>
      <c r="E746" t="s">
        <v>126</v>
      </c>
      <c r="F746" t="s">
        <v>2363</v>
      </c>
      <c r="G746" t="s">
        <v>128</v>
      </c>
      <c r="H746" t="s">
        <v>46</v>
      </c>
      <c r="I746" t="s">
        <v>129</v>
      </c>
      <c r="J746" t="s">
        <v>130</v>
      </c>
      <c r="K746" t="s">
        <v>131</v>
      </c>
      <c r="L746" t="s">
        <v>2364</v>
      </c>
      <c r="M746" t="s">
        <v>2365</v>
      </c>
      <c r="N746">
        <v>1.2666666660000001</v>
      </c>
      <c r="O746">
        <v>0</v>
      </c>
      <c r="P746">
        <v>27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34.200000000000003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2173541</v>
      </c>
      <c r="B747">
        <v>1</v>
      </c>
      <c r="C747" t="s">
        <v>76</v>
      </c>
      <c r="D747" t="s">
        <v>93</v>
      </c>
      <c r="E747" t="s">
        <v>126</v>
      </c>
      <c r="F747" t="s">
        <v>2366</v>
      </c>
      <c r="G747" t="s">
        <v>636</v>
      </c>
      <c r="H747" t="s">
        <v>46</v>
      </c>
      <c r="I747" t="s">
        <v>129</v>
      </c>
      <c r="J747" t="s">
        <v>15</v>
      </c>
      <c r="K747" t="s">
        <v>131</v>
      </c>
      <c r="L747" t="s">
        <v>2367</v>
      </c>
      <c r="M747" t="s">
        <v>2368</v>
      </c>
      <c r="N747">
        <v>3.8197222219999998</v>
      </c>
      <c r="O747">
        <v>0</v>
      </c>
      <c r="P747">
        <v>42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160.42833300000001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2173544</v>
      </c>
      <c r="B748">
        <v>1</v>
      </c>
      <c r="C748" t="s">
        <v>76</v>
      </c>
      <c r="D748" t="s">
        <v>80</v>
      </c>
      <c r="E748" t="s">
        <v>181</v>
      </c>
      <c r="F748" t="s">
        <v>2369</v>
      </c>
      <c r="G748" t="s">
        <v>194</v>
      </c>
      <c r="H748" t="s">
        <v>46</v>
      </c>
      <c r="I748" t="s">
        <v>129</v>
      </c>
      <c r="J748" t="s">
        <v>130</v>
      </c>
      <c r="K748" t="s">
        <v>131</v>
      </c>
      <c r="L748" t="s">
        <v>2370</v>
      </c>
      <c r="M748" t="s">
        <v>2371</v>
      </c>
      <c r="N748">
        <v>1.1033333329999999</v>
      </c>
      <c r="O748">
        <v>0</v>
      </c>
      <c r="P748">
        <v>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1.1033329999999999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2173545</v>
      </c>
      <c r="B749">
        <v>1</v>
      </c>
      <c r="C749" t="s">
        <v>76</v>
      </c>
      <c r="D749" t="s">
        <v>93</v>
      </c>
      <c r="E749" t="s">
        <v>126</v>
      </c>
      <c r="F749" t="s">
        <v>2372</v>
      </c>
      <c r="G749" t="s">
        <v>128</v>
      </c>
      <c r="H749" t="s">
        <v>46</v>
      </c>
      <c r="I749" t="s">
        <v>129</v>
      </c>
      <c r="J749" t="s">
        <v>130</v>
      </c>
      <c r="K749" t="s">
        <v>131</v>
      </c>
      <c r="L749" t="s">
        <v>2373</v>
      </c>
      <c r="M749" t="s">
        <v>2374</v>
      </c>
      <c r="N749">
        <v>3.1297222219999998</v>
      </c>
      <c r="O749">
        <v>0</v>
      </c>
      <c r="P749">
        <v>97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303.583056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2173555</v>
      </c>
      <c r="B750">
        <v>1</v>
      </c>
      <c r="C750" t="s">
        <v>76</v>
      </c>
      <c r="D750" t="s">
        <v>86</v>
      </c>
      <c r="E750" t="s">
        <v>126</v>
      </c>
      <c r="F750" t="s">
        <v>2375</v>
      </c>
      <c r="G750" t="s">
        <v>269</v>
      </c>
      <c r="H750" t="s">
        <v>46</v>
      </c>
      <c r="I750" t="s">
        <v>129</v>
      </c>
      <c r="J750" t="s">
        <v>130</v>
      </c>
      <c r="K750" t="s">
        <v>131</v>
      </c>
      <c r="L750" t="s">
        <v>2376</v>
      </c>
      <c r="M750" t="s">
        <v>2377</v>
      </c>
      <c r="N750">
        <v>6.3494444440000004</v>
      </c>
      <c r="O750">
        <v>0</v>
      </c>
      <c r="P750">
        <v>20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126.988889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2173564</v>
      </c>
      <c r="B751">
        <v>1</v>
      </c>
      <c r="C751" t="s">
        <v>76</v>
      </c>
      <c r="D751" t="s">
        <v>99</v>
      </c>
      <c r="E751" t="s">
        <v>126</v>
      </c>
      <c r="F751" t="s">
        <v>2292</v>
      </c>
      <c r="G751" t="s">
        <v>128</v>
      </c>
      <c r="H751" t="s">
        <v>46</v>
      </c>
      <c r="I751" t="s">
        <v>129</v>
      </c>
      <c r="J751" t="s">
        <v>130</v>
      </c>
      <c r="K751" t="s">
        <v>131</v>
      </c>
      <c r="L751" t="s">
        <v>2378</v>
      </c>
      <c r="M751" t="s">
        <v>2379</v>
      </c>
      <c r="N751">
        <v>1.1272222220000001</v>
      </c>
      <c r="O751">
        <v>0</v>
      </c>
      <c r="P751">
        <v>67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75.523888999999997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2173548</v>
      </c>
      <c r="B752">
        <v>1</v>
      </c>
      <c r="C752" t="s">
        <v>76</v>
      </c>
      <c r="D752" t="s">
        <v>96</v>
      </c>
      <c r="E752" t="s">
        <v>126</v>
      </c>
      <c r="F752" t="s">
        <v>1513</v>
      </c>
      <c r="G752" t="s">
        <v>418</v>
      </c>
      <c r="H752" t="s">
        <v>46</v>
      </c>
      <c r="I752" t="s">
        <v>129</v>
      </c>
      <c r="J752" t="s">
        <v>130</v>
      </c>
      <c r="K752" t="s">
        <v>251</v>
      </c>
      <c r="L752" t="s">
        <v>2380</v>
      </c>
      <c r="M752" t="s">
        <v>2381</v>
      </c>
      <c r="N752">
        <v>6.1854861110000003</v>
      </c>
      <c r="O752">
        <v>0</v>
      </c>
      <c r="P752">
        <v>44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272.16138899999999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2173551</v>
      </c>
      <c r="B753">
        <v>1</v>
      </c>
      <c r="C753" t="s">
        <v>77</v>
      </c>
      <c r="D753" t="s">
        <v>116</v>
      </c>
      <c r="E753" t="s">
        <v>161</v>
      </c>
      <c r="F753" t="s">
        <v>2382</v>
      </c>
      <c r="G753" t="s">
        <v>418</v>
      </c>
      <c r="H753" t="s">
        <v>46</v>
      </c>
      <c r="I753" t="s">
        <v>129</v>
      </c>
      <c r="J753" t="s">
        <v>130</v>
      </c>
      <c r="K753" t="s">
        <v>251</v>
      </c>
      <c r="L753" t="s">
        <v>2383</v>
      </c>
      <c r="M753" t="s">
        <v>2384</v>
      </c>
      <c r="N753">
        <v>8.2277083330000007</v>
      </c>
      <c r="O753">
        <v>0</v>
      </c>
      <c r="P753">
        <v>68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559.48416699999996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2173552</v>
      </c>
      <c r="B754">
        <v>1</v>
      </c>
      <c r="C754" t="s">
        <v>76</v>
      </c>
      <c r="D754" t="s">
        <v>78</v>
      </c>
      <c r="E754" t="s">
        <v>143</v>
      </c>
      <c r="F754" t="s">
        <v>2385</v>
      </c>
      <c r="G754" t="s">
        <v>366</v>
      </c>
      <c r="H754" t="s">
        <v>47</v>
      </c>
      <c r="I754" t="s">
        <v>129</v>
      </c>
      <c r="J754" t="s">
        <v>130</v>
      </c>
      <c r="K754" t="s">
        <v>251</v>
      </c>
      <c r="L754" t="s">
        <v>2386</v>
      </c>
      <c r="M754" t="s">
        <v>2387</v>
      </c>
      <c r="N754">
        <v>8.4747222220000005</v>
      </c>
      <c r="O754">
        <v>0</v>
      </c>
      <c r="P754">
        <v>413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3500.0602779999999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2173553</v>
      </c>
      <c r="B755">
        <v>1</v>
      </c>
      <c r="C755" t="s">
        <v>76</v>
      </c>
      <c r="D755" t="s">
        <v>79</v>
      </c>
      <c r="E755" t="s">
        <v>126</v>
      </c>
      <c r="F755" t="s">
        <v>2388</v>
      </c>
      <c r="G755" t="s">
        <v>418</v>
      </c>
      <c r="H755" t="s">
        <v>46</v>
      </c>
      <c r="I755" t="s">
        <v>129</v>
      </c>
      <c r="J755" t="s">
        <v>130</v>
      </c>
      <c r="K755" t="s">
        <v>251</v>
      </c>
      <c r="L755" t="s">
        <v>2389</v>
      </c>
      <c r="M755" t="s">
        <v>2390</v>
      </c>
      <c r="N755">
        <v>4.0451583329999998</v>
      </c>
      <c r="O755">
        <v>0</v>
      </c>
      <c r="P755">
        <v>16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64.722532999999999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2173571</v>
      </c>
      <c r="B756">
        <v>1</v>
      </c>
      <c r="C756" t="s">
        <v>76</v>
      </c>
      <c r="D756" t="s">
        <v>87</v>
      </c>
      <c r="E756" t="s">
        <v>181</v>
      </c>
      <c r="F756" t="s">
        <v>2391</v>
      </c>
      <c r="G756" t="s">
        <v>194</v>
      </c>
      <c r="H756" t="s">
        <v>46</v>
      </c>
      <c r="I756" t="s">
        <v>129</v>
      </c>
      <c r="J756" t="s">
        <v>130</v>
      </c>
      <c r="K756" t="s">
        <v>131</v>
      </c>
      <c r="L756" t="s">
        <v>2392</v>
      </c>
      <c r="M756" t="s">
        <v>2393</v>
      </c>
      <c r="N756">
        <v>2.4052777769999998</v>
      </c>
      <c r="O756">
        <v>0</v>
      </c>
      <c r="P756">
        <v>0</v>
      </c>
      <c r="Q756">
        <v>0</v>
      </c>
      <c r="R756">
        <v>3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7.2158329999999999</v>
      </c>
      <c r="Y756">
        <v>0</v>
      </c>
      <c r="Z756">
        <v>0</v>
      </c>
    </row>
    <row r="757" spans="1:26" x14ac:dyDescent="0.25">
      <c r="A757">
        <v>2173560</v>
      </c>
      <c r="B757">
        <v>1</v>
      </c>
      <c r="C757" t="s">
        <v>76</v>
      </c>
      <c r="D757" t="s">
        <v>80</v>
      </c>
      <c r="E757" t="s">
        <v>134</v>
      </c>
      <c r="F757" t="s">
        <v>2394</v>
      </c>
      <c r="G757" t="s">
        <v>136</v>
      </c>
      <c r="H757" t="s">
        <v>47</v>
      </c>
      <c r="I757" t="s">
        <v>129</v>
      </c>
      <c r="J757" t="s">
        <v>130</v>
      </c>
      <c r="K757" t="s">
        <v>131</v>
      </c>
      <c r="L757" t="s">
        <v>2395</v>
      </c>
      <c r="M757" t="s">
        <v>2396</v>
      </c>
      <c r="N757">
        <v>0.17361111100000001</v>
      </c>
      <c r="O757">
        <v>11</v>
      </c>
      <c r="P757">
        <v>230</v>
      </c>
      <c r="Q757">
        <v>0</v>
      </c>
      <c r="R757">
        <v>0</v>
      </c>
      <c r="S757">
        <v>0</v>
      </c>
      <c r="T757">
        <v>0</v>
      </c>
      <c r="U757">
        <v>1.9097219999999999</v>
      </c>
      <c r="V757">
        <v>39.930556000000003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2173557</v>
      </c>
      <c r="B758">
        <v>1</v>
      </c>
      <c r="C758" t="s">
        <v>76</v>
      </c>
      <c r="D758" t="s">
        <v>96</v>
      </c>
      <c r="E758" t="s">
        <v>126</v>
      </c>
      <c r="F758" t="s">
        <v>2397</v>
      </c>
      <c r="G758" t="s">
        <v>418</v>
      </c>
      <c r="H758" t="s">
        <v>46</v>
      </c>
      <c r="I758" t="s">
        <v>129</v>
      </c>
      <c r="J758" t="s">
        <v>130</v>
      </c>
      <c r="K758" t="s">
        <v>251</v>
      </c>
      <c r="L758" t="s">
        <v>2398</v>
      </c>
      <c r="M758" t="s">
        <v>2399</v>
      </c>
      <c r="N758">
        <v>6.0525238879999996</v>
      </c>
      <c r="O758">
        <v>0</v>
      </c>
      <c r="P758">
        <v>11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66.577763000000004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2173559</v>
      </c>
      <c r="B759">
        <v>1</v>
      </c>
      <c r="C759" t="s">
        <v>76</v>
      </c>
      <c r="D759" t="s">
        <v>99</v>
      </c>
      <c r="E759" t="s">
        <v>134</v>
      </c>
      <c r="F759" t="s">
        <v>2400</v>
      </c>
      <c r="G759" t="s">
        <v>136</v>
      </c>
      <c r="H759" t="s">
        <v>47</v>
      </c>
      <c r="I759" t="s">
        <v>129</v>
      </c>
      <c r="J759" t="s">
        <v>130</v>
      </c>
      <c r="K759" t="s">
        <v>131</v>
      </c>
      <c r="L759" t="s">
        <v>2401</v>
      </c>
      <c r="M759" t="s">
        <v>2402</v>
      </c>
      <c r="N759">
        <v>0.39611111100000002</v>
      </c>
      <c r="O759">
        <v>107</v>
      </c>
      <c r="P759">
        <v>2642</v>
      </c>
      <c r="Q759">
        <v>0</v>
      </c>
      <c r="R759">
        <v>0</v>
      </c>
      <c r="S759">
        <v>0</v>
      </c>
      <c r="T759">
        <v>0</v>
      </c>
      <c r="U759">
        <v>42.383889000000003</v>
      </c>
      <c r="V759">
        <v>1046.5255549999999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2173558</v>
      </c>
      <c r="B760">
        <v>1</v>
      </c>
      <c r="C760" t="s">
        <v>77</v>
      </c>
      <c r="D760" t="s">
        <v>114</v>
      </c>
      <c r="E760" t="s">
        <v>161</v>
      </c>
      <c r="F760" t="s">
        <v>2403</v>
      </c>
      <c r="G760" t="s">
        <v>418</v>
      </c>
      <c r="H760" t="s">
        <v>46</v>
      </c>
      <c r="I760" t="s">
        <v>129</v>
      </c>
      <c r="J760" t="s">
        <v>130</v>
      </c>
      <c r="K760" t="s">
        <v>251</v>
      </c>
      <c r="L760" t="s">
        <v>2404</v>
      </c>
      <c r="M760" t="s">
        <v>2405</v>
      </c>
      <c r="N760">
        <v>8.48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50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424</v>
      </c>
    </row>
    <row r="761" spans="1:26" x14ac:dyDescent="0.25">
      <c r="A761">
        <v>2173566</v>
      </c>
      <c r="B761">
        <v>1</v>
      </c>
      <c r="C761" t="s">
        <v>76</v>
      </c>
      <c r="D761" t="s">
        <v>86</v>
      </c>
      <c r="E761" t="s">
        <v>181</v>
      </c>
      <c r="F761" t="s">
        <v>2406</v>
      </c>
      <c r="G761" t="s">
        <v>194</v>
      </c>
      <c r="H761" t="s">
        <v>46</v>
      </c>
      <c r="I761" t="s">
        <v>129</v>
      </c>
      <c r="J761" t="s">
        <v>130</v>
      </c>
      <c r="K761" t="s">
        <v>131</v>
      </c>
      <c r="L761" t="s">
        <v>2407</v>
      </c>
      <c r="M761" t="s">
        <v>2408</v>
      </c>
      <c r="N761">
        <v>1.6491666659999999</v>
      </c>
      <c r="O761">
        <v>0</v>
      </c>
      <c r="P761">
        <v>5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8.2458329999999993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2173577</v>
      </c>
      <c r="B762">
        <v>1</v>
      </c>
      <c r="C762" t="s">
        <v>76</v>
      </c>
      <c r="D762" t="s">
        <v>104</v>
      </c>
      <c r="E762" t="s">
        <v>126</v>
      </c>
      <c r="F762" t="s">
        <v>2409</v>
      </c>
      <c r="G762" t="s">
        <v>671</v>
      </c>
      <c r="H762" t="s">
        <v>46</v>
      </c>
      <c r="I762" t="s">
        <v>129</v>
      </c>
      <c r="J762" t="s">
        <v>130</v>
      </c>
      <c r="K762" t="s">
        <v>131</v>
      </c>
      <c r="L762" t="s">
        <v>2410</v>
      </c>
      <c r="M762" t="s">
        <v>2411</v>
      </c>
      <c r="N762">
        <v>4.4938888879999999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2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8.9877780000000005</v>
      </c>
    </row>
    <row r="763" spans="1:26" x14ac:dyDescent="0.25">
      <c r="A763">
        <v>2173565</v>
      </c>
      <c r="B763">
        <v>1</v>
      </c>
      <c r="C763" t="s">
        <v>77</v>
      </c>
      <c r="D763" t="s">
        <v>124</v>
      </c>
      <c r="E763" t="s">
        <v>161</v>
      </c>
      <c r="F763" t="s">
        <v>2412</v>
      </c>
      <c r="G763" t="s">
        <v>418</v>
      </c>
      <c r="H763" t="s">
        <v>46</v>
      </c>
      <c r="I763" t="s">
        <v>129</v>
      </c>
      <c r="J763" t="s">
        <v>130</v>
      </c>
      <c r="K763" t="s">
        <v>251</v>
      </c>
      <c r="L763" t="s">
        <v>2413</v>
      </c>
      <c r="M763" t="s">
        <v>2414</v>
      </c>
      <c r="N763">
        <v>6.5345008330000001</v>
      </c>
      <c r="O763">
        <v>0</v>
      </c>
      <c r="P763">
        <v>36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235.24203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2173581</v>
      </c>
      <c r="B764">
        <v>1</v>
      </c>
      <c r="C764" t="s">
        <v>76</v>
      </c>
      <c r="D764" t="s">
        <v>93</v>
      </c>
      <c r="E764" t="s">
        <v>143</v>
      </c>
      <c r="F764" t="s">
        <v>2415</v>
      </c>
      <c r="G764" t="s">
        <v>366</v>
      </c>
      <c r="H764" t="s">
        <v>47</v>
      </c>
      <c r="I764" t="s">
        <v>129</v>
      </c>
      <c r="J764" t="s">
        <v>130</v>
      </c>
      <c r="K764" t="s">
        <v>251</v>
      </c>
      <c r="L764" t="s">
        <v>2416</v>
      </c>
      <c r="M764" t="s">
        <v>2384</v>
      </c>
      <c r="N764">
        <v>8.0461111110000001</v>
      </c>
      <c r="O764">
        <v>6</v>
      </c>
      <c r="P764">
        <v>356</v>
      </c>
      <c r="Q764">
        <v>0</v>
      </c>
      <c r="R764">
        <v>0</v>
      </c>
      <c r="S764">
        <v>0</v>
      </c>
      <c r="T764">
        <v>0</v>
      </c>
      <c r="U764">
        <v>48.276667000000003</v>
      </c>
      <c r="V764">
        <v>2864.4155559999999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2173567</v>
      </c>
      <c r="B765">
        <v>1</v>
      </c>
      <c r="C765" t="s">
        <v>77</v>
      </c>
      <c r="D765" t="s">
        <v>109</v>
      </c>
      <c r="E765" t="s">
        <v>126</v>
      </c>
      <c r="F765" t="s">
        <v>2417</v>
      </c>
      <c r="G765" t="s">
        <v>418</v>
      </c>
      <c r="H765" t="s">
        <v>46</v>
      </c>
      <c r="I765" t="s">
        <v>129</v>
      </c>
      <c r="J765" t="s">
        <v>130</v>
      </c>
      <c r="K765" t="s">
        <v>251</v>
      </c>
      <c r="L765" t="s">
        <v>2418</v>
      </c>
      <c r="M765" t="s">
        <v>2419</v>
      </c>
      <c r="N765">
        <v>3.657461944</v>
      </c>
      <c r="O765">
        <v>0</v>
      </c>
      <c r="P765">
        <v>43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157.27086399999999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2173568</v>
      </c>
      <c r="B766">
        <v>1</v>
      </c>
      <c r="C766" t="s">
        <v>76</v>
      </c>
      <c r="D766" t="s">
        <v>97</v>
      </c>
      <c r="E766" t="s">
        <v>143</v>
      </c>
      <c r="F766" t="s">
        <v>2420</v>
      </c>
      <c r="G766" t="s">
        <v>366</v>
      </c>
      <c r="H766" t="s">
        <v>47</v>
      </c>
      <c r="I766" t="s">
        <v>129</v>
      </c>
      <c r="J766" t="s">
        <v>130</v>
      </c>
      <c r="K766" t="s">
        <v>251</v>
      </c>
      <c r="L766" t="s">
        <v>2421</v>
      </c>
      <c r="M766" t="s">
        <v>2422</v>
      </c>
      <c r="N766">
        <v>7.2175972220000002</v>
      </c>
      <c r="O766">
        <v>0</v>
      </c>
      <c r="P766">
        <v>916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6611.3190549999999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2173580</v>
      </c>
      <c r="B767">
        <v>1</v>
      </c>
      <c r="C767" t="s">
        <v>76</v>
      </c>
      <c r="D767" t="s">
        <v>104</v>
      </c>
      <c r="E767" t="s">
        <v>181</v>
      </c>
      <c r="F767" t="s">
        <v>2423</v>
      </c>
      <c r="G767" t="s">
        <v>671</v>
      </c>
      <c r="H767" t="s">
        <v>46</v>
      </c>
      <c r="I767" t="s">
        <v>129</v>
      </c>
      <c r="J767" t="s">
        <v>130</v>
      </c>
      <c r="K767" t="s">
        <v>131</v>
      </c>
      <c r="L767" t="s">
        <v>2424</v>
      </c>
      <c r="M767" t="s">
        <v>2425</v>
      </c>
      <c r="N767">
        <v>3.3033333329999999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3.3033329999999999</v>
      </c>
    </row>
    <row r="768" spans="1:26" x14ac:dyDescent="0.25">
      <c r="A768">
        <v>2173570</v>
      </c>
      <c r="B768">
        <v>1</v>
      </c>
      <c r="C768" t="s">
        <v>76</v>
      </c>
      <c r="D768" t="s">
        <v>104</v>
      </c>
      <c r="E768" t="s">
        <v>143</v>
      </c>
      <c r="F768" t="s">
        <v>2426</v>
      </c>
      <c r="G768" t="s">
        <v>1496</v>
      </c>
      <c r="H768" t="s">
        <v>47</v>
      </c>
      <c r="I768" t="s">
        <v>129</v>
      </c>
      <c r="J768" t="s">
        <v>130</v>
      </c>
      <c r="K768" t="s">
        <v>131</v>
      </c>
      <c r="L768" t="s">
        <v>2427</v>
      </c>
      <c r="M768" t="s">
        <v>2428</v>
      </c>
      <c r="N768">
        <v>1.4613888880000001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154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225.053889</v>
      </c>
    </row>
    <row r="769" spans="1:26" x14ac:dyDescent="0.25">
      <c r="A769">
        <v>2173600</v>
      </c>
      <c r="B769">
        <v>1</v>
      </c>
      <c r="C769" t="s">
        <v>76</v>
      </c>
      <c r="D769" t="s">
        <v>80</v>
      </c>
      <c r="E769" t="s">
        <v>134</v>
      </c>
      <c r="F769" t="s">
        <v>2429</v>
      </c>
      <c r="G769" t="s">
        <v>136</v>
      </c>
      <c r="H769" t="s">
        <v>47</v>
      </c>
      <c r="I769" t="s">
        <v>129</v>
      </c>
      <c r="J769" t="s">
        <v>130</v>
      </c>
      <c r="K769" t="s">
        <v>131</v>
      </c>
      <c r="L769" t="s">
        <v>2427</v>
      </c>
      <c r="M769" t="s">
        <v>2430</v>
      </c>
      <c r="N769">
        <v>1.860833333</v>
      </c>
      <c r="O769">
        <v>82</v>
      </c>
      <c r="P769">
        <v>3757</v>
      </c>
      <c r="Q769">
        <v>0</v>
      </c>
      <c r="R769">
        <v>0</v>
      </c>
      <c r="S769">
        <v>0</v>
      </c>
      <c r="T769">
        <v>0</v>
      </c>
      <c r="U769">
        <v>152.58833300000001</v>
      </c>
      <c r="V769">
        <v>6991.1508320000003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2173573</v>
      </c>
      <c r="B770">
        <v>1</v>
      </c>
      <c r="C770" t="s">
        <v>76</v>
      </c>
      <c r="D770" t="s">
        <v>97</v>
      </c>
      <c r="E770" t="s">
        <v>181</v>
      </c>
      <c r="F770" t="s">
        <v>2431</v>
      </c>
      <c r="G770" t="s">
        <v>194</v>
      </c>
      <c r="H770" t="s">
        <v>46</v>
      </c>
      <c r="I770" t="s">
        <v>129</v>
      </c>
      <c r="J770" t="s">
        <v>130</v>
      </c>
      <c r="K770" t="s">
        <v>131</v>
      </c>
      <c r="L770" t="s">
        <v>2432</v>
      </c>
      <c r="M770" t="s">
        <v>2433</v>
      </c>
      <c r="N770">
        <v>2.7974999999999999</v>
      </c>
      <c r="O770">
        <v>0</v>
      </c>
      <c r="P770">
        <v>2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5.5949999999999998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2173576</v>
      </c>
      <c r="B771">
        <v>1</v>
      </c>
      <c r="C771" t="s">
        <v>77</v>
      </c>
      <c r="D771" t="s">
        <v>118</v>
      </c>
      <c r="E771" t="s">
        <v>126</v>
      </c>
      <c r="F771" t="s">
        <v>2434</v>
      </c>
      <c r="G771" t="s">
        <v>128</v>
      </c>
      <c r="H771" t="s">
        <v>46</v>
      </c>
      <c r="I771" t="s">
        <v>129</v>
      </c>
      <c r="J771" t="s">
        <v>130</v>
      </c>
      <c r="K771" t="s">
        <v>131</v>
      </c>
      <c r="L771" t="s">
        <v>2435</v>
      </c>
      <c r="M771" t="s">
        <v>2436</v>
      </c>
      <c r="N771">
        <v>3.8174999999999999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24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91.62</v>
      </c>
    </row>
    <row r="772" spans="1:26" x14ac:dyDescent="0.25">
      <c r="A772">
        <v>2173572</v>
      </c>
      <c r="B772">
        <v>1</v>
      </c>
      <c r="C772" t="s">
        <v>76</v>
      </c>
      <c r="D772" t="s">
        <v>81</v>
      </c>
      <c r="E772" t="s">
        <v>126</v>
      </c>
      <c r="F772" t="s">
        <v>2437</v>
      </c>
      <c r="G772" t="s">
        <v>366</v>
      </c>
      <c r="H772" t="s">
        <v>46</v>
      </c>
      <c r="I772" t="s">
        <v>129</v>
      </c>
      <c r="J772" t="s">
        <v>130</v>
      </c>
      <c r="K772" t="s">
        <v>251</v>
      </c>
      <c r="L772" t="s">
        <v>2438</v>
      </c>
      <c r="M772" t="s">
        <v>2439</v>
      </c>
      <c r="N772">
        <v>0.25484805500000002</v>
      </c>
      <c r="O772">
        <v>0</v>
      </c>
      <c r="P772">
        <v>205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52.243850999999999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2173586</v>
      </c>
      <c r="B773">
        <v>1</v>
      </c>
      <c r="C773" t="s">
        <v>76</v>
      </c>
      <c r="D773" t="s">
        <v>94</v>
      </c>
      <c r="E773" t="s">
        <v>181</v>
      </c>
      <c r="F773" t="s">
        <v>2440</v>
      </c>
      <c r="G773" t="s">
        <v>194</v>
      </c>
      <c r="H773" t="s">
        <v>46</v>
      </c>
      <c r="I773" t="s">
        <v>129</v>
      </c>
      <c r="J773" t="s">
        <v>130</v>
      </c>
      <c r="K773" t="s">
        <v>131</v>
      </c>
      <c r="L773" t="s">
        <v>2441</v>
      </c>
      <c r="M773" t="s">
        <v>2442</v>
      </c>
      <c r="N773">
        <v>1.05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1.05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2173640</v>
      </c>
      <c r="B774">
        <v>1</v>
      </c>
      <c r="C774" t="s">
        <v>76</v>
      </c>
      <c r="D774" t="s">
        <v>96</v>
      </c>
      <c r="E774" t="s">
        <v>143</v>
      </c>
      <c r="F774" t="s">
        <v>2443</v>
      </c>
      <c r="G774" t="s">
        <v>136</v>
      </c>
      <c r="H774" t="s">
        <v>47</v>
      </c>
      <c r="I774" t="s">
        <v>129</v>
      </c>
      <c r="J774" t="s">
        <v>130</v>
      </c>
      <c r="K774" t="s">
        <v>131</v>
      </c>
      <c r="L774" t="s">
        <v>2444</v>
      </c>
      <c r="M774" t="s">
        <v>2445</v>
      </c>
      <c r="N774">
        <v>1.6202777770000001</v>
      </c>
      <c r="O774">
        <v>0</v>
      </c>
      <c r="P774">
        <v>56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90.735556000000003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2173579</v>
      </c>
      <c r="B775">
        <v>1</v>
      </c>
      <c r="C775" t="s">
        <v>76</v>
      </c>
      <c r="D775" t="s">
        <v>79</v>
      </c>
      <c r="E775" t="s">
        <v>181</v>
      </c>
      <c r="F775" t="s">
        <v>2446</v>
      </c>
      <c r="G775" t="s">
        <v>183</v>
      </c>
      <c r="H775" t="s">
        <v>46</v>
      </c>
      <c r="I775" t="s">
        <v>129</v>
      </c>
      <c r="J775" t="s">
        <v>130</v>
      </c>
      <c r="K775" t="s">
        <v>131</v>
      </c>
      <c r="L775" t="s">
        <v>2447</v>
      </c>
      <c r="M775" t="s">
        <v>2448</v>
      </c>
      <c r="N775">
        <v>2.5677777769999999</v>
      </c>
      <c r="O775">
        <v>0</v>
      </c>
      <c r="P775">
        <v>20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51.355556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2173582</v>
      </c>
      <c r="B776">
        <v>1</v>
      </c>
      <c r="C776" t="s">
        <v>76</v>
      </c>
      <c r="D776" t="s">
        <v>94</v>
      </c>
      <c r="E776" t="s">
        <v>134</v>
      </c>
      <c r="F776" t="s">
        <v>2449</v>
      </c>
      <c r="G776" t="s">
        <v>136</v>
      </c>
      <c r="H776" t="s">
        <v>47</v>
      </c>
      <c r="I776" t="s">
        <v>129</v>
      </c>
      <c r="J776" t="s">
        <v>130</v>
      </c>
      <c r="K776" t="s">
        <v>131</v>
      </c>
      <c r="L776" t="s">
        <v>2450</v>
      </c>
      <c r="M776" t="s">
        <v>2451</v>
      </c>
      <c r="N776">
        <v>1.123888888</v>
      </c>
      <c r="O776">
        <v>16</v>
      </c>
      <c r="P776">
        <v>165</v>
      </c>
      <c r="Q776">
        <v>0</v>
      </c>
      <c r="R776">
        <v>0</v>
      </c>
      <c r="S776">
        <v>0</v>
      </c>
      <c r="T776">
        <v>0</v>
      </c>
      <c r="U776">
        <v>17.982222</v>
      </c>
      <c r="V776">
        <v>185.441667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2173578</v>
      </c>
      <c r="B777">
        <v>1</v>
      </c>
      <c r="C777" t="s">
        <v>76</v>
      </c>
      <c r="D777" t="s">
        <v>89</v>
      </c>
      <c r="E777" t="s">
        <v>186</v>
      </c>
      <c r="F777" t="s">
        <v>2452</v>
      </c>
      <c r="G777" t="s">
        <v>418</v>
      </c>
      <c r="H777" t="s">
        <v>47</v>
      </c>
      <c r="I777" t="s">
        <v>129</v>
      </c>
      <c r="J777" t="s">
        <v>130</v>
      </c>
      <c r="K777" t="s">
        <v>251</v>
      </c>
      <c r="L777" t="s">
        <v>2453</v>
      </c>
      <c r="M777" t="s">
        <v>2454</v>
      </c>
      <c r="N777">
        <v>8.4487794439999995</v>
      </c>
      <c r="O777">
        <v>11</v>
      </c>
      <c r="P777">
        <v>235</v>
      </c>
      <c r="Q777">
        <v>0</v>
      </c>
      <c r="R777">
        <v>0</v>
      </c>
      <c r="S777">
        <v>0</v>
      </c>
      <c r="T777">
        <v>19</v>
      </c>
      <c r="U777">
        <v>92.936573999999993</v>
      </c>
      <c r="V777">
        <v>1985.4631690000001</v>
      </c>
      <c r="W777">
        <v>0</v>
      </c>
      <c r="X777">
        <v>0</v>
      </c>
      <c r="Y777">
        <v>0</v>
      </c>
      <c r="Z777">
        <v>160.52680899999999</v>
      </c>
    </row>
    <row r="778" spans="1:26" x14ac:dyDescent="0.25">
      <c r="A778">
        <v>2173585</v>
      </c>
      <c r="B778">
        <v>1</v>
      </c>
      <c r="C778" t="s">
        <v>77</v>
      </c>
      <c r="D778" t="s">
        <v>124</v>
      </c>
      <c r="E778" t="s">
        <v>718</v>
      </c>
      <c r="F778" t="s">
        <v>2455</v>
      </c>
      <c r="G778" t="s">
        <v>140</v>
      </c>
      <c r="H778" t="s">
        <v>46</v>
      </c>
      <c r="I778" t="s">
        <v>129</v>
      </c>
      <c r="J778" t="s">
        <v>130</v>
      </c>
      <c r="K778" t="s">
        <v>131</v>
      </c>
      <c r="L778" t="s">
        <v>2456</v>
      </c>
      <c r="M778" t="s">
        <v>2457</v>
      </c>
      <c r="N778">
        <v>1.936388888</v>
      </c>
      <c r="O778">
        <v>0</v>
      </c>
      <c r="P778">
        <v>37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71.646388999999999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2173611</v>
      </c>
      <c r="B779">
        <v>1</v>
      </c>
      <c r="C779" t="s">
        <v>76</v>
      </c>
      <c r="D779" t="s">
        <v>100</v>
      </c>
      <c r="E779" t="s">
        <v>143</v>
      </c>
      <c r="F779" t="s">
        <v>2458</v>
      </c>
      <c r="G779" t="s">
        <v>145</v>
      </c>
      <c r="H779" t="s">
        <v>47</v>
      </c>
      <c r="I779" t="s">
        <v>129</v>
      </c>
      <c r="J779" t="s">
        <v>130</v>
      </c>
      <c r="K779" t="s">
        <v>131</v>
      </c>
      <c r="L779" t="s">
        <v>2459</v>
      </c>
      <c r="M779" t="s">
        <v>2460</v>
      </c>
      <c r="N779">
        <v>1.855</v>
      </c>
      <c r="O779">
        <v>1</v>
      </c>
      <c r="P779">
        <v>76</v>
      </c>
      <c r="Q779">
        <v>0</v>
      </c>
      <c r="R779">
        <v>0</v>
      </c>
      <c r="S779">
        <v>0</v>
      </c>
      <c r="T779">
        <v>0</v>
      </c>
      <c r="U779">
        <v>1.855</v>
      </c>
      <c r="V779">
        <v>140.97999999999999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2173591</v>
      </c>
      <c r="B780">
        <v>1</v>
      </c>
      <c r="C780" t="s">
        <v>76</v>
      </c>
      <c r="D780" t="s">
        <v>88</v>
      </c>
      <c r="E780" t="s">
        <v>181</v>
      </c>
      <c r="F780" t="s">
        <v>2461</v>
      </c>
      <c r="G780" t="s">
        <v>287</v>
      </c>
      <c r="H780" t="s">
        <v>46</v>
      </c>
      <c r="I780" t="s">
        <v>129</v>
      </c>
      <c r="J780" t="s">
        <v>130</v>
      </c>
      <c r="K780" t="s">
        <v>131</v>
      </c>
      <c r="L780" t="s">
        <v>2462</v>
      </c>
      <c r="M780" t="s">
        <v>2463</v>
      </c>
      <c r="N780">
        <v>0.92166666600000002</v>
      </c>
      <c r="O780">
        <v>0</v>
      </c>
      <c r="P780">
        <v>5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4.608333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2173584</v>
      </c>
      <c r="B781">
        <v>1</v>
      </c>
      <c r="C781" t="s">
        <v>76</v>
      </c>
      <c r="D781" t="s">
        <v>91</v>
      </c>
      <c r="E781" t="s">
        <v>161</v>
      </c>
      <c r="F781" t="s">
        <v>2464</v>
      </c>
      <c r="G781" t="s">
        <v>163</v>
      </c>
      <c r="H781" t="s">
        <v>46</v>
      </c>
      <c r="I781" t="s">
        <v>129</v>
      </c>
      <c r="J781" t="s">
        <v>130</v>
      </c>
      <c r="K781" t="s">
        <v>131</v>
      </c>
      <c r="L781" t="s">
        <v>2465</v>
      </c>
      <c r="M781" t="s">
        <v>2466</v>
      </c>
      <c r="N781">
        <v>1.1491666659999999</v>
      </c>
      <c r="O781">
        <v>0</v>
      </c>
      <c r="P781">
        <v>399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458.51749999999998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2173593</v>
      </c>
      <c r="B782">
        <v>1</v>
      </c>
      <c r="C782" t="s">
        <v>76</v>
      </c>
      <c r="D782" t="s">
        <v>96</v>
      </c>
      <c r="E782" t="s">
        <v>181</v>
      </c>
      <c r="F782" t="s">
        <v>2467</v>
      </c>
      <c r="G782" t="s">
        <v>194</v>
      </c>
      <c r="H782" t="s">
        <v>46</v>
      </c>
      <c r="I782" t="s">
        <v>129</v>
      </c>
      <c r="J782" t="s">
        <v>130</v>
      </c>
      <c r="K782" t="s">
        <v>131</v>
      </c>
      <c r="L782" t="s">
        <v>2468</v>
      </c>
      <c r="M782" t="s">
        <v>2469</v>
      </c>
      <c r="N782">
        <v>1.788888888</v>
      </c>
      <c r="O782">
        <v>0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1.788889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2173594</v>
      </c>
      <c r="B783">
        <v>1</v>
      </c>
      <c r="C783" t="s">
        <v>77</v>
      </c>
      <c r="D783" t="s">
        <v>124</v>
      </c>
      <c r="E783" t="s">
        <v>161</v>
      </c>
      <c r="F783" t="s">
        <v>2470</v>
      </c>
      <c r="G783" t="s">
        <v>640</v>
      </c>
      <c r="H783" t="s">
        <v>46</v>
      </c>
      <c r="I783" t="s">
        <v>129</v>
      </c>
      <c r="J783" t="s">
        <v>130</v>
      </c>
      <c r="K783" t="s">
        <v>131</v>
      </c>
      <c r="L783" t="s">
        <v>2471</v>
      </c>
      <c r="M783" t="s">
        <v>2472</v>
      </c>
      <c r="N783">
        <v>2.3875000000000002</v>
      </c>
      <c r="O783">
        <v>0</v>
      </c>
      <c r="P783">
        <v>144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343.8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2173592</v>
      </c>
      <c r="B784">
        <v>1</v>
      </c>
      <c r="C784" t="s">
        <v>76</v>
      </c>
      <c r="D784" t="s">
        <v>79</v>
      </c>
      <c r="E784" t="s">
        <v>813</v>
      </c>
      <c r="F784" t="s">
        <v>2473</v>
      </c>
      <c r="G784" t="s">
        <v>136</v>
      </c>
      <c r="H784" t="s">
        <v>47</v>
      </c>
      <c r="I784" t="s">
        <v>129</v>
      </c>
      <c r="J784" t="s">
        <v>130</v>
      </c>
      <c r="K784" t="s">
        <v>131</v>
      </c>
      <c r="L784" t="s">
        <v>2474</v>
      </c>
      <c r="M784" t="s">
        <v>2475</v>
      </c>
      <c r="N784">
        <v>0.163611111</v>
      </c>
      <c r="O784">
        <v>64</v>
      </c>
      <c r="P784">
        <v>7976</v>
      </c>
      <c r="Q784">
        <v>0</v>
      </c>
      <c r="R784">
        <v>0</v>
      </c>
      <c r="S784">
        <v>0</v>
      </c>
      <c r="T784">
        <v>0</v>
      </c>
      <c r="U784">
        <v>10.471111000000001</v>
      </c>
      <c r="V784">
        <v>1304.962221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2173610</v>
      </c>
      <c r="B785">
        <v>1</v>
      </c>
      <c r="C785" t="s">
        <v>76</v>
      </c>
      <c r="D785" t="s">
        <v>101</v>
      </c>
      <c r="E785" t="s">
        <v>181</v>
      </c>
      <c r="F785" t="s">
        <v>2476</v>
      </c>
      <c r="G785" t="s">
        <v>636</v>
      </c>
      <c r="H785" t="s">
        <v>46</v>
      </c>
      <c r="I785" t="s">
        <v>129</v>
      </c>
      <c r="J785" t="s">
        <v>130</v>
      </c>
      <c r="K785" t="s">
        <v>131</v>
      </c>
      <c r="L785" t="s">
        <v>2477</v>
      </c>
      <c r="M785" t="s">
        <v>2478</v>
      </c>
      <c r="N785">
        <v>3.400555555</v>
      </c>
      <c r="O785">
        <v>0</v>
      </c>
      <c r="P785">
        <v>1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3.4005559999999999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2173595</v>
      </c>
      <c r="B786">
        <v>1</v>
      </c>
      <c r="C786" t="s">
        <v>76</v>
      </c>
      <c r="D786" t="s">
        <v>94</v>
      </c>
      <c r="E786" t="s">
        <v>186</v>
      </c>
      <c r="F786" t="s">
        <v>2479</v>
      </c>
      <c r="G786" t="s">
        <v>136</v>
      </c>
      <c r="H786" t="s">
        <v>47</v>
      </c>
      <c r="I786" t="s">
        <v>129</v>
      </c>
      <c r="J786" t="s">
        <v>130</v>
      </c>
      <c r="K786" t="s">
        <v>131</v>
      </c>
      <c r="L786" t="s">
        <v>2480</v>
      </c>
      <c r="M786" t="s">
        <v>2481</v>
      </c>
      <c r="N786">
        <v>0.115555555</v>
      </c>
      <c r="O786">
        <v>45</v>
      </c>
      <c r="P786">
        <v>397</v>
      </c>
      <c r="Q786">
        <v>0</v>
      </c>
      <c r="R786">
        <v>0</v>
      </c>
      <c r="S786">
        <v>0</v>
      </c>
      <c r="T786">
        <v>0</v>
      </c>
      <c r="U786">
        <v>5.2</v>
      </c>
      <c r="V786">
        <v>45.875554999999999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2173569</v>
      </c>
      <c r="B787">
        <v>1</v>
      </c>
      <c r="C787" t="s">
        <v>76</v>
      </c>
      <c r="D787" t="s">
        <v>104</v>
      </c>
      <c r="E787" t="s">
        <v>134</v>
      </c>
      <c r="F787" t="s">
        <v>2482</v>
      </c>
      <c r="G787" t="s">
        <v>201</v>
      </c>
      <c r="H787" t="s">
        <v>47</v>
      </c>
      <c r="I787" t="s">
        <v>129</v>
      </c>
      <c r="J787" t="s">
        <v>130</v>
      </c>
      <c r="K787" t="s">
        <v>131</v>
      </c>
      <c r="L787" t="s">
        <v>2483</v>
      </c>
      <c r="M787" t="s">
        <v>2484</v>
      </c>
      <c r="N787">
        <v>0.54277777699999996</v>
      </c>
      <c r="O787">
        <v>0</v>
      </c>
      <c r="P787">
        <v>1</v>
      </c>
      <c r="Q787">
        <v>0</v>
      </c>
      <c r="R787">
        <v>0</v>
      </c>
      <c r="S787">
        <v>15</v>
      </c>
      <c r="T787">
        <v>2336</v>
      </c>
      <c r="U787">
        <v>0</v>
      </c>
      <c r="V787">
        <v>0.54277799999999998</v>
      </c>
      <c r="W787">
        <v>0</v>
      </c>
      <c r="X787">
        <v>0</v>
      </c>
      <c r="Y787">
        <v>8.141667</v>
      </c>
      <c r="Z787">
        <v>1267.928887</v>
      </c>
    </row>
    <row r="788" spans="1:26" x14ac:dyDescent="0.25">
      <c r="A788">
        <v>2173616</v>
      </c>
      <c r="B788">
        <v>1</v>
      </c>
      <c r="C788" t="s">
        <v>76</v>
      </c>
      <c r="D788" t="s">
        <v>79</v>
      </c>
      <c r="E788" t="s">
        <v>143</v>
      </c>
      <c r="F788" t="s">
        <v>2485</v>
      </c>
      <c r="G788" t="s">
        <v>448</v>
      </c>
      <c r="H788" t="s">
        <v>47</v>
      </c>
      <c r="I788" t="s">
        <v>129</v>
      </c>
      <c r="J788" t="s">
        <v>130</v>
      </c>
      <c r="K788" t="s">
        <v>131</v>
      </c>
      <c r="L788" t="s">
        <v>2486</v>
      </c>
      <c r="M788" t="s">
        <v>2487</v>
      </c>
      <c r="N788">
        <v>2.4080555549999998</v>
      </c>
      <c r="O788">
        <v>14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33.712778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2173602</v>
      </c>
      <c r="B789">
        <v>1</v>
      </c>
      <c r="C789" t="s">
        <v>76</v>
      </c>
      <c r="D789" t="s">
        <v>93</v>
      </c>
      <c r="E789" t="s">
        <v>143</v>
      </c>
      <c r="F789" t="s">
        <v>2488</v>
      </c>
      <c r="G789" t="s">
        <v>136</v>
      </c>
      <c r="H789" t="s">
        <v>47</v>
      </c>
      <c r="I789" t="s">
        <v>129</v>
      </c>
      <c r="J789" t="s">
        <v>130</v>
      </c>
      <c r="K789" t="s">
        <v>131</v>
      </c>
      <c r="L789" t="s">
        <v>2489</v>
      </c>
      <c r="M789" t="s">
        <v>2490</v>
      </c>
      <c r="N789">
        <v>1.073611111</v>
      </c>
      <c r="O789">
        <v>9</v>
      </c>
      <c r="P789">
        <v>2084</v>
      </c>
      <c r="Q789">
        <v>0</v>
      </c>
      <c r="R789">
        <v>0</v>
      </c>
      <c r="S789">
        <v>0</v>
      </c>
      <c r="T789">
        <v>0</v>
      </c>
      <c r="U789">
        <v>9.6624999999999996</v>
      </c>
      <c r="V789">
        <v>2237.4055549999998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2173597</v>
      </c>
      <c r="B790">
        <v>1</v>
      </c>
      <c r="C790" t="s">
        <v>77</v>
      </c>
      <c r="D790" t="s">
        <v>119</v>
      </c>
      <c r="E790" t="s">
        <v>161</v>
      </c>
      <c r="F790" t="s">
        <v>2491</v>
      </c>
      <c r="G790" t="s">
        <v>418</v>
      </c>
      <c r="H790" t="s">
        <v>46</v>
      </c>
      <c r="I790" t="s">
        <v>129</v>
      </c>
      <c r="J790" t="s">
        <v>130</v>
      </c>
      <c r="K790" t="s">
        <v>251</v>
      </c>
      <c r="L790" t="s">
        <v>2492</v>
      </c>
      <c r="M790" t="s">
        <v>2493</v>
      </c>
      <c r="N790">
        <v>7.5323647219999996</v>
      </c>
      <c r="O790">
        <v>1</v>
      </c>
      <c r="P790">
        <v>24</v>
      </c>
      <c r="Q790">
        <v>0</v>
      </c>
      <c r="R790">
        <v>0</v>
      </c>
      <c r="S790">
        <v>0</v>
      </c>
      <c r="T790">
        <v>0</v>
      </c>
      <c r="U790">
        <v>7.5323650000000004</v>
      </c>
      <c r="V790">
        <v>180.77675300000001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2173601</v>
      </c>
      <c r="B791">
        <v>1</v>
      </c>
      <c r="C791" t="s">
        <v>77</v>
      </c>
      <c r="D791" t="s">
        <v>124</v>
      </c>
      <c r="E791" t="s">
        <v>718</v>
      </c>
      <c r="F791" t="s">
        <v>2494</v>
      </c>
      <c r="G791" t="s">
        <v>269</v>
      </c>
      <c r="H791" t="s">
        <v>46</v>
      </c>
      <c r="I791" t="s">
        <v>129</v>
      </c>
      <c r="J791" t="s">
        <v>130</v>
      </c>
      <c r="K791" t="s">
        <v>131</v>
      </c>
      <c r="L791" t="s">
        <v>2495</v>
      </c>
      <c r="M791" t="s">
        <v>2496</v>
      </c>
      <c r="N791">
        <v>7.2319444439999998</v>
      </c>
      <c r="O791">
        <v>0</v>
      </c>
      <c r="P791">
        <v>52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376.06111099999998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2173604</v>
      </c>
      <c r="B792">
        <v>1</v>
      </c>
      <c r="C792" t="s">
        <v>77</v>
      </c>
      <c r="D792" t="s">
        <v>116</v>
      </c>
      <c r="E792" t="s">
        <v>181</v>
      </c>
      <c r="F792" t="s">
        <v>2497</v>
      </c>
      <c r="G792" t="s">
        <v>163</v>
      </c>
      <c r="H792" t="s">
        <v>46</v>
      </c>
      <c r="I792" t="s">
        <v>129</v>
      </c>
      <c r="J792" t="s">
        <v>130</v>
      </c>
      <c r="K792" t="s">
        <v>131</v>
      </c>
      <c r="L792" t="s">
        <v>2498</v>
      </c>
      <c r="M792" t="s">
        <v>2499</v>
      </c>
      <c r="N792">
        <v>3.173888888</v>
      </c>
      <c r="O792">
        <v>0</v>
      </c>
      <c r="P792">
        <v>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9.5216670000000008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2173603</v>
      </c>
      <c r="B793">
        <v>1</v>
      </c>
      <c r="C793" t="s">
        <v>77</v>
      </c>
      <c r="D793" t="s">
        <v>119</v>
      </c>
      <c r="E793" t="s">
        <v>134</v>
      </c>
      <c r="F793" t="s">
        <v>2500</v>
      </c>
      <c r="G793" t="s">
        <v>418</v>
      </c>
      <c r="H793" t="s">
        <v>47</v>
      </c>
      <c r="I793" t="s">
        <v>129</v>
      </c>
      <c r="J793" t="s">
        <v>130</v>
      </c>
      <c r="K793" t="s">
        <v>251</v>
      </c>
      <c r="L793" t="s">
        <v>2501</v>
      </c>
      <c r="M793" t="s">
        <v>2502</v>
      </c>
      <c r="N793">
        <v>0.64137777699999998</v>
      </c>
      <c r="O793">
        <v>14</v>
      </c>
      <c r="P793">
        <v>482</v>
      </c>
      <c r="Q793">
        <v>2</v>
      </c>
      <c r="R793">
        <v>5</v>
      </c>
      <c r="S793">
        <v>0</v>
      </c>
      <c r="T793">
        <v>0</v>
      </c>
      <c r="U793">
        <v>8.9792889999999996</v>
      </c>
      <c r="V793">
        <v>309.14408900000001</v>
      </c>
      <c r="W793">
        <v>1.282756</v>
      </c>
      <c r="X793">
        <v>3.2068889999999999</v>
      </c>
      <c r="Y793">
        <v>0</v>
      </c>
      <c r="Z793">
        <v>0</v>
      </c>
    </row>
    <row r="794" spans="1:26" x14ac:dyDescent="0.25">
      <c r="A794">
        <v>2173606</v>
      </c>
      <c r="B794">
        <v>1</v>
      </c>
      <c r="C794" t="s">
        <v>76</v>
      </c>
      <c r="D794" t="s">
        <v>81</v>
      </c>
      <c r="E794" t="s">
        <v>126</v>
      </c>
      <c r="F794" t="s">
        <v>2503</v>
      </c>
      <c r="G794" t="s">
        <v>366</v>
      </c>
      <c r="H794" t="s">
        <v>46</v>
      </c>
      <c r="I794" t="s">
        <v>129</v>
      </c>
      <c r="J794" t="s">
        <v>130</v>
      </c>
      <c r="K794" t="s">
        <v>251</v>
      </c>
      <c r="L794" t="s">
        <v>2504</v>
      </c>
      <c r="M794" t="s">
        <v>2505</v>
      </c>
      <c r="N794">
        <v>0.91119611099999998</v>
      </c>
      <c r="O794">
        <v>0</v>
      </c>
      <c r="P794">
        <v>163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148.52496600000001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2173607</v>
      </c>
      <c r="B795">
        <v>1</v>
      </c>
      <c r="C795" t="s">
        <v>76</v>
      </c>
      <c r="D795" t="s">
        <v>97</v>
      </c>
      <c r="E795" t="s">
        <v>143</v>
      </c>
      <c r="F795" t="s">
        <v>2506</v>
      </c>
      <c r="G795" t="s">
        <v>418</v>
      </c>
      <c r="H795" t="s">
        <v>47</v>
      </c>
      <c r="I795" t="s">
        <v>129</v>
      </c>
      <c r="J795" t="s">
        <v>130</v>
      </c>
      <c r="K795" t="s">
        <v>251</v>
      </c>
      <c r="L795" t="s">
        <v>2507</v>
      </c>
      <c r="M795" t="s">
        <v>2508</v>
      </c>
      <c r="N795">
        <v>2.4467238880000002</v>
      </c>
      <c r="O795">
        <v>4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9.7868960000000005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2173618</v>
      </c>
      <c r="B796">
        <v>1</v>
      </c>
      <c r="C796" t="s">
        <v>76</v>
      </c>
      <c r="D796" t="s">
        <v>100</v>
      </c>
      <c r="E796" t="s">
        <v>181</v>
      </c>
      <c r="F796" t="s">
        <v>2509</v>
      </c>
      <c r="G796" t="s">
        <v>194</v>
      </c>
      <c r="H796" t="s">
        <v>46</v>
      </c>
      <c r="I796" t="s">
        <v>129</v>
      </c>
      <c r="J796" t="s">
        <v>130</v>
      </c>
      <c r="K796" t="s">
        <v>131</v>
      </c>
      <c r="L796" t="s">
        <v>2510</v>
      </c>
      <c r="M796" t="s">
        <v>2511</v>
      </c>
      <c r="N796">
        <v>2.1016666659999999</v>
      </c>
      <c r="O796">
        <v>0</v>
      </c>
      <c r="P796">
        <v>1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2.101667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2173623</v>
      </c>
      <c r="B797">
        <v>1</v>
      </c>
      <c r="C797" t="s">
        <v>77</v>
      </c>
      <c r="D797" t="s">
        <v>108</v>
      </c>
      <c r="E797" t="s">
        <v>186</v>
      </c>
      <c r="F797" t="s">
        <v>2512</v>
      </c>
      <c r="G797" t="s">
        <v>136</v>
      </c>
      <c r="H797" t="s">
        <v>47</v>
      </c>
      <c r="I797" t="s">
        <v>129</v>
      </c>
      <c r="J797" t="s">
        <v>130</v>
      </c>
      <c r="K797" t="s">
        <v>131</v>
      </c>
      <c r="L797" t="s">
        <v>2513</v>
      </c>
      <c r="M797" t="s">
        <v>2514</v>
      </c>
      <c r="N797">
        <v>3.196388888</v>
      </c>
      <c r="O797">
        <v>0</v>
      </c>
      <c r="P797">
        <v>0</v>
      </c>
      <c r="Q797">
        <v>48</v>
      </c>
      <c r="R797">
        <v>72</v>
      </c>
      <c r="S797">
        <v>0</v>
      </c>
      <c r="T797">
        <v>0</v>
      </c>
      <c r="U797">
        <v>0</v>
      </c>
      <c r="V797">
        <v>0</v>
      </c>
      <c r="W797">
        <v>153.42666700000001</v>
      </c>
      <c r="X797">
        <v>230.14</v>
      </c>
      <c r="Y797">
        <v>0</v>
      </c>
      <c r="Z797">
        <v>0</v>
      </c>
    </row>
    <row r="798" spans="1:26" x14ac:dyDescent="0.25">
      <c r="A798">
        <v>2173617</v>
      </c>
      <c r="B798">
        <v>1</v>
      </c>
      <c r="C798" t="s">
        <v>77</v>
      </c>
      <c r="D798" t="s">
        <v>112</v>
      </c>
      <c r="E798" t="s">
        <v>134</v>
      </c>
      <c r="F798" t="s">
        <v>2515</v>
      </c>
      <c r="G798" t="s">
        <v>145</v>
      </c>
      <c r="H798" t="s">
        <v>47</v>
      </c>
      <c r="I798" t="s">
        <v>129</v>
      </c>
      <c r="J798" t="s">
        <v>130</v>
      </c>
      <c r="K798" t="s">
        <v>131</v>
      </c>
      <c r="L798" t="s">
        <v>2516</v>
      </c>
      <c r="M798" t="s">
        <v>2517</v>
      </c>
      <c r="N798">
        <v>0.63611111099999995</v>
      </c>
      <c r="O798">
        <v>0</v>
      </c>
      <c r="P798">
        <v>0</v>
      </c>
      <c r="Q798">
        <v>0</v>
      </c>
      <c r="R798">
        <v>51</v>
      </c>
      <c r="S798">
        <v>2</v>
      </c>
      <c r="T798">
        <v>769</v>
      </c>
      <c r="U798">
        <v>0</v>
      </c>
      <c r="V798">
        <v>0</v>
      </c>
      <c r="W798">
        <v>0</v>
      </c>
      <c r="X798">
        <v>32.441667000000002</v>
      </c>
      <c r="Y798">
        <v>1.272222</v>
      </c>
      <c r="Z798">
        <v>489.169444</v>
      </c>
    </row>
    <row r="799" spans="1:26" x14ac:dyDescent="0.25">
      <c r="A799">
        <v>2173630</v>
      </c>
      <c r="B799">
        <v>1</v>
      </c>
      <c r="C799" t="s">
        <v>76</v>
      </c>
      <c r="D799" t="s">
        <v>92</v>
      </c>
      <c r="E799" t="s">
        <v>161</v>
      </c>
      <c r="F799" t="s">
        <v>2518</v>
      </c>
      <c r="G799" t="s">
        <v>366</v>
      </c>
      <c r="H799" t="s">
        <v>46</v>
      </c>
      <c r="I799" t="s">
        <v>129</v>
      </c>
      <c r="J799" t="s">
        <v>130</v>
      </c>
      <c r="K799" t="s">
        <v>251</v>
      </c>
      <c r="L799" t="s">
        <v>2519</v>
      </c>
      <c r="M799" t="s">
        <v>2520</v>
      </c>
      <c r="N799">
        <v>1.2522222220000001</v>
      </c>
      <c r="O799">
        <v>0</v>
      </c>
      <c r="P799">
        <v>0</v>
      </c>
      <c r="Q799">
        <v>0</v>
      </c>
      <c r="R799">
        <v>545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682.46111099999996</v>
      </c>
      <c r="Y799">
        <v>0</v>
      </c>
      <c r="Z799">
        <v>0</v>
      </c>
    </row>
    <row r="800" spans="1:26" x14ac:dyDescent="0.25">
      <c r="A800">
        <v>2173626</v>
      </c>
      <c r="B800">
        <v>1</v>
      </c>
      <c r="C800" t="s">
        <v>76</v>
      </c>
      <c r="D800" t="s">
        <v>84</v>
      </c>
      <c r="E800" t="s">
        <v>718</v>
      </c>
      <c r="F800" t="s">
        <v>2521</v>
      </c>
      <c r="G800" t="s">
        <v>726</v>
      </c>
      <c r="H800" t="s">
        <v>46</v>
      </c>
      <c r="I800" t="s">
        <v>129</v>
      </c>
      <c r="J800" t="s">
        <v>130</v>
      </c>
      <c r="K800" t="s">
        <v>131</v>
      </c>
      <c r="L800" t="s">
        <v>2522</v>
      </c>
      <c r="M800" t="s">
        <v>2523</v>
      </c>
      <c r="N800">
        <v>3.0013888880000001</v>
      </c>
      <c r="O800">
        <v>0</v>
      </c>
      <c r="P800">
        <v>2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6.0027780000000002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2173620</v>
      </c>
      <c r="B801">
        <v>1</v>
      </c>
      <c r="C801" t="s">
        <v>76</v>
      </c>
      <c r="D801" t="s">
        <v>80</v>
      </c>
      <c r="E801" t="s">
        <v>126</v>
      </c>
      <c r="F801" t="s">
        <v>2524</v>
      </c>
      <c r="G801" t="s">
        <v>916</v>
      </c>
      <c r="H801" t="s">
        <v>46</v>
      </c>
      <c r="I801" t="s">
        <v>129</v>
      </c>
      <c r="J801" t="s">
        <v>130</v>
      </c>
      <c r="K801" t="s">
        <v>131</v>
      </c>
      <c r="L801" t="s">
        <v>2525</v>
      </c>
      <c r="M801" t="s">
        <v>2526</v>
      </c>
      <c r="N801">
        <v>0.33722222200000002</v>
      </c>
      <c r="O801">
        <v>0</v>
      </c>
      <c r="P801">
        <v>91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30.687221999999998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2173622</v>
      </c>
      <c r="B802">
        <v>1</v>
      </c>
      <c r="C802" t="s">
        <v>76</v>
      </c>
      <c r="D802" t="s">
        <v>102</v>
      </c>
      <c r="E802" t="s">
        <v>126</v>
      </c>
      <c r="F802" t="s">
        <v>2527</v>
      </c>
      <c r="G802" t="s">
        <v>140</v>
      </c>
      <c r="H802" t="s">
        <v>46</v>
      </c>
      <c r="I802" t="s">
        <v>129</v>
      </c>
      <c r="J802" t="s">
        <v>130</v>
      </c>
      <c r="K802" t="s">
        <v>131</v>
      </c>
      <c r="L802" t="s">
        <v>2528</v>
      </c>
      <c r="M802" t="s">
        <v>2529</v>
      </c>
      <c r="N802">
        <v>2.9241666660000001</v>
      </c>
      <c r="O802">
        <v>0</v>
      </c>
      <c r="P802">
        <v>25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73.104167000000004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2173619</v>
      </c>
      <c r="B803">
        <v>1</v>
      </c>
      <c r="C803" t="s">
        <v>77</v>
      </c>
      <c r="D803" t="s">
        <v>119</v>
      </c>
      <c r="E803" t="s">
        <v>143</v>
      </c>
      <c r="F803" t="s">
        <v>2530</v>
      </c>
      <c r="G803" t="s">
        <v>418</v>
      </c>
      <c r="H803" t="s">
        <v>47</v>
      </c>
      <c r="I803" t="s">
        <v>129</v>
      </c>
      <c r="J803" t="s">
        <v>130</v>
      </c>
      <c r="K803" t="s">
        <v>251</v>
      </c>
      <c r="L803" t="s">
        <v>2531</v>
      </c>
      <c r="M803" t="s">
        <v>2532</v>
      </c>
      <c r="N803">
        <v>3.9217905549999998</v>
      </c>
      <c r="O803">
        <v>7</v>
      </c>
      <c r="P803">
        <v>30</v>
      </c>
      <c r="Q803">
        <v>0</v>
      </c>
      <c r="R803">
        <v>0</v>
      </c>
      <c r="S803">
        <v>0</v>
      </c>
      <c r="T803">
        <v>0</v>
      </c>
      <c r="U803">
        <v>27.452534</v>
      </c>
      <c r="V803">
        <v>117.653717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2173654</v>
      </c>
      <c r="B804">
        <v>1</v>
      </c>
      <c r="C804" t="s">
        <v>76</v>
      </c>
      <c r="D804" t="s">
        <v>93</v>
      </c>
      <c r="E804" t="s">
        <v>143</v>
      </c>
      <c r="F804" t="s">
        <v>2533</v>
      </c>
      <c r="G804" t="s">
        <v>2534</v>
      </c>
      <c r="H804" t="s">
        <v>47</v>
      </c>
      <c r="I804" t="s">
        <v>129</v>
      </c>
      <c r="J804" t="s">
        <v>130</v>
      </c>
      <c r="K804" t="s">
        <v>131</v>
      </c>
      <c r="L804" t="s">
        <v>2535</v>
      </c>
      <c r="M804" t="s">
        <v>2536</v>
      </c>
      <c r="N804">
        <v>5.4474999999999998</v>
      </c>
      <c r="O804">
        <v>7</v>
      </c>
      <c r="P804">
        <v>1953</v>
      </c>
      <c r="Q804">
        <v>0</v>
      </c>
      <c r="R804">
        <v>0</v>
      </c>
      <c r="S804">
        <v>0</v>
      </c>
      <c r="T804">
        <v>0</v>
      </c>
      <c r="U804">
        <v>38.1325</v>
      </c>
      <c r="V804">
        <v>10638.967500000001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2173624</v>
      </c>
      <c r="B805">
        <v>1</v>
      </c>
      <c r="C805" t="s">
        <v>77</v>
      </c>
      <c r="D805" t="s">
        <v>124</v>
      </c>
      <c r="E805" t="s">
        <v>161</v>
      </c>
      <c r="F805" t="s">
        <v>2537</v>
      </c>
      <c r="G805" t="s">
        <v>366</v>
      </c>
      <c r="H805" t="s">
        <v>46</v>
      </c>
      <c r="I805" t="s">
        <v>129</v>
      </c>
      <c r="J805" t="s">
        <v>130</v>
      </c>
      <c r="K805" t="s">
        <v>251</v>
      </c>
      <c r="L805" t="s">
        <v>2538</v>
      </c>
      <c r="M805" t="s">
        <v>2539</v>
      </c>
      <c r="N805">
        <v>4.9328527769999999</v>
      </c>
      <c r="O805">
        <v>0</v>
      </c>
      <c r="P805">
        <v>67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330.50113599999997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2173629</v>
      </c>
      <c r="B806">
        <v>1</v>
      </c>
      <c r="C806" t="s">
        <v>76</v>
      </c>
      <c r="D806" t="s">
        <v>93</v>
      </c>
      <c r="E806" t="s">
        <v>181</v>
      </c>
      <c r="F806" t="s">
        <v>2540</v>
      </c>
      <c r="G806" t="s">
        <v>163</v>
      </c>
      <c r="H806" t="s">
        <v>46</v>
      </c>
      <c r="I806" t="s">
        <v>129</v>
      </c>
      <c r="J806" t="s">
        <v>130</v>
      </c>
      <c r="K806" t="s">
        <v>131</v>
      </c>
      <c r="L806" t="s">
        <v>2541</v>
      </c>
      <c r="M806" t="s">
        <v>2542</v>
      </c>
      <c r="N806">
        <v>7.3288888879999998</v>
      </c>
      <c r="O806">
        <v>0</v>
      </c>
      <c r="P806">
        <v>1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7.3288890000000002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2173628</v>
      </c>
      <c r="B807">
        <v>1</v>
      </c>
      <c r="C807" t="s">
        <v>77</v>
      </c>
      <c r="D807" t="s">
        <v>114</v>
      </c>
      <c r="E807" t="s">
        <v>134</v>
      </c>
      <c r="F807" t="s">
        <v>2543</v>
      </c>
      <c r="G807" t="s">
        <v>136</v>
      </c>
      <c r="H807" t="s">
        <v>47</v>
      </c>
      <c r="I807" t="s">
        <v>129</v>
      </c>
      <c r="J807" t="s">
        <v>130</v>
      </c>
      <c r="K807" t="s">
        <v>131</v>
      </c>
      <c r="L807" t="s">
        <v>2544</v>
      </c>
      <c r="M807" t="s">
        <v>2545</v>
      </c>
      <c r="N807">
        <v>0.72277777700000001</v>
      </c>
      <c r="O807">
        <v>4</v>
      </c>
      <c r="P807">
        <v>0</v>
      </c>
      <c r="Q807">
        <v>0</v>
      </c>
      <c r="R807">
        <v>0</v>
      </c>
      <c r="S807">
        <v>125</v>
      </c>
      <c r="T807">
        <v>439</v>
      </c>
      <c r="U807">
        <v>2.891111</v>
      </c>
      <c r="V807">
        <v>0</v>
      </c>
      <c r="W807">
        <v>0</v>
      </c>
      <c r="X807">
        <v>0</v>
      </c>
      <c r="Y807">
        <v>90.347222000000002</v>
      </c>
      <c r="Z807">
        <v>317.29944399999999</v>
      </c>
    </row>
    <row r="808" spans="1:26" x14ac:dyDescent="0.25">
      <c r="A808">
        <v>2173635</v>
      </c>
      <c r="B808">
        <v>1</v>
      </c>
      <c r="C808" t="s">
        <v>76</v>
      </c>
      <c r="D808" t="s">
        <v>95</v>
      </c>
      <c r="E808" t="s">
        <v>181</v>
      </c>
      <c r="F808" t="s">
        <v>2546</v>
      </c>
      <c r="G808" t="s">
        <v>194</v>
      </c>
      <c r="H808" t="s">
        <v>46</v>
      </c>
      <c r="I808" t="s">
        <v>129</v>
      </c>
      <c r="J808" t="s">
        <v>130</v>
      </c>
      <c r="K808" t="s">
        <v>131</v>
      </c>
      <c r="L808" t="s">
        <v>2547</v>
      </c>
      <c r="M808" t="s">
        <v>2548</v>
      </c>
      <c r="N808">
        <v>1.366944444</v>
      </c>
      <c r="O808">
        <v>0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1.3669439999999999</v>
      </c>
      <c r="Y808">
        <v>0</v>
      </c>
      <c r="Z808">
        <v>0</v>
      </c>
    </row>
    <row r="809" spans="1:26" x14ac:dyDescent="0.25">
      <c r="A809">
        <v>2173632</v>
      </c>
      <c r="B809">
        <v>1</v>
      </c>
      <c r="C809" t="s">
        <v>76</v>
      </c>
      <c r="D809" t="s">
        <v>86</v>
      </c>
      <c r="E809" t="s">
        <v>181</v>
      </c>
      <c r="F809" t="s">
        <v>2549</v>
      </c>
      <c r="G809" t="s">
        <v>194</v>
      </c>
      <c r="H809" t="s">
        <v>46</v>
      </c>
      <c r="I809" t="s">
        <v>129</v>
      </c>
      <c r="J809" t="s">
        <v>130</v>
      </c>
      <c r="K809" t="s">
        <v>131</v>
      </c>
      <c r="L809" t="s">
        <v>2550</v>
      </c>
      <c r="M809" t="s">
        <v>2551</v>
      </c>
      <c r="N809">
        <v>1.612777777</v>
      </c>
      <c r="O809">
        <v>0</v>
      </c>
      <c r="P809">
        <v>2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3.2255560000000001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2173636</v>
      </c>
      <c r="B810">
        <v>1</v>
      </c>
      <c r="C810" t="s">
        <v>76</v>
      </c>
      <c r="D810" t="s">
        <v>88</v>
      </c>
      <c r="E810" t="s">
        <v>181</v>
      </c>
      <c r="F810" t="s">
        <v>2552</v>
      </c>
      <c r="G810" t="s">
        <v>194</v>
      </c>
      <c r="H810" t="s">
        <v>46</v>
      </c>
      <c r="I810" t="s">
        <v>129</v>
      </c>
      <c r="J810" t="s">
        <v>130</v>
      </c>
      <c r="K810" t="s">
        <v>131</v>
      </c>
      <c r="L810" t="s">
        <v>2553</v>
      </c>
      <c r="M810" t="s">
        <v>2554</v>
      </c>
      <c r="N810">
        <v>3.426388888</v>
      </c>
      <c r="O810">
        <v>0</v>
      </c>
      <c r="P810">
        <v>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3.4263889999999999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2173633</v>
      </c>
      <c r="B811">
        <v>1</v>
      </c>
      <c r="C811" t="s">
        <v>76</v>
      </c>
      <c r="D811" t="s">
        <v>82</v>
      </c>
      <c r="E811" t="s">
        <v>181</v>
      </c>
      <c r="F811" t="s">
        <v>2555</v>
      </c>
      <c r="G811" t="s">
        <v>194</v>
      </c>
      <c r="H811" t="s">
        <v>46</v>
      </c>
      <c r="I811" t="s">
        <v>129</v>
      </c>
      <c r="J811" t="s">
        <v>130</v>
      </c>
      <c r="K811" t="s">
        <v>131</v>
      </c>
      <c r="L811" t="s">
        <v>2556</v>
      </c>
      <c r="M811" t="s">
        <v>2557</v>
      </c>
      <c r="N811">
        <v>0.99666666599999998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0.99666699999999997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2173638</v>
      </c>
      <c r="B812">
        <v>1</v>
      </c>
      <c r="C812" t="s">
        <v>76</v>
      </c>
      <c r="D812" t="s">
        <v>89</v>
      </c>
      <c r="E812" t="s">
        <v>126</v>
      </c>
      <c r="F812" t="s">
        <v>2558</v>
      </c>
      <c r="G812" t="s">
        <v>128</v>
      </c>
      <c r="H812" t="s">
        <v>46</v>
      </c>
      <c r="I812" t="s">
        <v>129</v>
      </c>
      <c r="J812" t="s">
        <v>130</v>
      </c>
      <c r="K812" t="s">
        <v>131</v>
      </c>
      <c r="L812" t="s">
        <v>2559</v>
      </c>
      <c r="M812" t="s">
        <v>2560</v>
      </c>
      <c r="N812">
        <v>8.9394444439999994</v>
      </c>
      <c r="O812">
        <v>0</v>
      </c>
      <c r="P812">
        <v>15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134.091667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2173644</v>
      </c>
      <c r="B813">
        <v>1</v>
      </c>
      <c r="C813" t="s">
        <v>77</v>
      </c>
      <c r="D813" t="s">
        <v>118</v>
      </c>
      <c r="E813" t="s">
        <v>181</v>
      </c>
      <c r="F813" t="s">
        <v>2561</v>
      </c>
      <c r="G813" t="s">
        <v>194</v>
      </c>
      <c r="H813" t="s">
        <v>46</v>
      </c>
      <c r="I813" t="s">
        <v>129</v>
      </c>
      <c r="J813" t="s">
        <v>130</v>
      </c>
      <c r="K813" t="s">
        <v>131</v>
      </c>
      <c r="L813" t="s">
        <v>2562</v>
      </c>
      <c r="M813" t="s">
        <v>2563</v>
      </c>
      <c r="N813">
        <v>5.341388888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5.3413890000000004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2173642</v>
      </c>
      <c r="B814">
        <v>1</v>
      </c>
      <c r="C814" t="s">
        <v>76</v>
      </c>
      <c r="D814" t="s">
        <v>95</v>
      </c>
      <c r="E814" t="s">
        <v>126</v>
      </c>
      <c r="F814" t="s">
        <v>2564</v>
      </c>
      <c r="G814" t="s">
        <v>128</v>
      </c>
      <c r="H814" t="s">
        <v>46</v>
      </c>
      <c r="I814" t="s">
        <v>129</v>
      </c>
      <c r="J814" t="s">
        <v>130</v>
      </c>
      <c r="K814" t="s">
        <v>131</v>
      </c>
      <c r="L814" t="s">
        <v>2565</v>
      </c>
      <c r="M814" t="s">
        <v>2566</v>
      </c>
      <c r="N814">
        <v>7.9230555550000004</v>
      </c>
      <c r="O814">
        <v>0</v>
      </c>
      <c r="P814">
        <v>3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23.769166999999999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2173641</v>
      </c>
      <c r="B815">
        <v>1</v>
      </c>
      <c r="C815" t="s">
        <v>77</v>
      </c>
      <c r="D815" t="s">
        <v>119</v>
      </c>
      <c r="E815" t="s">
        <v>134</v>
      </c>
      <c r="F815" t="s">
        <v>2567</v>
      </c>
      <c r="G815" t="s">
        <v>136</v>
      </c>
      <c r="H815" t="s">
        <v>47</v>
      </c>
      <c r="I815" t="s">
        <v>129</v>
      </c>
      <c r="J815" t="s">
        <v>130</v>
      </c>
      <c r="K815" t="s">
        <v>131</v>
      </c>
      <c r="L815" t="s">
        <v>2568</v>
      </c>
      <c r="M815" t="s">
        <v>2569</v>
      </c>
      <c r="N815">
        <v>1.753333333</v>
      </c>
      <c r="O815">
        <v>85</v>
      </c>
      <c r="P815">
        <v>339</v>
      </c>
      <c r="Q815">
        <v>0</v>
      </c>
      <c r="R815">
        <v>0</v>
      </c>
      <c r="S815">
        <v>0</v>
      </c>
      <c r="T815">
        <v>0</v>
      </c>
      <c r="U815">
        <v>149.033333</v>
      </c>
      <c r="V815">
        <v>594.38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2173829</v>
      </c>
      <c r="B816">
        <v>1</v>
      </c>
      <c r="C816" t="s">
        <v>76</v>
      </c>
      <c r="D816" t="s">
        <v>93</v>
      </c>
      <c r="E816" t="s">
        <v>143</v>
      </c>
      <c r="F816" t="s">
        <v>2570</v>
      </c>
      <c r="G816" t="s">
        <v>145</v>
      </c>
      <c r="H816" t="s">
        <v>47</v>
      </c>
      <c r="I816" t="s">
        <v>129</v>
      </c>
      <c r="J816" t="s">
        <v>130</v>
      </c>
      <c r="K816" t="s">
        <v>131</v>
      </c>
      <c r="L816" t="s">
        <v>2571</v>
      </c>
      <c r="M816" t="s">
        <v>2572</v>
      </c>
      <c r="N816">
        <v>5.233333333</v>
      </c>
      <c r="O816">
        <v>0</v>
      </c>
      <c r="P816">
        <v>253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1324.0333330000001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2173662</v>
      </c>
      <c r="B817">
        <v>1</v>
      </c>
      <c r="C817" t="s">
        <v>76</v>
      </c>
      <c r="D817" t="s">
        <v>89</v>
      </c>
      <c r="E817" t="s">
        <v>126</v>
      </c>
      <c r="F817" t="s">
        <v>2573</v>
      </c>
      <c r="G817" t="s">
        <v>223</v>
      </c>
      <c r="H817" t="s">
        <v>46</v>
      </c>
      <c r="I817" t="s">
        <v>129</v>
      </c>
      <c r="J817" t="s">
        <v>130</v>
      </c>
      <c r="K817" t="s">
        <v>131</v>
      </c>
      <c r="L817" t="s">
        <v>2574</v>
      </c>
      <c r="M817" t="s">
        <v>2575</v>
      </c>
      <c r="N817">
        <v>2.0522222220000002</v>
      </c>
      <c r="O817">
        <v>0</v>
      </c>
      <c r="P817">
        <v>0</v>
      </c>
      <c r="Q817">
        <v>0</v>
      </c>
      <c r="R817">
        <v>24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49.253332999999998</v>
      </c>
      <c r="Y817">
        <v>0</v>
      </c>
      <c r="Z817">
        <v>0</v>
      </c>
    </row>
    <row r="818" spans="1:26" x14ac:dyDescent="0.25">
      <c r="A818">
        <v>2173653</v>
      </c>
      <c r="B818">
        <v>1</v>
      </c>
      <c r="C818" t="s">
        <v>76</v>
      </c>
      <c r="D818" t="s">
        <v>83</v>
      </c>
      <c r="E818" t="s">
        <v>181</v>
      </c>
      <c r="F818" t="s">
        <v>2576</v>
      </c>
      <c r="G818" t="s">
        <v>194</v>
      </c>
      <c r="H818" t="s">
        <v>46</v>
      </c>
      <c r="I818" t="s">
        <v>129</v>
      </c>
      <c r="J818" t="s">
        <v>130</v>
      </c>
      <c r="K818" t="s">
        <v>131</v>
      </c>
      <c r="L818" t="s">
        <v>2577</v>
      </c>
      <c r="M818" t="s">
        <v>2578</v>
      </c>
      <c r="N818">
        <v>2.826944444</v>
      </c>
      <c r="O818">
        <v>0</v>
      </c>
      <c r="P818">
        <v>3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8.4808330000000005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2173656</v>
      </c>
      <c r="B819">
        <v>1</v>
      </c>
      <c r="C819" t="s">
        <v>76</v>
      </c>
      <c r="D819" t="s">
        <v>106</v>
      </c>
      <c r="E819" t="s">
        <v>181</v>
      </c>
      <c r="F819" t="s">
        <v>2579</v>
      </c>
      <c r="G819" t="s">
        <v>163</v>
      </c>
      <c r="H819" t="s">
        <v>46</v>
      </c>
      <c r="I819" t="s">
        <v>129</v>
      </c>
      <c r="J819" t="s">
        <v>130</v>
      </c>
      <c r="K819" t="s">
        <v>131</v>
      </c>
      <c r="L819" t="s">
        <v>2580</v>
      </c>
      <c r="M819" t="s">
        <v>2581</v>
      </c>
      <c r="N819">
        <v>1.9552777770000001</v>
      </c>
      <c r="O819">
        <v>0</v>
      </c>
      <c r="P819">
        <v>4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7.8211110000000001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2173661</v>
      </c>
      <c r="B820">
        <v>1</v>
      </c>
      <c r="C820" t="s">
        <v>76</v>
      </c>
      <c r="D820" t="s">
        <v>99</v>
      </c>
      <c r="E820" t="s">
        <v>126</v>
      </c>
      <c r="F820" t="s">
        <v>2582</v>
      </c>
      <c r="G820" t="s">
        <v>128</v>
      </c>
      <c r="H820" t="s">
        <v>46</v>
      </c>
      <c r="I820" t="s">
        <v>129</v>
      </c>
      <c r="J820" t="s">
        <v>130</v>
      </c>
      <c r="K820" t="s">
        <v>131</v>
      </c>
      <c r="L820" t="s">
        <v>2583</v>
      </c>
      <c r="M820" t="s">
        <v>2584</v>
      </c>
      <c r="N820">
        <v>0.69666666600000005</v>
      </c>
      <c r="O820">
        <v>0</v>
      </c>
      <c r="P820">
        <v>1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0.69666700000000004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2173664</v>
      </c>
      <c r="B821">
        <v>1</v>
      </c>
      <c r="C821" t="s">
        <v>76</v>
      </c>
      <c r="D821" t="s">
        <v>89</v>
      </c>
      <c r="E821" t="s">
        <v>181</v>
      </c>
      <c r="F821" t="s">
        <v>2585</v>
      </c>
      <c r="G821" t="s">
        <v>194</v>
      </c>
      <c r="H821" t="s">
        <v>46</v>
      </c>
      <c r="I821" t="s">
        <v>129</v>
      </c>
      <c r="J821" t="s">
        <v>130</v>
      </c>
      <c r="K821" t="s">
        <v>131</v>
      </c>
      <c r="L821" t="s">
        <v>2586</v>
      </c>
      <c r="M821" t="s">
        <v>2587</v>
      </c>
      <c r="N821">
        <v>3.1911111110000001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1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3.1911109999999998</v>
      </c>
    </row>
    <row r="822" spans="1:26" x14ac:dyDescent="0.25">
      <c r="A822">
        <v>2173652</v>
      </c>
      <c r="B822">
        <v>1</v>
      </c>
      <c r="C822" t="s">
        <v>77</v>
      </c>
      <c r="D822" t="s">
        <v>124</v>
      </c>
      <c r="E822" t="s">
        <v>134</v>
      </c>
      <c r="F822" t="s">
        <v>2053</v>
      </c>
      <c r="G822" t="s">
        <v>136</v>
      </c>
      <c r="H822" t="s">
        <v>47</v>
      </c>
      <c r="I822" t="s">
        <v>129</v>
      </c>
      <c r="J822" t="s">
        <v>130</v>
      </c>
      <c r="K822" t="s">
        <v>131</v>
      </c>
      <c r="L822" t="s">
        <v>2588</v>
      </c>
      <c r="M822" t="s">
        <v>2589</v>
      </c>
      <c r="N822">
        <v>0.5575</v>
      </c>
      <c r="O822">
        <v>6</v>
      </c>
      <c r="P822">
        <v>593</v>
      </c>
      <c r="Q822">
        <v>0</v>
      </c>
      <c r="R822">
        <v>0</v>
      </c>
      <c r="S822">
        <v>0</v>
      </c>
      <c r="T822">
        <v>0</v>
      </c>
      <c r="U822">
        <v>3.3450000000000002</v>
      </c>
      <c r="V822">
        <v>330.59750000000003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2173657</v>
      </c>
      <c r="B823">
        <v>1</v>
      </c>
      <c r="C823" t="s">
        <v>77</v>
      </c>
      <c r="D823" t="s">
        <v>122</v>
      </c>
      <c r="E823" t="s">
        <v>143</v>
      </c>
      <c r="F823" t="s">
        <v>2590</v>
      </c>
      <c r="G823" t="s">
        <v>136</v>
      </c>
      <c r="H823" t="s">
        <v>47</v>
      </c>
      <c r="I823" t="s">
        <v>283</v>
      </c>
      <c r="J823" t="s">
        <v>130</v>
      </c>
      <c r="K823" t="s">
        <v>131</v>
      </c>
      <c r="L823" t="s">
        <v>2591</v>
      </c>
      <c r="M823" t="s">
        <v>2592</v>
      </c>
      <c r="N823">
        <v>1.3888888E-2</v>
      </c>
      <c r="O823">
        <v>0</v>
      </c>
      <c r="P823">
        <v>2</v>
      </c>
      <c r="Q823">
        <v>1</v>
      </c>
      <c r="R823">
        <v>6</v>
      </c>
      <c r="S823">
        <v>26</v>
      </c>
      <c r="T823">
        <v>729</v>
      </c>
      <c r="U823">
        <v>0</v>
      </c>
      <c r="V823">
        <v>2.7778000000000001E-2</v>
      </c>
      <c r="W823">
        <v>1.3889E-2</v>
      </c>
      <c r="X823">
        <v>8.3333000000000004E-2</v>
      </c>
      <c r="Y823">
        <v>0.36111100000000002</v>
      </c>
      <c r="Z823">
        <v>10.124999000000001</v>
      </c>
    </row>
    <row r="824" spans="1:26" x14ac:dyDescent="0.25">
      <c r="A824">
        <v>2173660</v>
      </c>
      <c r="B824">
        <v>1</v>
      </c>
      <c r="C824" t="s">
        <v>76</v>
      </c>
      <c r="D824" t="s">
        <v>95</v>
      </c>
      <c r="E824" t="s">
        <v>181</v>
      </c>
      <c r="F824" t="s">
        <v>2593</v>
      </c>
      <c r="G824" t="s">
        <v>194</v>
      </c>
      <c r="H824" t="s">
        <v>46</v>
      </c>
      <c r="I824" t="s">
        <v>129</v>
      </c>
      <c r="J824" t="s">
        <v>130</v>
      </c>
      <c r="K824" t="s">
        <v>131</v>
      </c>
      <c r="L824" t="s">
        <v>2594</v>
      </c>
      <c r="M824" t="s">
        <v>2595</v>
      </c>
      <c r="N824">
        <v>1.6391666659999999</v>
      </c>
      <c r="O824">
        <v>0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1.639167</v>
      </c>
      <c r="Y824">
        <v>0</v>
      </c>
      <c r="Z824">
        <v>0</v>
      </c>
    </row>
    <row r="825" spans="1:26" x14ac:dyDescent="0.25">
      <c r="A825">
        <v>2173683</v>
      </c>
      <c r="B825">
        <v>1</v>
      </c>
      <c r="C825" t="s">
        <v>76</v>
      </c>
      <c r="D825" t="s">
        <v>89</v>
      </c>
      <c r="E825" t="s">
        <v>126</v>
      </c>
      <c r="F825" t="s">
        <v>2021</v>
      </c>
      <c r="G825" t="s">
        <v>140</v>
      </c>
      <c r="H825" t="s">
        <v>46</v>
      </c>
      <c r="I825" t="s">
        <v>129</v>
      </c>
      <c r="J825" t="s">
        <v>130</v>
      </c>
      <c r="K825" t="s">
        <v>131</v>
      </c>
      <c r="L825" t="s">
        <v>2596</v>
      </c>
      <c r="M825" t="s">
        <v>2597</v>
      </c>
      <c r="N825">
        <v>5.358055555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39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208.964167</v>
      </c>
    </row>
    <row r="826" spans="1:26" x14ac:dyDescent="0.25">
      <c r="A826">
        <v>2173675</v>
      </c>
      <c r="B826">
        <v>1</v>
      </c>
      <c r="C826" t="s">
        <v>76</v>
      </c>
      <c r="D826" t="s">
        <v>90</v>
      </c>
      <c r="E826" t="s">
        <v>181</v>
      </c>
      <c r="F826" t="s">
        <v>2598</v>
      </c>
      <c r="G826" t="s">
        <v>194</v>
      </c>
      <c r="H826" t="s">
        <v>46</v>
      </c>
      <c r="I826" t="s">
        <v>129</v>
      </c>
      <c r="J826" t="s">
        <v>130</v>
      </c>
      <c r="K826" t="s">
        <v>131</v>
      </c>
      <c r="L826" t="s">
        <v>2599</v>
      </c>
      <c r="M826" t="s">
        <v>2600</v>
      </c>
      <c r="N826">
        <v>2.0577777770000001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1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2.0577779999999999</v>
      </c>
    </row>
    <row r="827" spans="1:26" x14ac:dyDescent="0.25">
      <c r="A827">
        <v>2173680</v>
      </c>
      <c r="B827">
        <v>1</v>
      </c>
      <c r="C827" t="s">
        <v>76</v>
      </c>
      <c r="D827" t="s">
        <v>79</v>
      </c>
      <c r="E827" t="s">
        <v>181</v>
      </c>
      <c r="F827" t="s">
        <v>2601</v>
      </c>
      <c r="G827" t="s">
        <v>287</v>
      </c>
      <c r="H827" t="s">
        <v>46</v>
      </c>
      <c r="I827" t="s">
        <v>129</v>
      </c>
      <c r="J827" t="s">
        <v>130</v>
      </c>
      <c r="K827" t="s">
        <v>131</v>
      </c>
      <c r="L827" t="s">
        <v>2602</v>
      </c>
      <c r="M827" t="s">
        <v>2603</v>
      </c>
      <c r="N827">
        <v>1.314166666</v>
      </c>
      <c r="O827">
        <v>0</v>
      </c>
      <c r="P827">
        <v>15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19.712499999999999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2173666</v>
      </c>
      <c r="B828">
        <v>1</v>
      </c>
      <c r="C828" t="s">
        <v>76</v>
      </c>
      <c r="D828" t="s">
        <v>80</v>
      </c>
      <c r="E828" t="s">
        <v>181</v>
      </c>
      <c r="F828" t="s">
        <v>2604</v>
      </c>
      <c r="G828" t="s">
        <v>194</v>
      </c>
      <c r="H828" t="s">
        <v>46</v>
      </c>
      <c r="I828" t="s">
        <v>129</v>
      </c>
      <c r="J828" t="s">
        <v>130</v>
      </c>
      <c r="K828" t="s">
        <v>131</v>
      </c>
      <c r="L828" t="s">
        <v>2605</v>
      </c>
      <c r="M828" t="s">
        <v>2606</v>
      </c>
      <c r="N828">
        <v>2.6263888880000001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2.6263890000000001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2173667</v>
      </c>
      <c r="B829">
        <v>1</v>
      </c>
      <c r="C829" t="s">
        <v>77</v>
      </c>
      <c r="D829" t="s">
        <v>117</v>
      </c>
      <c r="E829" t="s">
        <v>134</v>
      </c>
      <c r="F829" t="s">
        <v>2607</v>
      </c>
      <c r="G829" t="s">
        <v>136</v>
      </c>
      <c r="H829" t="s">
        <v>47</v>
      </c>
      <c r="I829" t="s">
        <v>283</v>
      </c>
      <c r="J829" t="s">
        <v>130</v>
      </c>
      <c r="K829" t="s">
        <v>131</v>
      </c>
      <c r="L829" t="s">
        <v>2608</v>
      </c>
      <c r="M829" t="s">
        <v>2609</v>
      </c>
      <c r="N829">
        <v>6.6666659999999999E-3</v>
      </c>
      <c r="O829">
        <v>0</v>
      </c>
      <c r="P829">
        <v>0</v>
      </c>
      <c r="Q829">
        <v>1</v>
      </c>
      <c r="R829">
        <v>74</v>
      </c>
      <c r="S829">
        <v>6</v>
      </c>
      <c r="T829">
        <v>222</v>
      </c>
      <c r="U829">
        <v>0</v>
      </c>
      <c r="V829">
        <v>0</v>
      </c>
      <c r="W829">
        <v>6.6670000000000002E-3</v>
      </c>
      <c r="X829">
        <v>0.49333300000000002</v>
      </c>
      <c r="Y829">
        <v>0.04</v>
      </c>
      <c r="Z829">
        <v>1.48</v>
      </c>
    </row>
    <row r="830" spans="1:26" x14ac:dyDescent="0.25">
      <c r="A830">
        <v>2173668</v>
      </c>
      <c r="B830">
        <v>1</v>
      </c>
      <c r="C830" t="s">
        <v>77</v>
      </c>
      <c r="D830" t="s">
        <v>117</v>
      </c>
      <c r="E830" t="s">
        <v>143</v>
      </c>
      <c r="F830" t="s">
        <v>2610</v>
      </c>
      <c r="G830" t="s">
        <v>136</v>
      </c>
      <c r="H830" t="s">
        <v>47</v>
      </c>
      <c r="I830" t="s">
        <v>283</v>
      </c>
      <c r="J830" t="s">
        <v>130</v>
      </c>
      <c r="K830" t="s">
        <v>131</v>
      </c>
      <c r="L830" t="s">
        <v>2611</v>
      </c>
      <c r="M830" t="s">
        <v>2612</v>
      </c>
      <c r="N830">
        <v>1.5555555E-2</v>
      </c>
      <c r="O830">
        <v>0</v>
      </c>
      <c r="P830">
        <v>0</v>
      </c>
      <c r="Q830">
        <v>1</v>
      </c>
      <c r="R830">
        <v>70</v>
      </c>
      <c r="S830">
        <v>6</v>
      </c>
      <c r="T830">
        <v>203</v>
      </c>
      <c r="U830">
        <v>0</v>
      </c>
      <c r="V830">
        <v>0</v>
      </c>
      <c r="W830">
        <v>1.5556E-2</v>
      </c>
      <c r="X830">
        <v>1.088889</v>
      </c>
      <c r="Y830">
        <v>9.3332999999999999E-2</v>
      </c>
      <c r="Z830">
        <v>3.157778</v>
      </c>
    </row>
    <row r="831" spans="1:26" x14ac:dyDescent="0.25">
      <c r="A831">
        <v>2173673</v>
      </c>
      <c r="B831">
        <v>1</v>
      </c>
      <c r="C831" t="s">
        <v>77</v>
      </c>
      <c r="D831" t="s">
        <v>122</v>
      </c>
      <c r="E831" t="s">
        <v>143</v>
      </c>
      <c r="F831" t="s">
        <v>2613</v>
      </c>
      <c r="G831" t="s">
        <v>279</v>
      </c>
      <c r="H831" t="s">
        <v>47</v>
      </c>
      <c r="I831" t="s">
        <v>129</v>
      </c>
      <c r="J831" t="s">
        <v>130</v>
      </c>
      <c r="K831" t="s">
        <v>131</v>
      </c>
      <c r="L831" t="s">
        <v>2614</v>
      </c>
      <c r="M831" t="s">
        <v>2615</v>
      </c>
      <c r="N831">
        <v>1.5394444439999999</v>
      </c>
      <c r="O831">
        <v>0</v>
      </c>
      <c r="P831">
        <v>0</v>
      </c>
      <c r="Q831">
        <v>0</v>
      </c>
      <c r="R831">
        <v>36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55.42</v>
      </c>
      <c r="Y831">
        <v>0</v>
      </c>
      <c r="Z831">
        <v>0</v>
      </c>
    </row>
    <row r="832" spans="1:26" x14ac:dyDescent="0.25">
      <c r="A832">
        <v>2173672</v>
      </c>
      <c r="B832">
        <v>1</v>
      </c>
      <c r="C832" t="s">
        <v>77</v>
      </c>
      <c r="D832" t="s">
        <v>117</v>
      </c>
      <c r="E832" t="s">
        <v>134</v>
      </c>
      <c r="F832" t="s">
        <v>2616</v>
      </c>
      <c r="G832" t="s">
        <v>136</v>
      </c>
      <c r="H832" t="s">
        <v>47</v>
      </c>
      <c r="I832" t="s">
        <v>283</v>
      </c>
      <c r="J832" t="s">
        <v>130</v>
      </c>
      <c r="K832" t="s">
        <v>131</v>
      </c>
      <c r="L832" t="s">
        <v>2617</v>
      </c>
      <c r="M832" t="s">
        <v>2618</v>
      </c>
      <c r="N832">
        <v>8.3333330000000001E-3</v>
      </c>
      <c r="O832">
        <v>0</v>
      </c>
      <c r="P832">
        <v>0</v>
      </c>
      <c r="Q832">
        <v>0</v>
      </c>
      <c r="R832">
        <v>497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4.141667</v>
      </c>
      <c r="Y832">
        <v>0</v>
      </c>
      <c r="Z832">
        <v>0</v>
      </c>
    </row>
    <row r="833" spans="1:26" x14ac:dyDescent="0.25">
      <c r="A833">
        <v>2173671</v>
      </c>
      <c r="B833">
        <v>1</v>
      </c>
      <c r="C833" t="s">
        <v>76</v>
      </c>
      <c r="D833" t="s">
        <v>81</v>
      </c>
      <c r="E833" t="s">
        <v>126</v>
      </c>
      <c r="F833" t="s">
        <v>2619</v>
      </c>
      <c r="G833" t="s">
        <v>366</v>
      </c>
      <c r="H833" t="s">
        <v>46</v>
      </c>
      <c r="I833" t="s">
        <v>129</v>
      </c>
      <c r="J833" t="s">
        <v>130</v>
      </c>
      <c r="K833" t="s">
        <v>251</v>
      </c>
      <c r="L833" t="s">
        <v>2620</v>
      </c>
      <c r="M833" t="s">
        <v>2621</v>
      </c>
      <c r="N833">
        <v>0.79243055500000004</v>
      </c>
      <c r="O833">
        <v>0</v>
      </c>
      <c r="P833">
        <v>37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29.319931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2173677</v>
      </c>
      <c r="B834">
        <v>1</v>
      </c>
      <c r="C834" t="s">
        <v>76</v>
      </c>
      <c r="D834" t="s">
        <v>80</v>
      </c>
      <c r="E834" t="s">
        <v>181</v>
      </c>
      <c r="F834" t="s">
        <v>2622</v>
      </c>
      <c r="G834" t="s">
        <v>194</v>
      </c>
      <c r="H834" t="s">
        <v>46</v>
      </c>
      <c r="I834" t="s">
        <v>129</v>
      </c>
      <c r="J834" t="s">
        <v>130</v>
      </c>
      <c r="K834" t="s">
        <v>131</v>
      </c>
      <c r="L834" t="s">
        <v>2623</v>
      </c>
      <c r="M834" t="s">
        <v>2624</v>
      </c>
      <c r="N834">
        <v>1.6030555550000001</v>
      </c>
      <c r="O834">
        <v>0</v>
      </c>
      <c r="P834">
        <v>1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1.603056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2173685</v>
      </c>
      <c r="B835">
        <v>1</v>
      </c>
      <c r="C835" t="s">
        <v>76</v>
      </c>
      <c r="D835" t="s">
        <v>104</v>
      </c>
      <c r="E835" t="s">
        <v>126</v>
      </c>
      <c r="F835" t="s">
        <v>2625</v>
      </c>
      <c r="G835" t="s">
        <v>671</v>
      </c>
      <c r="H835" t="s">
        <v>46</v>
      </c>
      <c r="I835" t="s">
        <v>129</v>
      </c>
      <c r="J835" t="s">
        <v>130</v>
      </c>
      <c r="K835" t="s">
        <v>131</v>
      </c>
      <c r="L835" t="s">
        <v>2626</v>
      </c>
      <c r="M835" t="s">
        <v>2627</v>
      </c>
      <c r="N835">
        <v>4.0766666660000004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24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97.84</v>
      </c>
    </row>
    <row r="836" spans="1:26" x14ac:dyDescent="0.25">
      <c r="A836">
        <v>2173687</v>
      </c>
      <c r="B836">
        <v>1</v>
      </c>
      <c r="C836" t="s">
        <v>77</v>
      </c>
      <c r="D836" t="s">
        <v>118</v>
      </c>
      <c r="E836" t="s">
        <v>181</v>
      </c>
      <c r="F836" t="s">
        <v>2628</v>
      </c>
      <c r="G836" t="s">
        <v>194</v>
      </c>
      <c r="H836" t="s">
        <v>46</v>
      </c>
      <c r="I836" t="s">
        <v>129</v>
      </c>
      <c r="J836" t="s">
        <v>130</v>
      </c>
      <c r="K836" t="s">
        <v>131</v>
      </c>
      <c r="L836" t="s">
        <v>2629</v>
      </c>
      <c r="M836" t="s">
        <v>2630</v>
      </c>
      <c r="N836">
        <v>2.4155555550000001</v>
      </c>
      <c r="O836">
        <v>0</v>
      </c>
      <c r="P836">
        <v>2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4.8311109999999999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2173684</v>
      </c>
      <c r="B837">
        <v>1</v>
      </c>
      <c r="C837" t="s">
        <v>76</v>
      </c>
      <c r="D837" t="s">
        <v>88</v>
      </c>
      <c r="E837" t="s">
        <v>181</v>
      </c>
      <c r="F837" t="s">
        <v>2631</v>
      </c>
      <c r="G837" t="s">
        <v>183</v>
      </c>
      <c r="H837" t="s">
        <v>46</v>
      </c>
      <c r="I837" t="s">
        <v>129</v>
      </c>
      <c r="J837" t="s">
        <v>130</v>
      </c>
      <c r="K837" t="s">
        <v>131</v>
      </c>
      <c r="L837" t="s">
        <v>2632</v>
      </c>
      <c r="M837" t="s">
        <v>2633</v>
      </c>
      <c r="N837">
        <v>2.2722222219999999</v>
      </c>
      <c r="O837">
        <v>0</v>
      </c>
      <c r="P837">
        <v>2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4.5444440000000004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2173693</v>
      </c>
      <c r="B838">
        <v>1</v>
      </c>
      <c r="C838" t="s">
        <v>77</v>
      </c>
      <c r="D838" t="s">
        <v>114</v>
      </c>
      <c r="E838" t="s">
        <v>143</v>
      </c>
      <c r="F838" t="s">
        <v>2634</v>
      </c>
      <c r="G838" t="s">
        <v>145</v>
      </c>
      <c r="H838" t="s">
        <v>47</v>
      </c>
      <c r="I838" t="s">
        <v>129</v>
      </c>
      <c r="J838" t="s">
        <v>130</v>
      </c>
      <c r="K838" t="s">
        <v>131</v>
      </c>
      <c r="L838" t="s">
        <v>2635</v>
      </c>
      <c r="M838" t="s">
        <v>2636</v>
      </c>
      <c r="N838">
        <v>2.7402777770000002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4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10.961111000000001</v>
      </c>
    </row>
    <row r="839" spans="1:26" x14ac:dyDescent="0.25">
      <c r="A839">
        <v>2173688</v>
      </c>
      <c r="B839">
        <v>1</v>
      </c>
      <c r="C839" t="s">
        <v>77</v>
      </c>
      <c r="D839" t="s">
        <v>123</v>
      </c>
      <c r="E839" t="s">
        <v>126</v>
      </c>
      <c r="F839" t="s">
        <v>2637</v>
      </c>
      <c r="G839" t="s">
        <v>140</v>
      </c>
      <c r="H839" t="s">
        <v>46</v>
      </c>
      <c r="I839" t="s">
        <v>129</v>
      </c>
      <c r="J839" t="s">
        <v>130</v>
      </c>
      <c r="K839" t="s">
        <v>131</v>
      </c>
      <c r="L839" t="s">
        <v>2638</v>
      </c>
      <c r="M839" t="s">
        <v>2639</v>
      </c>
      <c r="N839">
        <v>4.653611111</v>
      </c>
      <c r="O839">
        <v>0</v>
      </c>
      <c r="P839">
        <v>31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144.261944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2173690</v>
      </c>
      <c r="B840">
        <v>1</v>
      </c>
      <c r="C840" t="s">
        <v>77</v>
      </c>
      <c r="D840" t="s">
        <v>109</v>
      </c>
      <c r="E840" t="s">
        <v>134</v>
      </c>
      <c r="F840" t="s">
        <v>2640</v>
      </c>
      <c r="G840" t="s">
        <v>279</v>
      </c>
      <c r="H840" t="s">
        <v>47</v>
      </c>
      <c r="I840" t="s">
        <v>129</v>
      </c>
      <c r="J840" t="s">
        <v>130</v>
      </c>
      <c r="K840" t="s">
        <v>131</v>
      </c>
      <c r="L840" t="s">
        <v>2641</v>
      </c>
      <c r="M840" t="s">
        <v>2642</v>
      </c>
      <c r="N840">
        <v>2.5641666660000002</v>
      </c>
      <c r="O840">
        <v>13</v>
      </c>
      <c r="P840">
        <v>343</v>
      </c>
      <c r="Q840">
        <v>0</v>
      </c>
      <c r="R840">
        <v>0</v>
      </c>
      <c r="S840">
        <v>0</v>
      </c>
      <c r="T840">
        <v>0</v>
      </c>
      <c r="U840">
        <v>33.334167000000001</v>
      </c>
      <c r="V840">
        <v>879.50916600000005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2173700</v>
      </c>
      <c r="B841">
        <v>1</v>
      </c>
      <c r="C841" t="s">
        <v>76</v>
      </c>
      <c r="D841" t="s">
        <v>100</v>
      </c>
      <c r="E841" t="s">
        <v>143</v>
      </c>
      <c r="F841" t="s">
        <v>2643</v>
      </c>
      <c r="G841" t="s">
        <v>145</v>
      </c>
      <c r="H841" t="s">
        <v>47</v>
      </c>
      <c r="I841" t="s">
        <v>129</v>
      </c>
      <c r="J841" t="s">
        <v>130</v>
      </c>
      <c r="K841" t="s">
        <v>131</v>
      </c>
      <c r="L841" t="s">
        <v>2644</v>
      </c>
      <c r="M841" t="s">
        <v>2645</v>
      </c>
      <c r="N841">
        <v>3.8572222219999999</v>
      </c>
      <c r="O841">
        <v>0</v>
      </c>
      <c r="P841">
        <v>7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27.000556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2173695</v>
      </c>
      <c r="B842">
        <v>1</v>
      </c>
      <c r="C842" t="s">
        <v>76</v>
      </c>
      <c r="D842" t="s">
        <v>87</v>
      </c>
      <c r="E842" t="s">
        <v>181</v>
      </c>
      <c r="F842" t="s">
        <v>2646</v>
      </c>
      <c r="G842" t="s">
        <v>194</v>
      </c>
      <c r="H842" t="s">
        <v>46</v>
      </c>
      <c r="I842" t="s">
        <v>129</v>
      </c>
      <c r="J842" t="s">
        <v>130</v>
      </c>
      <c r="K842" t="s">
        <v>131</v>
      </c>
      <c r="L842" t="s">
        <v>2647</v>
      </c>
      <c r="M842" t="s">
        <v>2648</v>
      </c>
      <c r="N842">
        <v>1.558333333</v>
      </c>
      <c r="O842">
        <v>0</v>
      </c>
      <c r="P842">
        <v>3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4.6749999999999998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2173699</v>
      </c>
      <c r="B843">
        <v>1</v>
      </c>
      <c r="C843" t="s">
        <v>76</v>
      </c>
      <c r="D843" t="s">
        <v>80</v>
      </c>
      <c r="E843" t="s">
        <v>181</v>
      </c>
      <c r="F843" t="s">
        <v>2649</v>
      </c>
      <c r="G843" t="s">
        <v>1384</v>
      </c>
      <c r="H843" t="s">
        <v>46</v>
      </c>
      <c r="I843" t="s">
        <v>129</v>
      </c>
      <c r="J843" t="s">
        <v>130</v>
      </c>
      <c r="K843" t="s">
        <v>131</v>
      </c>
      <c r="L843" t="s">
        <v>2650</v>
      </c>
      <c r="M843" t="s">
        <v>2651</v>
      </c>
      <c r="N843">
        <v>4.2319444439999998</v>
      </c>
      <c r="O843">
        <v>0</v>
      </c>
      <c r="P843">
        <v>7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29.623611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2173697</v>
      </c>
      <c r="B844">
        <v>1</v>
      </c>
      <c r="C844" t="s">
        <v>76</v>
      </c>
      <c r="D844" t="s">
        <v>80</v>
      </c>
      <c r="E844" t="s">
        <v>181</v>
      </c>
      <c r="F844" t="s">
        <v>2652</v>
      </c>
      <c r="G844" t="s">
        <v>194</v>
      </c>
      <c r="H844" t="s">
        <v>46</v>
      </c>
      <c r="I844" t="s">
        <v>129</v>
      </c>
      <c r="J844" t="s">
        <v>130</v>
      </c>
      <c r="K844" t="s">
        <v>131</v>
      </c>
      <c r="L844" t="s">
        <v>2653</v>
      </c>
      <c r="M844" t="s">
        <v>2654</v>
      </c>
      <c r="N844">
        <v>2.9641666660000001</v>
      </c>
      <c r="O844">
        <v>0</v>
      </c>
      <c r="P844">
        <v>3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8.8925000000000001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2173705</v>
      </c>
      <c r="B845">
        <v>1</v>
      </c>
      <c r="C845" t="s">
        <v>76</v>
      </c>
      <c r="D845" t="s">
        <v>97</v>
      </c>
      <c r="E845" t="s">
        <v>126</v>
      </c>
      <c r="F845" t="s">
        <v>2655</v>
      </c>
      <c r="G845" t="s">
        <v>128</v>
      </c>
      <c r="H845" t="s">
        <v>46</v>
      </c>
      <c r="I845" t="s">
        <v>129</v>
      </c>
      <c r="J845" t="s">
        <v>130</v>
      </c>
      <c r="K845" t="s">
        <v>131</v>
      </c>
      <c r="L845" t="s">
        <v>2656</v>
      </c>
      <c r="M845" t="s">
        <v>2657</v>
      </c>
      <c r="N845">
        <v>2.0750000000000002</v>
      </c>
      <c r="O845">
        <v>0</v>
      </c>
      <c r="P845">
        <v>39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80.924999999999997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2173704</v>
      </c>
      <c r="B846">
        <v>1</v>
      </c>
      <c r="C846" t="s">
        <v>76</v>
      </c>
      <c r="D846" t="s">
        <v>92</v>
      </c>
      <c r="E846" t="s">
        <v>181</v>
      </c>
      <c r="F846" t="s">
        <v>2658</v>
      </c>
      <c r="G846" t="s">
        <v>194</v>
      </c>
      <c r="H846" t="s">
        <v>46</v>
      </c>
      <c r="I846" t="s">
        <v>129</v>
      </c>
      <c r="J846" t="s">
        <v>130</v>
      </c>
      <c r="K846" t="s">
        <v>131</v>
      </c>
      <c r="L846" t="s">
        <v>2659</v>
      </c>
      <c r="M846" t="s">
        <v>2660</v>
      </c>
      <c r="N846">
        <v>1.730555555</v>
      </c>
      <c r="O846">
        <v>0</v>
      </c>
      <c r="P846">
        <v>0</v>
      </c>
      <c r="Q846">
        <v>0</v>
      </c>
      <c r="R846">
        <v>3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5.1916669999999998</v>
      </c>
      <c r="Y846">
        <v>0</v>
      </c>
      <c r="Z846">
        <v>0</v>
      </c>
    </row>
    <row r="847" spans="1:26" x14ac:dyDescent="0.25">
      <c r="A847">
        <v>2173710</v>
      </c>
      <c r="B847">
        <v>1</v>
      </c>
      <c r="C847" t="s">
        <v>76</v>
      </c>
      <c r="D847" t="s">
        <v>80</v>
      </c>
      <c r="E847" t="s">
        <v>181</v>
      </c>
      <c r="F847" t="s">
        <v>2661</v>
      </c>
      <c r="G847" t="s">
        <v>194</v>
      </c>
      <c r="H847" t="s">
        <v>46</v>
      </c>
      <c r="I847" t="s">
        <v>129</v>
      </c>
      <c r="J847" t="s">
        <v>130</v>
      </c>
      <c r="K847" t="s">
        <v>131</v>
      </c>
      <c r="L847" t="s">
        <v>2662</v>
      </c>
      <c r="M847" t="s">
        <v>2663</v>
      </c>
      <c r="N847">
        <v>2.9797222219999999</v>
      </c>
      <c r="O847">
        <v>0</v>
      </c>
      <c r="P847">
        <v>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2.9797220000000002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2173707</v>
      </c>
      <c r="B848">
        <v>1</v>
      </c>
      <c r="C848" t="s">
        <v>76</v>
      </c>
      <c r="D848" t="s">
        <v>93</v>
      </c>
      <c r="E848" t="s">
        <v>181</v>
      </c>
      <c r="F848" t="s">
        <v>2664</v>
      </c>
      <c r="G848" t="s">
        <v>194</v>
      </c>
      <c r="H848" t="s">
        <v>46</v>
      </c>
      <c r="I848" t="s">
        <v>129</v>
      </c>
      <c r="J848" t="s">
        <v>130</v>
      </c>
      <c r="K848" t="s">
        <v>131</v>
      </c>
      <c r="L848" t="s">
        <v>2665</v>
      </c>
      <c r="M848" t="s">
        <v>2666</v>
      </c>
      <c r="N848">
        <v>6.2947222219999999</v>
      </c>
      <c r="O848">
        <v>0</v>
      </c>
      <c r="P848">
        <v>1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6.2947220000000002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2173716</v>
      </c>
      <c r="B849">
        <v>1</v>
      </c>
      <c r="C849" t="s">
        <v>77</v>
      </c>
      <c r="D849" t="s">
        <v>123</v>
      </c>
      <c r="E849" t="s">
        <v>181</v>
      </c>
      <c r="F849" t="s">
        <v>2667</v>
      </c>
      <c r="G849" t="s">
        <v>194</v>
      </c>
      <c r="H849" t="s">
        <v>46</v>
      </c>
      <c r="I849" t="s">
        <v>129</v>
      </c>
      <c r="J849" t="s">
        <v>130</v>
      </c>
      <c r="K849" t="s">
        <v>131</v>
      </c>
      <c r="L849" t="s">
        <v>2668</v>
      </c>
      <c r="M849" t="s">
        <v>2669</v>
      </c>
      <c r="N849">
        <v>1.6430555549999999</v>
      </c>
      <c r="O849">
        <v>0</v>
      </c>
      <c r="P849">
        <v>4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6.572222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2173711</v>
      </c>
      <c r="B850">
        <v>1</v>
      </c>
      <c r="C850" t="s">
        <v>76</v>
      </c>
      <c r="D850" t="s">
        <v>89</v>
      </c>
      <c r="E850" t="s">
        <v>126</v>
      </c>
      <c r="F850" t="s">
        <v>2670</v>
      </c>
      <c r="G850" t="s">
        <v>128</v>
      </c>
      <c r="H850" t="s">
        <v>46</v>
      </c>
      <c r="I850" t="s">
        <v>129</v>
      </c>
      <c r="J850" t="s">
        <v>130</v>
      </c>
      <c r="K850" t="s">
        <v>131</v>
      </c>
      <c r="L850" t="s">
        <v>2671</v>
      </c>
      <c r="M850" t="s">
        <v>2672</v>
      </c>
      <c r="N850">
        <v>3.7283333330000001</v>
      </c>
      <c r="O850">
        <v>0</v>
      </c>
      <c r="P850">
        <v>6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22.37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2173708</v>
      </c>
      <c r="B851">
        <v>1</v>
      </c>
      <c r="C851" t="s">
        <v>76</v>
      </c>
      <c r="D851" t="s">
        <v>80</v>
      </c>
      <c r="E851" t="s">
        <v>181</v>
      </c>
      <c r="F851" t="s">
        <v>2673</v>
      </c>
      <c r="G851" t="s">
        <v>194</v>
      </c>
      <c r="H851" t="s">
        <v>46</v>
      </c>
      <c r="I851" t="s">
        <v>129</v>
      </c>
      <c r="J851" t="s">
        <v>130</v>
      </c>
      <c r="K851" t="s">
        <v>131</v>
      </c>
      <c r="L851" t="s">
        <v>2674</v>
      </c>
      <c r="M851" t="s">
        <v>2675</v>
      </c>
      <c r="N851">
        <v>6.4</v>
      </c>
      <c r="O851">
        <v>0</v>
      </c>
      <c r="P851">
        <v>2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12.8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2173715</v>
      </c>
      <c r="B852">
        <v>1</v>
      </c>
      <c r="C852" t="s">
        <v>77</v>
      </c>
      <c r="D852" t="s">
        <v>124</v>
      </c>
      <c r="E852" t="s">
        <v>181</v>
      </c>
      <c r="F852" t="s">
        <v>2676</v>
      </c>
      <c r="G852" t="s">
        <v>194</v>
      </c>
      <c r="H852" t="s">
        <v>46</v>
      </c>
      <c r="I852" t="s">
        <v>129</v>
      </c>
      <c r="J852" t="s">
        <v>130</v>
      </c>
      <c r="K852" t="s">
        <v>131</v>
      </c>
      <c r="L852" t="s">
        <v>2677</v>
      </c>
      <c r="M852" t="s">
        <v>2678</v>
      </c>
      <c r="N852">
        <v>7.545833333</v>
      </c>
      <c r="O852">
        <v>0</v>
      </c>
      <c r="P852">
        <v>1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7.545833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2173713</v>
      </c>
      <c r="B853">
        <v>1</v>
      </c>
      <c r="C853" t="s">
        <v>76</v>
      </c>
      <c r="D853" t="s">
        <v>88</v>
      </c>
      <c r="E853" t="s">
        <v>181</v>
      </c>
      <c r="F853" t="s">
        <v>2679</v>
      </c>
      <c r="G853" t="s">
        <v>163</v>
      </c>
      <c r="H853" t="s">
        <v>46</v>
      </c>
      <c r="I853" t="s">
        <v>129</v>
      </c>
      <c r="J853" t="s">
        <v>130</v>
      </c>
      <c r="K853" t="s">
        <v>131</v>
      </c>
      <c r="L853" t="s">
        <v>2680</v>
      </c>
      <c r="M853" t="s">
        <v>2681</v>
      </c>
      <c r="N853">
        <v>5.4619444440000002</v>
      </c>
      <c r="O853">
        <v>0</v>
      </c>
      <c r="P853">
        <v>1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5.4619439999999999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2173798</v>
      </c>
      <c r="B854">
        <v>1</v>
      </c>
      <c r="C854" t="s">
        <v>76</v>
      </c>
      <c r="D854" t="s">
        <v>89</v>
      </c>
      <c r="E854" t="s">
        <v>126</v>
      </c>
      <c r="F854" t="s">
        <v>2682</v>
      </c>
      <c r="G854" t="s">
        <v>128</v>
      </c>
      <c r="H854" t="s">
        <v>46</v>
      </c>
      <c r="I854" t="s">
        <v>129</v>
      </c>
      <c r="J854" t="s">
        <v>130</v>
      </c>
      <c r="K854" t="s">
        <v>131</v>
      </c>
      <c r="L854" t="s">
        <v>2683</v>
      </c>
      <c r="M854" t="s">
        <v>2684</v>
      </c>
      <c r="N854">
        <v>3.9722222220000001</v>
      </c>
      <c r="O854">
        <v>0</v>
      </c>
      <c r="P854">
        <v>63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250.25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2173719</v>
      </c>
      <c r="B855">
        <v>1</v>
      </c>
      <c r="C855" t="s">
        <v>76</v>
      </c>
      <c r="D855" t="s">
        <v>98</v>
      </c>
      <c r="E855" t="s">
        <v>181</v>
      </c>
      <c r="F855" t="s">
        <v>2685</v>
      </c>
      <c r="G855" t="s">
        <v>163</v>
      </c>
      <c r="H855" t="s">
        <v>46</v>
      </c>
      <c r="I855" t="s">
        <v>129</v>
      </c>
      <c r="J855" t="s">
        <v>130</v>
      </c>
      <c r="K855" t="s">
        <v>131</v>
      </c>
      <c r="L855" t="s">
        <v>2686</v>
      </c>
      <c r="M855" t="s">
        <v>2687</v>
      </c>
      <c r="N855">
        <v>2.241666666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1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2.2416670000000001</v>
      </c>
    </row>
    <row r="856" spans="1:26" x14ac:dyDescent="0.25">
      <c r="A856">
        <v>2173722</v>
      </c>
      <c r="B856">
        <v>1</v>
      </c>
      <c r="C856" t="s">
        <v>77</v>
      </c>
      <c r="D856" t="s">
        <v>111</v>
      </c>
      <c r="E856" t="s">
        <v>126</v>
      </c>
      <c r="F856" t="s">
        <v>1197</v>
      </c>
      <c r="G856" t="s">
        <v>128</v>
      </c>
      <c r="H856" t="s">
        <v>46</v>
      </c>
      <c r="I856" t="s">
        <v>129</v>
      </c>
      <c r="J856" t="s">
        <v>130</v>
      </c>
      <c r="K856" t="s">
        <v>131</v>
      </c>
      <c r="L856" t="s">
        <v>2688</v>
      </c>
      <c r="M856" t="s">
        <v>2689</v>
      </c>
      <c r="N856">
        <v>3.1894444439999998</v>
      </c>
      <c r="O856">
        <v>0</v>
      </c>
      <c r="P856">
        <v>0</v>
      </c>
      <c r="Q856">
        <v>0</v>
      </c>
      <c r="R856">
        <v>28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89.304444000000004</v>
      </c>
      <c r="Y856">
        <v>0</v>
      </c>
      <c r="Z856">
        <v>0</v>
      </c>
    </row>
    <row r="857" spans="1:26" x14ac:dyDescent="0.25">
      <c r="A857">
        <v>2173728</v>
      </c>
      <c r="B857">
        <v>1</v>
      </c>
      <c r="C857" t="s">
        <v>77</v>
      </c>
      <c r="D857" t="s">
        <v>114</v>
      </c>
      <c r="E857" t="s">
        <v>126</v>
      </c>
      <c r="F857" t="s">
        <v>2690</v>
      </c>
      <c r="G857" t="s">
        <v>128</v>
      </c>
      <c r="H857" t="s">
        <v>46</v>
      </c>
      <c r="I857" t="s">
        <v>129</v>
      </c>
      <c r="J857" t="s">
        <v>130</v>
      </c>
      <c r="K857" t="s">
        <v>131</v>
      </c>
      <c r="L857" t="s">
        <v>2691</v>
      </c>
      <c r="M857" t="s">
        <v>2692</v>
      </c>
      <c r="N857">
        <v>1.0944444440000001</v>
      </c>
      <c r="O857">
        <v>0</v>
      </c>
      <c r="P857">
        <v>60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65.666667000000004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2173723</v>
      </c>
      <c r="B858">
        <v>1</v>
      </c>
      <c r="C858" t="s">
        <v>76</v>
      </c>
      <c r="D858" t="s">
        <v>80</v>
      </c>
      <c r="E858" t="s">
        <v>181</v>
      </c>
      <c r="F858" t="s">
        <v>2693</v>
      </c>
      <c r="G858" t="s">
        <v>287</v>
      </c>
      <c r="H858" t="s">
        <v>46</v>
      </c>
      <c r="I858" t="s">
        <v>129</v>
      </c>
      <c r="J858" t="s">
        <v>130</v>
      </c>
      <c r="K858" t="s">
        <v>131</v>
      </c>
      <c r="L858" t="s">
        <v>2694</v>
      </c>
      <c r="M858" t="s">
        <v>2695</v>
      </c>
      <c r="N858">
        <v>4.1388888880000003</v>
      </c>
      <c r="O858">
        <v>0</v>
      </c>
      <c r="P858">
        <v>5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20.694444000000001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2173727</v>
      </c>
      <c r="B859">
        <v>1</v>
      </c>
      <c r="C859" t="s">
        <v>76</v>
      </c>
      <c r="D859" t="s">
        <v>103</v>
      </c>
      <c r="E859" t="s">
        <v>143</v>
      </c>
      <c r="F859" t="s">
        <v>2696</v>
      </c>
      <c r="G859" t="s">
        <v>425</v>
      </c>
      <c r="H859" t="s">
        <v>47</v>
      </c>
      <c r="I859" t="s">
        <v>129</v>
      </c>
      <c r="J859" t="s">
        <v>130</v>
      </c>
      <c r="K859" t="s">
        <v>131</v>
      </c>
      <c r="L859" t="s">
        <v>2697</v>
      </c>
      <c r="M859" t="s">
        <v>2698</v>
      </c>
      <c r="N859">
        <v>4.2211111109999999</v>
      </c>
      <c r="O859">
        <v>0</v>
      </c>
      <c r="P859">
        <v>0</v>
      </c>
      <c r="Q859">
        <v>0</v>
      </c>
      <c r="R859">
        <v>283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1194.5744440000001</v>
      </c>
      <c r="Y859">
        <v>0</v>
      </c>
      <c r="Z859">
        <v>0</v>
      </c>
    </row>
    <row r="860" spans="1:26" x14ac:dyDescent="0.25">
      <c r="A860">
        <v>2173725</v>
      </c>
      <c r="B860">
        <v>1</v>
      </c>
      <c r="C860" t="s">
        <v>76</v>
      </c>
      <c r="D860" t="s">
        <v>81</v>
      </c>
      <c r="E860" t="s">
        <v>126</v>
      </c>
      <c r="F860" t="s">
        <v>2699</v>
      </c>
      <c r="G860" t="s">
        <v>366</v>
      </c>
      <c r="H860" t="s">
        <v>46</v>
      </c>
      <c r="I860" t="s">
        <v>129</v>
      </c>
      <c r="J860" t="s">
        <v>130</v>
      </c>
      <c r="K860" t="s">
        <v>251</v>
      </c>
      <c r="L860" t="s">
        <v>2700</v>
      </c>
      <c r="M860" t="s">
        <v>2701</v>
      </c>
      <c r="N860">
        <v>0.454166666</v>
      </c>
      <c r="O860">
        <v>0</v>
      </c>
      <c r="P860">
        <v>19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8.6291670000000007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2173726</v>
      </c>
      <c r="B861">
        <v>1</v>
      </c>
      <c r="C861" t="s">
        <v>76</v>
      </c>
      <c r="D861" t="s">
        <v>81</v>
      </c>
      <c r="E861" t="s">
        <v>126</v>
      </c>
      <c r="F861" t="s">
        <v>2702</v>
      </c>
      <c r="G861" t="s">
        <v>366</v>
      </c>
      <c r="H861" t="s">
        <v>46</v>
      </c>
      <c r="I861" t="s">
        <v>129</v>
      </c>
      <c r="J861" t="s">
        <v>130</v>
      </c>
      <c r="K861" t="s">
        <v>251</v>
      </c>
      <c r="L861" t="s">
        <v>2703</v>
      </c>
      <c r="M861" t="s">
        <v>2704</v>
      </c>
      <c r="N861">
        <v>0.42944444399999998</v>
      </c>
      <c r="O861">
        <v>0</v>
      </c>
      <c r="P861">
        <v>143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61.410555000000002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2173731</v>
      </c>
      <c r="B862">
        <v>1</v>
      </c>
      <c r="C862" t="s">
        <v>76</v>
      </c>
      <c r="D862" t="s">
        <v>83</v>
      </c>
      <c r="E862" t="s">
        <v>181</v>
      </c>
      <c r="F862" t="s">
        <v>2705</v>
      </c>
      <c r="G862" t="s">
        <v>194</v>
      </c>
      <c r="H862" t="s">
        <v>46</v>
      </c>
      <c r="I862" t="s">
        <v>129</v>
      </c>
      <c r="J862" t="s">
        <v>130</v>
      </c>
      <c r="K862" t="s">
        <v>131</v>
      </c>
      <c r="L862" t="s">
        <v>2706</v>
      </c>
      <c r="M862" t="s">
        <v>2707</v>
      </c>
      <c r="N862">
        <v>1.912222222</v>
      </c>
      <c r="O862">
        <v>0</v>
      </c>
      <c r="P862">
        <v>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1.9122220000000001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2173729</v>
      </c>
      <c r="B863">
        <v>1</v>
      </c>
      <c r="C863" t="s">
        <v>77</v>
      </c>
      <c r="D863" t="s">
        <v>124</v>
      </c>
      <c r="E863" t="s">
        <v>134</v>
      </c>
      <c r="F863" t="s">
        <v>1522</v>
      </c>
      <c r="G863" t="s">
        <v>136</v>
      </c>
      <c r="H863" t="s">
        <v>47</v>
      </c>
      <c r="I863" t="s">
        <v>129</v>
      </c>
      <c r="J863" t="s">
        <v>130</v>
      </c>
      <c r="K863" t="s">
        <v>131</v>
      </c>
      <c r="L863" t="s">
        <v>2708</v>
      </c>
      <c r="M863" t="s">
        <v>2709</v>
      </c>
      <c r="N863">
        <v>2.985833333</v>
      </c>
      <c r="O863">
        <v>20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59.716667000000001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2173733</v>
      </c>
      <c r="B864">
        <v>1</v>
      </c>
      <c r="C864" t="s">
        <v>77</v>
      </c>
      <c r="D864" t="s">
        <v>124</v>
      </c>
      <c r="E864" t="s">
        <v>126</v>
      </c>
      <c r="F864" t="s">
        <v>2710</v>
      </c>
      <c r="G864" t="s">
        <v>128</v>
      </c>
      <c r="H864" t="s">
        <v>46</v>
      </c>
      <c r="I864" t="s">
        <v>129</v>
      </c>
      <c r="J864" t="s">
        <v>130</v>
      </c>
      <c r="K864" t="s">
        <v>131</v>
      </c>
      <c r="L864" t="s">
        <v>2711</v>
      </c>
      <c r="M864" t="s">
        <v>2712</v>
      </c>
      <c r="N864">
        <v>2.340833333</v>
      </c>
      <c r="O864">
        <v>0</v>
      </c>
      <c r="P864">
        <v>1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2.3408329999999999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2173734</v>
      </c>
      <c r="B865">
        <v>1</v>
      </c>
      <c r="C865" t="s">
        <v>77</v>
      </c>
      <c r="D865" t="s">
        <v>116</v>
      </c>
      <c r="E865" t="s">
        <v>181</v>
      </c>
      <c r="F865" t="s">
        <v>2713</v>
      </c>
      <c r="G865" t="s">
        <v>194</v>
      </c>
      <c r="H865" t="s">
        <v>46</v>
      </c>
      <c r="I865" t="s">
        <v>129</v>
      </c>
      <c r="J865" t="s">
        <v>130</v>
      </c>
      <c r="K865" t="s">
        <v>131</v>
      </c>
      <c r="L865" t="s">
        <v>2714</v>
      </c>
      <c r="M865" t="s">
        <v>2715</v>
      </c>
      <c r="N865">
        <v>1.0149999999999999</v>
      </c>
      <c r="O865">
        <v>0</v>
      </c>
      <c r="P865">
        <v>1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1.0149999999999999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2173737</v>
      </c>
      <c r="B866">
        <v>1</v>
      </c>
      <c r="C866" t="s">
        <v>77</v>
      </c>
      <c r="D866" t="s">
        <v>123</v>
      </c>
      <c r="E866" t="s">
        <v>161</v>
      </c>
      <c r="F866" t="s">
        <v>2716</v>
      </c>
      <c r="G866" t="s">
        <v>402</v>
      </c>
      <c r="H866" t="s">
        <v>46</v>
      </c>
      <c r="I866" t="s">
        <v>129</v>
      </c>
      <c r="J866" t="s">
        <v>130</v>
      </c>
      <c r="K866" t="s">
        <v>131</v>
      </c>
      <c r="L866" t="s">
        <v>2717</v>
      </c>
      <c r="M866" t="s">
        <v>2718</v>
      </c>
      <c r="N866">
        <v>10.770833333000001</v>
      </c>
      <c r="O866">
        <v>0</v>
      </c>
      <c r="P866">
        <v>16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172.33333300000001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2173738</v>
      </c>
      <c r="B867">
        <v>1</v>
      </c>
      <c r="C867" t="s">
        <v>76</v>
      </c>
      <c r="D867" t="s">
        <v>92</v>
      </c>
      <c r="E867" t="s">
        <v>181</v>
      </c>
      <c r="F867" t="s">
        <v>2719</v>
      </c>
      <c r="G867" t="s">
        <v>194</v>
      </c>
      <c r="H867" t="s">
        <v>46</v>
      </c>
      <c r="I867" t="s">
        <v>129</v>
      </c>
      <c r="J867" t="s">
        <v>130</v>
      </c>
      <c r="K867" t="s">
        <v>131</v>
      </c>
      <c r="L867" t="s">
        <v>2720</v>
      </c>
      <c r="M867" t="s">
        <v>2721</v>
      </c>
      <c r="N867">
        <v>1.3430555550000001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1.343056</v>
      </c>
    </row>
    <row r="868" spans="1:26" x14ac:dyDescent="0.25">
      <c r="A868">
        <v>2173740</v>
      </c>
      <c r="B868">
        <v>1</v>
      </c>
      <c r="C868" t="s">
        <v>76</v>
      </c>
      <c r="D868" t="s">
        <v>87</v>
      </c>
      <c r="E868" t="s">
        <v>126</v>
      </c>
      <c r="F868" t="s">
        <v>2722</v>
      </c>
      <c r="G868" t="s">
        <v>128</v>
      </c>
      <c r="H868" t="s">
        <v>46</v>
      </c>
      <c r="I868" t="s">
        <v>129</v>
      </c>
      <c r="J868" t="s">
        <v>130</v>
      </c>
      <c r="K868" t="s">
        <v>131</v>
      </c>
      <c r="L868" t="s">
        <v>2723</v>
      </c>
      <c r="M868" t="s">
        <v>2724</v>
      </c>
      <c r="N868">
        <v>3.6855555550000001</v>
      </c>
      <c r="O868">
        <v>0</v>
      </c>
      <c r="P868">
        <v>0</v>
      </c>
      <c r="Q868">
        <v>0</v>
      </c>
      <c r="R868">
        <v>5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18.427778</v>
      </c>
      <c r="Y868">
        <v>0</v>
      </c>
      <c r="Z868">
        <v>0</v>
      </c>
    </row>
    <row r="869" spans="1:26" x14ac:dyDescent="0.25">
      <c r="A869">
        <v>2173747</v>
      </c>
      <c r="B869">
        <v>1</v>
      </c>
      <c r="C869" t="s">
        <v>76</v>
      </c>
      <c r="D869" t="s">
        <v>96</v>
      </c>
      <c r="E869" t="s">
        <v>134</v>
      </c>
      <c r="F869" t="s">
        <v>2725</v>
      </c>
      <c r="G869" t="s">
        <v>136</v>
      </c>
      <c r="H869" t="s">
        <v>47</v>
      </c>
      <c r="I869" t="s">
        <v>129</v>
      </c>
      <c r="J869" t="s">
        <v>130</v>
      </c>
      <c r="K869" t="s">
        <v>131</v>
      </c>
      <c r="L869" t="s">
        <v>2726</v>
      </c>
      <c r="M869" t="s">
        <v>2727</v>
      </c>
      <c r="N869">
        <v>0.5575</v>
      </c>
      <c r="O869">
        <v>15</v>
      </c>
      <c r="P869">
        <v>244</v>
      </c>
      <c r="Q869">
        <v>0</v>
      </c>
      <c r="R869">
        <v>0</v>
      </c>
      <c r="S869">
        <v>0</v>
      </c>
      <c r="T869">
        <v>0</v>
      </c>
      <c r="U869">
        <v>8.3625000000000007</v>
      </c>
      <c r="V869">
        <v>136.03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2173752</v>
      </c>
      <c r="B870">
        <v>1</v>
      </c>
      <c r="C870" t="s">
        <v>76</v>
      </c>
      <c r="D870" t="s">
        <v>89</v>
      </c>
      <c r="E870" t="s">
        <v>126</v>
      </c>
      <c r="F870" t="s">
        <v>2728</v>
      </c>
      <c r="G870" t="s">
        <v>140</v>
      </c>
      <c r="H870" t="s">
        <v>46</v>
      </c>
      <c r="I870" t="s">
        <v>129</v>
      </c>
      <c r="J870" t="s">
        <v>130</v>
      </c>
      <c r="K870" t="s">
        <v>131</v>
      </c>
      <c r="L870" t="s">
        <v>2729</v>
      </c>
      <c r="M870" t="s">
        <v>2730</v>
      </c>
      <c r="N870">
        <v>5.6172222219999997</v>
      </c>
      <c r="O870">
        <v>0</v>
      </c>
      <c r="P870">
        <v>13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73.023888999999997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2173742</v>
      </c>
      <c r="B871">
        <v>1</v>
      </c>
      <c r="C871" t="s">
        <v>76</v>
      </c>
      <c r="D871" t="s">
        <v>92</v>
      </c>
      <c r="E871" t="s">
        <v>181</v>
      </c>
      <c r="F871" t="s">
        <v>2731</v>
      </c>
      <c r="G871" t="s">
        <v>194</v>
      </c>
      <c r="H871" t="s">
        <v>46</v>
      </c>
      <c r="I871" t="s">
        <v>129</v>
      </c>
      <c r="J871" t="s">
        <v>130</v>
      </c>
      <c r="K871" t="s">
        <v>131</v>
      </c>
      <c r="L871" t="s">
        <v>2732</v>
      </c>
      <c r="M871" t="s">
        <v>2733</v>
      </c>
      <c r="N871">
        <v>6.8825000000000003</v>
      </c>
      <c r="O871">
        <v>0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6.8825000000000003</v>
      </c>
      <c r="Y871">
        <v>0</v>
      </c>
      <c r="Z871">
        <v>0</v>
      </c>
    </row>
    <row r="872" spans="1:26" x14ac:dyDescent="0.25">
      <c r="A872">
        <v>2173744</v>
      </c>
      <c r="B872">
        <v>1</v>
      </c>
      <c r="C872" t="s">
        <v>77</v>
      </c>
      <c r="D872" t="s">
        <v>124</v>
      </c>
      <c r="E872" t="s">
        <v>181</v>
      </c>
      <c r="F872" t="s">
        <v>2734</v>
      </c>
      <c r="G872" t="s">
        <v>194</v>
      </c>
      <c r="H872" t="s">
        <v>46</v>
      </c>
      <c r="I872" t="s">
        <v>129</v>
      </c>
      <c r="J872" t="s">
        <v>130</v>
      </c>
      <c r="K872" t="s">
        <v>131</v>
      </c>
      <c r="L872" t="s">
        <v>2735</v>
      </c>
      <c r="M872" t="s">
        <v>2736</v>
      </c>
      <c r="N872">
        <v>5.1702777769999999</v>
      </c>
      <c r="O872">
        <v>0</v>
      </c>
      <c r="P872">
        <v>2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10.340555999999999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2173746</v>
      </c>
      <c r="B873">
        <v>1</v>
      </c>
      <c r="C873" t="s">
        <v>76</v>
      </c>
      <c r="D873" t="s">
        <v>90</v>
      </c>
      <c r="E873" t="s">
        <v>186</v>
      </c>
      <c r="F873" t="s">
        <v>2737</v>
      </c>
      <c r="G873" t="s">
        <v>136</v>
      </c>
      <c r="H873" t="s">
        <v>47</v>
      </c>
      <c r="I873" t="s">
        <v>283</v>
      </c>
      <c r="J873" t="s">
        <v>130</v>
      </c>
      <c r="K873" t="s">
        <v>131</v>
      </c>
      <c r="L873" t="s">
        <v>2738</v>
      </c>
      <c r="M873" t="s">
        <v>2739</v>
      </c>
      <c r="N873">
        <v>1.3888888E-2</v>
      </c>
      <c r="O873">
        <v>0</v>
      </c>
      <c r="P873">
        <v>0</v>
      </c>
      <c r="Q873">
        <v>0</v>
      </c>
      <c r="R873">
        <v>0</v>
      </c>
      <c r="S873">
        <v>6</v>
      </c>
      <c r="T873">
        <v>244</v>
      </c>
      <c r="U873">
        <v>0</v>
      </c>
      <c r="V873">
        <v>0</v>
      </c>
      <c r="W873">
        <v>0</v>
      </c>
      <c r="X873">
        <v>0</v>
      </c>
      <c r="Y873">
        <v>8.3333000000000004E-2</v>
      </c>
      <c r="Z873">
        <v>3.3888889999999998</v>
      </c>
    </row>
    <row r="874" spans="1:26" x14ac:dyDescent="0.25">
      <c r="A874">
        <v>2173750</v>
      </c>
      <c r="B874">
        <v>1</v>
      </c>
      <c r="C874" t="s">
        <v>76</v>
      </c>
      <c r="D874" t="s">
        <v>95</v>
      </c>
      <c r="E874" t="s">
        <v>181</v>
      </c>
      <c r="F874" t="s">
        <v>2740</v>
      </c>
      <c r="G874" t="s">
        <v>194</v>
      </c>
      <c r="H874" t="s">
        <v>46</v>
      </c>
      <c r="I874" t="s">
        <v>129</v>
      </c>
      <c r="J874" t="s">
        <v>130</v>
      </c>
      <c r="K874" t="s">
        <v>131</v>
      </c>
      <c r="L874" t="s">
        <v>2741</v>
      </c>
      <c r="M874" t="s">
        <v>2742</v>
      </c>
      <c r="N874">
        <v>6.5802777770000001</v>
      </c>
      <c r="O874">
        <v>0</v>
      </c>
      <c r="P874">
        <v>12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78.963333000000006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2173749</v>
      </c>
      <c r="B875">
        <v>1</v>
      </c>
      <c r="C875" t="s">
        <v>76</v>
      </c>
      <c r="D875" t="s">
        <v>97</v>
      </c>
      <c r="E875" t="s">
        <v>126</v>
      </c>
      <c r="F875" t="s">
        <v>2743</v>
      </c>
      <c r="G875" t="s">
        <v>163</v>
      </c>
      <c r="H875" t="s">
        <v>46</v>
      </c>
      <c r="I875" t="s">
        <v>129</v>
      </c>
      <c r="J875" t="s">
        <v>130</v>
      </c>
      <c r="K875" t="s">
        <v>131</v>
      </c>
      <c r="L875" t="s">
        <v>2744</v>
      </c>
      <c r="M875" t="s">
        <v>2745</v>
      </c>
      <c r="N875">
        <v>0.26888888799999999</v>
      </c>
      <c r="O875">
        <v>0</v>
      </c>
      <c r="P875">
        <v>52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13.982222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2173759</v>
      </c>
      <c r="B876">
        <v>1</v>
      </c>
      <c r="C876" t="s">
        <v>76</v>
      </c>
      <c r="D876" t="s">
        <v>90</v>
      </c>
      <c r="E876" t="s">
        <v>181</v>
      </c>
      <c r="F876" t="s">
        <v>2746</v>
      </c>
      <c r="G876" t="s">
        <v>163</v>
      </c>
      <c r="H876" t="s">
        <v>46</v>
      </c>
      <c r="I876" t="s">
        <v>129</v>
      </c>
      <c r="J876" t="s">
        <v>130</v>
      </c>
      <c r="K876" t="s">
        <v>131</v>
      </c>
      <c r="L876" t="s">
        <v>2747</v>
      </c>
      <c r="M876" t="s">
        <v>2748</v>
      </c>
      <c r="N876">
        <v>1.8602777770000001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2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3.7205560000000002</v>
      </c>
    </row>
    <row r="877" spans="1:26" x14ac:dyDescent="0.25">
      <c r="A877">
        <v>2173774</v>
      </c>
      <c r="B877">
        <v>1</v>
      </c>
      <c r="C877" t="s">
        <v>76</v>
      </c>
      <c r="D877" t="s">
        <v>96</v>
      </c>
      <c r="E877" t="s">
        <v>181</v>
      </c>
      <c r="F877" t="s">
        <v>2749</v>
      </c>
      <c r="G877" t="s">
        <v>194</v>
      </c>
      <c r="H877" t="s">
        <v>46</v>
      </c>
      <c r="I877" t="s">
        <v>129</v>
      </c>
      <c r="J877" t="s">
        <v>130</v>
      </c>
      <c r="K877" t="s">
        <v>131</v>
      </c>
      <c r="L877" t="s">
        <v>2750</v>
      </c>
      <c r="M877" t="s">
        <v>2751</v>
      </c>
      <c r="N877">
        <v>2.2736111110000001</v>
      </c>
      <c r="O877">
        <v>0</v>
      </c>
      <c r="P877">
        <v>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2.2736109999999998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2173753</v>
      </c>
      <c r="B878">
        <v>1</v>
      </c>
      <c r="C878" t="s">
        <v>76</v>
      </c>
      <c r="D878" t="s">
        <v>81</v>
      </c>
      <c r="E878" t="s">
        <v>126</v>
      </c>
      <c r="F878" t="s">
        <v>2752</v>
      </c>
      <c r="G878" t="s">
        <v>366</v>
      </c>
      <c r="H878" t="s">
        <v>46</v>
      </c>
      <c r="I878" t="s">
        <v>129</v>
      </c>
      <c r="J878" t="s">
        <v>130</v>
      </c>
      <c r="K878" t="s">
        <v>251</v>
      </c>
      <c r="L878" t="s">
        <v>2753</v>
      </c>
      <c r="M878" t="s">
        <v>2754</v>
      </c>
      <c r="N878">
        <v>0.88861111100000001</v>
      </c>
      <c r="O878">
        <v>0</v>
      </c>
      <c r="P878">
        <v>89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79.086388999999997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2173755</v>
      </c>
      <c r="B879">
        <v>1</v>
      </c>
      <c r="C879" t="s">
        <v>76</v>
      </c>
      <c r="D879" t="s">
        <v>89</v>
      </c>
      <c r="E879" t="s">
        <v>186</v>
      </c>
      <c r="F879" t="s">
        <v>2755</v>
      </c>
      <c r="G879" t="s">
        <v>136</v>
      </c>
      <c r="H879" t="s">
        <v>47</v>
      </c>
      <c r="I879" t="s">
        <v>129</v>
      </c>
      <c r="J879" t="s">
        <v>130</v>
      </c>
      <c r="K879" t="s">
        <v>131</v>
      </c>
      <c r="L879" t="s">
        <v>2756</v>
      </c>
      <c r="M879" t="s">
        <v>2757</v>
      </c>
      <c r="N879">
        <v>0.18833333299999999</v>
      </c>
      <c r="O879">
        <v>49</v>
      </c>
      <c r="P879">
        <v>14</v>
      </c>
      <c r="Q879">
        <v>0</v>
      </c>
      <c r="R879">
        <v>0</v>
      </c>
      <c r="S879">
        <v>0</v>
      </c>
      <c r="T879">
        <v>0</v>
      </c>
      <c r="U879">
        <v>9.2283329999999992</v>
      </c>
      <c r="V879">
        <v>2.6366670000000001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2173757</v>
      </c>
      <c r="B880">
        <v>1</v>
      </c>
      <c r="C880" t="s">
        <v>77</v>
      </c>
      <c r="D880" t="s">
        <v>108</v>
      </c>
      <c r="E880" t="s">
        <v>186</v>
      </c>
      <c r="F880" t="s">
        <v>2758</v>
      </c>
      <c r="G880" t="s">
        <v>136</v>
      </c>
      <c r="H880" t="s">
        <v>47</v>
      </c>
      <c r="I880" t="s">
        <v>129</v>
      </c>
      <c r="J880" t="s">
        <v>130</v>
      </c>
      <c r="K880" t="s">
        <v>131</v>
      </c>
      <c r="L880" t="s">
        <v>2759</v>
      </c>
      <c r="M880" t="s">
        <v>2760</v>
      </c>
      <c r="N880">
        <v>0.06</v>
      </c>
      <c r="O880">
        <v>102</v>
      </c>
      <c r="P880">
        <v>920</v>
      </c>
      <c r="Q880">
        <v>6</v>
      </c>
      <c r="R880">
        <v>37</v>
      </c>
      <c r="S880">
        <v>14</v>
      </c>
      <c r="T880">
        <v>899</v>
      </c>
      <c r="U880">
        <v>6.12</v>
      </c>
      <c r="V880">
        <v>55.2</v>
      </c>
      <c r="W880">
        <v>0.36</v>
      </c>
      <c r="X880">
        <v>2.2200000000000002</v>
      </c>
      <c r="Y880">
        <v>0.84</v>
      </c>
      <c r="Z880">
        <v>53.94</v>
      </c>
    </row>
    <row r="881" spans="1:26" x14ac:dyDescent="0.25">
      <c r="A881">
        <v>2173760</v>
      </c>
      <c r="B881">
        <v>1</v>
      </c>
      <c r="C881" t="s">
        <v>77</v>
      </c>
      <c r="D881" t="s">
        <v>108</v>
      </c>
      <c r="E881" t="s">
        <v>813</v>
      </c>
      <c r="F881" t="s">
        <v>2761</v>
      </c>
      <c r="G881" t="s">
        <v>136</v>
      </c>
      <c r="H881" t="s">
        <v>47</v>
      </c>
      <c r="I881" t="s">
        <v>283</v>
      </c>
      <c r="J881" t="s">
        <v>130</v>
      </c>
      <c r="K881" t="s">
        <v>131</v>
      </c>
      <c r="L881" t="s">
        <v>2762</v>
      </c>
      <c r="M881" t="s">
        <v>2763</v>
      </c>
      <c r="N881">
        <v>3.0686944000000001E-2</v>
      </c>
      <c r="O881">
        <v>104</v>
      </c>
      <c r="P881">
        <v>1046</v>
      </c>
      <c r="Q881">
        <v>6</v>
      </c>
      <c r="R881">
        <v>37</v>
      </c>
      <c r="S881">
        <v>14</v>
      </c>
      <c r="T881">
        <v>899</v>
      </c>
      <c r="U881">
        <v>3.1914419999999999</v>
      </c>
      <c r="V881">
        <v>32.098542999999999</v>
      </c>
      <c r="W881">
        <v>0.18412200000000001</v>
      </c>
      <c r="X881">
        <v>1.1354169999999999</v>
      </c>
      <c r="Y881">
        <v>0.42961700000000003</v>
      </c>
      <c r="Z881">
        <v>27.587562999999999</v>
      </c>
    </row>
    <row r="882" spans="1:26" x14ac:dyDescent="0.25">
      <c r="A882">
        <v>2173777</v>
      </c>
      <c r="B882">
        <v>1</v>
      </c>
      <c r="C882" t="s">
        <v>76</v>
      </c>
      <c r="D882" t="s">
        <v>96</v>
      </c>
      <c r="E882" t="s">
        <v>181</v>
      </c>
      <c r="F882" t="s">
        <v>2764</v>
      </c>
      <c r="G882" t="s">
        <v>194</v>
      </c>
      <c r="H882" t="s">
        <v>46</v>
      </c>
      <c r="I882" t="s">
        <v>129</v>
      </c>
      <c r="J882" t="s">
        <v>130</v>
      </c>
      <c r="K882" t="s">
        <v>131</v>
      </c>
      <c r="L882" t="s">
        <v>2765</v>
      </c>
      <c r="M882" t="s">
        <v>2766</v>
      </c>
      <c r="N882">
        <v>1.9711111109999999</v>
      </c>
      <c r="O882">
        <v>0</v>
      </c>
      <c r="P882">
        <v>1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1.9711110000000001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2173767</v>
      </c>
      <c r="B883">
        <v>1</v>
      </c>
      <c r="C883" t="s">
        <v>77</v>
      </c>
      <c r="D883" t="s">
        <v>108</v>
      </c>
      <c r="E883" t="s">
        <v>143</v>
      </c>
      <c r="F883" t="s">
        <v>2767</v>
      </c>
      <c r="G883" t="s">
        <v>136</v>
      </c>
      <c r="H883" t="s">
        <v>47</v>
      </c>
      <c r="I883" t="s">
        <v>129</v>
      </c>
      <c r="J883" t="s">
        <v>130</v>
      </c>
      <c r="K883" t="s">
        <v>131</v>
      </c>
      <c r="L883" t="s">
        <v>2768</v>
      </c>
      <c r="M883" t="s">
        <v>2769</v>
      </c>
      <c r="N883">
        <v>1.1555555550000001</v>
      </c>
      <c r="O883">
        <v>24</v>
      </c>
      <c r="P883">
        <v>110</v>
      </c>
      <c r="Q883">
        <v>0</v>
      </c>
      <c r="R883">
        <v>0</v>
      </c>
      <c r="S883">
        <v>0</v>
      </c>
      <c r="T883">
        <v>0</v>
      </c>
      <c r="U883">
        <v>27.733332999999998</v>
      </c>
      <c r="V883">
        <v>127.11111099999999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2173768</v>
      </c>
      <c r="B884">
        <v>1</v>
      </c>
      <c r="C884" t="s">
        <v>76</v>
      </c>
      <c r="D884" t="s">
        <v>103</v>
      </c>
      <c r="E884" t="s">
        <v>181</v>
      </c>
      <c r="F884" t="s">
        <v>2770</v>
      </c>
      <c r="G884" t="s">
        <v>194</v>
      </c>
      <c r="H884" t="s">
        <v>46</v>
      </c>
      <c r="I884" t="s">
        <v>129</v>
      </c>
      <c r="J884" t="s">
        <v>130</v>
      </c>
      <c r="K884" t="s">
        <v>131</v>
      </c>
      <c r="L884" t="s">
        <v>2771</v>
      </c>
      <c r="M884" t="s">
        <v>2772</v>
      </c>
      <c r="N884">
        <v>1.665277777</v>
      </c>
      <c r="O884">
        <v>0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1.665278</v>
      </c>
      <c r="Y884">
        <v>0</v>
      </c>
      <c r="Z884">
        <v>0</v>
      </c>
    </row>
    <row r="885" spans="1:26" x14ac:dyDescent="0.25">
      <c r="A885">
        <v>2173775</v>
      </c>
      <c r="B885">
        <v>1</v>
      </c>
      <c r="C885" t="s">
        <v>76</v>
      </c>
      <c r="D885" t="s">
        <v>92</v>
      </c>
      <c r="E885" t="s">
        <v>181</v>
      </c>
      <c r="F885" t="s">
        <v>2773</v>
      </c>
      <c r="G885" t="s">
        <v>183</v>
      </c>
      <c r="H885" t="s">
        <v>46</v>
      </c>
      <c r="I885" t="s">
        <v>129</v>
      </c>
      <c r="J885" t="s">
        <v>130</v>
      </c>
      <c r="K885" t="s">
        <v>131</v>
      </c>
      <c r="L885" t="s">
        <v>2774</v>
      </c>
      <c r="M885" t="s">
        <v>2775</v>
      </c>
      <c r="N885">
        <v>3.7441666659999999</v>
      </c>
      <c r="O885">
        <v>0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3.744167</v>
      </c>
      <c r="Y885">
        <v>0</v>
      </c>
      <c r="Z885">
        <v>0</v>
      </c>
    </row>
    <row r="886" spans="1:26" x14ac:dyDescent="0.25">
      <c r="A886">
        <v>2173773</v>
      </c>
      <c r="B886">
        <v>1</v>
      </c>
      <c r="C886" t="s">
        <v>76</v>
      </c>
      <c r="D886" t="s">
        <v>79</v>
      </c>
      <c r="E886" t="s">
        <v>181</v>
      </c>
      <c r="F886" t="s">
        <v>2601</v>
      </c>
      <c r="G886" t="s">
        <v>183</v>
      </c>
      <c r="H886" t="s">
        <v>46</v>
      </c>
      <c r="I886" t="s">
        <v>129</v>
      </c>
      <c r="J886" t="s">
        <v>130</v>
      </c>
      <c r="K886" t="s">
        <v>131</v>
      </c>
      <c r="L886" t="s">
        <v>2776</v>
      </c>
      <c r="M886" t="s">
        <v>2777</v>
      </c>
      <c r="N886">
        <v>3.5130555550000002</v>
      </c>
      <c r="O886">
        <v>0</v>
      </c>
      <c r="P886">
        <v>15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52.695833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2173778</v>
      </c>
      <c r="B887">
        <v>1</v>
      </c>
      <c r="C887" t="s">
        <v>76</v>
      </c>
      <c r="D887" t="s">
        <v>96</v>
      </c>
      <c r="E887" t="s">
        <v>143</v>
      </c>
      <c r="F887" t="s">
        <v>2778</v>
      </c>
      <c r="G887" t="s">
        <v>145</v>
      </c>
      <c r="H887" t="s">
        <v>47</v>
      </c>
      <c r="I887" t="s">
        <v>129</v>
      </c>
      <c r="J887" t="s">
        <v>130</v>
      </c>
      <c r="K887" t="s">
        <v>131</v>
      </c>
      <c r="L887" t="s">
        <v>2779</v>
      </c>
      <c r="M887" t="s">
        <v>2780</v>
      </c>
      <c r="N887">
        <v>0.90555555499999996</v>
      </c>
      <c r="O887">
        <v>0</v>
      </c>
      <c r="P887">
        <v>155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140.36111099999999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2173776</v>
      </c>
      <c r="B888">
        <v>1</v>
      </c>
      <c r="C888" t="s">
        <v>76</v>
      </c>
      <c r="D888" t="s">
        <v>103</v>
      </c>
      <c r="E888" t="s">
        <v>718</v>
      </c>
      <c r="F888" t="s">
        <v>2781</v>
      </c>
      <c r="G888" t="s">
        <v>2782</v>
      </c>
      <c r="H888" t="s">
        <v>46</v>
      </c>
      <c r="I888" t="s">
        <v>129</v>
      </c>
      <c r="J888" t="s">
        <v>130</v>
      </c>
      <c r="K888" t="s">
        <v>131</v>
      </c>
      <c r="L888" t="s">
        <v>2783</v>
      </c>
      <c r="M888" t="s">
        <v>2784</v>
      </c>
      <c r="N888">
        <v>3.5355555550000002</v>
      </c>
      <c r="O888">
        <v>0</v>
      </c>
      <c r="P888">
        <v>0</v>
      </c>
      <c r="Q888">
        <v>0</v>
      </c>
      <c r="R888">
        <v>49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173.242222</v>
      </c>
      <c r="Y888">
        <v>0</v>
      </c>
      <c r="Z888">
        <v>0</v>
      </c>
    </row>
    <row r="889" spans="1:26" x14ac:dyDescent="0.25">
      <c r="A889">
        <v>2173781</v>
      </c>
      <c r="B889">
        <v>1</v>
      </c>
      <c r="C889" t="s">
        <v>76</v>
      </c>
      <c r="D889" t="s">
        <v>89</v>
      </c>
      <c r="E889" t="s">
        <v>126</v>
      </c>
      <c r="F889" t="s">
        <v>2785</v>
      </c>
      <c r="G889" t="s">
        <v>128</v>
      </c>
      <c r="H889" t="s">
        <v>46</v>
      </c>
      <c r="I889" t="s">
        <v>129</v>
      </c>
      <c r="J889" t="s">
        <v>130</v>
      </c>
      <c r="K889" t="s">
        <v>131</v>
      </c>
      <c r="L889" t="s">
        <v>2786</v>
      </c>
      <c r="M889" t="s">
        <v>2787</v>
      </c>
      <c r="N889">
        <v>0.73138888800000001</v>
      </c>
      <c r="O889">
        <v>0</v>
      </c>
      <c r="P889">
        <v>0</v>
      </c>
      <c r="Q889">
        <v>0</v>
      </c>
      <c r="R889">
        <v>7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5.1197220000000003</v>
      </c>
      <c r="Y889">
        <v>0</v>
      </c>
      <c r="Z889">
        <v>0</v>
      </c>
    </row>
    <row r="890" spans="1:26" x14ac:dyDescent="0.25">
      <c r="A890">
        <v>2173784</v>
      </c>
      <c r="B890">
        <v>1</v>
      </c>
      <c r="C890" t="s">
        <v>76</v>
      </c>
      <c r="D890" t="s">
        <v>88</v>
      </c>
      <c r="E890" t="s">
        <v>181</v>
      </c>
      <c r="F890" t="s">
        <v>2788</v>
      </c>
      <c r="G890" t="s">
        <v>194</v>
      </c>
      <c r="H890" t="s">
        <v>46</v>
      </c>
      <c r="I890" t="s">
        <v>129</v>
      </c>
      <c r="J890" t="s">
        <v>130</v>
      </c>
      <c r="K890" t="s">
        <v>131</v>
      </c>
      <c r="L890" t="s">
        <v>2789</v>
      </c>
      <c r="M890" t="s">
        <v>2790</v>
      </c>
      <c r="N890">
        <v>1.9694444440000001</v>
      </c>
      <c r="O890">
        <v>0</v>
      </c>
      <c r="P890">
        <v>2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3.9388890000000001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2173788</v>
      </c>
      <c r="B891">
        <v>1</v>
      </c>
      <c r="C891" t="s">
        <v>76</v>
      </c>
      <c r="D891" t="s">
        <v>93</v>
      </c>
      <c r="E891" t="s">
        <v>181</v>
      </c>
      <c r="F891" t="s">
        <v>2791</v>
      </c>
      <c r="G891" t="s">
        <v>194</v>
      </c>
      <c r="H891" t="s">
        <v>46</v>
      </c>
      <c r="I891" t="s">
        <v>129</v>
      </c>
      <c r="J891" t="s">
        <v>130</v>
      </c>
      <c r="K891" t="s">
        <v>131</v>
      </c>
      <c r="L891" t="s">
        <v>2792</v>
      </c>
      <c r="M891" t="s">
        <v>2793</v>
      </c>
      <c r="N891">
        <v>4.4755555549999997</v>
      </c>
      <c r="O891">
        <v>0</v>
      </c>
      <c r="P891">
        <v>1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4.4755560000000001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2173797</v>
      </c>
      <c r="B892">
        <v>1</v>
      </c>
      <c r="C892" t="s">
        <v>77</v>
      </c>
      <c r="D892" t="s">
        <v>108</v>
      </c>
      <c r="E892" t="s">
        <v>143</v>
      </c>
      <c r="F892" t="s">
        <v>2794</v>
      </c>
      <c r="G892" t="s">
        <v>145</v>
      </c>
      <c r="H892" t="s">
        <v>47</v>
      </c>
      <c r="I892" t="s">
        <v>129</v>
      </c>
      <c r="J892" t="s">
        <v>130</v>
      </c>
      <c r="K892" t="s">
        <v>131</v>
      </c>
      <c r="L892" t="s">
        <v>2795</v>
      </c>
      <c r="M892" t="s">
        <v>2796</v>
      </c>
      <c r="N892">
        <v>1.534166666</v>
      </c>
      <c r="O892">
        <v>0</v>
      </c>
      <c r="P892">
        <v>0</v>
      </c>
      <c r="Q892">
        <v>0</v>
      </c>
      <c r="R892">
        <v>4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6.1366670000000001</v>
      </c>
      <c r="Y892">
        <v>0</v>
      </c>
      <c r="Z892">
        <v>0</v>
      </c>
    </row>
    <row r="893" spans="1:26" x14ac:dyDescent="0.25">
      <c r="A893">
        <v>2173799</v>
      </c>
      <c r="B893">
        <v>1</v>
      </c>
      <c r="C893" t="s">
        <v>77</v>
      </c>
      <c r="D893" t="s">
        <v>110</v>
      </c>
      <c r="E893" t="s">
        <v>126</v>
      </c>
      <c r="F893" t="s">
        <v>2797</v>
      </c>
      <c r="G893" t="s">
        <v>632</v>
      </c>
      <c r="H893" t="s">
        <v>46</v>
      </c>
      <c r="I893" t="s">
        <v>129</v>
      </c>
      <c r="J893" t="s">
        <v>130</v>
      </c>
      <c r="K893" t="s">
        <v>131</v>
      </c>
      <c r="L893" t="s">
        <v>2798</v>
      </c>
      <c r="M893" t="s">
        <v>2799</v>
      </c>
      <c r="N893">
        <v>1.9283333330000001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14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26.996666999999999</v>
      </c>
    </row>
    <row r="894" spans="1:26" x14ac:dyDescent="0.25">
      <c r="A894">
        <v>2173802</v>
      </c>
      <c r="B894">
        <v>1</v>
      </c>
      <c r="C894" t="s">
        <v>76</v>
      </c>
      <c r="D894" t="s">
        <v>95</v>
      </c>
      <c r="E894" t="s">
        <v>186</v>
      </c>
      <c r="F894" t="s">
        <v>2800</v>
      </c>
      <c r="G894" t="s">
        <v>136</v>
      </c>
      <c r="H894" t="s">
        <v>47</v>
      </c>
      <c r="I894" t="s">
        <v>129</v>
      </c>
      <c r="J894" t="s">
        <v>130</v>
      </c>
      <c r="K894" t="s">
        <v>131</v>
      </c>
      <c r="L894" t="s">
        <v>2801</v>
      </c>
      <c r="M894" t="s">
        <v>2802</v>
      </c>
      <c r="N894">
        <v>2.7480555550000001</v>
      </c>
      <c r="O894">
        <v>0</v>
      </c>
      <c r="P894">
        <v>0</v>
      </c>
      <c r="Q894">
        <v>1</v>
      </c>
      <c r="R894">
        <v>12</v>
      </c>
      <c r="S894">
        <v>34</v>
      </c>
      <c r="T894">
        <v>890</v>
      </c>
      <c r="U894">
        <v>0</v>
      </c>
      <c r="V894">
        <v>0</v>
      </c>
      <c r="W894">
        <v>2.7480560000000001</v>
      </c>
      <c r="X894">
        <v>32.976666999999999</v>
      </c>
      <c r="Y894">
        <v>93.433888999999994</v>
      </c>
      <c r="Z894">
        <v>2445.769444</v>
      </c>
    </row>
    <row r="895" spans="1:26" x14ac:dyDescent="0.25">
      <c r="A895">
        <v>2173800</v>
      </c>
      <c r="B895">
        <v>1</v>
      </c>
      <c r="C895" t="s">
        <v>76</v>
      </c>
      <c r="D895" t="s">
        <v>99</v>
      </c>
      <c r="E895" t="s">
        <v>181</v>
      </c>
      <c r="F895" t="s">
        <v>2803</v>
      </c>
      <c r="G895" t="s">
        <v>183</v>
      </c>
      <c r="H895" t="s">
        <v>46</v>
      </c>
      <c r="I895" t="s">
        <v>129</v>
      </c>
      <c r="J895" t="s">
        <v>130</v>
      </c>
      <c r="K895" t="s">
        <v>131</v>
      </c>
      <c r="L895" t="s">
        <v>2804</v>
      </c>
      <c r="M895" t="s">
        <v>2805</v>
      </c>
      <c r="N895">
        <v>3.0661111110000001</v>
      </c>
      <c r="O895">
        <v>0</v>
      </c>
      <c r="P895">
        <v>3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9.1983329999999999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2173803</v>
      </c>
      <c r="B896">
        <v>1</v>
      </c>
      <c r="C896" t="s">
        <v>76</v>
      </c>
      <c r="D896" t="s">
        <v>96</v>
      </c>
      <c r="E896" t="s">
        <v>186</v>
      </c>
      <c r="F896" t="s">
        <v>2806</v>
      </c>
      <c r="G896" t="s">
        <v>201</v>
      </c>
      <c r="H896" t="s">
        <v>47</v>
      </c>
      <c r="I896" t="s">
        <v>129</v>
      </c>
      <c r="J896" t="s">
        <v>130</v>
      </c>
      <c r="K896" t="s">
        <v>131</v>
      </c>
      <c r="L896" t="s">
        <v>2807</v>
      </c>
      <c r="M896" t="s">
        <v>2808</v>
      </c>
      <c r="N896">
        <v>0.41777777700000002</v>
      </c>
      <c r="O896">
        <v>39</v>
      </c>
      <c r="P896">
        <v>371</v>
      </c>
      <c r="Q896">
        <v>0</v>
      </c>
      <c r="R896">
        <v>0</v>
      </c>
      <c r="S896">
        <v>0</v>
      </c>
      <c r="T896">
        <v>0</v>
      </c>
      <c r="U896">
        <v>16.293333000000001</v>
      </c>
      <c r="V896">
        <v>154.995555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2173816</v>
      </c>
      <c r="B897">
        <v>1</v>
      </c>
      <c r="C897" t="s">
        <v>76</v>
      </c>
      <c r="D897" t="s">
        <v>78</v>
      </c>
      <c r="E897" t="s">
        <v>126</v>
      </c>
      <c r="F897" t="s">
        <v>2809</v>
      </c>
      <c r="G897" t="s">
        <v>128</v>
      </c>
      <c r="H897" t="s">
        <v>46</v>
      </c>
      <c r="I897" t="s">
        <v>129</v>
      </c>
      <c r="J897" t="s">
        <v>130</v>
      </c>
      <c r="K897" t="s">
        <v>131</v>
      </c>
      <c r="L897" t="s">
        <v>2810</v>
      </c>
      <c r="M897" t="s">
        <v>2811</v>
      </c>
      <c r="N897">
        <v>3.2188888879999999</v>
      </c>
      <c r="O897">
        <v>0</v>
      </c>
      <c r="P897">
        <v>34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109.442222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2173805</v>
      </c>
      <c r="B898">
        <v>1</v>
      </c>
      <c r="C898" t="s">
        <v>77</v>
      </c>
      <c r="D898" t="s">
        <v>124</v>
      </c>
      <c r="E898" t="s">
        <v>181</v>
      </c>
      <c r="F898" t="s">
        <v>820</v>
      </c>
      <c r="G898" t="s">
        <v>194</v>
      </c>
      <c r="H898" t="s">
        <v>46</v>
      </c>
      <c r="I898" t="s">
        <v>129</v>
      </c>
      <c r="J898" t="s">
        <v>130</v>
      </c>
      <c r="K898" t="s">
        <v>131</v>
      </c>
      <c r="L898" t="s">
        <v>2812</v>
      </c>
      <c r="M898" t="s">
        <v>2813</v>
      </c>
      <c r="N898">
        <v>4.3516666659999999</v>
      </c>
      <c r="O898">
        <v>0</v>
      </c>
      <c r="P898">
        <v>15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65.275000000000006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2173813</v>
      </c>
      <c r="B899">
        <v>1</v>
      </c>
      <c r="C899" t="s">
        <v>77</v>
      </c>
      <c r="D899" t="s">
        <v>113</v>
      </c>
      <c r="E899" t="s">
        <v>181</v>
      </c>
      <c r="F899" t="s">
        <v>2814</v>
      </c>
      <c r="G899" t="s">
        <v>194</v>
      </c>
      <c r="H899" t="s">
        <v>46</v>
      </c>
      <c r="I899" t="s">
        <v>129</v>
      </c>
      <c r="J899" t="s">
        <v>130</v>
      </c>
      <c r="K899" t="s">
        <v>131</v>
      </c>
      <c r="L899" t="s">
        <v>2815</v>
      </c>
      <c r="M899" t="s">
        <v>2816</v>
      </c>
      <c r="N899">
        <v>2.2708333330000001</v>
      </c>
      <c r="O899">
        <v>0</v>
      </c>
      <c r="P899">
        <v>0</v>
      </c>
      <c r="Q899">
        <v>0</v>
      </c>
      <c r="R899">
        <v>2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4.5416670000000003</v>
      </c>
      <c r="Y899">
        <v>0</v>
      </c>
      <c r="Z899">
        <v>0</v>
      </c>
    </row>
    <row r="900" spans="1:26" x14ac:dyDescent="0.25">
      <c r="A900">
        <v>2173806</v>
      </c>
      <c r="B900">
        <v>1</v>
      </c>
      <c r="C900" t="s">
        <v>76</v>
      </c>
      <c r="D900" t="s">
        <v>99</v>
      </c>
      <c r="E900" t="s">
        <v>813</v>
      </c>
      <c r="F900" t="s">
        <v>2817</v>
      </c>
      <c r="G900" t="s">
        <v>136</v>
      </c>
      <c r="H900" t="s">
        <v>47</v>
      </c>
      <c r="I900" t="s">
        <v>129</v>
      </c>
      <c r="J900" t="s">
        <v>130</v>
      </c>
      <c r="K900" t="s">
        <v>131</v>
      </c>
      <c r="L900" t="s">
        <v>2818</v>
      </c>
      <c r="M900" t="s">
        <v>2819</v>
      </c>
      <c r="N900">
        <v>1.8558333330000001</v>
      </c>
      <c r="O900">
        <v>68</v>
      </c>
      <c r="P900">
        <v>477</v>
      </c>
      <c r="Q900">
        <v>0</v>
      </c>
      <c r="R900">
        <v>0</v>
      </c>
      <c r="S900">
        <v>0</v>
      </c>
      <c r="T900">
        <v>0</v>
      </c>
      <c r="U900">
        <v>126.19666700000001</v>
      </c>
      <c r="V900">
        <v>885.23249999999996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2173822</v>
      </c>
      <c r="B901">
        <v>1</v>
      </c>
      <c r="C901" t="s">
        <v>76</v>
      </c>
      <c r="D901" t="s">
        <v>94</v>
      </c>
      <c r="E901" t="s">
        <v>181</v>
      </c>
      <c r="F901" t="s">
        <v>2820</v>
      </c>
      <c r="G901" t="s">
        <v>163</v>
      </c>
      <c r="H901" t="s">
        <v>46</v>
      </c>
      <c r="I901" t="s">
        <v>129</v>
      </c>
      <c r="J901" t="s">
        <v>130</v>
      </c>
      <c r="K901" t="s">
        <v>131</v>
      </c>
      <c r="L901" t="s">
        <v>2821</v>
      </c>
      <c r="M901" t="s">
        <v>2822</v>
      </c>
      <c r="N901">
        <v>1.1186111110000001</v>
      </c>
      <c r="O901">
        <v>0</v>
      </c>
      <c r="P901">
        <v>1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1.118611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2173819</v>
      </c>
      <c r="B902">
        <v>1</v>
      </c>
      <c r="C902" t="s">
        <v>77</v>
      </c>
      <c r="D902" t="s">
        <v>112</v>
      </c>
      <c r="E902" t="s">
        <v>134</v>
      </c>
      <c r="F902" t="s">
        <v>2823</v>
      </c>
      <c r="G902" t="s">
        <v>145</v>
      </c>
      <c r="H902" t="s">
        <v>47</v>
      </c>
      <c r="I902" t="s">
        <v>129</v>
      </c>
      <c r="J902" t="s">
        <v>130</v>
      </c>
      <c r="K902" t="s">
        <v>131</v>
      </c>
      <c r="L902" t="s">
        <v>2824</v>
      </c>
      <c r="M902" t="s">
        <v>2825</v>
      </c>
      <c r="N902">
        <v>1.2527777769999999</v>
      </c>
      <c r="O902">
        <v>0</v>
      </c>
      <c r="P902">
        <v>0</v>
      </c>
      <c r="Q902">
        <v>0</v>
      </c>
      <c r="R902">
        <v>3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3.7583329999999999</v>
      </c>
      <c r="Y902">
        <v>0</v>
      </c>
      <c r="Z902">
        <v>0</v>
      </c>
    </row>
    <row r="903" spans="1:26" x14ac:dyDescent="0.25">
      <c r="A903">
        <v>2173835</v>
      </c>
      <c r="B903">
        <v>1</v>
      </c>
      <c r="C903" t="s">
        <v>76</v>
      </c>
      <c r="D903" t="s">
        <v>101</v>
      </c>
      <c r="E903" t="s">
        <v>143</v>
      </c>
      <c r="F903" t="s">
        <v>2826</v>
      </c>
      <c r="G903" t="s">
        <v>145</v>
      </c>
      <c r="H903" t="s">
        <v>47</v>
      </c>
      <c r="I903" t="s">
        <v>129</v>
      </c>
      <c r="J903" t="s">
        <v>130</v>
      </c>
      <c r="K903" t="s">
        <v>131</v>
      </c>
      <c r="L903" t="s">
        <v>2827</v>
      </c>
      <c r="M903" t="s">
        <v>2828</v>
      </c>
      <c r="N903">
        <v>1.706111111</v>
      </c>
      <c r="O903">
        <v>1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1.7061109999999999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2173824</v>
      </c>
      <c r="B904">
        <v>1</v>
      </c>
      <c r="C904" t="s">
        <v>76</v>
      </c>
      <c r="D904" t="s">
        <v>106</v>
      </c>
      <c r="E904" t="s">
        <v>181</v>
      </c>
      <c r="F904" t="s">
        <v>302</v>
      </c>
      <c r="G904" t="s">
        <v>183</v>
      </c>
      <c r="H904" t="s">
        <v>46</v>
      </c>
      <c r="I904" t="s">
        <v>129</v>
      </c>
      <c r="J904" t="s">
        <v>130</v>
      </c>
      <c r="K904" t="s">
        <v>131</v>
      </c>
      <c r="L904" t="s">
        <v>2829</v>
      </c>
      <c r="M904" t="s">
        <v>2830</v>
      </c>
      <c r="N904">
        <v>1.350833333</v>
      </c>
      <c r="O904">
        <v>0</v>
      </c>
      <c r="P904">
        <v>32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43.226666999999999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2173828</v>
      </c>
      <c r="B905">
        <v>1</v>
      </c>
      <c r="C905" t="s">
        <v>76</v>
      </c>
      <c r="D905" t="s">
        <v>90</v>
      </c>
      <c r="E905" t="s">
        <v>126</v>
      </c>
      <c r="F905" t="s">
        <v>2831</v>
      </c>
      <c r="G905" t="s">
        <v>128</v>
      </c>
      <c r="H905" t="s">
        <v>46</v>
      </c>
      <c r="I905" t="s">
        <v>129</v>
      </c>
      <c r="J905" t="s">
        <v>130</v>
      </c>
      <c r="K905" t="s">
        <v>131</v>
      </c>
      <c r="L905" t="s">
        <v>2832</v>
      </c>
      <c r="M905" t="s">
        <v>2833</v>
      </c>
      <c r="N905">
        <v>0.83361111099999996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5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4.168056</v>
      </c>
    </row>
    <row r="906" spans="1:26" x14ac:dyDescent="0.25">
      <c r="A906">
        <v>2173831</v>
      </c>
      <c r="B906">
        <v>1</v>
      </c>
      <c r="C906" t="s">
        <v>76</v>
      </c>
      <c r="D906" t="s">
        <v>92</v>
      </c>
      <c r="E906" t="s">
        <v>181</v>
      </c>
      <c r="F906" t="s">
        <v>2834</v>
      </c>
      <c r="G906" t="s">
        <v>194</v>
      </c>
      <c r="H906" t="s">
        <v>46</v>
      </c>
      <c r="I906" t="s">
        <v>129</v>
      </c>
      <c r="J906" t="s">
        <v>130</v>
      </c>
      <c r="K906" t="s">
        <v>131</v>
      </c>
      <c r="L906" t="s">
        <v>2835</v>
      </c>
      <c r="M906" t="s">
        <v>2836</v>
      </c>
      <c r="N906">
        <v>5.4644444439999997</v>
      </c>
      <c r="O906">
        <v>0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5.4644440000000003</v>
      </c>
      <c r="Y906">
        <v>0</v>
      </c>
      <c r="Z906">
        <v>0</v>
      </c>
    </row>
    <row r="907" spans="1:26" x14ac:dyDescent="0.25">
      <c r="A907">
        <v>2173830</v>
      </c>
      <c r="B907">
        <v>1</v>
      </c>
      <c r="C907" t="s">
        <v>76</v>
      </c>
      <c r="D907" t="s">
        <v>80</v>
      </c>
      <c r="E907" t="s">
        <v>181</v>
      </c>
      <c r="F907" t="s">
        <v>2837</v>
      </c>
      <c r="G907" t="s">
        <v>636</v>
      </c>
      <c r="H907" t="s">
        <v>46</v>
      </c>
      <c r="I907" t="s">
        <v>129</v>
      </c>
      <c r="J907" t="s">
        <v>130</v>
      </c>
      <c r="K907" t="s">
        <v>131</v>
      </c>
      <c r="L907" t="s">
        <v>2838</v>
      </c>
      <c r="M907" t="s">
        <v>2839</v>
      </c>
      <c r="N907">
        <v>2.6944444440000002</v>
      </c>
      <c r="O907">
        <v>0</v>
      </c>
      <c r="P907">
        <v>3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8.0833329999999997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2173843</v>
      </c>
      <c r="B908">
        <v>1</v>
      </c>
      <c r="C908" t="s">
        <v>76</v>
      </c>
      <c r="D908" t="s">
        <v>97</v>
      </c>
      <c r="E908" t="s">
        <v>126</v>
      </c>
      <c r="F908" t="s">
        <v>2840</v>
      </c>
      <c r="G908" t="s">
        <v>128</v>
      </c>
      <c r="H908" t="s">
        <v>46</v>
      </c>
      <c r="I908" t="s">
        <v>129</v>
      </c>
      <c r="J908" t="s">
        <v>130</v>
      </c>
      <c r="K908" t="s">
        <v>131</v>
      </c>
      <c r="L908" t="s">
        <v>2841</v>
      </c>
      <c r="M908" t="s">
        <v>2842</v>
      </c>
      <c r="N908">
        <v>3.2744444439999998</v>
      </c>
      <c r="O908">
        <v>0</v>
      </c>
      <c r="P908">
        <v>61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199.74111099999999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2173833</v>
      </c>
      <c r="B909">
        <v>1</v>
      </c>
      <c r="C909" t="s">
        <v>76</v>
      </c>
      <c r="D909" t="s">
        <v>78</v>
      </c>
      <c r="E909" t="s">
        <v>181</v>
      </c>
      <c r="F909" t="s">
        <v>2843</v>
      </c>
      <c r="G909" t="s">
        <v>194</v>
      </c>
      <c r="H909" t="s">
        <v>46</v>
      </c>
      <c r="I909" t="s">
        <v>129</v>
      </c>
      <c r="J909" t="s">
        <v>130</v>
      </c>
      <c r="K909" t="s">
        <v>131</v>
      </c>
      <c r="L909" t="s">
        <v>2844</v>
      </c>
      <c r="M909" t="s">
        <v>2845</v>
      </c>
      <c r="N909">
        <v>3.1258333330000001</v>
      </c>
      <c r="O909">
        <v>0</v>
      </c>
      <c r="P909">
        <v>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3.1258330000000001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2173832</v>
      </c>
      <c r="B910">
        <v>1</v>
      </c>
      <c r="C910" t="s">
        <v>76</v>
      </c>
      <c r="D910" t="s">
        <v>95</v>
      </c>
      <c r="E910" t="s">
        <v>126</v>
      </c>
      <c r="F910" t="s">
        <v>2846</v>
      </c>
      <c r="G910" t="s">
        <v>140</v>
      </c>
      <c r="H910" t="s">
        <v>46</v>
      </c>
      <c r="I910" t="s">
        <v>129</v>
      </c>
      <c r="J910" t="s">
        <v>130</v>
      </c>
      <c r="K910" t="s">
        <v>131</v>
      </c>
      <c r="L910" t="s">
        <v>2847</v>
      </c>
      <c r="M910" t="s">
        <v>2848</v>
      </c>
      <c r="N910">
        <v>5.0274999999999999</v>
      </c>
      <c r="O910">
        <v>0</v>
      </c>
      <c r="P910">
        <v>16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80.44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2173838</v>
      </c>
      <c r="B911">
        <v>1</v>
      </c>
      <c r="C911" t="s">
        <v>76</v>
      </c>
      <c r="D911" t="s">
        <v>89</v>
      </c>
      <c r="E911" t="s">
        <v>126</v>
      </c>
      <c r="F911" t="s">
        <v>2849</v>
      </c>
      <c r="G911" t="s">
        <v>128</v>
      </c>
      <c r="H911" t="s">
        <v>46</v>
      </c>
      <c r="I911" t="s">
        <v>129</v>
      </c>
      <c r="J911" t="s">
        <v>130</v>
      </c>
      <c r="K911" t="s">
        <v>131</v>
      </c>
      <c r="L911" t="s">
        <v>2850</v>
      </c>
      <c r="M911" t="s">
        <v>2851</v>
      </c>
      <c r="N911">
        <v>5.5130555550000002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6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33.078333000000001</v>
      </c>
    </row>
    <row r="912" spans="1:26" x14ac:dyDescent="0.25">
      <c r="A912">
        <v>2173836</v>
      </c>
      <c r="B912">
        <v>1</v>
      </c>
      <c r="C912" t="s">
        <v>76</v>
      </c>
      <c r="D912" t="s">
        <v>89</v>
      </c>
      <c r="E912" t="s">
        <v>126</v>
      </c>
      <c r="F912" t="s">
        <v>2852</v>
      </c>
      <c r="G912" t="s">
        <v>128</v>
      </c>
      <c r="H912" t="s">
        <v>46</v>
      </c>
      <c r="I912" t="s">
        <v>129</v>
      </c>
      <c r="J912" t="s">
        <v>130</v>
      </c>
      <c r="K912" t="s">
        <v>131</v>
      </c>
      <c r="L912" t="s">
        <v>2853</v>
      </c>
      <c r="M912" t="s">
        <v>2854</v>
      </c>
      <c r="N912">
        <v>5.1641666659999999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29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149.76083299999999</v>
      </c>
    </row>
    <row r="913" spans="1:26" x14ac:dyDescent="0.25">
      <c r="A913">
        <v>2173840</v>
      </c>
      <c r="B913">
        <v>1</v>
      </c>
      <c r="C913" t="s">
        <v>76</v>
      </c>
      <c r="D913" t="s">
        <v>78</v>
      </c>
      <c r="E913" t="s">
        <v>813</v>
      </c>
      <c r="F913" t="s">
        <v>2855</v>
      </c>
      <c r="G913" t="s">
        <v>136</v>
      </c>
      <c r="H913" t="s">
        <v>47</v>
      </c>
      <c r="I913" t="s">
        <v>129</v>
      </c>
      <c r="J913" t="s">
        <v>130</v>
      </c>
      <c r="K913" t="s">
        <v>131</v>
      </c>
      <c r="L913" t="s">
        <v>2856</v>
      </c>
      <c r="M913" t="s">
        <v>2857</v>
      </c>
      <c r="N913">
        <v>0.98499999999999999</v>
      </c>
      <c r="O913">
        <v>1</v>
      </c>
      <c r="P913">
        <v>2945</v>
      </c>
      <c r="Q913">
        <v>0</v>
      </c>
      <c r="R913">
        <v>0</v>
      </c>
      <c r="S913">
        <v>0</v>
      </c>
      <c r="T913">
        <v>0</v>
      </c>
      <c r="U913">
        <v>0.98499999999999999</v>
      </c>
      <c r="V913">
        <v>2900.8249999999998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2173846</v>
      </c>
      <c r="B914">
        <v>1</v>
      </c>
      <c r="C914" t="s">
        <v>76</v>
      </c>
      <c r="D914" t="s">
        <v>78</v>
      </c>
      <c r="E914" t="s">
        <v>126</v>
      </c>
      <c r="F914" t="s">
        <v>2858</v>
      </c>
      <c r="G914" t="s">
        <v>916</v>
      </c>
      <c r="H914" t="s">
        <v>46</v>
      </c>
      <c r="I914" t="s">
        <v>129</v>
      </c>
      <c r="J914" t="s">
        <v>130</v>
      </c>
      <c r="K914" t="s">
        <v>131</v>
      </c>
      <c r="L914" t="s">
        <v>2859</v>
      </c>
      <c r="M914" t="s">
        <v>2860</v>
      </c>
      <c r="N914">
        <v>3.2708333330000001</v>
      </c>
      <c r="O914">
        <v>0</v>
      </c>
      <c r="P914">
        <v>60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196.25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2173848</v>
      </c>
      <c r="B915">
        <v>1</v>
      </c>
      <c r="C915" t="s">
        <v>77</v>
      </c>
      <c r="D915" t="s">
        <v>115</v>
      </c>
      <c r="E915" t="s">
        <v>181</v>
      </c>
      <c r="F915" t="s">
        <v>2861</v>
      </c>
      <c r="G915" t="s">
        <v>194</v>
      </c>
      <c r="H915" t="s">
        <v>46</v>
      </c>
      <c r="I915" t="s">
        <v>129</v>
      </c>
      <c r="J915" t="s">
        <v>130</v>
      </c>
      <c r="K915" t="s">
        <v>131</v>
      </c>
      <c r="L915" t="s">
        <v>2862</v>
      </c>
      <c r="M915" t="s">
        <v>2863</v>
      </c>
      <c r="N915">
        <v>1.588333333</v>
      </c>
      <c r="O915">
        <v>0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1.588333</v>
      </c>
      <c r="Y915">
        <v>0</v>
      </c>
      <c r="Z915">
        <v>0</v>
      </c>
    </row>
    <row r="916" spans="1:26" x14ac:dyDescent="0.25">
      <c r="A916">
        <v>2173847</v>
      </c>
      <c r="B916">
        <v>1</v>
      </c>
      <c r="C916" t="s">
        <v>76</v>
      </c>
      <c r="D916" t="s">
        <v>90</v>
      </c>
      <c r="E916" t="s">
        <v>186</v>
      </c>
      <c r="F916" t="s">
        <v>2864</v>
      </c>
      <c r="G916" t="s">
        <v>136</v>
      </c>
      <c r="H916" t="s">
        <v>47</v>
      </c>
      <c r="I916" t="s">
        <v>129</v>
      </c>
      <c r="J916" t="s">
        <v>130</v>
      </c>
      <c r="K916" t="s">
        <v>131</v>
      </c>
      <c r="L916" t="s">
        <v>2865</v>
      </c>
      <c r="M916" t="s">
        <v>2866</v>
      </c>
      <c r="N916">
        <v>0.36555555499999998</v>
      </c>
      <c r="O916">
        <v>0</v>
      </c>
      <c r="P916">
        <v>0</v>
      </c>
      <c r="Q916">
        <v>0</v>
      </c>
      <c r="R916">
        <v>0</v>
      </c>
      <c r="S916">
        <v>1</v>
      </c>
      <c r="T916">
        <v>286</v>
      </c>
      <c r="U916">
        <v>0</v>
      </c>
      <c r="V916">
        <v>0</v>
      </c>
      <c r="W916">
        <v>0</v>
      </c>
      <c r="X916">
        <v>0</v>
      </c>
      <c r="Y916">
        <v>0.36555599999999999</v>
      </c>
      <c r="Z916">
        <v>104.548889</v>
      </c>
    </row>
    <row r="917" spans="1:26" x14ac:dyDescent="0.25">
      <c r="A917">
        <v>2173849</v>
      </c>
      <c r="B917">
        <v>1</v>
      </c>
      <c r="C917" t="s">
        <v>76</v>
      </c>
      <c r="D917" t="s">
        <v>84</v>
      </c>
      <c r="E917" t="s">
        <v>718</v>
      </c>
      <c r="F917" t="s">
        <v>2867</v>
      </c>
      <c r="G917" t="s">
        <v>636</v>
      </c>
      <c r="H917" t="s">
        <v>46</v>
      </c>
      <c r="I917" t="s">
        <v>129</v>
      </c>
      <c r="J917" t="s">
        <v>15</v>
      </c>
      <c r="K917" t="s">
        <v>131</v>
      </c>
      <c r="L917" t="s">
        <v>2868</v>
      </c>
      <c r="M917" t="s">
        <v>2869</v>
      </c>
      <c r="N917">
        <v>2.4427777769999999</v>
      </c>
      <c r="O917">
        <v>0</v>
      </c>
      <c r="P917">
        <v>37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90.382778000000002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2173854</v>
      </c>
      <c r="B918">
        <v>1</v>
      </c>
      <c r="C918" t="s">
        <v>76</v>
      </c>
      <c r="D918" t="s">
        <v>106</v>
      </c>
      <c r="E918" t="s">
        <v>181</v>
      </c>
      <c r="F918" t="s">
        <v>2870</v>
      </c>
      <c r="G918" t="s">
        <v>194</v>
      </c>
      <c r="H918" t="s">
        <v>46</v>
      </c>
      <c r="I918" t="s">
        <v>129</v>
      </c>
      <c r="J918" t="s">
        <v>130</v>
      </c>
      <c r="K918" t="s">
        <v>131</v>
      </c>
      <c r="L918" t="s">
        <v>2871</v>
      </c>
      <c r="M918" t="s">
        <v>2872</v>
      </c>
      <c r="N918">
        <v>1.8238888879999999</v>
      </c>
      <c r="O918">
        <v>0</v>
      </c>
      <c r="P918">
        <v>3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5.4716670000000001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2173859</v>
      </c>
      <c r="B919">
        <v>1</v>
      </c>
      <c r="C919" t="s">
        <v>76</v>
      </c>
      <c r="D919" t="s">
        <v>99</v>
      </c>
      <c r="E919" t="s">
        <v>134</v>
      </c>
      <c r="F919" t="s">
        <v>2873</v>
      </c>
      <c r="G919" t="s">
        <v>136</v>
      </c>
      <c r="H919" t="s">
        <v>47</v>
      </c>
      <c r="I919" t="s">
        <v>129</v>
      </c>
      <c r="J919" t="s">
        <v>130</v>
      </c>
      <c r="K919" t="s">
        <v>131</v>
      </c>
      <c r="L919" t="s">
        <v>2874</v>
      </c>
      <c r="M919" t="s">
        <v>2875</v>
      </c>
      <c r="N919">
        <v>0.60111111100000003</v>
      </c>
      <c r="O919">
        <v>51</v>
      </c>
      <c r="P919">
        <v>1752</v>
      </c>
      <c r="Q919">
        <v>0</v>
      </c>
      <c r="R919">
        <v>0</v>
      </c>
      <c r="S919">
        <v>0</v>
      </c>
      <c r="T919">
        <v>0</v>
      </c>
      <c r="U919">
        <v>30.656666999999999</v>
      </c>
      <c r="V919">
        <v>1053.1466660000001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2173860</v>
      </c>
      <c r="B920">
        <v>1</v>
      </c>
      <c r="C920" t="s">
        <v>77</v>
      </c>
      <c r="D920" t="s">
        <v>111</v>
      </c>
      <c r="E920" t="s">
        <v>181</v>
      </c>
      <c r="F920" t="s">
        <v>2876</v>
      </c>
      <c r="G920" t="s">
        <v>194</v>
      </c>
      <c r="H920" t="s">
        <v>46</v>
      </c>
      <c r="I920" t="s">
        <v>129</v>
      </c>
      <c r="J920" t="s">
        <v>130</v>
      </c>
      <c r="K920" t="s">
        <v>131</v>
      </c>
      <c r="L920" t="s">
        <v>2877</v>
      </c>
      <c r="M920" t="s">
        <v>2878</v>
      </c>
      <c r="N920">
        <v>2.3650000000000002</v>
      </c>
      <c r="O920">
        <v>0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2.3650000000000002</v>
      </c>
      <c r="Y920">
        <v>0</v>
      </c>
      <c r="Z920">
        <v>0</v>
      </c>
    </row>
    <row r="921" spans="1:26" x14ac:dyDescent="0.25">
      <c r="A921">
        <v>2173861</v>
      </c>
      <c r="B921">
        <v>1</v>
      </c>
      <c r="C921" t="s">
        <v>76</v>
      </c>
      <c r="D921" t="s">
        <v>92</v>
      </c>
      <c r="E921" t="s">
        <v>181</v>
      </c>
      <c r="F921" t="s">
        <v>2879</v>
      </c>
      <c r="G921" t="s">
        <v>163</v>
      </c>
      <c r="H921" t="s">
        <v>46</v>
      </c>
      <c r="I921" t="s">
        <v>129</v>
      </c>
      <c r="J921" t="s">
        <v>130</v>
      </c>
      <c r="K921" t="s">
        <v>131</v>
      </c>
      <c r="L921" t="s">
        <v>2880</v>
      </c>
      <c r="M921" t="s">
        <v>2881</v>
      </c>
      <c r="N921">
        <v>2.3994444439999998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1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2.3994439999999999</v>
      </c>
    </row>
    <row r="922" spans="1:26" x14ac:dyDescent="0.25">
      <c r="A922">
        <v>2173857</v>
      </c>
      <c r="B922">
        <v>1</v>
      </c>
      <c r="C922" t="s">
        <v>76</v>
      </c>
      <c r="D922" t="s">
        <v>92</v>
      </c>
      <c r="E922" t="s">
        <v>181</v>
      </c>
      <c r="F922" t="s">
        <v>2882</v>
      </c>
      <c r="G922" t="s">
        <v>194</v>
      </c>
      <c r="H922" t="s">
        <v>46</v>
      </c>
      <c r="I922" t="s">
        <v>129</v>
      </c>
      <c r="J922" t="s">
        <v>130</v>
      </c>
      <c r="K922" t="s">
        <v>131</v>
      </c>
      <c r="L922" t="s">
        <v>2883</v>
      </c>
      <c r="M922" t="s">
        <v>2884</v>
      </c>
      <c r="N922">
        <v>4.8138888880000001</v>
      </c>
      <c r="O922">
        <v>0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4.8138889999999996</v>
      </c>
      <c r="Y922">
        <v>0</v>
      </c>
      <c r="Z922">
        <v>0</v>
      </c>
    </row>
    <row r="923" spans="1:26" x14ac:dyDescent="0.25">
      <c r="A923">
        <v>2173865</v>
      </c>
      <c r="B923">
        <v>1</v>
      </c>
      <c r="C923" t="s">
        <v>76</v>
      </c>
      <c r="D923" t="s">
        <v>80</v>
      </c>
      <c r="E923" t="s">
        <v>181</v>
      </c>
      <c r="F923" t="s">
        <v>2885</v>
      </c>
      <c r="G923" t="s">
        <v>287</v>
      </c>
      <c r="H923" t="s">
        <v>46</v>
      </c>
      <c r="I923" t="s">
        <v>129</v>
      </c>
      <c r="J923" t="s">
        <v>130</v>
      </c>
      <c r="K923" t="s">
        <v>131</v>
      </c>
      <c r="L923" t="s">
        <v>2886</v>
      </c>
      <c r="M923" t="s">
        <v>2887</v>
      </c>
      <c r="N923">
        <v>9.5252777769999994</v>
      </c>
      <c r="O923">
        <v>0</v>
      </c>
      <c r="P923">
        <v>5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47.626389000000003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2173871</v>
      </c>
      <c r="B924">
        <v>1</v>
      </c>
      <c r="C924" t="s">
        <v>77</v>
      </c>
      <c r="D924" t="s">
        <v>124</v>
      </c>
      <c r="E924" t="s">
        <v>126</v>
      </c>
      <c r="F924" t="s">
        <v>2888</v>
      </c>
      <c r="G924" t="s">
        <v>128</v>
      </c>
      <c r="H924" t="s">
        <v>46</v>
      </c>
      <c r="I924" t="s">
        <v>129</v>
      </c>
      <c r="J924" t="s">
        <v>130</v>
      </c>
      <c r="K924" t="s">
        <v>131</v>
      </c>
      <c r="L924" t="s">
        <v>2889</v>
      </c>
      <c r="M924" t="s">
        <v>2890</v>
      </c>
      <c r="N924">
        <v>3.3330555550000001</v>
      </c>
      <c r="O924">
        <v>0</v>
      </c>
      <c r="P924">
        <v>3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9.9991669999999999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2173869</v>
      </c>
      <c r="B925">
        <v>1</v>
      </c>
      <c r="C925" t="s">
        <v>77</v>
      </c>
      <c r="D925" t="s">
        <v>124</v>
      </c>
      <c r="E925" t="s">
        <v>126</v>
      </c>
      <c r="F925" t="s">
        <v>2891</v>
      </c>
      <c r="G925" t="s">
        <v>726</v>
      </c>
      <c r="H925" t="s">
        <v>46</v>
      </c>
      <c r="I925" t="s">
        <v>129</v>
      </c>
      <c r="J925" t="s">
        <v>130</v>
      </c>
      <c r="K925" t="s">
        <v>131</v>
      </c>
      <c r="L925" t="s">
        <v>2892</v>
      </c>
      <c r="M925" t="s">
        <v>2893</v>
      </c>
      <c r="N925">
        <v>2.2269444439999999</v>
      </c>
      <c r="O925">
        <v>0</v>
      </c>
      <c r="P925">
        <v>111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247.190833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2173864</v>
      </c>
      <c r="B926">
        <v>1</v>
      </c>
      <c r="C926" t="s">
        <v>77</v>
      </c>
      <c r="D926" t="s">
        <v>124</v>
      </c>
      <c r="E926" t="s">
        <v>186</v>
      </c>
      <c r="F926" t="s">
        <v>2894</v>
      </c>
      <c r="G926" t="s">
        <v>136</v>
      </c>
      <c r="H926" t="s">
        <v>47</v>
      </c>
      <c r="I926" t="s">
        <v>129</v>
      </c>
      <c r="J926" t="s">
        <v>130</v>
      </c>
      <c r="K926" t="s">
        <v>131</v>
      </c>
      <c r="L926" t="s">
        <v>2895</v>
      </c>
      <c r="M926" t="s">
        <v>2896</v>
      </c>
      <c r="N926">
        <v>0.81527777700000004</v>
      </c>
      <c r="O926">
        <v>5</v>
      </c>
      <c r="P926">
        <v>675</v>
      </c>
      <c r="Q926">
        <v>0</v>
      </c>
      <c r="R926">
        <v>0</v>
      </c>
      <c r="S926">
        <v>0</v>
      </c>
      <c r="T926">
        <v>0</v>
      </c>
      <c r="U926">
        <v>4.0763889999999998</v>
      </c>
      <c r="V926">
        <v>550.312499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2173866</v>
      </c>
      <c r="B927">
        <v>1</v>
      </c>
      <c r="C927" t="s">
        <v>77</v>
      </c>
      <c r="D927" t="s">
        <v>119</v>
      </c>
      <c r="E927" t="s">
        <v>181</v>
      </c>
      <c r="F927" t="s">
        <v>2897</v>
      </c>
      <c r="G927" t="s">
        <v>183</v>
      </c>
      <c r="H927" t="s">
        <v>46</v>
      </c>
      <c r="I927" t="s">
        <v>129</v>
      </c>
      <c r="J927" t="s">
        <v>130</v>
      </c>
      <c r="K927" t="s">
        <v>131</v>
      </c>
      <c r="L927" t="s">
        <v>2898</v>
      </c>
      <c r="M927" t="s">
        <v>2899</v>
      </c>
      <c r="N927">
        <v>3.7686111109999998</v>
      </c>
      <c r="O927">
        <v>0</v>
      </c>
      <c r="P927">
        <v>1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3.7686109999999999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2173868</v>
      </c>
      <c r="B928">
        <v>1</v>
      </c>
      <c r="C928" t="s">
        <v>77</v>
      </c>
      <c r="D928" t="s">
        <v>112</v>
      </c>
      <c r="E928" t="s">
        <v>134</v>
      </c>
      <c r="F928" t="s">
        <v>2900</v>
      </c>
      <c r="G928" t="s">
        <v>136</v>
      </c>
      <c r="H928" t="s">
        <v>47</v>
      </c>
      <c r="I928" t="s">
        <v>129</v>
      </c>
      <c r="J928" t="s">
        <v>130</v>
      </c>
      <c r="K928" t="s">
        <v>131</v>
      </c>
      <c r="L928" t="s">
        <v>2901</v>
      </c>
      <c r="M928" t="s">
        <v>2902</v>
      </c>
      <c r="N928">
        <v>0.57388888800000004</v>
      </c>
      <c r="O928">
        <v>0</v>
      </c>
      <c r="P928">
        <v>0</v>
      </c>
      <c r="Q928">
        <v>1</v>
      </c>
      <c r="R928">
        <v>834</v>
      </c>
      <c r="S928">
        <v>0</v>
      </c>
      <c r="T928">
        <v>11</v>
      </c>
      <c r="U928">
        <v>0</v>
      </c>
      <c r="V928">
        <v>0</v>
      </c>
      <c r="W928">
        <v>0.57388899999999998</v>
      </c>
      <c r="X928">
        <v>478.623333</v>
      </c>
      <c r="Y928">
        <v>0</v>
      </c>
      <c r="Z928">
        <v>6.3127779999999998</v>
      </c>
    </row>
    <row r="929" spans="1:26" x14ac:dyDescent="0.25">
      <c r="A929">
        <v>2173872</v>
      </c>
      <c r="B929">
        <v>1</v>
      </c>
      <c r="C929" t="s">
        <v>77</v>
      </c>
      <c r="D929" t="s">
        <v>115</v>
      </c>
      <c r="E929" t="s">
        <v>181</v>
      </c>
      <c r="F929" t="s">
        <v>2903</v>
      </c>
      <c r="G929" t="s">
        <v>194</v>
      </c>
      <c r="H929" t="s">
        <v>46</v>
      </c>
      <c r="I929" t="s">
        <v>129</v>
      </c>
      <c r="J929" t="s">
        <v>130</v>
      </c>
      <c r="K929" t="s">
        <v>131</v>
      </c>
      <c r="L929" t="s">
        <v>2904</v>
      </c>
      <c r="M929" t="s">
        <v>2905</v>
      </c>
      <c r="N929">
        <v>2.895277777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1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2.8952779999999998</v>
      </c>
    </row>
    <row r="930" spans="1:26" x14ac:dyDescent="0.25">
      <c r="A930">
        <v>2173873</v>
      </c>
      <c r="B930">
        <v>1</v>
      </c>
      <c r="C930" t="s">
        <v>76</v>
      </c>
      <c r="D930" t="s">
        <v>79</v>
      </c>
      <c r="E930" t="s">
        <v>181</v>
      </c>
      <c r="F930" t="s">
        <v>2906</v>
      </c>
      <c r="G930" t="s">
        <v>287</v>
      </c>
      <c r="H930" t="s">
        <v>46</v>
      </c>
      <c r="I930" t="s">
        <v>129</v>
      </c>
      <c r="J930" t="s">
        <v>130</v>
      </c>
      <c r="K930" t="s">
        <v>131</v>
      </c>
      <c r="L930" t="s">
        <v>2907</v>
      </c>
      <c r="M930" t="s">
        <v>2384</v>
      </c>
      <c r="N930">
        <v>2.0044444440000002</v>
      </c>
      <c r="O930">
        <v>0</v>
      </c>
      <c r="P930">
        <v>1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2.0044439999999999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2173874</v>
      </c>
      <c r="B931">
        <v>1</v>
      </c>
      <c r="C931" t="s">
        <v>76</v>
      </c>
      <c r="D931" t="s">
        <v>86</v>
      </c>
      <c r="E931" t="s">
        <v>126</v>
      </c>
      <c r="F931" t="s">
        <v>2908</v>
      </c>
      <c r="G931" t="s">
        <v>418</v>
      </c>
      <c r="H931" t="s">
        <v>46</v>
      </c>
      <c r="I931" t="s">
        <v>129</v>
      </c>
      <c r="J931" t="s">
        <v>130</v>
      </c>
      <c r="K931" t="s">
        <v>251</v>
      </c>
      <c r="L931" t="s">
        <v>2909</v>
      </c>
      <c r="M931" t="s">
        <v>2910</v>
      </c>
      <c r="N931">
        <v>1.744722222</v>
      </c>
      <c r="O931">
        <v>0</v>
      </c>
      <c r="P931">
        <v>313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546.09805500000004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2173876</v>
      </c>
      <c r="B932">
        <v>1</v>
      </c>
      <c r="C932" t="s">
        <v>76</v>
      </c>
      <c r="D932" t="s">
        <v>102</v>
      </c>
      <c r="E932" t="s">
        <v>126</v>
      </c>
      <c r="F932" t="s">
        <v>2911</v>
      </c>
      <c r="G932" t="s">
        <v>140</v>
      </c>
      <c r="H932" t="s">
        <v>46</v>
      </c>
      <c r="I932" t="s">
        <v>129</v>
      </c>
      <c r="J932" t="s">
        <v>130</v>
      </c>
      <c r="K932" t="s">
        <v>131</v>
      </c>
      <c r="L932" t="s">
        <v>2912</v>
      </c>
      <c r="M932" t="s">
        <v>2913</v>
      </c>
      <c r="N932">
        <v>2.21</v>
      </c>
      <c r="O932">
        <v>0</v>
      </c>
      <c r="P932">
        <v>6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13.26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2173878</v>
      </c>
      <c r="B933">
        <v>1</v>
      </c>
      <c r="C933" t="s">
        <v>77</v>
      </c>
      <c r="D933" t="s">
        <v>124</v>
      </c>
      <c r="E933" t="s">
        <v>134</v>
      </c>
      <c r="F933" t="s">
        <v>1522</v>
      </c>
      <c r="G933" t="s">
        <v>136</v>
      </c>
      <c r="H933" t="s">
        <v>47</v>
      </c>
      <c r="I933" t="s">
        <v>283</v>
      </c>
      <c r="J933" t="s">
        <v>130</v>
      </c>
      <c r="K933" t="s">
        <v>131</v>
      </c>
      <c r="L933" t="s">
        <v>2914</v>
      </c>
      <c r="M933" t="s">
        <v>2915</v>
      </c>
      <c r="N933">
        <v>6.3888879999999997E-3</v>
      </c>
      <c r="O933">
        <v>20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0.127778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2173879</v>
      </c>
      <c r="B934">
        <v>1</v>
      </c>
      <c r="C934" t="s">
        <v>77</v>
      </c>
      <c r="D934" t="s">
        <v>124</v>
      </c>
      <c r="E934" t="s">
        <v>134</v>
      </c>
      <c r="F934" t="s">
        <v>1522</v>
      </c>
      <c r="G934" t="s">
        <v>136</v>
      </c>
      <c r="H934" t="s">
        <v>47</v>
      </c>
      <c r="I934" t="s">
        <v>129</v>
      </c>
      <c r="J934" t="s">
        <v>130</v>
      </c>
      <c r="K934" t="s">
        <v>131</v>
      </c>
      <c r="L934" t="s">
        <v>2916</v>
      </c>
      <c r="M934" t="s">
        <v>2917</v>
      </c>
      <c r="N934">
        <v>6.1666666000000002E-2</v>
      </c>
      <c r="O934">
        <v>20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1.233333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2173882</v>
      </c>
      <c r="B935">
        <v>1</v>
      </c>
      <c r="C935" t="s">
        <v>77</v>
      </c>
      <c r="D935" t="s">
        <v>124</v>
      </c>
      <c r="E935" t="s">
        <v>134</v>
      </c>
      <c r="F935" t="s">
        <v>1522</v>
      </c>
      <c r="G935" t="s">
        <v>136</v>
      </c>
      <c r="H935" t="s">
        <v>47</v>
      </c>
      <c r="I935" t="s">
        <v>129</v>
      </c>
      <c r="J935" t="s">
        <v>130</v>
      </c>
      <c r="K935" t="s">
        <v>131</v>
      </c>
      <c r="L935" t="s">
        <v>2918</v>
      </c>
      <c r="M935" t="s">
        <v>2919</v>
      </c>
      <c r="N935">
        <v>9.8333332999999995E-2</v>
      </c>
      <c r="O935">
        <v>20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1.9666669999999999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2173908</v>
      </c>
      <c r="B936">
        <v>1</v>
      </c>
      <c r="C936" t="s">
        <v>76</v>
      </c>
      <c r="D936" t="s">
        <v>94</v>
      </c>
      <c r="E936" t="s">
        <v>181</v>
      </c>
      <c r="F936" t="s">
        <v>2920</v>
      </c>
      <c r="G936" t="s">
        <v>194</v>
      </c>
      <c r="H936" t="s">
        <v>46</v>
      </c>
      <c r="I936" t="s">
        <v>129</v>
      </c>
      <c r="J936" t="s">
        <v>130</v>
      </c>
      <c r="K936" t="s">
        <v>131</v>
      </c>
      <c r="L936" t="s">
        <v>2921</v>
      </c>
      <c r="M936" t="s">
        <v>2922</v>
      </c>
      <c r="N936">
        <v>2.5405555550000001</v>
      </c>
      <c r="O936">
        <v>0</v>
      </c>
      <c r="P936">
        <v>1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2.540556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2173884</v>
      </c>
      <c r="B937">
        <v>1</v>
      </c>
      <c r="C937" t="s">
        <v>76</v>
      </c>
      <c r="D937" t="s">
        <v>96</v>
      </c>
      <c r="E937" t="s">
        <v>161</v>
      </c>
      <c r="F937" t="s">
        <v>2923</v>
      </c>
      <c r="G937" t="s">
        <v>640</v>
      </c>
      <c r="H937" t="s">
        <v>46</v>
      </c>
      <c r="I937" t="s">
        <v>129</v>
      </c>
      <c r="J937" t="s">
        <v>130</v>
      </c>
      <c r="K937" t="s">
        <v>131</v>
      </c>
      <c r="L937" t="s">
        <v>2924</v>
      </c>
      <c r="M937" t="s">
        <v>2925</v>
      </c>
      <c r="N937">
        <v>1.5866666659999999</v>
      </c>
      <c r="O937">
        <v>0</v>
      </c>
      <c r="P937">
        <v>159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252.28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2173887</v>
      </c>
      <c r="B938">
        <v>1</v>
      </c>
      <c r="C938" t="s">
        <v>76</v>
      </c>
      <c r="D938" t="s">
        <v>104</v>
      </c>
      <c r="E938" t="s">
        <v>181</v>
      </c>
      <c r="F938" t="s">
        <v>2926</v>
      </c>
      <c r="G938" t="s">
        <v>194</v>
      </c>
      <c r="H938" t="s">
        <v>46</v>
      </c>
      <c r="I938" t="s">
        <v>129</v>
      </c>
      <c r="J938" t="s">
        <v>130</v>
      </c>
      <c r="K938" t="s">
        <v>131</v>
      </c>
      <c r="L938" t="s">
        <v>2927</v>
      </c>
      <c r="M938" t="s">
        <v>2928</v>
      </c>
      <c r="N938">
        <v>4.3544444440000003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1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4.354444</v>
      </c>
    </row>
    <row r="939" spans="1:26" x14ac:dyDescent="0.25">
      <c r="A939">
        <v>2173903</v>
      </c>
      <c r="B939">
        <v>1</v>
      </c>
      <c r="C939" t="s">
        <v>76</v>
      </c>
      <c r="D939" t="s">
        <v>86</v>
      </c>
      <c r="E939" t="s">
        <v>126</v>
      </c>
      <c r="F939" t="s">
        <v>2929</v>
      </c>
      <c r="G939" t="s">
        <v>128</v>
      </c>
      <c r="H939" t="s">
        <v>46</v>
      </c>
      <c r="I939" t="s">
        <v>129</v>
      </c>
      <c r="J939" t="s">
        <v>130</v>
      </c>
      <c r="K939" t="s">
        <v>131</v>
      </c>
      <c r="L939" t="s">
        <v>2930</v>
      </c>
      <c r="M939" t="s">
        <v>2931</v>
      </c>
      <c r="N939">
        <v>3.454722222</v>
      </c>
      <c r="O939">
        <v>0</v>
      </c>
      <c r="P939">
        <v>201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694.39916700000003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2173888</v>
      </c>
      <c r="B940">
        <v>1</v>
      </c>
      <c r="C940" t="s">
        <v>76</v>
      </c>
      <c r="D940" t="s">
        <v>78</v>
      </c>
      <c r="E940" t="s">
        <v>143</v>
      </c>
      <c r="F940" t="s">
        <v>2932</v>
      </c>
      <c r="G940" t="s">
        <v>201</v>
      </c>
      <c r="H940" t="s">
        <v>47</v>
      </c>
      <c r="I940" t="s">
        <v>129</v>
      </c>
      <c r="J940" t="s">
        <v>130</v>
      </c>
      <c r="K940" t="s">
        <v>131</v>
      </c>
      <c r="L940" t="s">
        <v>2933</v>
      </c>
      <c r="M940" t="s">
        <v>2934</v>
      </c>
      <c r="N940">
        <v>0.403888888</v>
      </c>
      <c r="O940">
        <v>0</v>
      </c>
      <c r="P940">
        <v>2198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887.74777600000004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2173896</v>
      </c>
      <c r="B941">
        <v>1</v>
      </c>
      <c r="C941" t="s">
        <v>76</v>
      </c>
      <c r="D941" t="s">
        <v>99</v>
      </c>
      <c r="E941" t="s">
        <v>134</v>
      </c>
      <c r="F941" t="s">
        <v>2873</v>
      </c>
      <c r="G941" t="s">
        <v>136</v>
      </c>
      <c r="H941" t="s">
        <v>47</v>
      </c>
      <c r="I941" t="s">
        <v>129</v>
      </c>
      <c r="J941" t="s">
        <v>130</v>
      </c>
      <c r="K941" t="s">
        <v>131</v>
      </c>
      <c r="L941" t="s">
        <v>2935</v>
      </c>
      <c r="M941" t="s">
        <v>2936</v>
      </c>
      <c r="N941">
        <v>1.8605555549999999</v>
      </c>
      <c r="O941">
        <v>51</v>
      </c>
      <c r="P941">
        <v>1752</v>
      </c>
      <c r="Q941">
        <v>0</v>
      </c>
      <c r="R941">
        <v>0</v>
      </c>
      <c r="S941">
        <v>0</v>
      </c>
      <c r="T941">
        <v>0</v>
      </c>
      <c r="U941">
        <v>94.888333000000003</v>
      </c>
      <c r="V941">
        <v>3259.6933319999998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2173894</v>
      </c>
      <c r="B942">
        <v>1</v>
      </c>
      <c r="C942" t="s">
        <v>76</v>
      </c>
      <c r="D942" t="s">
        <v>93</v>
      </c>
      <c r="E942" t="s">
        <v>181</v>
      </c>
      <c r="F942" t="s">
        <v>2937</v>
      </c>
      <c r="G942" t="s">
        <v>194</v>
      </c>
      <c r="H942" t="s">
        <v>46</v>
      </c>
      <c r="I942" t="s">
        <v>129</v>
      </c>
      <c r="J942" t="s">
        <v>130</v>
      </c>
      <c r="K942" t="s">
        <v>131</v>
      </c>
      <c r="L942" t="s">
        <v>2938</v>
      </c>
      <c r="M942" t="s">
        <v>2939</v>
      </c>
      <c r="N942">
        <v>1.9569444439999999</v>
      </c>
      <c r="O942">
        <v>0</v>
      </c>
      <c r="P942">
        <v>2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3.9138890000000002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2173893</v>
      </c>
      <c r="B943">
        <v>1</v>
      </c>
      <c r="C943" t="s">
        <v>77</v>
      </c>
      <c r="D943" t="s">
        <v>123</v>
      </c>
      <c r="E943" t="s">
        <v>143</v>
      </c>
      <c r="F943" t="s">
        <v>2940</v>
      </c>
      <c r="G943" t="s">
        <v>136</v>
      </c>
      <c r="H943" t="s">
        <v>47</v>
      </c>
      <c r="I943" t="s">
        <v>283</v>
      </c>
      <c r="J943" t="s">
        <v>130</v>
      </c>
      <c r="K943" t="s">
        <v>131</v>
      </c>
      <c r="L943" t="s">
        <v>2941</v>
      </c>
      <c r="M943" t="s">
        <v>2942</v>
      </c>
      <c r="N943">
        <v>1.1111111E-2</v>
      </c>
      <c r="O943">
        <v>107</v>
      </c>
      <c r="P943">
        <v>517</v>
      </c>
      <c r="Q943">
        <v>0</v>
      </c>
      <c r="R943">
        <v>0</v>
      </c>
      <c r="S943">
        <v>0</v>
      </c>
      <c r="T943">
        <v>0</v>
      </c>
      <c r="U943">
        <v>1.1888890000000001</v>
      </c>
      <c r="V943">
        <v>5.7444439999999997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2173911</v>
      </c>
      <c r="B944">
        <v>1</v>
      </c>
      <c r="C944" t="s">
        <v>76</v>
      </c>
      <c r="D944" t="s">
        <v>86</v>
      </c>
      <c r="E944" t="s">
        <v>718</v>
      </c>
      <c r="F944" t="s">
        <v>2943</v>
      </c>
      <c r="G944" t="s">
        <v>726</v>
      </c>
      <c r="H944" t="s">
        <v>46</v>
      </c>
      <c r="I944" t="s">
        <v>129</v>
      </c>
      <c r="J944" t="s">
        <v>130</v>
      </c>
      <c r="K944" t="s">
        <v>131</v>
      </c>
      <c r="L944" t="s">
        <v>2944</v>
      </c>
      <c r="M944" t="s">
        <v>2945</v>
      </c>
      <c r="N944">
        <v>3.693333333</v>
      </c>
      <c r="O944">
        <v>0</v>
      </c>
      <c r="P944">
        <v>110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406.26666699999998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2173907</v>
      </c>
      <c r="B945">
        <v>1</v>
      </c>
      <c r="C945" t="s">
        <v>77</v>
      </c>
      <c r="D945" t="s">
        <v>124</v>
      </c>
      <c r="E945" t="s">
        <v>126</v>
      </c>
      <c r="F945" t="s">
        <v>148</v>
      </c>
      <c r="G945" t="s">
        <v>128</v>
      </c>
      <c r="H945" t="s">
        <v>46</v>
      </c>
      <c r="I945" t="s">
        <v>129</v>
      </c>
      <c r="J945" t="s">
        <v>130</v>
      </c>
      <c r="K945" t="s">
        <v>131</v>
      </c>
      <c r="L945" t="s">
        <v>2946</v>
      </c>
      <c r="M945" t="s">
        <v>2947</v>
      </c>
      <c r="N945">
        <v>2.9852777769999999</v>
      </c>
      <c r="O945">
        <v>0</v>
      </c>
      <c r="P945">
        <v>12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35.823332999999998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2173917</v>
      </c>
      <c r="B946">
        <v>1</v>
      </c>
      <c r="C946" t="s">
        <v>77</v>
      </c>
      <c r="D946" t="s">
        <v>124</v>
      </c>
      <c r="E946" t="s">
        <v>186</v>
      </c>
      <c r="F946" t="s">
        <v>2948</v>
      </c>
      <c r="G946" t="s">
        <v>136</v>
      </c>
      <c r="H946" t="s">
        <v>47</v>
      </c>
      <c r="I946" t="s">
        <v>129</v>
      </c>
      <c r="J946" t="s">
        <v>130</v>
      </c>
      <c r="K946" t="s">
        <v>131</v>
      </c>
      <c r="L946" t="s">
        <v>2949</v>
      </c>
      <c r="M946" t="s">
        <v>2950</v>
      </c>
      <c r="N946">
        <v>1.6924999999999999</v>
      </c>
      <c r="O946">
        <v>5</v>
      </c>
      <c r="P946">
        <v>675</v>
      </c>
      <c r="Q946">
        <v>0</v>
      </c>
      <c r="R946">
        <v>0</v>
      </c>
      <c r="S946">
        <v>0</v>
      </c>
      <c r="T946">
        <v>0</v>
      </c>
      <c r="U946">
        <v>8.4625000000000004</v>
      </c>
      <c r="V946">
        <v>1142.4375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2173909</v>
      </c>
      <c r="B947">
        <v>1</v>
      </c>
      <c r="C947" t="s">
        <v>77</v>
      </c>
      <c r="D947" t="s">
        <v>118</v>
      </c>
      <c r="E947" t="s">
        <v>186</v>
      </c>
      <c r="F947" t="s">
        <v>2951</v>
      </c>
      <c r="G947" t="s">
        <v>136</v>
      </c>
      <c r="H947" t="s">
        <v>47</v>
      </c>
      <c r="I947" t="s">
        <v>129</v>
      </c>
      <c r="J947" t="s">
        <v>130</v>
      </c>
      <c r="K947" t="s">
        <v>131</v>
      </c>
      <c r="L947" t="s">
        <v>2952</v>
      </c>
      <c r="M947" t="s">
        <v>2953</v>
      </c>
      <c r="N947">
        <v>0.2525</v>
      </c>
      <c r="O947">
        <v>13</v>
      </c>
      <c r="P947">
        <v>266</v>
      </c>
      <c r="Q947">
        <v>0</v>
      </c>
      <c r="R947">
        <v>0</v>
      </c>
      <c r="S947">
        <v>3</v>
      </c>
      <c r="T947">
        <v>625</v>
      </c>
      <c r="U947">
        <v>3.2825000000000002</v>
      </c>
      <c r="V947">
        <v>67.165000000000006</v>
      </c>
      <c r="W947">
        <v>0</v>
      </c>
      <c r="X947">
        <v>0</v>
      </c>
      <c r="Y947">
        <v>0.75749999999999995</v>
      </c>
      <c r="Z947">
        <v>157.8125</v>
      </c>
    </row>
    <row r="948" spans="1:26" x14ac:dyDescent="0.25">
      <c r="A948">
        <v>2173913</v>
      </c>
      <c r="B948">
        <v>1</v>
      </c>
      <c r="C948" t="s">
        <v>76</v>
      </c>
      <c r="D948" t="s">
        <v>97</v>
      </c>
      <c r="E948" t="s">
        <v>181</v>
      </c>
      <c r="F948" t="s">
        <v>2954</v>
      </c>
      <c r="G948" t="s">
        <v>194</v>
      </c>
      <c r="H948" t="s">
        <v>46</v>
      </c>
      <c r="I948" t="s">
        <v>129</v>
      </c>
      <c r="J948" t="s">
        <v>130</v>
      </c>
      <c r="K948" t="s">
        <v>131</v>
      </c>
      <c r="L948" t="s">
        <v>2955</v>
      </c>
      <c r="M948" t="s">
        <v>2956</v>
      </c>
      <c r="N948">
        <v>3.009166666</v>
      </c>
      <c r="O948">
        <v>0</v>
      </c>
      <c r="P948">
        <v>1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3.0091670000000001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2173935</v>
      </c>
      <c r="B949">
        <v>1</v>
      </c>
      <c r="C949" t="s">
        <v>76</v>
      </c>
      <c r="D949" t="s">
        <v>95</v>
      </c>
      <c r="E949" t="s">
        <v>181</v>
      </c>
      <c r="F949" t="s">
        <v>2957</v>
      </c>
      <c r="G949" t="s">
        <v>183</v>
      </c>
      <c r="H949" t="s">
        <v>46</v>
      </c>
      <c r="I949" t="s">
        <v>129</v>
      </c>
      <c r="J949" t="s">
        <v>130</v>
      </c>
      <c r="K949" t="s">
        <v>131</v>
      </c>
      <c r="L949" t="s">
        <v>2958</v>
      </c>
      <c r="M949" t="s">
        <v>2959</v>
      </c>
      <c r="N949">
        <v>2.9422222219999998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2.9422220000000001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2173914</v>
      </c>
      <c r="B950">
        <v>1</v>
      </c>
      <c r="C950" t="s">
        <v>76</v>
      </c>
      <c r="D950" t="s">
        <v>99</v>
      </c>
      <c r="E950" t="s">
        <v>181</v>
      </c>
      <c r="F950" t="s">
        <v>2960</v>
      </c>
      <c r="G950" t="s">
        <v>194</v>
      </c>
      <c r="H950" t="s">
        <v>46</v>
      </c>
      <c r="I950" t="s">
        <v>129</v>
      </c>
      <c r="J950" t="s">
        <v>130</v>
      </c>
      <c r="K950" t="s">
        <v>131</v>
      </c>
      <c r="L950" t="s">
        <v>2961</v>
      </c>
      <c r="M950" t="s">
        <v>2962</v>
      </c>
      <c r="N950">
        <v>3.449166666</v>
      </c>
      <c r="O950">
        <v>0</v>
      </c>
      <c r="P950">
        <v>1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3.4491670000000001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2173916</v>
      </c>
      <c r="B951">
        <v>1</v>
      </c>
      <c r="C951" t="s">
        <v>77</v>
      </c>
      <c r="D951" t="s">
        <v>109</v>
      </c>
      <c r="E951" t="s">
        <v>161</v>
      </c>
      <c r="F951" t="s">
        <v>2963</v>
      </c>
      <c r="G951" t="s">
        <v>402</v>
      </c>
      <c r="H951" t="s">
        <v>46</v>
      </c>
      <c r="I951" t="s">
        <v>129</v>
      </c>
      <c r="J951" t="s">
        <v>130</v>
      </c>
      <c r="K951" t="s">
        <v>131</v>
      </c>
      <c r="L951" t="s">
        <v>2964</v>
      </c>
      <c r="M951" t="s">
        <v>2965</v>
      </c>
      <c r="N951">
        <v>1.0761111109999999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53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57.033889000000002</v>
      </c>
    </row>
    <row r="952" spans="1:26" x14ac:dyDescent="0.25">
      <c r="A952">
        <v>2173915</v>
      </c>
      <c r="B952">
        <v>1</v>
      </c>
      <c r="C952" t="s">
        <v>77</v>
      </c>
      <c r="D952" t="s">
        <v>124</v>
      </c>
      <c r="E952" t="s">
        <v>181</v>
      </c>
      <c r="F952" t="s">
        <v>2966</v>
      </c>
      <c r="G952" t="s">
        <v>194</v>
      </c>
      <c r="H952" t="s">
        <v>46</v>
      </c>
      <c r="I952" t="s">
        <v>129</v>
      </c>
      <c r="J952" t="s">
        <v>130</v>
      </c>
      <c r="K952" t="s">
        <v>131</v>
      </c>
      <c r="L952" t="s">
        <v>2967</v>
      </c>
      <c r="M952" t="s">
        <v>2968</v>
      </c>
      <c r="N952">
        <v>0.75111111100000005</v>
      </c>
      <c r="O952">
        <v>0</v>
      </c>
      <c r="P952">
        <v>5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3.7555559999999999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2173949</v>
      </c>
      <c r="B953">
        <v>1</v>
      </c>
      <c r="C953" t="s">
        <v>76</v>
      </c>
      <c r="D953" t="s">
        <v>92</v>
      </c>
      <c r="E953" t="s">
        <v>181</v>
      </c>
      <c r="F953" t="s">
        <v>2969</v>
      </c>
      <c r="G953" t="s">
        <v>194</v>
      </c>
      <c r="H953" t="s">
        <v>46</v>
      </c>
      <c r="I953" t="s">
        <v>129</v>
      </c>
      <c r="J953" t="s">
        <v>130</v>
      </c>
      <c r="K953" t="s">
        <v>131</v>
      </c>
      <c r="L953" t="s">
        <v>2970</v>
      </c>
      <c r="M953" t="s">
        <v>2971</v>
      </c>
      <c r="N953">
        <v>1.717222222</v>
      </c>
      <c r="O953">
        <v>0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1.717222</v>
      </c>
      <c r="Y953">
        <v>0</v>
      </c>
      <c r="Z953">
        <v>0</v>
      </c>
    </row>
    <row r="954" spans="1:26" x14ac:dyDescent="0.25">
      <c r="A954">
        <v>2173921</v>
      </c>
      <c r="B954">
        <v>1</v>
      </c>
      <c r="C954" t="s">
        <v>76</v>
      </c>
      <c r="D954" t="s">
        <v>80</v>
      </c>
      <c r="E954" t="s">
        <v>181</v>
      </c>
      <c r="F954" t="s">
        <v>2972</v>
      </c>
      <c r="G954" t="s">
        <v>287</v>
      </c>
      <c r="H954" t="s">
        <v>46</v>
      </c>
      <c r="I954" t="s">
        <v>129</v>
      </c>
      <c r="J954" t="s">
        <v>130</v>
      </c>
      <c r="K954" t="s">
        <v>131</v>
      </c>
      <c r="L954" t="s">
        <v>2973</v>
      </c>
      <c r="M954" t="s">
        <v>2974</v>
      </c>
      <c r="N954">
        <v>2.6844444439999999</v>
      </c>
      <c r="O954">
        <v>0</v>
      </c>
      <c r="P954">
        <v>1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2.6844440000000001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2173924</v>
      </c>
      <c r="B955">
        <v>1</v>
      </c>
      <c r="C955" t="s">
        <v>77</v>
      </c>
      <c r="D955" t="s">
        <v>111</v>
      </c>
      <c r="E955" t="s">
        <v>143</v>
      </c>
      <c r="F955" t="s">
        <v>2975</v>
      </c>
      <c r="G955" t="s">
        <v>2068</v>
      </c>
      <c r="H955" t="s">
        <v>47</v>
      </c>
      <c r="I955" t="s">
        <v>129</v>
      </c>
      <c r="J955" t="s">
        <v>130</v>
      </c>
      <c r="K955" t="s">
        <v>131</v>
      </c>
      <c r="L955" t="s">
        <v>2976</v>
      </c>
      <c r="M955" t="s">
        <v>2977</v>
      </c>
      <c r="N955">
        <v>15.411666666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66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1017.17</v>
      </c>
    </row>
    <row r="956" spans="1:26" x14ac:dyDescent="0.25">
      <c r="A956">
        <v>2173920</v>
      </c>
      <c r="B956">
        <v>1</v>
      </c>
      <c r="C956" t="s">
        <v>77</v>
      </c>
      <c r="D956" t="s">
        <v>116</v>
      </c>
      <c r="E956" t="s">
        <v>143</v>
      </c>
      <c r="F956" t="s">
        <v>2978</v>
      </c>
      <c r="G956" t="s">
        <v>136</v>
      </c>
      <c r="H956" t="s">
        <v>47</v>
      </c>
      <c r="I956" t="s">
        <v>283</v>
      </c>
      <c r="J956" t="s">
        <v>130</v>
      </c>
      <c r="K956" t="s">
        <v>131</v>
      </c>
      <c r="L956" t="s">
        <v>2979</v>
      </c>
      <c r="M956" t="s">
        <v>2980</v>
      </c>
      <c r="N956">
        <v>1.3888888E-2</v>
      </c>
      <c r="O956">
        <v>43</v>
      </c>
      <c r="P956">
        <v>739</v>
      </c>
      <c r="Q956">
        <v>0</v>
      </c>
      <c r="R956">
        <v>0</v>
      </c>
      <c r="S956">
        <v>0</v>
      </c>
      <c r="T956">
        <v>54</v>
      </c>
      <c r="U956">
        <v>0.59722200000000003</v>
      </c>
      <c r="V956">
        <v>10.263888</v>
      </c>
      <c r="W956">
        <v>0</v>
      </c>
      <c r="X956">
        <v>0</v>
      </c>
      <c r="Y956">
        <v>0</v>
      </c>
      <c r="Z956">
        <v>0.75</v>
      </c>
    </row>
    <row r="957" spans="1:26" x14ac:dyDescent="0.25">
      <c r="A957">
        <v>2173922</v>
      </c>
      <c r="B957">
        <v>1</v>
      </c>
      <c r="C957" t="s">
        <v>76</v>
      </c>
      <c r="D957" t="s">
        <v>103</v>
      </c>
      <c r="E957" t="s">
        <v>181</v>
      </c>
      <c r="F957" t="s">
        <v>2981</v>
      </c>
      <c r="G957" t="s">
        <v>183</v>
      </c>
      <c r="H957" t="s">
        <v>46</v>
      </c>
      <c r="I957" t="s">
        <v>129</v>
      </c>
      <c r="J957" t="s">
        <v>130</v>
      </c>
      <c r="K957" t="s">
        <v>131</v>
      </c>
      <c r="L957" t="s">
        <v>2982</v>
      </c>
      <c r="M957" t="s">
        <v>2983</v>
      </c>
      <c r="N957">
        <v>3.6466666659999998</v>
      </c>
      <c r="O957">
        <v>0</v>
      </c>
      <c r="P957">
        <v>0</v>
      </c>
      <c r="Q957">
        <v>0</v>
      </c>
      <c r="R957">
        <v>7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25.526667</v>
      </c>
      <c r="Y957">
        <v>0</v>
      </c>
      <c r="Z957">
        <v>0</v>
      </c>
    </row>
    <row r="958" spans="1:26" x14ac:dyDescent="0.25">
      <c r="A958">
        <v>2173930</v>
      </c>
      <c r="B958">
        <v>1</v>
      </c>
      <c r="C958" t="s">
        <v>76</v>
      </c>
      <c r="D958" t="s">
        <v>80</v>
      </c>
      <c r="E958" t="s">
        <v>181</v>
      </c>
      <c r="F958" t="s">
        <v>2984</v>
      </c>
      <c r="G958" t="s">
        <v>194</v>
      </c>
      <c r="H958" t="s">
        <v>46</v>
      </c>
      <c r="I958" t="s">
        <v>129</v>
      </c>
      <c r="J958" t="s">
        <v>130</v>
      </c>
      <c r="K958" t="s">
        <v>131</v>
      </c>
      <c r="L958" t="s">
        <v>2985</v>
      </c>
      <c r="M958" t="s">
        <v>2986</v>
      </c>
      <c r="N958">
        <v>1.24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1.24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2173929</v>
      </c>
      <c r="B959">
        <v>1</v>
      </c>
      <c r="C959" t="s">
        <v>76</v>
      </c>
      <c r="D959" t="s">
        <v>90</v>
      </c>
      <c r="E959" t="s">
        <v>126</v>
      </c>
      <c r="F959" t="s">
        <v>2987</v>
      </c>
      <c r="G959" t="s">
        <v>128</v>
      </c>
      <c r="H959" t="s">
        <v>46</v>
      </c>
      <c r="I959" t="s">
        <v>129</v>
      </c>
      <c r="J959" t="s">
        <v>130</v>
      </c>
      <c r="K959" t="s">
        <v>131</v>
      </c>
      <c r="L959" t="s">
        <v>2988</v>
      </c>
      <c r="M959" t="s">
        <v>2989</v>
      </c>
      <c r="N959">
        <v>1.636111111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13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21.269444</v>
      </c>
    </row>
    <row r="960" spans="1:26" x14ac:dyDescent="0.25">
      <c r="A960">
        <v>2173931</v>
      </c>
      <c r="B960">
        <v>1</v>
      </c>
      <c r="C960" t="s">
        <v>76</v>
      </c>
      <c r="D960" t="s">
        <v>101</v>
      </c>
      <c r="E960" t="s">
        <v>143</v>
      </c>
      <c r="F960" t="s">
        <v>2990</v>
      </c>
      <c r="G960" t="s">
        <v>136</v>
      </c>
      <c r="H960" t="s">
        <v>47</v>
      </c>
      <c r="I960" t="s">
        <v>129</v>
      </c>
      <c r="J960" t="s">
        <v>130</v>
      </c>
      <c r="K960" t="s">
        <v>131</v>
      </c>
      <c r="L960" t="s">
        <v>2991</v>
      </c>
      <c r="M960" t="s">
        <v>2992</v>
      </c>
      <c r="N960">
        <v>1.6525000000000001</v>
      </c>
      <c r="O960">
        <v>0</v>
      </c>
      <c r="P960">
        <v>97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160.29249999999999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2173927</v>
      </c>
      <c r="B961">
        <v>1</v>
      </c>
      <c r="C961" t="s">
        <v>76</v>
      </c>
      <c r="D961" t="s">
        <v>103</v>
      </c>
      <c r="E961" t="s">
        <v>161</v>
      </c>
      <c r="F961" t="s">
        <v>2993</v>
      </c>
      <c r="G961" t="s">
        <v>402</v>
      </c>
      <c r="H961" t="s">
        <v>46</v>
      </c>
      <c r="I961" t="s">
        <v>129</v>
      </c>
      <c r="J961" t="s">
        <v>130</v>
      </c>
      <c r="K961" t="s">
        <v>131</v>
      </c>
      <c r="L961" t="s">
        <v>2994</v>
      </c>
      <c r="M961" t="s">
        <v>2995</v>
      </c>
      <c r="N961">
        <v>1.6924999999999999</v>
      </c>
      <c r="O961">
        <v>0</v>
      </c>
      <c r="P961">
        <v>0</v>
      </c>
      <c r="Q961">
        <v>0</v>
      </c>
      <c r="R961">
        <v>90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152.32499999999999</v>
      </c>
      <c r="Y961">
        <v>0</v>
      </c>
      <c r="Z961">
        <v>0</v>
      </c>
    </row>
    <row r="962" spans="1:26" x14ac:dyDescent="0.25">
      <c r="A962">
        <v>2173926</v>
      </c>
      <c r="B962">
        <v>1</v>
      </c>
      <c r="C962" t="s">
        <v>76</v>
      </c>
      <c r="D962" t="s">
        <v>96</v>
      </c>
      <c r="E962" t="s">
        <v>143</v>
      </c>
      <c r="F962" t="s">
        <v>2996</v>
      </c>
      <c r="G962" t="s">
        <v>136</v>
      </c>
      <c r="H962" t="s">
        <v>47</v>
      </c>
      <c r="I962" t="s">
        <v>129</v>
      </c>
      <c r="J962" t="s">
        <v>130</v>
      </c>
      <c r="K962" t="s">
        <v>131</v>
      </c>
      <c r="L962" t="s">
        <v>2997</v>
      </c>
      <c r="M962" t="s">
        <v>2998</v>
      </c>
      <c r="N962">
        <v>0.42722222199999998</v>
      </c>
      <c r="O962">
        <v>0</v>
      </c>
      <c r="P962">
        <v>1447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618.19055500000002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2173928</v>
      </c>
      <c r="B963">
        <v>1</v>
      </c>
      <c r="C963" t="s">
        <v>76</v>
      </c>
      <c r="D963" t="s">
        <v>91</v>
      </c>
      <c r="E963" t="s">
        <v>813</v>
      </c>
      <c r="F963" t="s">
        <v>2999</v>
      </c>
      <c r="G963" t="s">
        <v>136</v>
      </c>
      <c r="H963" t="s">
        <v>47</v>
      </c>
      <c r="I963" t="s">
        <v>129</v>
      </c>
      <c r="J963" t="s">
        <v>130</v>
      </c>
      <c r="K963" t="s">
        <v>131</v>
      </c>
      <c r="L963" t="s">
        <v>3000</v>
      </c>
      <c r="M963" t="s">
        <v>3001</v>
      </c>
      <c r="N963">
        <v>0.13</v>
      </c>
      <c r="O963">
        <v>112</v>
      </c>
      <c r="P963">
        <v>5140</v>
      </c>
      <c r="Q963">
        <v>0</v>
      </c>
      <c r="R963">
        <v>0</v>
      </c>
      <c r="S963">
        <v>0</v>
      </c>
      <c r="T963">
        <v>0</v>
      </c>
      <c r="U963">
        <v>14.56</v>
      </c>
      <c r="V963">
        <v>668.2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2173940</v>
      </c>
      <c r="B964">
        <v>1</v>
      </c>
      <c r="C964" t="s">
        <v>77</v>
      </c>
      <c r="D964" t="s">
        <v>118</v>
      </c>
      <c r="E964" t="s">
        <v>186</v>
      </c>
      <c r="F964" t="s">
        <v>247</v>
      </c>
      <c r="G964" t="s">
        <v>136</v>
      </c>
      <c r="H964" t="s">
        <v>47</v>
      </c>
      <c r="I964" t="s">
        <v>129</v>
      </c>
      <c r="J964" t="s">
        <v>130</v>
      </c>
      <c r="K964" t="s">
        <v>131</v>
      </c>
      <c r="L964" t="s">
        <v>3002</v>
      </c>
      <c r="M964" t="s">
        <v>3003</v>
      </c>
      <c r="N964">
        <v>0.94361111099999995</v>
      </c>
      <c r="O964">
        <v>15</v>
      </c>
      <c r="P964">
        <v>1</v>
      </c>
      <c r="Q964">
        <v>0</v>
      </c>
      <c r="R964">
        <v>0</v>
      </c>
      <c r="S964">
        <v>34</v>
      </c>
      <c r="T964">
        <v>390</v>
      </c>
      <c r="U964">
        <v>14.154166999999999</v>
      </c>
      <c r="V964">
        <v>0.94361099999999998</v>
      </c>
      <c r="W964">
        <v>0</v>
      </c>
      <c r="X964">
        <v>0</v>
      </c>
      <c r="Y964">
        <v>32.082777999999998</v>
      </c>
      <c r="Z964">
        <v>368.00833299999999</v>
      </c>
    </row>
    <row r="965" spans="1:26" x14ac:dyDescent="0.25">
      <c r="A965">
        <v>2173942</v>
      </c>
      <c r="B965">
        <v>1</v>
      </c>
      <c r="C965" t="s">
        <v>76</v>
      </c>
      <c r="D965" t="s">
        <v>89</v>
      </c>
      <c r="E965" t="s">
        <v>126</v>
      </c>
      <c r="F965" t="s">
        <v>3004</v>
      </c>
      <c r="G965" t="s">
        <v>128</v>
      </c>
      <c r="H965" t="s">
        <v>46</v>
      </c>
      <c r="I965" t="s">
        <v>129</v>
      </c>
      <c r="J965" t="s">
        <v>130</v>
      </c>
      <c r="K965" t="s">
        <v>131</v>
      </c>
      <c r="L965" t="s">
        <v>3005</v>
      </c>
      <c r="M965" t="s">
        <v>3006</v>
      </c>
      <c r="N965">
        <v>2.3461111109999999</v>
      </c>
      <c r="O965">
        <v>0</v>
      </c>
      <c r="P965">
        <v>20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46.922221999999998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2173941</v>
      </c>
      <c r="B966">
        <v>1</v>
      </c>
      <c r="C966" t="s">
        <v>76</v>
      </c>
      <c r="D966" t="s">
        <v>78</v>
      </c>
      <c r="E966" t="s">
        <v>718</v>
      </c>
      <c r="F966" t="s">
        <v>3007</v>
      </c>
      <c r="G966" t="s">
        <v>163</v>
      </c>
      <c r="H966" t="s">
        <v>46</v>
      </c>
      <c r="I966" t="s">
        <v>129</v>
      </c>
      <c r="J966" t="s">
        <v>130</v>
      </c>
      <c r="K966" t="s">
        <v>131</v>
      </c>
      <c r="L966" t="s">
        <v>3008</v>
      </c>
      <c r="M966" t="s">
        <v>3009</v>
      </c>
      <c r="N966">
        <v>3.7508333330000001</v>
      </c>
      <c r="O966">
        <v>0</v>
      </c>
      <c r="P966">
        <v>114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427.59500000000003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2173934</v>
      </c>
      <c r="B967">
        <v>1</v>
      </c>
      <c r="C967" t="s">
        <v>76</v>
      </c>
      <c r="D967" t="s">
        <v>90</v>
      </c>
      <c r="E967" t="s">
        <v>143</v>
      </c>
      <c r="F967" t="s">
        <v>3010</v>
      </c>
      <c r="G967" t="s">
        <v>136</v>
      </c>
      <c r="H967" t="s">
        <v>47</v>
      </c>
      <c r="I967" t="s">
        <v>283</v>
      </c>
      <c r="J967" t="s">
        <v>130</v>
      </c>
      <c r="K967" t="s">
        <v>131</v>
      </c>
      <c r="L967" t="s">
        <v>3011</v>
      </c>
      <c r="M967" t="s">
        <v>3012</v>
      </c>
      <c r="N967">
        <v>1.6388888000000001E-2</v>
      </c>
      <c r="O967">
        <v>0</v>
      </c>
      <c r="P967">
        <v>0</v>
      </c>
      <c r="Q967">
        <v>0</v>
      </c>
      <c r="R967">
        <v>0</v>
      </c>
      <c r="S967">
        <v>2</v>
      </c>
      <c r="T967">
        <v>204</v>
      </c>
      <c r="U967">
        <v>0</v>
      </c>
      <c r="V967">
        <v>0</v>
      </c>
      <c r="W967">
        <v>0</v>
      </c>
      <c r="X967">
        <v>0</v>
      </c>
      <c r="Y967">
        <v>3.2778000000000002E-2</v>
      </c>
      <c r="Z967">
        <v>3.3433329999999999</v>
      </c>
    </row>
    <row r="968" spans="1:26" x14ac:dyDescent="0.25">
      <c r="A968">
        <v>2173944</v>
      </c>
      <c r="B968">
        <v>1</v>
      </c>
      <c r="C968" t="s">
        <v>76</v>
      </c>
      <c r="D968" t="s">
        <v>91</v>
      </c>
      <c r="E968" t="s">
        <v>186</v>
      </c>
      <c r="F968" t="s">
        <v>2062</v>
      </c>
      <c r="G968" t="s">
        <v>136</v>
      </c>
      <c r="H968" t="s">
        <v>47</v>
      </c>
      <c r="I968" t="s">
        <v>129</v>
      </c>
      <c r="J968" t="s">
        <v>130</v>
      </c>
      <c r="K968" t="s">
        <v>131</v>
      </c>
      <c r="L968" t="s">
        <v>3013</v>
      </c>
      <c r="M968" t="s">
        <v>3014</v>
      </c>
      <c r="N968">
        <v>0.34333333300000002</v>
      </c>
      <c r="O968">
        <v>5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1.7166669999999999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2173946</v>
      </c>
      <c r="B969">
        <v>1</v>
      </c>
      <c r="C969" t="s">
        <v>77</v>
      </c>
      <c r="D969" t="s">
        <v>113</v>
      </c>
      <c r="E969" t="s">
        <v>181</v>
      </c>
      <c r="F969" t="s">
        <v>3015</v>
      </c>
      <c r="G969" t="s">
        <v>194</v>
      </c>
      <c r="H969" t="s">
        <v>46</v>
      </c>
      <c r="I969" t="s">
        <v>129</v>
      </c>
      <c r="J969" t="s">
        <v>130</v>
      </c>
      <c r="K969" t="s">
        <v>131</v>
      </c>
      <c r="L969" t="s">
        <v>3016</v>
      </c>
      <c r="M969" t="s">
        <v>3017</v>
      </c>
      <c r="N969">
        <v>0.85499999999999998</v>
      </c>
      <c r="O969">
        <v>0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0.85499999999999998</v>
      </c>
      <c r="Y969">
        <v>0</v>
      </c>
      <c r="Z969">
        <v>0</v>
      </c>
    </row>
    <row r="970" spans="1:26" x14ac:dyDescent="0.25">
      <c r="A970">
        <v>2173951</v>
      </c>
      <c r="B970">
        <v>1</v>
      </c>
      <c r="C970" t="s">
        <v>77</v>
      </c>
      <c r="D970" t="s">
        <v>117</v>
      </c>
      <c r="E970" t="s">
        <v>126</v>
      </c>
      <c r="F970" t="s">
        <v>3018</v>
      </c>
      <c r="G970" t="s">
        <v>128</v>
      </c>
      <c r="H970" t="s">
        <v>46</v>
      </c>
      <c r="I970" t="s">
        <v>129</v>
      </c>
      <c r="J970" t="s">
        <v>130</v>
      </c>
      <c r="K970" t="s">
        <v>131</v>
      </c>
      <c r="L970" t="s">
        <v>3019</v>
      </c>
      <c r="M970" t="s">
        <v>3020</v>
      </c>
      <c r="N970">
        <v>1.7138888880000001</v>
      </c>
      <c r="O970">
        <v>0</v>
      </c>
      <c r="P970">
        <v>0</v>
      </c>
      <c r="Q970">
        <v>0</v>
      </c>
      <c r="R970">
        <v>7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11.997222000000001</v>
      </c>
      <c r="Y970">
        <v>0</v>
      </c>
      <c r="Z970">
        <v>0</v>
      </c>
    </row>
    <row r="971" spans="1:26" x14ac:dyDescent="0.25">
      <c r="A971">
        <v>2173945</v>
      </c>
      <c r="B971">
        <v>1</v>
      </c>
      <c r="C971" t="s">
        <v>76</v>
      </c>
      <c r="D971" t="s">
        <v>86</v>
      </c>
      <c r="E971" t="s">
        <v>181</v>
      </c>
      <c r="F971" t="s">
        <v>3021</v>
      </c>
      <c r="G971" t="s">
        <v>194</v>
      </c>
      <c r="H971" t="s">
        <v>46</v>
      </c>
      <c r="I971" t="s">
        <v>129</v>
      </c>
      <c r="J971" t="s">
        <v>130</v>
      </c>
      <c r="K971" t="s">
        <v>131</v>
      </c>
      <c r="L971" t="s">
        <v>3022</v>
      </c>
      <c r="M971" t="s">
        <v>3023</v>
      </c>
      <c r="N971">
        <v>9.8458333329999999</v>
      </c>
      <c r="O971">
        <v>0</v>
      </c>
      <c r="P971">
        <v>1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9.8458330000000007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2173955</v>
      </c>
      <c r="B972">
        <v>1</v>
      </c>
      <c r="C972" t="s">
        <v>77</v>
      </c>
      <c r="D972" t="s">
        <v>119</v>
      </c>
      <c r="E972" t="s">
        <v>181</v>
      </c>
      <c r="F972" t="s">
        <v>3024</v>
      </c>
      <c r="G972" t="s">
        <v>194</v>
      </c>
      <c r="H972" t="s">
        <v>46</v>
      </c>
      <c r="I972" t="s">
        <v>129</v>
      </c>
      <c r="J972" t="s">
        <v>130</v>
      </c>
      <c r="K972" t="s">
        <v>131</v>
      </c>
      <c r="L972" t="s">
        <v>3025</v>
      </c>
      <c r="M972" t="s">
        <v>3026</v>
      </c>
      <c r="N972">
        <v>1.8338888879999999</v>
      </c>
      <c r="O972">
        <v>0</v>
      </c>
      <c r="P972">
        <v>1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1.8338890000000001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2173952</v>
      </c>
      <c r="B973">
        <v>1</v>
      </c>
      <c r="C973" t="s">
        <v>76</v>
      </c>
      <c r="D973" t="s">
        <v>96</v>
      </c>
      <c r="E973" t="s">
        <v>143</v>
      </c>
      <c r="F973" t="s">
        <v>3027</v>
      </c>
      <c r="G973" t="s">
        <v>2068</v>
      </c>
      <c r="H973" t="s">
        <v>47</v>
      </c>
      <c r="I973" t="s">
        <v>129</v>
      </c>
      <c r="J973" t="s">
        <v>130</v>
      </c>
      <c r="K973" t="s">
        <v>131</v>
      </c>
      <c r="L973" t="s">
        <v>3028</v>
      </c>
      <c r="M973" t="s">
        <v>3029</v>
      </c>
      <c r="N973">
        <v>1.4688888879999999</v>
      </c>
      <c r="O973">
        <v>0</v>
      </c>
      <c r="P973">
        <v>18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26.44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2173953</v>
      </c>
      <c r="B974">
        <v>1</v>
      </c>
      <c r="C974" t="s">
        <v>76</v>
      </c>
      <c r="D974" t="s">
        <v>96</v>
      </c>
      <c r="E974" t="s">
        <v>186</v>
      </c>
      <c r="F974" t="s">
        <v>3030</v>
      </c>
      <c r="G974" t="s">
        <v>201</v>
      </c>
      <c r="H974" t="s">
        <v>47</v>
      </c>
      <c r="I974" t="s">
        <v>283</v>
      </c>
      <c r="J974" t="s">
        <v>130</v>
      </c>
      <c r="K974" t="s">
        <v>131</v>
      </c>
      <c r="L974" t="s">
        <v>3031</v>
      </c>
      <c r="M974" t="s">
        <v>3032</v>
      </c>
      <c r="N974">
        <v>2.7777769999999999E-3</v>
      </c>
      <c r="O974">
        <v>32</v>
      </c>
      <c r="P974">
        <v>1882</v>
      </c>
      <c r="Q974">
        <v>0</v>
      </c>
      <c r="R974">
        <v>0</v>
      </c>
      <c r="S974">
        <v>0</v>
      </c>
      <c r="T974">
        <v>0</v>
      </c>
      <c r="U974">
        <v>8.8888999999999996E-2</v>
      </c>
      <c r="V974">
        <v>5.2277760000000004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2173954</v>
      </c>
      <c r="B975">
        <v>1</v>
      </c>
      <c r="C975" t="s">
        <v>77</v>
      </c>
      <c r="D975" t="s">
        <v>118</v>
      </c>
      <c r="E975" t="s">
        <v>181</v>
      </c>
      <c r="F975" t="s">
        <v>3033</v>
      </c>
      <c r="G975" t="s">
        <v>194</v>
      </c>
      <c r="H975" t="s">
        <v>46</v>
      </c>
      <c r="I975" t="s">
        <v>129</v>
      </c>
      <c r="J975" t="s">
        <v>130</v>
      </c>
      <c r="K975" t="s">
        <v>131</v>
      </c>
      <c r="L975" t="s">
        <v>3034</v>
      </c>
      <c r="M975" t="s">
        <v>3035</v>
      </c>
      <c r="N975">
        <v>3.37</v>
      </c>
      <c r="O975">
        <v>0</v>
      </c>
      <c r="P975">
        <v>2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6.74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2173981</v>
      </c>
      <c r="B976">
        <v>1</v>
      </c>
      <c r="C976" t="s">
        <v>76</v>
      </c>
      <c r="D976" t="s">
        <v>80</v>
      </c>
      <c r="E976" t="s">
        <v>186</v>
      </c>
      <c r="F976" t="s">
        <v>3036</v>
      </c>
      <c r="G976" t="s">
        <v>136</v>
      </c>
      <c r="H976" t="s">
        <v>47</v>
      </c>
      <c r="I976" t="s">
        <v>283</v>
      </c>
      <c r="J976" t="s">
        <v>130</v>
      </c>
      <c r="K976" t="s">
        <v>131</v>
      </c>
      <c r="L976" t="s">
        <v>3037</v>
      </c>
      <c r="M976" t="s">
        <v>3038</v>
      </c>
      <c r="N976">
        <v>6.6666659999999999E-3</v>
      </c>
      <c r="O976">
        <v>1</v>
      </c>
      <c r="P976">
        <v>1982</v>
      </c>
      <c r="Q976">
        <v>0</v>
      </c>
      <c r="R976">
        <v>0</v>
      </c>
      <c r="S976">
        <v>0</v>
      </c>
      <c r="T976">
        <v>0</v>
      </c>
      <c r="U976">
        <v>6.6670000000000002E-3</v>
      </c>
      <c r="V976">
        <v>13.213331999999999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2173960</v>
      </c>
      <c r="B977">
        <v>1</v>
      </c>
      <c r="C977" t="s">
        <v>77</v>
      </c>
      <c r="D977" t="s">
        <v>108</v>
      </c>
      <c r="E977" t="s">
        <v>181</v>
      </c>
      <c r="F977" t="s">
        <v>3039</v>
      </c>
      <c r="G977" t="s">
        <v>194</v>
      </c>
      <c r="H977" t="s">
        <v>46</v>
      </c>
      <c r="I977" t="s">
        <v>129</v>
      </c>
      <c r="J977" t="s">
        <v>130</v>
      </c>
      <c r="K977" t="s">
        <v>131</v>
      </c>
      <c r="L977" t="s">
        <v>3040</v>
      </c>
      <c r="M977" t="s">
        <v>3041</v>
      </c>
      <c r="N977">
        <v>1.831111111</v>
      </c>
      <c r="O977">
        <v>0</v>
      </c>
      <c r="P977">
        <v>1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1.8311109999999999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2173964</v>
      </c>
      <c r="B978">
        <v>1</v>
      </c>
      <c r="C978" t="s">
        <v>77</v>
      </c>
      <c r="D978" t="s">
        <v>118</v>
      </c>
      <c r="E978" t="s">
        <v>126</v>
      </c>
      <c r="F978" t="s">
        <v>3042</v>
      </c>
      <c r="G978" t="s">
        <v>128</v>
      </c>
      <c r="H978" t="s">
        <v>46</v>
      </c>
      <c r="I978" t="s">
        <v>129</v>
      </c>
      <c r="J978" t="s">
        <v>130</v>
      </c>
      <c r="K978" t="s">
        <v>131</v>
      </c>
      <c r="L978" t="s">
        <v>3043</v>
      </c>
      <c r="M978" t="s">
        <v>3044</v>
      </c>
      <c r="N978">
        <v>0.72472222200000003</v>
      </c>
      <c r="O978">
        <v>0</v>
      </c>
      <c r="P978">
        <v>163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118.129722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2173963</v>
      </c>
      <c r="B979">
        <v>1</v>
      </c>
      <c r="C979" t="s">
        <v>76</v>
      </c>
      <c r="D979" t="s">
        <v>92</v>
      </c>
      <c r="E979" t="s">
        <v>181</v>
      </c>
      <c r="F979" t="s">
        <v>3045</v>
      </c>
      <c r="G979" t="s">
        <v>194</v>
      </c>
      <c r="H979" t="s">
        <v>46</v>
      </c>
      <c r="I979" t="s">
        <v>129</v>
      </c>
      <c r="J979" t="s">
        <v>130</v>
      </c>
      <c r="K979" t="s">
        <v>131</v>
      </c>
      <c r="L979" t="s">
        <v>3046</v>
      </c>
      <c r="M979" t="s">
        <v>3047</v>
      </c>
      <c r="N979">
        <v>2.875277777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1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2.8752779999999998</v>
      </c>
    </row>
    <row r="980" spans="1:26" x14ac:dyDescent="0.25">
      <c r="A980">
        <v>2173966</v>
      </c>
      <c r="B980">
        <v>1</v>
      </c>
      <c r="C980" t="s">
        <v>76</v>
      </c>
      <c r="D980" t="s">
        <v>95</v>
      </c>
      <c r="E980" t="s">
        <v>181</v>
      </c>
      <c r="F980" t="s">
        <v>3048</v>
      </c>
      <c r="G980" t="s">
        <v>163</v>
      </c>
      <c r="H980" t="s">
        <v>46</v>
      </c>
      <c r="I980" t="s">
        <v>129</v>
      </c>
      <c r="J980" t="s">
        <v>130</v>
      </c>
      <c r="K980" t="s">
        <v>131</v>
      </c>
      <c r="L980" t="s">
        <v>3049</v>
      </c>
      <c r="M980" t="s">
        <v>3050</v>
      </c>
      <c r="N980">
        <v>6.1469444439999998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6.1469440000000004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2173962</v>
      </c>
      <c r="B981">
        <v>1</v>
      </c>
      <c r="C981" t="s">
        <v>76</v>
      </c>
      <c r="D981" t="s">
        <v>99</v>
      </c>
      <c r="E981" t="s">
        <v>181</v>
      </c>
      <c r="F981" t="s">
        <v>3051</v>
      </c>
      <c r="G981" t="s">
        <v>194</v>
      </c>
      <c r="H981" t="s">
        <v>46</v>
      </c>
      <c r="I981" t="s">
        <v>129</v>
      </c>
      <c r="J981" t="s">
        <v>130</v>
      </c>
      <c r="K981" t="s">
        <v>131</v>
      </c>
      <c r="L981" t="s">
        <v>3052</v>
      </c>
      <c r="M981" t="s">
        <v>3053</v>
      </c>
      <c r="N981">
        <v>1.0447222220000001</v>
      </c>
      <c r="O981">
        <v>0</v>
      </c>
      <c r="P981">
        <v>1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1.0447219999999999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2173965</v>
      </c>
      <c r="B982">
        <v>1</v>
      </c>
      <c r="C982" t="s">
        <v>76</v>
      </c>
      <c r="D982" t="s">
        <v>78</v>
      </c>
      <c r="E982" t="s">
        <v>181</v>
      </c>
      <c r="F982" t="s">
        <v>3054</v>
      </c>
      <c r="G982" t="s">
        <v>194</v>
      </c>
      <c r="H982" t="s">
        <v>46</v>
      </c>
      <c r="I982" t="s">
        <v>129</v>
      </c>
      <c r="J982" t="s">
        <v>130</v>
      </c>
      <c r="K982" t="s">
        <v>131</v>
      </c>
      <c r="L982" t="s">
        <v>3055</v>
      </c>
      <c r="M982" t="s">
        <v>3056</v>
      </c>
      <c r="N982">
        <v>5.1291666659999997</v>
      </c>
      <c r="O982">
        <v>0</v>
      </c>
      <c r="P982">
        <v>7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35.904167000000001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2173969</v>
      </c>
      <c r="B983">
        <v>1</v>
      </c>
      <c r="C983" t="s">
        <v>76</v>
      </c>
      <c r="D983" t="s">
        <v>90</v>
      </c>
      <c r="E983" t="s">
        <v>126</v>
      </c>
      <c r="F983" t="s">
        <v>3057</v>
      </c>
      <c r="G983" t="s">
        <v>152</v>
      </c>
      <c r="H983" t="s">
        <v>46</v>
      </c>
      <c r="I983" t="s">
        <v>129</v>
      </c>
      <c r="J983" t="s">
        <v>130</v>
      </c>
      <c r="K983" t="s">
        <v>131</v>
      </c>
      <c r="L983" t="s">
        <v>3058</v>
      </c>
      <c r="M983" t="s">
        <v>3059</v>
      </c>
      <c r="N983">
        <v>2.5777777770000001</v>
      </c>
      <c r="O983">
        <v>0</v>
      </c>
      <c r="P983">
        <v>16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41.244444000000001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2173968</v>
      </c>
      <c r="B984">
        <v>1</v>
      </c>
      <c r="C984" t="s">
        <v>76</v>
      </c>
      <c r="D984" t="s">
        <v>87</v>
      </c>
      <c r="E984" t="s">
        <v>186</v>
      </c>
      <c r="F984" t="s">
        <v>3060</v>
      </c>
      <c r="G984" t="s">
        <v>2068</v>
      </c>
      <c r="H984" t="s">
        <v>47</v>
      </c>
      <c r="I984" t="s">
        <v>129</v>
      </c>
      <c r="J984" t="s">
        <v>130</v>
      </c>
      <c r="K984" t="s">
        <v>131</v>
      </c>
      <c r="L984" t="s">
        <v>3061</v>
      </c>
      <c r="M984" t="s">
        <v>3062</v>
      </c>
      <c r="N984">
        <v>3.2288888880000002</v>
      </c>
      <c r="O984">
        <v>0</v>
      </c>
      <c r="P984">
        <v>0</v>
      </c>
      <c r="Q984">
        <v>6</v>
      </c>
      <c r="R984">
        <v>1</v>
      </c>
      <c r="S984">
        <v>0</v>
      </c>
      <c r="T984">
        <v>0</v>
      </c>
      <c r="U984">
        <v>0</v>
      </c>
      <c r="V984">
        <v>0</v>
      </c>
      <c r="W984">
        <v>19.373332999999999</v>
      </c>
      <c r="X984">
        <v>3.2288890000000001</v>
      </c>
      <c r="Y984">
        <v>0</v>
      </c>
      <c r="Z984">
        <v>0</v>
      </c>
    </row>
    <row r="985" spans="1:26" x14ac:dyDescent="0.25">
      <c r="A985">
        <v>2173971</v>
      </c>
      <c r="B985">
        <v>1</v>
      </c>
      <c r="C985" t="s">
        <v>76</v>
      </c>
      <c r="D985" t="s">
        <v>97</v>
      </c>
      <c r="E985" t="s">
        <v>126</v>
      </c>
      <c r="F985" t="s">
        <v>2655</v>
      </c>
      <c r="G985" t="s">
        <v>128</v>
      </c>
      <c r="H985" t="s">
        <v>46</v>
      </c>
      <c r="I985" t="s">
        <v>129</v>
      </c>
      <c r="J985" t="s">
        <v>130</v>
      </c>
      <c r="K985" t="s">
        <v>131</v>
      </c>
      <c r="L985" t="s">
        <v>3063</v>
      </c>
      <c r="M985" t="s">
        <v>3064</v>
      </c>
      <c r="N985">
        <v>2.3650000000000002</v>
      </c>
      <c r="O985">
        <v>0</v>
      </c>
      <c r="P985">
        <v>39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92.234999999999999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2173975</v>
      </c>
      <c r="B986">
        <v>1</v>
      </c>
      <c r="C986" t="s">
        <v>76</v>
      </c>
      <c r="D986" t="s">
        <v>86</v>
      </c>
      <c r="E986" t="s">
        <v>161</v>
      </c>
      <c r="F986" t="s">
        <v>3065</v>
      </c>
      <c r="G986" t="s">
        <v>402</v>
      </c>
      <c r="H986" t="s">
        <v>46</v>
      </c>
      <c r="I986" t="s">
        <v>129</v>
      </c>
      <c r="J986" t="s">
        <v>130</v>
      </c>
      <c r="K986" t="s">
        <v>131</v>
      </c>
      <c r="L986" t="s">
        <v>3066</v>
      </c>
      <c r="M986" t="s">
        <v>3067</v>
      </c>
      <c r="N986">
        <v>4.1202777770000001</v>
      </c>
      <c r="O986">
        <v>1</v>
      </c>
      <c r="P986">
        <v>435</v>
      </c>
      <c r="Q986">
        <v>0</v>
      </c>
      <c r="R986">
        <v>0</v>
      </c>
      <c r="S986">
        <v>0</v>
      </c>
      <c r="T986">
        <v>0</v>
      </c>
      <c r="U986">
        <v>4.1202779999999999</v>
      </c>
      <c r="V986">
        <v>1792.320833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2173978</v>
      </c>
      <c r="B987">
        <v>1</v>
      </c>
      <c r="C987" t="s">
        <v>76</v>
      </c>
      <c r="D987" t="s">
        <v>96</v>
      </c>
      <c r="E987" t="s">
        <v>181</v>
      </c>
      <c r="F987" t="s">
        <v>3068</v>
      </c>
      <c r="G987" t="s">
        <v>194</v>
      </c>
      <c r="H987" t="s">
        <v>46</v>
      </c>
      <c r="I987" t="s">
        <v>129</v>
      </c>
      <c r="J987" t="s">
        <v>130</v>
      </c>
      <c r="K987" t="s">
        <v>131</v>
      </c>
      <c r="L987" t="s">
        <v>3069</v>
      </c>
      <c r="M987" t="s">
        <v>3070</v>
      </c>
      <c r="N987">
        <v>2.9736111109999999</v>
      </c>
      <c r="O987">
        <v>0</v>
      </c>
      <c r="P987">
        <v>1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2.973611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2173973</v>
      </c>
      <c r="B988">
        <v>1</v>
      </c>
      <c r="C988" t="s">
        <v>76</v>
      </c>
      <c r="D988" t="s">
        <v>98</v>
      </c>
      <c r="E988" t="s">
        <v>181</v>
      </c>
      <c r="F988" t="s">
        <v>3071</v>
      </c>
      <c r="G988" t="s">
        <v>194</v>
      </c>
      <c r="H988" t="s">
        <v>46</v>
      </c>
      <c r="I988" t="s">
        <v>129</v>
      </c>
      <c r="J988" t="s">
        <v>130</v>
      </c>
      <c r="K988" t="s">
        <v>131</v>
      </c>
      <c r="L988" t="s">
        <v>3072</v>
      </c>
      <c r="M988" t="s">
        <v>3073</v>
      </c>
      <c r="N988">
        <v>0.36416666600000003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1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0.36416700000000002</v>
      </c>
    </row>
    <row r="989" spans="1:26" x14ac:dyDescent="0.25">
      <c r="A989">
        <v>2173970</v>
      </c>
      <c r="B989">
        <v>1</v>
      </c>
      <c r="C989" t="s">
        <v>77</v>
      </c>
      <c r="D989" t="s">
        <v>123</v>
      </c>
      <c r="E989" t="s">
        <v>143</v>
      </c>
      <c r="F989" t="s">
        <v>3074</v>
      </c>
      <c r="G989" t="s">
        <v>136</v>
      </c>
      <c r="H989" t="s">
        <v>47</v>
      </c>
      <c r="I989" t="s">
        <v>129</v>
      </c>
      <c r="J989" t="s">
        <v>130</v>
      </c>
      <c r="K989" t="s">
        <v>131</v>
      </c>
      <c r="L989" t="s">
        <v>3075</v>
      </c>
      <c r="M989" t="s">
        <v>3076</v>
      </c>
      <c r="N989">
        <v>5.9444443999999999E-2</v>
      </c>
      <c r="O989">
        <v>7</v>
      </c>
      <c r="P989">
        <v>140</v>
      </c>
      <c r="Q989">
        <v>0</v>
      </c>
      <c r="R989">
        <v>0</v>
      </c>
      <c r="S989">
        <v>0</v>
      </c>
      <c r="T989">
        <v>0</v>
      </c>
      <c r="U989">
        <v>0.41611100000000001</v>
      </c>
      <c r="V989">
        <v>8.322222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2173980</v>
      </c>
      <c r="B990">
        <v>1</v>
      </c>
      <c r="C990" t="s">
        <v>77</v>
      </c>
      <c r="D990" t="s">
        <v>116</v>
      </c>
      <c r="E990" t="s">
        <v>181</v>
      </c>
      <c r="F990" t="s">
        <v>3077</v>
      </c>
      <c r="G990" t="s">
        <v>287</v>
      </c>
      <c r="H990" t="s">
        <v>46</v>
      </c>
      <c r="I990" t="s">
        <v>129</v>
      </c>
      <c r="J990" t="s">
        <v>130</v>
      </c>
      <c r="K990" t="s">
        <v>131</v>
      </c>
      <c r="L990" t="s">
        <v>3078</v>
      </c>
      <c r="M990" t="s">
        <v>3079</v>
      </c>
      <c r="N990">
        <v>1.313055555</v>
      </c>
      <c r="O990">
        <v>0</v>
      </c>
      <c r="P990">
        <v>1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1.313056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2174021</v>
      </c>
      <c r="B991">
        <v>1</v>
      </c>
      <c r="C991" t="s">
        <v>76</v>
      </c>
      <c r="D991" t="s">
        <v>90</v>
      </c>
      <c r="E991" t="s">
        <v>181</v>
      </c>
      <c r="F991" t="s">
        <v>3080</v>
      </c>
      <c r="G991" t="s">
        <v>194</v>
      </c>
      <c r="H991" t="s">
        <v>46</v>
      </c>
      <c r="I991" t="s">
        <v>129</v>
      </c>
      <c r="J991" t="s">
        <v>130</v>
      </c>
      <c r="K991" t="s">
        <v>131</v>
      </c>
      <c r="L991" t="s">
        <v>3081</v>
      </c>
      <c r="M991" t="s">
        <v>3082</v>
      </c>
      <c r="N991">
        <v>1.561111111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1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1.5611109999999999</v>
      </c>
    </row>
    <row r="992" spans="1:26" x14ac:dyDescent="0.25">
      <c r="A992">
        <v>2173989</v>
      </c>
      <c r="B992">
        <v>1</v>
      </c>
      <c r="C992" t="s">
        <v>76</v>
      </c>
      <c r="D992" t="s">
        <v>102</v>
      </c>
      <c r="E992" t="s">
        <v>181</v>
      </c>
      <c r="F992" t="s">
        <v>3083</v>
      </c>
      <c r="G992" t="s">
        <v>287</v>
      </c>
      <c r="H992" t="s">
        <v>46</v>
      </c>
      <c r="I992" t="s">
        <v>129</v>
      </c>
      <c r="J992" t="s">
        <v>130</v>
      </c>
      <c r="K992" t="s">
        <v>131</v>
      </c>
      <c r="L992" t="s">
        <v>3084</v>
      </c>
      <c r="M992" t="s">
        <v>3085</v>
      </c>
      <c r="N992">
        <v>2.2263888879999998</v>
      </c>
      <c r="O992">
        <v>0</v>
      </c>
      <c r="P992">
        <v>3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6.6791669999999996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2173984</v>
      </c>
      <c r="B993">
        <v>1</v>
      </c>
      <c r="C993" t="s">
        <v>76</v>
      </c>
      <c r="D993" t="s">
        <v>106</v>
      </c>
      <c r="E993" t="s">
        <v>161</v>
      </c>
      <c r="F993" t="s">
        <v>3086</v>
      </c>
      <c r="G993" t="s">
        <v>671</v>
      </c>
      <c r="H993" t="s">
        <v>46</v>
      </c>
      <c r="I993" t="s">
        <v>129</v>
      </c>
      <c r="J993" t="s">
        <v>130</v>
      </c>
      <c r="K993" t="s">
        <v>131</v>
      </c>
      <c r="L993" t="s">
        <v>3087</v>
      </c>
      <c r="M993" t="s">
        <v>3088</v>
      </c>
      <c r="N993">
        <v>0.396666666</v>
      </c>
      <c r="O993">
        <v>0</v>
      </c>
      <c r="P993">
        <v>581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230.46333300000001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2173987</v>
      </c>
      <c r="B994">
        <v>1</v>
      </c>
      <c r="C994" t="s">
        <v>76</v>
      </c>
      <c r="D994" t="s">
        <v>96</v>
      </c>
      <c r="E994" t="s">
        <v>126</v>
      </c>
      <c r="F994" t="s">
        <v>3089</v>
      </c>
      <c r="G994" t="s">
        <v>128</v>
      </c>
      <c r="H994" t="s">
        <v>46</v>
      </c>
      <c r="I994" t="s">
        <v>129</v>
      </c>
      <c r="J994" t="s">
        <v>130</v>
      </c>
      <c r="K994" t="s">
        <v>131</v>
      </c>
      <c r="L994" t="s">
        <v>3090</v>
      </c>
      <c r="M994" t="s">
        <v>3091</v>
      </c>
      <c r="N994">
        <v>0.73055555500000002</v>
      </c>
      <c r="O994">
        <v>0</v>
      </c>
      <c r="P994">
        <v>7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5.1138890000000004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2173992</v>
      </c>
      <c r="B995">
        <v>1</v>
      </c>
      <c r="C995" t="s">
        <v>77</v>
      </c>
      <c r="D995" t="s">
        <v>119</v>
      </c>
      <c r="E995" t="s">
        <v>126</v>
      </c>
      <c r="F995" t="s">
        <v>3092</v>
      </c>
      <c r="G995" t="s">
        <v>671</v>
      </c>
      <c r="H995" t="s">
        <v>46</v>
      </c>
      <c r="I995" t="s">
        <v>129</v>
      </c>
      <c r="J995" t="s">
        <v>130</v>
      </c>
      <c r="K995" t="s">
        <v>131</v>
      </c>
      <c r="L995" t="s">
        <v>3093</v>
      </c>
      <c r="M995" t="s">
        <v>3094</v>
      </c>
      <c r="N995">
        <v>3.5044444440000002</v>
      </c>
      <c r="O995">
        <v>0</v>
      </c>
      <c r="P995">
        <v>52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182.231111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2173993</v>
      </c>
      <c r="B996">
        <v>1</v>
      </c>
      <c r="C996" t="s">
        <v>76</v>
      </c>
      <c r="D996" t="s">
        <v>86</v>
      </c>
      <c r="E996" t="s">
        <v>181</v>
      </c>
      <c r="F996" t="s">
        <v>3095</v>
      </c>
      <c r="G996" t="s">
        <v>194</v>
      </c>
      <c r="H996" t="s">
        <v>46</v>
      </c>
      <c r="I996" t="s">
        <v>129</v>
      </c>
      <c r="J996" t="s">
        <v>130</v>
      </c>
      <c r="K996" t="s">
        <v>131</v>
      </c>
      <c r="L996" t="s">
        <v>3096</v>
      </c>
      <c r="M996" t="s">
        <v>3097</v>
      </c>
      <c r="N996">
        <v>3.8338888880000002</v>
      </c>
      <c r="O996">
        <v>0</v>
      </c>
      <c r="P996">
        <v>4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15.335556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2174004</v>
      </c>
      <c r="B997">
        <v>1</v>
      </c>
      <c r="C997" t="s">
        <v>76</v>
      </c>
      <c r="D997" t="s">
        <v>93</v>
      </c>
      <c r="E997" t="s">
        <v>181</v>
      </c>
      <c r="F997" t="s">
        <v>3098</v>
      </c>
      <c r="G997" t="s">
        <v>194</v>
      </c>
      <c r="H997" t="s">
        <v>46</v>
      </c>
      <c r="I997" t="s">
        <v>129</v>
      </c>
      <c r="J997" t="s">
        <v>130</v>
      </c>
      <c r="K997" t="s">
        <v>131</v>
      </c>
      <c r="L997" t="s">
        <v>3099</v>
      </c>
      <c r="M997" t="s">
        <v>3100</v>
      </c>
      <c r="N997">
        <v>0.76472222199999995</v>
      </c>
      <c r="O997">
        <v>0</v>
      </c>
      <c r="P997">
        <v>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0.76472200000000001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2174006</v>
      </c>
      <c r="B998">
        <v>1</v>
      </c>
      <c r="C998" t="s">
        <v>76</v>
      </c>
      <c r="D998" t="s">
        <v>102</v>
      </c>
      <c r="E998" t="s">
        <v>126</v>
      </c>
      <c r="F998" t="s">
        <v>3101</v>
      </c>
      <c r="G998" t="s">
        <v>128</v>
      </c>
      <c r="H998" t="s">
        <v>46</v>
      </c>
      <c r="I998" t="s">
        <v>129</v>
      </c>
      <c r="J998" t="s">
        <v>130</v>
      </c>
      <c r="K998" t="s">
        <v>131</v>
      </c>
      <c r="L998" t="s">
        <v>3102</v>
      </c>
      <c r="M998" t="s">
        <v>3103</v>
      </c>
      <c r="N998">
        <v>0.89694444399999995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13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11.660278</v>
      </c>
    </row>
    <row r="999" spans="1:26" x14ac:dyDescent="0.25">
      <c r="A999">
        <v>2174035</v>
      </c>
      <c r="B999">
        <v>1</v>
      </c>
      <c r="C999" t="s">
        <v>76</v>
      </c>
      <c r="D999" t="s">
        <v>100</v>
      </c>
      <c r="E999" t="s">
        <v>161</v>
      </c>
      <c r="F999" t="s">
        <v>3104</v>
      </c>
      <c r="G999" t="s">
        <v>3105</v>
      </c>
      <c r="H999" t="s">
        <v>46</v>
      </c>
      <c r="I999" t="s">
        <v>129</v>
      </c>
      <c r="J999" t="s">
        <v>130</v>
      </c>
      <c r="K999" t="s">
        <v>131</v>
      </c>
      <c r="L999" t="s">
        <v>3106</v>
      </c>
      <c r="M999" t="s">
        <v>3107</v>
      </c>
      <c r="N999">
        <v>4.7452777770000001</v>
      </c>
      <c r="O999">
        <v>0</v>
      </c>
      <c r="P999">
        <v>96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455.54666700000001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2174013</v>
      </c>
      <c r="B1000">
        <v>1</v>
      </c>
      <c r="C1000" t="s">
        <v>77</v>
      </c>
      <c r="D1000" t="s">
        <v>124</v>
      </c>
      <c r="E1000" t="s">
        <v>181</v>
      </c>
      <c r="F1000" t="s">
        <v>3108</v>
      </c>
      <c r="G1000" t="s">
        <v>194</v>
      </c>
      <c r="H1000" t="s">
        <v>46</v>
      </c>
      <c r="I1000" t="s">
        <v>129</v>
      </c>
      <c r="J1000" t="s">
        <v>130</v>
      </c>
      <c r="K1000" t="s">
        <v>131</v>
      </c>
      <c r="L1000" t="s">
        <v>3109</v>
      </c>
      <c r="M1000" t="s">
        <v>3110</v>
      </c>
      <c r="N1000">
        <v>2.7194444440000001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2.7194440000000002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2174016</v>
      </c>
      <c r="B1001">
        <v>1</v>
      </c>
      <c r="C1001" t="s">
        <v>76</v>
      </c>
      <c r="D1001" t="s">
        <v>96</v>
      </c>
      <c r="E1001" t="s">
        <v>126</v>
      </c>
      <c r="F1001" t="s">
        <v>3111</v>
      </c>
      <c r="G1001" t="s">
        <v>671</v>
      </c>
      <c r="H1001" t="s">
        <v>46</v>
      </c>
      <c r="I1001" t="s">
        <v>129</v>
      </c>
      <c r="J1001" t="s">
        <v>130</v>
      </c>
      <c r="K1001" t="s">
        <v>131</v>
      </c>
      <c r="L1001" t="s">
        <v>3112</v>
      </c>
      <c r="M1001" t="s">
        <v>3113</v>
      </c>
      <c r="N1001">
        <v>1.575555555</v>
      </c>
      <c r="O1001">
        <v>0</v>
      </c>
      <c r="P1001">
        <v>40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63.022221999999999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2174020</v>
      </c>
      <c r="B1002">
        <v>1</v>
      </c>
      <c r="C1002" t="s">
        <v>76</v>
      </c>
      <c r="D1002" t="s">
        <v>93</v>
      </c>
      <c r="E1002" t="s">
        <v>126</v>
      </c>
      <c r="F1002" t="s">
        <v>3114</v>
      </c>
      <c r="G1002" t="s">
        <v>128</v>
      </c>
      <c r="H1002" t="s">
        <v>46</v>
      </c>
      <c r="I1002" t="s">
        <v>129</v>
      </c>
      <c r="J1002" t="s">
        <v>130</v>
      </c>
      <c r="K1002" t="s">
        <v>131</v>
      </c>
      <c r="L1002" t="s">
        <v>3115</v>
      </c>
      <c r="M1002" t="s">
        <v>3116</v>
      </c>
      <c r="N1002">
        <v>2.7030555550000002</v>
      </c>
      <c r="O1002">
        <v>0</v>
      </c>
      <c r="P1002">
        <v>39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105.419167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2174011</v>
      </c>
      <c r="B1003">
        <v>1</v>
      </c>
      <c r="C1003" t="s">
        <v>76</v>
      </c>
      <c r="D1003" t="s">
        <v>99</v>
      </c>
      <c r="E1003" t="s">
        <v>186</v>
      </c>
      <c r="F1003" t="s">
        <v>3117</v>
      </c>
      <c r="G1003" t="s">
        <v>136</v>
      </c>
      <c r="H1003" t="s">
        <v>47</v>
      </c>
      <c r="I1003" t="s">
        <v>129</v>
      </c>
      <c r="J1003" t="s">
        <v>130</v>
      </c>
      <c r="K1003" t="s">
        <v>131</v>
      </c>
      <c r="L1003" t="s">
        <v>3118</v>
      </c>
      <c r="M1003" t="s">
        <v>3119</v>
      </c>
      <c r="N1003">
        <v>0.78027777700000001</v>
      </c>
      <c r="O1003">
        <v>91</v>
      </c>
      <c r="P1003">
        <v>5248</v>
      </c>
      <c r="Q1003">
        <v>0</v>
      </c>
      <c r="R1003">
        <v>0</v>
      </c>
      <c r="S1003">
        <v>0</v>
      </c>
      <c r="T1003">
        <v>0</v>
      </c>
      <c r="U1003">
        <v>71.005278000000004</v>
      </c>
      <c r="V1003">
        <v>4094.897774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2174022</v>
      </c>
      <c r="B1004">
        <v>1</v>
      </c>
      <c r="C1004" t="s">
        <v>76</v>
      </c>
      <c r="D1004" t="s">
        <v>90</v>
      </c>
      <c r="E1004" t="s">
        <v>181</v>
      </c>
      <c r="F1004" t="s">
        <v>3120</v>
      </c>
      <c r="G1004" t="s">
        <v>183</v>
      </c>
      <c r="H1004" t="s">
        <v>46</v>
      </c>
      <c r="I1004" t="s">
        <v>129</v>
      </c>
      <c r="J1004" t="s">
        <v>130</v>
      </c>
      <c r="K1004" t="s">
        <v>131</v>
      </c>
      <c r="L1004" t="s">
        <v>3121</v>
      </c>
      <c r="M1004" t="s">
        <v>3122</v>
      </c>
      <c r="N1004">
        <v>3.525555555</v>
      </c>
      <c r="O1004">
        <v>0</v>
      </c>
      <c r="P1004">
        <v>13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45.832222000000002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2174015</v>
      </c>
      <c r="B1005">
        <v>1</v>
      </c>
      <c r="C1005" t="s">
        <v>77</v>
      </c>
      <c r="D1005" t="s">
        <v>118</v>
      </c>
      <c r="E1005" t="s">
        <v>126</v>
      </c>
      <c r="F1005" t="s">
        <v>3123</v>
      </c>
      <c r="G1005" t="s">
        <v>671</v>
      </c>
      <c r="H1005" t="s">
        <v>46</v>
      </c>
      <c r="I1005" t="s">
        <v>129</v>
      </c>
      <c r="J1005" t="s">
        <v>130</v>
      </c>
      <c r="K1005" t="s">
        <v>131</v>
      </c>
      <c r="L1005" t="s">
        <v>3124</v>
      </c>
      <c r="M1005" t="s">
        <v>3125</v>
      </c>
      <c r="N1005">
        <v>0.64805555500000001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7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4.5363889999999998</v>
      </c>
    </row>
    <row r="1006" spans="1:26" x14ac:dyDescent="0.25">
      <c r="A1006">
        <v>2174033</v>
      </c>
      <c r="B1006">
        <v>1</v>
      </c>
      <c r="C1006" t="s">
        <v>76</v>
      </c>
      <c r="D1006" t="s">
        <v>99</v>
      </c>
      <c r="E1006" t="s">
        <v>161</v>
      </c>
      <c r="F1006" t="s">
        <v>3126</v>
      </c>
      <c r="G1006" t="s">
        <v>259</v>
      </c>
      <c r="H1006" t="s">
        <v>46</v>
      </c>
      <c r="I1006" t="s">
        <v>129</v>
      </c>
      <c r="J1006" t="s">
        <v>130</v>
      </c>
      <c r="K1006" t="s">
        <v>131</v>
      </c>
      <c r="L1006" t="s">
        <v>3127</v>
      </c>
      <c r="M1006" t="s">
        <v>3128</v>
      </c>
      <c r="N1006">
        <v>5.0083333330000004</v>
      </c>
      <c r="O1006">
        <v>0</v>
      </c>
      <c r="P1006">
        <v>73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365.60833300000002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2174032</v>
      </c>
      <c r="B1007">
        <v>1</v>
      </c>
      <c r="C1007" t="s">
        <v>76</v>
      </c>
      <c r="D1007" t="s">
        <v>103</v>
      </c>
      <c r="E1007" t="s">
        <v>126</v>
      </c>
      <c r="F1007" t="s">
        <v>496</v>
      </c>
      <c r="G1007" t="s">
        <v>269</v>
      </c>
      <c r="H1007" t="s">
        <v>46</v>
      </c>
      <c r="I1007" t="s">
        <v>129</v>
      </c>
      <c r="J1007" t="s">
        <v>130</v>
      </c>
      <c r="K1007" t="s">
        <v>131</v>
      </c>
      <c r="L1007" t="s">
        <v>3129</v>
      </c>
      <c r="M1007" t="s">
        <v>3130</v>
      </c>
      <c r="N1007">
        <v>4.1305555549999999</v>
      </c>
      <c r="O1007">
        <v>0</v>
      </c>
      <c r="P1007">
        <v>0</v>
      </c>
      <c r="Q1007">
        <v>0</v>
      </c>
      <c r="R1007">
        <v>5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20.652778000000001</v>
      </c>
      <c r="Y1007">
        <v>0</v>
      </c>
      <c r="Z1007">
        <v>0</v>
      </c>
    </row>
    <row r="1008" spans="1:26" x14ac:dyDescent="0.25">
      <c r="A1008">
        <v>2174061</v>
      </c>
      <c r="B1008">
        <v>1</v>
      </c>
      <c r="C1008" t="s">
        <v>76</v>
      </c>
      <c r="D1008" t="s">
        <v>103</v>
      </c>
      <c r="E1008" t="s">
        <v>161</v>
      </c>
      <c r="F1008" t="s">
        <v>3131</v>
      </c>
      <c r="G1008" t="s">
        <v>402</v>
      </c>
      <c r="H1008" t="s">
        <v>46</v>
      </c>
      <c r="I1008" t="s">
        <v>129</v>
      </c>
      <c r="J1008" t="s">
        <v>130</v>
      </c>
      <c r="K1008" t="s">
        <v>131</v>
      </c>
      <c r="L1008" t="s">
        <v>3129</v>
      </c>
      <c r="M1008" t="s">
        <v>3132</v>
      </c>
      <c r="N1008">
        <v>4.3802777769999999</v>
      </c>
      <c r="O1008">
        <v>0</v>
      </c>
      <c r="P1008">
        <v>0</v>
      </c>
      <c r="Q1008">
        <v>1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4.3802779999999997</v>
      </c>
      <c r="X1008">
        <v>0</v>
      </c>
      <c r="Y1008">
        <v>0</v>
      </c>
      <c r="Z1008">
        <v>0</v>
      </c>
    </row>
    <row r="1009" spans="1:26" x14ac:dyDescent="0.25">
      <c r="A1009">
        <v>2174026</v>
      </c>
      <c r="B1009">
        <v>1</v>
      </c>
      <c r="C1009" t="s">
        <v>77</v>
      </c>
      <c r="D1009" t="s">
        <v>118</v>
      </c>
      <c r="E1009" t="s">
        <v>186</v>
      </c>
      <c r="F1009" t="s">
        <v>247</v>
      </c>
      <c r="G1009" t="s">
        <v>136</v>
      </c>
      <c r="H1009" t="s">
        <v>47</v>
      </c>
      <c r="I1009" t="s">
        <v>129</v>
      </c>
      <c r="J1009" t="s">
        <v>130</v>
      </c>
      <c r="K1009" t="s">
        <v>131</v>
      </c>
      <c r="L1009" t="s">
        <v>3133</v>
      </c>
      <c r="M1009" t="s">
        <v>3134</v>
      </c>
      <c r="N1009">
        <v>1.346944444</v>
      </c>
      <c r="O1009">
        <v>15</v>
      </c>
      <c r="P1009">
        <v>1</v>
      </c>
      <c r="Q1009">
        <v>0</v>
      </c>
      <c r="R1009">
        <v>0</v>
      </c>
      <c r="S1009">
        <v>34</v>
      </c>
      <c r="T1009">
        <v>390</v>
      </c>
      <c r="U1009">
        <v>20.204167000000002</v>
      </c>
      <c r="V1009">
        <v>1.3469439999999999</v>
      </c>
      <c r="W1009">
        <v>0</v>
      </c>
      <c r="X1009">
        <v>0</v>
      </c>
      <c r="Y1009">
        <v>45.796111000000003</v>
      </c>
      <c r="Z1009">
        <v>525.30833299999995</v>
      </c>
    </row>
    <row r="1010" spans="1:26" x14ac:dyDescent="0.25">
      <c r="A1010">
        <v>2174023</v>
      </c>
      <c r="B1010">
        <v>1</v>
      </c>
      <c r="C1010" t="s">
        <v>77</v>
      </c>
      <c r="D1010" t="s">
        <v>118</v>
      </c>
      <c r="E1010" t="s">
        <v>126</v>
      </c>
      <c r="F1010" t="s">
        <v>3135</v>
      </c>
      <c r="G1010" t="s">
        <v>640</v>
      </c>
      <c r="H1010" t="s">
        <v>46</v>
      </c>
      <c r="I1010" t="s">
        <v>129</v>
      </c>
      <c r="J1010" t="s">
        <v>130</v>
      </c>
      <c r="K1010" t="s">
        <v>131</v>
      </c>
      <c r="L1010" t="s">
        <v>3136</v>
      </c>
      <c r="M1010" t="s">
        <v>3137</v>
      </c>
      <c r="N1010">
        <v>1.0161111110000001</v>
      </c>
      <c r="O1010">
        <v>0</v>
      </c>
      <c r="P1010">
        <v>288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292.64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2174028</v>
      </c>
      <c r="B1011">
        <v>1</v>
      </c>
      <c r="C1011" t="s">
        <v>77</v>
      </c>
      <c r="D1011" t="s">
        <v>108</v>
      </c>
      <c r="E1011" t="s">
        <v>161</v>
      </c>
      <c r="F1011" t="s">
        <v>3138</v>
      </c>
      <c r="G1011" t="s">
        <v>402</v>
      </c>
      <c r="H1011" t="s">
        <v>46</v>
      </c>
      <c r="I1011" t="s">
        <v>129</v>
      </c>
      <c r="J1011" t="s">
        <v>130</v>
      </c>
      <c r="K1011" t="s">
        <v>131</v>
      </c>
      <c r="L1011" t="s">
        <v>3139</v>
      </c>
      <c r="M1011" t="s">
        <v>3140</v>
      </c>
      <c r="N1011">
        <v>0.54694444399999997</v>
      </c>
      <c r="O1011">
        <v>0</v>
      </c>
      <c r="P1011">
        <v>325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177.756944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2174025</v>
      </c>
      <c r="B1012">
        <v>1</v>
      </c>
      <c r="C1012" t="s">
        <v>77</v>
      </c>
      <c r="D1012" t="s">
        <v>111</v>
      </c>
      <c r="E1012" t="s">
        <v>718</v>
      </c>
      <c r="F1012" t="s">
        <v>3141</v>
      </c>
      <c r="G1012" t="s">
        <v>636</v>
      </c>
      <c r="H1012" t="s">
        <v>46</v>
      </c>
      <c r="I1012" t="s">
        <v>129</v>
      </c>
      <c r="J1012" t="s">
        <v>15</v>
      </c>
      <c r="K1012" t="s">
        <v>131</v>
      </c>
      <c r="L1012" t="s">
        <v>3142</v>
      </c>
      <c r="M1012" t="s">
        <v>3143</v>
      </c>
      <c r="N1012">
        <v>4.5599999999999996</v>
      </c>
      <c r="O1012">
        <v>0</v>
      </c>
      <c r="P1012">
        <v>0</v>
      </c>
      <c r="Q1012">
        <v>0</v>
      </c>
      <c r="R1012">
        <v>14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63.84</v>
      </c>
      <c r="Y1012">
        <v>0</v>
      </c>
      <c r="Z1012">
        <v>0</v>
      </c>
    </row>
    <row r="1013" spans="1:26" x14ac:dyDescent="0.25">
      <c r="A1013">
        <v>2174036</v>
      </c>
      <c r="B1013">
        <v>1</v>
      </c>
      <c r="C1013" t="s">
        <v>76</v>
      </c>
      <c r="D1013" t="s">
        <v>92</v>
      </c>
      <c r="E1013" t="s">
        <v>126</v>
      </c>
      <c r="F1013" t="s">
        <v>3144</v>
      </c>
      <c r="G1013" t="s">
        <v>140</v>
      </c>
      <c r="H1013" t="s">
        <v>46</v>
      </c>
      <c r="I1013" t="s">
        <v>129</v>
      </c>
      <c r="J1013" t="s">
        <v>130</v>
      </c>
      <c r="K1013" t="s">
        <v>131</v>
      </c>
      <c r="L1013" t="s">
        <v>3145</v>
      </c>
      <c r="M1013" t="s">
        <v>3146</v>
      </c>
      <c r="N1013">
        <v>3.2938888880000001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21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69.171666999999999</v>
      </c>
    </row>
    <row r="1014" spans="1:26" x14ac:dyDescent="0.25">
      <c r="A1014">
        <v>2174034</v>
      </c>
      <c r="B1014">
        <v>1</v>
      </c>
      <c r="C1014" t="s">
        <v>76</v>
      </c>
      <c r="D1014" t="s">
        <v>80</v>
      </c>
      <c r="E1014" t="s">
        <v>181</v>
      </c>
      <c r="F1014" t="s">
        <v>3147</v>
      </c>
      <c r="G1014" t="s">
        <v>194</v>
      </c>
      <c r="H1014" t="s">
        <v>46</v>
      </c>
      <c r="I1014" t="s">
        <v>129</v>
      </c>
      <c r="J1014" t="s">
        <v>130</v>
      </c>
      <c r="K1014" t="s">
        <v>131</v>
      </c>
      <c r="L1014" t="s">
        <v>3148</v>
      </c>
      <c r="M1014" t="s">
        <v>3149</v>
      </c>
      <c r="N1014">
        <v>1.333611111</v>
      </c>
      <c r="O1014">
        <v>0</v>
      </c>
      <c r="P1014">
        <v>1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1.3336110000000001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2174039</v>
      </c>
      <c r="B1015">
        <v>1</v>
      </c>
      <c r="C1015" t="s">
        <v>76</v>
      </c>
      <c r="D1015" t="s">
        <v>101</v>
      </c>
      <c r="E1015" t="s">
        <v>126</v>
      </c>
      <c r="F1015" t="s">
        <v>3150</v>
      </c>
      <c r="G1015" t="s">
        <v>152</v>
      </c>
      <c r="H1015" t="s">
        <v>46</v>
      </c>
      <c r="I1015" t="s">
        <v>129</v>
      </c>
      <c r="J1015" t="s">
        <v>130</v>
      </c>
      <c r="K1015" t="s">
        <v>131</v>
      </c>
      <c r="L1015" t="s">
        <v>3151</v>
      </c>
      <c r="M1015" t="s">
        <v>3152</v>
      </c>
      <c r="N1015">
        <v>2.8558333330000001</v>
      </c>
      <c r="O1015">
        <v>0</v>
      </c>
      <c r="P1015">
        <v>77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219.89916700000001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2174042</v>
      </c>
      <c r="B1016">
        <v>1</v>
      </c>
      <c r="C1016" t="s">
        <v>76</v>
      </c>
      <c r="D1016" t="s">
        <v>95</v>
      </c>
      <c r="E1016" t="s">
        <v>181</v>
      </c>
      <c r="F1016" t="s">
        <v>3153</v>
      </c>
      <c r="G1016" t="s">
        <v>194</v>
      </c>
      <c r="H1016" t="s">
        <v>46</v>
      </c>
      <c r="I1016" t="s">
        <v>129</v>
      </c>
      <c r="J1016" t="s">
        <v>130</v>
      </c>
      <c r="K1016" t="s">
        <v>131</v>
      </c>
      <c r="L1016" t="s">
        <v>3154</v>
      </c>
      <c r="M1016" t="s">
        <v>3155</v>
      </c>
      <c r="N1016">
        <v>3.2738888880000001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1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3.273889</v>
      </c>
    </row>
    <row r="1017" spans="1:26" x14ac:dyDescent="0.25">
      <c r="A1017">
        <v>2174051</v>
      </c>
      <c r="B1017">
        <v>1</v>
      </c>
      <c r="C1017" t="s">
        <v>76</v>
      </c>
      <c r="D1017" t="s">
        <v>102</v>
      </c>
      <c r="E1017" t="s">
        <v>181</v>
      </c>
      <c r="F1017" t="s">
        <v>3156</v>
      </c>
      <c r="G1017" t="s">
        <v>194</v>
      </c>
      <c r="H1017" t="s">
        <v>46</v>
      </c>
      <c r="I1017" t="s">
        <v>129</v>
      </c>
      <c r="J1017" t="s">
        <v>130</v>
      </c>
      <c r="K1017" t="s">
        <v>131</v>
      </c>
      <c r="L1017" t="s">
        <v>3157</v>
      </c>
      <c r="M1017" t="s">
        <v>3158</v>
      </c>
      <c r="N1017">
        <v>1.898055555</v>
      </c>
      <c r="O1017">
        <v>0</v>
      </c>
      <c r="P1017">
        <v>1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1.898056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2174038</v>
      </c>
      <c r="B1018">
        <v>1</v>
      </c>
      <c r="C1018" t="s">
        <v>76</v>
      </c>
      <c r="D1018" t="s">
        <v>99</v>
      </c>
      <c r="E1018" t="s">
        <v>186</v>
      </c>
      <c r="F1018" t="s">
        <v>3159</v>
      </c>
      <c r="G1018" t="s">
        <v>136</v>
      </c>
      <c r="H1018" t="s">
        <v>47</v>
      </c>
      <c r="I1018" t="s">
        <v>129</v>
      </c>
      <c r="J1018" t="s">
        <v>130</v>
      </c>
      <c r="K1018" t="s">
        <v>131</v>
      </c>
      <c r="L1018" t="s">
        <v>3160</v>
      </c>
      <c r="M1018" t="s">
        <v>3161</v>
      </c>
      <c r="N1018">
        <v>1.6063888879999999</v>
      </c>
      <c r="O1018">
        <v>1</v>
      </c>
      <c r="P1018">
        <v>3013</v>
      </c>
      <c r="Q1018">
        <v>0</v>
      </c>
      <c r="R1018">
        <v>0</v>
      </c>
      <c r="S1018">
        <v>0</v>
      </c>
      <c r="T1018">
        <v>0</v>
      </c>
      <c r="U1018">
        <v>1.6063890000000001</v>
      </c>
      <c r="V1018">
        <v>4840.04972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2174043</v>
      </c>
      <c r="B1019">
        <v>1</v>
      </c>
      <c r="C1019" t="s">
        <v>76</v>
      </c>
      <c r="D1019" t="s">
        <v>89</v>
      </c>
      <c r="E1019" t="s">
        <v>126</v>
      </c>
      <c r="F1019" t="s">
        <v>3162</v>
      </c>
      <c r="G1019" t="s">
        <v>152</v>
      </c>
      <c r="H1019" t="s">
        <v>46</v>
      </c>
      <c r="I1019" t="s">
        <v>129</v>
      </c>
      <c r="J1019" t="s">
        <v>130</v>
      </c>
      <c r="K1019" t="s">
        <v>131</v>
      </c>
      <c r="L1019" t="s">
        <v>3163</v>
      </c>
      <c r="M1019" t="s">
        <v>3164</v>
      </c>
      <c r="N1019">
        <v>3.5130555550000002</v>
      </c>
      <c r="O1019">
        <v>0</v>
      </c>
      <c r="P1019">
        <v>12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42.156666999999999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2174044</v>
      </c>
      <c r="B1020">
        <v>1</v>
      </c>
      <c r="C1020" t="s">
        <v>76</v>
      </c>
      <c r="D1020" t="s">
        <v>98</v>
      </c>
      <c r="E1020" t="s">
        <v>181</v>
      </c>
      <c r="F1020" t="s">
        <v>3165</v>
      </c>
      <c r="G1020" t="s">
        <v>194</v>
      </c>
      <c r="H1020" t="s">
        <v>46</v>
      </c>
      <c r="I1020" t="s">
        <v>129</v>
      </c>
      <c r="J1020" t="s">
        <v>130</v>
      </c>
      <c r="K1020" t="s">
        <v>131</v>
      </c>
      <c r="L1020" t="s">
        <v>3166</v>
      </c>
      <c r="M1020" t="s">
        <v>3167</v>
      </c>
      <c r="N1020">
        <v>1.0652777769999999</v>
      </c>
      <c r="O1020">
        <v>0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1.0652779999999999</v>
      </c>
      <c r="Y1020">
        <v>0</v>
      </c>
      <c r="Z1020">
        <v>0</v>
      </c>
    </row>
    <row r="1021" spans="1:26" x14ac:dyDescent="0.25">
      <c r="A1021">
        <v>2174047</v>
      </c>
      <c r="B1021">
        <v>1</v>
      </c>
      <c r="C1021" t="s">
        <v>76</v>
      </c>
      <c r="D1021" t="s">
        <v>89</v>
      </c>
      <c r="E1021" t="s">
        <v>181</v>
      </c>
      <c r="F1021" t="s">
        <v>3168</v>
      </c>
      <c r="G1021" t="s">
        <v>194</v>
      </c>
      <c r="H1021" t="s">
        <v>46</v>
      </c>
      <c r="I1021" t="s">
        <v>129</v>
      </c>
      <c r="J1021" t="s">
        <v>130</v>
      </c>
      <c r="K1021" t="s">
        <v>131</v>
      </c>
      <c r="L1021" t="s">
        <v>3169</v>
      </c>
      <c r="M1021" t="s">
        <v>3170</v>
      </c>
      <c r="N1021">
        <v>1.6225000000000001</v>
      </c>
      <c r="O1021">
        <v>0</v>
      </c>
      <c r="P1021">
        <v>1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1.6225000000000001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2174066</v>
      </c>
      <c r="B1022">
        <v>1</v>
      </c>
      <c r="C1022" t="s">
        <v>76</v>
      </c>
      <c r="D1022" t="s">
        <v>99</v>
      </c>
      <c r="E1022" t="s">
        <v>186</v>
      </c>
      <c r="F1022" t="s">
        <v>3171</v>
      </c>
      <c r="G1022" t="s">
        <v>136</v>
      </c>
      <c r="H1022" t="s">
        <v>47</v>
      </c>
      <c r="I1022" t="s">
        <v>129</v>
      </c>
      <c r="J1022" t="s">
        <v>130</v>
      </c>
      <c r="K1022" t="s">
        <v>131</v>
      </c>
      <c r="L1022" t="s">
        <v>3172</v>
      </c>
      <c r="M1022" t="s">
        <v>3173</v>
      </c>
      <c r="N1022">
        <v>0.212777777</v>
      </c>
      <c r="O1022">
        <v>46</v>
      </c>
      <c r="P1022">
        <v>60</v>
      </c>
      <c r="Q1022">
        <v>0</v>
      </c>
      <c r="R1022">
        <v>0</v>
      </c>
      <c r="S1022">
        <v>0</v>
      </c>
      <c r="T1022">
        <v>0</v>
      </c>
      <c r="U1022">
        <v>9.7877779999999994</v>
      </c>
      <c r="V1022">
        <v>12.766667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2174045</v>
      </c>
      <c r="B1023">
        <v>1</v>
      </c>
      <c r="C1023" t="s">
        <v>76</v>
      </c>
      <c r="D1023" t="s">
        <v>81</v>
      </c>
      <c r="E1023" t="s">
        <v>143</v>
      </c>
      <c r="F1023" t="s">
        <v>3174</v>
      </c>
      <c r="G1023" t="s">
        <v>201</v>
      </c>
      <c r="H1023" t="s">
        <v>47</v>
      </c>
      <c r="I1023" t="s">
        <v>129</v>
      </c>
      <c r="J1023" t="s">
        <v>130</v>
      </c>
      <c r="K1023" t="s">
        <v>131</v>
      </c>
      <c r="L1023" t="s">
        <v>3175</v>
      </c>
      <c r="M1023" t="s">
        <v>3176</v>
      </c>
      <c r="N1023">
        <v>0.105277777</v>
      </c>
      <c r="O1023">
        <v>0</v>
      </c>
      <c r="P1023">
        <v>847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89.170276999999999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2174050</v>
      </c>
      <c r="B1024">
        <v>1</v>
      </c>
      <c r="C1024" t="s">
        <v>76</v>
      </c>
      <c r="D1024" t="s">
        <v>104</v>
      </c>
      <c r="E1024" t="s">
        <v>143</v>
      </c>
      <c r="F1024" t="s">
        <v>3177</v>
      </c>
      <c r="G1024" t="s">
        <v>279</v>
      </c>
      <c r="H1024" t="s">
        <v>47</v>
      </c>
      <c r="I1024" t="s">
        <v>129</v>
      </c>
      <c r="J1024" t="s">
        <v>130</v>
      </c>
      <c r="K1024" t="s">
        <v>131</v>
      </c>
      <c r="L1024" t="s">
        <v>3178</v>
      </c>
      <c r="M1024" t="s">
        <v>3179</v>
      </c>
      <c r="N1024">
        <v>3.812777777</v>
      </c>
      <c r="O1024">
        <v>0</v>
      </c>
      <c r="P1024">
        <v>0</v>
      </c>
      <c r="Q1024">
        <v>0</v>
      </c>
      <c r="R1024">
        <v>100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381.27777800000001</v>
      </c>
      <c r="Y1024">
        <v>0</v>
      </c>
      <c r="Z1024">
        <v>0</v>
      </c>
    </row>
    <row r="1025" spans="1:26" x14ac:dyDescent="0.25">
      <c r="A1025">
        <v>2174052</v>
      </c>
      <c r="B1025">
        <v>1</v>
      </c>
      <c r="C1025" t="s">
        <v>76</v>
      </c>
      <c r="D1025" t="s">
        <v>94</v>
      </c>
      <c r="E1025" t="s">
        <v>181</v>
      </c>
      <c r="F1025" t="s">
        <v>3180</v>
      </c>
      <c r="G1025" t="s">
        <v>194</v>
      </c>
      <c r="H1025" t="s">
        <v>46</v>
      </c>
      <c r="I1025" t="s">
        <v>129</v>
      </c>
      <c r="J1025" t="s">
        <v>130</v>
      </c>
      <c r="K1025" t="s">
        <v>131</v>
      </c>
      <c r="L1025" t="s">
        <v>3181</v>
      </c>
      <c r="M1025" t="s">
        <v>3182</v>
      </c>
      <c r="N1025">
        <v>1.919166666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1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1.9191670000000001</v>
      </c>
    </row>
    <row r="1026" spans="1:26" x14ac:dyDescent="0.25">
      <c r="A1026">
        <v>2174046</v>
      </c>
      <c r="B1026">
        <v>1</v>
      </c>
      <c r="C1026" t="s">
        <v>76</v>
      </c>
      <c r="D1026" t="s">
        <v>85</v>
      </c>
      <c r="E1026" t="s">
        <v>718</v>
      </c>
      <c r="F1026" t="s">
        <v>3183</v>
      </c>
      <c r="G1026" t="s">
        <v>726</v>
      </c>
      <c r="H1026" t="s">
        <v>46</v>
      </c>
      <c r="I1026" t="s">
        <v>129</v>
      </c>
      <c r="J1026" t="s">
        <v>130</v>
      </c>
      <c r="K1026" t="s">
        <v>131</v>
      </c>
      <c r="L1026" t="s">
        <v>3184</v>
      </c>
      <c r="M1026" t="s">
        <v>3185</v>
      </c>
      <c r="N1026">
        <v>0.93583333300000004</v>
      </c>
      <c r="O1026">
        <v>0</v>
      </c>
      <c r="P1026">
        <v>10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9.358333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2174048</v>
      </c>
      <c r="B1027">
        <v>1</v>
      </c>
      <c r="C1027" t="s">
        <v>77</v>
      </c>
      <c r="D1027" t="s">
        <v>119</v>
      </c>
      <c r="E1027" t="s">
        <v>181</v>
      </c>
      <c r="F1027" t="s">
        <v>3186</v>
      </c>
      <c r="G1027" t="s">
        <v>194</v>
      </c>
      <c r="H1027" t="s">
        <v>46</v>
      </c>
      <c r="I1027" t="s">
        <v>129</v>
      </c>
      <c r="J1027" t="s">
        <v>130</v>
      </c>
      <c r="K1027" t="s">
        <v>131</v>
      </c>
      <c r="L1027" t="s">
        <v>3187</v>
      </c>
      <c r="M1027" t="s">
        <v>3188</v>
      </c>
      <c r="N1027">
        <v>3.6788888879999999</v>
      </c>
      <c r="O1027">
        <v>0</v>
      </c>
      <c r="P1027">
        <v>1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3.6788889999999999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2174054</v>
      </c>
      <c r="B1028">
        <v>1</v>
      </c>
      <c r="C1028" t="s">
        <v>76</v>
      </c>
      <c r="D1028" t="s">
        <v>102</v>
      </c>
      <c r="E1028" t="s">
        <v>126</v>
      </c>
      <c r="F1028" t="s">
        <v>3189</v>
      </c>
      <c r="G1028" t="s">
        <v>128</v>
      </c>
      <c r="H1028" t="s">
        <v>46</v>
      </c>
      <c r="I1028" t="s">
        <v>129</v>
      </c>
      <c r="J1028" t="s">
        <v>130</v>
      </c>
      <c r="K1028" t="s">
        <v>131</v>
      </c>
      <c r="L1028" t="s">
        <v>3190</v>
      </c>
      <c r="M1028" t="s">
        <v>3191</v>
      </c>
      <c r="N1028">
        <v>1.6397222220000001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16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26.235555999999999</v>
      </c>
    </row>
    <row r="1029" spans="1:26" x14ac:dyDescent="0.25">
      <c r="A1029">
        <v>2174057</v>
      </c>
      <c r="B1029">
        <v>1</v>
      </c>
      <c r="C1029" t="s">
        <v>77</v>
      </c>
      <c r="D1029" t="s">
        <v>111</v>
      </c>
      <c r="E1029" t="s">
        <v>186</v>
      </c>
      <c r="F1029" t="s">
        <v>3192</v>
      </c>
      <c r="G1029" t="s">
        <v>136</v>
      </c>
      <c r="H1029" t="s">
        <v>47</v>
      </c>
      <c r="I1029" t="s">
        <v>283</v>
      </c>
      <c r="J1029" t="s">
        <v>130</v>
      </c>
      <c r="K1029" t="s">
        <v>131</v>
      </c>
      <c r="L1029" t="s">
        <v>3193</v>
      </c>
      <c r="M1029" t="s">
        <v>3194</v>
      </c>
      <c r="N1029">
        <v>1.1111111E-2</v>
      </c>
      <c r="O1029">
        <v>0</v>
      </c>
      <c r="P1029">
        <v>0</v>
      </c>
      <c r="Q1029">
        <v>6</v>
      </c>
      <c r="R1029">
        <v>284</v>
      </c>
      <c r="S1029">
        <v>10</v>
      </c>
      <c r="T1029">
        <v>487</v>
      </c>
      <c r="U1029">
        <v>0</v>
      </c>
      <c r="V1029">
        <v>0</v>
      </c>
      <c r="W1029">
        <v>6.6667000000000004E-2</v>
      </c>
      <c r="X1029">
        <v>3.1555559999999998</v>
      </c>
      <c r="Y1029">
        <v>0.111111</v>
      </c>
      <c r="Z1029">
        <v>5.411111</v>
      </c>
    </row>
    <row r="1030" spans="1:26" x14ac:dyDescent="0.25">
      <c r="A1030">
        <v>2174067</v>
      </c>
      <c r="B1030">
        <v>1</v>
      </c>
      <c r="C1030" t="s">
        <v>76</v>
      </c>
      <c r="D1030" t="s">
        <v>97</v>
      </c>
      <c r="E1030" t="s">
        <v>181</v>
      </c>
      <c r="F1030" t="s">
        <v>3195</v>
      </c>
      <c r="G1030" t="s">
        <v>183</v>
      </c>
      <c r="H1030" t="s">
        <v>46</v>
      </c>
      <c r="I1030" t="s">
        <v>129</v>
      </c>
      <c r="J1030" t="s">
        <v>130</v>
      </c>
      <c r="K1030" t="s">
        <v>131</v>
      </c>
      <c r="L1030" t="s">
        <v>3196</v>
      </c>
      <c r="M1030" t="s">
        <v>3197</v>
      </c>
      <c r="N1030">
        <v>1.896111111</v>
      </c>
      <c r="O1030">
        <v>0</v>
      </c>
      <c r="P1030">
        <v>1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1.8961110000000001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2174062</v>
      </c>
      <c r="B1031">
        <v>1</v>
      </c>
      <c r="C1031" t="s">
        <v>77</v>
      </c>
      <c r="D1031" t="s">
        <v>124</v>
      </c>
      <c r="E1031" t="s">
        <v>126</v>
      </c>
      <c r="F1031" t="s">
        <v>1300</v>
      </c>
      <c r="G1031" t="s">
        <v>128</v>
      </c>
      <c r="H1031" t="s">
        <v>46</v>
      </c>
      <c r="I1031" t="s">
        <v>129</v>
      </c>
      <c r="J1031" t="s">
        <v>130</v>
      </c>
      <c r="K1031" t="s">
        <v>131</v>
      </c>
      <c r="L1031" t="s">
        <v>3198</v>
      </c>
      <c r="M1031" t="s">
        <v>3199</v>
      </c>
      <c r="N1031">
        <v>5.2669444439999999</v>
      </c>
      <c r="O1031">
        <v>0</v>
      </c>
      <c r="P1031">
        <v>225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1185.0625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2174063</v>
      </c>
      <c r="B1032">
        <v>1</v>
      </c>
      <c r="C1032" t="s">
        <v>76</v>
      </c>
      <c r="D1032" t="s">
        <v>103</v>
      </c>
      <c r="E1032" t="s">
        <v>181</v>
      </c>
      <c r="F1032" t="s">
        <v>3200</v>
      </c>
      <c r="G1032" t="s">
        <v>194</v>
      </c>
      <c r="H1032" t="s">
        <v>46</v>
      </c>
      <c r="I1032" t="s">
        <v>129</v>
      </c>
      <c r="J1032" t="s">
        <v>130</v>
      </c>
      <c r="K1032" t="s">
        <v>131</v>
      </c>
      <c r="L1032" t="s">
        <v>3201</v>
      </c>
      <c r="M1032" t="s">
        <v>3202</v>
      </c>
      <c r="N1032">
        <v>3.2694444439999999</v>
      </c>
      <c r="O1032">
        <v>0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3.269444</v>
      </c>
      <c r="Y1032">
        <v>0</v>
      </c>
      <c r="Z1032">
        <v>0</v>
      </c>
    </row>
    <row r="1033" spans="1:26" x14ac:dyDescent="0.25">
      <c r="A1033">
        <v>2174065</v>
      </c>
      <c r="B1033">
        <v>1</v>
      </c>
      <c r="C1033" t="s">
        <v>76</v>
      </c>
      <c r="D1033" t="s">
        <v>90</v>
      </c>
      <c r="E1033" t="s">
        <v>181</v>
      </c>
      <c r="F1033" t="s">
        <v>3203</v>
      </c>
      <c r="G1033" t="s">
        <v>194</v>
      </c>
      <c r="H1033" t="s">
        <v>46</v>
      </c>
      <c r="I1033" t="s">
        <v>129</v>
      </c>
      <c r="J1033" t="s">
        <v>130</v>
      </c>
      <c r="K1033" t="s">
        <v>131</v>
      </c>
      <c r="L1033" t="s">
        <v>3204</v>
      </c>
      <c r="M1033" t="s">
        <v>3205</v>
      </c>
      <c r="N1033">
        <v>6.187777777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1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6.1877779999999998</v>
      </c>
    </row>
    <row r="1034" spans="1:26" x14ac:dyDescent="0.25">
      <c r="A1034">
        <v>2174069</v>
      </c>
      <c r="B1034">
        <v>1</v>
      </c>
      <c r="C1034" t="s">
        <v>76</v>
      </c>
      <c r="D1034" t="s">
        <v>90</v>
      </c>
      <c r="E1034" t="s">
        <v>126</v>
      </c>
      <c r="F1034" t="s">
        <v>3206</v>
      </c>
      <c r="G1034" t="s">
        <v>128</v>
      </c>
      <c r="H1034" t="s">
        <v>46</v>
      </c>
      <c r="I1034" t="s">
        <v>129</v>
      </c>
      <c r="J1034" t="s">
        <v>130</v>
      </c>
      <c r="K1034" t="s">
        <v>131</v>
      </c>
      <c r="L1034" t="s">
        <v>3207</v>
      </c>
      <c r="M1034" t="s">
        <v>3208</v>
      </c>
      <c r="N1034">
        <v>3.400555555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5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17.002777999999999</v>
      </c>
    </row>
    <row r="1035" spans="1:26" x14ac:dyDescent="0.25">
      <c r="A1035">
        <v>2174071</v>
      </c>
      <c r="B1035">
        <v>1</v>
      </c>
      <c r="C1035" t="s">
        <v>76</v>
      </c>
      <c r="D1035" t="s">
        <v>83</v>
      </c>
      <c r="E1035" t="s">
        <v>181</v>
      </c>
      <c r="F1035" t="s">
        <v>3209</v>
      </c>
      <c r="G1035" t="s">
        <v>194</v>
      </c>
      <c r="H1035" t="s">
        <v>46</v>
      </c>
      <c r="I1035" t="s">
        <v>129</v>
      </c>
      <c r="J1035" t="s">
        <v>130</v>
      </c>
      <c r="K1035" t="s">
        <v>131</v>
      </c>
      <c r="L1035" t="s">
        <v>3210</v>
      </c>
      <c r="M1035" t="s">
        <v>3211</v>
      </c>
      <c r="N1035">
        <v>3.8513888879999998</v>
      </c>
      <c r="O1035">
        <v>0</v>
      </c>
      <c r="P1035">
        <v>3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11.554167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2174070</v>
      </c>
      <c r="B1036">
        <v>1</v>
      </c>
      <c r="C1036" t="s">
        <v>76</v>
      </c>
      <c r="D1036" t="s">
        <v>102</v>
      </c>
      <c r="E1036" t="s">
        <v>161</v>
      </c>
      <c r="F1036" t="s">
        <v>3212</v>
      </c>
      <c r="G1036" t="s">
        <v>402</v>
      </c>
      <c r="H1036" t="s">
        <v>46</v>
      </c>
      <c r="I1036" t="s">
        <v>129</v>
      </c>
      <c r="J1036" t="s">
        <v>130</v>
      </c>
      <c r="K1036" t="s">
        <v>131</v>
      </c>
      <c r="L1036" t="s">
        <v>3213</v>
      </c>
      <c r="M1036" t="s">
        <v>3214</v>
      </c>
      <c r="N1036">
        <v>1.6144444440000001</v>
      </c>
      <c r="O1036">
        <v>1</v>
      </c>
      <c r="P1036">
        <v>28</v>
      </c>
      <c r="Q1036">
        <v>0</v>
      </c>
      <c r="R1036">
        <v>0</v>
      </c>
      <c r="S1036">
        <v>0</v>
      </c>
      <c r="T1036">
        <v>0</v>
      </c>
      <c r="U1036">
        <v>1.614444</v>
      </c>
      <c r="V1036">
        <v>45.204444000000002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2174078</v>
      </c>
      <c r="B1037">
        <v>1</v>
      </c>
      <c r="C1037" t="s">
        <v>77</v>
      </c>
      <c r="D1037" t="s">
        <v>123</v>
      </c>
      <c r="E1037" t="s">
        <v>161</v>
      </c>
      <c r="F1037" t="s">
        <v>3215</v>
      </c>
      <c r="G1037" t="s">
        <v>402</v>
      </c>
      <c r="H1037" t="s">
        <v>46</v>
      </c>
      <c r="I1037" t="s">
        <v>129</v>
      </c>
      <c r="J1037" t="s">
        <v>130</v>
      </c>
      <c r="K1037" t="s">
        <v>131</v>
      </c>
      <c r="L1037" t="s">
        <v>3216</v>
      </c>
      <c r="M1037" t="s">
        <v>3217</v>
      </c>
      <c r="N1037">
        <v>2.5491666660000001</v>
      </c>
      <c r="O1037">
        <v>0</v>
      </c>
      <c r="P1037">
        <v>22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56.081667000000003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2174073</v>
      </c>
      <c r="B1038">
        <v>1</v>
      </c>
      <c r="C1038" t="s">
        <v>76</v>
      </c>
      <c r="D1038" t="s">
        <v>100</v>
      </c>
      <c r="E1038" t="s">
        <v>161</v>
      </c>
      <c r="F1038" t="s">
        <v>3218</v>
      </c>
      <c r="G1038" t="s">
        <v>402</v>
      </c>
      <c r="H1038" t="s">
        <v>46</v>
      </c>
      <c r="I1038" t="s">
        <v>129</v>
      </c>
      <c r="J1038" t="s">
        <v>130</v>
      </c>
      <c r="K1038" t="s">
        <v>131</v>
      </c>
      <c r="L1038" t="s">
        <v>3219</v>
      </c>
      <c r="M1038" t="s">
        <v>3220</v>
      </c>
      <c r="N1038">
        <v>2.2919444439999999</v>
      </c>
      <c r="O1038">
        <v>0</v>
      </c>
      <c r="P1038">
        <v>225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515.6875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2174077</v>
      </c>
      <c r="B1039">
        <v>1</v>
      </c>
      <c r="C1039" t="s">
        <v>76</v>
      </c>
      <c r="D1039" t="s">
        <v>93</v>
      </c>
      <c r="E1039" t="s">
        <v>143</v>
      </c>
      <c r="F1039" t="s">
        <v>3221</v>
      </c>
      <c r="G1039" t="s">
        <v>145</v>
      </c>
      <c r="H1039" t="s">
        <v>47</v>
      </c>
      <c r="I1039" t="s">
        <v>129</v>
      </c>
      <c r="J1039" t="s">
        <v>130</v>
      </c>
      <c r="K1039" t="s">
        <v>131</v>
      </c>
      <c r="L1039" t="s">
        <v>3222</v>
      </c>
      <c r="M1039" t="s">
        <v>3223</v>
      </c>
      <c r="N1039">
        <v>3.4011111110000001</v>
      </c>
      <c r="O1039">
        <v>17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57.818888999999999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2174079</v>
      </c>
      <c r="B1040">
        <v>1</v>
      </c>
      <c r="C1040" t="s">
        <v>76</v>
      </c>
      <c r="D1040" t="s">
        <v>94</v>
      </c>
      <c r="E1040" t="s">
        <v>161</v>
      </c>
      <c r="F1040" t="s">
        <v>3224</v>
      </c>
      <c r="G1040" t="s">
        <v>163</v>
      </c>
      <c r="H1040" t="s">
        <v>46</v>
      </c>
      <c r="I1040" t="s">
        <v>129</v>
      </c>
      <c r="J1040" t="s">
        <v>130</v>
      </c>
      <c r="K1040" t="s">
        <v>131</v>
      </c>
      <c r="L1040" t="s">
        <v>3225</v>
      </c>
      <c r="M1040" t="s">
        <v>3226</v>
      </c>
      <c r="N1040">
        <v>0.93305555500000004</v>
      </c>
      <c r="O1040">
        <v>0</v>
      </c>
      <c r="P1040">
        <v>61</v>
      </c>
      <c r="Q1040">
        <v>0</v>
      </c>
      <c r="R1040">
        <v>196</v>
      </c>
      <c r="S1040">
        <v>0</v>
      </c>
      <c r="T1040">
        <v>0</v>
      </c>
      <c r="U1040">
        <v>0</v>
      </c>
      <c r="V1040">
        <v>56.916389000000002</v>
      </c>
      <c r="W1040">
        <v>0</v>
      </c>
      <c r="X1040">
        <v>182.87888899999999</v>
      </c>
      <c r="Y1040">
        <v>0</v>
      </c>
      <c r="Z1040">
        <v>0</v>
      </c>
    </row>
    <row r="1041" spans="1:26" x14ac:dyDescent="0.25">
      <c r="A1041">
        <v>2174075</v>
      </c>
      <c r="B1041">
        <v>1</v>
      </c>
      <c r="C1041" t="s">
        <v>76</v>
      </c>
      <c r="D1041" t="s">
        <v>88</v>
      </c>
      <c r="E1041" t="s">
        <v>181</v>
      </c>
      <c r="F1041" t="s">
        <v>2192</v>
      </c>
      <c r="G1041" t="s">
        <v>287</v>
      </c>
      <c r="H1041" t="s">
        <v>46</v>
      </c>
      <c r="I1041" t="s">
        <v>129</v>
      </c>
      <c r="J1041" t="s">
        <v>130</v>
      </c>
      <c r="K1041" t="s">
        <v>131</v>
      </c>
      <c r="L1041" t="s">
        <v>3227</v>
      </c>
      <c r="M1041" t="s">
        <v>3228</v>
      </c>
      <c r="N1041">
        <v>2.8286111109999998</v>
      </c>
      <c r="O1041">
        <v>0</v>
      </c>
      <c r="P1041">
        <v>1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2.828611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2174082</v>
      </c>
      <c r="B1042">
        <v>1</v>
      </c>
      <c r="C1042" t="s">
        <v>77</v>
      </c>
      <c r="D1042" t="s">
        <v>114</v>
      </c>
      <c r="E1042" t="s">
        <v>126</v>
      </c>
      <c r="F1042" t="s">
        <v>3229</v>
      </c>
      <c r="G1042" t="s">
        <v>128</v>
      </c>
      <c r="H1042" t="s">
        <v>46</v>
      </c>
      <c r="I1042" t="s">
        <v>129</v>
      </c>
      <c r="J1042" t="s">
        <v>130</v>
      </c>
      <c r="K1042" t="s">
        <v>131</v>
      </c>
      <c r="L1042" t="s">
        <v>3230</v>
      </c>
      <c r="M1042" t="s">
        <v>3231</v>
      </c>
      <c r="N1042">
        <v>1.7155555549999999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3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5.1466669999999999</v>
      </c>
    </row>
    <row r="1043" spans="1:26" x14ac:dyDescent="0.25">
      <c r="A1043">
        <v>2174081</v>
      </c>
      <c r="B1043">
        <v>1</v>
      </c>
      <c r="C1043" t="s">
        <v>76</v>
      </c>
      <c r="D1043" t="s">
        <v>94</v>
      </c>
      <c r="E1043" t="s">
        <v>161</v>
      </c>
      <c r="F1043" t="s">
        <v>3232</v>
      </c>
      <c r="G1043" t="s">
        <v>163</v>
      </c>
      <c r="H1043" t="s">
        <v>46</v>
      </c>
      <c r="I1043" t="s">
        <v>129</v>
      </c>
      <c r="J1043" t="s">
        <v>130</v>
      </c>
      <c r="K1043" t="s">
        <v>131</v>
      </c>
      <c r="L1043" t="s">
        <v>3233</v>
      </c>
      <c r="M1043" t="s">
        <v>3234</v>
      </c>
      <c r="N1043">
        <v>0.98166666599999997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87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85.405000000000001</v>
      </c>
    </row>
    <row r="1044" spans="1:26" x14ac:dyDescent="0.25">
      <c r="A1044">
        <v>2174083</v>
      </c>
      <c r="B1044">
        <v>1</v>
      </c>
      <c r="C1044" t="s">
        <v>76</v>
      </c>
      <c r="D1044" t="s">
        <v>79</v>
      </c>
      <c r="E1044" t="s">
        <v>181</v>
      </c>
      <c r="F1044" t="s">
        <v>3235</v>
      </c>
      <c r="G1044" t="s">
        <v>194</v>
      </c>
      <c r="H1044" t="s">
        <v>46</v>
      </c>
      <c r="I1044" t="s">
        <v>129</v>
      </c>
      <c r="J1044" t="s">
        <v>130</v>
      </c>
      <c r="K1044" t="s">
        <v>131</v>
      </c>
      <c r="L1044" t="s">
        <v>3236</v>
      </c>
      <c r="M1044" t="s">
        <v>3237</v>
      </c>
      <c r="N1044">
        <v>1.3377777769999999</v>
      </c>
      <c r="O1044">
        <v>0</v>
      </c>
      <c r="P1044">
        <v>3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4.0133330000000003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2174084</v>
      </c>
      <c r="B1045">
        <v>1</v>
      </c>
      <c r="C1045" t="s">
        <v>76</v>
      </c>
      <c r="D1045" t="s">
        <v>93</v>
      </c>
      <c r="E1045" t="s">
        <v>161</v>
      </c>
      <c r="F1045" t="s">
        <v>3238</v>
      </c>
      <c r="G1045" t="s">
        <v>402</v>
      </c>
      <c r="H1045" t="s">
        <v>46</v>
      </c>
      <c r="I1045" t="s">
        <v>129</v>
      </c>
      <c r="J1045" t="s">
        <v>130</v>
      </c>
      <c r="K1045" t="s">
        <v>131</v>
      </c>
      <c r="L1045" t="s">
        <v>3239</v>
      </c>
      <c r="M1045" t="s">
        <v>3240</v>
      </c>
      <c r="N1045">
        <v>1.2661111110000001</v>
      </c>
      <c r="O1045">
        <v>0</v>
      </c>
      <c r="P1045">
        <v>118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149.40111099999999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2174090</v>
      </c>
      <c r="B1046">
        <v>1</v>
      </c>
      <c r="C1046" t="s">
        <v>76</v>
      </c>
      <c r="D1046" t="s">
        <v>90</v>
      </c>
      <c r="E1046" t="s">
        <v>143</v>
      </c>
      <c r="F1046" t="s">
        <v>3241</v>
      </c>
      <c r="G1046" t="s">
        <v>425</v>
      </c>
      <c r="H1046" t="s">
        <v>47</v>
      </c>
      <c r="I1046" t="s">
        <v>129</v>
      </c>
      <c r="J1046" t="s">
        <v>130</v>
      </c>
      <c r="K1046" t="s">
        <v>131</v>
      </c>
      <c r="L1046" t="s">
        <v>3242</v>
      </c>
      <c r="M1046" t="s">
        <v>3243</v>
      </c>
      <c r="N1046">
        <v>0.92555555499999997</v>
      </c>
      <c r="O1046">
        <v>0</v>
      </c>
      <c r="P1046">
        <v>0</v>
      </c>
      <c r="Q1046">
        <v>1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0.92555600000000005</v>
      </c>
      <c r="X1046">
        <v>0</v>
      </c>
      <c r="Y1046">
        <v>0</v>
      </c>
      <c r="Z1046">
        <v>0</v>
      </c>
    </row>
    <row r="1047" spans="1:26" x14ac:dyDescent="0.25">
      <c r="A1047">
        <v>2174095</v>
      </c>
      <c r="B1047">
        <v>1</v>
      </c>
      <c r="C1047" t="s">
        <v>76</v>
      </c>
      <c r="D1047" t="s">
        <v>86</v>
      </c>
      <c r="E1047" t="s">
        <v>126</v>
      </c>
      <c r="F1047" t="s">
        <v>3244</v>
      </c>
      <c r="G1047" t="s">
        <v>140</v>
      </c>
      <c r="H1047" t="s">
        <v>46</v>
      </c>
      <c r="I1047" t="s">
        <v>129</v>
      </c>
      <c r="J1047" t="s">
        <v>130</v>
      </c>
      <c r="K1047" t="s">
        <v>131</v>
      </c>
      <c r="L1047" t="s">
        <v>3245</v>
      </c>
      <c r="M1047" t="s">
        <v>3246</v>
      </c>
      <c r="N1047">
        <v>10.171666666</v>
      </c>
      <c r="O1047">
        <v>0</v>
      </c>
      <c r="P1047">
        <v>38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386.52333299999998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2174094</v>
      </c>
      <c r="B1048">
        <v>1</v>
      </c>
      <c r="C1048" t="s">
        <v>76</v>
      </c>
      <c r="D1048" t="s">
        <v>101</v>
      </c>
      <c r="E1048" t="s">
        <v>718</v>
      </c>
      <c r="F1048" t="s">
        <v>1874</v>
      </c>
      <c r="G1048" t="s">
        <v>128</v>
      </c>
      <c r="H1048" t="s">
        <v>46</v>
      </c>
      <c r="I1048" t="s">
        <v>129</v>
      </c>
      <c r="J1048" t="s">
        <v>130</v>
      </c>
      <c r="K1048" t="s">
        <v>131</v>
      </c>
      <c r="L1048" t="s">
        <v>3247</v>
      </c>
      <c r="M1048" t="s">
        <v>3248</v>
      </c>
      <c r="N1048">
        <v>1.710555555</v>
      </c>
      <c r="O1048">
        <v>0</v>
      </c>
      <c r="P1048">
        <v>32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54.737777999999999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2174098</v>
      </c>
      <c r="B1049">
        <v>1</v>
      </c>
      <c r="C1049" t="s">
        <v>76</v>
      </c>
      <c r="D1049" t="s">
        <v>90</v>
      </c>
      <c r="E1049" t="s">
        <v>126</v>
      </c>
      <c r="F1049" t="s">
        <v>3249</v>
      </c>
      <c r="G1049" t="s">
        <v>128</v>
      </c>
      <c r="H1049" t="s">
        <v>46</v>
      </c>
      <c r="I1049" t="s">
        <v>129</v>
      </c>
      <c r="J1049" t="s">
        <v>130</v>
      </c>
      <c r="K1049" t="s">
        <v>131</v>
      </c>
      <c r="L1049" t="s">
        <v>3250</v>
      </c>
      <c r="M1049" t="s">
        <v>3251</v>
      </c>
      <c r="N1049">
        <v>2.0980555550000002</v>
      </c>
      <c r="O1049">
        <v>0</v>
      </c>
      <c r="P1049">
        <v>120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251.76666700000001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2174097</v>
      </c>
      <c r="B1050">
        <v>1</v>
      </c>
      <c r="C1050" t="s">
        <v>76</v>
      </c>
      <c r="D1050" t="s">
        <v>79</v>
      </c>
      <c r="E1050" t="s">
        <v>126</v>
      </c>
      <c r="F1050" t="s">
        <v>3252</v>
      </c>
      <c r="G1050" t="s">
        <v>128</v>
      </c>
      <c r="H1050" t="s">
        <v>46</v>
      </c>
      <c r="I1050" t="s">
        <v>129</v>
      </c>
      <c r="J1050" t="s">
        <v>130</v>
      </c>
      <c r="K1050" t="s">
        <v>131</v>
      </c>
      <c r="L1050" t="s">
        <v>3253</v>
      </c>
      <c r="M1050" t="s">
        <v>3254</v>
      </c>
      <c r="N1050">
        <v>1.784166666</v>
      </c>
      <c r="O1050">
        <v>0</v>
      </c>
      <c r="P1050">
        <v>71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126.675833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2174104</v>
      </c>
      <c r="B1051">
        <v>1</v>
      </c>
      <c r="C1051" t="s">
        <v>76</v>
      </c>
      <c r="D1051" t="s">
        <v>78</v>
      </c>
      <c r="E1051" t="s">
        <v>186</v>
      </c>
      <c r="F1051" t="s">
        <v>3255</v>
      </c>
      <c r="G1051" t="s">
        <v>136</v>
      </c>
      <c r="H1051" t="s">
        <v>47</v>
      </c>
      <c r="I1051" t="s">
        <v>129</v>
      </c>
      <c r="J1051" t="s">
        <v>130</v>
      </c>
      <c r="K1051" t="s">
        <v>131</v>
      </c>
      <c r="L1051" t="s">
        <v>3256</v>
      </c>
      <c r="M1051" t="s">
        <v>3257</v>
      </c>
      <c r="N1051">
        <v>0.82888888800000005</v>
      </c>
      <c r="O1051">
        <v>1</v>
      </c>
      <c r="P1051">
        <v>3253</v>
      </c>
      <c r="Q1051">
        <v>0</v>
      </c>
      <c r="R1051">
        <v>0</v>
      </c>
      <c r="S1051">
        <v>0</v>
      </c>
      <c r="T1051">
        <v>0</v>
      </c>
      <c r="U1051">
        <v>0.82888899999999999</v>
      </c>
      <c r="V1051">
        <v>2696.3755529999999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2175843</v>
      </c>
      <c r="B1052">
        <v>1</v>
      </c>
      <c r="C1052" t="s">
        <v>76</v>
      </c>
      <c r="D1052" t="s">
        <v>90</v>
      </c>
      <c r="E1052" t="s">
        <v>186</v>
      </c>
      <c r="F1052" t="s">
        <v>3258</v>
      </c>
      <c r="G1052" t="s">
        <v>201</v>
      </c>
      <c r="H1052" t="s">
        <v>47</v>
      </c>
      <c r="I1052" t="s">
        <v>283</v>
      </c>
      <c r="J1052" t="s">
        <v>130</v>
      </c>
      <c r="K1052" t="s">
        <v>131</v>
      </c>
      <c r="L1052" t="s">
        <v>3259</v>
      </c>
      <c r="M1052" t="s">
        <v>3260</v>
      </c>
      <c r="N1052">
        <v>4.6666666000000002E-2</v>
      </c>
      <c r="O1052">
        <v>0</v>
      </c>
      <c r="P1052">
        <v>0</v>
      </c>
      <c r="Q1052">
        <v>17</v>
      </c>
      <c r="R1052">
        <v>149</v>
      </c>
      <c r="S1052">
        <v>0</v>
      </c>
      <c r="T1052">
        <v>0</v>
      </c>
      <c r="U1052">
        <v>0</v>
      </c>
      <c r="V1052">
        <v>0</v>
      </c>
      <c r="W1052">
        <v>0.79333299999999995</v>
      </c>
      <c r="X1052">
        <v>6.9533329999999998</v>
      </c>
      <c r="Y1052">
        <v>0</v>
      </c>
      <c r="Z1052">
        <v>0</v>
      </c>
    </row>
    <row r="1053" spans="1:26" x14ac:dyDescent="0.25">
      <c r="A1053">
        <v>2174106</v>
      </c>
      <c r="B1053">
        <v>1</v>
      </c>
      <c r="C1053" t="s">
        <v>76</v>
      </c>
      <c r="D1053" t="s">
        <v>86</v>
      </c>
      <c r="E1053" t="s">
        <v>181</v>
      </c>
      <c r="F1053" t="s">
        <v>3261</v>
      </c>
      <c r="G1053" t="s">
        <v>194</v>
      </c>
      <c r="H1053" t="s">
        <v>46</v>
      </c>
      <c r="I1053" t="s">
        <v>129</v>
      </c>
      <c r="J1053" t="s">
        <v>130</v>
      </c>
      <c r="K1053" t="s">
        <v>131</v>
      </c>
      <c r="L1053" t="s">
        <v>3262</v>
      </c>
      <c r="M1053" t="s">
        <v>3263</v>
      </c>
      <c r="N1053">
        <v>4.2472222220000004</v>
      </c>
      <c r="O1053">
        <v>0</v>
      </c>
      <c r="P1053">
        <v>2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8.4944439999999997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2174105</v>
      </c>
      <c r="B1054">
        <v>1</v>
      </c>
      <c r="C1054" t="s">
        <v>76</v>
      </c>
      <c r="D1054" t="s">
        <v>99</v>
      </c>
      <c r="E1054" t="s">
        <v>813</v>
      </c>
      <c r="F1054" t="s">
        <v>3264</v>
      </c>
      <c r="G1054" t="s">
        <v>136</v>
      </c>
      <c r="H1054" t="s">
        <v>47</v>
      </c>
      <c r="I1054" t="s">
        <v>283</v>
      </c>
      <c r="J1054" t="s">
        <v>130</v>
      </c>
      <c r="K1054" t="s">
        <v>131</v>
      </c>
      <c r="L1054" t="s">
        <v>3265</v>
      </c>
      <c r="M1054" t="s">
        <v>3266</v>
      </c>
      <c r="N1054">
        <v>3.4722221999999997E-2</v>
      </c>
      <c r="O1054">
        <v>154</v>
      </c>
      <c r="P1054">
        <v>498</v>
      </c>
      <c r="Q1054">
        <v>0</v>
      </c>
      <c r="R1054">
        <v>0</v>
      </c>
      <c r="S1054">
        <v>0</v>
      </c>
      <c r="T1054">
        <v>0</v>
      </c>
      <c r="U1054">
        <v>5.3472220000000004</v>
      </c>
      <c r="V1054">
        <v>17.291667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2174108</v>
      </c>
      <c r="B1055">
        <v>1</v>
      </c>
      <c r="C1055" t="s">
        <v>76</v>
      </c>
      <c r="D1055" t="s">
        <v>81</v>
      </c>
      <c r="E1055" t="s">
        <v>181</v>
      </c>
      <c r="F1055" t="s">
        <v>3267</v>
      </c>
      <c r="G1055" t="s">
        <v>287</v>
      </c>
      <c r="H1055" t="s">
        <v>46</v>
      </c>
      <c r="I1055" t="s">
        <v>129</v>
      </c>
      <c r="J1055" t="s">
        <v>130</v>
      </c>
      <c r="K1055" t="s">
        <v>131</v>
      </c>
      <c r="L1055" t="s">
        <v>3268</v>
      </c>
      <c r="M1055" t="s">
        <v>3269</v>
      </c>
      <c r="N1055">
        <v>0.74305555499999998</v>
      </c>
      <c r="O1055">
        <v>0</v>
      </c>
      <c r="P1055">
        <v>8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5.9444439999999998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2174112</v>
      </c>
      <c r="B1056">
        <v>1</v>
      </c>
      <c r="C1056" t="s">
        <v>76</v>
      </c>
      <c r="D1056" t="s">
        <v>78</v>
      </c>
      <c r="E1056" t="s">
        <v>181</v>
      </c>
      <c r="F1056" t="s">
        <v>3270</v>
      </c>
      <c r="G1056" t="s">
        <v>194</v>
      </c>
      <c r="H1056" t="s">
        <v>46</v>
      </c>
      <c r="I1056" t="s">
        <v>129</v>
      </c>
      <c r="J1056" t="s">
        <v>130</v>
      </c>
      <c r="K1056" t="s">
        <v>131</v>
      </c>
      <c r="L1056" t="s">
        <v>3271</v>
      </c>
      <c r="M1056" t="s">
        <v>3272</v>
      </c>
      <c r="N1056">
        <v>4.9063888880000004</v>
      </c>
      <c r="O1056">
        <v>0</v>
      </c>
      <c r="P1056">
        <v>1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4.9063889999999999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2174111</v>
      </c>
      <c r="B1057">
        <v>1</v>
      </c>
      <c r="C1057" t="s">
        <v>76</v>
      </c>
      <c r="D1057" t="s">
        <v>106</v>
      </c>
      <c r="E1057" t="s">
        <v>161</v>
      </c>
      <c r="F1057" t="s">
        <v>3273</v>
      </c>
      <c r="G1057" t="s">
        <v>3274</v>
      </c>
      <c r="H1057" t="s">
        <v>46</v>
      </c>
      <c r="I1057" t="s">
        <v>129</v>
      </c>
      <c r="J1057" t="s">
        <v>130</v>
      </c>
      <c r="K1057" t="s">
        <v>131</v>
      </c>
      <c r="L1057" t="s">
        <v>3275</v>
      </c>
      <c r="M1057" t="s">
        <v>3276</v>
      </c>
      <c r="N1057">
        <v>0.443611111</v>
      </c>
      <c r="O1057">
        <v>0</v>
      </c>
      <c r="P1057">
        <v>1184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525.23555499999998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2174113</v>
      </c>
      <c r="B1058">
        <v>1</v>
      </c>
      <c r="C1058" t="s">
        <v>76</v>
      </c>
      <c r="D1058" t="s">
        <v>80</v>
      </c>
      <c r="E1058" t="s">
        <v>181</v>
      </c>
      <c r="F1058" t="s">
        <v>3277</v>
      </c>
      <c r="G1058" t="s">
        <v>194</v>
      </c>
      <c r="H1058" t="s">
        <v>46</v>
      </c>
      <c r="I1058" t="s">
        <v>129</v>
      </c>
      <c r="J1058" t="s">
        <v>130</v>
      </c>
      <c r="K1058" t="s">
        <v>131</v>
      </c>
      <c r="L1058" t="s">
        <v>3278</v>
      </c>
      <c r="M1058" t="s">
        <v>3279</v>
      </c>
      <c r="N1058">
        <v>1.075</v>
      </c>
      <c r="O1058">
        <v>0</v>
      </c>
      <c r="P1058">
        <v>3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3.2250000000000001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2174119</v>
      </c>
      <c r="B1059">
        <v>1</v>
      </c>
      <c r="C1059" t="s">
        <v>77</v>
      </c>
      <c r="D1059" t="s">
        <v>123</v>
      </c>
      <c r="E1059" t="s">
        <v>126</v>
      </c>
      <c r="F1059" t="s">
        <v>3280</v>
      </c>
      <c r="G1059" t="s">
        <v>128</v>
      </c>
      <c r="H1059" t="s">
        <v>46</v>
      </c>
      <c r="I1059" t="s">
        <v>129</v>
      </c>
      <c r="J1059" t="s">
        <v>130</v>
      </c>
      <c r="K1059" t="s">
        <v>131</v>
      </c>
      <c r="L1059" t="s">
        <v>3281</v>
      </c>
      <c r="M1059" t="s">
        <v>3282</v>
      </c>
      <c r="N1059">
        <v>5.545555555</v>
      </c>
      <c r="O1059">
        <v>0</v>
      </c>
      <c r="P1059">
        <v>22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122.002222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2174125</v>
      </c>
      <c r="B1060">
        <v>1</v>
      </c>
      <c r="C1060" t="s">
        <v>77</v>
      </c>
      <c r="D1060" t="s">
        <v>111</v>
      </c>
      <c r="E1060" t="s">
        <v>181</v>
      </c>
      <c r="F1060" t="s">
        <v>3283</v>
      </c>
      <c r="G1060" t="s">
        <v>194</v>
      </c>
      <c r="H1060" t="s">
        <v>46</v>
      </c>
      <c r="I1060" t="s">
        <v>129</v>
      </c>
      <c r="J1060" t="s">
        <v>130</v>
      </c>
      <c r="K1060" t="s">
        <v>131</v>
      </c>
      <c r="L1060" t="s">
        <v>3284</v>
      </c>
      <c r="M1060" t="s">
        <v>3285</v>
      </c>
      <c r="N1060">
        <v>1.9097222220000001</v>
      </c>
      <c r="O1060">
        <v>0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1.9097219999999999</v>
      </c>
      <c r="Y1060">
        <v>0</v>
      </c>
      <c r="Z1060">
        <v>0</v>
      </c>
    </row>
    <row r="1061" spans="1:26" x14ac:dyDescent="0.25">
      <c r="A1061">
        <v>2174123</v>
      </c>
      <c r="B1061">
        <v>1</v>
      </c>
      <c r="C1061" t="s">
        <v>77</v>
      </c>
      <c r="D1061" t="s">
        <v>124</v>
      </c>
      <c r="E1061" t="s">
        <v>181</v>
      </c>
      <c r="F1061" t="s">
        <v>3286</v>
      </c>
      <c r="G1061" t="s">
        <v>287</v>
      </c>
      <c r="H1061" t="s">
        <v>46</v>
      </c>
      <c r="I1061" t="s">
        <v>129</v>
      </c>
      <c r="J1061" t="s">
        <v>130</v>
      </c>
      <c r="K1061" t="s">
        <v>131</v>
      </c>
      <c r="L1061" t="s">
        <v>3287</v>
      </c>
      <c r="M1061" t="s">
        <v>3288</v>
      </c>
      <c r="N1061">
        <v>1.447777777</v>
      </c>
      <c r="O1061">
        <v>0</v>
      </c>
      <c r="P1061">
        <v>11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15.925556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2174114</v>
      </c>
      <c r="B1062">
        <v>1</v>
      </c>
      <c r="C1062" t="s">
        <v>76</v>
      </c>
      <c r="D1062" t="s">
        <v>80</v>
      </c>
      <c r="E1062" t="s">
        <v>181</v>
      </c>
      <c r="F1062" t="s">
        <v>3289</v>
      </c>
      <c r="G1062" t="s">
        <v>194</v>
      </c>
      <c r="H1062" t="s">
        <v>46</v>
      </c>
      <c r="I1062" t="s">
        <v>129</v>
      </c>
      <c r="J1062" t="s">
        <v>130</v>
      </c>
      <c r="K1062" t="s">
        <v>131</v>
      </c>
      <c r="L1062" t="s">
        <v>3290</v>
      </c>
      <c r="M1062" t="s">
        <v>3291</v>
      </c>
      <c r="N1062">
        <v>3.4727777770000001</v>
      </c>
      <c r="O1062">
        <v>0</v>
      </c>
      <c r="P1062">
        <v>8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27.782222000000001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2174121</v>
      </c>
      <c r="B1063">
        <v>1</v>
      </c>
      <c r="C1063" t="s">
        <v>76</v>
      </c>
      <c r="D1063" t="s">
        <v>101</v>
      </c>
      <c r="E1063" t="s">
        <v>181</v>
      </c>
      <c r="F1063" t="s">
        <v>3292</v>
      </c>
      <c r="G1063" t="s">
        <v>287</v>
      </c>
      <c r="H1063" t="s">
        <v>46</v>
      </c>
      <c r="I1063" t="s">
        <v>129</v>
      </c>
      <c r="J1063" t="s">
        <v>130</v>
      </c>
      <c r="K1063" t="s">
        <v>131</v>
      </c>
      <c r="L1063" t="s">
        <v>3293</v>
      </c>
      <c r="M1063" t="s">
        <v>3294</v>
      </c>
      <c r="N1063">
        <v>1.4694444440000001</v>
      </c>
      <c r="O1063">
        <v>0</v>
      </c>
      <c r="P1063">
        <v>1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1.469444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2174122</v>
      </c>
      <c r="B1064">
        <v>1</v>
      </c>
      <c r="C1064" t="s">
        <v>76</v>
      </c>
      <c r="D1064" t="s">
        <v>86</v>
      </c>
      <c r="E1064" t="s">
        <v>143</v>
      </c>
      <c r="F1064" t="s">
        <v>3295</v>
      </c>
      <c r="G1064" t="s">
        <v>136</v>
      </c>
      <c r="H1064" t="s">
        <v>47</v>
      </c>
      <c r="I1064" t="s">
        <v>129</v>
      </c>
      <c r="J1064" t="s">
        <v>130</v>
      </c>
      <c r="K1064" t="s">
        <v>131</v>
      </c>
      <c r="L1064" t="s">
        <v>3296</v>
      </c>
      <c r="M1064" t="s">
        <v>3297</v>
      </c>
      <c r="N1064">
        <v>0.257222222</v>
      </c>
      <c r="O1064">
        <v>0</v>
      </c>
      <c r="P1064">
        <v>551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141.729444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2174124</v>
      </c>
      <c r="B1065">
        <v>1</v>
      </c>
      <c r="C1065" t="s">
        <v>76</v>
      </c>
      <c r="D1065" t="s">
        <v>86</v>
      </c>
      <c r="E1065" t="s">
        <v>181</v>
      </c>
      <c r="F1065" t="s">
        <v>3298</v>
      </c>
      <c r="G1065" t="s">
        <v>194</v>
      </c>
      <c r="H1065" t="s">
        <v>46</v>
      </c>
      <c r="I1065" t="s">
        <v>129</v>
      </c>
      <c r="J1065" t="s">
        <v>130</v>
      </c>
      <c r="K1065" t="s">
        <v>131</v>
      </c>
      <c r="L1065" t="s">
        <v>3299</v>
      </c>
      <c r="M1065" t="s">
        <v>3300</v>
      </c>
      <c r="N1065">
        <v>2.3336111110000002</v>
      </c>
      <c r="O1065">
        <v>0</v>
      </c>
      <c r="P1065">
        <v>2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4.6672219999999998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2174131</v>
      </c>
      <c r="B1066">
        <v>1</v>
      </c>
      <c r="C1066" t="s">
        <v>76</v>
      </c>
      <c r="D1066" t="s">
        <v>87</v>
      </c>
      <c r="E1066" t="s">
        <v>181</v>
      </c>
      <c r="F1066" t="s">
        <v>3301</v>
      </c>
      <c r="G1066" t="s">
        <v>194</v>
      </c>
      <c r="H1066" t="s">
        <v>46</v>
      </c>
      <c r="I1066" t="s">
        <v>129</v>
      </c>
      <c r="J1066" t="s">
        <v>130</v>
      </c>
      <c r="K1066" t="s">
        <v>131</v>
      </c>
      <c r="L1066" t="s">
        <v>3302</v>
      </c>
      <c r="M1066" t="s">
        <v>3303</v>
      </c>
      <c r="N1066">
        <v>0.49361111099999999</v>
      </c>
      <c r="O1066">
        <v>0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0.49361100000000002</v>
      </c>
      <c r="Y1066">
        <v>0</v>
      </c>
      <c r="Z1066">
        <v>0</v>
      </c>
    </row>
    <row r="1067" spans="1:26" x14ac:dyDescent="0.25">
      <c r="A1067">
        <v>2174134</v>
      </c>
      <c r="B1067">
        <v>1</v>
      </c>
      <c r="C1067" t="s">
        <v>76</v>
      </c>
      <c r="D1067" t="s">
        <v>78</v>
      </c>
      <c r="E1067" t="s">
        <v>181</v>
      </c>
      <c r="F1067" t="s">
        <v>3304</v>
      </c>
      <c r="G1067" t="s">
        <v>194</v>
      </c>
      <c r="H1067" t="s">
        <v>46</v>
      </c>
      <c r="I1067" t="s">
        <v>129</v>
      </c>
      <c r="J1067" t="s">
        <v>130</v>
      </c>
      <c r="K1067" t="s">
        <v>131</v>
      </c>
      <c r="L1067" t="s">
        <v>3305</v>
      </c>
      <c r="M1067" t="s">
        <v>3306</v>
      </c>
      <c r="N1067">
        <v>2.909166666</v>
      </c>
      <c r="O1067">
        <v>0</v>
      </c>
      <c r="P1067">
        <v>1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2.9091670000000001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2174137</v>
      </c>
      <c r="B1068">
        <v>1</v>
      </c>
      <c r="C1068" t="s">
        <v>76</v>
      </c>
      <c r="D1068" t="s">
        <v>102</v>
      </c>
      <c r="E1068" t="s">
        <v>126</v>
      </c>
      <c r="F1068" t="s">
        <v>3101</v>
      </c>
      <c r="G1068" t="s">
        <v>128</v>
      </c>
      <c r="H1068" t="s">
        <v>46</v>
      </c>
      <c r="I1068" t="s">
        <v>129</v>
      </c>
      <c r="J1068" t="s">
        <v>130</v>
      </c>
      <c r="K1068" t="s">
        <v>131</v>
      </c>
      <c r="L1068" t="s">
        <v>3307</v>
      </c>
      <c r="M1068" t="s">
        <v>3308</v>
      </c>
      <c r="N1068">
        <v>1.2213888879999999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13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15.878056000000001</v>
      </c>
    </row>
    <row r="1069" spans="1:26" x14ac:dyDescent="0.25">
      <c r="A1069">
        <v>2174135</v>
      </c>
      <c r="B1069">
        <v>1</v>
      </c>
      <c r="C1069" t="s">
        <v>77</v>
      </c>
      <c r="D1069" t="s">
        <v>108</v>
      </c>
      <c r="E1069" t="s">
        <v>181</v>
      </c>
      <c r="F1069" t="s">
        <v>3309</v>
      </c>
      <c r="G1069" t="s">
        <v>194</v>
      </c>
      <c r="H1069" t="s">
        <v>46</v>
      </c>
      <c r="I1069" t="s">
        <v>129</v>
      </c>
      <c r="J1069" t="s">
        <v>130</v>
      </c>
      <c r="K1069" t="s">
        <v>131</v>
      </c>
      <c r="L1069" t="s">
        <v>3310</v>
      </c>
      <c r="M1069" t="s">
        <v>3311</v>
      </c>
      <c r="N1069">
        <v>0.89833333299999996</v>
      </c>
      <c r="O1069">
        <v>0</v>
      </c>
      <c r="P1069">
        <v>1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0.89833300000000005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2174141</v>
      </c>
      <c r="B1070">
        <v>1</v>
      </c>
      <c r="C1070" t="s">
        <v>77</v>
      </c>
      <c r="D1070" t="s">
        <v>118</v>
      </c>
      <c r="E1070" t="s">
        <v>181</v>
      </c>
      <c r="F1070" t="s">
        <v>3312</v>
      </c>
      <c r="G1070" t="s">
        <v>194</v>
      </c>
      <c r="H1070" t="s">
        <v>46</v>
      </c>
      <c r="I1070" t="s">
        <v>129</v>
      </c>
      <c r="J1070" t="s">
        <v>130</v>
      </c>
      <c r="K1070" t="s">
        <v>131</v>
      </c>
      <c r="L1070" t="s">
        <v>3313</v>
      </c>
      <c r="M1070" t="s">
        <v>3314</v>
      </c>
      <c r="N1070">
        <v>1.095</v>
      </c>
      <c r="O1070">
        <v>0</v>
      </c>
      <c r="P1070">
        <v>2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2.19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2174139</v>
      </c>
      <c r="B1071">
        <v>1</v>
      </c>
      <c r="C1071" t="s">
        <v>76</v>
      </c>
      <c r="D1071" t="s">
        <v>93</v>
      </c>
      <c r="E1071" t="s">
        <v>181</v>
      </c>
      <c r="F1071" t="s">
        <v>3315</v>
      </c>
      <c r="G1071" t="s">
        <v>194</v>
      </c>
      <c r="H1071" t="s">
        <v>46</v>
      </c>
      <c r="I1071" t="s">
        <v>129</v>
      </c>
      <c r="J1071" t="s">
        <v>130</v>
      </c>
      <c r="K1071" t="s">
        <v>131</v>
      </c>
      <c r="L1071" t="s">
        <v>3316</v>
      </c>
      <c r="M1071" t="s">
        <v>3317</v>
      </c>
      <c r="N1071">
        <v>2.724722222</v>
      </c>
      <c r="O1071">
        <v>0</v>
      </c>
      <c r="P1071">
        <v>1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2.7247219999999999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2174144</v>
      </c>
      <c r="B1072">
        <v>1</v>
      </c>
      <c r="C1072" t="s">
        <v>76</v>
      </c>
      <c r="D1072" t="s">
        <v>98</v>
      </c>
      <c r="E1072" t="s">
        <v>181</v>
      </c>
      <c r="F1072" t="s">
        <v>3318</v>
      </c>
      <c r="G1072" t="s">
        <v>194</v>
      </c>
      <c r="H1072" t="s">
        <v>46</v>
      </c>
      <c r="I1072" t="s">
        <v>129</v>
      </c>
      <c r="J1072" t="s">
        <v>130</v>
      </c>
      <c r="K1072" t="s">
        <v>131</v>
      </c>
      <c r="L1072" t="s">
        <v>3319</v>
      </c>
      <c r="M1072" t="s">
        <v>3320</v>
      </c>
      <c r="N1072">
        <v>1.8658333330000001</v>
      </c>
      <c r="O1072">
        <v>0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1.8658330000000001</v>
      </c>
      <c r="Y1072">
        <v>0</v>
      </c>
      <c r="Z1072">
        <v>0</v>
      </c>
    </row>
    <row r="1073" spans="1:26" x14ac:dyDescent="0.25">
      <c r="A1073">
        <v>2174145</v>
      </c>
      <c r="B1073">
        <v>1</v>
      </c>
      <c r="C1073" t="s">
        <v>76</v>
      </c>
      <c r="D1073" t="s">
        <v>103</v>
      </c>
      <c r="E1073" t="s">
        <v>143</v>
      </c>
      <c r="F1073" t="s">
        <v>3321</v>
      </c>
      <c r="G1073" t="s">
        <v>145</v>
      </c>
      <c r="H1073" t="s">
        <v>47</v>
      </c>
      <c r="I1073" t="s">
        <v>129</v>
      </c>
      <c r="J1073" t="s">
        <v>130</v>
      </c>
      <c r="K1073" t="s">
        <v>131</v>
      </c>
      <c r="L1073" t="s">
        <v>3322</v>
      </c>
      <c r="M1073" t="s">
        <v>3323</v>
      </c>
      <c r="N1073">
        <v>2.5352777770000001</v>
      </c>
      <c r="O1073">
        <v>0</v>
      </c>
      <c r="P1073">
        <v>0</v>
      </c>
      <c r="Q1073">
        <v>0</v>
      </c>
      <c r="R1073">
        <v>73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185.075278</v>
      </c>
      <c r="Y1073">
        <v>0</v>
      </c>
      <c r="Z1073">
        <v>0</v>
      </c>
    </row>
    <row r="1074" spans="1:26" x14ac:dyDescent="0.25">
      <c r="A1074">
        <v>2174143</v>
      </c>
      <c r="B1074">
        <v>1</v>
      </c>
      <c r="C1074" t="s">
        <v>77</v>
      </c>
      <c r="D1074" t="s">
        <v>114</v>
      </c>
      <c r="E1074" t="s">
        <v>143</v>
      </c>
      <c r="F1074" t="s">
        <v>3324</v>
      </c>
      <c r="G1074" t="s">
        <v>279</v>
      </c>
      <c r="H1074" t="s">
        <v>47</v>
      </c>
      <c r="I1074" t="s">
        <v>129</v>
      </c>
      <c r="J1074" t="s">
        <v>130</v>
      </c>
      <c r="K1074" t="s">
        <v>131</v>
      </c>
      <c r="L1074" t="s">
        <v>3325</v>
      </c>
      <c r="M1074" t="s">
        <v>3326</v>
      </c>
      <c r="N1074">
        <v>0.15555555500000001</v>
      </c>
      <c r="O1074">
        <v>0</v>
      </c>
      <c r="P1074">
        <v>0</v>
      </c>
      <c r="Q1074">
        <v>0</v>
      </c>
      <c r="R1074">
        <v>0</v>
      </c>
      <c r="S1074">
        <v>53</v>
      </c>
      <c r="T1074">
        <v>186</v>
      </c>
      <c r="U1074">
        <v>0</v>
      </c>
      <c r="V1074">
        <v>0</v>
      </c>
      <c r="W1074">
        <v>0</v>
      </c>
      <c r="X1074">
        <v>0</v>
      </c>
      <c r="Y1074">
        <v>8.2444439999999997</v>
      </c>
      <c r="Z1074">
        <v>28.933333000000001</v>
      </c>
    </row>
    <row r="1075" spans="1:26" x14ac:dyDescent="0.25">
      <c r="A1075">
        <v>2174146</v>
      </c>
      <c r="B1075">
        <v>1</v>
      </c>
      <c r="C1075" t="s">
        <v>76</v>
      </c>
      <c r="D1075" t="s">
        <v>93</v>
      </c>
      <c r="E1075" t="s">
        <v>186</v>
      </c>
      <c r="F1075" t="s">
        <v>3327</v>
      </c>
      <c r="G1075" t="s">
        <v>201</v>
      </c>
      <c r="H1075" t="s">
        <v>47</v>
      </c>
      <c r="I1075" t="s">
        <v>129</v>
      </c>
      <c r="J1075" t="s">
        <v>130</v>
      </c>
      <c r="K1075" t="s">
        <v>131</v>
      </c>
      <c r="L1075" t="s">
        <v>3328</v>
      </c>
      <c r="M1075" t="s">
        <v>3329</v>
      </c>
      <c r="N1075">
        <v>0.54638888799999996</v>
      </c>
      <c r="O1075">
        <v>34</v>
      </c>
      <c r="P1075">
        <v>917</v>
      </c>
      <c r="Q1075">
        <v>0</v>
      </c>
      <c r="R1075">
        <v>0</v>
      </c>
      <c r="S1075">
        <v>0</v>
      </c>
      <c r="T1075">
        <v>0</v>
      </c>
      <c r="U1075">
        <v>18.577221999999999</v>
      </c>
      <c r="V1075">
        <v>501.03861000000001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2174148</v>
      </c>
      <c r="B1076">
        <v>1</v>
      </c>
      <c r="C1076" t="s">
        <v>76</v>
      </c>
      <c r="D1076" t="s">
        <v>92</v>
      </c>
      <c r="E1076" t="s">
        <v>126</v>
      </c>
      <c r="F1076" t="s">
        <v>3330</v>
      </c>
      <c r="G1076" t="s">
        <v>140</v>
      </c>
      <c r="H1076" t="s">
        <v>46</v>
      </c>
      <c r="I1076" t="s">
        <v>129</v>
      </c>
      <c r="J1076" t="s">
        <v>130</v>
      </c>
      <c r="K1076" t="s">
        <v>131</v>
      </c>
      <c r="L1076" t="s">
        <v>3331</v>
      </c>
      <c r="M1076" t="s">
        <v>3332</v>
      </c>
      <c r="N1076">
        <v>1.7749999999999999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31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55.024999999999999</v>
      </c>
    </row>
    <row r="1077" spans="1:26" x14ac:dyDescent="0.25">
      <c r="A1077">
        <v>2174147</v>
      </c>
      <c r="B1077">
        <v>1</v>
      </c>
      <c r="C1077" t="s">
        <v>77</v>
      </c>
      <c r="D1077" t="s">
        <v>123</v>
      </c>
      <c r="E1077" t="s">
        <v>813</v>
      </c>
      <c r="F1077" t="s">
        <v>3333</v>
      </c>
      <c r="G1077" t="s">
        <v>136</v>
      </c>
      <c r="H1077" t="s">
        <v>47</v>
      </c>
      <c r="I1077" t="s">
        <v>129</v>
      </c>
      <c r="J1077" t="s">
        <v>130</v>
      </c>
      <c r="K1077" t="s">
        <v>131</v>
      </c>
      <c r="L1077" t="s">
        <v>3334</v>
      </c>
      <c r="M1077" t="s">
        <v>3335</v>
      </c>
      <c r="N1077">
        <v>8.6666666000000003E-2</v>
      </c>
      <c r="O1077">
        <v>452</v>
      </c>
      <c r="P1077">
        <v>2359</v>
      </c>
      <c r="Q1077">
        <v>0</v>
      </c>
      <c r="R1077">
        <v>0</v>
      </c>
      <c r="S1077">
        <v>0</v>
      </c>
      <c r="T1077">
        <v>0</v>
      </c>
      <c r="U1077">
        <v>39.173333</v>
      </c>
      <c r="V1077">
        <v>204.446665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2174149</v>
      </c>
      <c r="B1078">
        <v>1</v>
      </c>
      <c r="C1078" t="s">
        <v>77</v>
      </c>
      <c r="D1078" t="s">
        <v>123</v>
      </c>
      <c r="E1078" t="s">
        <v>186</v>
      </c>
      <c r="F1078" t="s">
        <v>1000</v>
      </c>
      <c r="G1078" t="s">
        <v>136</v>
      </c>
      <c r="H1078" t="s">
        <v>47</v>
      </c>
      <c r="I1078" t="s">
        <v>129</v>
      </c>
      <c r="J1078" t="s">
        <v>130</v>
      </c>
      <c r="K1078" t="s">
        <v>131</v>
      </c>
      <c r="L1078" t="s">
        <v>3336</v>
      </c>
      <c r="M1078" t="s">
        <v>3337</v>
      </c>
      <c r="N1078">
        <v>0.74194444400000004</v>
      </c>
      <c r="O1078">
        <v>2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1.483889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2174151</v>
      </c>
      <c r="B1079">
        <v>1</v>
      </c>
      <c r="C1079" t="s">
        <v>76</v>
      </c>
      <c r="D1079" t="s">
        <v>78</v>
      </c>
      <c r="E1079" t="s">
        <v>181</v>
      </c>
      <c r="F1079" t="s">
        <v>3338</v>
      </c>
      <c r="G1079" t="s">
        <v>194</v>
      </c>
      <c r="H1079" t="s">
        <v>46</v>
      </c>
      <c r="I1079" t="s">
        <v>129</v>
      </c>
      <c r="J1079" t="s">
        <v>130</v>
      </c>
      <c r="K1079" t="s">
        <v>131</v>
      </c>
      <c r="L1079" t="s">
        <v>3339</v>
      </c>
      <c r="M1079" t="s">
        <v>3340</v>
      </c>
      <c r="N1079">
        <v>2.4550000000000001</v>
      </c>
      <c r="O1079">
        <v>0</v>
      </c>
      <c r="P1079">
        <v>3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7.3650000000000002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2174154</v>
      </c>
      <c r="B1080">
        <v>1</v>
      </c>
      <c r="C1080" t="s">
        <v>77</v>
      </c>
      <c r="D1080" t="s">
        <v>108</v>
      </c>
      <c r="E1080" t="s">
        <v>181</v>
      </c>
      <c r="F1080" t="s">
        <v>3341</v>
      </c>
      <c r="G1080" t="s">
        <v>194</v>
      </c>
      <c r="H1080" t="s">
        <v>46</v>
      </c>
      <c r="I1080" t="s">
        <v>129</v>
      </c>
      <c r="J1080" t="s">
        <v>130</v>
      </c>
      <c r="K1080" t="s">
        <v>131</v>
      </c>
      <c r="L1080" t="s">
        <v>3342</v>
      </c>
      <c r="M1080" t="s">
        <v>3343</v>
      </c>
      <c r="N1080">
        <v>1.8505555549999999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1.8505560000000001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2174157</v>
      </c>
      <c r="B1081">
        <v>1</v>
      </c>
      <c r="C1081" t="s">
        <v>76</v>
      </c>
      <c r="D1081" t="s">
        <v>80</v>
      </c>
      <c r="E1081" t="s">
        <v>181</v>
      </c>
      <c r="F1081" t="s">
        <v>3344</v>
      </c>
      <c r="G1081" t="s">
        <v>287</v>
      </c>
      <c r="H1081" t="s">
        <v>46</v>
      </c>
      <c r="I1081" t="s">
        <v>129</v>
      </c>
      <c r="J1081" t="s">
        <v>130</v>
      </c>
      <c r="K1081" t="s">
        <v>131</v>
      </c>
      <c r="L1081" t="s">
        <v>3345</v>
      </c>
      <c r="M1081" t="s">
        <v>3346</v>
      </c>
      <c r="N1081">
        <v>0.86777777700000003</v>
      </c>
      <c r="O1081">
        <v>0</v>
      </c>
      <c r="P1081">
        <v>7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6.0744439999999997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2174155</v>
      </c>
      <c r="B1082">
        <v>1</v>
      </c>
      <c r="C1082" t="s">
        <v>76</v>
      </c>
      <c r="D1082" t="s">
        <v>100</v>
      </c>
      <c r="E1082" t="s">
        <v>143</v>
      </c>
      <c r="F1082" t="s">
        <v>3347</v>
      </c>
      <c r="G1082" t="s">
        <v>3348</v>
      </c>
      <c r="H1082" t="s">
        <v>47</v>
      </c>
      <c r="I1082" t="s">
        <v>129</v>
      </c>
      <c r="J1082" t="s">
        <v>130</v>
      </c>
      <c r="K1082" t="s">
        <v>131</v>
      </c>
      <c r="L1082" t="s">
        <v>3349</v>
      </c>
      <c r="M1082" t="s">
        <v>3350</v>
      </c>
      <c r="N1082">
        <v>2.6808333329999998</v>
      </c>
      <c r="O1082">
        <v>0</v>
      </c>
      <c r="P1082">
        <v>96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257.36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2174160</v>
      </c>
      <c r="B1083">
        <v>1</v>
      </c>
      <c r="C1083" t="s">
        <v>76</v>
      </c>
      <c r="D1083" t="s">
        <v>99</v>
      </c>
      <c r="E1083" t="s">
        <v>718</v>
      </c>
      <c r="F1083" t="s">
        <v>3351</v>
      </c>
      <c r="G1083" t="s">
        <v>726</v>
      </c>
      <c r="H1083" t="s">
        <v>46</v>
      </c>
      <c r="I1083" t="s">
        <v>129</v>
      </c>
      <c r="J1083" t="s">
        <v>130</v>
      </c>
      <c r="K1083" t="s">
        <v>131</v>
      </c>
      <c r="L1083" t="s">
        <v>3352</v>
      </c>
      <c r="M1083" t="s">
        <v>3353</v>
      </c>
      <c r="N1083">
        <v>1.530277777</v>
      </c>
      <c r="O1083">
        <v>0</v>
      </c>
      <c r="P1083">
        <v>1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1.530278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2174163</v>
      </c>
      <c r="B1084">
        <v>1</v>
      </c>
      <c r="C1084" t="s">
        <v>76</v>
      </c>
      <c r="D1084" t="s">
        <v>100</v>
      </c>
      <c r="E1084" t="s">
        <v>134</v>
      </c>
      <c r="F1084" t="s">
        <v>3354</v>
      </c>
      <c r="G1084" t="s">
        <v>136</v>
      </c>
      <c r="H1084" t="s">
        <v>47</v>
      </c>
      <c r="I1084" t="s">
        <v>129</v>
      </c>
      <c r="J1084" t="s">
        <v>130</v>
      </c>
      <c r="K1084" t="s">
        <v>131</v>
      </c>
      <c r="L1084" t="s">
        <v>3355</v>
      </c>
      <c r="M1084" t="s">
        <v>3356</v>
      </c>
      <c r="N1084">
        <v>1.581111111</v>
      </c>
      <c r="O1084">
        <v>0</v>
      </c>
      <c r="P1084">
        <v>154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243.49111099999999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2174165</v>
      </c>
      <c r="B1085">
        <v>1</v>
      </c>
      <c r="C1085" t="s">
        <v>76</v>
      </c>
      <c r="D1085" t="s">
        <v>79</v>
      </c>
      <c r="E1085" t="s">
        <v>126</v>
      </c>
      <c r="F1085" t="s">
        <v>3357</v>
      </c>
      <c r="G1085" t="s">
        <v>128</v>
      </c>
      <c r="H1085" t="s">
        <v>46</v>
      </c>
      <c r="I1085" t="s">
        <v>129</v>
      </c>
      <c r="J1085" t="s">
        <v>130</v>
      </c>
      <c r="K1085" t="s">
        <v>131</v>
      </c>
      <c r="L1085" t="s">
        <v>3358</v>
      </c>
      <c r="M1085" t="s">
        <v>3359</v>
      </c>
      <c r="N1085">
        <v>0.85777777700000002</v>
      </c>
      <c r="O1085">
        <v>0</v>
      </c>
      <c r="P1085">
        <v>155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132.955555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2174167</v>
      </c>
      <c r="B1086">
        <v>1</v>
      </c>
      <c r="C1086" t="s">
        <v>76</v>
      </c>
      <c r="D1086" t="s">
        <v>78</v>
      </c>
      <c r="E1086" t="s">
        <v>181</v>
      </c>
      <c r="F1086" t="s">
        <v>3360</v>
      </c>
      <c r="G1086" t="s">
        <v>194</v>
      </c>
      <c r="H1086" t="s">
        <v>46</v>
      </c>
      <c r="I1086" t="s">
        <v>129</v>
      </c>
      <c r="J1086" t="s">
        <v>130</v>
      </c>
      <c r="K1086" t="s">
        <v>131</v>
      </c>
      <c r="L1086" t="s">
        <v>3361</v>
      </c>
      <c r="M1086" t="s">
        <v>3362</v>
      </c>
      <c r="N1086">
        <v>8.4866666659999996</v>
      </c>
      <c r="O1086">
        <v>0</v>
      </c>
      <c r="P1086">
        <v>1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8.4866670000000006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2174172</v>
      </c>
      <c r="B1087">
        <v>1</v>
      </c>
      <c r="C1087" t="s">
        <v>77</v>
      </c>
      <c r="D1087" t="s">
        <v>111</v>
      </c>
      <c r="E1087" t="s">
        <v>126</v>
      </c>
      <c r="F1087" t="s">
        <v>3363</v>
      </c>
      <c r="G1087" t="s">
        <v>128</v>
      </c>
      <c r="H1087" t="s">
        <v>46</v>
      </c>
      <c r="I1087" t="s">
        <v>129</v>
      </c>
      <c r="J1087" t="s">
        <v>130</v>
      </c>
      <c r="K1087" t="s">
        <v>131</v>
      </c>
      <c r="L1087" t="s">
        <v>3364</v>
      </c>
      <c r="M1087" t="s">
        <v>3365</v>
      </c>
      <c r="N1087">
        <v>8.3744444439999999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50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418.72222199999999</v>
      </c>
    </row>
    <row r="1088" spans="1:26" x14ac:dyDescent="0.25">
      <c r="A1088">
        <v>2174170</v>
      </c>
      <c r="B1088">
        <v>1</v>
      </c>
      <c r="C1088" t="s">
        <v>76</v>
      </c>
      <c r="D1088" t="s">
        <v>103</v>
      </c>
      <c r="E1088" t="s">
        <v>143</v>
      </c>
      <c r="F1088" t="s">
        <v>3366</v>
      </c>
      <c r="G1088" t="s">
        <v>136</v>
      </c>
      <c r="H1088" t="s">
        <v>47</v>
      </c>
      <c r="I1088" t="s">
        <v>129</v>
      </c>
      <c r="J1088" t="s">
        <v>130</v>
      </c>
      <c r="K1088" t="s">
        <v>131</v>
      </c>
      <c r="L1088" t="s">
        <v>3367</v>
      </c>
      <c r="M1088" t="s">
        <v>3368</v>
      </c>
      <c r="N1088">
        <v>0.71166666599999995</v>
      </c>
      <c r="O1088">
        <v>0</v>
      </c>
      <c r="P1088">
        <v>0</v>
      </c>
      <c r="Q1088">
        <v>2</v>
      </c>
      <c r="R1088">
        <v>2342</v>
      </c>
      <c r="S1088">
        <v>0</v>
      </c>
      <c r="T1088">
        <v>0</v>
      </c>
      <c r="U1088">
        <v>0</v>
      </c>
      <c r="V1088">
        <v>0</v>
      </c>
      <c r="W1088">
        <v>1.423333</v>
      </c>
      <c r="X1088">
        <v>1666.723332</v>
      </c>
      <c r="Y1088">
        <v>0</v>
      </c>
      <c r="Z1088">
        <v>0</v>
      </c>
    </row>
    <row r="1089" spans="1:26" x14ac:dyDescent="0.25">
      <c r="A1089">
        <v>2174171</v>
      </c>
      <c r="B1089">
        <v>1</v>
      </c>
      <c r="C1089" t="s">
        <v>76</v>
      </c>
      <c r="D1089" t="s">
        <v>80</v>
      </c>
      <c r="E1089" t="s">
        <v>186</v>
      </c>
      <c r="F1089" t="s">
        <v>3369</v>
      </c>
      <c r="G1089" t="s">
        <v>201</v>
      </c>
      <c r="H1089" t="s">
        <v>47</v>
      </c>
      <c r="I1089" t="s">
        <v>283</v>
      </c>
      <c r="J1089" t="s">
        <v>130</v>
      </c>
      <c r="K1089" t="s">
        <v>131</v>
      </c>
      <c r="L1089" t="s">
        <v>3370</v>
      </c>
      <c r="M1089" t="s">
        <v>3371</v>
      </c>
      <c r="N1089">
        <v>2.5555555000000001E-2</v>
      </c>
      <c r="O1089">
        <v>1</v>
      </c>
      <c r="P1089">
        <v>452</v>
      </c>
      <c r="Q1089">
        <v>0</v>
      </c>
      <c r="R1089">
        <v>0</v>
      </c>
      <c r="S1089">
        <v>0</v>
      </c>
      <c r="T1089">
        <v>0</v>
      </c>
      <c r="U1089">
        <v>2.5555999999999999E-2</v>
      </c>
      <c r="V1089">
        <v>11.551111000000001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2174179</v>
      </c>
      <c r="B1090">
        <v>1</v>
      </c>
      <c r="C1090" t="s">
        <v>77</v>
      </c>
      <c r="D1090" t="s">
        <v>112</v>
      </c>
      <c r="E1090" t="s">
        <v>134</v>
      </c>
      <c r="F1090" t="s">
        <v>3372</v>
      </c>
      <c r="G1090" t="s">
        <v>136</v>
      </c>
      <c r="H1090" t="s">
        <v>47</v>
      </c>
      <c r="I1090" t="s">
        <v>129</v>
      </c>
      <c r="J1090" t="s">
        <v>130</v>
      </c>
      <c r="K1090" t="s">
        <v>131</v>
      </c>
      <c r="L1090" t="s">
        <v>3373</v>
      </c>
      <c r="M1090" t="s">
        <v>3374</v>
      </c>
      <c r="N1090">
        <v>3.1383333329999998</v>
      </c>
      <c r="O1090">
        <v>0</v>
      </c>
      <c r="P1090">
        <v>0</v>
      </c>
      <c r="Q1090">
        <v>0</v>
      </c>
      <c r="R1090">
        <v>0</v>
      </c>
      <c r="S1090">
        <v>6</v>
      </c>
      <c r="T1090">
        <v>330</v>
      </c>
      <c r="U1090">
        <v>0</v>
      </c>
      <c r="V1090">
        <v>0</v>
      </c>
      <c r="W1090">
        <v>0</v>
      </c>
      <c r="X1090">
        <v>0</v>
      </c>
      <c r="Y1090">
        <v>18.829999999999998</v>
      </c>
      <c r="Z1090">
        <v>1035.6500000000001</v>
      </c>
    </row>
    <row r="1091" spans="1:26" x14ac:dyDescent="0.25">
      <c r="A1091">
        <v>2174174</v>
      </c>
      <c r="B1091">
        <v>1</v>
      </c>
      <c r="C1091" t="s">
        <v>76</v>
      </c>
      <c r="D1091" t="s">
        <v>86</v>
      </c>
      <c r="E1091" t="s">
        <v>181</v>
      </c>
      <c r="F1091" t="s">
        <v>3375</v>
      </c>
      <c r="G1091" t="s">
        <v>194</v>
      </c>
      <c r="H1091" t="s">
        <v>46</v>
      </c>
      <c r="I1091" t="s">
        <v>129</v>
      </c>
      <c r="J1091" t="s">
        <v>130</v>
      </c>
      <c r="K1091" t="s">
        <v>131</v>
      </c>
      <c r="L1091" t="s">
        <v>3376</v>
      </c>
      <c r="M1091" t="s">
        <v>3377</v>
      </c>
      <c r="N1091">
        <v>2.798888888</v>
      </c>
      <c r="O1091">
        <v>0</v>
      </c>
      <c r="P1091">
        <v>3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8.3966670000000008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2174175</v>
      </c>
      <c r="B1092">
        <v>1</v>
      </c>
      <c r="C1092" t="s">
        <v>76</v>
      </c>
      <c r="D1092" t="s">
        <v>90</v>
      </c>
      <c r="E1092" t="s">
        <v>126</v>
      </c>
      <c r="F1092" t="s">
        <v>3378</v>
      </c>
      <c r="G1092" t="s">
        <v>128</v>
      </c>
      <c r="H1092" t="s">
        <v>46</v>
      </c>
      <c r="I1092" t="s">
        <v>129</v>
      </c>
      <c r="J1092" t="s">
        <v>130</v>
      </c>
      <c r="K1092" t="s">
        <v>131</v>
      </c>
      <c r="L1092" t="s">
        <v>3379</v>
      </c>
      <c r="M1092" t="s">
        <v>3380</v>
      </c>
      <c r="N1092">
        <v>0.87083333299999999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2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1.7416670000000001</v>
      </c>
    </row>
    <row r="1093" spans="1:26" x14ac:dyDescent="0.25">
      <c r="A1093">
        <v>2174177</v>
      </c>
      <c r="B1093">
        <v>1</v>
      </c>
      <c r="C1093" t="s">
        <v>76</v>
      </c>
      <c r="D1093" t="s">
        <v>96</v>
      </c>
      <c r="E1093" t="s">
        <v>181</v>
      </c>
      <c r="F1093" t="s">
        <v>3381</v>
      </c>
      <c r="G1093" t="s">
        <v>183</v>
      </c>
      <c r="H1093" t="s">
        <v>46</v>
      </c>
      <c r="I1093" t="s">
        <v>129</v>
      </c>
      <c r="J1093" t="s">
        <v>130</v>
      </c>
      <c r="K1093" t="s">
        <v>131</v>
      </c>
      <c r="L1093" t="s">
        <v>3382</v>
      </c>
      <c r="M1093" t="s">
        <v>3383</v>
      </c>
      <c r="N1093">
        <v>0.48277777700000002</v>
      </c>
      <c r="O1093">
        <v>0</v>
      </c>
      <c r="P1093">
        <v>1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0.48277799999999998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2174184</v>
      </c>
      <c r="B1094">
        <v>1</v>
      </c>
      <c r="C1094" t="s">
        <v>76</v>
      </c>
      <c r="D1094" t="s">
        <v>89</v>
      </c>
      <c r="E1094" t="s">
        <v>186</v>
      </c>
      <c r="F1094" t="s">
        <v>2452</v>
      </c>
      <c r="G1094" t="s">
        <v>136</v>
      </c>
      <c r="H1094" t="s">
        <v>47</v>
      </c>
      <c r="I1094" t="s">
        <v>129</v>
      </c>
      <c r="J1094" t="s">
        <v>130</v>
      </c>
      <c r="K1094" t="s">
        <v>131</v>
      </c>
      <c r="L1094" t="s">
        <v>3384</v>
      </c>
      <c r="M1094" t="s">
        <v>3385</v>
      </c>
      <c r="N1094">
        <v>0.92444444400000003</v>
      </c>
      <c r="O1094">
        <v>11</v>
      </c>
      <c r="P1094">
        <v>235</v>
      </c>
      <c r="Q1094">
        <v>0</v>
      </c>
      <c r="R1094">
        <v>0</v>
      </c>
      <c r="S1094">
        <v>0</v>
      </c>
      <c r="T1094">
        <v>19</v>
      </c>
      <c r="U1094">
        <v>10.168889</v>
      </c>
      <c r="V1094">
        <v>217.24444399999999</v>
      </c>
      <c r="W1094">
        <v>0</v>
      </c>
      <c r="X1094">
        <v>0</v>
      </c>
      <c r="Y1094">
        <v>0</v>
      </c>
      <c r="Z1094">
        <v>17.564444000000002</v>
      </c>
    </row>
    <row r="1095" spans="1:26" x14ac:dyDescent="0.25">
      <c r="A1095">
        <v>2174185</v>
      </c>
      <c r="B1095">
        <v>1</v>
      </c>
      <c r="C1095" t="s">
        <v>76</v>
      </c>
      <c r="D1095" t="s">
        <v>86</v>
      </c>
      <c r="E1095" t="s">
        <v>718</v>
      </c>
      <c r="F1095" t="s">
        <v>3386</v>
      </c>
      <c r="G1095" t="s">
        <v>128</v>
      </c>
      <c r="H1095" t="s">
        <v>46</v>
      </c>
      <c r="I1095" t="s">
        <v>129</v>
      </c>
      <c r="J1095" t="s">
        <v>130</v>
      </c>
      <c r="K1095" t="s">
        <v>131</v>
      </c>
      <c r="L1095" t="s">
        <v>3387</v>
      </c>
      <c r="M1095" t="s">
        <v>3388</v>
      </c>
      <c r="N1095">
        <v>2.414722222</v>
      </c>
      <c r="O1095">
        <v>0</v>
      </c>
      <c r="P1095">
        <v>86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207.666111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2174195</v>
      </c>
      <c r="B1096">
        <v>1</v>
      </c>
      <c r="C1096" t="s">
        <v>76</v>
      </c>
      <c r="D1096" t="s">
        <v>80</v>
      </c>
      <c r="E1096" t="s">
        <v>126</v>
      </c>
      <c r="F1096" t="s">
        <v>3389</v>
      </c>
      <c r="G1096" t="s">
        <v>128</v>
      </c>
      <c r="H1096" t="s">
        <v>46</v>
      </c>
      <c r="I1096" t="s">
        <v>129</v>
      </c>
      <c r="J1096" t="s">
        <v>130</v>
      </c>
      <c r="K1096" t="s">
        <v>131</v>
      </c>
      <c r="L1096" t="s">
        <v>3390</v>
      </c>
      <c r="M1096" t="s">
        <v>3391</v>
      </c>
      <c r="N1096">
        <v>5.938055555</v>
      </c>
      <c r="O1096">
        <v>0</v>
      </c>
      <c r="P1096">
        <v>189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1122.2925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2174196</v>
      </c>
      <c r="B1097">
        <v>1</v>
      </c>
      <c r="C1097" t="s">
        <v>76</v>
      </c>
      <c r="D1097" t="s">
        <v>86</v>
      </c>
      <c r="E1097" t="s">
        <v>161</v>
      </c>
      <c r="F1097" t="s">
        <v>3392</v>
      </c>
      <c r="G1097" t="s">
        <v>402</v>
      </c>
      <c r="H1097" t="s">
        <v>46</v>
      </c>
      <c r="I1097" t="s">
        <v>129</v>
      </c>
      <c r="J1097" t="s">
        <v>130</v>
      </c>
      <c r="K1097" t="s">
        <v>131</v>
      </c>
      <c r="L1097" t="s">
        <v>3393</v>
      </c>
      <c r="M1097" t="s">
        <v>3394</v>
      </c>
      <c r="N1097">
        <v>3.0577777770000001</v>
      </c>
      <c r="O1097">
        <v>0</v>
      </c>
      <c r="P1097">
        <v>290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886.75555499999996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2174192</v>
      </c>
      <c r="B1098">
        <v>1</v>
      </c>
      <c r="C1098" t="s">
        <v>76</v>
      </c>
      <c r="D1098" t="s">
        <v>83</v>
      </c>
      <c r="E1098" t="s">
        <v>186</v>
      </c>
      <c r="F1098" t="s">
        <v>3395</v>
      </c>
      <c r="G1098" t="s">
        <v>201</v>
      </c>
      <c r="H1098" t="s">
        <v>47</v>
      </c>
      <c r="I1098" t="s">
        <v>129</v>
      </c>
      <c r="J1098" t="s">
        <v>130</v>
      </c>
      <c r="K1098" t="s">
        <v>131</v>
      </c>
      <c r="L1098" t="s">
        <v>3396</v>
      </c>
      <c r="M1098" t="s">
        <v>3397</v>
      </c>
      <c r="N1098">
        <v>7.3888888E-2</v>
      </c>
      <c r="O1098">
        <v>14</v>
      </c>
      <c r="P1098">
        <v>8892</v>
      </c>
      <c r="Q1098">
        <v>0</v>
      </c>
      <c r="R1098">
        <v>0</v>
      </c>
      <c r="S1098">
        <v>0</v>
      </c>
      <c r="T1098">
        <v>0</v>
      </c>
      <c r="U1098">
        <v>1.0344439999999999</v>
      </c>
      <c r="V1098">
        <v>657.019992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2174243</v>
      </c>
      <c r="B1099">
        <v>1</v>
      </c>
      <c r="C1099" t="s">
        <v>76</v>
      </c>
      <c r="D1099" t="s">
        <v>86</v>
      </c>
      <c r="E1099" t="s">
        <v>143</v>
      </c>
      <c r="F1099" t="s">
        <v>3398</v>
      </c>
      <c r="G1099" t="s">
        <v>136</v>
      </c>
      <c r="H1099" t="s">
        <v>47</v>
      </c>
      <c r="I1099" t="s">
        <v>129</v>
      </c>
      <c r="J1099" t="s">
        <v>130</v>
      </c>
      <c r="K1099" t="s">
        <v>131</v>
      </c>
      <c r="L1099" t="s">
        <v>3399</v>
      </c>
      <c r="M1099" t="s">
        <v>3400</v>
      </c>
      <c r="N1099">
        <v>4.1124999999999998</v>
      </c>
      <c r="O1099">
        <v>0</v>
      </c>
      <c r="P1099">
        <v>537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2208.4124999999999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2174207</v>
      </c>
      <c r="B1100">
        <v>1</v>
      </c>
      <c r="C1100" t="s">
        <v>76</v>
      </c>
      <c r="D1100" t="s">
        <v>102</v>
      </c>
      <c r="E1100" t="s">
        <v>161</v>
      </c>
      <c r="F1100" t="s">
        <v>3212</v>
      </c>
      <c r="G1100" t="s">
        <v>402</v>
      </c>
      <c r="H1100" t="s">
        <v>46</v>
      </c>
      <c r="I1100" t="s">
        <v>129</v>
      </c>
      <c r="J1100" t="s">
        <v>130</v>
      </c>
      <c r="K1100" t="s">
        <v>131</v>
      </c>
      <c r="L1100" t="s">
        <v>3401</v>
      </c>
      <c r="M1100" t="s">
        <v>3402</v>
      </c>
      <c r="N1100">
        <v>0.80694444399999998</v>
      </c>
      <c r="O1100">
        <v>0</v>
      </c>
      <c r="P1100">
        <v>25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20.173611000000001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2174211</v>
      </c>
      <c r="B1101">
        <v>1</v>
      </c>
      <c r="C1101" t="s">
        <v>76</v>
      </c>
      <c r="D1101" t="s">
        <v>78</v>
      </c>
      <c r="E1101" t="s">
        <v>181</v>
      </c>
      <c r="F1101" t="s">
        <v>3403</v>
      </c>
      <c r="G1101" t="s">
        <v>194</v>
      </c>
      <c r="H1101" t="s">
        <v>46</v>
      </c>
      <c r="I1101" t="s">
        <v>129</v>
      </c>
      <c r="J1101" t="s">
        <v>130</v>
      </c>
      <c r="K1101" t="s">
        <v>131</v>
      </c>
      <c r="L1101" t="s">
        <v>3404</v>
      </c>
      <c r="M1101" t="s">
        <v>3405</v>
      </c>
      <c r="N1101">
        <v>4.6375000000000002</v>
      </c>
      <c r="O1101">
        <v>0</v>
      </c>
      <c r="P1101">
        <v>1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4.6375000000000002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2174216</v>
      </c>
      <c r="B1102">
        <v>1</v>
      </c>
      <c r="C1102" t="s">
        <v>76</v>
      </c>
      <c r="D1102" t="s">
        <v>78</v>
      </c>
      <c r="E1102" t="s">
        <v>126</v>
      </c>
      <c r="F1102" t="s">
        <v>3406</v>
      </c>
      <c r="G1102" t="s">
        <v>444</v>
      </c>
      <c r="H1102" t="s">
        <v>46</v>
      </c>
      <c r="I1102" t="s">
        <v>129</v>
      </c>
      <c r="J1102" t="s">
        <v>130</v>
      </c>
      <c r="K1102" t="s">
        <v>131</v>
      </c>
      <c r="L1102" t="s">
        <v>3407</v>
      </c>
      <c r="M1102" t="s">
        <v>3408</v>
      </c>
      <c r="N1102">
        <v>3.7980555549999999</v>
      </c>
      <c r="O1102">
        <v>0</v>
      </c>
      <c r="P1102">
        <v>81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307.64249999999998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2174222</v>
      </c>
      <c r="B1103">
        <v>1</v>
      </c>
      <c r="C1103" t="s">
        <v>76</v>
      </c>
      <c r="D1103" t="s">
        <v>100</v>
      </c>
      <c r="E1103" t="s">
        <v>181</v>
      </c>
      <c r="F1103" t="s">
        <v>3409</v>
      </c>
      <c r="G1103" t="s">
        <v>194</v>
      </c>
      <c r="H1103" t="s">
        <v>46</v>
      </c>
      <c r="I1103" t="s">
        <v>129</v>
      </c>
      <c r="J1103" t="s">
        <v>130</v>
      </c>
      <c r="K1103" t="s">
        <v>131</v>
      </c>
      <c r="L1103" t="s">
        <v>3410</v>
      </c>
      <c r="M1103" t="s">
        <v>3411</v>
      </c>
      <c r="N1103">
        <v>1.2408333330000001</v>
      </c>
      <c r="O1103">
        <v>0</v>
      </c>
      <c r="P1103">
        <v>3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3.7225000000000001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2174225</v>
      </c>
      <c r="B1104">
        <v>1</v>
      </c>
      <c r="C1104" t="s">
        <v>76</v>
      </c>
      <c r="D1104" t="s">
        <v>80</v>
      </c>
      <c r="E1104" t="s">
        <v>181</v>
      </c>
      <c r="F1104" t="s">
        <v>3412</v>
      </c>
      <c r="G1104" t="s">
        <v>183</v>
      </c>
      <c r="H1104" t="s">
        <v>46</v>
      </c>
      <c r="I1104" t="s">
        <v>129</v>
      </c>
      <c r="J1104" t="s">
        <v>130</v>
      </c>
      <c r="K1104" t="s">
        <v>131</v>
      </c>
      <c r="L1104" t="s">
        <v>3413</v>
      </c>
      <c r="M1104" t="s">
        <v>3414</v>
      </c>
      <c r="N1104">
        <v>8.2886111109999998</v>
      </c>
      <c r="O1104">
        <v>0</v>
      </c>
      <c r="P1104">
        <v>4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33.154443999999998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2174223</v>
      </c>
      <c r="B1105">
        <v>1</v>
      </c>
      <c r="C1105" t="s">
        <v>77</v>
      </c>
      <c r="D1105" t="s">
        <v>114</v>
      </c>
      <c r="E1105" t="s">
        <v>134</v>
      </c>
      <c r="F1105" t="s">
        <v>3415</v>
      </c>
      <c r="G1105" t="s">
        <v>136</v>
      </c>
      <c r="H1105" t="s">
        <v>47</v>
      </c>
      <c r="I1105" t="s">
        <v>283</v>
      </c>
      <c r="J1105" t="s">
        <v>130</v>
      </c>
      <c r="K1105" t="s">
        <v>131</v>
      </c>
      <c r="L1105" t="s">
        <v>3416</v>
      </c>
      <c r="M1105" t="s">
        <v>3417</v>
      </c>
      <c r="N1105">
        <v>5.5555550000000002E-3</v>
      </c>
      <c r="O1105">
        <v>0</v>
      </c>
      <c r="P1105">
        <v>0</v>
      </c>
      <c r="Q1105">
        <v>3</v>
      </c>
      <c r="R1105">
        <v>0</v>
      </c>
      <c r="S1105">
        <v>51</v>
      </c>
      <c r="T1105">
        <v>424</v>
      </c>
      <c r="U1105">
        <v>0</v>
      </c>
      <c r="V1105">
        <v>0</v>
      </c>
      <c r="W1105">
        <v>1.6667000000000001E-2</v>
      </c>
      <c r="X1105">
        <v>0</v>
      </c>
      <c r="Y1105">
        <v>0.283333</v>
      </c>
      <c r="Z1105">
        <v>2.3555549999999998</v>
      </c>
    </row>
    <row r="1106" spans="1:26" x14ac:dyDescent="0.25">
      <c r="A1106">
        <v>2174236</v>
      </c>
      <c r="B1106">
        <v>1</v>
      </c>
      <c r="C1106" t="s">
        <v>77</v>
      </c>
      <c r="D1106" t="s">
        <v>116</v>
      </c>
      <c r="E1106" t="s">
        <v>134</v>
      </c>
      <c r="F1106" t="s">
        <v>3418</v>
      </c>
      <c r="G1106" t="s">
        <v>136</v>
      </c>
      <c r="H1106" t="s">
        <v>47</v>
      </c>
      <c r="I1106" t="s">
        <v>129</v>
      </c>
      <c r="J1106" t="s">
        <v>130</v>
      </c>
      <c r="K1106" t="s">
        <v>131</v>
      </c>
      <c r="L1106" t="s">
        <v>3419</v>
      </c>
      <c r="M1106" t="s">
        <v>3420</v>
      </c>
      <c r="N1106">
        <v>1.6688888879999999</v>
      </c>
      <c r="O1106">
        <v>23</v>
      </c>
      <c r="P1106">
        <v>527</v>
      </c>
      <c r="Q1106">
        <v>0</v>
      </c>
      <c r="R1106">
        <v>0</v>
      </c>
      <c r="S1106">
        <v>3</v>
      </c>
      <c r="T1106">
        <v>13</v>
      </c>
      <c r="U1106">
        <v>38.384444000000002</v>
      </c>
      <c r="V1106">
        <v>879.50444400000003</v>
      </c>
      <c r="W1106">
        <v>0</v>
      </c>
      <c r="X1106">
        <v>0</v>
      </c>
      <c r="Y1106">
        <v>5.0066670000000002</v>
      </c>
      <c r="Z1106">
        <v>21.695556</v>
      </c>
    </row>
    <row r="1107" spans="1:26" x14ac:dyDescent="0.25">
      <c r="A1107">
        <v>2174229</v>
      </c>
      <c r="B1107">
        <v>1</v>
      </c>
      <c r="C1107" t="s">
        <v>76</v>
      </c>
      <c r="D1107" t="s">
        <v>86</v>
      </c>
      <c r="E1107" t="s">
        <v>161</v>
      </c>
      <c r="F1107" t="s">
        <v>3065</v>
      </c>
      <c r="G1107" t="s">
        <v>163</v>
      </c>
      <c r="H1107" t="s">
        <v>46</v>
      </c>
      <c r="I1107" t="s">
        <v>129</v>
      </c>
      <c r="J1107" t="s">
        <v>130</v>
      </c>
      <c r="K1107" t="s">
        <v>131</v>
      </c>
      <c r="L1107" t="s">
        <v>3421</v>
      </c>
      <c r="M1107" t="s">
        <v>3422</v>
      </c>
      <c r="N1107">
        <v>3.6438888880000002</v>
      </c>
      <c r="O1107">
        <v>0</v>
      </c>
      <c r="P1107">
        <v>381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1388.3216660000001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2174238</v>
      </c>
      <c r="B1108">
        <v>1</v>
      </c>
      <c r="C1108" t="s">
        <v>77</v>
      </c>
      <c r="D1108" t="s">
        <v>124</v>
      </c>
      <c r="E1108" t="s">
        <v>126</v>
      </c>
      <c r="F1108" t="s">
        <v>2201</v>
      </c>
      <c r="G1108" t="s">
        <v>128</v>
      </c>
      <c r="H1108" t="s">
        <v>46</v>
      </c>
      <c r="I1108" t="s">
        <v>129</v>
      </c>
      <c r="J1108" t="s">
        <v>130</v>
      </c>
      <c r="K1108" t="s">
        <v>131</v>
      </c>
      <c r="L1108" t="s">
        <v>3423</v>
      </c>
      <c r="M1108" t="s">
        <v>3424</v>
      </c>
      <c r="N1108">
        <v>4.6638888879999998</v>
      </c>
      <c r="O1108">
        <v>0</v>
      </c>
      <c r="P1108">
        <v>388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1809.5888890000001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2174232</v>
      </c>
      <c r="B1109">
        <v>1</v>
      </c>
      <c r="C1109" t="s">
        <v>76</v>
      </c>
      <c r="D1109" t="s">
        <v>94</v>
      </c>
      <c r="E1109" t="s">
        <v>134</v>
      </c>
      <c r="F1109" t="s">
        <v>3425</v>
      </c>
      <c r="G1109" t="s">
        <v>136</v>
      </c>
      <c r="H1109" t="s">
        <v>47</v>
      </c>
      <c r="I1109" t="s">
        <v>129</v>
      </c>
      <c r="J1109" t="s">
        <v>130</v>
      </c>
      <c r="K1109" t="s">
        <v>131</v>
      </c>
      <c r="L1109" t="s">
        <v>3426</v>
      </c>
      <c r="M1109" t="s">
        <v>3427</v>
      </c>
      <c r="N1109">
        <v>4.386111111</v>
      </c>
      <c r="O1109">
        <v>16</v>
      </c>
      <c r="P1109">
        <v>165</v>
      </c>
      <c r="Q1109">
        <v>0</v>
      </c>
      <c r="R1109">
        <v>0</v>
      </c>
      <c r="S1109">
        <v>0</v>
      </c>
      <c r="T1109">
        <v>0</v>
      </c>
      <c r="U1109">
        <v>70.177778000000004</v>
      </c>
      <c r="V1109">
        <v>723.70833300000004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2174239</v>
      </c>
      <c r="B1110">
        <v>1</v>
      </c>
      <c r="C1110" t="s">
        <v>77</v>
      </c>
      <c r="D1110" t="s">
        <v>124</v>
      </c>
      <c r="E1110" t="s">
        <v>126</v>
      </c>
      <c r="F1110" t="s">
        <v>3428</v>
      </c>
      <c r="G1110" t="s">
        <v>128</v>
      </c>
      <c r="H1110" t="s">
        <v>46</v>
      </c>
      <c r="I1110" t="s">
        <v>129</v>
      </c>
      <c r="J1110" t="s">
        <v>130</v>
      </c>
      <c r="K1110" t="s">
        <v>131</v>
      </c>
      <c r="L1110" t="s">
        <v>3429</v>
      </c>
      <c r="M1110" t="s">
        <v>3430</v>
      </c>
      <c r="N1110">
        <v>2.8488888879999998</v>
      </c>
      <c r="O1110">
        <v>0</v>
      </c>
      <c r="P1110">
        <v>127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361.80888900000002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2174237</v>
      </c>
      <c r="B1111">
        <v>1</v>
      </c>
      <c r="C1111" t="s">
        <v>77</v>
      </c>
      <c r="D1111" t="s">
        <v>108</v>
      </c>
      <c r="E1111" t="s">
        <v>186</v>
      </c>
      <c r="F1111" t="s">
        <v>502</v>
      </c>
      <c r="G1111" t="s">
        <v>136</v>
      </c>
      <c r="H1111" t="s">
        <v>47</v>
      </c>
      <c r="I1111" t="s">
        <v>129</v>
      </c>
      <c r="J1111" t="s">
        <v>130</v>
      </c>
      <c r="K1111" t="s">
        <v>131</v>
      </c>
      <c r="L1111" t="s">
        <v>3431</v>
      </c>
      <c r="M1111" t="s">
        <v>3432</v>
      </c>
      <c r="N1111">
        <v>0.24944444399999999</v>
      </c>
      <c r="O1111">
        <v>155</v>
      </c>
      <c r="P1111">
        <v>425</v>
      </c>
      <c r="Q1111">
        <v>0</v>
      </c>
      <c r="R1111">
        <v>0</v>
      </c>
      <c r="S1111">
        <v>0</v>
      </c>
      <c r="T1111">
        <v>0</v>
      </c>
      <c r="U1111">
        <v>38.663888999999998</v>
      </c>
      <c r="V1111">
        <v>106.01388900000001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2174241</v>
      </c>
      <c r="B1112">
        <v>1</v>
      </c>
      <c r="C1112" t="s">
        <v>76</v>
      </c>
      <c r="D1112" t="s">
        <v>96</v>
      </c>
      <c r="E1112" t="s">
        <v>181</v>
      </c>
      <c r="F1112" t="s">
        <v>3433</v>
      </c>
      <c r="G1112" t="s">
        <v>183</v>
      </c>
      <c r="H1112" t="s">
        <v>46</v>
      </c>
      <c r="I1112" t="s">
        <v>129</v>
      </c>
      <c r="J1112" t="s">
        <v>130</v>
      </c>
      <c r="K1112" t="s">
        <v>131</v>
      </c>
      <c r="L1112" t="s">
        <v>3434</v>
      </c>
      <c r="M1112" t="s">
        <v>3435</v>
      </c>
      <c r="N1112">
        <v>3.6074999999999999</v>
      </c>
      <c r="O1112">
        <v>0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3.6074999999999999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2174246</v>
      </c>
      <c r="B1113">
        <v>1</v>
      </c>
      <c r="C1113" t="s">
        <v>76</v>
      </c>
      <c r="D1113" t="s">
        <v>78</v>
      </c>
      <c r="E1113" t="s">
        <v>126</v>
      </c>
      <c r="F1113" t="s">
        <v>2809</v>
      </c>
      <c r="G1113" t="s">
        <v>128</v>
      </c>
      <c r="H1113" t="s">
        <v>46</v>
      </c>
      <c r="I1113" t="s">
        <v>129</v>
      </c>
      <c r="J1113" t="s">
        <v>130</v>
      </c>
      <c r="K1113" t="s">
        <v>131</v>
      </c>
      <c r="L1113" t="s">
        <v>3436</v>
      </c>
      <c r="M1113" t="s">
        <v>3437</v>
      </c>
      <c r="N1113">
        <v>1.809722222</v>
      </c>
      <c r="O1113">
        <v>0</v>
      </c>
      <c r="P1113">
        <v>34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61.530555999999997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2174244</v>
      </c>
      <c r="B1114">
        <v>1</v>
      </c>
      <c r="C1114" t="s">
        <v>76</v>
      </c>
      <c r="D1114" t="s">
        <v>96</v>
      </c>
      <c r="E1114" t="s">
        <v>161</v>
      </c>
      <c r="F1114" t="s">
        <v>3438</v>
      </c>
      <c r="G1114" t="s">
        <v>402</v>
      </c>
      <c r="H1114" t="s">
        <v>46</v>
      </c>
      <c r="I1114" t="s">
        <v>129</v>
      </c>
      <c r="J1114" t="s">
        <v>130</v>
      </c>
      <c r="K1114" t="s">
        <v>131</v>
      </c>
      <c r="L1114" t="s">
        <v>3439</v>
      </c>
      <c r="M1114" t="s">
        <v>3440</v>
      </c>
      <c r="N1114">
        <v>3.8958333330000001</v>
      </c>
      <c r="O1114">
        <v>0</v>
      </c>
      <c r="P1114">
        <v>427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1663.520833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2174242</v>
      </c>
      <c r="B1115">
        <v>1</v>
      </c>
      <c r="C1115" t="s">
        <v>76</v>
      </c>
      <c r="D1115" t="s">
        <v>80</v>
      </c>
      <c r="E1115" t="s">
        <v>181</v>
      </c>
      <c r="F1115" t="s">
        <v>3441</v>
      </c>
      <c r="G1115" t="s">
        <v>183</v>
      </c>
      <c r="H1115" t="s">
        <v>46</v>
      </c>
      <c r="I1115" t="s">
        <v>129</v>
      </c>
      <c r="J1115" t="s">
        <v>130</v>
      </c>
      <c r="K1115" t="s">
        <v>131</v>
      </c>
      <c r="L1115" t="s">
        <v>3442</v>
      </c>
      <c r="M1115" t="s">
        <v>3443</v>
      </c>
      <c r="N1115">
        <v>4.2619444440000001</v>
      </c>
      <c r="O1115">
        <v>0</v>
      </c>
      <c r="P1115">
        <v>4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17.047778000000001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2174245</v>
      </c>
      <c r="B1116">
        <v>1</v>
      </c>
      <c r="C1116" t="s">
        <v>76</v>
      </c>
      <c r="D1116" t="s">
        <v>96</v>
      </c>
      <c r="E1116" t="s">
        <v>143</v>
      </c>
      <c r="F1116" t="s">
        <v>3444</v>
      </c>
      <c r="G1116" t="s">
        <v>145</v>
      </c>
      <c r="H1116" t="s">
        <v>47</v>
      </c>
      <c r="I1116" t="s">
        <v>129</v>
      </c>
      <c r="J1116" t="s">
        <v>130</v>
      </c>
      <c r="K1116" t="s">
        <v>131</v>
      </c>
      <c r="L1116" t="s">
        <v>3445</v>
      </c>
      <c r="M1116" t="s">
        <v>3446</v>
      </c>
      <c r="N1116">
        <v>3.8594444440000002</v>
      </c>
      <c r="O1116">
        <v>0</v>
      </c>
      <c r="P1116">
        <v>352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1358.5244439999999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2174247</v>
      </c>
      <c r="B1117">
        <v>1</v>
      </c>
      <c r="C1117" t="s">
        <v>76</v>
      </c>
      <c r="D1117" t="s">
        <v>86</v>
      </c>
      <c r="E1117" t="s">
        <v>161</v>
      </c>
      <c r="F1117" t="s">
        <v>3447</v>
      </c>
      <c r="G1117" t="s">
        <v>402</v>
      </c>
      <c r="H1117" t="s">
        <v>46</v>
      </c>
      <c r="I1117" t="s">
        <v>129</v>
      </c>
      <c r="J1117" t="s">
        <v>130</v>
      </c>
      <c r="K1117" t="s">
        <v>131</v>
      </c>
      <c r="L1117" t="s">
        <v>3448</v>
      </c>
      <c r="M1117" t="s">
        <v>3449</v>
      </c>
      <c r="N1117">
        <v>5.858055555</v>
      </c>
      <c r="O1117">
        <v>0</v>
      </c>
      <c r="P1117">
        <v>366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2144.0483330000002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2174250</v>
      </c>
      <c r="B1118">
        <v>1</v>
      </c>
      <c r="C1118" t="s">
        <v>76</v>
      </c>
      <c r="D1118" t="s">
        <v>81</v>
      </c>
      <c r="E1118" t="s">
        <v>181</v>
      </c>
      <c r="F1118" t="s">
        <v>3450</v>
      </c>
      <c r="G1118" t="s">
        <v>194</v>
      </c>
      <c r="H1118" t="s">
        <v>46</v>
      </c>
      <c r="I1118" t="s">
        <v>129</v>
      </c>
      <c r="J1118" t="s">
        <v>130</v>
      </c>
      <c r="K1118" t="s">
        <v>131</v>
      </c>
      <c r="L1118" t="s">
        <v>3451</v>
      </c>
      <c r="M1118" t="s">
        <v>3452</v>
      </c>
      <c r="N1118">
        <v>3.0977777770000001</v>
      </c>
      <c r="O1118">
        <v>0</v>
      </c>
      <c r="P1118">
        <v>1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3.0977779999999999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2174255</v>
      </c>
      <c r="B1119">
        <v>1</v>
      </c>
      <c r="C1119" t="s">
        <v>76</v>
      </c>
      <c r="D1119" t="s">
        <v>102</v>
      </c>
      <c r="E1119" t="s">
        <v>161</v>
      </c>
      <c r="F1119" t="s">
        <v>3453</v>
      </c>
      <c r="G1119" t="s">
        <v>402</v>
      </c>
      <c r="H1119" t="s">
        <v>46</v>
      </c>
      <c r="I1119" t="s">
        <v>129</v>
      </c>
      <c r="J1119" t="s">
        <v>130</v>
      </c>
      <c r="K1119" t="s">
        <v>131</v>
      </c>
      <c r="L1119" t="s">
        <v>3454</v>
      </c>
      <c r="M1119" t="s">
        <v>3455</v>
      </c>
      <c r="N1119">
        <v>1.8797222220000001</v>
      </c>
      <c r="O1119">
        <v>0</v>
      </c>
      <c r="P1119">
        <v>49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92.106388999999993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2174253</v>
      </c>
      <c r="B1120">
        <v>1</v>
      </c>
      <c r="C1120" t="s">
        <v>76</v>
      </c>
      <c r="D1120" t="s">
        <v>79</v>
      </c>
      <c r="E1120" t="s">
        <v>181</v>
      </c>
      <c r="F1120" t="s">
        <v>3456</v>
      </c>
      <c r="G1120" t="s">
        <v>287</v>
      </c>
      <c r="H1120" t="s">
        <v>46</v>
      </c>
      <c r="I1120" t="s">
        <v>129</v>
      </c>
      <c r="J1120" t="s">
        <v>130</v>
      </c>
      <c r="K1120" t="s">
        <v>131</v>
      </c>
      <c r="L1120" t="s">
        <v>3457</v>
      </c>
      <c r="M1120" t="s">
        <v>3458</v>
      </c>
      <c r="N1120">
        <v>1.4824999999999999</v>
      </c>
      <c r="O1120">
        <v>0</v>
      </c>
      <c r="P1120">
        <v>2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2.9649999999999999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2174262</v>
      </c>
      <c r="B1121">
        <v>1</v>
      </c>
      <c r="C1121" t="s">
        <v>76</v>
      </c>
      <c r="D1121" t="s">
        <v>99</v>
      </c>
      <c r="E1121" t="s">
        <v>181</v>
      </c>
      <c r="F1121" t="s">
        <v>3459</v>
      </c>
      <c r="G1121" t="s">
        <v>194</v>
      </c>
      <c r="H1121" t="s">
        <v>46</v>
      </c>
      <c r="I1121" t="s">
        <v>129</v>
      </c>
      <c r="J1121" t="s">
        <v>130</v>
      </c>
      <c r="K1121" t="s">
        <v>131</v>
      </c>
      <c r="L1121" t="s">
        <v>3460</v>
      </c>
      <c r="M1121" t="s">
        <v>3461</v>
      </c>
      <c r="N1121">
        <v>1.6513888880000001</v>
      </c>
      <c r="O1121">
        <v>0</v>
      </c>
      <c r="P1121">
        <v>1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1.651389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2174259</v>
      </c>
      <c r="B1122">
        <v>1</v>
      </c>
      <c r="C1122" t="s">
        <v>76</v>
      </c>
      <c r="D1122" t="s">
        <v>102</v>
      </c>
      <c r="E1122" t="s">
        <v>126</v>
      </c>
      <c r="F1122" t="s">
        <v>3462</v>
      </c>
      <c r="G1122" t="s">
        <v>128</v>
      </c>
      <c r="H1122" t="s">
        <v>46</v>
      </c>
      <c r="I1122" t="s">
        <v>129</v>
      </c>
      <c r="J1122" t="s">
        <v>130</v>
      </c>
      <c r="K1122" t="s">
        <v>131</v>
      </c>
      <c r="L1122" t="s">
        <v>3463</v>
      </c>
      <c r="M1122" t="s">
        <v>3464</v>
      </c>
      <c r="N1122">
        <v>1.293055555</v>
      </c>
      <c r="O1122">
        <v>0</v>
      </c>
      <c r="P1122">
        <v>34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43.963889000000002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2174261</v>
      </c>
      <c r="B1123">
        <v>1</v>
      </c>
      <c r="C1123" t="s">
        <v>76</v>
      </c>
      <c r="D1123" t="s">
        <v>86</v>
      </c>
      <c r="E1123" t="s">
        <v>143</v>
      </c>
      <c r="F1123" t="s">
        <v>3465</v>
      </c>
      <c r="G1123" t="s">
        <v>145</v>
      </c>
      <c r="H1123" t="s">
        <v>47</v>
      </c>
      <c r="I1123" t="s">
        <v>129</v>
      </c>
      <c r="J1123" t="s">
        <v>130</v>
      </c>
      <c r="K1123" t="s">
        <v>131</v>
      </c>
      <c r="L1123" t="s">
        <v>3466</v>
      </c>
      <c r="M1123" t="s">
        <v>3467</v>
      </c>
      <c r="N1123">
        <v>4.9780555550000001</v>
      </c>
      <c r="O1123">
        <v>0</v>
      </c>
      <c r="P1123">
        <v>174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866.18166699999995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2174264</v>
      </c>
      <c r="B1124">
        <v>1</v>
      </c>
      <c r="C1124" t="s">
        <v>76</v>
      </c>
      <c r="D1124" t="s">
        <v>78</v>
      </c>
      <c r="E1124" t="s">
        <v>181</v>
      </c>
      <c r="F1124" t="s">
        <v>3468</v>
      </c>
      <c r="G1124" t="s">
        <v>287</v>
      </c>
      <c r="H1124" t="s">
        <v>46</v>
      </c>
      <c r="I1124" t="s">
        <v>129</v>
      </c>
      <c r="J1124" t="s">
        <v>130</v>
      </c>
      <c r="K1124" t="s">
        <v>131</v>
      </c>
      <c r="L1124" t="s">
        <v>3469</v>
      </c>
      <c r="M1124" t="s">
        <v>3470</v>
      </c>
      <c r="N1124">
        <v>1.35</v>
      </c>
      <c r="O1124">
        <v>0</v>
      </c>
      <c r="P1124">
        <v>37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49.95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2174254</v>
      </c>
      <c r="B1125">
        <v>1</v>
      </c>
      <c r="C1125" t="s">
        <v>76</v>
      </c>
      <c r="D1125" t="s">
        <v>81</v>
      </c>
      <c r="E1125" t="s">
        <v>181</v>
      </c>
      <c r="F1125" t="s">
        <v>3471</v>
      </c>
      <c r="G1125" t="s">
        <v>183</v>
      </c>
      <c r="H1125" t="s">
        <v>46</v>
      </c>
      <c r="I1125" t="s">
        <v>129</v>
      </c>
      <c r="J1125" t="s">
        <v>130</v>
      </c>
      <c r="K1125" t="s">
        <v>131</v>
      </c>
      <c r="L1125" t="s">
        <v>3472</v>
      </c>
      <c r="M1125" t="s">
        <v>3473</v>
      </c>
      <c r="N1125">
        <v>6.7597222219999997</v>
      </c>
      <c r="O1125">
        <v>0</v>
      </c>
      <c r="P1125">
        <v>4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27.038889000000001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2174260</v>
      </c>
      <c r="B1126">
        <v>1</v>
      </c>
      <c r="C1126" t="s">
        <v>77</v>
      </c>
      <c r="D1126" t="s">
        <v>108</v>
      </c>
      <c r="E1126" t="s">
        <v>126</v>
      </c>
      <c r="F1126" t="s">
        <v>3474</v>
      </c>
      <c r="G1126" t="s">
        <v>128</v>
      </c>
      <c r="H1126" t="s">
        <v>46</v>
      </c>
      <c r="I1126" t="s">
        <v>129</v>
      </c>
      <c r="J1126" t="s">
        <v>130</v>
      </c>
      <c r="K1126" t="s">
        <v>131</v>
      </c>
      <c r="L1126" t="s">
        <v>3475</v>
      </c>
      <c r="M1126" t="s">
        <v>3476</v>
      </c>
      <c r="N1126">
        <v>1.3761111109999999</v>
      </c>
      <c r="O1126">
        <v>0</v>
      </c>
      <c r="P1126">
        <v>16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22.017778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2174266</v>
      </c>
      <c r="B1127">
        <v>1</v>
      </c>
      <c r="C1127" t="s">
        <v>76</v>
      </c>
      <c r="D1127" t="s">
        <v>78</v>
      </c>
      <c r="E1127" t="s">
        <v>181</v>
      </c>
      <c r="F1127" t="s">
        <v>3477</v>
      </c>
      <c r="G1127" t="s">
        <v>194</v>
      </c>
      <c r="H1127" t="s">
        <v>46</v>
      </c>
      <c r="I1127" t="s">
        <v>129</v>
      </c>
      <c r="J1127" t="s">
        <v>130</v>
      </c>
      <c r="K1127" t="s">
        <v>131</v>
      </c>
      <c r="L1127" t="s">
        <v>3478</v>
      </c>
      <c r="M1127" t="s">
        <v>3479</v>
      </c>
      <c r="N1127">
        <v>2.6013888879999998</v>
      </c>
      <c r="O1127">
        <v>0</v>
      </c>
      <c r="P1127">
        <v>4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10.405556000000001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2174271</v>
      </c>
      <c r="B1128">
        <v>1</v>
      </c>
      <c r="C1128" t="s">
        <v>76</v>
      </c>
      <c r="D1128" t="s">
        <v>88</v>
      </c>
      <c r="E1128" t="s">
        <v>126</v>
      </c>
      <c r="F1128" t="s">
        <v>3480</v>
      </c>
      <c r="G1128" t="s">
        <v>128</v>
      </c>
      <c r="H1128" t="s">
        <v>46</v>
      </c>
      <c r="I1128" t="s">
        <v>129</v>
      </c>
      <c r="J1128" t="s">
        <v>130</v>
      </c>
      <c r="K1128" t="s">
        <v>131</v>
      </c>
      <c r="L1128" t="s">
        <v>3481</v>
      </c>
      <c r="M1128" t="s">
        <v>3482</v>
      </c>
      <c r="N1128">
        <v>2.2372222220000002</v>
      </c>
      <c r="O1128">
        <v>0</v>
      </c>
      <c r="P1128">
        <v>35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78.302778000000004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2174263</v>
      </c>
      <c r="B1129">
        <v>1</v>
      </c>
      <c r="C1129" t="s">
        <v>76</v>
      </c>
      <c r="D1129" t="s">
        <v>79</v>
      </c>
      <c r="E1129" t="s">
        <v>181</v>
      </c>
      <c r="F1129" t="s">
        <v>3483</v>
      </c>
      <c r="G1129" t="s">
        <v>194</v>
      </c>
      <c r="H1129" t="s">
        <v>46</v>
      </c>
      <c r="I1129" t="s">
        <v>129</v>
      </c>
      <c r="J1129" t="s">
        <v>130</v>
      </c>
      <c r="K1129" t="s">
        <v>131</v>
      </c>
      <c r="L1129" t="s">
        <v>3484</v>
      </c>
      <c r="M1129" t="s">
        <v>3485</v>
      </c>
      <c r="N1129">
        <v>2.165</v>
      </c>
      <c r="O1129">
        <v>0</v>
      </c>
      <c r="P1129">
        <v>4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8.66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2174265</v>
      </c>
      <c r="B1130">
        <v>1</v>
      </c>
      <c r="C1130" t="s">
        <v>77</v>
      </c>
      <c r="D1130" t="s">
        <v>123</v>
      </c>
      <c r="E1130" t="s">
        <v>143</v>
      </c>
      <c r="F1130" t="s">
        <v>3486</v>
      </c>
      <c r="G1130" t="s">
        <v>425</v>
      </c>
      <c r="H1130" t="s">
        <v>47</v>
      </c>
      <c r="I1130" t="s">
        <v>129</v>
      </c>
      <c r="J1130" t="s">
        <v>130</v>
      </c>
      <c r="K1130" t="s">
        <v>131</v>
      </c>
      <c r="L1130" t="s">
        <v>3487</v>
      </c>
      <c r="M1130" t="s">
        <v>3488</v>
      </c>
      <c r="N1130">
        <v>4.1124999999999998</v>
      </c>
      <c r="O1130">
        <v>0</v>
      </c>
      <c r="P1130">
        <v>8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32.9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2174267</v>
      </c>
      <c r="B1131">
        <v>1</v>
      </c>
      <c r="C1131" t="s">
        <v>77</v>
      </c>
      <c r="D1131" t="s">
        <v>119</v>
      </c>
      <c r="E1131" t="s">
        <v>161</v>
      </c>
      <c r="F1131" t="s">
        <v>3489</v>
      </c>
      <c r="G1131" t="s">
        <v>402</v>
      </c>
      <c r="H1131" t="s">
        <v>46</v>
      </c>
      <c r="I1131" t="s">
        <v>129</v>
      </c>
      <c r="J1131" t="s">
        <v>130</v>
      </c>
      <c r="K1131" t="s">
        <v>131</v>
      </c>
      <c r="L1131" t="s">
        <v>3490</v>
      </c>
      <c r="M1131" t="s">
        <v>3491</v>
      </c>
      <c r="N1131">
        <v>1.725833333</v>
      </c>
      <c r="O1131">
        <v>0</v>
      </c>
      <c r="P1131">
        <v>43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74.210832999999994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2174268</v>
      </c>
      <c r="B1132">
        <v>1</v>
      </c>
      <c r="C1132" t="s">
        <v>76</v>
      </c>
      <c r="D1132" t="s">
        <v>78</v>
      </c>
      <c r="E1132" t="s">
        <v>161</v>
      </c>
      <c r="F1132" t="s">
        <v>3492</v>
      </c>
      <c r="G1132" t="s">
        <v>163</v>
      </c>
      <c r="H1132" t="s">
        <v>46</v>
      </c>
      <c r="I1132" t="s">
        <v>129</v>
      </c>
      <c r="J1132" t="s">
        <v>130</v>
      </c>
      <c r="K1132" t="s">
        <v>131</v>
      </c>
      <c r="L1132" t="s">
        <v>3490</v>
      </c>
      <c r="M1132" t="s">
        <v>3493</v>
      </c>
      <c r="N1132">
        <v>0.48833333299999998</v>
      </c>
      <c r="O1132">
        <v>0</v>
      </c>
      <c r="P1132">
        <v>553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270.04833300000001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2174274</v>
      </c>
      <c r="B1133">
        <v>1</v>
      </c>
      <c r="C1133" t="s">
        <v>77</v>
      </c>
      <c r="D1133" t="s">
        <v>114</v>
      </c>
      <c r="E1133" t="s">
        <v>126</v>
      </c>
      <c r="F1133" t="s">
        <v>3494</v>
      </c>
      <c r="G1133" t="s">
        <v>128</v>
      </c>
      <c r="H1133" t="s">
        <v>46</v>
      </c>
      <c r="I1133" t="s">
        <v>129</v>
      </c>
      <c r="J1133" t="s">
        <v>130</v>
      </c>
      <c r="K1133" t="s">
        <v>131</v>
      </c>
      <c r="L1133" t="s">
        <v>3495</v>
      </c>
      <c r="M1133" t="s">
        <v>3496</v>
      </c>
      <c r="N1133">
        <v>3.3574999999999999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39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130.9425</v>
      </c>
    </row>
    <row r="1134" spans="1:26" x14ac:dyDescent="0.25">
      <c r="A1134">
        <v>2174272</v>
      </c>
      <c r="B1134">
        <v>1</v>
      </c>
      <c r="C1134" t="s">
        <v>76</v>
      </c>
      <c r="D1134" t="s">
        <v>85</v>
      </c>
      <c r="E1134" t="s">
        <v>126</v>
      </c>
      <c r="F1134" t="s">
        <v>3497</v>
      </c>
      <c r="G1134" t="s">
        <v>636</v>
      </c>
      <c r="H1134" t="s">
        <v>46</v>
      </c>
      <c r="I1134" t="s">
        <v>129</v>
      </c>
      <c r="J1134" t="s">
        <v>15</v>
      </c>
      <c r="K1134" t="s">
        <v>131</v>
      </c>
      <c r="L1134" t="s">
        <v>3498</v>
      </c>
      <c r="M1134" t="s">
        <v>3499</v>
      </c>
      <c r="N1134">
        <v>2.1569444440000001</v>
      </c>
      <c r="O1134">
        <v>0</v>
      </c>
      <c r="P1134">
        <v>27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58.237499999999997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2174270</v>
      </c>
      <c r="B1135">
        <v>1</v>
      </c>
      <c r="C1135" t="s">
        <v>77</v>
      </c>
      <c r="D1135" t="s">
        <v>122</v>
      </c>
      <c r="E1135" t="s">
        <v>143</v>
      </c>
      <c r="F1135" t="s">
        <v>3500</v>
      </c>
      <c r="G1135" t="s">
        <v>136</v>
      </c>
      <c r="H1135" t="s">
        <v>47</v>
      </c>
      <c r="I1135" t="s">
        <v>283</v>
      </c>
      <c r="J1135" t="s">
        <v>130</v>
      </c>
      <c r="K1135" t="s">
        <v>131</v>
      </c>
      <c r="L1135" t="s">
        <v>3501</v>
      </c>
      <c r="M1135" t="s">
        <v>3502</v>
      </c>
      <c r="N1135">
        <v>2.2222222E-2</v>
      </c>
      <c r="O1135">
        <v>0</v>
      </c>
      <c r="P1135">
        <v>7</v>
      </c>
      <c r="Q1135">
        <v>3</v>
      </c>
      <c r="R1135">
        <v>521</v>
      </c>
      <c r="S1135">
        <v>0</v>
      </c>
      <c r="T1135">
        <v>0</v>
      </c>
      <c r="U1135">
        <v>0</v>
      </c>
      <c r="V1135">
        <v>0.155556</v>
      </c>
      <c r="W1135">
        <v>6.6667000000000004E-2</v>
      </c>
      <c r="X1135">
        <v>11.577778</v>
      </c>
      <c r="Y1135">
        <v>0</v>
      </c>
      <c r="Z1135">
        <v>0</v>
      </c>
    </row>
    <row r="1136" spans="1:26" x14ac:dyDescent="0.25">
      <c r="A1136">
        <v>2174273</v>
      </c>
      <c r="B1136">
        <v>1</v>
      </c>
      <c r="C1136" t="s">
        <v>76</v>
      </c>
      <c r="D1136" t="s">
        <v>96</v>
      </c>
      <c r="E1136" t="s">
        <v>143</v>
      </c>
      <c r="F1136" t="s">
        <v>3503</v>
      </c>
      <c r="G1136" t="s">
        <v>145</v>
      </c>
      <c r="H1136" t="s">
        <v>47</v>
      </c>
      <c r="I1136" t="s">
        <v>129</v>
      </c>
      <c r="J1136" t="s">
        <v>130</v>
      </c>
      <c r="K1136" t="s">
        <v>131</v>
      </c>
      <c r="L1136" t="s">
        <v>3504</v>
      </c>
      <c r="M1136" t="s">
        <v>3505</v>
      </c>
      <c r="N1136">
        <v>1.5747222219999999</v>
      </c>
      <c r="O1136">
        <v>2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3.1494439999999999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2174275</v>
      </c>
      <c r="B1137">
        <v>1</v>
      </c>
      <c r="C1137" t="s">
        <v>76</v>
      </c>
      <c r="D1137" t="s">
        <v>78</v>
      </c>
      <c r="E1137" t="s">
        <v>718</v>
      </c>
      <c r="F1137" t="s">
        <v>3506</v>
      </c>
      <c r="G1137" t="s">
        <v>128</v>
      </c>
      <c r="H1137" t="s">
        <v>46</v>
      </c>
      <c r="I1137" t="s">
        <v>129</v>
      </c>
      <c r="J1137" t="s">
        <v>130</v>
      </c>
      <c r="K1137" t="s">
        <v>131</v>
      </c>
      <c r="L1137" t="s">
        <v>3507</v>
      </c>
      <c r="M1137" t="s">
        <v>3508</v>
      </c>
      <c r="N1137">
        <v>1.3325</v>
      </c>
      <c r="O1137">
        <v>0</v>
      </c>
      <c r="P1137">
        <v>84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111.93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2174278</v>
      </c>
      <c r="B1138">
        <v>1</v>
      </c>
      <c r="C1138" t="s">
        <v>76</v>
      </c>
      <c r="D1138" t="s">
        <v>100</v>
      </c>
      <c r="E1138" t="s">
        <v>126</v>
      </c>
      <c r="F1138" t="s">
        <v>3509</v>
      </c>
      <c r="G1138" t="s">
        <v>223</v>
      </c>
      <c r="H1138" t="s">
        <v>46</v>
      </c>
      <c r="I1138" t="s">
        <v>129</v>
      </c>
      <c r="J1138" t="s">
        <v>130</v>
      </c>
      <c r="K1138" t="s">
        <v>131</v>
      </c>
      <c r="L1138" t="s">
        <v>3510</v>
      </c>
      <c r="M1138" t="s">
        <v>3511</v>
      </c>
      <c r="N1138">
        <v>3.6811111109999999</v>
      </c>
      <c r="O1138">
        <v>0</v>
      </c>
      <c r="P1138">
        <v>8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29.448889000000001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2174277</v>
      </c>
      <c r="B1139">
        <v>1</v>
      </c>
      <c r="C1139" t="s">
        <v>76</v>
      </c>
      <c r="D1139" t="s">
        <v>101</v>
      </c>
      <c r="E1139" t="s">
        <v>186</v>
      </c>
      <c r="F1139" t="s">
        <v>3512</v>
      </c>
      <c r="G1139" t="s">
        <v>366</v>
      </c>
      <c r="H1139" t="s">
        <v>47</v>
      </c>
      <c r="I1139" t="s">
        <v>129</v>
      </c>
      <c r="J1139" t="s">
        <v>130</v>
      </c>
      <c r="K1139" t="s">
        <v>251</v>
      </c>
      <c r="L1139" t="s">
        <v>3513</v>
      </c>
      <c r="M1139" t="s">
        <v>3514</v>
      </c>
      <c r="N1139">
        <v>0.55115277699999998</v>
      </c>
      <c r="O1139">
        <v>8</v>
      </c>
      <c r="P1139">
        <v>3170</v>
      </c>
      <c r="Q1139">
        <v>0</v>
      </c>
      <c r="R1139">
        <v>0</v>
      </c>
      <c r="S1139">
        <v>0</v>
      </c>
      <c r="T1139">
        <v>0</v>
      </c>
      <c r="U1139">
        <v>4.4092219999999998</v>
      </c>
      <c r="V1139">
        <v>1747.154303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2174282</v>
      </c>
      <c r="B1140">
        <v>1</v>
      </c>
      <c r="C1140" t="s">
        <v>76</v>
      </c>
      <c r="D1140" t="s">
        <v>78</v>
      </c>
      <c r="E1140" t="s">
        <v>181</v>
      </c>
      <c r="F1140" t="s">
        <v>3515</v>
      </c>
      <c r="G1140" t="s">
        <v>194</v>
      </c>
      <c r="H1140" t="s">
        <v>46</v>
      </c>
      <c r="I1140" t="s">
        <v>129</v>
      </c>
      <c r="J1140" t="s">
        <v>130</v>
      </c>
      <c r="K1140" t="s">
        <v>131</v>
      </c>
      <c r="L1140" t="s">
        <v>3516</v>
      </c>
      <c r="M1140" t="s">
        <v>3517</v>
      </c>
      <c r="N1140">
        <v>3.2486111110000002</v>
      </c>
      <c r="O1140">
        <v>0</v>
      </c>
      <c r="P1140">
        <v>3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9.7458329999999993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2174281</v>
      </c>
      <c r="B1141">
        <v>1</v>
      </c>
      <c r="C1141" t="s">
        <v>76</v>
      </c>
      <c r="D1141" t="s">
        <v>93</v>
      </c>
      <c r="E1141" t="s">
        <v>126</v>
      </c>
      <c r="F1141" t="s">
        <v>3518</v>
      </c>
      <c r="G1141" t="s">
        <v>128</v>
      </c>
      <c r="H1141" t="s">
        <v>46</v>
      </c>
      <c r="I1141" t="s">
        <v>129</v>
      </c>
      <c r="J1141" t="s">
        <v>130</v>
      </c>
      <c r="K1141" t="s">
        <v>131</v>
      </c>
      <c r="L1141" t="s">
        <v>3519</v>
      </c>
      <c r="M1141" t="s">
        <v>3520</v>
      </c>
      <c r="N1141">
        <v>2.04</v>
      </c>
      <c r="O1141">
        <v>0</v>
      </c>
      <c r="P1141">
        <v>21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42.84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2174285</v>
      </c>
      <c r="B1142">
        <v>1</v>
      </c>
      <c r="C1142" t="s">
        <v>76</v>
      </c>
      <c r="D1142" t="s">
        <v>89</v>
      </c>
      <c r="E1142" t="s">
        <v>126</v>
      </c>
      <c r="F1142" t="s">
        <v>3521</v>
      </c>
      <c r="G1142" t="s">
        <v>128</v>
      </c>
      <c r="H1142" t="s">
        <v>46</v>
      </c>
      <c r="I1142" t="s">
        <v>129</v>
      </c>
      <c r="J1142" t="s">
        <v>130</v>
      </c>
      <c r="K1142" t="s">
        <v>131</v>
      </c>
      <c r="L1142" t="s">
        <v>3522</v>
      </c>
      <c r="M1142" t="s">
        <v>3523</v>
      </c>
      <c r="N1142">
        <v>3.9983333330000002</v>
      </c>
      <c r="O1142">
        <v>0</v>
      </c>
      <c r="P1142">
        <v>8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31.986667000000001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2174290</v>
      </c>
      <c r="B1143">
        <v>1</v>
      </c>
      <c r="C1143" t="s">
        <v>76</v>
      </c>
      <c r="D1143" t="s">
        <v>91</v>
      </c>
      <c r="E1143" t="s">
        <v>181</v>
      </c>
      <c r="F1143" t="s">
        <v>3524</v>
      </c>
      <c r="G1143" t="s">
        <v>194</v>
      </c>
      <c r="H1143" t="s">
        <v>46</v>
      </c>
      <c r="I1143" t="s">
        <v>129</v>
      </c>
      <c r="J1143" t="s">
        <v>130</v>
      </c>
      <c r="K1143" t="s">
        <v>131</v>
      </c>
      <c r="L1143" t="s">
        <v>3525</v>
      </c>
      <c r="M1143" t="s">
        <v>3526</v>
      </c>
      <c r="N1143">
        <v>1.176388888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1.1763889999999999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2174286</v>
      </c>
      <c r="B1144">
        <v>1</v>
      </c>
      <c r="C1144" t="s">
        <v>76</v>
      </c>
      <c r="D1144" t="s">
        <v>88</v>
      </c>
      <c r="E1144" t="s">
        <v>181</v>
      </c>
      <c r="F1144" t="s">
        <v>3527</v>
      </c>
      <c r="G1144" t="s">
        <v>194</v>
      </c>
      <c r="H1144" t="s">
        <v>46</v>
      </c>
      <c r="I1144" t="s">
        <v>129</v>
      </c>
      <c r="J1144" t="s">
        <v>130</v>
      </c>
      <c r="K1144" t="s">
        <v>131</v>
      </c>
      <c r="L1144" t="s">
        <v>3528</v>
      </c>
      <c r="M1144" t="s">
        <v>3529</v>
      </c>
      <c r="N1144">
        <v>1.0847222219999999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1.084722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2174287</v>
      </c>
      <c r="B1145">
        <v>1</v>
      </c>
      <c r="C1145" t="s">
        <v>77</v>
      </c>
      <c r="D1145" t="s">
        <v>123</v>
      </c>
      <c r="E1145" t="s">
        <v>161</v>
      </c>
      <c r="F1145" t="s">
        <v>2716</v>
      </c>
      <c r="G1145" t="s">
        <v>269</v>
      </c>
      <c r="H1145" t="s">
        <v>46</v>
      </c>
      <c r="I1145" t="s">
        <v>129</v>
      </c>
      <c r="J1145" t="s">
        <v>130</v>
      </c>
      <c r="K1145" t="s">
        <v>131</v>
      </c>
      <c r="L1145" t="s">
        <v>3530</v>
      </c>
      <c r="M1145" t="s">
        <v>3531</v>
      </c>
      <c r="N1145">
        <v>6.5108333329999999</v>
      </c>
      <c r="O1145">
        <v>0</v>
      </c>
      <c r="P1145">
        <v>16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104.173333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2174326</v>
      </c>
      <c r="B1146">
        <v>1</v>
      </c>
      <c r="C1146" t="s">
        <v>76</v>
      </c>
      <c r="D1146" t="s">
        <v>97</v>
      </c>
      <c r="E1146" t="s">
        <v>126</v>
      </c>
      <c r="F1146" t="s">
        <v>2840</v>
      </c>
      <c r="G1146" t="s">
        <v>128</v>
      </c>
      <c r="H1146" t="s">
        <v>46</v>
      </c>
      <c r="I1146" t="s">
        <v>129</v>
      </c>
      <c r="J1146" t="s">
        <v>130</v>
      </c>
      <c r="K1146" t="s">
        <v>131</v>
      </c>
      <c r="L1146" t="s">
        <v>3532</v>
      </c>
      <c r="M1146" t="s">
        <v>3533</v>
      </c>
      <c r="N1146">
        <v>2.3650000000000002</v>
      </c>
      <c r="O1146">
        <v>0</v>
      </c>
      <c r="P1146">
        <v>61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144.26499999999999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2174297</v>
      </c>
      <c r="B1147">
        <v>1</v>
      </c>
      <c r="C1147" t="s">
        <v>76</v>
      </c>
      <c r="D1147" t="s">
        <v>105</v>
      </c>
      <c r="E1147" t="s">
        <v>126</v>
      </c>
      <c r="F1147" t="s">
        <v>3534</v>
      </c>
      <c r="G1147" t="s">
        <v>140</v>
      </c>
      <c r="H1147" t="s">
        <v>46</v>
      </c>
      <c r="I1147" t="s">
        <v>129</v>
      </c>
      <c r="J1147" t="s">
        <v>130</v>
      </c>
      <c r="K1147" t="s">
        <v>131</v>
      </c>
      <c r="L1147" t="s">
        <v>3535</v>
      </c>
      <c r="M1147" t="s">
        <v>3536</v>
      </c>
      <c r="N1147">
        <v>1.701944444</v>
      </c>
      <c r="O1147">
        <v>0</v>
      </c>
      <c r="P1147">
        <v>0</v>
      </c>
      <c r="Q1147">
        <v>0</v>
      </c>
      <c r="R1147">
        <v>12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20.423333</v>
      </c>
      <c r="Y1147">
        <v>0</v>
      </c>
      <c r="Z1147">
        <v>0</v>
      </c>
    </row>
    <row r="1148" spans="1:26" x14ac:dyDescent="0.25">
      <c r="A1148">
        <v>2174296</v>
      </c>
      <c r="B1148">
        <v>1</v>
      </c>
      <c r="C1148" t="s">
        <v>76</v>
      </c>
      <c r="D1148" t="s">
        <v>79</v>
      </c>
      <c r="E1148" t="s">
        <v>143</v>
      </c>
      <c r="F1148" t="s">
        <v>3537</v>
      </c>
      <c r="G1148" t="s">
        <v>418</v>
      </c>
      <c r="H1148" t="s">
        <v>47</v>
      </c>
      <c r="I1148" t="s">
        <v>129</v>
      </c>
      <c r="J1148" t="s">
        <v>130</v>
      </c>
      <c r="K1148" t="s">
        <v>251</v>
      </c>
      <c r="L1148" t="s">
        <v>3538</v>
      </c>
      <c r="M1148" t="s">
        <v>3539</v>
      </c>
      <c r="N1148">
        <v>1.0872222220000001</v>
      </c>
      <c r="O1148">
        <v>0</v>
      </c>
      <c r="P1148">
        <v>346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376.17888900000003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2174298</v>
      </c>
      <c r="B1149">
        <v>1</v>
      </c>
      <c r="C1149" t="s">
        <v>76</v>
      </c>
      <c r="D1149" t="s">
        <v>84</v>
      </c>
      <c r="E1149" t="s">
        <v>718</v>
      </c>
      <c r="F1149" t="s">
        <v>3540</v>
      </c>
      <c r="G1149" t="s">
        <v>726</v>
      </c>
      <c r="H1149" t="s">
        <v>46</v>
      </c>
      <c r="I1149" t="s">
        <v>129</v>
      </c>
      <c r="J1149" t="s">
        <v>130</v>
      </c>
      <c r="K1149" t="s">
        <v>131</v>
      </c>
      <c r="L1149" t="s">
        <v>3541</v>
      </c>
      <c r="M1149" t="s">
        <v>3542</v>
      </c>
      <c r="N1149">
        <v>2.2052777770000001</v>
      </c>
      <c r="O1149">
        <v>0</v>
      </c>
      <c r="P1149">
        <v>100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220.52777800000001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2174295</v>
      </c>
      <c r="B1150">
        <v>1</v>
      </c>
      <c r="C1150" t="s">
        <v>76</v>
      </c>
      <c r="D1150" t="s">
        <v>99</v>
      </c>
      <c r="E1150" t="s">
        <v>126</v>
      </c>
      <c r="F1150" t="s">
        <v>3543</v>
      </c>
      <c r="G1150" t="s">
        <v>418</v>
      </c>
      <c r="H1150" t="s">
        <v>46</v>
      </c>
      <c r="I1150" t="s">
        <v>129</v>
      </c>
      <c r="J1150" t="s">
        <v>130</v>
      </c>
      <c r="K1150" t="s">
        <v>251</v>
      </c>
      <c r="L1150" t="s">
        <v>3544</v>
      </c>
      <c r="M1150" t="s">
        <v>3545</v>
      </c>
      <c r="N1150">
        <v>10.934722222</v>
      </c>
      <c r="O1150">
        <v>0</v>
      </c>
      <c r="P1150">
        <v>11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120.281944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2174300</v>
      </c>
      <c r="B1151">
        <v>1</v>
      </c>
      <c r="C1151" t="s">
        <v>76</v>
      </c>
      <c r="D1151" t="s">
        <v>81</v>
      </c>
      <c r="E1151" t="s">
        <v>143</v>
      </c>
      <c r="F1151" t="s">
        <v>3546</v>
      </c>
      <c r="G1151" t="s">
        <v>366</v>
      </c>
      <c r="H1151" t="s">
        <v>47</v>
      </c>
      <c r="I1151" t="s">
        <v>129</v>
      </c>
      <c r="J1151" t="s">
        <v>130</v>
      </c>
      <c r="K1151" t="s">
        <v>251</v>
      </c>
      <c r="L1151" t="s">
        <v>3547</v>
      </c>
      <c r="M1151" t="s">
        <v>3548</v>
      </c>
      <c r="N1151">
        <v>4.2636111110000003</v>
      </c>
      <c r="O1151">
        <v>0</v>
      </c>
      <c r="P1151">
        <v>2723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11609.813055000001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2174307</v>
      </c>
      <c r="B1152">
        <v>1</v>
      </c>
      <c r="C1152" t="s">
        <v>76</v>
      </c>
      <c r="D1152" t="s">
        <v>78</v>
      </c>
      <c r="E1152" t="s">
        <v>126</v>
      </c>
      <c r="F1152" t="s">
        <v>3549</v>
      </c>
      <c r="G1152" t="s">
        <v>269</v>
      </c>
      <c r="H1152" t="s">
        <v>46</v>
      </c>
      <c r="I1152" t="s">
        <v>129</v>
      </c>
      <c r="J1152" t="s">
        <v>130</v>
      </c>
      <c r="K1152" t="s">
        <v>131</v>
      </c>
      <c r="L1152" t="s">
        <v>3550</v>
      </c>
      <c r="M1152" t="s">
        <v>3551</v>
      </c>
      <c r="N1152">
        <v>9.244722222</v>
      </c>
      <c r="O1152">
        <v>0</v>
      </c>
      <c r="P1152">
        <v>46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425.25722200000001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2174301</v>
      </c>
      <c r="B1153">
        <v>1</v>
      </c>
      <c r="C1153" t="s">
        <v>76</v>
      </c>
      <c r="D1153" t="s">
        <v>84</v>
      </c>
      <c r="E1153" t="s">
        <v>134</v>
      </c>
      <c r="F1153" t="s">
        <v>3552</v>
      </c>
      <c r="G1153" t="s">
        <v>366</v>
      </c>
      <c r="H1153" t="s">
        <v>47</v>
      </c>
      <c r="I1153" t="s">
        <v>129</v>
      </c>
      <c r="J1153" t="s">
        <v>130</v>
      </c>
      <c r="K1153" t="s">
        <v>251</v>
      </c>
      <c r="L1153" t="s">
        <v>3553</v>
      </c>
      <c r="M1153" t="s">
        <v>3554</v>
      </c>
      <c r="N1153">
        <v>9.0367305550000001</v>
      </c>
      <c r="O1153">
        <v>1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9.0367309999999996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2174302</v>
      </c>
      <c r="B1154">
        <v>1</v>
      </c>
      <c r="C1154" t="s">
        <v>76</v>
      </c>
      <c r="D1154" t="s">
        <v>81</v>
      </c>
      <c r="E1154" t="s">
        <v>161</v>
      </c>
      <c r="F1154" t="s">
        <v>3555</v>
      </c>
      <c r="G1154" t="s">
        <v>418</v>
      </c>
      <c r="H1154" t="s">
        <v>46</v>
      </c>
      <c r="I1154" t="s">
        <v>129</v>
      </c>
      <c r="J1154" t="s">
        <v>130</v>
      </c>
      <c r="K1154" t="s">
        <v>251</v>
      </c>
      <c r="L1154" t="s">
        <v>3556</v>
      </c>
      <c r="M1154" t="s">
        <v>3557</v>
      </c>
      <c r="N1154">
        <v>8.6713888879999992</v>
      </c>
      <c r="O1154">
        <v>0</v>
      </c>
      <c r="P1154">
        <v>619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5367.5897219999997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2174306</v>
      </c>
      <c r="B1155">
        <v>1</v>
      </c>
      <c r="C1155" t="s">
        <v>76</v>
      </c>
      <c r="D1155" t="s">
        <v>106</v>
      </c>
      <c r="E1155" t="s">
        <v>181</v>
      </c>
      <c r="F1155" t="s">
        <v>3558</v>
      </c>
      <c r="G1155" t="s">
        <v>194</v>
      </c>
      <c r="H1155" t="s">
        <v>46</v>
      </c>
      <c r="I1155" t="s">
        <v>129</v>
      </c>
      <c r="J1155" t="s">
        <v>130</v>
      </c>
      <c r="K1155" t="s">
        <v>131</v>
      </c>
      <c r="L1155" t="s">
        <v>3559</v>
      </c>
      <c r="M1155" t="s">
        <v>3560</v>
      </c>
      <c r="N1155">
        <v>1.7877777770000001</v>
      </c>
      <c r="O1155">
        <v>0</v>
      </c>
      <c r="P1155"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1.7877780000000001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2174310</v>
      </c>
      <c r="B1156">
        <v>1</v>
      </c>
      <c r="C1156" t="s">
        <v>76</v>
      </c>
      <c r="D1156" t="s">
        <v>95</v>
      </c>
      <c r="E1156" t="s">
        <v>181</v>
      </c>
      <c r="F1156" t="s">
        <v>3561</v>
      </c>
      <c r="G1156" t="s">
        <v>194</v>
      </c>
      <c r="H1156" t="s">
        <v>46</v>
      </c>
      <c r="I1156" t="s">
        <v>129</v>
      </c>
      <c r="J1156" t="s">
        <v>130</v>
      </c>
      <c r="K1156" t="s">
        <v>131</v>
      </c>
      <c r="L1156" t="s">
        <v>3562</v>
      </c>
      <c r="M1156" t="s">
        <v>3563</v>
      </c>
      <c r="N1156">
        <v>3.2288888880000002</v>
      </c>
      <c r="O1156">
        <v>0</v>
      </c>
      <c r="P1156">
        <v>1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3.2288890000000001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2174304</v>
      </c>
      <c r="B1157">
        <v>1</v>
      </c>
      <c r="C1157" t="s">
        <v>77</v>
      </c>
      <c r="D1157" t="s">
        <v>124</v>
      </c>
      <c r="E1157" t="s">
        <v>186</v>
      </c>
      <c r="F1157" t="s">
        <v>2894</v>
      </c>
      <c r="G1157" t="s">
        <v>136</v>
      </c>
      <c r="H1157" t="s">
        <v>47</v>
      </c>
      <c r="I1157" t="s">
        <v>129</v>
      </c>
      <c r="J1157" t="s">
        <v>130</v>
      </c>
      <c r="K1157" t="s">
        <v>131</v>
      </c>
      <c r="L1157" t="s">
        <v>3564</v>
      </c>
      <c r="M1157" t="s">
        <v>3565</v>
      </c>
      <c r="N1157">
        <v>3.7736111110000001</v>
      </c>
      <c r="O1157">
        <v>5</v>
      </c>
      <c r="P1157">
        <v>675</v>
      </c>
      <c r="Q1157">
        <v>0</v>
      </c>
      <c r="R1157">
        <v>0</v>
      </c>
      <c r="S1157">
        <v>0</v>
      </c>
      <c r="T1157">
        <v>0</v>
      </c>
      <c r="U1157">
        <v>18.868055999999999</v>
      </c>
      <c r="V1157">
        <v>2547.1875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2174305</v>
      </c>
      <c r="B1158">
        <v>1</v>
      </c>
      <c r="C1158" t="s">
        <v>77</v>
      </c>
      <c r="D1158" t="s">
        <v>109</v>
      </c>
      <c r="E1158" t="s">
        <v>126</v>
      </c>
      <c r="F1158" t="s">
        <v>3566</v>
      </c>
      <c r="G1158" t="s">
        <v>418</v>
      </c>
      <c r="H1158" t="s">
        <v>46</v>
      </c>
      <c r="I1158" t="s">
        <v>129</v>
      </c>
      <c r="J1158" t="s">
        <v>130</v>
      </c>
      <c r="K1158" t="s">
        <v>251</v>
      </c>
      <c r="L1158" t="s">
        <v>3567</v>
      </c>
      <c r="M1158" t="s">
        <v>3568</v>
      </c>
      <c r="N1158">
        <v>5.1882055549999997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85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440.99747200000002</v>
      </c>
    </row>
    <row r="1159" spans="1:26" x14ac:dyDescent="0.25">
      <c r="A1159">
        <v>2174311</v>
      </c>
      <c r="B1159">
        <v>1</v>
      </c>
      <c r="C1159" t="s">
        <v>77</v>
      </c>
      <c r="D1159" t="s">
        <v>113</v>
      </c>
      <c r="E1159" t="s">
        <v>126</v>
      </c>
      <c r="F1159" t="s">
        <v>3569</v>
      </c>
      <c r="G1159" t="s">
        <v>140</v>
      </c>
      <c r="H1159" t="s">
        <v>46</v>
      </c>
      <c r="I1159" t="s">
        <v>129</v>
      </c>
      <c r="J1159" t="s">
        <v>130</v>
      </c>
      <c r="K1159" t="s">
        <v>131</v>
      </c>
      <c r="L1159" t="s">
        <v>3570</v>
      </c>
      <c r="M1159" t="s">
        <v>3571</v>
      </c>
      <c r="N1159">
        <v>1.396111111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35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48.863889</v>
      </c>
    </row>
    <row r="1160" spans="1:26" x14ac:dyDescent="0.25">
      <c r="A1160">
        <v>2174308</v>
      </c>
      <c r="B1160">
        <v>1</v>
      </c>
      <c r="C1160" t="s">
        <v>77</v>
      </c>
      <c r="D1160" t="s">
        <v>124</v>
      </c>
      <c r="E1160" t="s">
        <v>134</v>
      </c>
      <c r="F1160" t="s">
        <v>1522</v>
      </c>
      <c r="G1160" t="s">
        <v>136</v>
      </c>
      <c r="H1160" t="s">
        <v>47</v>
      </c>
      <c r="I1160" t="s">
        <v>129</v>
      </c>
      <c r="J1160" t="s">
        <v>130</v>
      </c>
      <c r="K1160" t="s">
        <v>131</v>
      </c>
      <c r="L1160" t="s">
        <v>3572</v>
      </c>
      <c r="M1160" t="s">
        <v>3573</v>
      </c>
      <c r="N1160">
        <v>3.321388888</v>
      </c>
      <c r="O1160">
        <v>20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66.427778000000004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2174317</v>
      </c>
      <c r="B1161">
        <v>1</v>
      </c>
      <c r="C1161" t="s">
        <v>76</v>
      </c>
      <c r="D1161" t="s">
        <v>81</v>
      </c>
      <c r="E1161" t="s">
        <v>181</v>
      </c>
      <c r="F1161" t="s">
        <v>3574</v>
      </c>
      <c r="G1161" t="s">
        <v>194</v>
      </c>
      <c r="H1161" t="s">
        <v>46</v>
      </c>
      <c r="I1161" t="s">
        <v>129</v>
      </c>
      <c r="J1161" t="s">
        <v>130</v>
      </c>
      <c r="K1161" t="s">
        <v>131</v>
      </c>
      <c r="L1161" t="s">
        <v>3575</v>
      </c>
      <c r="M1161" t="s">
        <v>3576</v>
      </c>
      <c r="N1161">
        <v>3.1783333329999999</v>
      </c>
      <c r="O1161">
        <v>0</v>
      </c>
      <c r="P1161">
        <v>12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38.14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2174320</v>
      </c>
      <c r="B1162">
        <v>1</v>
      </c>
      <c r="C1162" t="s">
        <v>77</v>
      </c>
      <c r="D1162" t="s">
        <v>123</v>
      </c>
      <c r="E1162" t="s">
        <v>126</v>
      </c>
      <c r="F1162" t="s">
        <v>3577</v>
      </c>
      <c r="G1162" t="s">
        <v>128</v>
      </c>
      <c r="H1162" t="s">
        <v>46</v>
      </c>
      <c r="I1162" t="s">
        <v>129</v>
      </c>
      <c r="J1162" t="s">
        <v>130</v>
      </c>
      <c r="K1162" t="s">
        <v>131</v>
      </c>
      <c r="L1162" t="s">
        <v>3578</v>
      </c>
      <c r="M1162" t="s">
        <v>3579</v>
      </c>
      <c r="N1162">
        <v>1.470277777</v>
      </c>
      <c r="O1162">
        <v>0</v>
      </c>
      <c r="P1162">
        <v>40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58.811110999999997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2174314</v>
      </c>
      <c r="B1163">
        <v>1</v>
      </c>
      <c r="C1163" t="s">
        <v>77</v>
      </c>
      <c r="D1163" t="s">
        <v>123</v>
      </c>
      <c r="E1163" t="s">
        <v>186</v>
      </c>
      <c r="F1163" t="s">
        <v>3580</v>
      </c>
      <c r="G1163" t="s">
        <v>136</v>
      </c>
      <c r="H1163" t="s">
        <v>47</v>
      </c>
      <c r="I1163" t="s">
        <v>129</v>
      </c>
      <c r="J1163" t="s">
        <v>130</v>
      </c>
      <c r="K1163" t="s">
        <v>131</v>
      </c>
      <c r="L1163" t="s">
        <v>3581</v>
      </c>
      <c r="M1163" t="s">
        <v>3582</v>
      </c>
      <c r="N1163">
        <v>0.30333333299999998</v>
      </c>
      <c r="O1163">
        <v>654</v>
      </c>
      <c r="P1163">
        <v>5278</v>
      </c>
      <c r="Q1163">
        <v>0</v>
      </c>
      <c r="R1163">
        <v>0</v>
      </c>
      <c r="S1163">
        <v>0</v>
      </c>
      <c r="T1163">
        <v>0</v>
      </c>
      <c r="U1163">
        <v>198.38</v>
      </c>
      <c r="V1163">
        <v>1600.993332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2174316</v>
      </c>
      <c r="B1164">
        <v>1</v>
      </c>
      <c r="C1164" t="s">
        <v>76</v>
      </c>
      <c r="D1164" t="s">
        <v>81</v>
      </c>
      <c r="E1164" t="s">
        <v>181</v>
      </c>
      <c r="F1164" t="s">
        <v>3583</v>
      </c>
      <c r="G1164" t="s">
        <v>183</v>
      </c>
      <c r="H1164" t="s">
        <v>46</v>
      </c>
      <c r="I1164" t="s">
        <v>129</v>
      </c>
      <c r="J1164" t="s">
        <v>130</v>
      </c>
      <c r="K1164" t="s">
        <v>131</v>
      </c>
      <c r="L1164" t="s">
        <v>3584</v>
      </c>
      <c r="M1164" t="s">
        <v>3585</v>
      </c>
      <c r="N1164">
        <v>3.8197222219999998</v>
      </c>
      <c r="O1164">
        <v>0</v>
      </c>
      <c r="P1164">
        <v>12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45.836666999999998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2174318</v>
      </c>
      <c r="B1165">
        <v>1</v>
      </c>
      <c r="C1165" t="s">
        <v>76</v>
      </c>
      <c r="D1165" t="s">
        <v>102</v>
      </c>
      <c r="E1165" t="s">
        <v>134</v>
      </c>
      <c r="F1165" t="s">
        <v>3586</v>
      </c>
      <c r="G1165" t="s">
        <v>136</v>
      </c>
      <c r="H1165" t="s">
        <v>47</v>
      </c>
      <c r="I1165" t="s">
        <v>129</v>
      </c>
      <c r="J1165" t="s">
        <v>130</v>
      </c>
      <c r="K1165" t="s">
        <v>131</v>
      </c>
      <c r="L1165" t="s">
        <v>3587</v>
      </c>
      <c r="M1165" t="s">
        <v>3588</v>
      </c>
      <c r="N1165">
        <v>1.273055555</v>
      </c>
      <c r="O1165">
        <v>4</v>
      </c>
      <c r="P1165">
        <v>574</v>
      </c>
      <c r="Q1165">
        <v>0</v>
      </c>
      <c r="R1165">
        <v>0</v>
      </c>
      <c r="S1165">
        <v>0</v>
      </c>
      <c r="T1165">
        <v>0</v>
      </c>
      <c r="U1165">
        <v>5.0922219999999996</v>
      </c>
      <c r="V1165">
        <v>730.73388899999998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2174325</v>
      </c>
      <c r="B1166">
        <v>1</v>
      </c>
      <c r="C1166" t="s">
        <v>76</v>
      </c>
      <c r="D1166" t="s">
        <v>98</v>
      </c>
      <c r="E1166" t="s">
        <v>181</v>
      </c>
      <c r="F1166" t="s">
        <v>3589</v>
      </c>
      <c r="G1166" t="s">
        <v>194</v>
      </c>
      <c r="H1166" t="s">
        <v>46</v>
      </c>
      <c r="I1166" t="s">
        <v>129</v>
      </c>
      <c r="J1166" t="s">
        <v>130</v>
      </c>
      <c r="K1166" t="s">
        <v>131</v>
      </c>
      <c r="L1166" t="s">
        <v>3590</v>
      </c>
      <c r="M1166" t="s">
        <v>3591</v>
      </c>
      <c r="N1166">
        <v>2.9933333329999998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1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2.9933329999999998</v>
      </c>
    </row>
    <row r="1167" spans="1:26" x14ac:dyDescent="0.25">
      <c r="A1167">
        <v>2174331</v>
      </c>
      <c r="B1167">
        <v>1</v>
      </c>
      <c r="C1167" t="s">
        <v>76</v>
      </c>
      <c r="D1167" t="s">
        <v>103</v>
      </c>
      <c r="E1167" t="s">
        <v>181</v>
      </c>
      <c r="F1167" t="s">
        <v>3592</v>
      </c>
      <c r="G1167" t="s">
        <v>183</v>
      </c>
      <c r="H1167" t="s">
        <v>46</v>
      </c>
      <c r="I1167" t="s">
        <v>129</v>
      </c>
      <c r="J1167" t="s">
        <v>130</v>
      </c>
      <c r="K1167" t="s">
        <v>131</v>
      </c>
      <c r="L1167" t="s">
        <v>3593</v>
      </c>
      <c r="M1167" t="s">
        <v>3594</v>
      </c>
      <c r="N1167">
        <v>2.1586111109999999</v>
      </c>
      <c r="O1167">
        <v>0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2.1586110000000001</v>
      </c>
      <c r="Y1167">
        <v>0</v>
      </c>
      <c r="Z1167">
        <v>0</v>
      </c>
    </row>
    <row r="1168" spans="1:26" x14ac:dyDescent="0.25">
      <c r="A1168">
        <v>2174323</v>
      </c>
      <c r="B1168">
        <v>1</v>
      </c>
      <c r="C1168" t="s">
        <v>76</v>
      </c>
      <c r="D1168" t="s">
        <v>86</v>
      </c>
      <c r="E1168" t="s">
        <v>126</v>
      </c>
      <c r="F1168" t="s">
        <v>3595</v>
      </c>
      <c r="G1168" t="s">
        <v>418</v>
      </c>
      <c r="H1168" t="s">
        <v>46</v>
      </c>
      <c r="I1168" t="s">
        <v>129</v>
      </c>
      <c r="J1168" t="s">
        <v>130</v>
      </c>
      <c r="K1168" t="s">
        <v>251</v>
      </c>
      <c r="L1168" t="s">
        <v>3596</v>
      </c>
      <c r="M1168" t="s">
        <v>3597</v>
      </c>
      <c r="N1168">
        <v>1.706011111</v>
      </c>
      <c r="O1168">
        <v>0</v>
      </c>
      <c r="P1168">
        <v>169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288.315878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2174327</v>
      </c>
      <c r="B1169">
        <v>1</v>
      </c>
      <c r="C1169" t="s">
        <v>77</v>
      </c>
      <c r="D1169" t="s">
        <v>108</v>
      </c>
      <c r="E1169" t="s">
        <v>161</v>
      </c>
      <c r="F1169" t="s">
        <v>3598</v>
      </c>
      <c r="G1169" t="s">
        <v>163</v>
      </c>
      <c r="H1169" t="s">
        <v>46</v>
      </c>
      <c r="I1169" t="s">
        <v>129</v>
      </c>
      <c r="J1169" t="s">
        <v>130</v>
      </c>
      <c r="K1169" t="s">
        <v>131</v>
      </c>
      <c r="L1169" t="s">
        <v>3599</v>
      </c>
      <c r="M1169" t="s">
        <v>3600</v>
      </c>
      <c r="N1169">
        <v>0.49138888800000002</v>
      </c>
      <c r="O1169">
        <v>0</v>
      </c>
      <c r="P1169">
        <v>299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146.92527799999999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2174332</v>
      </c>
      <c r="B1170">
        <v>1</v>
      </c>
      <c r="C1170" t="s">
        <v>77</v>
      </c>
      <c r="D1170" t="s">
        <v>111</v>
      </c>
      <c r="E1170" t="s">
        <v>126</v>
      </c>
      <c r="F1170" t="s">
        <v>3601</v>
      </c>
      <c r="G1170" t="s">
        <v>128</v>
      </c>
      <c r="H1170" t="s">
        <v>46</v>
      </c>
      <c r="I1170" t="s">
        <v>129</v>
      </c>
      <c r="J1170" t="s">
        <v>130</v>
      </c>
      <c r="K1170" t="s">
        <v>131</v>
      </c>
      <c r="L1170" t="s">
        <v>3602</v>
      </c>
      <c r="M1170" t="s">
        <v>3603</v>
      </c>
      <c r="N1170">
        <v>2.5024999999999999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17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42.542499999999997</v>
      </c>
    </row>
    <row r="1171" spans="1:26" x14ac:dyDescent="0.25">
      <c r="A1171">
        <v>2174334</v>
      </c>
      <c r="B1171">
        <v>1</v>
      </c>
      <c r="C1171" t="s">
        <v>77</v>
      </c>
      <c r="D1171" t="s">
        <v>115</v>
      </c>
      <c r="E1171" t="s">
        <v>161</v>
      </c>
      <c r="F1171" t="s">
        <v>3604</v>
      </c>
      <c r="G1171" t="s">
        <v>402</v>
      </c>
      <c r="H1171" t="s">
        <v>46</v>
      </c>
      <c r="I1171" t="s">
        <v>129</v>
      </c>
      <c r="J1171" t="s">
        <v>130</v>
      </c>
      <c r="K1171" t="s">
        <v>131</v>
      </c>
      <c r="L1171" t="s">
        <v>3605</v>
      </c>
      <c r="M1171" t="s">
        <v>3606</v>
      </c>
      <c r="N1171">
        <v>3.383611111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168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568.44666700000005</v>
      </c>
    </row>
    <row r="1172" spans="1:26" x14ac:dyDescent="0.25">
      <c r="A1172">
        <v>2174328</v>
      </c>
      <c r="B1172">
        <v>1</v>
      </c>
      <c r="C1172" t="s">
        <v>76</v>
      </c>
      <c r="D1172" t="s">
        <v>91</v>
      </c>
      <c r="E1172" t="s">
        <v>126</v>
      </c>
      <c r="F1172" t="s">
        <v>3607</v>
      </c>
      <c r="G1172" t="s">
        <v>163</v>
      </c>
      <c r="H1172" t="s">
        <v>46</v>
      </c>
      <c r="I1172" t="s">
        <v>129</v>
      </c>
      <c r="J1172" t="s">
        <v>130</v>
      </c>
      <c r="K1172" t="s">
        <v>131</v>
      </c>
      <c r="L1172" t="s">
        <v>3608</v>
      </c>
      <c r="M1172" t="s">
        <v>3609</v>
      </c>
      <c r="N1172">
        <v>0.60166666599999996</v>
      </c>
      <c r="O1172">
        <v>0</v>
      </c>
      <c r="P1172">
        <v>36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21.66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2174379</v>
      </c>
      <c r="B1173">
        <v>1</v>
      </c>
      <c r="C1173" t="s">
        <v>77</v>
      </c>
      <c r="D1173" t="s">
        <v>123</v>
      </c>
      <c r="E1173" t="s">
        <v>186</v>
      </c>
      <c r="F1173" t="s">
        <v>3610</v>
      </c>
      <c r="G1173" t="s">
        <v>136</v>
      </c>
      <c r="H1173" t="s">
        <v>47</v>
      </c>
      <c r="I1173" t="s">
        <v>129</v>
      </c>
      <c r="J1173" t="s">
        <v>130</v>
      </c>
      <c r="K1173" t="s">
        <v>131</v>
      </c>
      <c r="L1173" t="s">
        <v>3611</v>
      </c>
      <c r="M1173" t="s">
        <v>3612</v>
      </c>
      <c r="N1173">
        <v>7.8958333329999997</v>
      </c>
      <c r="O1173">
        <v>36</v>
      </c>
      <c r="P1173">
        <v>494</v>
      </c>
      <c r="Q1173">
        <v>0</v>
      </c>
      <c r="R1173">
        <v>0</v>
      </c>
      <c r="S1173">
        <v>0</v>
      </c>
      <c r="T1173">
        <v>0</v>
      </c>
      <c r="U1173">
        <v>284.25</v>
      </c>
      <c r="V1173">
        <v>3900.541667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2174337</v>
      </c>
      <c r="B1174">
        <v>1</v>
      </c>
      <c r="C1174" t="s">
        <v>77</v>
      </c>
      <c r="D1174" t="s">
        <v>108</v>
      </c>
      <c r="E1174" t="s">
        <v>186</v>
      </c>
      <c r="F1174" t="s">
        <v>2512</v>
      </c>
      <c r="G1174" t="s">
        <v>136</v>
      </c>
      <c r="H1174" t="s">
        <v>47</v>
      </c>
      <c r="I1174" t="s">
        <v>129</v>
      </c>
      <c r="J1174" t="s">
        <v>130</v>
      </c>
      <c r="K1174" t="s">
        <v>131</v>
      </c>
      <c r="L1174" t="s">
        <v>3613</v>
      </c>
      <c r="M1174" t="s">
        <v>3614</v>
      </c>
      <c r="N1174">
        <v>1.665</v>
      </c>
      <c r="O1174">
        <v>0</v>
      </c>
      <c r="P1174">
        <v>0</v>
      </c>
      <c r="Q1174">
        <v>48</v>
      </c>
      <c r="R1174">
        <v>72</v>
      </c>
      <c r="S1174">
        <v>0</v>
      </c>
      <c r="T1174">
        <v>0</v>
      </c>
      <c r="U1174">
        <v>0</v>
      </c>
      <c r="V1174">
        <v>0</v>
      </c>
      <c r="W1174">
        <v>79.92</v>
      </c>
      <c r="X1174">
        <v>119.88</v>
      </c>
      <c r="Y1174">
        <v>0</v>
      </c>
      <c r="Z1174">
        <v>0</v>
      </c>
    </row>
    <row r="1175" spans="1:26" x14ac:dyDescent="0.25">
      <c r="A1175">
        <v>2174338</v>
      </c>
      <c r="B1175">
        <v>1</v>
      </c>
      <c r="C1175" t="s">
        <v>76</v>
      </c>
      <c r="D1175" t="s">
        <v>96</v>
      </c>
      <c r="E1175" t="s">
        <v>134</v>
      </c>
      <c r="F1175" t="s">
        <v>3615</v>
      </c>
      <c r="G1175" t="s">
        <v>136</v>
      </c>
      <c r="H1175" t="s">
        <v>47</v>
      </c>
      <c r="I1175" t="s">
        <v>129</v>
      </c>
      <c r="J1175" t="s">
        <v>130</v>
      </c>
      <c r="K1175" t="s">
        <v>131</v>
      </c>
      <c r="L1175" t="s">
        <v>3616</v>
      </c>
      <c r="M1175" t="s">
        <v>3617</v>
      </c>
      <c r="N1175">
        <v>0.75</v>
      </c>
      <c r="O1175">
        <v>5</v>
      </c>
      <c r="P1175">
        <v>254</v>
      </c>
      <c r="Q1175">
        <v>0</v>
      </c>
      <c r="R1175">
        <v>0</v>
      </c>
      <c r="S1175">
        <v>0</v>
      </c>
      <c r="T1175">
        <v>0</v>
      </c>
      <c r="U1175">
        <v>3.75</v>
      </c>
      <c r="V1175">
        <v>190.5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2174343</v>
      </c>
      <c r="B1176">
        <v>1</v>
      </c>
      <c r="C1176" t="s">
        <v>76</v>
      </c>
      <c r="D1176" t="s">
        <v>92</v>
      </c>
      <c r="E1176" t="s">
        <v>181</v>
      </c>
      <c r="F1176" t="s">
        <v>3618</v>
      </c>
      <c r="G1176" t="s">
        <v>194</v>
      </c>
      <c r="H1176" t="s">
        <v>46</v>
      </c>
      <c r="I1176" t="s">
        <v>129</v>
      </c>
      <c r="J1176" t="s">
        <v>130</v>
      </c>
      <c r="K1176" t="s">
        <v>131</v>
      </c>
      <c r="L1176" t="s">
        <v>3619</v>
      </c>
      <c r="M1176" t="s">
        <v>3620</v>
      </c>
      <c r="N1176">
        <v>2.0952777770000002</v>
      </c>
      <c r="O1176">
        <v>0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2.095278</v>
      </c>
      <c r="Y1176">
        <v>0</v>
      </c>
      <c r="Z1176">
        <v>0</v>
      </c>
    </row>
    <row r="1177" spans="1:26" x14ac:dyDescent="0.25">
      <c r="A1177">
        <v>2174345</v>
      </c>
      <c r="B1177">
        <v>1</v>
      </c>
      <c r="C1177" t="s">
        <v>76</v>
      </c>
      <c r="D1177" t="s">
        <v>101</v>
      </c>
      <c r="E1177" t="s">
        <v>718</v>
      </c>
      <c r="F1177" t="s">
        <v>1874</v>
      </c>
      <c r="G1177" t="s">
        <v>128</v>
      </c>
      <c r="H1177" t="s">
        <v>46</v>
      </c>
      <c r="I1177" t="s">
        <v>129</v>
      </c>
      <c r="J1177" t="s">
        <v>130</v>
      </c>
      <c r="K1177" t="s">
        <v>131</v>
      </c>
      <c r="L1177" t="s">
        <v>3621</v>
      </c>
      <c r="M1177" t="s">
        <v>3622</v>
      </c>
      <c r="N1177">
        <v>0.46222222200000002</v>
      </c>
      <c r="O1177">
        <v>0</v>
      </c>
      <c r="P1177">
        <v>95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43.911110999999998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2174344</v>
      </c>
      <c r="B1178">
        <v>1</v>
      </c>
      <c r="C1178" t="s">
        <v>77</v>
      </c>
      <c r="D1178" t="s">
        <v>114</v>
      </c>
      <c r="E1178" t="s">
        <v>161</v>
      </c>
      <c r="F1178" t="s">
        <v>3623</v>
      </c>
      <c r="G1178" t="s">
        <v>418</v>
      </c>
      <c r="H1178" t="s">
        <v>46</v>
      </c>
      <c r="I1178" t="s">
        <v>129</v>
      </c>
      <c r="J1178" t="s">
        <v>130</v>
      </c>
      <c r="K1178" t="s">
        <v>251</v>
      </c>
      <c r="L1178" t="s">
        <v>3624</v>
      </c>
      <c r="M1178" t="s">
        <v>3625</v>
      </c>
      <c r="N1178">
        <v>2.7507211109999998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22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60.515864000000001</v>
      </c>
    </row>
    <row r="1179" spans="1:26" x14ac:dyDescent="0.25">
      <c r="A1179">
        <v>2174349</v>
      </c>
      <c r="B1179">
        <v>1</v>
      </c>
      <c r="C1179" t="s">
        <v>77</v>
      </c>
      <c r="D1179" t="s">
        <v>123</v>
      </c>
      <c r="E1179" t="s">
        <v>126</v>
      </c>
      <c r="F1179" t="s">
        <v>3626</v>
      </c>
      <c r="G1179" t="s">
        <v>640</v>
      </c>
      <c r="H1179" t="s">
        <v>46</v>
      </c>
      <c r="I1179" t="s">
        <v>129</v>
      </c>
      <c r="J1179" t="s">
        <v>130</v>
      </c>
      <c r="K1179" t="s">
        <v>131</v>
      </c>
      <c r="L1179" t="s">
        <v>3627</v>
      </c>
      <c r="M1179" t="s">
        <v>3628</v>
      </c>
      <c r="N1179">
        <v>8.7347222220000003</v>
      </c>
      <c r="O1179">
        <v>0</v>
      </c>
      <c r="P1179">
        <v>163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1423.759722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2174350</v>
      </c>
      <c r="B1180">
        <v>1</v>
      </c>
      <c r="C1180" t="s">
        <v>77</v>
      </c>
      <c r="D1180" t="s">
        <v>115</v>
      </c>
      <c r="E1180" t="s">
        <v>186</v>
      </c>
      <c r="F1180" t="s">
        <v>3629</v>
      </c>
      <c r="G1180" t="s">
        <v>201</v>
      </c>
      <c r="H1180" t="s">
        <v>47</v>
      </c>
      <c r="I1180" t="s">
        <v>129</v>
      </c>
      <c r="J1180" t="s">
        <v>130</v>
      </c>
      <c r="K1180" t="s">
        <v>251</v>
      </c>
      <c r="L1180" t="s">
        <v>3630</v>
      </c>
      <c r="M1180" t="s">
        <v>3631</v>
      </c>
      <c r="N1180">
        <v>0.129722222</v>
      </c>
      <c r="O1180">
        <v>0</v>
      </c>
      <c r="P1180">
        <v>4</v>
      </c>
      <c r="Q1180">
        <v>37</v>
      </c>
      <c r="R1180">
        <v>1823</v>
      </c>
      <c r="S1180">
        <v>9</v>
      </c>
      <c r="T1180">
        <v>1716</v>
      </c>
      <c r="U1180">
        <v>0</v>
      </c>
      <c r="V1180">
        <v>0.51888900000000004</v>
      </c>
      <c r="W1180">
        <v>4.799722</v>
      </c>
      <c r="X1180">
        <v>236.483611</v>
      </c>
      <c r="Y1180">
        <v>1.1675</v>
      </c>
      <c r="Z1180">
        <v>222.60333299999999</v>
      </c>
    </row>
    <row r="1181" spans="1:26" x14ac:dyDescent="0.25">
      <c r="A1181">
        <v>2174351</v>
      </c>
      <c r="B1181">
        <v>1</v>
      </c>
      <c r="C1181" t="s">
        <v>77</v>
      </c>
      <c r="D1181" t="s">
        <v>119</v>
      </c>
      <c r="E1181" t="s">
        <v>143</v>
      </c>
      <c r="F1181" t="s">
        <v>3632</v>
      </c>
      <c r="G1181" t="s">
        <v>418</v>
      </c>
      <c r="H1181" t="s">
        <v>47</v>
      </c>
      <c r="I1181" t="s">
        <v>129</v>
      </c>
      <c r="J1181" t="s">
        <v>130</v>
      </c>
      <c r="K1181" t="s">
        <v>251</v>
      </c>
      <c r="L1181" t="s">
        <v>3633</v>
      </c>
      <c r="M1181" t="s">
        <v>3634</v>
      </c>
      <c r="N1181">
        <v>5.9985369439999996</v>
      </c>
      <c r="O1181">
        <v>1</v>
      </c>
      <c r="P1181">
        <v>66</v>
      </c>
      <c r="Q1181">
        <v>0</v>
      </c>
      <c r="R1181">
        <v>0</v>
      </c>
      <c r="S1181">
        <v>0</v>
      </c>
      <c r="T1181">
        <v>0</v>
      </c>
      <c r="U1181">
        <v>5.9985369999999998</v>
      </c>
      <c r="V1181">
        <v>395.90343799999999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2174353</v>
      </c>
      <c r="B1182">
        <v>1</v>
      </c>
      <c r="C1182" t="s">
        <v>76</v>
      </c>
      <c r="D1182" t="s">
        <v>89</v>
      </c>
      <c r="E1182" t="s">
        <v>186</v>
      </c>
      <c r="F1182" t="s">
        <v>3635</v>
      </c>
      <c r="G1182" t="s">
        <v>136</v>
      </c>
      <c r="H1182" t="s">
        <v>47</v>
      </c>
      <c r="I1182" t="s">
        <v>129</v>
      </c>
      <c r="J1182" t="s">
        <v>130</v>
      </c>
      <c r="K1182" t="s">
        <v>131</v>
      </c>
      <c r="L1182" t="s">
        <v>3636</v>
      </c>
      <c r="M1182" t="s">
        <v>3637</v>
      </c>
      <c r="N1182">
        <v>1.279722222</v>
      </c>
      <c r="O1182">
        <v>6</v>
      </c>
      <c r="P1182">
        <v>204</v>
      </c>
      <c r="Q1182">
        <v>0</v>
      </c>
      <c r="R1182">
        <v>0</v>
      </c>
      <c r="S1182">
        <v>0</v>
      </c>
      <c r="T1182">
        <v>0</v>
      </c>
      <c r="U1182">
        <v>7.6783330000000003</v>
      </c>
      <c r="V1182">
        <v>261.063333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2174663</v>
      </c>
      <c r="B1183">
        <v>1</v>
      </c>
      <c r="C1183" t="s">
        <v>76</v>
      </c>
      <c r="D1183" t="s">
        <v>86</v>
      </c>
      <c r="E1183" t="s">
        <v>181</v>
      </c>
      <c r="F1183" t="s">
        <v>3638</v>
      </c>
      <c r="G1183" t="s">
        <v>194</v>
      </c>
      <c r="H1183" t="s">
        <v>46</v>
      </c>
      <c r="I1183" t="s">
        <v>129</v>
      </c>
      <c r="J1183" t="s">
        <v>130</v>
      </c>
      <c r="K1183" t="s">
        <v>131</v>
      </c>
      <c r="L1183" t="s">
        <v>3636</v>
      </c>
      <c r="M1183" t="s">
        <v>3639</v>
      </c>
      <c r="N1183">
        <v>9.1869444439999999</v>
      </c>
      <c r="O1183">
        <v>0</v>
      </c>
      <c r="P1183">
        <v>3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27.560832999999999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2174352</v>
      </c>
      <c r="B1184">
        <v>1</v>
      </c>
      <c r="C1184" t="s">
        <v>76</v>
      </c>
      <c r="D1184" t="s">
        <v>99</v>
      </c>
      <c r="E1184" t="s">
        <v>813</v>
      </c>
      <c r="F1184" t="s">
        <v>2817</v>
      </c>
      <c r="G1184" t="s">
        <v>136</v>
      </c>
      <c r="H1184" t="s">
        <v>47</v>
      </c>
      <c r="I1184" t="s">
        <v>129</v>
      </c>
      <c r="J1184" t="s">
        <v>130</v>
      </c>
      <c r="K1184" t="s">
        <v>131</v>
      </c>
      <c r="L1184" t="s">
        <v>3640</v>
      </c>
      <c r="M1184" t="s">
        <v>3641</v>
      </c>
      <c r="N1184">
        <v>0.49071111099999998</v>
      </c>
      <c r="O1184">
        <v>68</v>
      </c>
      <c r="P1184">
        <v>477</v>
      </c>
      <c r="Q1184">
        <v>0</v>
      </c>
      <c r="R1184">
        <v>0</v>
      </c>
      <c r="S1184">
        <v>0</v>
      </c>
      <c r="T1184">
        <v>0</v>
      </c>
      <c r="U1184">
        <v>33.368355999999999</v>
      </c>
      <c r="V1184">
        <v>234.0692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2174356</v>
      </c>
      <c r="B1185">
        <v>1</v>
      </c>
      <c r="C1185" t="s">
        <v>76</v>
      </c>
      <c r="D1185" t="s">
        <v>104</v>
      </c>
      <c r="E1185" t="s">
        <v>126</v>
      </c>
      <c r="F1185" t="s">
        <v>3642</v>
      </c>
      <c r="G1185" t="s">
        <v>128</v>
      </c>
      <c r="H1185" t="s">
        <v>46</v>
      </c>
      <c r="I1185" t="s">
        <v>129</v>
      </c>
      <c r="J1185" t="s">
        <v>130</v>
      </c>
      <c r="K1185" t="s">
        <v>131</v>
      </c>
      <c r="L1185" t="s">
        <v>3640</v>
      </c>
      <c r="M1185" t="s">
        <v>3643</v>
      </c>
      <c r="N1185">
        <v>2.2944444439999998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6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13.766667</v>
      </c>
    </row>
    <row r="1186" spans="1:26" x14ac:dyDescent="0.25">
      <c r="A1186">
        <v>2174357</v>
      </c>
      <c r="B1186">
        <v>1</v>
      </c>
      <c r="C1186" t="s">
        <v>77</v>
      </c>
      <c r="D1186" t="s">
        <v>115</v>
      </c>
      <c r="E1186" t="s">
        <v>143</v>
      </c>
      <c r="F1186" t="s">
        <v>3644</v>
      </c>
      <c r="G1186" t="s">
        <v>418</v>
      </c>
      <c r="H1186" t="s">
        <v>47</v>
      </c>
      <c r="I1186" t="s">
        <v>129</v>
      </c>
      <c r="J1186" t="s">
        <v>130</v>
      </c>
      <c r="K1186" t="s">
        <v>251</v>
      </c>
      <c r="L1186" t="s">
        <v>3645</v>
      </c>
      <c r="M1186" t="s">
        <v>3646</v>
      </c>
      <c r="N1186">
        <v>1.5193147220000001</v>
      </c>
      <c r="O1186">
        <v>0</v>
      </c>
      <c r="P1186">
        <v>0</v>
      </c>
      <c r="Q1186">
        <v>6</v>
      </c>
      <c r="R1186">
        <v>46</v>
      </c>
      <c r="S1186">
        <v>0</v>
      </c>
      <c r="T1186">
        <v>0</v>
      </c>
      <c r="U1186">
        <v>0</v>
      </c>
      <c r="V1186">
        <v>0</v>
      </c>
      <c r="W1186">
        <v>9.115888</v>
      </c>
      <c r="X1186">
        <v>69.888476999999995</v>
      </c>
      <c r="Y1186">
        <v>0</v>
      </c>
      <c r="Z1186">
        <v>0</v>
      </c>
    </row>
    <row r="1187" spans="1:26" x14ac:dyDescent="0.25">
      <c r="A1187">
        <v>2174360</v>
      </c>
      <c r="B1187">
        <v>1</v>
      </c>
      <c r="C1187" t="s">
        <v>77</v>
      </c>
      <c r="D1187" t="s">
        <v>112</v>
      </c>
      <c r="E1187" t="s">
        <v>161</v>
      </c>
      <c r="F1187" t="s">
        <v>3647</v>
      </c>
      <c r="G1187" t="s">
        <v>402</v>
      </c>
      <c r="H1187" t="s">
        <v>46</v>
      </c>
      <c r="I1187" t="s">
        <v>129</v>
      </c>
      <c r="J1187" t="s">
        <v>130</v>
      </c>
      <c r="K1187" t="s">
        <v>131</v>
      </c>
      <c r="L1187" t="s">
        <v>3648</v>
      </c>
      <c r="M1187" t="s">
        <v>3649</v>
      </c>
      <c r="N1187">
        <v>5.5366666660000003</v>
      </c>
      <c r="O1187">
        <v>0</v>
      </c>
      <c r="P1187">
        <v>0</v>
      </c>
      <c r="Q1187">
        <v>0</v>
      </c>
      <c r="R1187">
        <v>25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138.41666699999999</v>
      </c>
      <c r="Y1187">
        <v>0</v>
      </c>
      <c r="Z1187">
        <v>0</v>
      </c>
    </row>
    <row r="1188" spans="1:26" x14ac:dyDescent="0.25">
      <c r="A1188">
        <v>2174368</v>
      </c>
      <c r="B1188">
        <v>1</v>
      </c>
      <c r="C1188" t="s">
        <v>76</v>
      </c>
      <c r="D1188" t="s">
        <v>89</v>
      </c>
      <c r="E1188" t="s">
        <v>126</v>
      </c>
      <c r="F1188" t="s">
        <v>3650</v>
      </c>
      <c r="G1188" t="s">
        <v>223</v>
      </c>
      <c r="H1188" t="s">
        <v>46</v>
      </c>
      <c r="I1188" t="s">
        <v>129</v>
      </c>
      <c r="J1188" t="s">
        <v>130</v>
      </c>
      <c r="K1188" t="s">
        <v>131</v>
      </c>
      <c r="L1188" t="s">
        <v>3651</v>
      </c>
      <c r="M1188" t="s">
        <v>3652</v>
      </c>
      <c r="N1188">
        <v>2.8250000000000002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20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56.5</v>
      </c>
    </row>
    <row r="1189" spans="1:26" x14ac:dyDescent="0.25">
      <c r="A1189">
        <v>2174359</v>
      </c>
      <c r="B1189">
        <v>1</v>
      </c>
      <c r="C1189" t="s">
        <v>76</v>
      </c>
      <c r="D1189" t="s">
        <v>78</v>
      </c>
      <c r="E1189" t="s">
        <v>161</v>
      </c>
      <c r="F1189" t="s">
        <v>3653</v>
      </c>
      <c r="G1189" t="s">
        <v>163</v>
      </c>
      <c r="H1189" t="s">
        <v>46</v>
      </c>
      <c r="I1189" t="s">
        <v>129</v>
      </c>
      <c r="J1189" t="s">
        <v>130</v>
      </c>
      <c r="K1189" t="s">
        <v>131</v>
      </c>
      <c r="L1189" t="s">
        <v>3654</v>
      </c>
      <c r="M1189" t="s">
        <v>3655</v>
      </c>
      <c r="N1189">
        <v>0.63111111099999995</v>
      </c>
      <c r="O1189">
        <v>0</v>
      </c>
      <c r="P1189">
        <v>166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104.764444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2174381</v>
      </c>
      <c r="B1190">
        <v>1</v>
      </c>
      <c r="C1190" t="s">
        <v>76</v>
      </c>
      <c r="D1190" t="s">
        <v>79</v>
      </c>
      <c r="E1190" t="s">
        <v>181</v>
      </c>
      <c r="F1190" t="s">
        <v>3656</v>
      </c>
      <c r="G1190" t="s">
        <v>287</v>
      </c>
      <c r="H1190" t="s">
        <v>46</v>
      </c>
      <c r="I1190" t="s">
        <v>129</v>
      </c>
      <c r="J1190" t="s">
        <v>130</v>
      </c>
      <c r="K1190" t="s">
        <v>131</v>
      </c>
      <c r="L1190" t="s">
        <v>3657</v>
      </c>
      <c r="M1190" t="s">
        <v>3658</v>
      </c>
      <c r="N1190">
        <v>3.2144444440000002</v>
      </c>
      <c r="O1190">
        <v>0</v>
      </c>
      <c r="P1190">
        <v>1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3.2144439999999999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2174361</v>
      </c>
      <c r="B1191">
        <v>1</v>
      </c>
      <c r="C1191" t="s">
        <v>76</v>
      </c>
      <c r="D1191" t="s">
        <v>80</v>
      </c>
      <c r="E1191" t="s">
        <v>181</v>
      </c>
      <c r="F1191" t="s">
        <v>3659</v>
      </c>
      <c r="G1191" t="s">
        <v>183</v>
      </c>
      <c r="H1191" t="s">
        <v>46</v>
      </c>
      <c r="I1191" t="s">
        <v>129</v>
      </c>
      <c r="J1191" t="s">
        <v>130</v>
      </c>
      <c r="K1191" t="s">
        <v>131</v>
      </c>
      <c r="L1191" t="s">
        <v>3660</v>
      </c>
      <c r="M1191" t="s">
        <v>3661</v>
      </c>
      <c r="N1191">
        <v>4.2405555550000003</v>
      </c>
      <c r="O1191">
        <v>0</v>
      </c>
      <c r="P1191">
        <v>4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16.962222000000001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2174362</v>
      </c>
      <c r="B1192">
        <v>1</v>
      </c>
      <c r="C1192" t="s">
        <v>76</v>
      </c>
      <c r="D1192" t="s">
        <v>104</v>
      </c>
      <c r="E1192" t="s">
        <v>181</v>
      </c>
      <c r="F1192" t="s">
        <v>3662</v>
      </c>
      <c r="G1192" t="s">
        <v>194</v>
      </c>
      <c r="H1192" t="s">
        <v>46</v>
      </c>
      <c r="I1192" t="s">
        <v>129</v>
      </c>
      <c r="J1192" t="s">
        <v>130</v>
      </c>
      <c r="K1192" t="s">
        <v>131</v>
      </c>
      <c r="L1192" t="s">
        <v>3663</v>
      </c>
      <c r="M1192" t="s">
        <v>3664</v>
      </c>
      <c r="N1192">
        <v>0.90916666599999996</v>
      </c>
      <c r="O1192">
        <v>0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0.90916699999999995</v>
      </c>
      <c r="Y1192">
        <v>0</v>
      </c>
      <c r="Z1192">
        <v>0</v>
      </c>
    </row>
    <row r="1193" spans="1:26" x14ac:dyDescent="0.25">
      <c r="A1193">
        <v>2174363</v>
      </c>
      <c r="B1193">
        <v>1</v>
      </c>
      <c r="C1193" t="s">
        <v>76</v>
      </c>
      <c r="D1193" t="s">
        <v>94</v>
      </c>
      <c r="E1193" t="s">
        <v>143</v>
      </c>
      <c r="F1193" t="s">
        <v>3665</v>
      </c>
      <c r="G1193" t="s">
        <v>136</v>
      </c>
      <c r="H1193" t="s">
        <v>47</v>
      </c>
      <c r="I1193" t="s">
        <v>129</v>
      </c>
      <c r="J1193" t="s">
        <v>130</v>
      </c>
      <c r="K1193" t="s">
        <v>131</v>
      </c>
      <c r="L1193" t="s">
        <v>3666</v>
      </c>
      <c r="M1193" t="s">
        <v>3667</v>
      </c>
      <c r="N1193">
        <v>0.25777777699999999</v>
      </c>
      <c r="O1193">
        <v>2</v>
      </c>
      <c r="P1193">
        <v>983</v>
      </c>
      <c r="Q1193">
        <v>0</v>
      </c>
      <c r="R1193">
        <v>791</v>
      </c>
      <c r="S1193">
        <v>0</v>
      </c>
      <c r="T1193">
        <v>0</v>
      </c>
      <c r="U1193">
        <v>0.51555600000000001</v>
      </c>
      <c r="V1193">
        <v>253.395555</v>
      </c>
      <c r="W1193">
        <v>0</v>
      </c>
      <c r="X1193">
        <v>203.90222199999999</v>
      </c>
      <c r="Y1193">
        <v>0</v>
      </c>
      <c r="Z1193">
        <v>0</v>
      </c>
    </row>
    <row r="1194" spans="1:26" x14ac:dyDescent="0.25">
      <c r="A1194">
        <v>2174373</v>
      </c>
      <c r="B1194">
        <v>1</v>
      </c>
      <c r="C1194" t="s">
        <v>76</v>
      </c>
      <c r="D1194" t="s">
        <v>88</v>
      </c>
      <c r="E1194" t="s">
        <v>181</v>
      </c>
      <c r="F1194" t="s">
        <v>3668</v>
      </c>
      <c r="G1194" t="s">
        <v>194</v>
      </c>
      <c r="H1194" t="s">
        <v>46</v>
      </c>
      <c r="I1194" t="s">
        <v>129</v>
      </c>
      <c r="J1194" t="s">
        <v>130</v>
      </c>
      <c r="K1194" t="s">
        <v>131</v>
      </c>
      <c r="L1194" t="s">
        <v>3669</v>
      </c>
      <c r="M1194" t="s">
        <v>3670</v>
      </c>
      <c r="N1194">
        <v>2.750555555</v>
      </c>
      <c r="O1194">
        <v>0</v>
      </c>
      <c r="P1194">
        <v>1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2.750556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2174378</v>
      </c>
      <c r="B1195">
        <v>1</v>
      </c>
      <c r="C1195" t="s">
        <v>77</v>
      </c>
      <c r="D1195" t="s">
        <v>119</v>
      </c>
      <c r="E1195" t="s">
        <v>143</v>
      </c>
      <c r="F1195" t="s">
        <v>3671</v>
      </c>
      <c r="G1195" t="s">
        <v>366</v>
      </c>
      <c r="H1195" t="s">
        <v>47</v>
      </c>
      <c r="I1195" t="s">
        <v>129</v>
      </c>
      <c r="J1195" t="s">
        <v>130</v>
      </c>
      <c r="K1195" t="s">
        <v>251</v>
      </c>
      <c r="L1195" t="s">
        <v>3672</v>
      </c>
      <c r="M1195" t="s">
        <v>3673</v>
      </c>
      <c r="N1195">
        <v>6.1238888879999998</v>
      </c>
      <c r="O1195">
        <v>15</v>
      </c>
      <c r="P1195">
        <v>15</v>
      </c>
      <c r="Q1195">
        <v>0</v>
      </c>
      <c r="R1195">
        <v>0</v>
      </c>
      <c r="S1195">
        <v>0</v>
      </c>
      <c r="T1195">
        <v>0</v>
      </c>
      <c r="U1195">
        <v>91.858333000000002</v>
      </c>
      <c r="V1195">
        <v>91.858333000000002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2174367</v>
      </c>
      <c r="B1196">
        <v>1</v>
      </c>
      <c r="C1196" t="s">
        <v>76</v>
      </c>
      <c r="D1196" t="s">
        <v>81</v>
      </c>
      <c r="E1196" t="s">
        <v>813</v>
      </c>
      <c r="F1196" t="s">
        <v>3674</v>
      </c>
      <c r="G1196" t="s">
        <v>136</v>
      </c>
      <c r="H1196" t="s">
        <v>47</v>
      </c>
      <c r="I1196" t="s">
        <v>129</v>
      </c>
      <c r="J1196" t="s">
        <v>130</v>
      </c>
      <c r="K1196" t="s">
        <v>131</v>
      </c>
      <c r="L1196" t="s">
        <v>3675</v>
      </c>
      <c r="M1196" t="s">
        <v>3676</v>
      </c>
      <c r="N1196">
        <v>3.5872222219999998</v>
      </c>
      <c r="O1196">
        <v>1</v>
      </c>
      <c r="P1196">
        <v>5412</v>
      </c>
      <c r="Q1196">
        <v>0</v>
      </c>
      <c r="R1196">
        <v>0</v>
      </c>
      <c r="S1196">
        <v>0</v>
      </c>
      <c r="T1196">
        <v>0</v>
      </c>
      <c r="U1196">
        <v>3.5872220000000001</v>
      </c>
      <c r="V1196">
        <v>19414.046665000002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2174375</v>
      </c>
      <c r="B1197">
        <v>1</v>
      </c>
      <c r="C1197" t="s">
        <v>76</v>
      </c>
      <c r="D1197" t="s">
        <v>78</v>
      </c>
      <c r="E1197" t="s">
        <v>181</v>
      </c>
      <c r="F1197" t="s">
        <v>3677</v>
      </c>
      <c r="G1197" t="s">
        <v>287</v>
      </c>
      <c r="H1197" t="s">
        <v>46</v>
      </c>
      <c r="I1197" t="s">
        <v>129</v>
      </c>
      <c r="J1197" t="s">
        <v>130</v>
      </c>
      <c r="K1197" t="s">
        <v>131</v>
      </c>
      <c r="L1197" t="s">
        <v>3678</v>
      </c>
      <c r="M1197" t="s">
        <v>3679</v>
      </c>
      <c r="N1197">
        <v>1.9569444439999999</v>
      </c>
      <c r="O1197">
        <v>0</v>
      </c>
      <c r="P1197">
        <v>6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11.741667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2174382</v>
      </c>
      <c r="B1198">
        <v>1</v>
      </c>
      <c r="C1198" t="s">
        <v>76</v>
      </c>
      <c r="D1198" t="s">
        <v>86</v>
      </c>
      <c r="E1198" t="s">
        <v>181</v>
      </c>
      <c r="F1198" t="s">
        <v>3680</v>
      </c>
      <c r="G1198" t="s">
        <v>194</v>
      </c>
      <c r="H1198" t="s">
        <v>46</v>
      </c>
      <c r="I1198" t="s">
        <v>129</v>
      </c>
      <c r="J1198" t="s">
        <v>130</v>
      </c>
      <c r="K1198" t="s">
        <v>131</v>
      </c>
      <c r="L1198" t="s">
        <v>3681</v>
      </c>
      <c r="M1198" t="s">
        <v>3682</v>
      </c>
      <c r="N1198">
        <v>4.1919444439999998</v>
      </c>
      <c r="O1198">
        <v>0</v>
      </c>
      <c r="P1198">
        <v>3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12.575832999999999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2174372</v>
      </c>
      <c r="B1199">
        <v>1</v>
      </c>
      <c r="C1199" t="s">
        <v>76</v>
      </c>
      <c r="D1199" t="s">
        <v>93</v>
      </c>
      <c r="E1199" t="s">
        <v>126</v>
      </c>
      <c r="F1199" t="s">
        <v>3683</v>
      </c>
      <c r="G1199" t="s">
        <v>140</v>
      </c>
      <c r="H1199" t="s">
        <v>46</v>
      </c>
      <c r="I1199" t="s">
        <v>129</v>
      </c>
      <c r="J1199" t="s">
        <v>130</v>
      </c>
      <c r="K1199" t="s">
        <v>131</v>
      </c>
      <c r="L1199" t="s">
        <v>3684</v>
      </c>
      <c r="M1199" t="s">
        <v>3685</v>
      </c>
      <c r="N1199">
        <v>0.65555555499999996</v>
      </c>
      <c r="O1199">
        <v>0</v>
      </c>
      <c r="P1199">
        <v>86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56.377777999999999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2174383</v>
      </c>
      <c r="B1200">
        <v>1</v>
      </c>
      <c r="C1200" t="s">
        <v>77</v>
      </c>
      <c r="D1200" t="s">
        <v>108</v>
      </c>
      <c r="E1200" t="s">
        <v>143</v>
      </c>
      <c r="F1200" t="s">
        <v>3686</v>
      </c>
      <c r="G1200" t="s">
        <v>2068</v>
      </c>
      <c r="H1200" t="s">
        <v>47</v>
      </c>
      <c r="I1200" t="s">
        <v>129</v>
      </c>
      <c r="J1200" t="s">
        <v>130</v>
      </c>
      <c r="K1200" t="s">
        <v>131</v>
      </c>
      <c r="L1200" t="s">
        <v>3687</v>
      </c>
      <c r="M1200" t="s">
        <v>3688</v>
      </c>
      <c r="N1200">
        <v>4.4955555550000001</v>
      </c>
      <c r="O1200">
        <v>0</v>
      </c>
      <c r="P1200">
        <v>2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8.9911110000000001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2174376</v>
      </c>
      <c r="B1201">
        <v>1</v>
      </c>
      <c r="C1201" t="s">
        <v>76</v>
      </c>
      <c r="D1201" t="s">
        <v>82</v>
      </c>
      <c r="E1201" t="s">
        <v>181</v>
      </c>
      <c r="F1201" t="s">
        <v>3689</v>
      </c>
      <c r="G1201" t="s">
        <v>194</v>
      </c>
      <c r="H1201" t="s">
        <v>46</v>
      </c>
      <c r="I1201" t="s">
        <v>129</v>
      </c>
      <c r="J1201" t="s">
        <v>130</v>
      </c>
      <c r="K1201" t="s">
        <v>131</v>
      </c>
      <c r="L1201" t="s">
        <v>3690</v>
      </c>
      <c r="M1201" t="s">
        <v>3691</v>
      </c>
      <c r="N1201">
        <v>0.62472222200000005</v>
      </c>
      <c r="O1201">
        <v>0</v>
      </c>
      <c r="P1201">
        <v>15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9.3708329999999993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2174392</v>
      </c>
      <c r="B1202">
        <v>1</v>
      </c>
      <c r="C1202" t="s">
        <v>76</v>
      </c>
      <c r="D1202" t="s">
        <v>100</v>
      </c>
      <c r="E1202" t="s">
        <v>181</v>
      </c>
      <c r="F1202" t="s">
        <v>3692</v>
      </c>
      <c r="G1202" t="s">
        <v>194</v>
      </c>
      <c r="H1202" t="s">
        <v>46</v>
      </c>
      <c r="I1202" t="s">
        <v>129</v>
      </c>
      <c r="J1202" t="s">
        <v>130</v>
      </c>
      <c r="K1202" t="s">
        <v>131</v>
      </c>
      <c r="L1202" t="s">
        <v>3693</v>
      </c>
      <c r="M1202" t="s">
        <v>3694</v>
      </c>
      <c r="N1202">
        <v>2.2949999999999999</v>
      </c>
      <c r="O1202">
        <v>0</v>
      </c>
      <c r="P1202">
        <v>1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2.2949999999999999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2174395</v>
      </c>
      <c r="B1203">
        <v>1</v>
      </c>
      <c r="C1203" t="s">
        <v>76</v>
      </c>
      <c r="D1203" t="s">
        <v>90</v>
      </c>
      <c r="E1203" t="s">
        <v>181</v>
      </c>
      <c r="F1203" t="s">
        <v>3695</v>
      </c>
      <c r="G1203" t="s">
        <v>194</v>
      </c>
      <c r="H1203" t="s">
        <v>46</v>
      </c>
      <c r="I1203" t="s">
        <v>129</v>
      </c>
      <c r="J1203" t="s">
        <v>130</v>
      </c>
      <c r="K1203" t="s">
        <v>131</v>
      </c>
      <c r="L1203" t="s">
        <v>3696</v>
      </c>
      <c r="M1203" t="s">
        <v>3697</v>
      </c>
      <c r="N1203">
        <v>1.146111111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2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2.2922220000000002</v>
      </c>
    </row>
    <row r="1204" spans="1:26" x14ac:dyDescent="0.25">
      <c r="A1204">
        <v>2174387</v>
      </c>
      <c r="B1204">
        <v>1</v>
      </c>
      <c r="C1204" t="s">
        <v>76</v>
      </c>
      <c r="D1204" t="s">
        <v>95</v>
      </c>
      <c r="E1204" t="s">
        <v>181</v>
      </c>
      <c r="F1204" t="s">
        <v>3698</v>
      </c>
      <c r="G1204" t="s">
        <v>183</v>
      </c>
      <c r="H1204" t="s">
        <v>46</v>
      </c>
      <c r="I1204" t="s">
        <v>129</v>
      </c>
      <c r="J1204" t="s">
        <v>130</v>
      </c>
      <c r="K1204" t="s">
        <v>131</v>
      </c>
      <c r="L1204" t="s">
        <v>3699</v>
      </c>
      <c r="M1204" t="s">
        <v>3496</v>
      </c>
      <c r="N1204">
        <v>1.0049999999999999</v>
      </c>
      <c r="O1204">
        <v>0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1.0049999999999999</v>
      </c>
      <c r="Y1204">
        <v>0</v>
      </c>
      <c r="Z1204">
        <v>0</v>
      </c>
    </row>
    <row r="1205" spans="1:26" x14ac:dyDescent="0.25">
      <c r="A1205">
        <v>2174386</v>
      </c>
      <c r="B1205">
        <v>1</v>
      </c>
      <c r="C1205" t="s">
        <v>76</v>
      </c>
      <c r="D1205" t="s">
        <v>106</v>
      </c>
      <c r="E1205" t="s">
        <v>181</v>
      </c>
      <c r="F1205" t="s">
        <v>3700</v>
      </c>
      <c r="G1205" t="s">
        <v>194</v>
      </c>
      <c r="H1205" t="s">
        <v>46</v>
      </c>
      <c r="I1205" t="s">
        <v>129</v>
      </c>
      <c r="J1205" t="s">
        <v>130</v>
      </c>
      <c r="K1205" t="s">
        <v>131</v>
      </c>
      <c r="L1205" t="s">
        <v>3701</v>
      </c>
      <c r="M1205" t="s">
        <v>3702</v>
      </c>
      <c r="N1205">
        <v>0.92611111099999999</v>
      </c>
      <c r="O1205">
        <v>0</v>
      </c>
      <c r="P1205">
        <v>6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5.556667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2174388</v>
      </c>
      <c r="B1206">
        <v>1</v>
      </c>
      <c r="C1206" t="s">
        <v>76</v>
      </c>
      <c r="D1206" t="s">
        <v>96</v>
      </c>
      <c r="E1206" t="s">
        <v>186</v>
      </c>
      <c r="F1206" t="s">
        <v>3703</v>
      </c>
      <c r="G1206" t="s">
        <v>201</v>
      </c>
      <c r="H1206" t="s">
        <v>47</v>
      </c>
      <c r="I1206" t="s">
        <v>129</v>
      </c>
      <c r="J1206" t="s">
        <v>130</v>
      </c>
      <c r="K1206" t="s">
        <v>131</v>
      </c>
      <c r="L1206" t="s">
        <v>3704</v>
      </c>
      <c r="M1206" t="s">
        <v>3705</v>
      </c>
      <c r="N1206">
        <v>0.34444444400000002</v>
      </c>
      <c r="O1206">
        <v>10</v>
      </c>
      <c r="P1206">
        <v>1026</v>
      </c>
      <c r="Q1206">
        <v>0</v>
      </c>
      <c r="R1206">
        <v>0</v>
      </c>
      <c r="S1206">
        <v>0</v>
      </c>
      <c r="T1206">
        <v>0</v>
      </c>
      <c r="U1206">
        <v>3.4444439999999998</v>
      </c>
      <c r="V1206">
        <v>353.4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2174390</v>
      </c>
      <c r="B1207">
        <v>1</v>
      </c>
      <c r="C1207" t="s">
        <v>76</v>
      </c>
      <c r="D1207" t="s">
        <v>104</v>
      </c>
      <c r="E1207" t="s">
        <v>126</v>
      </c>
      <c r="F1207" t="s">
        <v>3706</v>
      </c>
      <c r="G1207" t="s">
        <v>223</v>
      </c>
      <c r="H1207" t="s">
        <v>46</v>
      </c>
      <c r="I1207" t="s">
        <v>129</v>
      </c>
      <c r="J1207" t="s">
        <v>130</v>
      </c>
      <c r="K1207" t="s">
        <v>131</v>
      </c>
      <c r="L1207" t="s">
        <v>3707</v>
      </c>
      <c r="M1207" t="s">
        <v>3708</v>
      </c>
      <c r="N1207">
        <v>2.3197222219999998</v>
      </c>
      <c r="O1207">
        <v>0</v>
      </c>
      <c r="P1207">
        <v>0</v>
      </c>
      <c r="Q1207">
        <v>0</v>
      </c>
      <c r="R1207">
        <v>16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37.115555999999998</v>
      </c>
      <c r="Y1207">
        <v>0</v>
      </c>
      <c r="Z1207">
        <v>0</v>
      </c>
    </row>
    <row r="1208" spans="1:26" x14ac:dyDescent="0.25">
      <c r="A1208">
        <v>2174389</v>
      </c>
      <c r="B1208">
        <v>1</v>
      </c>
      <c r="C1208" t="s">
        <v>77</v>
      </c>
      <c r="D1208" t="s">
        <v>123</v>
      </c>
      <c r="E1208" t="s">
        <v>126</v>
      </c>
      <c r="F1208" t="s">
        <v>3709</v>
      </c>
      <c r="G1208" t="s">
        <v>128</v>
      </c>
      <c r="H1208" t="s">
        <v>46</v>
      </c>
      <c r="I1208" t="s">
        <v>129</v>
      </c>
      <c r="J1208" t="s">
        <v>130</v>
      </c>
      <c r="K1208" t="s">
        <v>131</v>
      </c>
      <c r="L1208" t="s">
        <v>3710</v>
      </c>
      <c r="M1208" t="s">
        <v>3711</v>
      </c>
      <c r="N1208">
        <v>1.6530555549999999</v>
      </c>
      <c r="O1208">
        <v>0</v>
      </c>
      <c r="P1208">
        <v>23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38.020277999999998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2174396</v>
      </c>
      <c r="B1209">
        <v>1</v>
      </c>
      <c r="C1209" t="s">
        <v>76</v>
      </c>
      <c r="D1209" t="s">
        <v>97</v>
      </c>
      <c r="E1209" t="s">
        <v>126</v>
      </c>
      <c r="F1209" t="s">
        <v>2655</v>
      </c>
      <c r="G1209" t="s">
        <v>128</v>
      </c>
      <c r="H1209" t="s">
        <v>46</v>
      </c>
      <c r="I1209" t="s">
        <v>129</v>
      </c>
      <c r="J1209" t="s">
        <v>130</v>
      </c>
      <c r="K1209" t="s">
        <v>131</v>
      </c>
      <c r="L1209" t="s">
        <v>3712</v>
      </c>
      <c r="M1209" t="s">
        <v>3713</v>
      </c>
      <c r="N1209">
        <v>2.0249999999999999</v>
      </c>
      <c r="O1209">
        <v>0</v>
      </c>
      <c r="P1209">
        <v>39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78.974999999999994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2174394</v>
      </c>
      <c r="B1210">
        <v>1</v>
      </c>
      <c r="C1210" t="s">
        <v>76</v>
      </c>
      <c r="D1210" t="s">
        <v>99</v>
      </c>
      <c r="E1210" t="s">
        <v>186</v>
      </c>
      <c r="F1210" t="s">
        <v>3714</v>
      </c>
      <c r="G1210" t="s">
        <v>136</v>
      </c>
      <c r="H1210" t="s">
        <v>47</v>
      </c>
      <c r="I1210" t="s">
        <v>129</v>
      </c>
      <c r="J1210" t="s">
        <v>130</v>
      </c>
      <c r="K1210" t="s">
        <v>131</v>
      </c>
      <c r="L1210" t="s">
        <v>3715</v>
      </c>
      <c r="M1210" t="s">
        <v>3716</v>
      </c>
      <c r="N1210">
        <v>0.53249999999999997</v>
      </c>
      <c r="O1210">
        <v>54</v>
      </c>
      <c r="P1210">
        <v>73</v>
      </c>
      <c r="Q1210">
        <v>0</v>
      </c>
      <c r="R1210">
        <v>0</v>
      </c>
      <c r="S1210">
        <v>0</v>
      </c>
      <c r="T1210">
        <v>0</v>
      </c>
      <c r="U1210">
        <v>28.754999999999999</v>
      </c>
      <c r="V1210">
        <v>38.872500000000002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2174408</v>
      </c>
      <c r="B1211">
        <v>1</v>
      </c>
      <c r="C1211" t="s">
        <v>76</v>
      </c>
      <c r="D1211" t="s">
        <v>89</v>
      </c>
      <c r="E1211" t="s">
        <v>181</v>
      </c>
      <c r="F1211" t="s">
        <v>3717</v>
      </c>
      <c r="G1211" t="s">
        <v>194</v>
      </c>
      <c r="H1211" t="s">
        <v>46</v>
      </c>
      <c r="I1211" t="s">
        <v>129</v>
      </c>
      <c r="J1211" t="s">
        <v>130</v>
      </c>
      <c r="K1211" t="s">
        <v>131</v>
      </c>
      <c r="L1211" t="s">
        <v>3718</v>
      </c>
      <c r="M1211" t="s">
        <v>3719</v>
      </c>
      <c r="N1211">
        <v>4.5438888879999997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5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22.719443999999999</v>
      </c>
    </row>
    <row r="1212" spans="1:26" x14ac:dyDescent="0.25">
      <c r="A1212">
        <v>2174397</v>
      </c>
      <c r="B1212">
        <v>1</v>
      </c>
      <c r="C1212" t="s">
        <v>76</v>
      </c>
      <c r="D1212" t="s">
        <v>99</v>
      </c>
      <c r="E1212" t="s">
        <v>186</v>
      </c>
      <c r="F1212" t="s">
        <v>3720</v>
      </c>
      <c r="G1212" t="s">
        <v>136</v>
      </c>
      <c r="H1212" t="s">
        <v>47</v>
      </c>
      <c r="I1212" t="s">
        <v>129</v>
      </c>
      <c r="J1212" t="s">
        <v>130</v>
      </c>
      <c r="K1212" t="s">
        <v>131</v>
      </c>
      <c r="L1212" t="s">
        <v>3721</v>
      </c>
      <c r="M1212" t="s">
        <v>3722</v>
      </c>
      <c r="N1212">
        <v>0.49027777700000003</v>
      </c>
      <c r="O1212">
        <v>43</v>
      </c>
      <c r="P1212">
        <v>67</v>
      </c>
      <c r="Q1212">
        <v>0</v>
      </c>
      <c r="R1212">
        <v>0</v>
      </c>
      <c r="S1212">
        <v>0</v>
      </c>
      <c r="T1212">
        <v>0</v>
      </c>
      <c r="U1212">
        <v>21.081944</v>
      </c>
      <c r="V1212">
        <v>32.848610999999998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2174402</v>
      </c>
      <c r="B1213">
        <v>1</v>
      </c>
      <c r="C1213" t="s">
        <v>77</v>
      </c>
      <c r="D1213" t="s">
        <v>118</v>
      </c>
      <c r="E1213" t="s">
        <v>161</v>
      </c>
      <c r="F1213" t="s">
        <v>3723</v>
      </c>
      <c r="G1213" t="s">
        <v>402</v>
      </c>
      <c r="H1213" t="s">
        <v>46</v>
      </c>
      <c r="I1213" t="s">
        <v>129</v>
      </c>
      <c r="J1213" t="s">
        <v>130</v>
      </c>
      <c r="K1213" t="s">
        <v>131</v>
      </c>
      <c r="L1213" t="s">
        <v>3724</v>
      </c>
      <c r="M1213" t="s">
        <v>3725</v>
      </c>
      <c r="N1213">
        <v>1.9522222220000001</v>
      </c>
      <c r="O1213">
        <v>0</v>
      </c>
      <c r="P1213">
        <v>0</v>
      </c>
      <c r="Q1213">
        <v>0</v>
      </c>
      <c r="R1213">
        <v>0</v>
      </c>
      <c r="S1213">
        <v>1</v>
      </c>
      <c r="T1213">
        <v>115</v>
      </c>
      <c r="U1213">
        <v>0</v>
      </c>
      <c r="V1213">
        <v>0</v>
      </c>
      <c r="W1213">
        <v>0</v>
      </c>
      <c r="X1213">
        <v>0</v>
      </c>
      <c r="Y1213">
        <v>1.9522219999999999</v>
      </c>
      <c r="Z1213">
        <v>224.50555600000001</v>
      </c>
    </row>
    <row r="1214" spans="1:26" x14ac:dyDescent="0.25">
      <c r="A1214">
        <v>2174399</v>
      </c>
      <c r="B1214">
        <v>1</v>
      </c>
      <c r="C1214" t="s">
        <v>76</v>
      </c>
      <c r="D1214" t="s">
        <v>92</v>
      </c>
      <c r="E1214" t="s">
        <v>181</v>
      </c>
      <c r="F1214" t="s">
        <v>3726</v>
      </c>
      <c r="G1214" t="s">
        <v>636</v>
      </c>
      <c r="H1214" t="s">
        <v>46</v>
      </c>
      <c r="I1214" t="s">
        <v>129</v>
      </c>
      <c r="J1214" t="s">
        <v>130</v>
      </c>
      <c r="K1214" t="s">
        <v>131</v>
      </c>
      <c r="L1214" t="s">
        <v>3727</v>
      </c>
      <c r="M1214" t="s">
        <v>3728</v>
      </c>
      <c r="N1214">
        <v>7.0719444439999997</v>
      </c>
      <c r="O1214">
        <v>0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7.0719440000000002</v>
      </c>
      <c r="Y1214">
        <v>0</v>
      </c>
      <c r="Z1214">
        <v>0</v>
      </c>
    </row>
    <row r="1215" spans="1:26" x14ac:dyDescent="0.25">
      <c r="A1215">
        <v>2174400</v>
      </c>
      <c r="B1215">
        <v>1</v>
      </c>
      <c r="C1215" t="s">
        <v>76</v>
      </c>
      <c r="D1215" t="s">
        <v>99</v>
      </c>
      <c r="E1215" t="s">
        <v>186</v>
      </c>
      <c r="F1215" t="s">
        <v>3117</v>
      </c>
      <c r="G1215" t="s">
        <v>136</v>
      </c>
      <c r="H1215" t="s">
        <v>47</v>
      </c>
      <c r="I1215" t="s">
        <v>129</v>
      </c>
      <c r="J1215" t="s">
        <v>130</v>
      </c>
      <c r="K1215" t="s">
        <v>131</v>
      </c>
      <c r="L1215" t="s">
        <v>3729</v>
      </c>
      <c r="M1215" t="s">
        <v>3730</v>
      </c>
      <c r="N1215">
        <v>0.36555555499999998</v>
      </c>
      <c r="O1215">
        <v>91</v>
      </c>
      <c r="P1215">
        <v>5248</v>
      </c>
      <c r="Q1215">
        <v>0</v>
      </c>
      <c r="R1215">
        <v>0</v>
      </c>
      <c r="S1215">
        <v>0</v>
      </c>
      <c r="T1215">
        <v>0</v>
      </c>
      <c r="U1215">
        <v>33.265555999999997</v>
      </c>
      <c r="V1215">
        <v>1918.435553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2174401</v>
      </c>
      <c r="B1216">
        <v>1</v>
      </c>
      <c r="C1216" t="s">
        <v>77</v>
      </c>
      <c r="D1216" t="s">
        <v>116</v>
      </c>
      <c r="E1216" t="s">
        <v>126</v>
      </c>
      <c r="F1216" t="s">
        <v>3731</v>
      </c>
      <c r="G1216" t="s">
        <v>128</v>
      </c>
      <c r="H1216" t="s">
        <v>46</v>
      </c>
      <c r="I1216" t="s">
        <v>129</v>
      </c>
      <c r="J1216" t="s">
        <v>130</v>
      </c>
      <c r="K1216" t="s">
        <v>131</v>
      </c>
      <c r="L1216" t="s">
        <v>3729</v>
      </c>
      <c r="M1216" t="s">
        <v>3732</v>
      </c>
      <c r="N1216">
        <v>0.91861111100000004</v>
      </c>
      <c r="O1216">
        <v>0</v>
      </c>
      <c r="P1216">
        <v>97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89.105277999999998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2174403</v>
      </c>
      <c r="B1217">
        <v>1</v>
      </c>
      <c r="C1217" t="s">
        <v>77</v>
      </c>
      <c r="D1217" t="s">
        <v>108</v>
      </c>
      <c r="E1217" t="s">
        <v>126</v>
      </c>
      <c r="F1217" t="s">
        <v>3733</v>
      </c>
      <c r="G1217" t="s">
        <v>128</v>
      </c>
      <c r="H1217" t="s">
        <v>46</v>
      </c>
      <c r="I1217" t="s">
        <v>129</v>
      </c>
      <c r="J1217" t="s">
        <v>130</v>
      </c>
      <c r="K1217" t="s">
        <v>131</v>
      </c>
      <c r="L1217" t="s">
        <v>3734</v>
      </c>
      <c r="M1217" t="s">
        <v>3735</v>
      </c>
      <c r="N1217">
        <v>0.77333333299999996</v>
      </c>
      <c r="O1217">
        <v>0</v>
      </c>
      <c r="P1217">
        <v>12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9.2799999999999994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2174405</v>
      </c>
      <c r="B1218">
        <v>1</v>
      </c>
      <c r="C1218" t="s">
        <v>77</v>
      </c>
      <c r="D1218" t="s">
        <v>112</v>
      </c>
      <c r="E1218" t="s">
        <v>134</v>
      </c>
      <c r="F1218" t="s">
        <v>2823</v>
      </c>
      <c r="G1218" t="s">
        <v>145</v>
      </c>
      <c r="H1218" t="s">
        <v>47</v>
      </c>
      <c r="I1218" t="s">
        <v>129</v>
      </c>
      <c r="J1218" t="s">
        <v>130</v>
      </c>
      <c r="K1218" t="s">
        <v>131</v>
      </c>
      <c r="L1218" t="s">
        <v>3736</v>
      </c>
      <c r="M1218" t="s">
        <v>3737</v>
      </c>
      <c r="N1218">
        <v>6.1569444439999996</v>
      </c>
      <c r="O1218">
        <v>0</v>
      </c>
      <c r="P1218">
        <v>0</v>
      </c>
      <c r="Q1218">
        <v>0</v>
      </c>
      <c r="R1218">
        <v>3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18.470832999999999</v>
      </c>
      <c r="Y1218">
        <v>0</v>
      </c>
      <c r="Z1218">
        <v>0</v>
      </c>
    </row>
    <row r="1219" spans="1:26" x14ac:dyDescent="0.25">
      <c r="A1219">
        <v>2174412</v>
      </c>
      <c r="B1219">
        <v>1</v>
      </c>
      <c r="C1219" t="s">
        <v>76</v>
      </c>
      <c r="D1219" t="s">
        <v>96</v>
      </c>
      <c r="E1219" t="s">
        <v>181</v>
      </c>
      <c r="F1219" t="s">
        <v>3738</v>
      </c>
      <c r="G1219" t="s">
        <v>183</v>
      </c>
      <c r="H1219" t="s">
        <v>46</v>
      </c>
      <c r="I1219" t="s">
        <v>129</v>
      </c>
      <c r="J1219" t="s">
        <v>130</v>
      </c>
      <c r="K1219" t="s">
        <v>131</v>
      </c>
      <c r="L1219" t="s">
        <v>3739</v>
      </c>
      <c r="M1219" t="s">
        <v>3740</v>
      </c>
      <c r="N1219">
        <v>1.01</v>
      </c>
      <c r="O1219">
        <v>0</v>
      </c>
      <c r="P1219">
        <v>12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12.12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2174410</v>
      </c>
      <c r="B1220">
        <v>1</v>
      </c>
      <c r="C1220" t="s">
        <v>76</v>
      </c>
      <c r="D1220" t="s">
        <v>86</v>
      </c>
      <c r="E1220" t="s">
        <v>181</v>
      </c>
      <c r="F1220" t="s">
        <v>3741</v>
      </c>
      <c r="G1220" t="s">
        <v>194</v>
      </c>
      <c r="H1220" t="s">
        <v>46</v>
      </c>
      <c r="I1220" t="s">
        <v>129</v>
      </c>
      <c r="J1220" t="s">
        <v>130</v>
      </c>
      <c r="K1220" t="s">
        <v>131</v>
      </c>
      <c r="L1220" t="s">
        <v>3742</v>
      </c>
      <c r="M1220" t="s">
        <v>3743</v>
      </c>
      <c r="N1220">
        <v>4.7183333330000004</v>
      </c>
      <c r="O1220">
        <v>0</v>
      </c>
      <c r="P1220">
        <v>2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9.4366669999999999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2174427</v>
      </c>
      <c r="B1221">
        <v>1</v>
      </c>
      <c r="C1221" t="s">
        <v>76</v>
      </c>
      <c r="D1221" t="s">
        <v>78</v>
      </c>
      <c r="E1221" t="s">
        <v>181</v>
      </c>
      <c r="F1221" t="s">
        <v>3744</v>
      </c>
      <c r="G1221" t="s">
        <v>194</v>
      </c>
      <c r="H1221" t="s">
        <v>46</v>
      </c>
      <c r="I1221" t="s">
        <v>129</v>
      </c>
      <c r="J1221" t="s">
        <v>130</v>
      </c>
      <c r="K1221" t="s">
        <v>131</v>
      </c>
      <c r="L1221" t="s">
        <v>3745</v>
      </c>
      <c r="M1221" t="s">
        <v>3746</v>
      </c>
      <c r="N1221">
        <v>4.9749999999999996</v>
      </c>
      <c r="O1221">
        <v>0</v>
      </c>
      <c r="P1221">
        <v>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4.9749999999999996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2174416</v>
      </c>
      <c r="B1222">
        <v>1</v>
      </c>
      <c r="C1222" t="s">
        <v>76</v>
      </c>
      <c r="D1222" t="s">
        <v>102</v>
      </c>
      <c r="E1222" t="s">
        <v>126</v>
      </c>
      <c r="F1222" t="s">
        <v>3747</v>
      </c>
      <c r="G1222" t="s">
        <v>128</v>
      </c>
      <c r="H1222" t="s">
        <v>46</v>
      </c>
      <c r="I1222" t="s">
        <v>129</v>
      </c>
      <c r="J1222" t="s">
        <v>130</v>
      </c>
      <c r="K1222" t="s">
        <v>131</v>
      </c>
      <c r="L1222" t="s">
        <v>3748</v>
      </c>
      <c r="M1222" t="s">
        <v>3749</v>
      </c>
      <c r="N1222">
        <v>9.5461111110000001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2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19.092222</v>
      </c>
    </row>
    <row r="1223" spans="1:26" x14ac:dyDescent="0.25">
      <c r="A1223">
        <v>2174413</v>
      </c>
      <c r="B1223">
        <v>1</v>
      </c>
      <c r="C1223" t="s">
        <v>76</v>
      </c>
      <c r="D1223" t="s">
        <v>79</v>
      </c>
      <c r="E1223" t="s">
        <v>181</v>
      </c>
      <c r="F1223" t="s">
        <v>3750</v>
      </c>
      <c r="G1223" t="s">
        <v>194</v>
      </c>
      <c r="H1223" t="s">
        <v>46</v>
      </c>
      <c r="I1223" t="s">
        <v>129</v>
      </c>
      <c r="J1223" t="s">
        <v>130</v>
      </c>
      <c r="K1223" t="s">
        <v>131</v>
      </c>
      <c r="L1223" t="s">
        <v>3751</v>
      </c>
      <c r="M1223" t="s">
        <v>3752</v>
      </c>
      <c r="N1223">
        <v>0.70944444399999995</v>
      </c>
      <c r="O1223">
        <v>0</v>
      </c>
      <c r="P1223">
        <v>3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2.128333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2174423</v>
      </c>
      <c r="B1224">
        <v>1</v>
      </c>
      <c r="C1224" t="s">
        <v>76</v>
      </c>
      <c r="D1224" t="s">
        <v>96</v>
      </c>
      <c r="E1224" t="s">
        <v>181</v>
      </c>
      <c r="F1224" t="s">
        <v>3753</v>
      </c>
      <c r="G1224" t="s">
        <v>194</v>
      </c>
      <c r="H1224" t="s">
        <v>46</v>
      </c>
      <c r="I1224" t="s">
        <v>129</v>
      </c>
      <c r="J1224" t="s">
        <v>130</v>
      </c>
      <c r="K1224" t="s">
        <v>131</v>
      </c>
      <c r="L1224" t="s">
        <v>3754</v>
      </c>
      <c r="M1224" t="s">
        <v>3755</v>
      </c>
      <c r="N1224">
        <v>2.4194444439999998</v>
      </c>
      <c r="O1224">
        <v>0</v>
      </c>
      <c r="P1224">
        <v>1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2.4194439999999999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2174424</v>
      </c>
      <c r="B1225">
        <v>1</v>
      </c>
      <c r="C1225" t="s">
        <v>77</v>
      </c>
      <c r="D1225" t="s">
        <v>109</v>
      </c>
      <c r="E1225" t="s">
        <v>126</v>
      </c>
      <c r="F1225" t="s">
        <v>3756</v>
      </c>
      <c r="G1225" t="s">
        <v>140</v>
      </c>
      <c r="H1225" t="s">
        <v>46</v>
      </c>
      <c r="I1225" t="s">
        <v>129</v>
      </c>
      <c r="J1225" t="s">
        <v>130</v>
      </c>
      <c r="K1225" t="s">
        <v>131</v>
      </c>
      <c r="L1225" t="s">
        <v>3757</v>
      </c>
      <c r="M1225" t="s">
        <v>3758</v>
      </c>
      <c r="N1225">
        <v>2.1177777770000001</v>
      </c>
      <c r="O1225">
        <v>0</v>
      </c>
      <c r="P1225">
        <v>36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76.239999999999995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2174415</v>
      </c>
      <c r="B1226">
        <v>1</v>
      </c>
      <c r="C1226" t="s">
        <v>76</v>
      </c>
      <c r="D1226" t="s">
        <v>79</v>
      </c>
      <c r="E1226" t="s">
        <v>181</v>
      </c>
      <c r="F1226" t="s">
        <v>3759</v>
      </c>
      <c r="G1226" t="s">
        <v>194</v>
      </c>
      <c r="H1226" t="s">
        <v>46</v>
      </c>
      <c r="I1226" t="s">
        <v>129</v>
      </c>
      <c r="J1226" t="s">
        <v>130</v>
      </c>
      <c r="K1226" t="s">
        <v>131</v>
      </c>
      <c r="L1226" t="s">
        <v>3760</v>
      </c>
      <c r="M1226" t="s">
        <v>3761</v>
      </c>
      <c r="N1226">
        <v>1.6725000000000001</v>
      </c>
      <c r="O1226">
        <v>0</v>
      </c>
      <c r="P1226">
        <v>3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5.0175000000000001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2174431</v>
      </c>
      <c r="B1227">
        <v>1</v>
      </c>
      <c r="C1227" t="s">
        <v>76</v>
      </c>
      <c r="D1227" t="s">
        <v>79</v>
      </c>
      <c r="E1227" t="s">
        <v>181</v>
      </c>
      <c r="F1227" t="s">
        <v>3762</v>
      </c>
      <c r="G1227" t="s">
        <v>287</v>
      </c>
      <c r="H1227" t="s">
        <v>46</v>
      </c>
      <c r="I1227" t="s">
        <v>129</v>
      </c>
      <c r="J1227" t="s">
        <v>130</v>
      </c>
      <c r="K1227" t="s">
        <v>131</v>
      </c>
      <c r="L1227" t="s">
        <v>3763</v>
      </c>
      <c r="M1227" t="s">
        <v>3764</v>
      </c>
      <c r="N1227">
        <v>2.16</v>
      </c>
      <c r="O1227">
        <v>0</v>
      </c>
      <c r="P1227">
        <v>1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2.16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2174422</v>
      </c>
      <c r="B1228">
        <v>1</v>
      </c>
      <c r="C1228" t="s">
        <v>76</v>
      </c>
      <c r="D1228" t="s">
        <v>84</v>
      </c>
      <c r="E1228" t="s">
        <v>718</v>
      </c>
      <c r="F1228" t="s">
        <v>3765</v>
      </c>
      <c r="G1228" t="s">
        <v>726</v>
      </c>
      <c r="H1228" t="s">
        <v>46</v>
      </c>
      <c r="I1228" t="s">
        <v>129</v>
      </c>
      <c r="J1228" t="s">
        <v>130</v>
      </c>
      <c r="K1228" t="s">
        <v>131</v>
      </c>
      <c r="L1228" t="s">
        <v>3766</v>
      </c>
      <c r="M1228" t="s">
        <v>3767</v>
      </c>
      <c r="N1228">
        <v>3.9355555550000001</v>
      </c>
      <c r="O1228">
        <v>0</v>
      </c>
      <c r="P1228">
        <v>176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692.65777800000001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2174434</v>
      </c>
      <c r="B1229">
        <v>1</v>
      </c>
      <c r="C1229" t="s">
        <v>76</v>
      </c>
      <c r="D1229" t="s">
        <v>96</v>
      </c>
      <c r="E1229" t="s">
        <v>181</v>
      </c>
      <c r="F1229" t="s">
        <v>3768</v>
      </c>
      <c r="G1229" t="s">
        <v>194</v>
      </c>
      <c r="H1229" t="s">
        <v>46</v>
      </c>
      <c r="I1229" t="s">
        <v>129</v>
      </c>
      <c r="J1229" t="s">
        <v>130</v>
      </c>
      <c r="K1229" t="s">
        <v>131</v>
      </c>
      <c r="L1229" t="s">
        <v>3769</v>
      </c>
      <c r="M1229" t="s">
        <v>3770</v>
      </c>
      <c r="N1229">
        <v>2.5180555550000001</v>
      </c>
      <c r="O1229">
        <v>0</v>
      </c>
      <c r="P1229">
        <v>1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2.5180560000000001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2174433</v>
      </c>
      <c r="B1230">
        <v>1</v>
      </c>
      <c r="C1230" t="s">
        <v>76</v>
      </c>
      <c r="D1230" t="s">
        <v>102</v>
      </c>
      <c r="E1230" t="s">
        <v>161</v>
      </c>
      <c r="F1230" t="s">
        <v>3453</v>
      </c>
      <c r="G1230" t="s">
        <v>402</v>
      </c>
      <c r="H1230" t="s">
        <v>46</v>
      </c>
      <c r="I1230" t="s">
        <v>129</v>
      </c>
      <c r="J1230" t="s">
        <v>130</v>
      </c>
      <c r="K1230" t="s">
        <v>131</v>
      </c>
      <c r="L1230" t="s">
        <v>3771</v>
      </c>
      <c r="M1230" t="s">
        <v>3772</v>
      </c>
      <c r="N1230">
        <v>9.7919444440000003</v>
      </c>
      <c r="O1230">
        <v>0</v>
      </c>
      <c r="P1230">
        <v>49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479.80527799999999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2174440</v>
      </c>
      <c r="B1231">
        <v>1</v>
      </c>
      <c r="C1231" t="s">
        <v>76</v>
      </c>
      <c r="D1231" t="s">
        <v>91</v>
      </c>
      <c r="E1231" t="s">
        <v>181</v>
      </c>
      <c r="F1231" t="s">
        <v>3773</v>
      </c>
      <c r="G1231" t="s">
        <v>194</v>
      </c>
      <c r="H1231" t="s">
        <v>46</v>
      </c>
      <c r="I1231" t="s">
        <v>129</v>
      </c>
      <c r="J1231" t="s">
        <v>130</v>
      </c>
      <c r="K1231" t="s">
        <v>131</v>
      </c>
      <c r="L1231" t="s">
        <v>3774</v>
      </c>
      <c r="M1231" t="s">
        <v>3775</v>
      </c>
      <c r="N1231">
        <v>1.8519444439999999</v>
      </c>
      <c r="O1231">
        <v>0</v>
      </c>
      <c r="P1231">
        <v>1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1.851944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2174512</v>
      </c>
      <c r="B1232">
        <v>1</v>
      </c>
      <c r="C1232" t="s">
        <v>76</v>
      </c>
      <c r="D1232" t="s">
        <v>81</v>
      </c>
      <c r="E1232" t="s">
        <v>181</v>
      </c>
      <c r="F1232" t="s">
        <v>3776</v>
      </c>
      <c r="G1232" t="s">
        <v>163</v>
      </c>
      <c r="H1232" t="s">
        <v>46</v>
      </c>
      <c r="I1232" t="s">
        <v>129</v>
      </c>
      <c r="J1232" t="s">
        <v>130</v>
      </c>
      <c r="K1232" t="s">
        <v>131</v>
      </c>
      <c r="L1232" t="s">
        <v>3777</v>
      </c>
      <c r="M1232" t="s">
        <v>3778</v>
      </c>
      <c r="N1232">
        <v>2.7119444439999998</v>
      </c>
      <c r="O1232">
        <v>0</v>
      </c>
      <c r="P1232">
        <v>2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5.423889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2174487</v>
      </c>
      <c r="B1233">
        <v>1</v>
      </c>
      <c r="C1233" t="s">
        <v>76</v>
      </c>
      <c r="D1233" t="s">
        <v>104</v>
      </c>
      <c r="E1233" t="s">
        <v>161</v>
      </c>
      <c r="F1233" t="s">
        <v>3779</v>
      </c>
      <c r="G1233" t="s">
        <v>402</v>
      </c>
      <c r="H1233" t="s">
        <v>46</v>
      </c>
      <c r="I1233" t="s">
        <v>129</v>
      </c>
      <c r="J1233" t="s">
        <v>130</v>
      </c>
      <c r="K1233" t="s">
        <v>131</v>
      </c>
      <c r="L1233" t="s">
        <v>3780</v>
      </c>
      <c r="M1233" t="s">
        <v>3781</v>
      </c>
      <c r="N1233">
        <v>3.219166666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38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122.328333</v>
      </c>
    </row>
    <row r="1234" spans="1:26" x14ac:dyDescent="0.25">
      <c r="A1234">
        <v>2174429</v>
      </c>
      <c r="B1234">
        <v>1</v>
      </c>
      <c r="C1234" t="s">
        <v>76</v>
      </c>
      <c r="D1234" t="s">
        <v>92</v>
      </c>
      <c r="E1234" t="s">
        <v>126</v>
      </c>
      <c r="F1234" t="s">
        <v>3782</v>
      </c>
      <c r="G1234" t="s">
        <v>140</v>
      </c>
      <c r="H1234" t="s">
        <v>46</v>
      </c>
      <c r="I1234" t="s">
        <v>129</v>
      </c>
      <c r="J1234" t="s">
        <v>130</v>
      </c>
      <c r="K1234" t="s">
        <v>131</v>
      </c>
      <c r="L1234" t="s">
        <v>3783</v>
      </c>
      <c r="M1234" t="s">
        <v>3784</v>
      </c>
      <c r="N1234">
        <v>0.88111111099999995</v>
      </c>
      <c r="O1234">
        <v>0</v>
      </c>
      <c r="P1234">
        <v>0</v>
      </c>
      <c r="Q1234">
        <v>0</v>
      </c>
      <c r="R1234">
        <v>18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15.86</v>
      </c>
      <c r="Y1234">
        <v>0</v>
      </c>
      <c r="Z1234">
        <v>0</v>
      </c>
    </row>
    <row r="1235" spans="1:26" x14ac:dyDescent="0.25">
      <c r="A1235">
        <v>2174469</v>
      </c>
      <c r="B1235">
        <v>1</v>
      </c>
      <c r="C1235" t="s">
        <v>76</v>
      </c>
      <c r="D1235" t="s">
        <v>88</v>
      </c>
      <c r="E1235" t="s">
        <v>126</v>
      </c>
      <c r="F1235" t="s">
        <v>3785</v>
      </c>
      <c r="G1235" t="s">
        <v>128</v>
      </c>
      <c r="H1235" t="s">
        <v>46</v>
      </c>
      <c r="I1235" t="s">
        <v>129</v>
      </c>
      <c r="J1235" t="s">
        <v>130</v>
      </c>
      <c r="K1235" t="s">
        <v>131</v>
      </c>
      <c r="L1235" t="s">
        <v>3786</v>
      </c>
      <c r="M1235" t="s">
        <v>3787</v>
      </c>
      <c r="N1235">
        <v>3.0663888880000001</v>
      </c>
      <c r="O1235">
        <v>0</v>
      </c>
      <c r="P1235">
        <v>53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162.51861099999999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2174428</v>
      </c>
      <c r="B1236">
        <v>1</v>
      </c>
      <c r="C1236" t="s">
        <v>76</v>
      </c>
      <c r="D1236" t="s">
        <v>80</v>
      </c>
      <c r="E1236" t="s">
        <v>181</v>
      </c>
      <c r="F1236" t="s">
        <v>3788</v>
      </c>
      <c r="G1236" t="s">
        <v>287</v>
      </c>
      <c r="H1236" t="s">
        <v>46</v>
      </c>
      <c r="I1236" t="s">
        <v>129</v>
      </c>
      <c r="J1236" t="s">
        <v>130</v>
      </c>
      <c r="K1236" t="s">
        <v>131</v>
      </c>
      <c r="L1236" t="s">
        <v>3789</v>
      </c>
      <c r="M1236" t="s">
        <v>3790</v>
      </c>
      <c r="N1236">
        <v>8.3186111109999992</v>
      </c>
      <c r="O1236">
        <v>0</v>
      </c>
      <c r="P1236">
        <v>1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8.3186110000000006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2174450</v>
      </c>
      <c r="B1237">
        <v>1</v>
      </c>
      <c r="C1237" t="s">
        <v>76</v>
      </c>
      <c r="D1237" t="s">
        <v>86</v>
      </c>
      <c r="E1237" t="s">
        <v>181</v>
      </c>
      <c r="F1237" t="s">
        <v>3791</v>
      </c>
      <c r="G1237" t="s">
        <v>194</v>
      </c>
      <c r="H1237" t="s">
        <v>46</v>
      </c>
      <c r="I1237" t="s">
        <v>129</v>
      </c>
      <c r="J1237" t="s">
        <v>130</v>
      </c>
      <c r="K1237" t="s">
        <v>131</v>
      </c>
      <c r="L1237" t="s">
        <v>3792</v>
      </c>
      <c r="M1237" t="s">
        <v>3793</v>
      </c>
      <c r="N1237">
        <v>1.211944444</v>
      </c>
      <c r="O1237">
        <v>0</v>
      </c>
      <c r="P1237">
        <v>5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6.0597219999999998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2174425</v>
      </c>
      <c r="B1238">
        <v>1</v>
      </c>
      <c r="C1238" t="s">
        <v>77</v>
      </c>
      <c r="D1238" t="s">
        <v>124</v>
      </c>
      <c r="E1238" t="s">
        <v>186</v>
      </c>
      <c r="F1238" t="s">
        <v>3794</v>
      </c>
      <c r="G1238" t="s">
        <v>136</v>
      </c>
      <c r="H1238" t="s">
        <v>47</v>
      </c>
      <c r="I1238" t="s">
        <v>129</v>
      </c>
      <c r="J1238" t="s">
        <v>130</v>
      </c>
      <c r="K1238" t="s">
        <v>131</v>
      </c>
      <c r="L1238" t="s">
        <v>3795</v>
      </c>
      <c r="M1238" t="s">
        <v>3796</v>
      </c>
      <c r="N1238">
        <v>1.132222222</v>
      </c>
      <c r="O1238">
        <v>13</v>
      </c>
      <c r="P1238">
        <v>1012</v>
      </c>
      <c r="Q1238">
        <v>0</v>
      </c>
      <c r="R1238">
        <v>0</v>
      </c>
      <c r="S1238">
        <v>0</v>
      </c>
      <c r="T1238">
        <v>0</v>
      </c>
      <c r="U1238">
        <v>14.718889000000001</v>
      </c>
      <c r="V1238">
        <v>1145.8088889999999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2174453</v>
      </c>
      <c r="B1239">
        <v>1</v>
      </c>
      <c r="C1239" t="s">
        <v>76</v>
      </c>
      <c r="D1239" t="s">
        <v>86</v>
      </c>
      <c r="E1239" t="s">
        <v>181</v>
      </c>
      <c r="F1239" t="s">
        <v>3797</v>
      </c>
      <c r="G1239" t="s">
        <v>194</v>
      </c>
      <c r="H1239" t="s">
        <v>46</v>
      </c>
      <c r="I1239" t="s">
        <v>129</v>
      </c>
      <c r="J1239" t="s">
        <v>130</v>
      </c>
      <c r="K1239" t="s">
        <v>131</v>
      </c>
      <c r="L1239" t="s">
        <v>3798</v>
      </c>
      <c r="M1239" t="s">
        <v>3799</v>
      </c>
      <c r="N1239">
        <v>7.23</v>
      </c>
      <c r="O1239">
        <v>0</v>
      </c>
      <c r="P1239">
        <v>3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21.69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2174455</v>
      </c>
      <c r="B1240">
        <v>1</v>
      </c>
      <c r="C1240" t="s">
        <v>76</v>
      </c>
      <c r="D1240" t="s">
        <v>91</v>
      </c>
      <c r="E1240" t="s">
        <v>143</v>
      </c>
      <c r="F1240" t="s">
        <v>2110</v>
      </c>
      <c r="G1240" t="s">
        <v>136</v>
      </c>
      <c r="H1240" t="s">
        <v>47</v>
      </c>
      <c r="I1240" t="s">
        <v>129</v>
      </c>
      <c r="J1240" t="s">
        <v>130</v>
      </c>
      <c r="K1240" t="s">
        <v>131</v>
      </c>
      <c r="L1240" t="s">
        <v>3800</v>
      </c>
      <c r="M1240" t="s">
        <v>3801</v>
      </c>
      <c r="N1240">
        <v>0.523888888</v>
      </c>
      <c r="O1240">
        <v>5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2.6194440000000001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2174451</v>
      </c>
      <c r="B1241">
        <v>1</v>
      </c>
      <c r="C1241" t="s">
        <v>77</v>
      </c>
      <c r="D1241" t="s">
        <v>109</v>
      </c>
      <c r="E1241" t="s">
        <v>181</v>
      </c>
      <c r="F1241" t="s">
        <v>3802</v>
      </c>
      <c r="G1241" t="s">
        <v>194</v>
      </c>
      <c r="H1241" t="s">
        <v>46</v>
      </c>
      <c r="I1241" t="s">
        <v>129</v>
      </c>
      <c r="J1241" t="s">
        <v>130</v>
      </c>
      <c r="K1241" t="s">
        <v>131</v>
      </c>
      <c r="L1241" t="s">
        <v>3803</v>
      </c>
      <c r="M1241" t="s">
        <v>3804</v>
      </c>
      <c r="N1241">
        <v>2.6747222220000002</v>
      </c>
      <c r="O1241">
        <v>0</v>
      </c>
      <c r="P1241">
        <v>2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5.3494440000000001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2174444</v>
      </c>
      <c r="B1242">
        <v>1</v>
      </c>
      <c r="C1242" t="s">
        <v>76</v>
      </c>
      <c r="D1242" t="s">
        <v>95</v>
      </c>
      <c r="E1242" t="s">
        <v>161</v>
      </c>
      <c r="F1242" t="s">
        <v>3805</v>
      </c>
      <c r="G1242" t="s">
        <v>402</v>
      </c>
      <c r="H1242" t="s">
        <v>46</v>
      </c>
      <c r="I1242" t="s">
        <v>129</v>
      </c>
      <c r="J1242" t="s">
        <v>130</v>
      </c>
      <c r="K1242" t="s">
        <v>131</v>
      </c>
      <c r="L1242" t="s">
        <v>3806</v>
      </c>
      <c r="M1242" t="s">
        <v>3807</v>
      </c>
      <c r="N1242">
        <v>1.057222222</v>
      </c>
      <c r="O1242">
        <v>0</v>
      </c>
      <c r="P1242">
        <v>69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72.948333000000005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2174443</v>
      </c>
      <c r="B1243">
        <v>1</v>
      </c>
      <c r="C1243" t="s">
        <v>76</v>
      </c>
      <c r="D1243" t="s">
        <v>93</v>
      </c>
      <c r="E1243" t="s">
        <v>181</v>
      </c>
      <c r="F1243" t="s">
        <v>3808</v>
      </c>
      <c r="G1243" t="s">
        <v>287</v>
      </c>
      <c r="H1243" t="s">
        <v>46</v>
      </c>
      <c r="I1243" t="s">
        <v>129</v>
      </c>
      <c r="J1243" t="s">
        <v>130</v>
      </c>
      <c r="K1243" t="s">
        <v>131</v>
      </c>
      <c r="L1243" t="s">
        <v>3809</v>
      </c>
      <c r="M1243" t="s">
        <v>3810</v>
      </c>
      <c r="N1243">
        <v>1.1286111109999999</v>
      </c>
      <c r="O1243">
        <v>0</v>
      </c>
      <c r="P1243">
        <v>1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1.128611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2174436</v>
      </c>
      <c r="B1244">
        <v>1</v>
      </c>
      <c r="C1244" t="s">
        <v>77</v>
      </c>
      <c r="D1244" t="s">
        <v>115</v>
      </c>
      <c r="E1244" t="s">
        <v>186</v>
      </c>
      <c r="F1244" t="s">
        <v>3811</v>
      </c>
      <c r="G1244" t="s">
        <v>201</v>
      </c>
      <c r="H1244" t="s">
        <v>47</v>
      </c>
      <c r="I1244" t="s">
        <v>129</v>
      </c>
      <c r="J1244" t="s">
        <v>130</v>
      </c>
      <c r="K1244" t="s">
        <v>251</v>
      </c>
      <c r="L1244" t="s">
        <v>3812</v>
      </c>
      <c r="M1244" t="s">
        <v>3813</v>
      </c>
      <c r="N1244">
        <v>0.20309444400000001</v>
      </c>
      <c r="O1244">
        <v>0</v>
      </c>
      <c r="P1244">
        <v>4</v>
      </c>
      <c r="Q1244">
        <v>60</v>
      </c>
      <c r="R1244">
        <v>1832</v>
      </c>
      <c r="S1244">
        <v>40</v>
      </c>
      <c r="T1244">
        <v>1726</v>
      </c>
      <c r="U1244">
        <v>0</v>
      </c>
      <c r="V1244">
        <v>0.81237800000000004</v>
      </c>
      <c r="W1244">
        <v>12.185667</v>
      </c>
      <c r="X1244">
        <v>372.06902100000002</v>
      </c>
      <c r="Y1244">
        <v>8.1237779999999997</v>
      </c>
      <c r="Z1244">
        <v>350.54101000000003</v>
      </c>
    </row>
    <row r="1245" spans="1:26" x14ac:dyDescent="0.25">
      <c r="A1245">
        <v>2174459</v>
      </c>
      <c r="B1245">
        <v>1</v>
      </c>
      <c r="C1245" t="s">
        <v>76</v>
      </c>
      <c r="D1245" t="s">
        <v>97</v>
      </c>
      <c r="E1245" t="s">
        <v>126</v>
      </c>
      <c r="F1245" t="s">
        <v>3814</v>
      </c>
      <c r="G1245" t="s">
        <v>140</v>
      </c>
      <c r="H1245" t="s">
        <v>46</v>
      </c>
      <c r="I1245" t="s">
        <v>129</v>
      </c>
      <c r="J1245" t="s">
        <v>130</v>
      </c>
      <c r="K1245" t="s">
        <v>131</v>
      </c>
      <c r="L1245" t="s">
        <v>3815</v>
      </c>
      <c r="M1245" t="s">
        <v>3816</v>
      </c>
      <c r="N1245">
        <v>2.048333333</v>
      </c>
      <c r="O1245">
        <v>0</v>
      </c>
      <c r="P1245">
        <v>24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49.16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2174442</v>
      </c>
      <c r="B1246">
        <v>1</v>
      </c>
      <c r="C1246" t="s">
        <v>77</v>
      </c>
      <c r="D1246" t="s">
        <v>124</v>
      </c>
      <c r="E1246" t="s">
        <v>126</v>
      </c>
      <c r="F1246" t="s">
        <v>3817</v>
      </c>
      <c r="G1246" t="s">
        <v>152</v>
      </c>
      <c r="H1246" t="s">
        <v>46</v>
      </c>
      <c r="I1246" t="s">
        <v>129</v>
      </c>
      <c r="J1246" t="s">
        <v>130</v>
      </c>
      <c r="K1246" t="s">
        <v>131</v>
      </c>
      <c r="L1246" t="s">
        <v>3818</v>
      </c>
      <c r="M1246" t="s">
        <v>3819</v>
      </c>
      <c r="N1246">
        <v>6.3308333330000002</v>
      </c>
      <c r="O1246">
        <v>0</v>
      </c>
      <c r="P1246">
        <v>22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139.278333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2174447</v>
      </c>
      <c r="B1247">
        <v>1</v>
      </c>
      <c r="C1247" t="s">
        <v>76</v>
      </c>
      <c r="D1247" t="s">
        <v>95</v>
      </c>
      <c r="E1247" t="s">
        <v>126</v>
      </c>
      <c r="F1247" t="s">
        <v>3820</v>
      </c>
      <c r="G1247" t="s">
        <v>140</v>
      </c>
      <c r="H1247" t="s">
        <v>46</v>
      </c>
      <c r="I1247" t="s">
        <v>129</v>
      </c>
      <c r="J1247" t="s">
        <v>130</v>
      </c>
      <c r="K1247" t="s">
        <v>131</v>
      </c>
      <c r="L1247" t="s">
        <v>3821</v>
      </c>
      <c r="M1247" t="s">
        <v>3822</v>
      </c>
      <c r="N1247">
        <v>2.3144444439999998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36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83.32</v>
      </c>
    </row>
    <row r="1248" spans="1:26" x14ac:dyDescent="0.25">
      <c r="A1248">
        <v>2174457</v>
      </c>
      <c r="B1248">
        <v>1</v>
      </c>
      <c r="C1248" t="s">
        <v>76</v>
      </c>
      <c r="D1248" t="s">
        <v>102</v>
      </c>
      <c r="E1248" t="s">
        <v>126</v>
      </c>
      <c r="F1248" t="s">
        <v>3823</v>
      </c>
      <c r="G1248" t="s">
        <v>269</v>
      </c>
      <c r="H1248" t="s">
        <v>46</v>
      </c>
      <c r="I1248" t="s">
        <v>129</v>
      </c>
      <c r="J1248" t="s">
        <v>130</v>
      </c>
      <c r="K1248" t="s">
        <v>131</v>
      </c>
      <c r="L1248" t="s">
        <v>3824</v>
      </c>
      <c r="M1248" t="s">
        <v>3825</v>
      </c>
      <c r="N1248">
        <v>5.858333333</v>
      </c>
      <c r="O1248">
        <v>0</v>
      </c>
      <c r="P1248">
        <v>17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99.591667000000001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2174448</v>
      </c>
      <c r="B1249">
        <v>1</v>
      </c>
      <c r="C1249" t="s">
        <v>76</v>
      </c>
      <c r="D1249" t="s">
        <v>95</v>
      </c>
      <c r="E1249" t="s">
        <v>181</v>
      </c>
      <c r="F1249" t="s">
        <v>2102</v>
      </c>
      <c r="G1249" t="s">
        <v>163</v>
      </c>
      <c r="H1249" t="s">
        <v>46</v>
      </c>
      <c r="I1249" t="s">
        <v>129</v>
      </c>
      <c r="J1249" t="s">
        <v>130</v>
      </c>
      <c r="K1249" t="s">
        <v>131</v>
      </c>
      <c r="L1249" t="s">
        <v>3826</v>
      </c>
      <c r="M1249" t="s">
        <v>3827</v>
      </c>
      <c r="N1249">
        <v>4.0811111110000002</v>
      </c>
      <c r="O1249">
        <v>0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4.0811109999999999</v>
      </c>
      <c r="Y1249">
        <v>0</v>
      </c>
      <c r="Z1249">
        <v>0</v>
      </c>
    </row>
    <row r="1250" spans="1:26" x14ac:dyDescent="0.25">
      <c r="A1250">
        <v>2174458</v>
      </c>
      <c r="B1250">
        <v>1</v>
      </c>
      <c r="C1250" t="s">
        <v>76</v>
      </c>
      <c r="D1250" t="s">
        <v>78</v>
      </c>
      <c r="E1250" t="s">
        <v>126</v>
      </c>
      <c r="F1250" t="s">
        <v>3828</v>
      </c>
      <c r="G1250" t="s">
        <v>128</v>
      </c>
      <c r="H1250" t="s">
        <v>46</v>
      </c>
      <c r="I1250" t="s">
        <v>129</v>
      </c>
      <c r="J1250" t="s">
        <v>130</v>
      </c>
      <c r="K1250" t="s">
        <v>131</v>
      </c>
      <c r="L1250" t="s">
        <v>3829</v>
      </c>
      <c r="M1250" t="s">
        <v>3830</v>
      </c>
      <c r="N1250">
        <v>7.3286111109999998</v>
      </c>
      <c r="O1250">
        <v>0</v>
      </c>
      <c r="P1250">
        <v>68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498.34555599999999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2174456</v>
      </c>
      <c r="B1251">
        <v>1</v>
      </c>
      <c r="C1251" t="s">
        <v>76</v>
      </c>
      <c r="D1251" t="s">
        <v>84</v>
      </c>
      <c r="E1251" t="s">
        <v>181</v>
      </c>
      <c r="F1251" t="s">
        <v>3831</v>
      </c>
      <c r="G1251" t="s">
        <v>183</v>
      </c>
      <c r="H1251" t="s">
        <v>46</v>
      </c>
      <c r="I1251" t="s">
        <v>129</v>
      </c>
      <c r="J1251" t="s">
        <v>130</v>
      </c>
      <c r="K1251" t="s">
        <v>131</v>
      </c>
      <c r="L1251" t="s">
        <v>3832</v>
      </c>
      <c r="M1251" t="s">
        <v>3833</v>
      </c>
      <c r="N1251">
        <v>8.6547222220000002</v>
      </c>
      <c r="O1251">
        <v>0</v>
      </c>
      <c r="P1251">
        <v>13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112.51138899999999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2174471</v>
      </c>
      <c r="B1252">
        <v>1</v>
      </c>
      <c r="C1252" t="s">
        <v>76</v>
      </c>
      <c r="D1252" t="s">
        <v>78</v>
      </c>
      <c r="E1252" t="s">
        <v>181</v>
      </c>
      <c r="F1252" t="s">
        <v>3834</v>
      </c>
      <c r="G1252" t="s">
        <v>194</v>
      </c>
      <c r="H1252" t="s">
        <v>46</v>
      </c>
      <c r="I1252" t="s">
        <v>129</v>
      </c>
      <c r="J1252" t="s">
        <v>130</v>
      </c>
      <c r="K1252" t="s">
        <v>131</v>
      </c>
      <c r="L1252" t="s">
        <v>3835</v>
      </c>
      <c r="M1252" t="s">
        <v>3836</v>
      </c>
      <c r="N1252">
        <v>4.5191666660000003</v>
      </c>
      <c r="O1252">
        <v>0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4.5191670000000004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2174464</v>
      </c>
      <c r="B1253">
        <v>1</v>
      </c>
      <c r="C1253" t="s">
        <v>76</v>
      </c>
      <c r="D1253" t="s">
        <v>81</v>
      </c>
      <c r="E1253" t="s">
        <v>181</v>
      </c>
      <c r="F1253" t="s">
        <v>3450</v>
      </c>
      <c r="G1253" t="s">
        <v>194</v>
      </c>
      <c r="H1253" t="s">
        <v>46</v>
      </c>
      <c r="I1253" t="s">
        <v>129</v>
      </c>
      <c r="J1253" t="s">
        <v>130</v>
      </c>
      <c r="K1253" t="s">
        <v>131</v>
      </c>
      <c r="L1253" t="s">
        <v>3837</v>
      </c>
      <c r="M1253" t="s">
        <v>3838</v>
      </c>
      <c r="N1253">
        <v>2.3258333329999998</v>
      </c>
      <c r="O1253">
        <v>0</v>
      </c>
      <c r="P1253">
        <v>1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2.3258329999999998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2174462</v>
      </c>
      <c r="B1254">
        <v>1</v>
      </c>
      <c r="C1254" t="s">
        <v>77</v>
      </c>
      <c r="D1254" t="s">
        <v>123</v>
      </c>
      <c r="E1254" t="s">
        <v>143</v>
      </c>
      <c r="F1254" t="s">
        <v>3839</v>
      </c>
      <c r="G1254" t="s">
        <v>136</v>
      </c>
      <c r="H1254" t="s">
        <v>47</v>
      </c>
      <c r="I1254" t="s">
        <v>129</v>
      </c>
      <c r="J1254" t="s">
        <v>130</v>
      </c>
      <c r="K1254" t="s">
        <v>131</v>
      </c>
      <c r="L1254" t="s">
        <v>3840</v>
      </c>
      <c r="M1254" t="s">
        <v>3841</v>
      </c>
      <c r="N1254">
        <v>7.5013888880000001</v>
      </c>
      <c r="O1254">
        <v>143</v>
      </c>
      <c r="P1254">
        <v>6</v>
      </c>
      <c r="Q1254">
        <v>0</v>
      </c>
      <c r="R1254">
        <v>0</v>
      </c>
      <c r="S1254">
        <v>0</v>
      </c>
      <c r="T1254">
        <v>0</v>
      </c>
      <c r="U1254">
        <v>1072.698611</v>
      </c>
      <c r="V1254">
        <v>45.008333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2174473</v>
      </c>
      <c r="B1255">
        <v>1</v>
      </c>
      <c r="C1255" t="s">
        <v>76</v>
      </c>
      <c r="D1255" t="s">
        <v>78</v>
      </c>
      <c r="E1255" t="s">
        <v>181</v>
      </c>
      <c r="F1255" t="s">
        <v>3842</v>
      </c>
      <c r="G1255" t="s">
        <v>194</v>
      </c>
      <c r="H1255" t="s">
        <v>46</v>
      </c>
      <c r="I1255" t="s">
        <v>129</v>
      </c>
      <c r="J1255" t="s">
        <v>130</v>
      </c>
      <c r="K1255" t="s">
        <v>131</v>
      </c>
      <c r="L1255" t="s">
        <v>3843</v>
      </c>
      <c r="M1255" t="s">
        <v>3844</v>
      </c>
      <c r="N1255">
        <v>5.636666666</v>
      </c>
      <c r="O1255">
        <v>0</v>
      </c>
      <c r="P1255">
        <v>4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22.546666999999999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2174463</v>
      </c>
      <c r="B1256">
        <v>1</v>
      </c>
      <c r="C1256" t="s">
        <v>76</v>
      </c>
      <c r="D1256" t="s">
        <v>93</v>
      </c>
      <c r="E1256" t="s">
        <v>181</v>
      </c>
      <c r="F1256" t="s">
        <v>3845</v>
      </c>
      <c r="G1256" t="s">
        <v>194</v>
      </c>
      <c r="H1256" t="s">
        <v>46</v>
      </c>
      <c r="I1256" t="s">
        <v>129</v>
      </c>
      <c r="J1256" t="s">
        <v>130</v>
      </c>
      <c r="K1256" t="s">
        <v>131</v>
      </c>
      <c r="L1256" t="s">
        <v>3846</v>
      </c>
      <c r="M1256" t="s">
        <v>3847</v>
      </c>
      <c r="N1256">
        <v>1.59</v>
      </c>
      <c r="O1256">
        <v>0</v>
      </c>
      <c r="P1256">
        <v>1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1.59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2174466</v>
      </c>
      <c r="B1257">
        <v>1</v>
      </c>
      <c r="C1257" t="s">
        <v>77</v>
      </c>
      <c r="D1257" t="s">
        <v>124</v>
      </c>
      <c r="E1257" t="s">
        <v>126</v>
      </c>
      <c r="F1257" t="s">
        <v>148</v>
      </c>
      <c r="G1257" t="s">
        <v>128</v>
      </c>
      <c r="H1257" t="s">
        <v>46</v>
      </c>
      <c r="I1257" t="s">
        <v>129</v>
      </c>
      <c r="J1257" t="s">
        <v>130</v>
      </c>
      <c r="K1257" t="s">
        <v>131</v>
      </c>
      <c r="L1257" t="s">
        <v>3848</v>
      </c>
      <c r="M1257" t="s">
        <v>3849</v>
      </c>
      <c r="N1257">
        <v>6.0983333330000002</v>
      </c>
      <c r="O1257">
        <v>0</v>
      </c>
      <c r="P1257">
        <v>12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73.180000000000007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2174470</v>
      </c>
      <c r="B1258">
        <v>1</v>
      </c>
      <c r="C1258" t="s">
        <v>76</v>
      </c>
      <c r="D1258" t="s">
        <v>106</v>
      </c>
      <c r="E1258" t="s">
        <v>181</v>
      </c>
      <c r="F1258" t="s">
        <v>3850</v>
      </c>
      <c r="G1258" t="s">
        <v>194</v>
      </c>
      <c r="H1258" t="s">
        <v>46</v>
      </c>
      <c r="I1258" t="s">
        <v>129</v>
      </c>
      <c r="J1258" t="s">
        <v>130</v>
      </c>
      <c r="K1258" t="s">
        <v>131</v>
      </c>
      <c r="L1258" t="s">
        <v>3851</v>
      </c>
      <c r="M1258" t="s">
        <v>3852</v>
      </c>
      <c r="N1258">
        <v>1.6850000000000001</v>
      </c>
      <c r="O1258">
        <v>0</v>
      </c>
      <c r="P1258">
        <v>6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10.11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2174474</v>
      </c>
      <c r="B1259">
        <v>1</v>
      </c>
      <c r="C1259" t="s">
        <v>76</v>
      </c>
      <c r="D1259" t="s">
        <v>83</v>
      </c>
      <c r="E1259" t="s">
        <v>181</v>
      </c>
      <c r="F1259" t="s">
        <v>3853</v>
      </c>
      <c r="G1259" t="s">
        <v>194</v>
      </c>
      <c r="H1259" t="s">
        <v>46</v>
      </c>
      <c r="I1259" t="s">
        <v>129</v>
      </c>
      <c r="J1259" t="s">
        <v>130</v>
      </c>
      <c r="K1259" t="s">
        <v>131</v>
      </c>
      <c r="L1259" t="s">
        <v>3851</v>
      </c>
      <c r="M1259" t="s">
        <v>3854</v>
      </c>
      <c r="N1259">
        <v>2.1230555550000001</v>
      </c>
      <c r="O1259">
        <v>0</v>
      </c>
      <c r="P1259">
        <v>1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2.1230560000000001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2174475</v>
      </c>
      <c r="B1260">
        <v>1</v>
      </c>
      <c r="C1260" t="s">
        <v>77</v>
      </c>
      <c r="D1260" t="s">
        <v>119</v>
      </c>
      <c r="E1260" t="s">
        <v>181</v>
      </c>
      <c r="F1260" t="s">
        <v>3855</v>
      </c>
      <c r="G1260" t="s">
        <v>194</v>
      </c>
      <c r="H1260" t="s">
        <v>46</v>
      </c>
      <c r="I1260" t="s">
        <v>129</v>
      </c>
      <c r="J1260" t="s">
        <v>130</v>
      </c>
      <c r="K1260" t="s">
        <v>131</v>
      </c>
      <c r="L1260" t="s">
        <v>3856</v>
      </c>
      <c r="M1260" t="s">
        <v>3857</v>
      </c>
      <c r="N1260">
        <v>3.6830555550000001</v>
      </c>
      <c r="O1260">
        <v>0</v>
      </c>
      <c r="P1260">
        <v>1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3.6830560000000001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2174478</v>
      </c>
      <c r="B1261">
        <v>1</v>
      </c>
      <c r="C1261" t="s">
        <v>76</v>
      </c>
      <c r="D1261" t="s">
        <v>91</v>
      </c>
      <c r="E1261" t="s">
        <v>181</v>
      </c>
      <c r="F1261" t="s">
        <v>3858</v>
      </c>
      <c r="G1261" t="s">
        <v>194</v>
      </c>
      <c r="H1261" t="s">
        <v>46</v>
      </c>
      <c r="I1261" t="s">
        <v>129</v>
      </c>
      <c r="J1261" t="s">
        <v>130</v>
      </c>
      <c r="K1261" t="s">
        <v>131</v>
      </c>
      <c r="L1261" t="s">
        <v>3859</v>
      </c>
      <c r="M1261" t="s">
        <v>3860</v>
      </c>
      <c r="N1261">
        <v>4.9544444439999999</v>
      </c>
      <c r="O1261">
        <v>0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4.9544439999999996</v>
      </c>
      <c r="Y1261">
        <v>0</v>
      </c>
      <c r="Z1261">
        <v>0</v>
      </c>
    </row>
    <row r="1262" spans="1:26" x14ac:dyDescent="0.25">
      <c r="A1262">
        <v>2174476</v>
      </c>
      <c r="B1262">
        <v>1</v>
      </c>
      <c r="C1262" t="s">
        <v>77</v>
      </c>
      <c r="D1262" t="s">
        <v>123</v>
      </c>
      <c r="E1262" t="s">
        <v>186</v>
      </c>
      <c r="F1262" t="s">
        <v>3861</v>
      </c>
      <c r="G1262" t="s">
        <v>136</v>
      </c>
      <c r="H1262" t="s">
        <v>47</v>
      </c>
      <c r="I1262" t="s">
        <v>129</v>
      </c>
      <c r="J1262" t="s">
        <v>130</v>
      </c>
      <c r="K1262" t="s">
        <v>131</v>
      </c>
      <c r="L1262" t="s">
        <v>3862</v>
      </c>
      <c r="M1262" t="s">
        <v>3863</v>
      </c>
      <c r="N1262">
        <v>3.7027777770000001</v>
      </c>
      <c r="O1262">
        <v>13</v>
      </c>
      <c r="P1262">
        <v>1445</v>
      </c>
      <c r="Q1262">
        <v>0</v>
      </c>
      <c r="R1262">
        <v>0</v>
      </c>
      <c r="S1262">
        <v>0</v>
      </c>
      <c r="T1262">
        <v>0</v>
      </c>
      <c r="U1262">
        <v>48.136111</v>
      </c>
      <c r="V1262">
        <v>5350.5138880000004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2174480</v>
      </c>
      <c r="B1263">
        <v>1</v>
      </c>
      <c r="C1263" t="s">
        <v>77</v>
      </c>
      <c r="D1263" t="s">
        <v>124</v>
      </c>
      <c r="E1263" t="s">
        <v>186</v>
      </c>
      <c r="F1263" t="s">
        <v>3864</v>
      </c>
      <c r="G1263" t="s">
        <v>136</v>
      </c>
      <c r="H1263" t="s">
        <v>47</v>
      </c>
      <c r="I1263" t="s">
        <v>129</v>
      </c>
      <c r="J1263" t="s">
        <v>130</v>
      </c>
      <c r="K1263" t="s">
        <v>131</v>
      </c>
      <c r="L1263" t="s">
        <v>3865</v>
      </c>
      <c r="M1263" t="s">
        <v>3866</v>
      </c>
      <c r="N1263">
        <v>0.38972222200000001</v>
      </c>
      <c r="O1263">
        <v>1</v>
      </c>
      <c r="P1263">
        <v>2144</v>
      </c>
      <c r="Q1263">
        <v>0</v>
      </c>
      <c r="R1263">
        <v>0</v>
      </c>
      <c r="S1263">
        <v>0</v>
      </c>
      <c r="T1263">
        <v>0</v>
      </c>
      <c r="U1263">
        <v>0.38972200000000001</v>
      </c>
      <c r="V1263">
        <v>835.56444399999998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2174479</v>
      </c>
      <c r="B1264">
        <v>1</v>
      </c>
      <c r="C1264" t="s">
        <v>76</v>
      </c>
      <c r="D1264" t="s">
        <v>93</v>
      </c>
      <c r="E1264" t="s">
        <v>126</v>
      </c>
      <c r="F1264" t="s">
        <v>3867</v>
      </c>
      <c r="G1264" t="s">
        <v>128</v>
      </c>
      <c r="H1264" t="s">
        <v>46</v>
      </c>
      <c r="I1264" t="s">
        <v>129</v>
      </c>
      <c r="J1264" t="s">
        <v>130</v>
      </c>
      <c r="K1264" t="s">
        <v>131</v>
      </c>
      <c r="L1264" t="s">
        <v>3868</v>
      </c>
      <c r="M1264" t="s">
        <v>3869</v>
      </c>
      <c r="N1264">
        <v>1.1686111109999999</v>
      </c>
      <c r="O1264">
        <v>0</v>
      </c>
      <c r="P1264">
        <v>45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52.587499999999999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2174484</v>
      </c>
      <c r="B1265">
        <v>1</v>
      </c>
      <c r="C1265" t="s">
        <v>76</v>
      </c>
      <c r="D1265" t="s">
        <v>86</v>
      </c>
      <c r="E1265" t="s">
        <v>126</v>
      </c>
      <c r="F1265" t="s">
        <v>3870</v>
      </c>
      <c r="G1265" t="s">
        <v>163</v>
      </c>
      <c r="H1265" t="s">
        <v>46</v>
      </c>
      <c r="I1265" t="s">
        <v>129</v>
      </c>
      <c r="J1265" t="s">
        <v>130</v>
      </c>
      <c r="K1265" t="s">
        <v>131</v>
      </c>
      <c r="L1265" t="s">
        <v>3871</v>
      </c>
      <c r="M1265" t="s">
        <v>3872</v>
      </c>
      <c r="N1265">
        <v>0.74361111099999999</v>
      </c>
      <c r="O1265">
        <v>0</v>
      </c>
      <c r="P1265">
        <v>172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127.901111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2174519</v>
      </c>
      <c r="B1266">
        <v>1</v>
      </c>
      <c r="C1266" t="s">
        <v>76</v>
      </c>
      <c r="D1266" t="s">
        <v>106</v>
      </c>
      <c r="E1266" t="s">
        <v>181</v>
      </c>
      <c r="F1266" t="s">
        <v>3873</v>
      </c>
      <c r="G1266" t="s">
        <v>163</v>
      </c>
      <c r="H1266" t="s">
        <v>46</v>
      </c>
      <c r="I1266" t="s">
        <v>129</v>
      </c>
      <c r="J1266" t="s">
        <v>130</v>
      </c>
      <c r="K1266" t="s">
        <v>131</v>
      </c>
      <c r="L1266" t="s">
        <v>3874</v>
      </c>
      <c r="M1266" t="s">
        <v>3875</v>
      </c>
      <c r="N1266">
        <v>2.673333333</v>
      </c>
      <c r="O1266">
        <v>0</v>
      </c>
      <c r="P1266">
        <v>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2.673333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2174529</v>
      </c>
      <c r="B1267">
        <v>1</v>
      </c>
      <c r="C1267" t="s">
        <v>76</v>
      </c>
      <c r="D1267" t="s">
        <v>106</v>
      </c>
      <c r="E1267" t="s">
        <v>181</v>
      </c>
      <c r="F1267" t="s">
        <v>3876</v>
      </c>
      <c r="G1267" t="s">
        <v>194</v>
      </c>
      <c r="H1267" t="s">
        <v>46</v>
      </c>
      <c r="I1267" t="s">
        <v>129</v>
      </c>
      <c r="J1267" t="s">
        <v>130</v>
      </c>
      <c r="K1267" t="s">
        <v>131</v>
      </c>
      <c r="L1267" t="s">
        <v>3877</v>
      </c>
      <c r="M1267" t="s">
        <v>3878</v>
      </c>
      <c r="N1267">
        <v>1.87</v>
      </c>
      <c r="O1267">
        <v>0</v>
      </c>
      <c r="P1267">
        <v>1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1.87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2174486</v>
      </c>
      <c r="B1268">
        <v>1</v>
      </c>
      <c r="C1268" t="s">
        <v>76</v>
      </c>
      <c r="D1268" t="s">
        <v>104</v>
      </c>
      <c r="E1268" t="s">
        <v>134</v>
      </c>
      <c r="F1268" t="s">
        <v>3879</v>
      </c>
      <c r="G1268" t="s">
        <v>136</v>
      </c>
      <c r="H1268" t="s">
        <v>47</v>
      </c>
      <c r="I1268" t="s">
        <v>283</v>
      </c>
      <c r="J1268" t="s">
        <v>130</v>
      </c>
      <c r="K1268" t="s">
        <v>131</v>
      </c>
      <c r="L1268" t="s">
        <v>3880</v>
      </c>
      <c r="M1268" t="s">
        <v>3881</v>
      </c>
      <c r="N1268">
        <v>4.4444439999999997E-3</v>
      </c>
      <c r="O1268">
        <v>0</v>
      </c>
      <c r="P1268">
        <v>0</v>
      </c>
      <c r="Q1268">
        <v>0</v>
      </c>
      <c r="R1268">
        <v>0</v>
      </c>
      <c r="S1268">
        <v>3</v>
      </c>
      <c r="T1268">
        <v>460</v>
      </c>
      <c r="U1268">
        <v>0</v>
      </c>
      <c r="V1268">
        <v>0</v>
      </c>
      <c r="W1268">
        <v>0</v>
      </c>
      <c r="X1268">
        <v>0</v>
      </c>
      <c r="Y1268">
        <v>1.3332999999999999E-2</v>
      </c>
      <c r="Z1268">
        <v>2.0444439999999999</v>
      </c>
    </row>
    <row r="1269" spans="1:26" x14ac:dyDescent="0.25">
      <c r="A1269">
        <v>2174489</v>
      </c>
      <c r="B1269">
        <v>1</v>
      </c>
      <c r="C1269" t="s">
        <v>76</v>
      </c>
      <c r="D1269" t="s">
        <v>103</v>
      </c>
      <c r="E1269" t="s">
        <v>161</v>
      </c>
      <c r="F1269" t="s">
        <v>3882</v>
      </c>
      <c r="G1269" t="s">
        <v>402</v>
      </c>
      <c r="H1269" t="s">
        <v>46</v>
      </c>
      <c r="I1269" t="s">
        <v>129</v>
      </c>
      <c r="J1269" t="s">
        <v>130</v>
      </c>
      <c r="K1269" t="s">
        <v>131</v>
      </c>
      <c r="L1269" t="s">
        <v>3883</v>
      </c>
      <c r="M1269" t="s">
        <v>3884</v>
      </c>
      <c r="N1269">
        <v>2.8066666659999999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8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22.453333000000001</v>
      </c>
    </row>
    <row r="1270" spans="1:26" x14ac:dyDescent="0.25">
      <c r="A1270">
        <v>2174490</v>
      </c>
      <c r="B1270">
        <v>1</v>
      </c>
      <c r="C1270" t="s">
        <v>77</v>
      </c>
      <c r="D1270" t="s">
        <v>108</v>
      </c>
      <c r="E1270" t="s">
        <v>181</v>
      </c>
      <c r="F1270" t="s">
        <v>3885</v>
      </c>
      <c r="G1270" t="s">
        <v>194</v>
      </c>
      <c r="H1270" t="s">
        <v>46</v>
      </c>
      <c r="I1270" t="s">
        <v>129</v>
      </c>
      <c r="J1270" t="s">
        <v>130</v>
      </c>
      <c r="K1270" t="s">
        <v>131</v>
      </c>
      <c r="L1270" t="s">
        <v>3886</v>
      </c>
      <c r="M1270" t="s">
        <v>3887</v>
      </c>
      <c r="N1270">
        <v>1.0280555549999999</v>
      </c>
      <c r="O1270">
        <v>0</v>
      </c>
      <c r="P1270">
        <v>12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12.336667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2174513</v>
      </c>
      <c r="B1271">
        <v>1</v>
      </c>
      <c r="C1271" t="s">
        <v>76</v>
      </c>
      <c r="D1271" t="s">
        <v>97</v>
      </c>
      <c r="E1271" t="s">
        <v>126</v>
      </c>
      <c r="F1271" t="s">
        <v>3888</v>
      </c>
      <c r="G1271" t="s">
        <v>128</v>
      </c>
      <c r="H1271" t="s">
        <v>46</v>
      </c>
      <c r="I1271" t="s">
        <v>129</v>
      </c>
      <c r="J1271" t="s">
        <v>130</v>
      </c>
      <c r="K1271" t="s">
        <v>131</v>
      </c>
      <c r="L1271" t="s">
        <v>3889</v>
      </c>
      <c r="M1271" t="s">
        <v>3890</v>
      </c>
      <c r="N1271">
        <v>3.236388888</v>
      </c>
      <c r="O1271">
        <v>0</v>
      </c>
      <c r="P1271">
        <v>77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249.201944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2174504</v>
      </c>
      <c r="B1272">
        <v>1</v>
      </c>
      <c r="C1272" t="s">
        <v>77</v>
      </c>
      <c r="D1272" t="s">
        <v>124</v>
      </c>
      <c r="E1272" t="s">
        <v>134</v>
      </c>
      <c r="F1272" t="s">
        <v>1522</v>
      </c>
      <c r="G1272" t="s">
        <v>136</v>
      </c>
      <c r="H1272" t="s">
        <v>47</v>
      </c>
      <c r="I1272" t="s">
        <v>129</v>
      </c>
      <c r="J1272" t="s">
        <v>130</v>
      </c>
      <c r="K1272" t="s">
        <v>131</v>
      </c>
      <c r="L1272" t="s">
        <v>3891</v>
      </c>
      <c r="M1272" t="s">
        <v>3892</v>
      </c>
      <c r="N1272">
        <v>2.196111111</v>
      </c>
      <c r="O1272">
        <v>20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43.922221999999998</v>
      </c>
      <c r="V1272">
        <v>0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2174553</v>
      </c>
      <c r="B1273">
        <v>1</v>
      </c>
      <c r="C1273" t="s">
        <v>77</v>
      </c>
      <c r="D1273" t="s">
        <v>124</v>
      </c>
      <c r="E1273" t="s">
        <v>186</v>
      </c>
      <c r="F1273" t="s">
        <v>3864</v>
      </c>
      <c r="G1273" t="s">
        <v>136</v>
      </c>
      <c r="H1273" t="s">
        <v>47</v>
      </c>
      <c r="I1273" t="s">
        <v>129</v>
      </c>
      <c r="J1273" t="s">
        <v>130</v>
      </c>
      <c r="K1273" t="s">
        <v>131</v>
      </c>
      <c r="L1273" t="s">
        <v>3893</v>
      </c>
      <c r="M1273" t="s">
        <v>3894</v>
      </c>
      <c r="N1273">
        <v>1.8677777769999999</v>
      </c>
      <c r="O1273">
        <v>1</v>
      </c>
      <c r="P1273">
        <v>2144</v>
      </c>
      <c r="Q1273">
        <v>0</v>
      </c>
      <c r="R1273">
        <v>0</v>
      </c>
      <c r="S1273">
        <v>0</v>
      </c>
      <c r="T1273">
        <v>0</v>
      </c>
      <c r="U1273">
        <v>1.8677779999999999</v>
      </c>
      <c r="V1273">
        <v>4004.5155540000001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2174511</v>
      </c>
      <c r="B1274">
        <v>1</v>
      </c>
      <c r="C1274" t="s">
        <v>76</v>
      </c>
      <c r="D1274" t="s">
        <v>96</v>
      </c>
      <c r="E1274" t="s">
        <v>181</v>
      </c>
      <c r="F1274" t="s">
        <v>3895</v>
      </c>
      <c r="G1274" t="s">
        <v>194</v>
      </c>
      <c r="H1274" t="s">
        <v>46</v>
      </c>
      <c r="I1274" t="s">
        <v>129</v>
      </c>
      <c r="J1274" t="s">
        <v>130</v>
      </c>
      <c r="K1274" t="s">
        <v>131</v>
      </c>
      <c r="L1274" t="s">
        <v>3896</v>
      </c>
      <c r="M1274" t="s">
        <v>3897</v>
      </c>
      <c r="N1274">
        <v>3.8477777770000001</v>
      </c>
      <c r="O1274">
        <v>0</v>
      </c>
      <c r="P1274">
        <v>1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3.8477779999999999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2174498</v>
      </c>
      <c r="B1275">
        <v>1</v>
      </c>
      <c r="C1275" t="s">
        <v>76</v>
      </c>
      <c r="D1275" t="s">
        <v>78</v>
      </c>
      <c r="E1275" t="s">
        <v>181</v>
      </c>
      <c r="F1275" t="s">
        <v>3898</v>
      </c>
      <c r="G1275" t="s">
        <v>194</v>
      </c>
      <c r="H1275" t="s">
        <v>46</v>
      </c>
      <c r="I1275" t="s">
        <v>129</v>
      </c>
      <c r="J1275" t="s">
        <v>130</v>
      </c>
      <c r="K1275" t="s">
        <v>131</v>
      </c>
      <c r="L1275" t="s">
        <v>3899</v>
      </c>
      <c r="M1275" t="s">
        <v>3900</v>
      </c>
      <c r="N1275">
        <v>4.8997222220000003</v>
      </c>
      <c r="O1275">
        <v>0</v>
      </c>
      <c r="P1275">
        <v>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4.8997219999999997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2174499</v>
      </c>
      <c r="B1276">
        <v>1</v>
      </c>
      <c r="C1276" t="s">
        <v>76</v>
      </c>
      <c r="D1276" t="s">
        <v>97</v>
      </c>
      <c r="E1276" t="s">
        <v>126</v>
      </c>
      <c r="F1276" t="s">
        <v>3901</v>
      </c>
      <c r="G1276" t="s">
        <v>128</v>
      </c>
      <c r="H1276" t="s">
        <v>46</v>
      </c>
      <c r="I1276" t="s">
        <v>129</v>
      </c>
      <c r="J1276" t="s">
        <v>130</v>
      </c>
      <c r="K1276" t="s">
        <v>131</v>
      </c>
      <c r="L1276" t="s">
        <v>3902</v>
      </c>
      <c r="M1276" t="s">
        <v>3903</v>
      </c>
      <c r="N1276">
        <v>2.4083333329999999</v>
      </c>
      <c r="O1276">
        <v>0</v>
      </c>
      <c r="P1276">
        <v>33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79.474999999999994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2174495</v>
      </c>
      <c r="B1277">
        <v>1</v>
      </c>
      <c r="C1277" t="s">
        <v>76</v>
      </c>
      <c r="D1277" t="s">
        <v>87</v>
      </c>
      <c r="E1277" t="s">
        <v>126</v>
      </c>
      <c r="F1277" t="s">
        <v>2722</v>
      </c>
      <c r="G1277" t="s">
        <v>916</v>
      </c>
      <c r="H1277" t="s">
        <v>46</v>
      </c>
      <c r="I1277" t="s">
        <v>129</v>
      </c>
      <c r="J1277" t="s">
        <v>130</v>
      </c>
      <c r="K1277" t="s">
        <v>131</v>
      </c>
      <c r="L1277" t="s">
        <v>3904</v>
      </c>
      <c r="M1277" t="s">
        <v>3905</v>
      </c>
      <c r="N1277">
        <v>1.8816666660000001</v>
      </c>
      <c r="O1277">
        <v>0</v>
      </c>
      <c r="P1277">
        <v>0</v>
      </c>
      <c r="Q1277">
        <v>0</v>
      </c>
      <c r="R1277">
        <v>5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9.4083330000000007</v>
      </c>
      <c r="Y1277">
        <v>0</v>
      </c>
      <c r="Z1277">
        <v>0</v>
      </c>
    </row>
    <row r="1278" spans="1:26" x14ac:dyDescent="0.25">
      <c r="A1278">
        <v>2174496</v>
      </c>
      <c r="B1278">
        <v>1</v>
      </c>
      <c r="C1278" t="s">
        <v>76</v>
      </c>
      <c r="D1278" t="s">
        <v>88</v>
      </c>
      <c r="E1278" t="s">
        <v>181</v>
      </c>
      <c r="F1278" t="s">
        <v>3906</v>
      </c>
      <c r="G1278" t="s">
        <v>194</v>
      </c>
      <c r="H1278" t="s">
        <v>46</v>
      </c>
      <c r="I1278" t="s">
        <v>129</v>
      </c>
      <c r="J1278" t="s">
        <v>130</v>
      </c>
      <c r="K1278" t="s">
        <v>131</v>
      </c>
      <c r="L1278" t="s">
        <v>3907</v>
      </c>
      <c r="M1278" t="s">
        <v>3908</v>
      </c>
      <c r="N1278">
        <v>2.230277777</v>
      </c>
      <c r="O1278">
        <v>0</v>
      </c>
      <c r="P1278">
        <v>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2.2302780000000002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2174497</v>
      </c>
      <c r="B1279">
        <v>1</v>
      </c>
      <c r="C1279" t="s">
        <v>76</v>
      </c>
      <c r="D1279" t="s">
        <v>91</v>
      </c>
      <c r="E1279" t="s">
        <v>126</v>
      </c>
      <c r="F1279" t="s">
        <v>3909</v>
      </c>
      <c r="G1279" t="s">
        <v>163</v>
      </c>
      <c r="H1279" t="s">
        <v>46</v>
      </c>
      <c r="I1279" t="s">
        <v>129</v>
      </c>
      <c r="J1279" t="s">
        <v>130</v>
      </c>
      <c r="K1279" t="s">
        <v>131</v>
      </c>
      <c r="L1279" t="s">
        <v>3910</v>
      </c>
      <c r="M1279" t="s">
        <v>3911</v>
      </c>
      <c r="N1279">
        <v>0.50055555500000004</v>
      </c>
      <c r="O1279">
        <v>0</v>
      </c>
      <c r="P1279">
        <v>59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29.532778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2174531</v>
      </c>
      <c r="B1280">
        <v>1</v>
      </c>
      <c r="C1280" t="s">
        <v>76</v>
      </c>
      <c r="D1280" t="s">
        <v>79</v>
      </c>
      <c r="E1280" t="s">
        <v>181</v>
      </c>
      <c r="F1280" t="s">
        <v>3912</v>
      </c>
      <c r="G1280" t="s">
        <v>194</v>
      </c>
      <c r="H1280" t="s">
        <v>46</v>
      </c>
      <c r="I1280" t="s">
        <v>129</v>
      </c>
      <c r="J1280" t="s">
        <v>130</v>
      </c>
      <c r="K1280" t="s">
        <v>131</v>
      </c>
      <c r="L1280" t="s">
        <v>3913</v>
      </c>
      <c r="M1280" t="s">
        <v>3914</v>
      </c>
      <c r="N1280">
        <v>4.6802777769999997</v>
      </c>
      <c r="O1280">
        <v>0</v>
      </c>
      <c r="P1280">
        <v>5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23.401389000000002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2174502</v>
      </c>
      <c r="B1281">
        <v>1</v>
      </c>
      <c r="C1281" t="s">
        <v>76</v>
      </c>
      <c r="D1281" t="s">
        <v>102</v>
      </c>
      <c r="E1281" t="s">
        <v>181</v>
      </c>
      <c r="F1281" t="s">
        <v>3915</v>
      </c>
      <c r="G1281" t="s">
        <v>194</v>
      </c>
      <c r="H1281" t="s">
        <v>46</v>
      </c>
      <c r="I1281" t="s">
        <v>129</v>
      </c>
      <c r="J1281" t="s">
        <v>130</v>
      </c>
      <c r="K1281" t="s">
        <v>131</v>
      </c>
      <c r="L1281" t="s">
        <v>3916</v>
      </c>
      <c r="M1281" t="s">
        <v>3917</v>
      </c>
      <c r="N1281">
        <v>7.7144444439999997</v>
      </c>
      <c r="O1281">
        <v>0</v>
      </c>
      <c r="P1281">
        <v>1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7.7144440000000003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2174518</v>
      </c>
      <c r="B1282">
        <v>1</v>
      </c>
      <c r="C1282" t="s">
        <v>77</v>
      </c>
      <c r="D1282" t="s">
        <v>124</v>
      </c>
      <c r="E1282" t="s">
        <v>186</v>
      </c>
      <c r="F1282" t="s">
        <v>3918</v>
      </c>
      <c r="G1282" t="s">
        <v>136</v>
      </c>
      <c r="H1282" t="s">
        <v>47</v>
      </c>
      <c r="I1282" t="s">
        <v>129</v>
      </c>
      <c r="J1282" t="s">
        <v>130</v>
      </c>
      <c r="K1282" t="s">
        <v>131</v>
      </c>
      <c r="L1282" t="s">
        <v>3919</v>
      </c>
      <c r="M1282" t="s">
        <v>3920</v>
      </c>
      <c r="N1282">
        <v>1.200555555</v>
      </c>
      <c r="O1282">
        <v>10</v>
      </c>
      <c r="P1282">
        <v>424</v>
      </c>
      <c r="Q1282">
        <v>0</v>
      </c>
      <c r="R1282">
        <v>0</v>
      </c>
      <c r="S1282">
        <v>0</v>
      </c>
      <c r="T1282">
        <v>0</v>
      </c>
      <c r="U1282">
        <v>12.005556</v>
      </c>
      <c r="V1282">
        <v>509.03555499999999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2174533</v>
      </c>
      <c r="B1283">
        <v>1</v>
      </c>
      <c r="C1283" t="s">
        <v>76</v>
      </c>
      <c r="D1283" t="s">
        <v>96</v>
      </c>
      <c r="E1283" t="s">
        <v>126</v>
      </c>
      <c r="F1283" t="s">
        <v>3921</v>
      </c>
      <c r="G1283" t="s">
        <v>259</v>
      </c>
      <c r="H1283" t="s">
        <v>46</v>
      </c>
      <c r="I1283" t="s">
        <v>129</v>
      </c>
      <c r="J1283" t="s">
        <v>130</v>
      </c>
      <c r="K1283" t="s">
        <v>131</v>
      </c>
      <c r="L1283" t="s">
        <v>3922</v>
      </c>
      <c r="M1283" t="s">
        <v>3923</v>
      </c>
      <c r="N1283">
        <v>2.946111111</v>
      </c>
      <c r="O1283">
        <v>0</v>
      </c>
      <c r="P1283">
        <v>6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17.676666999999998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2174521</v>
      </c>
      <c r="B1284">
        <v>1</v>
      </c>
      <c r="C1284" t="s">
        <v>76</v>
      </c>
      <c r="D1284" t="s">
        <v>89</v>
      </c>
      <c r="E1284" t="s">
        <v>186</v>
      </c>
      <c r="F1284" t="s">
        <v>2452</v>
      </c>
      <c r="G1284" t="s">
        <v>136</v>
      </c>
      <c r="H1284" t="s">
        <v>47</v>
      </c>
      <c r="I1284" t="s">
        <v>129</v>
      </c>
      <c r="J1284" t="s">
        <v>130</v>
      </c>
      <c r="K1284" t="s">
        <v>131</v>
      </c>
      <c r="L1284" t="s">
        <v>3924</v>
      </c>
      <c r="M1284" t="s">
        <v>3925</v>
      </c>
      <c r="N1284">
        <v>2.2686111109999998</v>
      </c>
      <c r="O1284">
        <v>11</v>
      </c>
      <c r="P1284">
        <v>235</v>
      </c>
      <c r="Q1284">
        <v>0</v>
      </c>
      <c r="R1284">
        <v>0</v>
      </c>
      <c r="S1284">
        <v>0</v>
      </c>
      <c r="T1284">
        <v>19</v>
      </c>
      <c r="U1284">
        <v>24.954722</v>
      </c>
      <c r="V1284">
        <v>533.12361099999998</v>
      </c>
      <c r="W1284">
        <v>0</v>
      </c>
      <c r="X1284">
        <v>0</v>
      </c>
      <c r="Y1284">
        <v>0</v>
      </c>
      <c r="Z1284">
        <v>43.103611000000001</v>
      </c>
    </row>
    <row r="1285" spans="1:26" x14ac:dyDescent="0.25">
      <c r="A1285">
        <v>2174507</v>
      </c>
      <c r="B1285">
        <v>1</v>
      </c>
      <c r="C1285" t="s">
        <v>77</v>
      </c>
      <c r="D1285" t="s">
        <v>124</v>
      </c>
      <c r="E1285" t="s">
        <v>186</v>
      </c>
      <c r="F1285" t="s">
        <v>3926</v>
      </c>
      <c r="G1285" t="s">
        <v>136</v>
      </c>
      <c r="H1285" t="s">
        <v>47</v>
      </c>
      <c r="I1285" t="s">
        <v>129</v>
      </c>
      <c r="J1285" t="s">
        <v>130</v>
      </c>
      <c r="K1285" t="s">
        <v>131</v>
      </c>
      <c r="L1285" t="s">
        <v>3927</v>
      </c>
      <c r="M1285" t="s">
        <v>3928</v>
      </c>
      <c r="N1285">
        <v>0.69055555499999999</v>
      </c>
      <c r="O1285">
        <v>42</v>
      </c>
      <c r="P1285">
        <v>4424</v>
      </c>
      <c r="Q1285">
        <v>0</v>
      </c>
      <c r="R1285">
        <v>0</v>
      </c>
      <c r="S1285">
        <v>0</v>
      </c>
      <c r="T1285">
        <v>0</v>
      </c>
      <c r="U1285">
        <v>29.003333000000001</v>
      </c>
      <c r="V1285">
        <v>3055.0177749999998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2174506</v>
      </c>
      <c r="B1286">
        <v>1</v>
      </c>
      <c r="C1286" t="s">
        <v>76</v>
      </c>
      <c r="D1286" t="s">
        <v>90</v>
      </c>
      <c r="E1286" t="s">
        <v>143</v>
      </c>
      <c r="F1286" t="s">
        <v>3929</v>
      </c>
      <c r="G1286" t="s">
        <v>3348</v>
      </c>
      <c r="H1286" t="s">
        <v>47</v>
      </c>
      <c r="I1286" t="s">
        <v>129</v>
      </c>
      <c r="J1286" t="s">
        <v>130</v>
      </c>
      <c r="K1286" t="s">
        <v>131</v>
      </c>
      <c r="L1286" t="s">
        <v>3930</v>
      </c>
      <c r="M1286" t="s">
        <v>3931</v>
      </c>
      <c r="N1286">
        <v>1.5652777769999999</v>
      </c>
      <c r="O1286">
        <v>0</v>
      </c>
      <c r="P1286">
        <v>0</v>
      </c>
      <c r="Q1286">
        <v>1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1.5652779999999999</v>
      </c>
      <c r="X1286">
        <v>0</v>
      </c>
      <c r="Y1286">
        <v>0</v>
      </c>
      <c r="Z1286">
        <v>0</v>
      </c>
    </row>
    <row r="1287" spans="1:26" x14ac:dyDescent="0.25">
      <c r="A1287">
        <v>2174505</v>
      </c>
      <c r="B1287">
        <v>1</v>
      </c>
      <c r="C1287" t="s">
        <v>76</v>
      </c>
      <c r="D1287" t="s">
        <v>101</v>
      </c>
      <c r="E1287" t="s">
        <v>718</v>
      </c>
      <c r="F1287" t="s">
        <v>3932</v>
      </c>
      <c r="G1287" t="s">
        <v>163</v>
      </c>
      <c r="H1287" t="s">
        <v>46</v>
      </c>
      <c r="I1287" t="s">
        <v>129</v>
      </c>
      <c r="J1287" t="s">
        <v>130</v>
      </c>
      <c r="K1287" t="s">
        <v>131</v>
      </c>
      <c r="L1287" t="s">
        <v>3933</v>
      </c>
      <c r="M1287" t="s">
        <v>3934</v>
      </c>
      <c r="N1287">
        <v>1.7275</v>
      </c>
      <c r="O1287">
        <v>0</v>
      </c>
      <c r="P1287">
        <v>11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19.002500000000001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2174539</v>
      </c>
      <c r="B1288">
        <v>1</v>
      </c>
      <c r="C1288" t="s">
        <v>76</v>
      </c>
      <c r="D1288" t="s">
        <v>105</v>
      </c>
      <c r="E1288" t="s">
        <v>181</v>
      </c>
      <c r="F1288" t="s">
        <v>3935</v>
      </c>
      <c r="G1288" t="s">
        <v>194</v>
      </c>
      <c r="H1288" t="s">
        <v>46</v>
      </c>
      <c r="I1288" t="s">
        <v>129</v>
      </c>
      <c r="J1288" t="s">
        <v>130</v>
      </c>
      <c r="K1288" t="s">
        <v>131</v>
      </c>
      <c r="L1288" t="s">
        <v>3936</v>
      </c>
      <c r="M1288" t="s">
        <v>3937</v>
      </c>
      <c r="N1288">
        <v>1.068333333</v>
      </c>
      <c r="O1288">
        <v>0</v>
      </c>
      <c r="P1288">
        <v>0</v>
      </c>
      <c r="Q1288">
        <v>0</v>
      </c>
      <c r="R1288">
        <v>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2.1366670000000001</v>
      </c>
      <c r="Y1288">
        <v>0</v>
      </c>
      <c r="Z1288">
        <v>0</v>
      </c>
    </row>
    <row r="1289" spans="1:26" x14ac:dyDescent="0.25">
      <c r="A1289">
        <v>2174514</v>
      </c>
      <c r="B1289">
        <v>1</v>
      </c>
      <c r="C1289" t="s">
        <v>76</v>
      </c>
      <c r="D1289" t="s">
        <v>78</v>
      </c>
      <c r="E1289" t="s">
        <v>161</v>
      </c>
      <c r="F1289" t="s">
        <v>3938</v>
      </c>
      <c r="G1289" t="s">
        <v>140</v>
      </c>
      <c r="H1289" t="s">
        <v>46</v>
      </c>
      <c r="I1289" t="s">
        <v>129</v>
      </c>
      <c r="J1289" t="s">
        <v>130</v>
      </c>
      <c r="K1289" t="s">
        <v>131</v>
      </c>
      <c r="L1289" t="s">
        <v>3939</v>
      </c>
      <c r="M1289" t="s">
        <v>3940</v>
      </c>
      <c r="N1289">
        <v>5.8555555549999996</v>
      </c>
      <c r="O1289">
        <v>0</v>
      </c>
      <c r="P1289">
        <v>541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3167.8555550000001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2174522</v>
      </c>
      <c r="B1290">
        <v>1</v>
      </c>
      <c r="C1290" t="s">
        <v>76</v>
      </c>
      <c r="D1290" t="s">
        <v>86</v>
      </c>
      <c r="E1290" t="s">
        <v>718</v>
      </c>
      <c r="F1290" t="s">
        <v>3941</v>
      </c>
      <c r="G1290" t="s">
        <v>128</v>
      </c>
      <c r="H1290" t="s">
        <v>46</v>
      </c>
      <c r="I1290" t="s">
        <v>129</v>
      </c>
      <c r="J1290" t="s">
        <v>130</v>
      </c>
      <c r="K1290" t="s">
        <v>131</v>
      </c>
      <c r="L1290" t="s">
        <v>3942</v>
      </c>
      <c r="M1290" t="s">
        <v>3943</v>
      </c>
      <c r="N1290">
        <v>4.0611111109999998</v>
      </c>
      <c r="O1290">
        <v>0</v>
      </c>
      <c r="P1290">
        <v>110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446.72222199999999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2174517</v>
      </c>
      <c r="B1291">
        <v>1</v>
      </c>
      <c r="C1291" t="s">
        <v>77</v>
      </c>
      <c r="D1291" t="s">
        <v>123</v>
      </c>
      <c r="E1291" t="s">
        <v>143</v>
      </c>
      <c r="F1291" t="s">
        <v>3944</v>
      </c>
      <c r="G1291" t="s">
        <v>448</v>
      </c>
      <c r="H1291" t="s">
        <v>47</v>
      </c>
      <c r="I1291" t="s">
        <v>129</v>
      </c>
      <c r="J1291" t="s">
        <v>130</v>
      </c>
      <c r="K1291" t="s">
        <v>131</v>
      </c>
      <c r="L1291" t="s">
        <v>3945</v>
      </c>
      <c r="M1291" t="s">
        <v>3946</v>
      </c>
      <c r="N1291">
        <v>2.8919444439999999</v>
      </c>
      <c r="O1291">
        <v>2</v>
      </c>
      <c r="P1291">
        <v>629</v>
      </c>
      <c r="Q1291">
        <v>0</v>
      </c>
      <c r="R1291">
        <v>0</v>
      </c>
      <c r="S1291">
        <v>0</v>
      </c>
      <c r="T1291">
        <v>0</v>
      </c>
      <c r="U1291">
        <v>5.7838890000000003</v>
      </c>
      <c r="V1291">
        <v>1819.0330550000001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2174534</v>
      </c>
      <c r="B1292">
        <v>1</v>
      </c>
      <c r="C1292" t="s">
        <v>76</v>
      </c>
      <c r="D1292" t="s">
        <v>96</v>
      </c>
      <c r="E1292" t="s">
        <v>181</v>
      </c>
      <c r="F1292" t="s">
        <v>3947</v>
      </c>
      <c r="G1292" t="s">
        <v>194</v>
      </c>
      <c r="H1292" t="s">
        <v>46</v>
      </c>
      <c r="I1292" t="s">
        <v>129</v>
      </c>
      <c r="J1292" t="s">
        <v>130</v>
      </c>
      <c r="K1292" t="s">
        <v>131</v>
      </c>
      <c r="L1292" t="s">
        <v>3948</v>
      </c>
      <c r="M1292" t="s">
        <v>3949</v>
      </c>
      <c r="N1292">
        <v>1.601111111</v>
      </c>
      <c r="O1292">
        <v>0</v>
      </c>
      <c r="P1292">
        <v>2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3.2022219999999999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2174525</v>
      </c>
      <c r="B1293">
        <v>1</v>
      </c>
      <c r="C1293" t="s">
        <v>77</v>
      </c>
      <c r="D1293" t="s">
        <v>114</v>
      </c>
      <c r="E1293" t="s">
        <v>126</v>
      </c>
      <c r="F1293" t="s">
        <v>2690</v>
      </c>
      <c r="G1293" t="s">
        <v>128</v>
      </c>
      <c r="H1293" t="s">
        <v>46</v>
      </c>
      <c r="I1293" t="s">
        <v>129</v>
      </c>
      <c r="J1293" t="s">
        <v>130</v>
      </c>
      <c r="K1293" t="s">
        <v>131</v>
      </c>
      <c r="L1293" t="s">
        <v>3950</v>
      </c>
      <c r="M1293" t="s">
        <v>3951</v>
      </c>
      <c r="N1293">
        <v>1.838055555</v>
      </c>
      <c r="O1293">
        <v>0</v>
      </c>
      <c r="P1293">
        <v>60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110.283333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2174540</v>
      </c>
      <c r="B1294">
        <v>1</v>
      </c>
      <c r="C1294" t="s">
        <v>76</v>
      </c>
      <c r="D1294" t="s">
        <v>102</v>
      </c>
      <c r="E1294" t="s">
        <v>161</v>
      </c>
      <c r="F1294" t="s">
        <v>3952</v>
      </c>
      <c r="G1294" t="s">
        <v>402</v>
      </c>
      <c r="H1294" t="s">
        <v>46</v>
      </c>
      <c r="I1294" t="s">
        <v>129</v>
      </c>
      <c r="J1294" t="s">
        <v>130</v>
      </c>
      <c r="K1294" t="s">
        <v>131</v>
      </c>
      <c r="L1294" t="s">
        <v>3953</v>
      </c>
      <c r="M1294" t="s">
        <v>3954</v>
      </c>
      <c r="N1294">
        <v>2.2369444440000001</v>
      </c>
      <c r="O1294">
        <v>0</v>
      </c>
      <c r="P1294">
        <v>0</v>
      </c>
      <c r="Q1294">
        <v>0</v>
      </c>
      <c r="R1294">
        <v>0</v>
      </c>
      <c r="S1294">
        <v>1</v>
      </c>
      <c r="T1294">
        <v>87</v>
      </c>
      <c r="U1294">
        <v>0</v>
      </c>
      <c r="V1294">
        <v>0</v>
      </c>
      <c r="W1294">
        <v>0</v>
      </c>
      <c r="X1294">
        <v>0</v>
      </c>
      <c r="Y1294">
        <v>2.2369439999999998</v>
      </c>
      <c r="Z1294">
        <v>194.61416700000001</v>
      </c>
    </row>
    <row r="1295" spans="1:26" x14ac:dyDescent="0.25">
      <c r="A1295">
        <v>2174538</v>
      </c>
      <c r="B1295">
        <v>1</v>
      </c>
      <c r="C1295" t="s">
        <v>76</v>
      </c>
      <c r="D1295" t="s">
        <v>91</v>
      </c>
      <c r="E1295" t="s">
        <v>126</v>
      </c>
      <c r="F1295" t="s">
        <v>3955</v>
      </c>
      <c r="G1295" t="s">
        <v>128</v>
      </c>
      <c r="H1295" t="s">
        <v>46</v>
      </c>
      <c r="I1295" t="s">
        <v>129</v>
      </c>
      <c r="J1295" t="s">
        <v>130</v>
      </c>
      <c r="K1295" t="s">
        <v>131</v>
      </c>
      <c r="L1295" t="s">
        <v>3956</v>
      </c>
      <c r="M1295" t="s">
        <v>3957</v>
      </c>
      <c r="N1295">
        <v>1.477222222</v>
      </c>
      <c r="O1295">
        <v>0</v>
      </c>
      <c r="P1295">
        <v>69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101.92833299999999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2174524</v>
      </c>
      <c r="B1296">
        <v>1</v>
      </c>
      <c r="C1296" t="s">
        <v>77</v>
      </c>
      <c r="D1296" t="s">
        <v>108</v>
      </c>
      <c r="E1296" t="s">
        <v>181</v>
      </c>
      <c r="F1296" t="s">
        <v>3958</v>
      </c>
      <c r="G1296" t="s">
        <v>194</v>
      </c>
      <c r="H1296" t="s">
        <v>46</v>
      </c>
      <c r="I1296" t="s">
        <v>129</v>
      </c>
      <c r="J1296" t="s">
        <v>130</v>
      </c>
      <c r="K1296" t="s">
        <v>131</v>
      </c>
      <c r="L1296" t="s">
        <v>3959</v>
      </c>
      <c r="M1296" t="s">
        <v>3960</v>
      </c>
      <c r="N1296">
        <v>1.2747222220000001</v>
      </c>
      <c r="O1296">
        <v>0</v>
      </c>
      <c r="P1296">
        <v>1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1.2747219999999999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2174544</v>
      </c>
      <c r="B1297">
        <v>1</v>
      </c>
      <c r="C1297" t="s">
        <v>76</v>
      </c>
      <c r="D1297" t="s">
        <v>94</v>
      </c>
      <c r="E1297" t="s">
        <v>181</v>
      </c>
      <c r="F1297" t="s">
        <v>3961</v>
      </c>
      <c r="G1297" t="s">
        <v>194</v>
      </c>
      <c r="H1297" t="s">
        <v>46</v>
      </c>
      <c r="I1297" t="s">
        <v>129</v>
      </c>
      <c r="J1297" t="s">
        <v>130</v>
      </c>
      <c r="K1297" t="s">
        <v>131</v>
      </c>
      <c r="L1297" t="s">
        <v>3962</v>
      </c>
      <c r="M1297" t="s">
        <v>3963</v>
      </c>
      <c r="N1297">
        <v>1.433888888</v>
      </c>
      <c r="O1297">
        <v>0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1.433889</v>
      </c>
      <c r="Y1297">
        <v>0</v>
      </c>
      <c r="Z1297">
        <v>0</v>
      </c>
    </row>
    <row r="1298" spans="1:26" x14ac:dyDescent="0.25">
      <c r="A1298">
        <v>2174536</v>
      </c>
      <c r="B1298">
        <v>1</v>
      </c>
      <c r="C1298" t="s">
        <v>76</v>
      </c>
      <c r="D1298" t="s">
        <v>92</v>
      </c>
      <c r="E1298" t="s">
        <v>181</v>
      </c>
      <c r="F1298" t="s">
        <v>3964</v>
      </c>
      <c r="G1298" t="s">
        <v>194</v>
      </c>
      <c r="H1298" t="s">
        <v>46</v>
      </c>
      <c r="I1298" t="s">
        <v>129</v>
      </c>
      <c r="J1298" t="s">
        <v>130</v>
      </c>
      <c r="K1298" t="s">
        <v>131</v>
      </c>
      <c r="L1298" t="s">
        <v>3965</v>
      </c>
      <c r="M1298" t="s">
        <v>3966</v>
      </c>
      <c r="N1298">
        <v>2.3491666659999999</v>
      </c>
      <c r="O1298">
        <v>0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2.349167</v>
      </c>
      <c r="Y1298">
        <v>0</v>
      </c>
      <c r="Z1298">
        <v>0</v>
      </c>
    </row>
    <row r="1299" spans="1:26" x14ac:dyDescent="0.25">
      <c r="A1299">
        <v>2174543</v>
      </c>
      <c r="B1299">
        <v>1</v>
      </c>
      <c r="C1299" t="s">
        <v>77</v>
      </c>
      <c r="D1299" t="s">
        <v>113</v>
      </c>
      <c r="E1299" t="s">
        <v>126</v>
      </c>
      <c r="F1299" t="s">
        <v>3967</v>
      </c>
      <c r="G1299" t="s">
        <v>128</v>
      </c>
      <c r="H1299" t="s">
        <v>46</v>
      </c>
      <c r="I1299" t="s">
        <v>129</v>
      </c>
      <c r="J1299" t="s">
        <v>130</v>
      </c>
      <c r="K1299" t="s">
        <v>131</v>
      </c>
      <c r="L1299" t="s">
        <v>3968</v>
      </c>
      <c r="M1299" t="s">
        <v>3969</v>
      </c>
      <c r="N1299">
        <v>2.468611111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14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34.560555999999998</v>
      </c>
    </row>
    <row r="1300" spans="1:26" x14ac:dyDescent="0.25">
      <c r="A1300">
        <v>2174541</v>
      </c>
      <c r="B1300">
        <v>1</v>
      </c>
      <c r="C1300" t="s">
        <v>76</v>
      </c>
      <c r="D1300" t="s">
        <v>105</v>
      </c>
      <c r="E1300" t="s">
        <v>181</v>
      </c>
      <c r="F1300" t="s">
        <v>3970</v>
      </c>
      <c r="G1300" t="s">
        <v>194</v>
      </c>
      <c r="H1300" t="s">
        <v>46</v>
      </c>
      <c r="I1300" t="s">
        <v>129</v>
      </c>
      <c r="J1300" t="s">
        <v>130</v>
      </c>
      <c r="K1300" t="s">
        <v>131</v>
      </c>
      <c r="L1300" t="s">
        <v>3971</v>
      </c>
      <c r="M1300" t="s">
        <v>3972</v>
      </c>
      <c r="N1300">
        <v>2.2749999999999999</v>
      </c>
      <c r="O1300">
        <v>0</v>
      </c>
      <c r="P1300">
        <v>0</v>
      </c>
      <c r="Q1300">
        <v>0</v>
      </c>
      <c r="R1300">
        <v>3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6.8250000000000002</v>
      </c>
      <c r="Y1300">
        <v>0</v>
      </c>
      <c r="Z1300">
        <v>0</v>
      </c>
    </row>
    <row r="1301" spans="1:26" x14ac:dyDescent="0.25">
      <c r="A1301">
        <v>2174547</v>
      </c>
      <c r="B1301">
        <v>1</v>
      </c>
      <c r="C1301" t="s">
        <v>76</v>
      </c>
      <c r="D1301" t="s">
        <v>79</v>
      </c>
      <c r="E1301" t="s">
        <v>181</v>
      </c>
      <c r="F1301" t="s">
        <v>3973</v>
      </c>
      <c r="G1301" t="s">
        <v>183</v>
      </c>
      <c r="H1301" t="s">
        <v>46</v>
      </c>
      <c r="I1301" t="s">
        <v>129</v>
      </c>
      <c r="J1301" t="s">
        <v>130</v>
      </c>
      <c r="K1301" t="s">
        <v>131</v>
      </c>
      <c r="L1301" t="s">
        <v>3974</v>
      </c>
      <c r="M1301" t="s">
        <v>3975</v>
      </c>
      <c r="N1301">
        <v>6.9294444439999996</v>
      </c>
      <c r="O1301">
        <v>0</v>
      </c>
      <c r="P1301">
        <v>1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6.9294440000000002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2174550</v>
      </c>
      <c r="B1302">
        <v>1</v>
      </c>
      <c r="C1302" t="s">
        <v>76</v>
      </c>
      <c r="D1302" t="s">
        <v>86</v>
      </c>
      <c r="E1302" t="s">
        <v>181</v>
      </c>
      <c r="F1302" t="s">
        <v>3976</v>
      </c>
      <c r="G1302" t="s">
        <v>194</v>
      </c>
      <c r="H1302" t="s">
        <v>46</v>
      </c>
      <c r="I1302" t="s">
        <v>129</v>
      </c>
      <c r="J1302" t="s">
        <v>130</v>
      </c>
      <c r="K1302" t="s">
        <v>131</v>
      </c>
      <c r="L1302" t="s">
        <v>3977</v>
      </c>
      <c r="M1302" t="s">
        <v>3978</v>
      </c>
      <c r="N1302">
        <v>3.179166666</v>
      </c>
      <c r="O1302">
        <v>0</v>
      </c>
      <c r="P1302">
        <v>2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6.358333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2174555</v>
      </c>
      <c r="B1303">
        <v>1</v>
      </c>
      <c r="C1303" t="s">
        <v>77</v>
      </c>
      <c r="D1303" t="s">
        <v>123</v>
      </c>
      <c r="E1303" t="s">
        <v>161</v>
      </c>
      <c r="F1303" t="s">
        <v>3979</v>
      </c>
      <c r="G1303" t="s">
        <v>402</v>
      </c>
      <c r="H1303" t="s">
        <v>46</v>
      </c>
      <c r="I1303" t="s">
        <v>129</v>
      </c>
      <c r="J1303" t="s">
        <v>130</v>
      </c>
      <c r="K1303" t="s">
        <v>131</v>
      </c>
      <c r="L1303" t="s">
        <v>3980</v>
      </c>
      <c r="M1303" t="s">
        <v>3981</v>
      </c>
      <c r="N1303">
        <v>4.5888888879999996</v>
      </c>
      <c r="O1303">
        <v>0</v>
      </c>
      <c r="P1303">
        <v>58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266.15555599999999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2174552</v>
      </c>
      <c r="B1304">
        <v>1</v>
      </c>
      <c r="C1304" t="s">
        <v>76</v>
      </c>
      <c r="D1304" t="s">
        <v>95</v>
      </c>
      <c r="E1304" t="s">
        <v>126</v>
      </c>
      <c r="F1304" t="s">
        <v>3982</v>
      </c>
      <c r="G1304" t="s">
        <v>152</v>
      </c>
      <c r="H1304" t="s">
        <v>46</v>
      </c>
      <c r="I1304" t="s">
        <v>129</v>
      </c>
      <c r="J1304" t="s">
        <v>130</v>
      </c>
      <c r="K1304" t="s">
        <v>131</v>
      </c>
      <c r="L1304" t="s">
        <v>3983</v>
      </c>
      <c r="M1304" t="s">
        <v>3984</v>
      </c>
      <c r="N1304">
        <v>6.136666666</v>
      </c>
      <c r="O1304">
        <v>0</v>
      </c>
      <c r="P1304">
        <v>23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141.14333300000001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2174560</v>
      </c>
      <c r="B1305">
        <v>1</v>
      </c>
      <c r="C1305" t="s">
        <v>76</v>
      </c>
      <c r="D1305" t="s">
        <v>101</v>
      </c>
      <c r="E1305" t="s">
        <v>143</v>
      </c>
      <c r="F1305" t="s">
        <v>3985</v>
      </c>
      <c r="G1305" t="s">
        <v>145</v>
      </c>
      <c r="H1305" t="s">
        <v>47</v>
      </c>
      <c r="I1305" t="s">
        <v>129</v>
      </c>
      <c r="J1305" t="s">
        <v>130</v>
      </c>
      <c r="K1305" t="s">
        <v>131</v>
      </c>
      <c r="L1305" t="s">
        <v>3986</v>
      </c>
      <c r="M1305" t="s">
        <v>3987</v>
      </c>
      <c r="N1305">
        <v>3.3858333329999999</v>
      </c>
      <c r="O1305">
        <v>7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23.700832999999999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2174558</v>
      </c>
      <c r="B1306">
        <v>1</v>
      </c>
      <c r="C1306" t="s">
        <v>76</v>
      </c>
      <c r="D1306" t="s">
        <v>81</v>
      </c>
      <c r="E1306" t="s">
        <v>143</v>
      </c>
      <c r="F1306" t="s">
        <v>3988</v>
      </c>
      <c r="G1306" t="s">
        <v>201</v>
      </c>
      <c r="H1306" t="s">
        <v>47</v>
      </c>
      <c r="I1306" t="s">
        <v>129</v>
      </c>
      <c r="J1306" t="s">
        <v>130</v>
      </c>
      <c r="K1306" t="s">
        <v>131</v>
      </c>
      <c r="L1306" t="s">
        <v>3989</v>
      </c>
      <c r="M1306" t="s">
        <v>3990</v>
      </c>
      <c r="N1306">
        <v>0.50527777699999998</v>
      </c>
      <c r="O1306">
        <v>0</v>
      </c>
      <c r="P1306">
        <v>1379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696.778054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2174557</v>
      </c>
      <c r="B1307">
        <v>1</v>
      </c>
      <c r="C1307" t="s">
        <v>77</v>
      </c>
      <c r="D1307" t="s">
        <v>108</v>
      </c>
      <c r="E1307" t="s">
        <v>161</v>
      </c>
      <c r="F1307" t="s">
        <v>3991</v>
      </c>
      <c r="G1307" t="s">
        <v>402</v>
      </c>
      <c r="H1307" t="s">
        <v>46</v>
      </c>
      <c r="I1307" t="s">
        <v>129</v>
      </c>
      <c r="J1307" t="s">
        <v>130</v>
      </c>
      <c r="K1307" t="s">
        <v>131</v>
      </c>
      <c r="L1307" t="s">
        <v>3992</v>
      </c>
      <c r="M1307" t="s">
        <v>3993</v>
      </c>
      <c r="N1307">
        <v>1.9513888880000001</v>
      </c>
      <c r="O1307">
        <v>0</v>
      </c>
      <c r="P1307">
        <v>15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29.270833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2174578</v>
      </c>
      <c r="B1308">
        <v>1</v>
      </c>
      <c r="C1308" t="s">
        <v>77</v>
      </c>
      <c r="D1308" t="s">
        <v>122</v>
      </c>
      <c r="E1308" t="s">
        <v>143</v>
      </c>
      <c r="F1308" t="s">
        <v>3994</v>
      </c>
      <c r="G1308" t="s">
        <v>145</v>
      </c>
      <c r="H1308" t="s">
        <v>47</v>
      </c>
      <c r="I1308" t="s">
        <v>129</v>
      </c>
      <c r="J1308" t="s">
        <v>130</v>
      </c>
      <c r="K1308" t="s">
        <v>131</v>
      </c>
      <c r="L1308" t="s">
        <v>3995</v>
      </c>
      <c r="M1308" t="s">
        <v>3996</v>
      </c>
      <c r="N1308">
        <v>1.0263888880000001</v>
      </c>
      <c r="O1308">
        <v>0</v>
      </c>
      <c r="P1308">
        <v>1</v>
      </c>
      <c r="Q1308">
        <v>6</v>
      </c>
      <c r="R1308">
        <v>54</v>
      </c>
      <c r="S1308">
        <v>0</v>
      </c>
      <c r="T1308">
        <v>0</v>
      </c>
      <c r="U1308">
        <v>0</v>
      </c>
      <c r="V1308">
        <v>1.026389</v>
      </c>
      <c r="W1308">
        <v>6.1583329999999998</v>
      </c>
      <c r="X1308">
        <v>55.424999999999997</v>
      </c>
      <c r="Y1308">
        <v>0</v>
      </c>
      <c r="Z1308">
        <v>0</v>
      </c>
    </row>
    <row r="1309" spans="1:26" x14ac:dyDescent="0.25">
      <c r="A1309">
        <v>2174563</v>
      </c>
      <c r="B1309">
        <v>1</v>
      </c>
      <c r="C1309" t="s">
        <v>76</v>
      </c>
      <c r="D1309" t="s">
        <v>86</v>
      </c>
      <c r="E1309" t="s">
        <v>161</v>
      </c>
      <c r="F1309" t="s">
        <v>3997</v>
      </c>
      <c r="G1309" t="s">
        <v>402</v>
      </c>
      <c r="H1309" t="s">
        <v>46</v>
      </c>
      <c r="I1309" t="s">
        <v>129</v>
      </c>
      <c r="J1309" t="s">
        <v>130</v>
      </c>
      <c r="K1309" t="s">
        <v>131</v>
      </c>
      <c r="L1309" t="s">
        <v>3998</v>
      </c>
      <c r="M1309" t="s">
        <v>3999</v>
      </c>
      <c r="N1309">
        <v>0.82583333299999995</v>
      </c>
      <c r="O1309">
        <v>0</v>
      </c>
      <c r="P1309">
        <v>866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715.17166599999996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2174564</v>
      </c>
      <c r="B1310">
        <v>1</v>
      </c>
      <c r="C1310" t="s">
        <v>76</v>
      </c>
      <c r="D1310" t="s">
        <v>88</v>
      </c>
      <c r="E1310" t="s">
        <v>181</v>
      </c>
      <c r="F1310" t="s">
        <v>4000</v>
      </c>
      <c r="G1310" t="s">
        <v>287</v>
      </c>
      <c r="H1310" t="s">
        <v>46</v>
      </c>
      <c r="I1310" t="s">
        <v>129</v>
      </c>
      <c r="J1310" t="s">
        <v>130</v>
      </c>
      <c r="K1310" t="s">
        <v>131</v>
      </c>
      <c r="L1310" t="s">
        <v>4001</v>
      </c>
      <c r="M1310" t="s">
        <v>4002</v>
      </c>
      <c r="N1310">
        <v>1.613888888</v>
      </c>
      <c r="O1310">
        <v>0</v>
      </c>
      <c r="P1310">
        <v>11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17.752777999999999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2174581</v>
      </c>
      <c r="B1311">
        <v>1</v>
      </c>
      <c r="C1311" t="s">
        <v>76</v>
      </c>
      <c r="D1311" t="s">
        <v>94</v>
      </c>
      <c r="E1311" t="s">
        <v>126</v>
      </c>
      <c r="F1311" t="s">
        <v>4003</v>
      </c>
      <c r="G1311" t="s">
        <v>128</v>
      </c>
      <c r="H1311" t="s">
        <v>46</v>
      </c>
      <c r="I1311" t="s">
        <v>129</v>
      </c>
      <c r="J1311" t="s">
        <v>130</v>
      </c>
      <c r="K1311" t="s">
        <v>131</v>
      </c>
      <c r="L1311" t="s">
        <v>4004</v>
      </c>
      <c r="M1311" t="s">
        <v>4005</v>
      </c>
      <c r="N1311">
        <v>1.7836111109999999</v>
      </c>
      <c r="O1311">
        <v>0</v>
      </c>
      <c r="P1311">
        <v>103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183.71194399999999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2174567</v>
      </c>
      <c r="B1312">
        <v>1</v>
      </c>
      <c r="C1312" t="s">
        <v>76</v>
      </c>
      <c r="D1312" t="s">
        <v>80</v>
      </c>
      <c r="E1312" t="s">
        <v>181</v>
      </c>
      <c r="F1312" t="s">
        <v>4006</v>
      </c>
      <c r="G1312" t="s">
        <v>194</v>
      </c>
      <c r="H1312" t="s">
        <v>46</v>
      </c>
      <c r="I1312" t="s">
        <v>129</v>
      </c>
      <c r="J1312" t="s">
        <v>130</v>
      </c>
      <c r="K1312" t="s">
        <v>131</v>
      </c>
      <c r="L1312" t="s">
        <v>4007</v>
      </c>
      <c r="M1312" t="s">
        <v>4008</v>
      </c>
      <c r="N1312">
        <v>6.0255555550000004</v>
      </c>
      <c r="O1312">
        <v>0</v>
      </c>
      <c r="P1312">
        <v>6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36.153333000000003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2174574</v>
      </c>
      <c r="B1313">
        <v>1</v>
      </c>
      <c r="C1313" t="s">
        <v>76</v>
      </c>
      <c r="D1313" t="s">
        <v>80</v>
      </c>
      <c r="E1313" t="s">
        <v>181</v>
      </c>
      <c r="F1313" t="s">
        <v>4009</v>
      </c>
      <c r="G1313" t="s">
        <v>194</v>
      </c>
      <c r="H1313" t="s">
        <v>46</v>
      </c>
      <c r="I1313" t="s">
        <v>129</v>
      </c>
      <c r="J1313" t="s">
        <v>130</v>
      </c>
      <c r="K1313" t="s">
        <v>131</v>
      </c>
      <c r="L1313" t="s">
        <v>4010</v>
      </c>
      <c r="M1313" t="s">
        <v>4011</v>
      </c>
      <c r="N1313">
        <v>2.923888888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2.923889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2174571</v>
      </c>
      <c r="B1314">
        <v>1</v>
      </c>
      <c r="C1314" t="s">
        <v>77</v>
      </c>
      <c r="D1314" t="s">
        <v>124</v>
      </c>
      <c r="E1314" t="s">
        <v>126</v>
      </c>
      <c r="F1314" t="s">
        <v>4012</v>
      </c>
      <c r="G1314" t="s">
        <v>128</v>
      </c>
      <c r="H1314" t="s">
        <v>46</v>
      </c>
      <c r="I1314" t="s">
        <v>129</v>
      </c>
      <c r="J1314" t="s">
        <v>130</v>
      </c>
      <c r="K1314" t="s">
        <v>131</v>
      </c>
      <c r="L1314" t="s">
        <v>4013</v>
      </c>
      <c r="M1314" t="s">
        <v>4014</v>
      </c>
      <c r="N1314">
        <v>2.590833333</v>
      </c>
      <c r="O1314">
        <v>0</v>
      </c>
      <c r="P1314">
        <v>9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23.317499999999999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2174577</v>
      </c>
      <c r="B1315">
        <v>1</v>
      </c>
      <c r="C1315" t="s">
        <v>76</v>
      </c>
      <c r="D1315" t="s">
        <v>81</v>
      </c>
      <c r="E1315" t="s">
        <v>181</v>
      </c>
      <c r="F1315" t="s">
        <v>4015</v>
      </c>
      <c r="G1315" t="s">
        <v>194</v>
      </c>
      <c r="H1315" t="s">
        <v>46</v>
      </c>
      <c r="I1315" t="s">
        <v>129</v>
      </c>
      <c r="J1315" t="s">
        <v>130</v>
      </c>
      <c r="K1315" t="s">
        <v>131</v>
      </c>
      <c r="L1315" t="s">
        <v>4016</v>
      </c>
      <c r="M1315" t="s">
        <v>4017</v>
      </c>
      <c r="N1315">
        <v>7.2083333329999997</v>
      </c>
      <c r="O1315">
        <v>0</v>
      </c>
      <c r="P1315">
        <v>3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21.625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2174575</v>
      </c>
      <c r="B1316">
        <v>1</v>
      </c>
      <c r="C1316" t="s">
        <v>77</v>
      </c>
      <c r="D1316" t="s">
        <v>108</v>
      </c>
      <c r="E1316" t="s">
        <v>186</v>
      </c>
      <c r="F1316" t="s">
        <v>4018</v>
      </c>
      <c r="G1316" t="s">
        <v>136</v>
      </c>
      <c r="H1316" t="s">
        <v>47</v>
      </c>
      <c r="I1316" t="s">
        <v>129</v>
      </c>
      <c r="J1316" t="s">
        <v>130</v>
      </c>
      <c r="K1316" t="s">
        <v>131</v>
      </c>
      <c r="L1316" t="s">
        <v>4019</v>
      </c>
      <c r="M1316" t="s">
        <v>4020</v>
      </c>
      <c r="N1316">
        <v>5.5833332999999999E-2</v>
      </c>
      <c r="O1316">
        <v>11</v>
      </c>
      <c r="P1316">
        <v>840</v>
      </c>
      <c r="Q1316">
        <v>24</v>
      </c>
      <c r="R1316">
        <v>5</v>
      </c>
      <c r="S1316">
        <v>20</v>
      </c>
      <c r="T1316">
        <v>412</v>
      </c>
      <c r="U1316">
        <v>0.61416700000000002</v>
      </c>
      <c r="V1316">
        <v>46.9</v>
      </c>
      <c r="W1316">
        <v>1.34</v>
      </c>
      <c r="X1316">
        <v>0.279167</v>
      </c>
      <c r="Y1316">
        <v>1.1166670000000001</v>
      </c>
      <c r="Z1316">
        <v>23.003333000000001</v>
      </c>
    </row>
    <row r="1317" spans="1:26" x14ac:dyDescent="0.25">
      <c r="A1317">
        <v>2174589</v>
      </c>
      <c r="B1317">
        <v>1</v>
      </c>
      <c r="C1317" t="s">
        <v>77</v>
      </c>
      <c r="D1317" t="s">
        <v>109</v>
      </c>
      <c r="E1317" t="s">
        <v>161</v>
      </c>
      <c r="F1317" t="s">
        <v>4021</v>
      </c>
      <c r="G1317" t="s">
        <v>402</v>
      </c>
      <c r="H1317" t="s">
        <v>46</v>
      </c>
      <c r="I1317" t="s">
        <v>129</v>
      </c>
      <c r="J1317" t="s">
        <v>130</v>
      </c>
      <c r="K1317" t="s">
        <v>131</v>
      </c>
      <c r="L1317" t="s">
        <v>4022</v>
      </c>
      <c r="M1317" t="s">
        <v>4023</v>
      </c>
      <c r="N1317">
        <v>1.5022222220000001</v>
      </c>
      <c r="O1317">
        <v>0</v>
      </c>
      <c r="P1317">
        <v>430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645.955555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2174582</v>
      </c>
      <c r="B1318">
        <v>1</v>
      </c>
      <c r="C1318" t="s">
        <v>76</v>
      </c>
      <c r="D1318" t="s">
        <v>90</v>
      </c>
      <c r="E1318" t="s">
        <v>186</v>
      </c>
      <c r="F1318" t="s">
        <v>3258</v>
      </c>
      <c r="G1318" t="s">
        <v>201</v>
      </c>
      <c r="H1318" t="s">
        <v>47</v>
      </c>
      <c r="I1318" t="s">
        <v>129</v>
      </c>
      <c r="J1318" t="s">
        <v>130</v>
      </c>
      <c r="K1318" t="s">
        <v>131</v>
      </c>
      <c r="L1318" t="s">
        <v>4024</v>
      </c>
      <c r="M1318" t="s">
        <v>4025</v>
      </c>
      <c r="N1318">
        <v>0.46361111100000002</v>
      </c>
      <c r="O1318">
        <v>0</v>
      </c>
      <c r="P1318">
        <v>0</v>
      </c>
      <c r="Q1318">
        <v>17</v>
      </c>
      <c r="R1318">
        <v>149</v>
      </c>
      <c r="S1318">
        <v>0</v>
      </c>
      <c r="T1318">
        <v>0</v>
      </c>
      <c r="U1318">
        <v>0</v>
      </c>
      <c r="V1318">
        <v>0</v>
      </c>
      <c r="W1318">
        <v>7.8813890000000004</v>
      </c>
      <c r="X1318">
        <v>69.078056000000004</v>
      </c>
      <c r="Y1318">
        <v>0</v>
      </c>
      <c r="Z1318">
        <v>0</v>
      </c>
    </row>
    <row r="1319" spans="1:26" x14ac:dyDescent="0.25">
      <c r="A1319">
        <v>2174587</v>
      </c>
      <c r="B1319">
        <v>1</v>
      </c>
      <c r="C1319" t="s">
        <v>76</v>
      </c>
      <c r="D1319" t="s">
        <v>100</v>
      </c>
      <c r="E1319" t="s">
        <v>181</v>
      </c>
      <c r="F1319" t="s">
        <v>4026</v>
      </c>
      <c r="G1319" t="s">
        <v>194</v>
      </c>
      <c r="H1319" t="s">
        <v>46</v>
      </c>
      <c r="I1319" t="s">
        <v>129</v>
      </c>
      <c r="J1319" t="s">
        <v>130</v>
      </c>
      <c r="K1319" t="s">
        <v>131</v>
      </c>
      <c r="L1319" t="s">
        <v>4027</v>
      </c>
      <c r="M1319" t="s">
        <v>4028</v>
      </c>
      <c r="N1319">
        <v>4.4000000000000004</v>
      </c>
      <c r="O1319">
        <v>0</v>
      </c>
      <c r="P1319">
        <v>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4.4000000000000004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2174584</v>
      </c>
      <c r="B1320">
        <v>1</v>
      </c>
      <c r="C1320" t="s">
        <v>76</v>
      </c>
      <c r="D1320" t="s">
        <v>96</v>
      </c>
      <c r="E1320" t="s">
        <v>186</v>
      </c>
      <c r="F1320" t="s">
        <v>3703</v>
      </c>
      <c r="G1320" t="s">
        <v>136</v>
      </c>
      <c r="H1320" t="s">
        <v>47</v>
      </c>
      <c r="I1320" t="s">
        <v>129</v>
      </c>
      <c r="J1320" t="s">
        <v>130</v>
      </c>
      <c r="K1320" t="s">
        <v>131</v>
      </c>
      <c r="L1320" t="s">
        <v>4029</v>
      </c>
      <c r="M1320" t="s">
        <v>4030</v>
      </c>
      <c r="N1320">
        <v>1.1713888880000001</v>
      </c>
      <c r="O1320">
        <v>10</v>
      </c>
      <c r="P1320">
        <v>1026</v>
      </c>
      <c r="Q1320">
        <v>0</v>
      </c>
      <c r="R1320">
        <v>0</v>
      </c>
      <c r="S1320">
        <v>0</v>
      </c>
      <c r="T1320">
        <v>0</v>
      </c>
      <c r="U1320">
        <v>11.713889</v>
      </c>
      <c r="V1320">
        <v>1201.8449989999999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2174594</v>
      </c>
      <c r="B1321">
        <v>1</v>
      </c>
      <c r="C1321" t="s">
        <v>76</v>
      </c>
      <c r="D1321" t="s">
        <v>78</v>
      </c>
      <c r="E1321" t="s">
        <v>181</v>
      </c>
      <c r="F1321" t="s">
        <v>4031</v>
      </c>
      <c r="G1321" t="s">
        <v>194</v>
      </c>
      <c r="H1321" t="s">
        <v>46</v>
      </c>
      <c r="I1321" t="s">
        <v>129</v>
      </c>
      <c r="J1321" t="s">
        <v>130</v>
      </c>
      <c r="K1321" t="s">
        <v>131</v>
      </c>
      <c r="L1321" t="s">
        <v>4032</v>
      </c>
      <c r="M1321" t="s">
        <v>4033</v>
      </c>
      <c r="N1321">
        <v>5.7641666660000004</v>
      </c>
      <c r="O1321">
        <v>0</v>
      </c>
      <c r="P1321">
        <v>1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5.7641669999999996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2174583</v>
      </c>
      <c r="B1322">
        <v>1</v>
      </c>
      <c r="C1322" t="s">
        <v>77</v>
      </c>
      <c r="D1322" t="s">
        <v>124</v>
      </c>
      <c r="E1322" t="s">
        <v>161</v>
      </c>
      <c r="F1322" t="s">
        <v>4034</v>
      </c>
      <c r="G1322" t="s">
        <v>402</v>
      </c>
      <c r="H1322" t="s">
        <v>46</v>
      </c>
      <c r="I1322" t="s">
        <v>129</v>
      </c>
      <c r="J1322" t="s">
        <v>130</v>
      </c>
      <c r="K1322" t="s">
        <v>131</v>
      </c>
      <c r="L1322" t="s">
        <v>4035</v>
      </c>
      <c r="M1322" t="s">
        <v>4036</v>
      </c>
      <c r="N1322">
        <v>2.073611111</v>
      </c>
      <c r="O1322">
        <v>0</v>
      </c>
      <c r="P1322">
        <v>107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221.87638899999999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2174596</v>
      </c>
      <c r="B1323">
        <v>1</v>
      </c>
      <c r="C1323" t="s">
        <v>76</v>
      </c>
      <c r="D1323" t="s">
        <v>101</v>
      </c>
      <c r="E1323" t="s">
        <v>181</v>
      </c>
      <c r="F1323" t="s">
        <v>4037</v>
      </c>
      <c r="G1323" t="s">
        <v>194</v>
      </c>
      <c r="H1323" t="s">
        <v>46</v>
      </c>
      <c r="I1323" t="s">
        <v>129</v>
      </c>
      <c r="J1323" t="s">
        <v>130</v>
      </c>
      <c r="K1323" t="s">
        <v>131</v>
      </c>
      <c r="L1323" t="s">
        <v>4038</v>
      </c>
      <c r="M1323" t="s">
        <v>4039</v>
      </c>
      <c r="N1323">
        <v>2.571388888</v>
      </c>
      <c r="O1323">
        <v>0</v>
      </c>
      <c r="P1323">
        <v>1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2.5713889999999999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2174601</v>
      </c>
      <c r="B1324">
        <v>1</v>
      </c>
      <c r="C1324" t="s">
        <v>76</v>
      </c>
      <c r="D1324" t="s">
        <v>91</v>
      </c>
      <c r="E1324" t="s">
        <v>186</v>
      </c>
      <c r="F1324" t="s">
        <v>4040</v>
      </c>
      <c r="G1324" t="s">
        <v>136</v>
      </c>
      <c r="H1324" t="s">
        <v>47</v>
      </c>
      <c r="I1324" t="s">
        <v>129</v>
      </c>
      <c r="J1324" t="s">
        <v>130</v>
      </c>
      <c r="K1324" t="s">
        <v>131</v>
      </c>
      <c r="L1324" t="s">
        <v>4041</v>
      </c>
      <c r="M1324" t="s">
        <v>4042</v>
      </c>
      <c r="N1324">
        <v>0.50805555499999999</v>
      </c>
      <c r="O1324">
        <v>56</v>
      </c>
      <c r="P1324">
        <v>683</v>
      </c>
      <c r="Q1324">
        <v>0</v>
      </c>
      <c r="R1324">
        <v>0</v>
      </c>
      <c r="S1324">
        <v>0</v>
      </c>
      <c r="T1324">
        <v>0</v>
      </c>
      <c r="U1324">
        <v>28.451111000000001</v>
      </c>
      <c r="V1324">
        <v>347.00194399999998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2174590</v>
      </c>
      <c r="B1325">
        <v>1</v>
      </c>
      <c r="C1325" t="s">
        <v>76</v>
      </c>
      <c r="D1325" t="s">
        <v>81</v>
      </c>
      <c r="E1325" t="s">
        <v>126</v>
      </c>
      <c r="F1325" t="s">
        <v>4043</v>
      </c>
      <c r="G1325" t="s">
        <v>444</v>
      </c>
      <c r="H1325" t="s">
        <v>46</v>
      </c>
      <c r="I1325" t="s">
        <v>129</v>
      </c>
      <c r="J1325" t="s">
        <v>130</v>
      </c>
      <c r="K1325" t="s">
        <v>131</v>
      </c>
      <c r="L1325" t="s">
        <v>4044</v>
      </c>
      <c r="M1325" t="s">
        <v>4045</v>
      </c>
      <c r="N1325">
        <v>2.8386111110000001</v>
      </c>
      <c r="O1325">
        <v>0</v>
      </c>
      <c r="P1325">
        <v>37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105.028611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2174595</v>
      </c>
      <c r="B1326">
        <v>1</v>
      </c>
      <c r="C1326" t="s">
        <v>76</v>
      </c>
      <c r="D1326" t="s">
        <v>106</v>
      </c>
      <c r="E1326" t="s">
        <v>181</v>
      </c>
      <c r="F1326" t="s">
        <v>4046</v>
      </c>
      <c r="G1326" t="s">
        <v>194</v>
      </c>
      <c r="H1326" t="s">
        <v>46</v>
      </c>
      <c r="I1326" t="s">
        <v>129</v>
      </c>
      <c r="J1326" t="s">
        <v>130</v>
      </c>
      <c r="K1326" t="s">
        <v>131</v>
      </c>
      <c r="L1326" t="s">
        <v>4047</v>
      </c>
      <c r="M1326" t="s">
        <v>4048</v>
      </c>
      <c r="N1326">
        <v>6.0636111110000002</v>
      </c>
      <c r="O1326">
        <v>0</v>
      </c>
      <c r="P1326">
        <v>1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6.0636109999999999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2174591</v>
      </c>
      <c r="B1327">
        <v>1</v>
      </c>
      <c r="C1327" t="s">
        <v>76</v>
      </c>
      <c r="D1327" t="s">
        <v>96</v>
      </c>
      <c r="E1327" t="s">
        <v>181</v>
      </c>
      <c r="F1327" t="s">
        <v>4049</v>
      </c>
      <c r="G1327" t="s">
        <v>194</v>
      </c>
      <c r="H1327" t="s">
        <v>46</v>
      </c>
      <c r="I1327" t="s">
        <v>129</v>
      </c>
      <c r="J1327" t="s">
        <v>130</v>
      </c>
      <c r="K1327" t="s">
        <v>131</v>
      </c>
      <c r="L1327" t="s">
        <v>4050</v>
      </c>
      <c r="M1327" t="s">
        <v>4051</v>
      </c>
      <c r="N1327">
        <v>2.864166666</v>
      </c>
      <c r="O1327">
        <v>0</v>
      </c>
      <c r="P1327">
        <v>1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2.8641670000000001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2174597</v>
      </c>
      <c r="B1328">
        <v>1</v>
      </c>
      <c r="C1328" t="s">
        <v>76</v>
      </c>
      <c r="D1328" t="s">
        <v>81</v>
      </c>
      <c r="E1328" t="s">
        <v>181</v>
      </c>
      <c r="F1328" t="s">
        <v>4052</v>
      </c>
      <c r="G1328" t="s">
        <v>194</v>
      </c>
      <c r="H1328" t="s">
        <v>46</v>
      </c>
      <c r="I1328" t="s">
        <v>129</v>
      </c>
      <c r="J1328" t="s">
        <v>130</v>
      </c>
      <c r="K1328" t="s">
        <v>131</v>
      </c>
      <c r="L1328" t="s">
        <v>4053</v>
      </c>
      <c r="M1328" t="s">
        <v>4054</v>
      </c>
      <c r="N1328">
        <v>3.4502777770000002</v>
      </c>
      <c r="O1328">
        <v>0</v>
      </c>
      <c r="P1328">
        <v>1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3.450278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2174592</v>
      </c>
      <c r="B1329">
        <v>1</v>
      </c>
      <c r="C1329" t="s">
        <v>76</v>
      </c>
      <c r="D1329" t="s">
        <v>79</v>
      </c>
      <c r="E1329" t="s">
        <v>143</v>
      </c>
      <c r="F1329" t="s">
        <v>4055</v>
      </c>
      <c r="G1329" t="s">
        <v>136</v>
      </c>
      <c r="H1329" t="s">
        <v>47</v>
      </c>
      <c r="I1329" t="s">
        <v>129</v>
      </c>
      <c r="J1329" t="s">
        <v>130</v>
      </c>
      <c r="K1329" t="s">
        <v>131</v>
      </c>
      <c r="L1329" t="s">
        <v>4056</v>
      </c>
      <c r="M1329" t="s">
        <v>4057</v>
      </c>
      <c r="N1329">
        <v>0.25388888799999998</v>
      </c>
      <c r="O1329">
        <v>20</v>
      </c>
      <c r="P1329">
        <v>1557</v>
      </c>
      <c r="Q1329">
        <v>0</v>
      </c>
      <c r="R1329">
        <v>0</v>
      </c>
      <c r="S1329">
        <v>0</v>
      </c>
      <c r="T1329">
        <v>0</v>
      </c>
      <c r="U1329">
        <v>5.0777780000000003</v>
      </c>
      <c r="V1329">
        <v>395.30499900000001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2174604</v>
      </c>
      <c r="B1330">
        <v>1</v>
      </c>
      <c r="C1330" t="s">
        <v>76</v>
      </c>
      <c r="D1330" t="s">
        <v>94</v>
      </c>
      <c r="E1330" t="s">
        <v>134</v>
      </c>
      <c r="F1330" t="s">
        <v>4058</v>
      </c>
      <c r="G1330" t="s">
        <v>136</v>
      </c>
      <c r="H1330" t="s">
        <v>47</v>
      </c>
      <c r="I1330" t="s">
        <v>129</v>
      </c>
      <c r="J1330" t="s">
        <v>130</v>
      </c>
      <c r="K1330" t="s">
        <v>131</v>
      </c>
      <c r="L1330" t="s">
        <v>4059</v>
      </c>
      <c r="M1330" t="s">
        <v>4060</v>
      </c>
      <c r="N1330">
        <v>0.5575</v>
      </c>
      <c r="O1330">
        <v>0</v>
      </c>
      <c r="P1330">
        <v>3</v>
      </c>
      <c r="Q1330">
        <v>0</v>
      </c>
      <c r="R1330">
        <v>0</v>
      </c>
      <c r="S1330">
        <v>8</v>
      </c>
      <c r="T1330">
        <v>321</v>
      </c>
      <c r="U1330">
        <v>0</v>
      </c>
      <c r="V1330">
        <v>1.6725000000000001</v>
      </c>
      <c r="W1330">
        <v>0</v>
      </c>
      <c r="X1330">
        <v>0</v>
      </c>
      <c r="Y1330">
        <v>4.46</v>
      </c>
      <c r="Z1330">
        <v>178.95750000000001</v>
      </c>
    </row>
    <row r="1331" spans="1:26" x14ac:dyDescent="0.25">
      <c r="A1331">
        <v>2174600</v>
      </c>
      <c r="B1331">
        <v>1</v>
      </c>
      <c r="C1331" t="s">
        <v>76</v>
      </c>
      <c r="D1331" t="s">
        <v>78</v>
      </c>
      <c r="E1331" t="s">
        <v>161</v>
      </c>
      <c r="F1331" t="s">
        <v>4061</v>
      </c>
      <c r="G1331" t="s">
        <v>402</v>
      </c>
      <c r="H1331" t="s">
        <v>46</v>
      </c>
      <c r="I1331" t="s">
        <v>129</v>
      </c>
      <c r="J1331" t="s">
        <v>130</v>
      </c>
      <c r="K1331" t="s">
        <v>131</v>
      </c>
      <c r="L1331" t="s">
        <v>4062</v>
      </c>
      <c r="M1331" t="s">
        <v>4063</v>
      </c>
      <c r="N1331">
        <v>2.036944444</v>
      </c>
      <c r="O1331">
        <v>0</v>
      </c>
      <c r="P1331">
        <v>688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1401.4177769999999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2174598</v>
      </c>
      <c r="B1332">
        <v>1</v>
      </c>
      <c r="C1332" t="s">
        <v>77</v>
      </c>
      <c r="D1332" t="s">
        <v>123</v>
      </c>
      <c r="E1332" t="s">
        <v>143</v>
      </c>
      <c r="F1332" t="s">
        <v>4064</v>
      </c>
      <c r="G1332" t="s">
        <v>136</v>
      </c>
      <c r="H1332" t="s">
        <v>47</v>
      </c>
      <c r="I1332" t="s">
        <v>129</v>
      </c>
      <c r="J1332" t="s">
        <v>130</v>
      </c>
      <c r="K1332" t="s">
        <v>131</v>
      </c>
      <c r="L1332" t="s">
        <v>4065</v>
      </c>
      <c r="M1332" t="s">
        <v>4066</v>
      </c>
      <c r="N1332">
        <v>2.946666666</v>
      </c>
      <c r="O1332">
        <v>2</v>
      </c>
      <c r="P1332">
        <v>281</v>
      </c>
      <c r="Q1332">
        <v>0</v>
      </c>
      <c r="R1332">
        <v>0</v>
      </c>
      <c r="S1332">
        <v>0</v>
      </c>
      <c r="T1332">
        <v>0</v>
      </c>
      <c r="U1332">
        <v>5.8933330000000002</v>
      </c>
      <c r="V1332">
        <v>828.01333299999999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2174603</v>
      </c>
      <c r="B1333">
        <v>1</v>
      </c>
      <c r="C1333" t="s">
        <v>76</v>
      </c>
      <c r="D1333" t="s">
        <v>106</v>
      </c>
      <c r="E1333" t="s">
        <v>181</v>
      </c>
      <c r="F1333" t="s">
        <v>4067</v>
      </c>
      <c r="G1333" t="s">
        <v>128</v>
      </c>
      <c r="H1333" t="s">
        <v>46</v>
      </c>
      <c r="I1333" t="s">
        <v>129</v>
      </c>
      <c r="J1333" t="s">
        <v>130</v>
      </c>
      <c r="K1333" t="s">
        <v>131</v>
      </c>
      <c r="L1333" t="s">
        <v>4068</v>
      </c>
      <c r="M1333" t="s">
        <v>4069</v>
      </c>
      <c r="N1333">
        <v>2.3358333330000001</v>
      </c>
      <c r="O1333">
        <v>0</v>
      </c>
      <c r="P1333">
        <v>37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86.425832999999997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2174611</v>
      </c>
      <c r="B1334">
        <v>1</v>
      </c>
      <c r="C1334" t="s">
        <v>76</v>
      </c>
      <c r="D1334" t="s">
        <v>93</v>
      </c>
      <c r="E1334" t="s">
        <v>181</v>
      </c>
      <c r="F1334" t="s">
        <v>4070</v>
      </c>
      <c r="G1334" t="s">
        <v>194</v>
      </c>
      <c r="H1334" t="s">
        <v>46</v>
      </c>
      <c r="I1334" t="s">
        <v>129</v>
      </c>
      <c r="J1334" t="s">
        <v>130</v>
      </c>
      <c r="K1334" t="s">
        <v>131</v>
      </c>
      <c r="L1334" t="s">
        <v>4071</v>
      </c>
      <c r="M1334" t="s">
        <v>4072</v>
      </c>
      <c r="N1334">
        <v>6.5263888879999996</v>
      </c>
      <c r="O1334">
        <v>0</v>
      </c>
      <c r="P1334">
        <v>1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6.526389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2174607</v>
      </c>
      <c r="B1335">
        <v>1</v>
      </c>
      <c r="C1335" t="s">
        <v>76</v>
      </c>
      <c r="D1335" t="s">
        <v>90</v>
      </c>
      <c r="E1335" t="s">
        <v>181</v>
      </c>
      <c r="F1335" t="s">
        <v>4073</v>
      </c>
      <c r="G1335" t="s">
        <v>194</v>
      </c>
      <c r="H1335" t="s">
        <v>46</v>
      </c>
      <c r="I1335" t="s">
        <v>129</v>
      </c>
      <c r="J1335" t="s">
        <v>130</v>
      </c>
      <c r="K1335" t="s">
        <v>131</v>
      </c>
      <c r="L1335" t="s">
        <v>4074</v>
      </c>
      <c r="M1335" t="s">
        <v>4075</v>
      </c>
      <c r="N1335">
        <v>3.926111111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1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3.9261110000000001</v>
      </c>
    </row>
    <row r="1336" spans="1:26" x14ac:dyDescent="0.25">
      <c r="A1336">
        <v>2174608</v>
      </c>
      <c r="B1336">
        <v>1</v>
      </c>
      <c r="C1336" t="s">
        <v>76</v>
      </c>
      <c r="D1336" t="s">
        <v>93</v>
      </c>
      <c r="E1336" t="s">
        <v>143</v>
      </c>
      <c r="F1336" t="s">
        <v>4076</v>
      </c>
      <c r="G1336" t="s">
        <v>145</v>
      </c>
      <c r="H1336" t="s">
        <v>47</v>
      </c>
      <c r="I1336" t="s">
        <v>129</v>
      </c>
      <c r="J1336" t="s">
        <v>130</v>
      </c>
      <c r="K1336" t="s">
        <v>131</v>
      </c>
      <c r="L1336" t="s">
        <v>4077</v>
      </c>
      <c r="M1336" t="s">
        <v>4078</v>
      </c>
      <c r="N1336">
        <v>5.0641666660000002</v>
      </c>
      <c r="O1336">
        <v>17</v>
      </c>
      <c r="P1336">
        <v>2209</v>
      </c>
      <c r="Q1336">
        <v>0</v>
      </c>
      <c r="R1336">
        <v>0</v>
      </c>
      <c r="S1336">
        <v>0</v>
      </c>
      <c r="T1336">
        <v>0</v>
      </c>
      <c r="U1336">
        <v>86.090833000000003</v>
      </c>
      <c r="V1336">
        <v>11186.744165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2174613</v>
      </c>
      <c r="B1337">
        <v>1</v>
      </c>
      <c r="C1337" t="s">
        <v>76</v>
      </c>
      <c r="D1337" t="s">
        <v>89</v>
      </c>
      <c r="E1337" t="s">
        <v>126</v>
      </c>
      <c r="F1337" t="s">
        <v>4079</v>
      </c>
      <c r="G1337" t="s">
        <v>128</v>
      </c>
      <c r="H1337" t="s">
        <v>46</v>
      </c>
      <c r="I1337" t="s">
        <v>129</v>
      </c>
      <c r="J1337" t="s">
        <v>130</v>
      </c>
      <c r="K1337" t="s">
        <v>131</v>
      </c>
      <c r="L1337" t="s">
        <v>4080</v>
      </c>
      <c r="M1337" t="s">
        <v>4081</v>
      </c>
      <c r="N1337">
        <v>3.6433333330000002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3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10.93</v>
      </c>
    </row>
    <row r="1338" spans="1:26" x14ac:dyDescent="0.25">
      <c r="A1338">
        <v>2174612</v>
      </c>
      <c r="B1338">
        <v>1</v>
      </c>
      <c r="C1338" t="s">
        <v>77</v>
      </c>
      <c r="D1338" t="s">
        <v>124</v>
      </c>
      <c r="E1338" t="s">
        <v>126</v>
      </c>
      <c r="F1338" t="s">
        <v>1803</v>
      </c>
      <c r="G1338" t="s">
        <v>128</v>
      </c>
      <c r="H1338" t="s">
        <v>46</v>
      </c>
      <c r="I1338" t="s">
        <v>129</v>
      </c>
      <c r="J1338" t="s">
        <v>130</v>
      </c>
      <c r="K1338" t="s">
        <v>131</v>
      </c>
      <c r="L1338" t="s">
        <v>4082</v>
      </c>
      <c r="M1338" t="s">
        <v>4083</v>
      </c>
      <c r="N1338">
        <v>1.0677777770000001</v>
      </c>
      <c r="O1338">
        <v>0</v>
      </c>
      <c r="P1338">
        <v>63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67.27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2174614</v>
      </c>
      <c r="B1339">
        <v>1</v>
      </c>
      <c r="C1339" t="s">
        <v>77</v>
      </c>
      <c r="D1339" t="s">
        <v>124</v>
      </c>
      <c r="E1339" t="s">
        <v>181</v>
      </c>
      <c r="F1339" t="s">
        <v>4084</v>
      </c>
      <c r="G1339" t="s">
        <v>1384</v>
      </c>
      <c r="H1339" t="s">
        <v>46</v>
      </c>
      <c r="I1339" t="s">
        <v>129</v>
      </c>
      <c r="J1339" t="s">
        <v>130</v>
      </c>
      <c r="K1339" t="s">
        <v>131</v>
      </c>
      <c r="L1339" t="s">
        <v>4085</v>
      </c>
      <c r="M1339" t="s">
        <v>4086</v>
      </c>
      <c r="N1339">
        <v>1.764444444</v>
      </c>
      <c r="O1339">
        <v>0</v>
      </c>
      <c r="P1339">
        <v>20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35.288888999999998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2174623</v>
      </c>
      <c r="B1340">
        <v>1</v>
      </c>
      <c r="C1340" t="s">
        <v>77</v>
      </c>
      <c r="D1340" t="s">
        <v>122</v>
      </c>
      <c r="E1340" t="s">
        <v>126</v>
      </c>
      <c r="F1340" t="s">
        <v>4087</v>
      </c>
      <c r="G1340" t="s">
        <v>223</v>
      </c>
      <c r="H1340" t="s">
        <v>46</v>
      </c>
      <c r="I1340" t="s">
        <v>129</v>
      </c>
      <c r="J1340" t="s">
        <v>130</v>
      </c>
      <c r="K1340" t="s">
        <v>131</v>
      </c>
      <c r="L1340" t="s">
        <v>4088</v>
      </c>
      <c r="M1340" t="s">
        <v>4089</v>
      </c>
      <c r="N1340">
        <v>2.1994444440000001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13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28.592777999999999</v>
      </c>
    </row>
    <row r="1341" spans="1:26" x14ac:dyDescent="0.25">
      <c r="A1341">
        <v>2174642</v>
      </c>
      <c r="B1341">
        <v>1</v>
      </c>
      <c r="C1341" t="s">
        <v>76</v>
      </c>
      <c r="D1341" t="s">
        <v>98</v>
      </c>
      <c r="E1341" t="s">
        <v>181</v>
      </c>
      <c r="F1341" t="s">
        <v>4090</v>
      </c>
      <c r="G1341" t="s">
        <v>194</v>
      </c>
      <c r="H1341" t="s">
        <v>46</v>
      </c>
      <c r="I1341" t="s">
        <v>129</v>
      </c>
      <c r="J1341" t="s">
        <v>130</v>
      </c>
      <c r="K1341" t="s">
        <v>131</v>
      </c>
      <c r="L1341" t="s">
        <v>4091</v>
      </c>
      <c r="M1341" t="s">
        <v>4092</v>
      </c>
      <c r="N1341">
        <v>2.9575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1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2.9575</v>
      </c>
    </row>
    <row r="1342" spans="1:26" x14ac:dyDescent="0.25">
      <c r="A1342">
        <v>2174621</v>
      </c>
      <c r="B1342">
        <v>1</v>
      </c>
      <c r="C1342" t="s">
        <v>76</v>
      </c>
      <c r="D1342" t="s">
        <v>81</v>
      </c>
      <c r="E1342" t="s">
        <v>126</v>
      </c>
      <c r="F1342" t="s">
        <v>4093</v>
      </c>
      <c r="G1342" t="s">
        <v>128</v>
      </c>
      <c r="H1342" t="s">
        <v>46</v>
      </c>
      <c r="I1342" t="s">
        <v>129</v>
      </c>
      <c r="J1342" t="s">
        <v>130</v>
      </c>
      <c r="K1342" t="s">
        <v>131</v>
      </c>
      <c r="L1342" t="s">
        <v>4094</v>
      </c>
      <c r="M1342" t="s">
        <v>4095</v>
      </c>
      <c r="N1342">
        <v>4.9922222219999997</v>
      </c>
      <c r="O1342">
        <v>0</v>
      </c>
      <c r="P1342">
        <v>139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693.91888900000004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2174617</v>
      </c>
      <c r="B1343">
        <v>1</v>
      </c>
      <c r="C1343" t="s">
        <v>76</v>
      </c>
      <c r="D1343" t="s">
        <v>81</v>
      </c>
      <c r="E1343" t="s">
        <v>181</v>
      </c>
      <c r="F1343" t="s">
        <v>3471</v>
      </c>
      <c r="G1343" t="s">
        <v>183</v>
      </c>
      <c r="H1343" t="s">
        <v>46</v>
      </c>
      <c r="I1343" t="s">
        <v>129</v>
      </c>
      <c r="J1343" t="s">
        <v>130</v>
      </c>
      <c r="K1343" t="s">
        <v>131</v>
      </c>
      <c r="L1343" t="s">
        <v>4096</v>
      </c>
      <c r="M1343" t="s">
        <v>4097</v>
      </c>
      <c r="N1343">
        <v>5.6447222220000004</v>
      </c>
      <c r="O1343">
        <v>0</v>
      </c>
      <c r="P1343">
        <v>4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22.578889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2174629</v>
      </c>
      <c r="B1344">
        <v>1</v>
      </c>
      <c r="C1344" t="s">
        <v>76</v>
      </c>
      <c r="D1344" t="s">
        <v>96</v>
      </c>
      <c r="E1344" t="s">
        <v>181</v>
      </c>
      <c r="F1344" t="s">
        <v>4098</v>
      </c>
      <c r="G1344" t="s">
        <v>194</v>
      </c>
      <c r="H1344" t="s">
        <v>46</v>
      </c>
      <c r="I1344" t="s">
        <v>129</v>
      </c>
      <c r="J1344" t="s">
        <v>130</v>
      </c>
      <c r="K1344" t="s">
        <v>131</v>
      </c>
      <c r="L1344" t="s">
        <v>4099</v>
      </c>
      <c r="M1344" t="s">
        <v>4100</v>
      </c>
      <c r="N1344">
        <v>0.70527777700000005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0.70527799999999996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2174625</v>
      </c>
      <c r="B1345">
        <v>1</v>
      </c>
      <c r="C1345" t="s">
        <v>76</v>
      </c>
      <c r="D1345" t="s">
        <v>89</v>
      </c>
      <c r="E1345" t="s">
        <v>186</v>
      </c>
      <c r="F1345" t="s">
        <v>4101</v>
      </c>
      <c r="G1345" t="s">
        <v>136</v>
      </c>
      <c r="H1345" t="s">
        <v>47</v>
      </c>
      <c r="I1345" t="s">
        <v>129</v>
      </c>
      <c r="J1345" t="s">
        <v>130</v>
      </c>
      <c r="K1345" t="s">
        <v>131</v>
      </c>
      <c r="L1345" t="s">
        <v>4102</v>
      </c>
      <c r="M1345" t="s">
        <v>4103</v>
      </c>
      <c r="N1345">
        <v>0.16083333299999999</v>
      </c>
      <c r="O1345">
        <v>0</v>
      </c>
      <c r="P1345">
        <v>0</v>
      </c>
      <c r="Q1345">
        <v>11</v>
      </c>
      <c r="R1345">
        <v>280</v>
      </c>
      <c r="S1345">
        <v>54</v>
      </c>
      <c r="T1345">
        <v>629</v>
      </c>
      <c r="U1345">
        <v>0</v>
      </c>
      <c r="V1345">
        <v>0</v>
      </c>
      <c r="W1345">
        <v>1.7691669999999999</v>
      </c>
      <c r="X1345">
        <v>45.033332999999999</v>
      </c>
      <c r="Y1345">
        <v>8.6850000000000005</v>
      </c>
      <c r="Z1345">
        <v>101.16416599999999</v>
      </c>
    </row>
    <row r="1346" spans="1:26" x14ac:dyDescent="0.25">
      <c r="A1346">
        <v>2174627</v>
      </c>
      <c r="B1346">
        <v>1</v>
      </c>
      <c r="C1346" t="s">
        <v>77</v>
      </c>
      <c r="D1346" t="s">
        <v>119</v>
      </c>
      <c r="E1346" t="s">
        <v>143</v>
      </c>
      <c r="F1346" t="s">
        <v>4104</v>
      </c>
      <c r="G1346" t="s">
        <v>136</v>
      </c>
      <c r="H1346" t="s">
        <v>47</v>
      </c>
      <c r="I1346" t="s">
        <v>129</v>
      </c>
      <c r="J1346" t="s">
        <v>130</v>
      </c>
      <c r="K1346" t="s">
        <v>131</v>
      </c>
      <c r="L1346" t="s">
        <v>4105</v>
      </c>
      <c r="M1346" t="s">
        <v>4106</v>
      </c>
      <c r="N1346">
        <v>2.3797222219999998</v>
      </c>
      <c r="O1346">
        <v>39</v>
      </c>
      <c r="P1346">
        <v>53</v>
      </c>
      <c r="Q1346">
        <v>15</v>
      </c>
      <c r="R1346">
        <v>0</v>
      </c>
      <c r="S1346">
        <v>28</v>
      </c>
      <c r="T1346">
        <v>0</v>
      </c>
      <c r="U1346">
        <v>92.809167000000002</v>
      </c>
      <c r="V1346">
        <v>126.12527799999999</v>
      </c>
      <c r="W1346">
        <v>35.695833</v>
      </c>
      <c r="X1346">
        <v>0</v>
      </c>
      <c r="Y1346">
        <v>66.632221999999999</v>
      </c>
      <c r="Z1346">
        <v>0</v>
      </c>
    </row>
    <row r="1347" spans="1:26" x14ac:dyDescent="0.25">
      <c r="A1347">
        <v>2174634</v>
      </c>
      <c r="B1347">
        <v>1</v>
      </c>
      <c r="C1347" t="s">
        <v>76</v>
      </c>
      <c r="D1347" t="s">
        <v>88</v>
      </c>
      <c r="E1347" t="s">
        <v>126</v>
      </c>
      <c r="F1347" t="s">
        <v>3480</v>
      </c>
      <c r="G1347" t="s">
        <v>128</v>
      </c>
      <c r="H1347" t="s">
        <v>46</v>
      </c>
      <c r="I1347" t="s">
        <v>129</v>
      </c>
      <c r="J1347" t="s">
        <v>130</v>
      </c>
      <c r="K1347" t="s">
        <v>131</v>
      </c>
      <c r="L1347" t="s">
        <v>4107</v>
      </c>
      <c r="M1347" t="s">
        <v>4108</v>
      </c>
      <c r="N1347">
        <v>2.520277777</v>
      </c>
      <c r="O1347">
        <v>0</v>
      </c>
      <c r="P1347">
        <v>35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88.209721999999999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2174636</v>
      </c>
      <c r="B1348">
        <v>1</v>
      </c>
      <c r="C1348" t="s">
        <v>76</v>
      </c>
      <c r="D1348" t="s">
        <v>79</v>
      </c>
      <c r="E1348" t="s">
        <v>718</v>
      </c>
      <c r="F1348" t="s">
        <v>4109</v>
      </c>
      <c r="G1348" t="s">
        <v>726</v>
      </c>
      <c r="H1348" t="s">
        <v>46</v>
      </c>
      <c r="I1348" t="s">
        <v>129</v>
      </c>
      <c r="J1348" t="s">
        <v>130</v>
      </c>
      <c r="K1348" t="s">
        <v>131</v>
      </c>
      <c r="L1348" t="s">
        <v>4110</v>
      </c>
      <c r="M1348" t="s">
        <v>4111</v>
      </c>
      <c r="N1348">
        <v>4.0644444440000003</v>
      </c>
      <c r="O1348">
        <v>0</v>
      </c>
      <c r="P1348">
        <v>124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503.99111099999999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2174632</v>
      </c>
      <c r="B1349">
        <v>1</v>
      </c>
      <c r="C1349" t="s">
        <v>77</v>
      </c>
      <c r="D1349" t="s">
        <v>122</v>
      </c>
      <c r="E1349" t="s">
        <v>134</v>
      </c>
      <c r="F1349" t="s">
        <v>4112</v>
      </c>
      <c r="G1349" t="s">
        <v>136</v>
      </c>
      <c r="H1349" t="s">
        <v>47</v>
      </c>
      <c r="I1349" t="s">
        <v>283</v>
      </c>
      <c r="J1349" t="s">
        <v>130</v>
      </c>
      <c r="K1349" t="s">
        <v>131</v>
      </c>
      <c r="L1349" t="s">
        <v>4113</v>
      </c>
      <c r="M1349" t="s">
        <v>4114</v>
      </c>
      <c r="N1349">
        <v>5.5555550000000002E-3</v>
      </c>
      <c r="O1349">
        <v>0</v>
      </c>
      <c r="P1349">
        <v>3</v>
      </c>
      <c r="Q1349">
        <v>0</v>
      </c>
      <c r="R1349">
        <v>0</v>
      </c>
      <c r="S1349">
        <v>17</v>
      </c>
      <c r="T1349">
        <v>725</v>
      </c>
      <c r="U1349">
        <v>0</v>
      </c>
      <c r="V1349">
        <v>1.6667000000000001E-2</v>
      </c>
      <c r="W1349">
        <v>0</v>
      </c>
      <c r="X1349">
        <v>0</v>
      </c>
      <c r="Y1349">
        <v>9.4444E-2</v>
      </c>
      <c r="Z1349">
        <v>4.0277770000000004</v>
      </c>
    </row>
    <row r="1350" spans="1:26" x14ac:dyDescent="0.25">
      <c r="A1350">
        <v>2174633</v>
      </c>
      <c r="B1350">
        <v>1</v>
      </c>
      <c r="C1350" t="s">
        <v>76</v>
      </c>
      <c r="D1350" t="s">
        <v>84</v>
      </c>
      <c r="E1350" t="s">
        <v>181</v>
      </c>
      <c r="F1350" t="s">
        <v>4115</v>
      </c>
      <c r="G1350" t="s">
        <v>183</v>
      </c>
      <c r="H1350" t="s">
        <v>46</v>
      </c>
      <c r="I1350" t="s">
        <v>129</v>
      </c>
      <c r="J1350" t="s">
        <v>130</v>
      </c>
      <c r="K1350" t="s">
        <v>131</v>
      </c>
      <c r="L1350" t="s">
        <v>4116</v>
      </c>
      <c r="M1350" t="s">
        <v>4117</v>
      </c>
      <c r="N1350">
        <v>5.0380555549999997</v>
      </c>
      <c r="O1350">
        <v>0</v>
      </c>
      <c r="P1350">
        <v>10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50.380555999999999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2174649</v>
      </c>
      <c r="B1351">
        <v>1</v>
      </c>
      <c r="C1351" t="s">
        <v>77</v>
      </c>
      <c r="D1351" t="s">
        <v>115</v>
      </c>
      <c r="E1351" t="s">
        <v>181</v>
      </c>
      <c r="F1351" t="s">
        <v>4118</v>
      </c>
      <c r="G1351" t="s">
        <v>194</v>
      </c>
      <c r="H1351" t="s">
        <v>46</v>
      </c>
      <c r="I1351" t="s">
        <v>129</v>
      </c>
      <c r="J1351" t="s">
        <v>130</v>
      </c>
      <c r="K1351" t="s">
        <v>131</v>
      </c>
      <c r="L1351" t="s">
        <v>4119</v>
      </c>
      <c r="M1351" t="s">
        <v>4120</v>
      </c>
      <c r="N1351">
        <v>1.950555555</v>
      </c>
      <c r="O1351">
        <v>0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1.950556</v>
      </c>
      <c r="Y1351">
        <v>0</v>
      </c>
      <c r="Z1351">
        <v>0</v>
      </c>
    </row>
    <row r="1352" spans="1:26" x14ac:dyDescent="0.25">
      <c r="A1352">
        <v>2174637</v>
      </c>
      <c r="B1352">
        <v>1</v>
      </c>
      <c r="C1352" t="s">
        <v>77</v>
      </c>
      <c r="D1352" t="s">
        <v>109</v>
      </c>
      <c r="E1352" t="s">
        <v>126</v>
      </c>
      <c r="F1352" t="s">
        <v>4121</v>
      </c>
      <c r="G1352" t="s">
        <v>128</v>
      </c>
      <c r="H1352" t="s">
        <v>46</v>
      </c>
      <c r="I1352" t="s">
        <v>129</v>
      </c>
      <c r="J1352" t="s">
        <v>130</v>
      </c>
      <c r="K1352" t="s">
        <v>131</v>
      </c>
      <c r="L1352" t="s">
        <v>4122</v>
      </c>
      <c r="M1352" t="s">
        <v>4123</v>
      </c>
      <c r="N1352">
        <v>0.51527777699999999</v>
      </c>
      <c r="O1352">
        <v>0</v>
      </c>
      <c r="P1352">
        <v>1</v>
      </c>
      <c r="Q1352">
        <v>0</v>
      </c>
      <c r="R1352">
        <v>0</v>
      </c>
      <c r="S1352">
        <v>0</v>
      </c>
      <c r="T1352">
        <v>40</v>
      </c>
      <c r="U1352">
        <v>0</v>
      </c>
      <c r="V1352">
        <v>0.51527800000000001</v>
      </c>
      <c r="W1352">
        <v>0</v>
      </c>
      <c r="X1352">
        <v>0</v>
      </c>
      <c r="Y1352">
        <v>0</v>
      </c>
      <c r="Z1352">
        <v>20.611111000000001</v>
      </c>
    </row>
    <row r="1353" spans="1:26" x14ac:dyDescent="0.25">
      <c r="A1353">
        <v>2174639</v>
      </c>
      <c r="B1353">
        <v>1</v>
      </c>
      <c r="C1353" t="s">
        <v>76</v>
      </c>
      <c r="D1353" t="s">
        <v>104</v>
      </c>
      <c r="E1353" t="s">
        <v>134</v>
      </c>
      <c r="F1353" t="s">
        <v>4124</v>
      </c>
      <c r="G1353" t="s">
        <v>136</v>
      </c>
      <c r="H1353" t="s">
        <v>47</v>
      </c>
      <c r="I1353" t="s">
        <v>283</v>
      </c>
      <c r="J1353" t="s">
        <v>130</v>
      </c>
      <c r="K1353" t="s">
        <v>131</v>
      </c>
      <c r="L1353" t="s">
        <v>4125</v>
      </c>
      <c r="M1353" t="s">
        <v>4126</v>
      </c>
      <c r="N1353">
        <v>5.5555550000000002E-3</v>
      </c>
      <c r="O1353">
        <v>0</v>
      </c>
      <c r="P1353">
        <v>0</v>
      </c>
      <c r="Q1353">
        <v>1</v>
      </c>
      <c r="R1353">
        <v>185</v>
      </c>
      <c r="S1353">
        <v>3</v>
      </c>
      <c r="T1353">
        <v>344</v>
      </c>
      <c r="U1353">
        <v>0</v>
      </c>
      <c r="V1353">
        <v>0</v>
      </c>
      <c r="W1353">
        <v>5.5560000000000002E-3</v>
      </c>
      <c r="X1353">
        <v>1.0277780000000001</v>
      </c>
      <c r="Y1353">
        <v>1.6667000000000001E-2</v>
      </c>
      <c r="Z1353">
        <v>1.911111</v>
      </c>
    </row>
    <row r="1354" spans="1:26" x14ac:dyDescent="0.25">
      <c r="A1354">
        <v>2174648</v>
      </c>
      <c r="B1354">
        <v>1</v>
      </c>
      <c r="C1354" t="s">
        <v>77</v>
      </c>
      <c r="D1354" t="s">
        <v>108</v>
      </c>
      <c r="E1354" t="s">
        <v>186</v>
      </c>
      <c r="F1354" t="s">
        <v>4018</v>
      </c>
      <c r="G1354" t="s">
        <v>136</v>
      </c>
      <c r="H1354" t="s">
        <v>47</v>
      </c>
      <c r="I1354" t="s">
        <v>129</v>
      </c>
      <c r="J1354" t="s">
        <v>130</v>
      </c>
      <c r="K1354" t="s">
        <v>131</v>
      </c>
      <c r="L1354" t="s">
        <v>4127</v>
      </c>
      <c r="M1354" t="s">
        <v>4128</v>
      </c>
      <c r="N1354">
        <v>9.8333332999999995E-2</v>
      </c>
      <c r="O1354">
        <v>11</v>
      </c>
      <c r="P1354">
        <v>840</v>
      </c>
      <c r="Q1354">
        <v>24</v>
      </c>
      <c r="R1354">
        <v>5</v>
      </c>
      <c r="S1354">
        <v>20</v>
      </c>
      <c r="T1354">
        <v>412</v>
      </c>
      <c r="U1354">
        <v>1.0816669999999999</v>
      </c>
      <c r="V1354">
        <v>82.6</v>
      </c>
      <c r="W1354">
        <v>2.36</v>
      </c>
      <c r="X1354">
        <v>0.49166700000000002</v>
      </c>
      <c r="Y1354">
        <v>1.9666669999999999</v>
      </c>
      <c r="Z1354">
        <v>40.513333000000003</v>
      </c>
    </row>
    <row r="1355" spans="1:26" x14ac:dyDescent="0.25">
      <c r="A1355">
        <v>2174643</v>
      </c>
      <c r="B1355">
        <v>1</v>
      </c>
      <c r="C1355" t="s">
        <v>76</v>
      </c>
      <c r="D1355" t="s">
        <v>93</v>
      </c>
      <c r="E1355" t="s">
        <v>181</v>
      </c>
      <c r="F1355" t="s">
        <v>4129</v>
      </c>
      <c r="G1355" t="s">
        <v>194</v>
      </c>
      <c r="H1355" t="s">
        <v>46</v>
      </c>
      <c r="I1355" t="s">
        <v>129</v>
      </c>
      <c r="J1355" t="s">
        <v>130</v>
      </c>
      <c r="K1355" t="s">
        <v>131</v>
      </c>
      <c r="L1355" t="s">
        <v>4130</v>
      </c>
      <c r="M1355" t="s">
        <v>4131</v>
      </c>
      <c r="N1355">
        <v>2.2383333329999999</v>
      </c>
      <c r="O1355">
        <v>0</v>
      </c>
      <c r="P1355">
        <v>2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4.476667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2174665</v>
      </c>
      <c r="B1356">
        <v>1</v>
      </c>
      <c r="C1356" t="s">
        <v>76</v>
      </c>
      <c r="D1356" t="s">
        <v>78</v>
      </c>
      <c r="E1356" t="s">
        <v>181</v>
      </c>
      <c r="F1356" t="s">
        <v>4132</v>
      </c>
      <c r="G1356" t="s">
        <v>194</v>
      </c>
      <c r="H1356" t="s">
        <v>46</v>
      </c>
      <c r="I1356" t="s">
        <v>129</v>
      </c>
      <c r="J1356" t="s">
        <v>130</v>
      </c>
      <c r="K1356" t="s">
        <v>131</v>
      </c>
      <c r="L1356" t="s">
        <v>4133</v>
      </c>
      <c r="M1356" t="s">
        <v>4134</v>
      </c>
      <c r="N1356">
        <v>5.6177777769999997</v>
      </c>
      <c r="O1356">
        <v>0</v>
      </c>
      <c r="P1356">
        <v>2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11.235556000000001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2174650</v>
      </c>
      <c r="B1357">
        <v>1</v>
      </c>
      <c r="C1357" t="s">
        <v>77</v>
      </c>
      <c r="D1357" t="s">
        <v>119</v>
      </c>
      <c r="E1357" t="s">
        <v>181</v>
      </c>
      <c r="F1357" t="s">
        <v>4135</v>
      </c>
      <c r="G1357" t="s">
        <v>194</v>
      </c>
      <c r="H1357" t="s">
        <v>46</v>
      </c>
      <c r="I1357" t="s">
        <v>129</v>
      </c>
      <c r="J1357" t="s">
        <v>130</v>
      </c>
      <c r="K1357" t="s">
        <v>131</v>
      </c>
      <c r="L1357" t="s">
        <v>4136</v>
      </c>
      <c r="M1357" t="s">
        <v>4137</v>
      </c>
      <c r="N1357">
        <v>2.3352777769999999</v>
      </c>
      <c r="O1357">
        <v>0</v>
      </c>
      <c r="P1357">
        <v>1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2.3352780000000002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2174652</v>
      </c>
      <c r="B1358">
        <v>1</v>
      </c>
      <c r="C1358" t="s">
        <v>77</v>
      </c>
      <c r="D1358" t="s">
        <v>120</v>
      </c>
      <c r="E1358" t="s">
        <v>126</v>
      </c>
      <c r="F1358" t="s">
        <v>4138</v>
      </c>
      <c r="G1358" t="s">
        <v>140</v>
      </c>
      <c r="H1358" t="s">
        <v>46</v>
      </c>
      <c r="I1358" t="s">
        <v>129</v>
      </c>
      <c r="J1358" t="s">
        <v>130</v>
      </c>
      <c r="K1358" t="s">
        <v>131</v>
      </c>
      <c r="L1358" t="s">
        <v>4139</v>
      </c>
      <c r="M1358" t="s">
        <v>4140</v>
      </c>
      <c r="N1358">
        <v>1.8319444439999999</v>
      </c>
      <c r="O1358">
        <v>0</v>
      </c>
      <c r="P1358">
        <v>0</v>
      </c>
      <c r="Q1358">
        <v>0</v>
      </c>
      <c r="R1358">
        <v>4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7.3277780000000003</v>
      </c>
      <c r="Y1358">
        <v>0</v>
      </c>
      <c r="Z1358">
        <v>0</v>
      </c>
    </row>
    <row r="1359" spans="1:26" x14ac:dyDescent="0.25">
      <c r="A1359">
        <v>2174651</v>
      </c>
      <c r="B1359">
        <v>1</v>
      </c>
      <c r="C1359" t="s">
        <v>76</v>
      </c>
      <c r="D1359" t="s">
        <v>80</v>
      </c>
      <c r="E1359" t="s">
        <v>126</v>
      </c>
      <c r="F1359" t="s">
        <v>4141</v>
      </c>
      <c r="G1359" t="s">
        <v>269</v>
      </c>
      <c r="H1359" t="s">
        <v>46</v>
      </c>
      <c r="I1359" t="s">
        <v>129</v>
      </c>
      <c r="J1359" t="s">
        <v>130</v>
      </c>
      <c r="K1359" t="s">
        <v>131</v>
      </c>
      <c r="L1359" t="s">
        <v>4142</v>
      </c>
      <c r="M1359" t="s">
        <v>4143</v>
      </c>
      <c r="N1359">
        <v>1.976111111</v>
      </c>
      <c r="O1359">
        <v>0</v>
      </c>
      <c r="P1359">
        <v>140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276.65555599999999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2174661</v>
      </c>
      <c r="B1360">
        <v>1</v>
      </c>
      <c r="C1360" t="s">
        <v>76</v>
      </c>
      <c r="D1360" t="s">
        <v>92</v>
      </c>
      <c r="E1360" t="s">
        <v>181</v>
      </c>
      <c r="F1360" t="s">
        <v>4144</v>
      </c>
      <c r="G1360" t="s">
        <v>194</v>
      </c>
      <c r="H1360" t="s">
        <v>46</v>
      </c>
      <c r="I1360" t="s">
        <v>129</v>
      </c>
      <c r="J1360" t="s">
        <v>130</v>
      </c>
      <c r="K1360" t="s">
        <v>131</v>
      </c>
      <c r="L1360" t="s">
        <v>4145</v>
      </c>
      <c r="M1360" t="s">
        <v>4146</v>
      </c>
      <c r="N1360">
        <v>1.8263888880000001</v>
      </c>
      <c r="O1360">
        <v>0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1.826389</v>
      </c>
      <c r="Y1360">
        <v>0</v>
      </c>
      <c r="Z1360">
        <v>0</v>
      </c>
    </row>
    <row r="1361" spans="1:26" x14ac:dyDescent="0.25">
      <c r="A1361">
        <v>2174660</v>
      </c>
      <c r="B1361">
        <v>1</v>
      </c>
      <c r="C1361" t="s">
        <v>77</v>
      </c>
      <c r="D1361" t="s">
        <v>111</v>
      </c>
      <c r="E1361" t="s">
        <v>126</v>
      </c>
      <c r="F1361" t="s">
        <v>4147</v>
      </c>
      <c r="G1361" t="s">
        <v>128</v>
      </c>
      <c r="H1361" t="s">
        <v>46</v>
      </c>
      <c r="I1361" t="s">
        <v>129</v>
      </c>
      <c r="J1361" t="s">
        <v>130</v>
      </c>
      <c r="K1361" t="s">
        <v>131</v>
      </c>
      <c r="L1361" t="s">
        <v>4148</v>
      </c>
      <c r="M1361" t="s">
        <v>4149</v>
      </c>
      <c r="N1361">
        <v>1.2469444439999999</v>
      </c>
      <c r="O1361">
        <v>0</v>
      </c>
      <c r="P1361">
        <v>0</v>
      </c>
      <c r="Q1361">
        <v>0</v>
      </c>
      <c r="R1361">
        <v>5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6.2347219999999997</v>
      </c>
      <c r="Y1361">
        <v>0</v>
      </c>
      <c r="Z1361">
        <v>0</v>
      </c>
    </row>
    <row r="1362" spans="1:26" x14ac:dyDescent="0.25">
      <c r="A1362">
        <v>2174672</v>
      </c>
      <c r="B1362">
        <v>1</v>
      </c>
      <c r="C1362" t="s">
        <v>76</v>
      </c>
      <c r="D1362" t="s">
        <v>78</v>
      </c>
      <c r="E1362" t="s">
        <v>181</v>
      </c>
      <c r="F1362" t="s">
        <v>4150</v>
      </c>
      <c r="G1362" t="s">
        <v>194</v>
      </c>
      <c r="H1362" t="s">
        <v>46</v>
      </c>
      <c r="I1362" t="s">
        <v>129</v>
      </c>
      <c r="J1362" t="s">
        <v>130</v>
      </c>
      <c r="K1362" t="s">
        <v>131</v>
      </c>
      <c r="L1362" t="s">
        <v>4151</v>
      </c>
      <c r="M1362" t="s">
        <v>4152</v>
      </c>
      <c r="N1362">
        <v>5.7397222220000002</v>
      </c>
      <c r="O1362">
        <v>0</v>
      </c>
      <c r="P1362">
        <v>1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5.7397220000000004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2174657</v>
      </c>
      <c r="B1363">
        <v>1</v>
      </c>
      <c r="C1363" t="s">
        <v>77</v>
      </c>
      <c r="D1363" t="s">
        <v>116</v>
      </c>
      <c r="E1363" t="s">
        <v>134</v>
      </c>
      <c r="F1363" t="s">
        <v>4153</v>
      </c>
      <c r="G1363" t="s">
        <v>136</v>
      </c>
      <c r="H1363" t="s">
        <v>47</v>
      </c>
      <c r="I1363" t="s">
        <v>129</v>
      </c>
      <c r="J1363" t="s">
        <v>130</v>
      </c>
      <c r="K1363" t="s">
        <v>131</v>
      </c>
      <c r="L1363" t="s">
        <v>4154</v>
      </c>
      <c r="M1363" t="s">
        <v>4155</v>
      </c>
      <c r="N1363">
        <v>2.6324999999999998</v>
      </c>
      <c r="O1363">
        <v>11</v>
      </c>
      <c r="P1363">
        <v>840</v>
      </c>
      <c r="Q1363">
        <v>24</v>
      </c>
      <c r="R1363">
        <v>5</v>
      </c>
      <c r="S1363">
        <v>20</v>
      </c>
      <c r="T1363">
        <v>412</v>
      </c>
      <c r="U1363">
        <v>28.9575</v>
      </c>
      <c r="V1363">
        <v>2211.3000000000002</v>
      </c>
      <c r="W1363">
        <v>63.18</v>
      </c>
      <c r="X1363">
        <v>13.1625</v>
      </c>
      <c r="Y1363">
        <v>52.65</v>
      </c>
      <c r="Z1363">
        <v>1084.5899999999999</v>
      </c>
    </row>
    <row r="1364" spans="1:26" x14ac:dyDescent="0.25">
      <c r="A1364">
        <v>2174659</v>
      </c>
      <c r="B1364">
        <v>1</v>
      </c>
      <c r="C1364" t="s">
        <v>76</v>
      </c>
      <c r="D1364" t="s">
        <v>96</v>
      </c>
      <c r="E1364" t="s">
        <v>186</v>
      </c>
      <c r="F1364" t="s">
        <v>3703</v>
      </c>
      <c r="G1364" t="s">
        <v>136</v>
      </c>
      <c r="H1364" t="s">
        <v>47</v>
      </c>
      <c r="I1364" t="s">
        <v>129</v>
      </c>
      <c r="J1364" t="s">
        <v>130</v>
      </c>
      <c r="K1364" t="s">
        <v>131</v>
      </c>
      <c r="L1364" t="s">
        <v>4156</v>
      </c>
      <c r="M1364" t="s">
        <v>4157</v>
      </c>
      <c r="N1364">
        <v>1.0177777770000001</v>
      </c>
      <c r="O1364">
        <v>10</v>
      </c>
      <c r="P1364">
        <v>1026</v>
      </c>
      <c r="Q1364">
        <v>0</v>
      </c>
      <c r="R1364">
        <v>0</v>
      </c>
      <c r="S1364">
        <v>0</v>
      </c>
      <c r="T1364">
        <v>0</v>
      </c>
      <c r="U1364">
        <v>10.177778</v>
      </c>
      <c r="V1364">
        <v>1044.2399989999999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2174662</v>
      </c>
      <c r="B1365">
        <v>1</v>
      </c>
      <c r="C1365" t="s">
        <v>76</v>
      </c>
      <c r="D1365" t="s">
        <v>99</v>
      </c>
      <c r="E1365" t="s">
        <v>181</v>
      </c>
      <c r="F1365" t="s">
        <v>4158</v>
      </c>
      <c r="G1365" t="s">
        <v>194</v>
      </c>
      <c r="H1365" t="s">
        <v>46</v>
      </c>
      <c r="I1365" t="s">
        <v>129</v>
      </c>
      <c r="J1365" t="s">
        <v>130</v>
      </c>
      <c r="K1365" t="s">
        <v>131</v>
      </c>
      <c r="L1365" t="s">
        <v>4159</v>
      </c>
      <c r="M1365" t="s">
        <v>4160</v>
      </c>
      <c r="N1365">
        <v>1.7727777769999999</v>
      </c>
      <c r="O1365">
        <v>0</v>
      </c>
      <c r="P1365">
        <v>1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1.772778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2174664</v>
      </c>
      <c r="B1366">
        <v>1</v>
      </c>
      <c r="C1366" t="s">
        <v>76</v>
      </c>
      <c r="D1366" t="s">
        <v>99</v>
      </c>
      <c r="E1366" t="s">
        <v>126</v>
      </c>
      <c r="F1366" t="s">
        <v>4161</v>
      </c>
      <c r="G1366" t="s">
        <v>140</v>
      </c>
      <c r="H1366" t="s">
        <v>46</v>
      </c>
      <c r="I1366" t="s">
        <v>129</v>
      </c>
      <c r="J1366" t="s">
        <v>130</v>
      </c>
      <c r="K1366" t="s">
        <v>131</v>
      </c>
      <c r="L1366" t="s">
        <v>4162</v>
      </c>
      <c r="M1366" t="s">
        <v>4163</v>
      </c>
      <c r="N1366">
        <v>0.98527777699999997</v>
      </c>
      <c r="O1366">
        <v>0</v>
      </c>
      <c r="P1366">
        <v>32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31.528888999999999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2174676</v>
      </c>
      <c r="B1367">
        <v>1</v>
      </c>
      <c r="C1367" t="s">
        <v>76</v>
      </c>
      <c r="D1367" t="s">
        <v>102</v>
      </c>
      <c r="E1367" t="s">
        <v>181</v>
      </c>
      <c r="F1367" t="s">
        <v>4164</v>
      </c>
      <c r="G1367" t="s">
        <v>194</v>
      </c>
      <c r="H1367" t="s">
        <v>46</v>
      </c>
      <c r="I1367" t="s">
        <v>129</v>
      </c>
      <c r="J1367" t="s">
        <v>130</v>
      </c>
      <c r="K1367" t="s">
        <v>131</v>
      </c>
      <c r="L1367" t="s">
        <v>4165</v>
      </c>
      <c r="M1367" t="s">
        <v>4166</v>
      </c>
      <c r="N1367">
        <v>3.3261111109999999</v>
      </c>
      <c r="O1367">
        <v>0</v>
      </c>
      <c r="P1367">
        <v>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3.326111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2174670</v>
      </c>
      <c r="B1368">
        <v>1</v>
      </c>
      <c r="C1368" t="s">
        <v>77</v>
      </c>
      <c r="D1368" t="s">
        <v>113</v>
      </c>
      <c r="E1368" t="s">
        <v>181</v>
      </c>
      <c r="F1368" t="s">
        <v>4167</v>
      </c>
      <c r="G1368" t="s">
        <v>287</v>
      </c>
      <c r="H1368" t="s">
        <v>46</v>
      </c>
      <c r="I1368" t="s">
        <v>129</v>
      </c>
      <c r="J1368" t="s">
        <v>130</v>
      </c>
      <c r="K1368" t="s">
        <v>131</v>
      </c>
      <c r="L1368" t="s">
        <v>4168</v>
      </c>
      <c r="M1368" t="s">
        <v>4169</v>
      </c>
      <c r="N1368">
        <v>0.87749999999999995</v>
      </c>
      <c r="O1368">
        <v>0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0.87749999999999995</v>
      </c>
      <c r="Y1368">
        <v>0</v>
      </c>
      <c r="Z1368">
        <v>0</v>
      </c>
    </row>
    <row r="1369" spans="1:26" x14ac:dyDescent="0.25">
      <c r="A1369">
        <v>2174667</v>
      </c>
      <c r="B1369">
        <v>1</v>
      </c>
      <c r="C1369" t="s">
        <v>77</v>
      </c>
      <c r="D1369" t="s">
        <v>116</v>
      </c>
      <c r="E1369" t="s">
        <v>134</v>
      </c>
      <c r="F1369" t="s">
        <v>4170</v>
      </c>
      <c r="G1369" t="s">
        <v>136</v>
      </c>
      <c r="H1369" t="s">
        <v>47</v>
      </c>
      <c r="I1369" t="s">
        <v>129</v>
      </c>
      <c r="J1369" t="s">
        <v>130</v>
      </c>
      <c r="K1369" t="s">
        <v>131</v>
      </c>
      <c r="L1369" t="s">
        <v>4171</v>
      </c>
      <c r="M1369" t="s">
        <v>4172</v>
      </c>
      <c r="N1369">
        <v>0.23111111100000001</v>
      </c>
      <c r="O1369">
        <v>201</v>
      </c>
      <c r="P1369">
        <v>3631</v>
      </c>
      <c r="Q1369">
        <v>0</v>
      </c>
      <c r="R1369">
        <v>0</v>
      </c>
      <c r="S1369">
        <v>0</v>
      </c>
      <c r="T1369">
        <v>0</v>
      </c>
      <c r="U1369">
        <v>46.453333000000001</v>
      </c>
      <c r="V1369">
        <v>839.164444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2174671</v>
      </c>
      <c r="B1370">
        <v>1</v>
      </c>
      <c r="C1370" t="s">
        <v>76</v>
      </c>
      <c r="D1370" t="s">
        <v>79</v>
      </c>
      <c r="E1370" t="s">
        <v>181</v>
      </c>
      <c r="F1370" t="s">
        <v>4173</v>
      </c>
      <c r="G1370" t="s">
        <v>194</v>
      </c>
      <c r="H1370" t="s">
        <v>46</v>
      </c>
      <c r="I1370" t="s">
        <v>129</v>
      </c>
      <c r="J1370" t="s">
        <v>130</v>
      </c>
      <c r="K1370" t="s">
        <v>131</v>
      </c>
      <c r="L1370" t="s">
        <v>4174</v>
      </c>
      <c r="M1370" t="s">
        <v>4175</v>
      </c>
      <c r="N1370">
        <v>1.8274999999999999</v>
      </c>
      <c r="O1370">
        <v>0</v>
      </c>
      <c r="P1370">
        <v>2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3.6549999999999998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2174679</v>
      </c>
      <c r="B1371">
        <v>1</v>
      </c>
      <c r="C1371" t="s">
        <v>77</v>
      </c>
      <c r="D1371" t="s">
        <v>110</v>
      </c>
      <c r="E1371" t="s">
        <v>143</v>
      </c>
      <c r="F1371" t="s">
        <v>4176</v>
      </c>
      <c r="G1371" t="s">
        <v>145</v>
      </c>
      <c r="H1371" t="s">
        <v>47</v>
      </c>
      <c r="I1371" t="s">
        <v>129</v>
      </c>
      <c r="J1371" t="s">
        <v>130</v>
      </c>
      <c r="K1371" t="s">
        <v>131</v>
      </c>
      <c r="L1371" t="s">
        <v>4177</v>
      </c>
      <c r="M1371" t="s">
        <v>4178</v>
      </c>
      <c r="N1371">
        <v>2.7877777770000001</v>
      </c>
      <c r="O1371">
        <v>0</v>
      </c>
      <c r="P1371">
        <v>0</v>
      </c>
      <c r="Q1371">
        <v>0</v>
      </c>
      <c r="R1371">
        <v>0</v>
      </c>
      <c r="S1371">
        <v>8</v>
      </c>
      <c r="T1371">
        <v>195</v>
      </c>
      <c r="U1371">
        <v>0</v>
      </c>
      <c r="V1371">
        <v>0</v>
      </c>
      <c r="W1371">
        <v>0</v>
      </c>
      <c r="X1371">
        <v>0</v>
      </c>
      <c r="Y1371">
        <v>22.302222</v>
      </c>
      <c r="Z1371">
        <v>543.61666700000001</v>
      </c>
    </row>
    <row r="1372" spans="1:26" x14ac:dyDescent="0.25">
      <c r="A1372">
        <v>2174673</v>
      </c>
      <c r="B1372">
        <v>1</v>
      </c>
      <c r="C1372" t="s">
        <v>76</v>
      </c>
      <c r="D1372" t="s">
        <v>105</v>
      </c>
      <c r="E1372" t="s">
        <v>181</v>
      </c>
      <c r="F1372" t="s">
        <v>4179</v>
      </c>
      <c r="G1372" t="s">
        <v>183</v>
      </c>
      <c r="H1372" t="s">
        <v>46</v>
      </c>
      <c r="I1372" t="s">
        <v>129</v>
      </c>
      <c r="J1372" t="s">
        <v>130</v>
      </c>
      <c r="K1372" t="s">
        <v>131</v>
      </c>
      <c r="L1372" t="s">
        <v>4180</v>
      </c>
      <c r="M1372" t="s">
        <v>4181</v>
      </c>
      <c r="N1372">
        <v>3.8736111110000002</v>
      </c>
      <c r="O1372">
        <v>0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3.8736109999999999</v>
      </c>
      <c r="Y1372">
        <v>0</v>
      </c>
      <c r="Z1372">
        <v>0</v>
      </c>
    </row>
    <row r="1373" spans="1:26" x14ac:dyDescent="0.25">
      <c r="A1373">
        <v>2174686</v>
      </c>
      <c r="B1373">
        <v>1</v>
      </c>
      <c r="C1373" t="s">
        <v>76</v>
      </c>
      <c r="D1373" t="s">
        <v>104</v>
      </c>
      <c r="E1373" t="s">
        <v>181</v>
      </c>
      <c r="F1373" t="s">
        <v>4182</v>
      </c>
      <c r="G1373" t="s">
        <v>194</v>
      </c>
      <c r="H1373" t="s">
        <v>46</v>
      </c>
      <c r="I1373" t="s">
        <v>129</v>
      </c>
      <c r="J1373" t="s">
        <v>130</v>
      </c>
      <c r="K1373" t="s">
        <v>131</v>
      </c>
      <c r="L1373" t="s">
        <v>4183</v>
      </c>
      <c r="M1373" t="s">
        <v>4184</v>
      </c>
      <c r="N1373">
        <v>3.64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1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3.64</v>
      </c>
    </row>
    <row r="1374" spans="1:26" x14ac:dyDescent="0.25">
      <c r="A1374">
        <v>2174677</v>
      </c>
      <c r="B1374">
        <v>1</v>
      </c>
      <c r="C1374" t="s">
        <v>76</v>
      </c>
      <c r="D1374" t="s">
        <v>93</v>
      </c>
      <c r="E1374" t="s">
        <v>134</v>
      </c>
      <c r="F1374" t="s">
        <v>4185</v>
      </c>
      <c r="G1374" t="s">
        <v>136</v>
      </c>
      <c r="H1374" t="s">
        <v>47</v>
      </c>
      <c r="I1374" t="s">
        <v>129</v>
      </c>
      <c r="J1374" t="s">
        <v>130</v>
      </c>
      <c r="K1374" t="s">
        <v>131</v>
      </c>
      <c r="L1374" t="s">
        <v>4186</v>
      </c>
      <c r="M1374" t="s">
        <v>4187</v>
      </c>
      <c r="N1374">
        <v>4.4172222220000004</v>
      </c>
      <c r="O1374">
        <v>2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8.8344439999999995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2174678</v>
      </c>
      <c r="B1375">
        <v>1</v>
      </c>
      <c r="C1375" t="s">
        <v>76</v>
      </c>
      <c r="D1375" t="s">
        <v>79</v>
      </c>
      <c r="E1375" t="s">
        <v>181</v>
      </c>
      <c r="F1375" t="s">
        <v>4188</v>
      </c>
      <c r="G1375" t="s">
        <v>163</v>
      </c>
      <c r="H1375" t="s">
        <v>46</v>
      </c>
      <c r="I1375" t="s">
        <v>129</v>
      </c>
      <c r="J1375" t="s">
        <v>130</v>
      </c>
      <c r="K1375" t="s">
        <v>131</v>
      </c>
      <c r="L1375" t="s">
        <v>4189</v>
      </c>
      <c r="M1375" t="s">
        <v>4190</v>
      </c>
      <c r="N1375">
        <v>1.881388888</v>
      </c>
      <c r="O1375">
        <v>0</v>
      </c>
      <c r="P1375">
        <v>4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7.5255559999999999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2174675</v>
      </c>
      <c r="B1376">
        <v>1</v>
      </c>
      <c r="C1376" t="s">
        <v>77</v>
      </c>
      <c r="D1376" t="s">
        <v>108</v>
      </c>
      <c r="E1376" t="s">
        <v>813</v>
      </c>
      <c r="F1376" t="s">
        <v>2761</v>
      </c>
      <c r="G1376" t="s">
        <v>136</v>
      </c>
      <c r="H1376" t="s">
        <v>47</v>
      </c>
      <c r="I1376" t="s">
        <v>129</v>
      </c>
      <c r="J1376" t="s">
        <v>130</v>
      </c>
      <c r="K1376" t="s">
        <v>131</v>
      </c>
      <c r="L1376" t="s">
        <v>4191</v>
      </c>
      <c r="M1376" t="s">
        <v>4192</v>
      </c>
      <c r="N1376">
        <v>6.7170277E-2</v>
      </c>
      <c r="O1376">
        <v>104</v>
      </c>
      <c r="P1376">
        <v>1046</v>
      </c>
      <c r="Q1376">
        <v>6</v>
      </c>
      <c r="R1376">
        <v>37</v>
      </c>
      <c r="S1376">
        <v>14</v>
      </c>
      <c r="T1376">
        <v>899</v>
      </c>
      <c r="U1376">
        <v>6.9857089999999999</v>
      </c>
      <c r="V1376">
        <v>70.260109999999997</v>
      </c>
      <c r="W1376">
        <v>0.40302199999999999</v>
      </c>
      <c r="X1376">
        <v>2.4853000000000001</v>
      </c>
      <c r="Y1376">
        <v>0.940384</v>
      </c>
      <c r="Z1376">
        <v>60.386079000000002</v>
      </c>
    </row>
    <row r="1377" spans="1:26" x14ac:dyDescent="0.25">
      <c r="A1377">
        <v>2174685</v>
      </c>
      <c r="B1377">
        <v>1</v>
      </c>
      <c r="C1377" t="s">
        <v>76</v>
      </c>
      <c r="D1377" t="s">
        <v>90</v>
      </c>
      <c r="E1377" t="s">
        <v>143</v>
      </c>
      <c r="F1377" t="s">
        <v>4193</v>
      </c>
      <c r="G1377" t="s">
        <v>136</v>
      </c>
      <c r="H1377" t="s">
        <v>47</v>
      </c>
      <c r="I1377" t="s">
        <v>283</v>
      </c>
      <c r="J1377" t="s">
        <v>130</v>
      </c>
      <c r="K1377" t="s">
        <v>131</v>
      </c>
      <c r="L1377" t="s">
        <v>4194</v>
      </c>
      <c r="M1377" t="s">
        <v>4195</v>
      </c>
      <c r="N1377">
        <v>2.5555555000000001E-2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144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3.68</v>
      </c>
    </row>
    <row r="1378" spans="1:26" x14ac:dyDescent="0.25">
      <c r="A1378">
        <v>2174681</v>
      </c>
      <c r="B1378">
        <v>1</v>
      </c>
      <c r="C1378" t="s">
        <v>76</v>
      </c>
      <c r="D1378" t="s">
        <v>81</v>
      </c>
      <c r="E1378" t="s">
        <v>181</v>
      </c>
      <c r="F1378" t="s">
        <v>4196</v>
      </c>
      <c r="G1378" t="s">
        <v>287</v>
      </c>
      <c r="H1378" t="s">
        <v>46</v>
      </c>
      <c r="I1378" t="s">
        <v>129</v>
      </c>
      <c r="J1378" t="s">
        <v>130</v>
      </c>
      <c r="K1378" t="s">
        <v>131</v>
      </c>
      <c r="L1378" t="s">
        <v>4197</v>
      </c>
      <c r="M1378" t="s">
        <v>4198</v>
      </c>
      <c r="N1378">
        <v>2.278333333</v>
      </c>
      <c r="O1378">
        <v>0</v>
      </c>
      <c r="P1378">
        <v>13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29.618333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2174682</v>
      </c>
      <c r="B1379">
        <v>1</v>
      </c>
      <c r="C1379" t="s">
        <v>76</v>
      </c>
      <c r="D1379" t="s">
        <v>97</v>
      </c>
      <c r="E1379" t="s">
        <v>126</v>
      </c>
      <c r="F1379" t="s">
        <v>3901</v>
      </c>
      <c r="G1379" t="s">
        <v>128</v>
      </c>
      <c r="H1379" t="s">
        <v>46</v>
      </c>
      <c r="I1379" t="s">
        <v>129</v>
      </c>
      <c r="J1379" t="s">
        <v>130</v>
      </c>
      <c r="K1379" t="s">
        <v>131</v>
      </c>
      <c r="L1379" t="s">
        <v>4199</v>
      </c>
      <c r="M1379" t="s">
        <v>4200</v>
      </c>
      <c r="N1379">
        <v>1.696666666</v>
      </c>
      <c r="O1379">
        <v>0</v>
      </c>
      <c r="P1379">
        <v>33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55.99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2174684</v>
      </c>
      <c r="B1380">
        <v>1</v>
      </c>
      <c r="C1380" t="s">
        <v>76</v>
      </c>
      <c r="D1380" t="s">
        <v>101</v>
      </c>
      <c r="E1380" t="s">
        <v>718</v>
      </c>
      <c r="F1380" t="s">
        <v>1874</v>
      </c>
      <c r="G1380" t="s">
        <v>128</v>
      </c>
      <c r="H1380" t="s">
        <v>46</v>
      </c>
      <c r="I1380" t="s">
        <v>129</v>
      </c>
      <c r="J1380" t="s">
        <v>130</v>
      </c>
      <c r="K1380" t="s">
        <v>131</v>
      </c>
      <c r="L1380" t="s">
        <v>4201</v>
      </c>
      <c r="M1380" t="s">
        <v>4202</v>
      </c>
      <c r="N1380">
        <v>1.716111111</v>
      </c>
      <c r="O1380">
        <v>0</v>
      </c>
      <c r="P1380">
        <v>32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54.915556000000002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2174692</v>
      </c>
      <c r="B1381">
        <v>1</v>
      </c>
      <c r="C1381" t="s">
        <v>76</v>
      </c>
      <c r="D1381" t="s">
        <v>100</v>
      </c>
      <c r="E1381" t="s">
        <v>181</v>
      </c>
      <c r="F1381" t="s">
        <v>4203</v>
      </c>
      <c r="G1381" t="s">
        <v>194</v>
      </c>
      <c r="H1381" t="s">
        <v>46</v>
      </c>
      <c r="I1381" t="s">
        <v>129</v>
      </c>
      <c r="J1381" t="s">
        <v>130</v>
      </c>
      <c r="K1381" t="s">
        <v>131</v>
      </c>
      <c r="L1381" t="s">
        <v>4204</v>
      </c>
      <c r="M1381" t="s">
        <v>4205</v>
      </c>
      <c r="N1381">
        <v>2.364166666</v>
      </c>
      <c r="O1381">
        <v>0</v>
      </c>
      <c r="P1381">
        <v>1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2.3641670000000001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2174691</v>
      </c>
      <c r="B1382">
        <v>1</v>
      </c>
      <c r="C1382" t="s">
        <v>76</v>
      </c>
      <c r="D1382" t="s">
        <v>94</v>
      </c>
      <c r="E1382" t="s">
        <v>181</v>
      </c>
      <c r="F1382" t="s">
        <v>4206</v>
      </c>
      <c r="G1382" t="s">
        <v>194</v>
      </c>
      <c r="H1382" t="s">
        <v>46</v>
      </c>
      <c r="I1382" t="s">
        <v>129</v>
      </c>
      <c r="J1382" t="s">
        <v>130</v>
      </c>
      <c r="K1382" t="s">
        <v>131</v>
      </c>
      <c r="L1382" t="s">
        <v>4207</v>
      </c>
      <c r="M1382" t="s">
        <v>4208</v>
      </c>
      <c r="N1382">
        <v>2.355</v>
      </c>
      <c r="O1382">
        <v>0</v>
      </c>
      <c r="P1382">
        <v>1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2.355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2174726</v>
      </c>
      <c r="B1383">
        <v>1</v>
      </c>
      <c r="C1383" t="s">
        <v>76</v>
      </c>
      <c r="D1383" t="s">
        <v>86</v>
      </c>
      <c r="E1383" t="s">
        <v>126</v>
      </c>
      <c r="F1383" t="s">
        <v>4209</v>
      </c>
      <c r="G1383" t="s">
        <v>128</v>
      </c>
      <c r="H1383" t="s">
        <v>46</v>
      </c>
      <c r="I1383" t="s">
        <v>129</v>
      </c>
      <c r="J1383" t="s">
        <v>130</v>
      </c>
      <c r="K1383" t="s">
        <v>131</v>
      </c>
      <c r="L1383" t="s">
        <v>4210</v>
      </c>
      <c r="M1383" t="s">
        <v>4211</v>
      </c>
      <c r="N1383">
        <v>4.0472222220000003</v>
      </c>
      <c r="O1383">
        <v>0</v>
      </c>
      <c r="P1383">
        <v>112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453.28888899999998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2174696</v>
      </c>
      <c r="B1384">
        <v>1</v>
      </c>
      <c r="C1384" t="s">
        <v>77</v>
      </c>
      <c r="D1384" t="s">
        <v>109</v>
      </c>
      <c r="E1384" t="s">
        <v>126</v>
      </c>
      <c r="F1384" t="s">
        <v>4121</v>
      </c>
      <c r="G1384" t="s">
        <v>128</v>
      </c>
      <c r="H1384" t="s">
        <v>46</v>
      </c>
      <c r="I1384" t="s">
        <v>129</v>
      </c>
      <c r="J1384" t="s">
        <v>130</v>
      </c>
      <c r="K1384" t="s">
        <v>131</v>
      </c>
      <c r="L1384" t="s">
        <v>4212</v>
      </c>
      <c r="M1384" t="s">
        <v>4213</v>
      </c>
      <c r="N1384">
        <v>1.695277777</v>
      </c>
      <c r="O1384">
        <v>0</v>
      </c>
      <c r="P1384">
        <v>1</v>
      </c>
      <c r="Q1384">
        <v>0</v>
      </c>
      <c r="R1384">
        <v>0</v>
      </c>
      <c r="S1384">
        <v>0</v>
      </c>
      <c r="T1384">
        <v>40</v>
      </c>
      <c r="U1384">
        <v>0</v>
      </c>
      <c r="V1384">
        <v>1.6952780000000001</v>
      </c>
      <c r="W1384">
        <v>0</v>
      </c>
      <c r="X1384">
        <v>0</v>
      </c>
      <c r="Y1384">
        <v>0</v>
      </c>
      <c r="Z1384">
        <v>67.811110999999997</v>
      </c>
    </row>
    <row r="1385" spans="1:26" x14ac:dyDescent="0.25">
      <c r="A1385">
        <v>2174694</v>
      </c>
      <c r="B1385">
        <v>1</v>
      </c>
      <c r="C1385" t="s">
        <v>76</v>
      </c>
      <c r="D1385" t="s">
        <v>90</v>
      </c>
      <c r="E1385" t="s">
        <v>161</v>
      </c>
      <c r="F1385" t="s">
        <v>4214</v>
      </c>
      <c r="G1385" t="s">
        <v>402</v>
      </c>
      <c r="H1385" t="s">
        <v>46</v>
      </c>
      <c r="I1385" t="s">
        <v>129</v>
      </c>
      <c r="J1385" t="s">
        <v>130</v>
      </c>
      <c r="K1385" t="s">
        <v>131</v>
      </c>
      <c r="L1385" t="s">
        <v>4215</v>
      </c>
      <c r="M1385" t="s">
        <v>4216</v>
      </c>
      <c r="N1385">
        <v>3.0127777770000002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6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18.076667</v>
      </c>
    </row>
    <row r="1386" spans="1:26" x14ac:dyDescent="0.25">
      <c r="A1386">
        <v>2174698</v>
      </c>
      <c r="B1386">
        <v>1</v>
      </c>
      <c r="C1386" t="s">
        <v>76</v>
      </c>
      <c r="D1386" t="s">
        <v>100</v>
      </c>
      <c r="E1386" t="s">
        <v>181</v>
      </c>
      <c r="F1386" t="s">
        <v>4217</v>
      </c>
      <c r="G1386" t="s">
        <v>194</v>
      </c>
      <c r="H1386" t="s">
        <v>46</v>
      </c>
      <c r="I1386" t="s">
        <v>129</v>
      </c>
      <c r="J1386" t="s">
        <v>130</v>
      </c>
      <c r="K1386" t="s">
        <v>131</v>
      </c>
      <c r="L1386" t="s">
        <v>4218</v>
      </c>
      <c r="M1386" t="s">
        <v>4219</v>
      </c>
      <c r="N1386">
        <v>0.73277777700000002</v>
      </c>
      <c r="O1386">
        <v>0</v>
      </c>
      <c r="P1386">
        <v>3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2.1983329999999999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2174699</v>
      </c>
      <c r="B1387">
        <v>1</v>
      </c>
      <c r="C1387" t="s">
        <v>76</v>
      </c>
      <c r="D1387" t="s">
        <v>88</v>
      </c>
      <c r="E1387" t="s">
        <v>181</v>
      </c>
      <c r="F1387" t="s">
        <v>4220</v>
      </c>
      <c r="G1387" t="s">
        <v>287</v>
      </c>
      <c r="H1387" t="s">
        <v>46</v>
      </c>
      <c r="I1387" t="s">
        <v>129</v>
      </c>
      <c r="J1387" t="s">
        <v>130</v>
      </c>
      <c r="K1387" t="s">
        <v>131</v>
      </c>
      <c r="L1387" t="s">
        <v>4221</v>
      </c>
      <c r="M1387" t="s">
        <v>4222</v>
      </c>
      <c r="N1387">
        <v>2.090833333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2.0908329999999999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2174697</v>
      </c>
      <c r="B1388">
        <v>1</v>
      </c>
      <c r="C1388" t="s">
        <v>77</v>
      </c>
      <c r="D1388" t="s">
        <v>116</v>
      </c>
      <c r="E1388" t="s">
        <v>181</v>
      </c>
      <c r="F1388" t="s">
        <v>4223</v>
      </c>
      <c r="G1388" t="s">
        <v>287</v>
      </c>
      <c r="H1388" t="s">
        <v>46</v>
      </c>
      <c r="I1388" t="s">
        <v>129</v>
      </c>
      <c r="J1388" t="s">
        <v>130</v>
      </c>
      <c r="K1388" t="s">
        <v>131</v>
      </c>
      <c r="L1388" t="s">
        <v>4224</v>
      </c>
      <c r="M1388" t="s">
        <v>4225</v>
      </c>
      <c r="N1388">
        <v>0.34166666600000001</v>
      </c>
      <c r="O1388">
        <v>0</v>
      </c>
      <c r="P1388">
        <v>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0.341667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2174706</v>
      </c>
      <c r="B1389">
        <v>1</v>
      </c>
      <c r="C1389" t="s">
        <v>76</v>
      </c>
      <c r="D1389" t="s">
        <v>88</v>
      </c>
      <c r="E1389" t="s">
        <v>143</v>
      </c>
      <c r="F1389" t="s">
        <v>4226</v>
      </c>
      <c r="G1389" t="s">
        <v>145</v>
      </c>
      <c r="H1389" t="s">
        <v>47</v>
      </c>
      <c r="I1389" t="s">
        <v>129</v>
      </c>
      <c r="J1389" t="s">
        <v>130</v>
      </c>
      <c r="K1389" t="s">
        <v>131</v>
      </c>
      <c r="L1389" t="s">
        <v>4227</v>
      </c>
      <c r="M1389" t="s">
        <v>4228</v>
      </c>
      <c r="N1389">
        <v>1.593611111</v>
      </c>
      <c r="O1389">
        <v>0</v>
      </c>
      <c r="P1389">
        <v>55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87.648611000000002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2174701</v>
      </c>
      <c r="B1390">
        <v>1</v>
      </c>
      <c r="C1390" t="s">
        <v>76</v>
      </c>
      <c r="D1390" t="s">
        <v>89</v>
      </c>
      <c r="E1390" t="s">
        <v>126</v>
      </c>
      <c r="F1390" t="s">
        <v>4229</v>
      </c>
      <c r="G1390" t="s">
        <v>671</v>
      </c>
      <c r="H1390" t="s">
        <v>46</v>
      </c>
      <c r="I1390" t="s">
        <v>129</v>
      </c>
      <c r="J1390" t="s">
        <v>130</v>
      </c>
      <c r="K1390" t="s">
        <v>131</v>
      </c>
      <c r="L1390" t="s">
        <v>4230</v>
      </c>
      <c r="M1390" t="s">
        <v>4231</v>
      </c>
      <c r="N1390">
        <v>2.0530555549999998</v>
      </c>
      <c r="O1390">
        <v>0</v>
      </c>
      <c r="P1390">
        <v>10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20.530556000000001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2174711</v>
      </c>
      <c r="B1391">
        <v>1</v>
      </c>
      <c r="C1391" t="s">
        <v>76</v>
      </c>
      <c r="D1391" t="s">
        <v>96</v>
      </c>
      <c r="E1391" t="s">
        <v>181</v>
      </c>
      <c r="F1391" t="s">
        <v>4232</v>
      </c>
      <c r="G1391" t="s">
        <v>183</v>
      </c>
      <c r="H1391" t="s">
        <v>46</v>
      </c>
      <c r="I1391" t="s">
        <v>129</v>
      </c>
      <c r="J1391" t="s">
        <v>130</v>
      </c>
      <c r="K1391" t="s">
        <v>131</v>
      </c>
      <c r="L1391" t="s">
        <v>4233</v>
      </c>
      <c r="M1391" t="s">
        <v>4234</v>
      </c>
      <c r="N1391">
        <v>1.971944444</v>
      </c>
      <c r="O1391">
        <v>0</v>
      </c>
      <c r="P1391">
        <v>22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43.382778000000002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2174708</v>
      </c>
      <c r="B1392">
        <v>1</v>
      </c>
      <c r="C1392" t="s">
        <v>76</v>
      </c>
      <c r="D1392" t="s">
        <v>89</v>
      </c>
      <c r="E1392" t="s">
        <v>181</v>
      </c>
      <c r="F1392" t="s">
        <v>4235</v>
      </c>
      <c r="G1392" t="s">
        <v>194</v>
      </c>
      <c r="H1392" t="s">
        <v>46</v>
      </c>
      <c r="I1392" t="s">
        <v>129</v>
      </c>
      <c r="J1392" t="s">
        <v>130</v>
      </c>
      <c r="K1392" t="s">
        <v>131</v>
      </c>
      <c r="L1392" t="s">
        <v>4236</v>
      </c>
      <c r="M1392" t="s">
        <v>4237</v>
      </c>
      <c r="N1392">
        <v>0.99472222200000004</v>
      </c>
      <c r="O1392">
        <v>0</v>
      </c>
      <c r="P1392">
        <v>3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2.9841669999999998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2174704</v>
      </c>
      <c r="B1393">
        <v>1</v>
      </c>
      <c r="C1393" t="s">
        <v>76</v>
      </c>
      <c r="D1393" t="s">
        <v>99</v>
      </c>
      <c r="E1393" t="s">
        <v>186</v>
      </c>
      <c r="F1393" t="s">
        <v>4238</v>
      </c>
      <c r="G1393" t="s">
        <v>201</v>
      </c>
      <c r="H1393" t="s">
        <v>47</v>
      </c>
      <c r="I1393" t="s">
        <v>129</v>
      </c>
      <c r="J1393" t="s">
        <v>130</v>
      </c>
      <c r="K1393" t="s">
        <v>131</v>
      </c>
      <c r="L1393" t="s">
        <v>4239</v>
      </c>
      <c r="M1393" t="s">
        <v>4240</v>
      </c>
      <c r="N1393">
        <v>1.0219444440000001</v>
      </c>
      <c r="O1393">
        <v>0</v>
      </c>
      <c r="P1393">
        <v>826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844.12611100000004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2174709</v>
      </c>
      <c r="B1394">
        <v>1</v>
      </c>
      <c r="C1394" t="s">
        <v>77</v>
      </c>
      <c r="D1394" t="s">
        <v>123</v>
      </c>
      <c r="E1394" t="s">
        <v>134</v>
      </c>
      <c r="F1394" t="s">
        <v>4241</v>
      </c>
      <c r="G1394" t="s">
        <v>136</v>
      </c>
      <c r="H1394" t="s">
        <v>47</v>
      </c>
      <c r="I1394" t="s">
        <v>129</v>
      </c>
      <c r="J1394" t="s">
        <v>130</v>
      </c>
      <c r="K1394" t="s">
        <v>131</v>
      </c>
      <c r="L1394" t="s">
        <v>4242</v>
      </c>
      <c r="M1394" t="s">
        <v>4243</v>
      </c>
      <c r="N1394">
        <v>4.2058333330000002</v>
      </c>
      <c r="O1394">
        <v>55</v>
      </c>
      <c r="P1394">
        <v>32</v>
      </c>
      <c r="Q1394">
        <v>0</v>
      </c>
      <c r="R1394">
        <v>0</v>
      </c>
      <c r="S1394">
        <v>0</v>
      </c>
      <c r="T1394">
        <v>0</v>
      </c>
      <c r="U1394">
        <v>231.32083299999999</v>
      </c>
      <c r="V1394">
        <v>134.58666700000001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2174712</v>
      </c>
      <c r="B1395">
        <v>1</v>
      </c>
      <c r="C1395" t="s">
        <v>77</v>
      </c>
      <c r="D1395" t="s">
        <v>112</v>
      </c>
      <c r="E1395" t="s">
        <v>161</v>
      </c>
      <c r="F1395" t="s">
        <v>3647</v>
      </c>
      <c r="G1395" t="s">
        <v>259</v>
      </c>
      <c r="H1395" t="s">
        <v>46</v>
      </c>
      <c r="I1395" t="s">
        <v>129</v>
      </c>
      <c r="J1395" t="s">
        <v>130</v>
      </c>
      <c r="K1395" t="s">
        <v>131</v>
      </c>
      <c r="L1395" t="s">
        <v>4244</v>
      </c>
      <c r="M1395" t="s">
        <v>4245</v>
      </c>
      <c r="N1395">
        <v>0.71916666600000001</v>
      </c>
      <c r="O1395">
        <v>0</v>
      </c>
      <c r="P1395">
        <v>0</v>
      </c>
      <c r="Q1395">
        <v>0</v>
      </c>
      <c r="R1395">
        <v>31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22.294167000000002</v>
      </c>
      <c r="Y1395">
        <v>0</v>
      </c>
      <c r="Z1395">
        <v>0</v>
      </c>
    </row>
    <row r="1396" spans="1:26" x14ac:dyDescent="0.25">
      <c r="A1396">
        <v>2174716</v>
      </c>
      <c r="B1396">
        <v>1</v>
      </c>
      <c r="C1396" t="s">
        <v>77</v>
      </c>
      <c r="D1396" t="s">
        <v>119</v>
      </c>
      <c r="E1396" t="s">
        <v>181</v>
      </c>
      <c r="F1396" t="s">
        <v>4246</v>
      </c>
      <c r="G1396" t="s">
        <v>194</v>
      </c>
      <c r="H1396" t="s">
        <v>46</v>
      </c>
      <c r="I1396" t="s">
        <v>129</v>
      </c>
      <c r="J1396" t="s">
        <v>130</v>
      </c>
      <c r="K1396" t="s">
        <v>131</v>
      </c>
      <c r="L1396" t="s">
        <v>4247</v>
      </c>
      <c r="M1396" t="s">
        <v>4248</v>
      </c>
      <c r="N1396">
        <v>4.0619444439999999</v>
      </c>
      <c r="O1396">
        <v>0</v>
      </c>
      <c r="P1396">
        <v>5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20.309722000000001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2174721</v>
      </c>
      <c r="B1397">
        <v>1</v>
      </c>
      <c r="C1397" t="s">
        <v>77</v>
      </c>
      <c r="D1397" t="s">
        <v>123</v>
      </c>
      <c r="E1397" t="s">
        <v>126</v>
      </c>
      <c r="F1397" t="s">
        <v>4249</v>
      </c>
      <c r="G1397" t="s">
        <v>128</v>
      </c>
      <c r="H1397" t="s">
        <v>46</v>
      </c>
      <c r="I1397" t="s">
        <v>129</v>
      </c>
      <c r="J1397" t="s">
        <v>130</v>
      </c>
      <c r="K1397" t="s">
        <v>131</v>
      </c>
      <c r="L1397" t="s">
        <v>4250</v>
      </c>
      <c r="M1397" t="s">
        <v>4251</v>
      </c>
      <c r="N1397">
        <v>5.0097222219999997</v>
      </c>
      <c r="O1397">
        <v>0</v>
      </c>
      <c r="P1397">
        <v>6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30.058333000000001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2174715</v>
      </c>
      <c r="B1398">
        <v>1</v>
      </c>
      <c r="C1398" t="s">
        <v>77</v>
      </c>
      <c r="D1398" t="s">
        <v>112</v>
      </c>
      <c r="E1398" t="s">
        <v>181</v>
      </c>
      <c r="F1398" t="s">
        <v>4252</v>
      </c>
      <c r="G1398" t="s">
        <v>194</v>
      </c>
      <c r="H1398" t="s">
        <v>46</v>
      </c>
      <c r="I1398" t="s">
        <v>129</v>
      </c>
      <c r="J1398" t="s">
        <v>130</v>
      </c>
      <c r="K1398" t="s">
        <v>131</v>
      </c>
      <c r="L1398" t="s">
        <v>4253</v>
      </c>
      <c r="M1398" t="s">
        <v>4254</v>
      </c>
      <c r="N1398">
        <v>2.0813888880000002</v>
      </c>
      <c r="O1398">
        <v>0</v>
      </c>
      <c r="P1398">
        <v>0</v>
      </c>
      <c r="Q1398">
        <v>0</v>
      </c>
      <c r="R1398">
        <v>4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8.3255560000000006</v>
      </c>
      <c r="Y1398">
        <v>0</v>
      </c>
      <c r="Z1398">
        <v>0</v>
      </c>
    </row>
    <row r="1399" spans="1:26" x14ac:dyDescent="0.25">
      <c r="A1399">
        <v>2174724</v>
      </c>
      <c r="B1399">
        <v>1</v>
      </c>
      <c r="C1399" t="s">
        <v>77</v>
      </c>
      <c r="D1399" t="s">
        <v>110</v>
      </c>
      <c r="E1399" t="s">
        <v>126</v>
      </c>
      <c r="F1399" t="s">
        <v>4255</v>
      </c>
      <c r="G1399" t="s">
        <v>128</v>
      </c>
      <c r="H1399" t="s">
        <v>46</v>
      </c>
      <c r="I1399" t="s">
        <v>129</v>
      </c>
      <c r="J1399" t="s">
        <v>130</v>
      </c>
      <c r="K1399" t="s">
        <v>131</v>
      </c>
      <c r="L1399" t="s">
        <v>4256</v>
      </c>
      <c r="M1399" t="s">
        <v>4257</v>
      </c>
      <c r="N1399">
        <v>1.5872222220000001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57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90.471666999999997</v>
      </c>
    </row>
    <row r="1400" spans="1:26" x14ac:dyDescent="0.25">
      <c r="A1400">
        <v>2174717</v>
      </c>
      <c r="B1400">
        <v>1</v>
      </c>
      <c r="C1400" t="s">
        <v>77</v>
      </c>
      <c r="D1400" t="s">
        <v>123</v>
      </c>
      <c r="E1400" t="s">
        <v>181</v>
      </c>
      <c r="F1400" t="s">
        <v>4258</v>
      </c>
      <c r="G1400" t="s">
        <v>287</v>
      </c>
      <c r="H1400" t="s">
        <v>46</v>
      </c>
      <c r="I1400" t="s">
        <v>129</v>
      </c>
      <c r="J1400" t="s">
        <v>130</v>
      </c>
      <c r="K1400" t="s">
        <v>131</v>
      </c>
      <c r="L1400" t="s">
        <v>4259</v>
      </c>
      <c r="M1400" t="s">
        <v>4260</v>
      </c>
      <c r="N1400">
        <v>1.0247222220000001</v>
      </c>
      <c r="O1400">
        <v>0</v>
      </c>
      <c r="P1400">
        <v>15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15.370832999999999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2174720</v>
      </c>
      <c r="B1401">
        <v>1</v>
      </c>
      <c r="C1401" t="s">
        <v>76</v>
      </c>
      <c r="D1401" t="s">
        <v>78</v>
      </c>
      <c r="E1401" t="s">
        <v>161</v>
      </c>
      <c r="F1401" t="s">
        <v>4261</v>
      </c>
      <c r="G1401" t="s">
        <v>163</v>
      </c>
      <c r="H1401" t="s">
        <v>46</v>
      </c>
      <c r="I1401" t="s">
        <v>129</v>
      </c>
      <c r="J1401" t="s">
        <v>130</v>
      </c>
      <c r="K1401" t="s">
        <v>131</v>
      </c>
      <c r="L1401" t="s">
        <v>4262</v>
      </c>
      <c r="M1401" t="s">
        <v>4263</v>
      </c>
      <c r="N1401">
        <v>1.257222222</v>
      </c>
      <c r="O1401">
        <v>0</v>
      </c>
      <c r="P1401">
        <v>933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1172.988333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2174718</v>
      </c>
      <c r="B1402">
        <v>1</v>
      </c>
      <c r="C1402" t="s">
        <v>77</v>
      </c>
      <c r="D1402" t="s">
        <v>124</v>
      </c>
      <c r="E1402" t="s">
        <v>181</v>
      </c>
      <c r="F1402" t="s">
        <v>4264</v>
      </c>
      <c r="G1402" t="s">
        <v>183</v>
      </c>
      <c r="H1402" t="s">
        <v>46</v>
      </c>
      <c r="I1402" t="s">
        <v>129</v>
      </c>
      <c r="J1402" t="s">
        <v>130</v>
      </c>
      <c r="K1402" t="s">
        <v>131</v>
      </c>
      <c r="L1402" t="s">
        <v>4265</v>
      </c>
      <c r="M1402" t="s">
        <v>4266</v>
      </c>
      <c r="N1402">
        <v>4.2416666660000004</v>
      </c>
      <c r="O1402">
        <v>0</v>
      </c>
      <c r="P1402">
        <v>4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16.966667000000001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2174723</v>
      </c>
      <c r="B1403">
        <v>1</v>
      </c>
      <c r="C1403" t="s">
        <v>77</v>
      </c>
      <c r="D1403" t="s">
        <v>119</v>
      </c>
      <c r="E1403" t="s">
        <v>134</v>
      </c>
      <c r="F1403" t="s">
        <v>4267</v>
      </c>
      <c r="G1403" t="s">
        <v>136</v>
      </c>
      <c r="H1403" t="s">
        <v>47</v>
      </c>
      <c r="I1403" t="s">
        <v>129</v>
      </c>
      <c r="J1403" t="s">
        <v>130</v>
      </c>
      <c r="K1403" t="s">
        <v>131</v>
      </c>
      <c r="L1403" t="s">
        <v>4268</v>
      </c>
      <c r="M1403" t="s">
        <v>4269</v>
      </c>
      <c r="N1403">
        <v>1.592222222</v>
      </c>
      <c r="O1403">
        <v>423</v>
      </c>
      <c r="P1403">
        <v>1096</v>
      </c>
      <c r="Q1403">
        <v>0</v>
      </c>
      <c r="R1403">
        <v>0</v>
      </c>
      <c r="S1403">
        <v>0</v>
      </c>
      <c r="T1403">
        <v>0</v>
      </c>
      <c r="U1403">
        <v>673.51</v>
      </c>
      <c r="V1403">
        <v>1745.0755549999999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2174744</v>
      </c>
      <c r="B1404">
        <v>1</v>
      </c>
      <c r="C1404" t="s">
        <v>76</v>
      </c>
      <c r="D1404" t="s">
        <v>80</v>
      </c>
      <c r="E1404" t="s">
        <v>181</v>
      </c>
      <c r="F1404" t="s">
        <v>4270</v>
      </c>
      <c r="G1404" t="s">
        <v>287</v>
      </c>
      <c r="H1404" t="s">
        <v>46</v>
      </c>
      <c r="I1404" t="s">
        <v>129</v>
      </c>
      <c r="J1404" t="s">
        <v>130</v>
      </c>
      <c r="K1404" t="s">
        <v>131</v>
      </c>
      <c r="L1404" t="s">
        <v>4271</v>
      </c>
      <c r="M1404" t="s">
        <v>4272</v>
      </c>
      <c r="N1404">
        <v>5.3719444440000004</v>
      </c>
      <c r="O1404">
        <v>0</v>
      </c>
      <c r="P1404">
        <v>4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21.487777999999999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2174722</v>
      </c>
      <c r="B1405">
        <v>1</v>
      </c>
      <c r="C1405" t="s">
        <v>77</v>
      </c>
      <c r="D1405" t="s">
        <v>124</v>
      </c>
      <c r="E1405" t="s">
        <v>181</v>
      </c>
      <c r="F1405" t="s">
        <v>4273</v>
      </c>
      <c r="G1405" t="s">
        <v>287</v>
      </c>
      <c r="H1405" t="s">
        <v>46</v>
      </c>
      <c r="I1405" t="s">
        <v>129</v>
      </c>
      <c r="J1405" t="s">
        <v>130</v>
      </c>
      <c r="K1405" t="s">
        <v>131</v>
      </c>
      <c r="L1405" t="s">
        <v>4274</v>
      </c>
      <c r="M1405" t="s">
        <v>4275</v>
      </c>
      <c r="N1405">
        <v>1.534444444</v>
      </c>
      <c r="O1405">
        <v>0</v>
      </c>
      <c r="P1405">
        <v>18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27.62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2174738</v>
      </c>
      <c r="B1406">
        <v>1</v>
      </c>
      <c r="C1406" t="s">
        <v>77</v>
      </c>
      <c r="D1406" t="s">
        <v>116</v>
      </c>
      <c r="E1406" t="s">
        <v>161</v>
      </c>
      <c r="F1406" t="s">
        <v>4276</v>
      </c>
      <c r="G1406" t="s">
        <v>402</v>
      </c>
      <c r="H1406" t="s">
        <v>46</v>
      </c>
      <c r="I1406" t="s">
        <v>129</v>
      </c>
      <c r="J1406" t="s">
        <v>130</v>
      </c>
      <c r="K1406" t="s">
        <v>131</v>
      </c>
      <c r="L1406" t="s">
        <v>4277</v>
      </c>
      <c r="M1406" t="s">
        <v>4278</v>
      </c>
      <c r="N1406">
        <v>0.89138888800000005</v>
      </c>
      <c r="O1406">
        <v>0</v>
      </c>
      <c r="P1406">
        <v>5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4.456944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2174737</v>
      </c>
      <c r="B1407">
        <v>1</v>
      </c>
      <c r="C1407" t="s">
        <v>76</v>
      </c>
      <c r="D1407" t="s">
        <v>86</v>
      </c>
      <c r="E1407" t="s">
        <v>181</v>
      </c>
      <c r="F1407" t="s">
        <v>4279</v>
      </c>
      <c r="G1407" t="s">
        <v>1384</v>
      </c>
      <c r="H1407" t="s">
        <v>46</v>
      </c>
      <c r="I1407" t="s">
        <v>129</v>
      </c>
      <c r="J1407" t="s">
        <v>130</v>
      </c>
      <c r="K1407" t="s">
        <v>131</v>
      </c>
      <c r="L1407" t="s">
        <v>4280</v>
      </c>
      <c r="M1407" t="s">
        <v>4281</v>
      </c>
      <c r="N1407">
        <v>5.67</v>
      </c>
      <c r="O1407">
        <v>0</v>
      </c>
      <c r="P1407">
        <v>14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79.38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2174734</v>
      </c>
      <c r="B1408">
        <v>1</v>
      </c>
      <c r="C1408" t="s">
        <v>76</v>
      </c>
      <c r="D1408" t="s">
        <v>95</v>
      </c>
      <c r="E1408" t="s">
        <v>181</v>
      </c>
      <c r="F1408" t="s">
        <v>4282</v>
      </c>
      <c r="G1408" t="s">
        <v>194</v>
      </c>
      <c r="H1408" t="s">
        <v>46</v>
      </c>
      <c r="I1408" t="s">
        <v>129</v>
      </c>
      <c r="J1408" t="s">
        <v>130</v>
      </c>
      <c r="K1408" t="s">
        <v>131</v>
      </c>
      <c r="L1408" t="s">
        <v>4283</v>
      </c>
      <c r="M1408" t="s">
        <v>4284</v>
      </c>
      <c r="N1408">
        <v>2.684722222</v>
      </c>
      <c r="O1408">
        <v>0</v>
      </c>
      <c r="P1408">
        <v>0</v>
      </c>
      <c r="Q1408">
        <v>0</v>
      </c>
      <c r="R1408">
        <v>2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5.3694439999999997</v>
      </c>
      <c r="Y1408">
        <v>0</v>
      </c>
      <c r="Z1408">
        <v>0</v>
      </c>
    </row>
    <row r="1409" spans="1:26" x14ac:dyDescent="0.25">
      <c r="A1409">
        <v>2174729</v>
      </c>
      <c r="B1409">
        <v>1</v>
      </c>
      <c r="C1409" t="s">
        <v>76</v>
      </c>
      <c r="D1409" t="s">
        <v>99</v>
      </c>
      <c r="E1409" t="s">
        <v>813</v>
      </c>
      <c r="F1409" t="s">
        <v>4285</v>
      </c>
      <c r="G1409" t="s">
        <v>136</v>
      </c>
      <c r="H1409" t="s">
        <v>47</v>
      </c>
      <c r="I1409" t="s">
        <v>129</v>
      </c>
      <c r="J1409" t="s">
        <v>130</v>
      </c>
      <c r="K1409" t="s">
        <v>131</v>
      </c>
      <c r="L1409" t="s">
        <v>4286</v>
      </c>
      <c r="M1409" t="s">
        <v>4287</v>
      </c>
      <c r="N1409">
        <v>9.4450000000000006E-2</v>
      </c>
      <c r="O1409">
        <v>147</v>
      </c>
      <c r="P1409">
        <v>2466</v>
      </c>
      <c r="Q1409">
        <v>0</v>
      </c>
      <c r="R1409">
        <v>0</v>
      </c>
      <c r="S1409">
        <v>0</v>
      </c>
      <c r="T1409">
        <v>0</v>
      </c>
      <c r="U1409">
        <v>13.88415</v>
      </c>
      <c r="V1409">
        <v>232.91370000000001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2174741</v>
      </c>
      <c r="B1410">
        <v>1</v>
      </c>
      <c r="C1410" t="s">
        <v>76</v>
      </c>
      <c r="D1410" t="s">
        <v>86</v>
      </c>
      <c r="E1410" t="s">
        <v>126</v>
      </c>
      <c r="F1410" t="s">
        <v>4288</v>
      </c>
      <c r="G1410" t="s">
        <v>255</v>
      </c>
      <c r="H1410" t="s">
        <v>46</v>
      </c>
      <c r="I1410" t="s">
        <v>129</v>
      </c>
      <c r="J1410" t="s">
        <v>130</v>
      </c>
      <c r="K1410" t="s">
        <v>131</v>
      </c>
      <c r="L1410" t="s">
        <v>4289</v>
      </c>
      <c r="M1410" t="s">
        <v>4290</v>
      </c>
      <c r="N1410">
        <v>7.0072222220000002</v>
      </c>
      <c r="O1410">
        <v>0</v>
      </c>
      <c r="P1410">
        <v>95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665.68611099999998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2174730</v>
      </c>
      <c r="B1411">
        <v>1</v>
      </c>
      <c r="C1411" t="s">
        <v>76</v>
      </c>
      <c r="D1411" t="s">
        <v>99</v>
      </c>
      <c r="E1411" t="s">
        <v>186</v>
      </c>
      <c r="F1411" t="s">
        <v>4291</v>
      </c>
      <c r="G1411" t="s">
        <v>136</v>
      </c>
      <c r="H1411" t="s">
        <v>47</v>
      </c>
      <c r="I1411" t="s">
        <v>129</v>
      </c>
      <c r="J1411" t="s">
        <v>130</v>
      </c>
      <c r="K1411" t="s">
        <v>131</v>
      </c>
      <c r="L1411" t="s">
        <v>4292</v>
      </c>
      <c r="M1411" t="s">
        <v>4293</v>
      </c>
      <c r="N1411">
        <v>0.16305555499999999</v>
      </c>
      <c r="O1411">
        <v>0</v>
      </c>
      <c r="P1411">
        <v>16134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2630.7383239999999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2174736</v>
      </c>
      <c r="B1412">
        <v>1</v>
      </c>
      <c r="C1412" t="s">
        <v>76</v>
      </c>
      <c r="D1412" t="s">
        <v>92</v>
      </c>
      <c r="E1412" t="s">
        <v>181</v>
      </c>
      <c r="F1412" t="s">
        <v>4294</v>
      </c>
      <c r="G1412" t="s">
        <v>183</v>
      </c>
      <c r="H1412" t="s">
        <v>46</v>
      </c>
      <c r="I1412" t="s">
        <v>129</v>
      </c>
      <c r="J1412" t="s">
        <v>130</v>
      </c>
      <c r="K1412" t="s">
        <v>131</v>
      </c>
      <c r="L1412" t="s">
        <v>4295</v>
      </c>
      <c r="M1412" t="s">
        <v>4296</v>
      </c>
      <c r="N1412">
        <v>1.6458333329999999</v>
      </c>
      <c r="O1412">
        <v>0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1.6458330000000001</v>
      </c>
      <c r="Y1412">
        <v>0</v>
      </c>
      <c r="Z1412">
        <v>0</v>
      </c>
    </row>
    <row r="1413" spans="1:26" x14ac:dyDescent="0.25">
      <c r="A1413">
        <v>2174748</v>
      </c>
      <c r="B1413">
        <v>1</v>
      </c>
      <c r="C1413" t="s">
        <v>76</v>
      </c>
      <c r="D1413" t="s">
        <v>78</v>
      </c>
      <c r="E1413" t="s">
        <v>181</v>
      </c>
      <c r="F1413" t="s">
        <v>4297</v>
      </c>
      <c r="G1413" t="s">
        <v>194</v>
      </c>
      <c r="H1413" t="s">
        <v>46</v>
      </c>
      <c r="I1413" t="s">
        <v>129</v>
      </c>
      <c r="J1413" t="s">
        <v>130</v>
      </c>
      <c r="K1413" t="s">
        <v>131</v>
      </c>
      <c r="L1413" t="s">
        <v>4298</v>
      </c>
      <c r="M1413" t="s">
        <v>4299</v>
      </c>
      <c r="N1413">
        <v>4.6827777770000001</v>
      </c>
      <c r="O1413">
        <v>0</v>
      </c>
      <c r="P1413">
        <v>3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14.048333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2174739</v>
      </c>
      <c r="B1414">
        <v>1</v>
      </c>
      <c r="C1414" t="s">
        <v>77</v>
      </c>
      <c r="D1414" t="s">
        <v>123</v>
      </c>
      <c r="E1414" t="s">
        <v>143</v>
      </c>
      <c r="F1414" t="s">
        <v>4300</v>
      </c>
      <c r="G1414" t="s">
        <v>279</v>
      </c>
      <c r="H1414" t="s">
        <v>47</v>
      </c>
      <c r="I1414" t="s">
        <v>129</v>
      </c>
      <c r="J1414" t="s">
        <v>130</v>
      </c>
      <c r="K1414" t="s">
        <v>131</v>
      </c>
      <c r="L1414" t="s">
        <v>4293</v>
      </c>
      <c r="M1414" t="s">
        <v>4301</v>
      </c>
      <c r="N1414">
        <v>2.8869444440000001</v>
      </c>
      <c r="O1414">
        <v>0</v>
      </c>
      <c r="P1414">
        <v>131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378.18972200000002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2174745</v>
      </c>
      <c r="B1415">
        <v>1</v>
      </c>
      <c r="C1415" t="s">
        <v>76</v>
      </c>
      <c r="D1415" t="s">
        <v>106</v>
      </c>
      <c r="E1415" t="s">
        <v>181</v>
      </c>
      <c r="F1415" t="s">
        <v>4067</v>
      </c>
      <c r="G1415" t="s">
        <v>287</v>
      </c>
      <c r="H1415" t="s">
        <v>46</v>
      </c>
      <c r="I1415" t="s">
        <v>129</v>
      </c>
      <c r="J1415" t="s">
        <v>130</v>
      </c>
      <c r="K1415" t="s">
        <v>131</v>
      </c>
      <c r="L1415" t="s">
        <v>4302</v>
      </c>
      <c r="M1415" t="s">
        <v>4303</v>
      </c>
      <c r="N1415">
        <v>0.66027777700000001</v>
      </c>
      <c r="O1415">
        <v>0</v>
      </c>
      <c r="P1415">
        <v>37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24.430278000000001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2174747</v>
      </c>
      <c r="B1416">
        <v>1</v>
      </c>
      <c r="C1416" t="s">
        <v>77</v>
      </c>
      <c r="D1416" t="s">
        <v>114</v>
      </c>
      <c r="E1416" t="s">
        <v>126</v>
      </c>
      <c r="F1416" t="s">
        <v>4304</v>
      </c>
      <c r="G1416" t="s">
        <v>640</v>
      </c>
      <c r="H1416" t="s">
        <v>46</v>
      </c>
      <c r="I1416" t="s">
        <v>129</v>
      </c>
      <c r="J1416" t="s">
        <v>130</v>
      </c>
      <c r="K1416" t="s">
        <v>131</v>
      </c>
      <c r="L1416" t="s">
        <v>4305</v>
      </c>
      <c r="M1416" t="s">
        <v>4306</v>
      </c>
      <c r="N1416">
        <v>2.8261111109999999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22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62.174444000000001</v>
      </c>
    </row>
    <row r="1417" spans="1:26" x14ac:dyDescent="0.25">
      <c r="A1417">
        <v>2174752</v>
      </c>
      <c r="B1417">
        <v>1</v>
      </c>
      <c r="C1417" t="s">
        <v>76</v>
      </c>
      <c r="D1417" t="s">
        <v>100</v>
      </c>
      <c r="E1417" t="s">
        <v>181</v>
      </c>
      <c r="F1417" t="s">
        <v>4307</v>
      </c>
      <c r="G1417" t="s">
        <v>194</v>
      </c>
      <c r="H1417" t="s">
        <v>46</v>
      </c>
      <c r="I1417" t="s">
        <v>129</v>
      </c>
      <c r="J1417" t="s">
        <v>130</v>
      </c>
      <c r="K1417" t="s">
        <v>131</v>
      </c>
      <c r="L1417" t="s">
        <v>4308</v>
      </c>
      <c r="M1417" t="s">
        <v>4309</v>
      </c>
      <c r="N1417">
        <v>3.7041666659999999</v>
      </c>
      <c r="O1417">
        <v>0</v>
      </c>
      <c r="P1417">
        <v>1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3.704167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2174749</v>
      </c>
      <c r="B1418">
        <v>1</v>
      </c>
      <c r="C1418" t="s">
        <v>76</v>
      </c>
      <c r="D1418" t="s">
        <v>96</v>
      </c>
      <c r="E1418" t="s">
        <v>186</v>
      </c>
      <c r="F1418" t="s">
        <v>3703</v>
      </c>
      <c r="G1418" t="s">
        <v>1496</v>
      </c>
      <c r="H1418" t="s">
        <v>47</v>
      </c>
      <c r="I1418" t="s">
        <v>129</v>
      </c>
      <c r="J1418" t="s">
        <v>15</v>
      </c>
      <c r="K1418" t="s">
        <v>131</v>
      </c>
      <c r="L1418" t="s">
        <v>4310</v>
      </c>
      <c r="M1418" t="s">
        <v>4311</v>
      </c>
      <c r="N1418">
        <v>1.5925</v>
      </c>
      <c r="O1418">
        <v>10</v>
      </c>
      <c r="P1418">
        <v>1026</v>
      </c>
      <c r="Q1418">
        <v>0</v>
      </c>
      <c r="R1418">
        <v>0</v>
      </c>
      <c r="S1418">
        <v>0</v>
      </c>
      <c r="T1418">
        <v>0</v>
      </c>
      <c r="U1418">
        <v>15.925000000000001</v>
      </c>
      <c r="V1418">
        <v>1633.905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2174760</v>
      </c>
      <c r="B1419">
        <v>1</v>
      </c>
      <c r="C1419" t="s">
        <v>76</v>
      </c>
      <c r="D1419" t="s">
        <v>84</v>
      </c>
      <c r="E1419" t="s">
        <v>181</v>
      </c>
      <c r="F1419" t="s">
        <v>4312</v>
      </c>
      <c r="G1419" t="s">
        <v>194</v>
      </c>
      <c r="H1419" t="s">
        <v>46</v>
      </c>
      <c r="I1419" t="s">
        <v>129</v>
      </c>
      <c r="J1419" t="s">
        <v>130</v>
      </c>
      <c r="K1419" t="s">
        <v>131</v>
      </c>
      <c r="L1419" t="s">
        <v>4313</v>
      </c>
      <c r="M1419" t="s">
        <v>4314</v>
      </c>
      <c r="N1419">
        <v>9.2319444439999998</v>
      </c>
      <c r="O1419">
        <v>0</v>
      </c>
      <c r="P1419">
        <v>1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9.2319440000000004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2174751</v>
      </c>
      <c r="B1420">
        <v>1</v>
      </c>
      <c r="C1420" t="s">
        <v>76</v>
      </c>
      <c r="D1420" t="s">
        <v>98</v>
      </c>
      <c r="E1420" t="s">
        <v>126</v>
      </c>
      <c r="F1420" t="s">
        <v>4315</v>
      </c>
      <c r="G1420" t="s">
        <v>128</v>
      </c>
      <c r="H1420" t="s">
        <v>46</v>
      </c>
      <c r="I1420" t="s">
        <v>129</v>
      </c>
      <c r="J1420" t="s">
        <v>130</v>
      </c>
      <c r="K1420" t="s">
        <v>131</v>
      </c>
      <c r="L1420" t="s">
        <v>4316</v>
      </c>
      <c r="M1420" t="s">
        <v>4317</v>
      </c>
      <c r="N1420">
        <v>0.72750000000000004</v>
      </c>
      <c r="O1420">
        <v>0</v>
      </c>
      <c r="P1420">
        <v>0</v>
      </c>
      <c r="Q1420">
        <v>0</v>
      </c>
      <c r="R1420">
        <v>21</v>
      </c>
      <c r="S1420">
        <v>0</v>
      </c>
      <c r="T1420">
        <v>1</v>
      </c>
      <c r="U1420">
        <v>0</v>
      </c>
      <c r="V1420">
        <v>0</v>
      </c>
      <c r="W1420">
        <v>0</v>
      </c>
      <c r="X1420">
        <v>15.2775</v>
      </c>
      <c r="Y1420">
        <v>0</v>
      </c>
      <c r="Z1420">
        <v>0.72750000000000004</v>
      </c>
    </row>
    <row r="1421" spans="1:26" x14ac:dyDescent="0.25">
      <c r="A1421">
        <v>2174754</v>
      </c>
      <c r="B1421">
        <v>1</v>
      </c>
      <c r="C1421" t="s">
        <v>76</v>
      </c>
      <c r="D1421" t="s">
        <v>78</v>
      </c>
      <c r="E1421" t="s">
        <v>181</v>
      </c>
      <c r="F1421" t="s">
        <v>4318</v>
      </c>
      <c r="G1421" t="s">
        <v>287</v>
      </c>
      <c r="H1421" t="s">
        <v>46</v>
      </c>
      <c r="I1421" t="s">
        <v>129</v>
      </c>
      <c r="J1421" t="s">
        <v>130</v>
      </c>
      <c r="K1421" t="s">
        <v>131</v>
      </c>
      <c r="L1421" t="s">
        <v>4319</v>
      </c>
      <c r="M1421" t="s">
        <v>4320</v>
      </c>
      <c r="N1421">
        <v>3.460555555</v>
      </c>
      <c r="O1421">
        <v>0</v>
      </c>
      <c r="P1421">
        <v>17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58.829444000000002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2174804</v>
      </c>
      <c r="B1422">
        <v>1</v>
      </c>
      <c r="C1422" t="s">
        <v>76</v>
      </c>
      <c r="D1422" t="s">
        <v>78</v>
      </c>
      <c r="E1422" t="s">
        <v>181</v>
      </c>
      <c r="F1422" t="s">
        <v>4321</v>
      </c>
      <c r="G1422" t="s">
        <v>183</v>
      </c>
      <c r="H1422" t="s">
        <v>46</v>
      </c>
      <c r="I1422" t="s">
        <v>129</v>
      </c>
      <c r="J1422" t="s">
        <v>130</v>
      </c>
      <c r="K1422" t="s">
        <v>131</v>
      </c>
      <c r="L1422" t="s">
        <v>4322</v>
      </c>
      <c r="M1422" t="s">
        <v>4323</v>
      </c>
      <c r="N1422">
        <v>19.146944443999999</v>
      </c>
      <c r="O1422">
        <v>0</v>
      </c>
      <c r="P1422">
        <v>1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19.146944000000001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2174766</v>
      </c>
      <c r="B1423">
        <v>1</v>
      </c>
      <c r="C1423" t="s">
        <v>76</v>
      </c>
      <c r="D1423" t="s">
        <v>84</v>
      </c>
      <c r="E1423" t="s">
        <v>718</v>
      </c>
      <c r="F1423" t="s">
        <v>4324</v>
      </c>
      <c r="G1423" t="s">
        <v>726</v>
      </c>
      <c r="H1423" t="s">
        <v>46</v>
      </c>
      <c r="I1423" t="s">
        <v>129</v>
      </c>
      <c r="J1423" t="s">
        <v>130</v>
      </c>
      <c r="K1423" t="s">
        <v>131</v>
      </c>
      <c r="L1423" t="s">
        <v>4325</v>
      </c>
      <c r="M1423" t="s">
        <v>4326</v>
      </c>
      <c r="N1423">
        <v>3.5102777770000002</v>
      </c>
      <c r="O1423">
        <v>0</v>
      </c>
      <c r="P1423">
        <v>220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772.26111100000003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2174757</v>
      </c>
      <c r="B1424">
        <v>1</v>
      </c>
      <c r="C1424" t="s">
        <v>77</v>
      </c>
      <c r="D1424" t="s">
        <v>115</v>
      </c>
      <c r="E1424" t="s">
        <v>134</v>
      </c>
      <c r="F1424" t="s">
        <v>4327</v>
      </c>
      <c r="G1424" t="s">
        <v>136</v>
      </c>
      <c r="H1424" t="s">
        <v>47</v>
      </c>
      <c r="I1424" t="s">
        <v>283</v>
      </c>
      <c r="J1424" t="s">
        <v>130</v>
      </c>
      <c r="K1424" t="s">
        <v>131</v>
      </c>
      <c r="L1424" t="s">
        <v>4328</v>
      </c>
      <c r="M1424" t="s">
        <v>4329</v>
      </c>
      <c r="N1424">
        <v>1.6666666E-2</v>
      </c>
      <c r="O1424">
        <v>0</v>
      </c>
      <c r="P1424">
        <v>0</v>
      </c>
      <c r="Q1424">
        <v>26</v>
      </c>
      <c r="R1424">
        <v>628</v>
      </c>
      <c r="S1424">
        <v>68</v>
      </c>
      <c r="T1424">
        <v>1271</v>
      </c>
      <c r="U1424">
        <v>0</v>
      </c>
      <c r="V1424">
        <v>0</v>
      </c>
      <c r="W1424">
        <v>0.43333300000000002</v>
      </c>
      <c r="X1424">
        <v>10.466666</v>
      </c>
      <c r="Y1424">
        <v>1.1333329999999999</v>
      </c>
      <c r="Z1424">
        <v>21.183332</v>
      </c>
    </row>
    <row r="1425" spans="1:26" x14ac:dyDescent="0.25">
      <c r="A1425">
        <v>2174759</v>
      </c>
      <c r="B1425">
        <v>1</v>
      </c>
      <c r="C1425" t="s">
        <v>76</v>
      </c>
      <c r="D1425" t="s">
        <v>105</v>
      </c>
      <c r="E1425" t="s">
        <v>181</v>
      </c>
      <c r="F1425" t="s">
        <v>4330</v>
      </c>
      <c r="G1425" t="s">
        <v>194</v>
      </c>
      <c r="H1425" t="s">
        <v>46</v>
      </c>
      <c r="I1425" t="s">
        <v>129</v>
      </c>
      <c r="J1425" t="s">
        <v>130</v>
      </c>
      <c r="K1425" t="s">
        <v>131</v>
      </c>
      <c r="L1425" t="s">
        <v>4331</v>
      </c>
      <c r="M1425" t="s">
        <v>4332</v>
      </c>
      <c r="N1425">
        <v>3.363888888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1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3.3638889999999999</v>
      </c>
    </row>
    <row r="1426" spans="1:26" x14ac:dyDescent="0.25">
      <c r="A1426">
        <v>2174771</v>
      </c>
      <c r="B1426">
        <v>1</v>
      </c>
      <c r="C1426" t="s">
        <v>77</v>
      </c>
      <c r="D1426" t="s">
        <v>115</v>
      </c>
      <c r="E1426" t="s">
        <v>126</v>
      </c>
      <c r="F1426" t="s">
        <v>4333</v>
      </c>
      <c r="G1426" t="s">
        <v>128</v>
      </c>
      <c r="H1426" t="s">
        <v>46</v>
      </c>
      <c r="I1426" t="s">
        <v>129</v>
      </c>
      <c r="J1426" t="s">
        <v>130</v>
      </c>
      <c r="K1426" t="s">
        <v>131</v>
      </c>
      <c r="L1426" t="s">
        <v>4334</v>
      </c>
      <c r="M1426" t="s">
        <v>4335</v>
      </c>
      <c r="N1426">
        <v>1.328888888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16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21.262222000000001</v>
      </c>
    </row>
    <row r="1427" spans="1:26" x14ac:dyDescent="0.25">
      <c r="A1427">
        <v>2174782</v>
      </c>
      <c r="B1427">
        <v>1</v>
      </c>
      <c r="C1427" t="s">
        <v>76</v>
      </c>
      <c r="D1427" t="s">
        <v>80</v>
      </c>
      <c r="E1427" t="s">
        <v>181</v>
      </c>
      <c r="F1427" t="s">
        <v>4336</v>
      </c>
      <c r="G1427" t="s">
        <v>194</v>
      </c>
      <c r="H1427" t="s">
        <v>46</v>
      </c>
      <c r="I1427" t="s">
        <v>129</v>
      </c>
      <c r="J1427" t="s">
        <v>130</v>
      </c>
      <c r="K1427" t="s">
        <v>131</v>
      </c>
      <c r="L1427" t="s">
        <v>4337</v>
      </c>
      <c r="M1427" t="s">
        <v>4338</v>
      </c>
      <c r="N1427">
        <v>2.8133333330000001</v>
      </c>
      <c r="O1427">
        <v>0</v>
      </c>
      <c r="P1427">
        <v>1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2.8133330000000001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2174775</v>
      </c>
      <c r="B1428">
        <v>1</v>
      </c>
      <c r="C1428" t="s">
        <v>77</v>
      </c>
      <c r="D1428" t="s">
        <v>114</v>
      </c>
      <c r="E1428" t="s">
        <v>143</v>
      </c>
      <c r="F1428" t="s">
        <v>4339</v>
      </c>
      <c r="G1428" t="s">
        <v>279</v>
      </c>
      <c r="H1428" t="s">
        <v>47</v>
      </c>
      <c r="I1428" t="s">
        <v>129</v>
      </c>
      <c r="J1428" t="s">
        <v>130</v>
      </c>
      <c r="K1428" t="s">
        <v>131</v>
      </c>
      <c r="L1428" t="s">
        <v>4340</v>
      </c>
      <c r="M1428" t="s">
        <v>4341</v>
      </c>
      <c r="N1428">
        <v>4.9069444439999996</v>
      </c>
      <c r="O1428">
        <v>0</v>
      </c>
      <c r="P1428">
        <v>0</v>
      </c>
      <c r="Q1428">
        <v>0</v>
      </c>
      <c r="R1428">
        <v>0</v>
      </c>
      <c r="S1428">
        <v>15</v>
      </c>
      <c r="T1428">
        <v>68</v>
      </c>
      <c r="U1428">
        <v>0</v>
      </c>
      <c r="V1428">
        <v>0</v>
      </c>
      <c r="W1428">
        <v>0</v>
      </c>
      <c r="X1428">
        <v>0</v>
      </c>
      <c r="Y1428">
        <v>73.604167000000004</v>
      </c>
      <c r="Z1428">
        <v>333.67222199999998</v>
      </c>
    </row>
    <row r="1429" spans="1:26" x14ac:dyDescent="0.25">
      <c r="A1429">
        <v>2174770</v>
      </c>
      <c r="B1429">
        <v>1</v>
      </c>
      <c r="C1429" t="s">
        <v>76</v>
      </c>
      <c r="D1429" t="s">
        <v>92</v>
      </c>
      <c r="E1429" t="s">
        <v>181</v>
      </c>
      <c r="F1429" t="s">
        <v>4342</v>
      </c>
      <c r="G1429" t="s">
        <v>194</v>
      </c>
      <c r="H1429" t="s">
        <v>46</v>
      </c>
      <c r="I1429" t="s">
        <v>129</v>
      </c>
      <c r="J1429" t="s">
        <v>130</v>
      </c>
      <c r="K1429" t="s">
        <v>131</v>
      </c>
      <c r="L1429" t="s">
        <v>4343</v>
      </c>
      <c r="M1429" t="s">
        <v>4344</v>
      </c>
      <c r="N1429">
        <v>2.4141666659999999</v>
      </c>
      <c r="O1429">
        <v>0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2.414167</v>
      </c>
      <c r="Y1429">
        <v>0</v>
      </c>
      <c r="Z1429">
        <v>0</v>
      </c>
    </row>
    <row r="1430" spans="1:26" x14ac:dyDescent="0.25">
      <c r="A1430">
        <v>2174773</v>
      </c>
      <c r="B1430">
        <v>1</v>
      </c>
      <c r="C1430" t="s">
        <v>76</v>
      </c>
      <c r="D1430" t="s">
        <v>79</v>
      </c>
      <c r="E1430" t="s">
        <v>181</v>
      </c>
      <c r="F1430" t="s">
        <v>4345</v>
      </c>
      <c r="G1430" t="s">
        <v>194</v>
      </c>
      <c r="H1430" t="s">
        <v>46</v>
      </c>
      <c r="I1430" t="s">
        <v>129</v>
      </c>
      <c r="J1430" t="s">
        <v>130</v>
      </c>
      <c r="K1430" t="s">
        <v>131</v>
      </c>
      <c r="L1430" t="s">
        <v>4346</v>
      </c>
      <c r="M1430" t="s">
        <v>4347</v>
      </c>
      <c r="N1430">
        <v>4.4055555550000003</v>
      </c>
      <c r="O1430">
        <v>0</v>
      </c>
      <c r="P1430">
        <v>2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8.8111110000000004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2174779</v>
      </c>
      <c r="B1431">
        <v>1</v>
      </c>
      <c r="C1431" t="s">
        <v>76</v>
      </c>
      <c r="D1431" t="s">
        <v>89</v>
      </c>
      <c r="E1431" t="s">
        <v>126</v>
      </c>
      <c r="F1431" t="s">
        <v>795</v>
      </c>
      <c r="G1431" t="s">
        <v>128</v>
      </c>
      <c r="H1431" t="s">
        <v>46</v>
      </c>
      <c r="I1431" t="s">
        <v>129</v>
      </c>
      <c r="J1431" t="s">
        <v>130</v>
      </c>
      <c r="K1431" t="s">
        <v>131</v>
      </c>
      <c r="L1431" t="s">
        <v>4348</v>
      </c>
      <c r="M1431" t="s">
        <v>4349</v>
      </c>
      <c r="N1431">
        <v>2.8686111109999999</v>
      </c>
      <c r="O1431">
        <v>0</v>
      </c>
      <c r="P1431">
        <v>2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5.737222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2174780</v>
      </c>
      <c r="B1432">
        <v>1</v>
      </c>
      <c r="C1432" t="s">
        <v>77</v>
      </c>
      <c r="D1432" t="s">
        <v>115</v>
      </c>
      <c r="E1432" t="s">
        <v>181</v>
      </c>
      <c r="F1432" t="s">
        <v>4350</v>
      </c>
      <c r="G1432" t="s">
        <v>194</v>
      </c>
      <c r="H1432" t="s">
        <v>46</v>
      </c>
      <c r="I1432" t="s">
        <v>129</v>
      </c>
      <c r="J1432" t="s">
        <v>130</v>
      </c>
      <c r="K1432" t="s">
        <v>131</v>
      </c>
      <c r="L1432" t="s">
        <v>4351</v>
      </c>
      <c r="M1432" t="s">
        <v>4352</v>
      </c>
      <c r="N1432">
        <v>3.7972222219999998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1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3.7972220000000001</v>
      </c>
    </row>
    <row r="1433" spans="1:26" x14ac:dyDescent="0.25">
      <c r="A1433">
        <v>2174790</v>
      </c>
      <c r="B1433">
        <v>1</v>
      </c>
      <c r="C1433" t="s">
        <v>76</v>
      </c>
      <c r="D1433" t="s">
        <v>98</v>
      </c>
      <c r="E1433" t="s">
        <v>181</v>
      </c>
      <c r="F1433" t="s">
        <v>4353</v>
      </c>
      <c r="G1433" t="s">
        <v>194</v>
      </c>
      <c r="H1433" t="s">
        <v>46</v>
      </c>
      <c r="I1433" t="s">
        <v>129</v>
      </c>
      <c r="J1433" t="s">
        <v>130</v>
      </c>
      <c r="K1433" t="s">
        <v>131</v>
      </c>
      <c r="L1433" t="s">
        <v>4354</v>
      </c>
      <c r="M1433" t="s">
        <v>4355</v>
      </c>
      <c r="N1433">
        <v>1.5097222219999999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2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3.019444</v>
      </c>
    </row>
    <row r="1434" spans="1:26" x14ac:dyDescent="0.25">
      <c r="A1434">
        <v>2174781</v>
      </c>
      <c r="B1434">
        <v>1</v>
      </c>
      <c r="C1434" t="s">
        <v>76</v>
      </c>
      <c r="D1434" t="s">
        <v>89</v>
      </c>
      <c r="E1434" t="s">
        <v>181</v>
      </c>
      <c r="F1434" t="s">
        <v>4356</v>
      </c>
      <c r="G1434" t="s">
        <v>194</v>
      </c>
      <c r="H1434" t="s">
        <v>46</v>
      </c>
      <c r="I1434" t="s">
        <v>129</v>
      </c>
      <c r="J1434" t="s">
        <v>130</v>
      </c>
      <c r="K1434" t="s">
        <v>131</v>
      </c>
      <c r="L1434" t="s">
        <v>4357</v>
      </c>
      <c r="M1434" t="s">
        <v>4358</v>
      </c>
      <c r="N1434">
        <v>1.223055555</v>
      </c>
      <c r="O1434">
        <v>0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1.2230559999999999</v>
      </c>
      <c r="Y1434">
        <v>0</v>
      </c>
      <c r="Z1434">
        <v>0</v>
      </c>
    </row>
    <row r="1435" spans="1:26" x14ac:dyDescent="0.25">
      <c r="A1435">
        <v>2174786</v>
      </c>
      <c r="B1435">
        <v>1</v>
      </c>
      <c r="C1435" t="s">
        <v>77</v>
      </c>
      <c r="D1435" t="s">
        <v>118</v>
      </c>
      <c r="E1435" t="s">
        <v>813</v>
      </c>
      <c r="F1435" t="s">
        <v>4359</v>
      </c>
      <c r="G1435" t="s">
        <v>136</v>
      </c>
      <c r="H1435" t="s">
        <v>47</v>
      </c>
      <c r="I1435" t="s">
        <v>129</v>
      </c>
      <c r="J1435" t="s">
        <v>130</v>
      </c>
      <c r="K1435" t="s">
        <v>131</v>
      </c>
      <c r="L1435" t="s">
        <v>4360</v>
      </c>
      <c r="M1435" t="s">
        <v>4361</v>
      </c>
      <c r="N1435">
        <v>0.62666666599999998</v>
      </c>
      <c r="O1435">
        <v>31</v>
      </c>
      <c r="P1435">
        <v>7741</v>
      </c>
      <c r="Q1435">
        <v>0</v>
      </c>
      <c r="R1435">
        <v>0</v>
      </c>
      <c r="S1435">
        <v>37</v>
      </c>
      <c r="T1435">
        <v>1015</v>
      </c>
      <c r="U1435">
        <v>19.426666999999998</v>
      </c>
      <c r="V1435">
        <v>4851.0266620000002</v>
      </c>
      <c r="W1435">
        <v>0</v>
      </c>
      <c r="X1435">
        <v>0</v>
      </c>
      <c r="Y1435">
        <v>23.186667</v>
      </c>
      <c r="Z1435">
        <v>636.06666600000005</v>
      </c>
    </row>
    <row r="1436" spans="1:26" x14ac:dyDescent="0.25">
      <c r="A1436">
        <v>2174784</v>
      </c>
      <c r="B1436">
        <v>1</v>
      </c>
      <c r="C1436" t="s">
        <v>76</v>
      </c>
      <c r="D1436" t="s">
        <v>93</v>
      </c>
      <c r="E1436" t="s">
        <v>143</v>
      </c>
      <c r="F1436" t="s">
        <v>4362</v>
      </c>
      <c r="G1436" t="s">
        <v>136</v>
      </c>
      <c r="H1436" t="s">
        <v>47</v>
      </c>
      <c r="I1436" t="s">
        <v>129</v>
      </c>
      <c r="J1436" t="s">
        <v>130</v>
      </c>
      <c r="K1436" t="s">
        <v>131</v>
      </c>
      <c r="L1436" t="s">
        <v>4363</v>
      </c>
      <c r="M1436" t="s">
        <v>4364</v>
      </c>
      <c r="N1436">
        <v>0.43388888799999997</v>
      </c>
      <c r="O1436">
        <v>17</v>
      </c>
      <c r="P1436">
        <v>2209</v>
      </c>
      <c r="Q1436">
        <v>0</v>
      </c>
      <c r="R1436">
        <v>0</v>
      </c>
      <c r="S1436">
        <v>0</v>
      </c>
      <c r="T1436">
        <v>0</v>
      </c>
      <c r="U1436">
        <v>7.3761109999999999</v>
      </c>
      <c r="V1436">
        <v>958.460554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2174787</v>
      </c>
      <c r="B1437">
        <v>1</v>
      </c>
      <c r="C1437" t="s">
        <v>77</v>
      </c>
      <c r="D1437" t="s">
        <v>124</v>
      </c>
      <c r="E1437" t="s">
        <v>181</v>
      </c>
      <c r="F1437" t="s">
        <v>4365</v>
      </c>
      <c r="G1437" t="s">
        <v>194</v>
      </c>
      <c r="H1437" t="s">
        <v>46</v>
      </c>
      <c r="I1437" t="s">
        <v>129</v>
      </c>
      <c r="J1437" t="s">
        <v>130</v>
      </c>
      <c r="K1437" t="s">
        <v>131</v>
      </c>
      <c r="L1437" t="s">
        <v>4366</v>
      </c>
      <c r="M1437" t="s">
        <v>4367</v>
      </c>
      <c r="N1437">
        <v>5.9083333329999999</v>
      </c>
      <c r="O1437">
        <v>0</v>
      </c>
      <c r="P1437">
        <v>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5.9083329999999998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2174789</v>
      </c>
      <c r="B1438">
        <v>1</v>
      </c>
      <c r="C1438" t="s">
        <v>77</v>
      </c>
      <c r="D1438" t="s">
        <v>114</v>
      </c>
      <c r="E1438" t="s">
        <v>181</v>
      </c>
      <c r="F1438" t="s">
        <v>4368</v>
      </c>
      <c r="G1438" t="s">
        <v>194</v>
      </c>
      <c r="H1438" t="s">
        <v>46</v>
      </c>
      <c r="I1438" t="s">
        <v>129</v>
      </c>
      <c r="J1438" t="s">
        <v>130</v>
      </c>
      <c r="K1438" t="s">
        <v>131</v>
      </c>
      <c r="L1438" t="s">
        <v>4369</v>
      </c>
      <c r="M1438" t="s">
        <v>4370</v>
      </c>
      <c r="N1438">
        <v>1.42</v>
      </c>
      <c r="O1438">
        <v>0</v>
      </c>
      <c r="P1438">
        <v>1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1.42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2174793</v>
      </c>
      <c r="B1439">
        <v>1</v>
      </c>
      <c r="C1439" t="s">
        <v>76</v>
      </c>
      <c r="D1439" t="s">
        <v>85</v>
      </c>
      <c r="E1439" t="s">
        <v>126</v>
      </c>
      <c r="F1439" t="s">
        <v>4371</v>
      </c>
      <c r="G1439" t="s">
        <v>128</v>
      </c>
      <c r="H1439" t="s">
        <v>46</v>
      </c>
      <c r="I1439" t="s">
        <v>129</v>
      </c>
      <c r="J1439" t="s">
        <v>130</v>
      </c>
      <c r="K1439" t="s">
        <v>131</v>
      </c>
      <c r="L1439" t="s">
        <v>4372</v>
      </c>
      <c r="M1439" t="s">
        <v>4373</v>
      </c>
      <c r="N1439">
        <v>0.67</v>
      </c>
      <c r="O1439">
        <v>0</v>
      </c>
      <c r="P1439">
        <v>28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18.760000000000002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2174788</v>
      </c>
      <c r="B1440">
        <v>1</v>
      </c>
      <c r="C1440" t="s">
        <v>77</v>
      </c>
      <c r="D1440" t="s">
        <v>119</v>
      </c>
      <c r="E1440" t="s">
        <v>134</v>
      </c>
      <c r="F1440" t="s">
        <v>4374</v>
      </c>
      <c r="G1440" t="s">
        <v>136</v>
      </c>
      <c r="H1440" t="s">
        <v>47</v>
      </c>
      <c r="I1440" t="s">
        <v>129</v>
      </c>
      <c r="J1440" t="s">
        <v>130</v>
      </c>
      <c r="K1440" t="s">
        <v>131</v>
      </c>
      <c r="L1440" t="s">
        <v>4375</v>
      </c>
      <c r="M1440" t="s">
        <v>4376</v>
      </c>
      <c r="N1440">
        <v>0.99777777700000003</v>
      </c>
      <c r="O1440">
        <v>4</v>
      </c>
      <c r="P1440">
        <v>522</v>
      </c>
      <c r="Q1440">
        <v>0</v>
      </c>
      <c r="R1440">
        <v>2</v>
      </c>
      <c r="S1440">
        <v>5</v>
      </c>
      <c r="T1440">
        <v>206</v>
      </c>
      <c r="U1440">
        <v>3.9911110000000001</v>
      </c>
      <c r="V1440">
        <v>520.84</v>
      </c>
      <c r="W1440">
        <v>0</v>
      </c>
      <c r="X1440">
        <v>1.9955560000000001</v>
      </c>
      <c r="Y1440">
        <v>4.9888890000000004</v>
      </c>
      <c r="Z1440">
        <v>205.54222200000001</v>
      </c>
    </row>
    <row r="1441" spans="1:26" x14ac:dyDescent="0.25">
      <c r="A1441">
        <v>2174802</v>
      </c>
      <c r="B1441">
        <v>1</v>
      </c>
      <c r="C1441" t="s">
        <v>76</v>
      </c>
      <c r="D1441" t="s">
        <v>84</v>
      </c>
      <c r="E1441" t="s">
        <v>181</v>
      </c>
      <c r="F1441" t="s">
        <v>4377</v>
      </c>
      <c r="G1441" t="s">
        <v>194</v>
      </c>
      <c r="H1441" t="s">
        <v>46</v>
      </c>
      <c r="I1441" t="s">
        <v>129</v>
      </c>
      <c r="J1441" t="s">
        <v>130</v>
      </c>
      <c r="K1441" t="s">
        <v>131</v>
      </c>
      <c r="L1441" t="s">
        <v>4378</v>
      </c>
      <c r="M1441" t="s">
        <v>4379</v>
      </c>
      <c r="N1441">
        <v>4.1741666659999996</v>
      </c>
      <c r="O1441">
        <v>0</v>
      </c>
      <c r="P1441">
        <v>2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8.3483330000000002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2174805</v>
      </c>
      <c r="B1442">
        <v>1</v>
      </c>
      <c r="C1442" t="s">
        <v>76</v>
      </c>
      <c r="D1442" t="s">
        <v>78</v>
      </c>
      <c r="E1442" t="s">
        <v>718</v>
      </c>
      <c r="F1442" t="s">
        <v>4380</v>
      </c>
      <c r="G1442" t="s">
        <v>128</v>
      </c>
      <c r="H1442" t="s">
        <v>46</v>
      </c>
      <c r="I1442" t="s">
        <v>129</v>
      </c>
      <c r="J1442" t="s">
        <v>130</v>
      </c>
      <c r="K1442" t="s">
        <v>131</v>
      </c>
      <c r="L1442" t="s">
        <v>4381</v>
      </c>
      <c r="M1442" t="s">
        <v>4382</v>
      </c>
      <c r="N1442">
        <v>4.4541666659999999</v>
      </c>
      <c r="O1442">
        <v>0</v>
      </c>
      <c r="P1442">
        <v>19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84.629166999999995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2174794</v>
      </c>
      <c r="B1443">
        <v>1</v>
      </c>
      <c r="C1443" t="s">
        <v>76</v>
      </c>
      <c r="D1443" t="s">
        <v>84</v>
      </c>
      <c r="E1443" t="s">
        <v>161</v>
      </c>
      <c r="F1443" t="s">
        <v>4383</v>
      </c>
      <c r="G1443" t="s">
        <v>163</v>
      </c>
      <c r="H1443" t="s">
        <v>46</v>
      </c>
      <c r="I1443" t="s">
        <v>129</v>
      </c>
      <c r="J1443" t="s">
        <v>130</v>
      </c>
      <c r="K1443" t="s">
        <v>131</v>
      </c>
      <c r="L1443" t="s">
        <v>4384</v>
      </c>
      <c r="M1443" t="s">
        <v>4385</v>
      </c>
      <c r="N1443">
        <v>2.273055555</v>
      </c>
      <c r="O1443">
        <v>0</v>
      </c>
      <c r="P1443">
        <v>644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1463.847777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2174797</v>
      </c>
      <c r="B1444">
        <v>1</v>
      </c>
      <c r="C1444" t="s">
        <v>77</v>
      </c>
      <c r="D1444" t="s">
        <v>108</v>
      </c>
      <c r="E1444" t="s">
        <v>186</v>
      </c>
      <c r="F1444" t="s">
        <v>4386</v>
      </c>
      <c r="G1444" t="s">
        <v>136</v>
      </c>
      <c r="H1444" t="s">
        <v>47</v>
      </c>
      <c r="I1444" t="s">
        <v>129</v>
      </c>
      <c r="J1444" t="s">
        <v>130</v>
      </c>
      <c r="K1444" t="s">
        <v>131</v>
      </c>
      <c r="L1444" t="s">
        <v>4387</v>
      </c>
      <c r="M1444" t="s">
        <v>4388</v>
      </c>
      <c r="N1444">
        <v>3.3977777769999999</v>
      </c>
      <c r="O1444">
        <v>23</v>
      </c>
      <c r="P1444">
        <v>892</v>
      </c>
      <c r="Q1444">
        <v>27</v>
      </c>
      <c r="R1444">
        <v>6</v>
      </c>
      <c r="S1444">
        <v>28</v>
      </c>
      <c r="T1444">
        <v>443</v>
      </c>
      <c r="U1444">
        <v>78.148888999999997</v>
      </c>
      <c r="V1444">
        <v>3030.8177770000002</v>
      </c>
      <c r="W1444">
        <v>91.74</v>
      </c>
      <c r="X1444">
        <v>20.386666999999999</v>
      </c>
      <c r="Y1444">
        <v>95.137777999999997</v>
      </c>
      <c r="Z1444">
        <v>1505.215555</v>
      </c>
    </row>
    <row r="1445" spans="1:26" x14ac:dyDescent="0.25">
      <c r="A1445">
        <v>2174796</v>
      </c>
      <c r="B1445">
        <v>1</v>
      </c>
      <c r="C1445" t="s">
        <v>77</v>
      </c>
      <c r="D1445" t="s">
        <v>124</v>
      </c>
      <c r="E1445" t="s">
        <v>181</v>
      </c>
      <c r="F1445" t="s">
        <v>4389</v>
      </c>
      <c r="G1445" t="s">
        <v>194</v>
      </c>
      <c r="H1445" t="s">
        <v>46</v>
      </c>
      <c r="I1445" t="s">
        <v>129</v>
      </c>
      <c r="J1445" t="s">
        <v>130</v>
      </c>
      <c r="K1445" t="s">
        <v>131</v>
      </c>
      <c r="L1445" t="s">
        <v>4390</v>
      </c>
      <c r="M1445" t="s">
        <v>4391</v>
      </c>
      <c r="N1445">
        <v>2.3997222219999998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2.3997220000000001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2174803</v>
      </c>
      <c r="B1446">
        <v>1</v>
      </c>
      <c r="C1446" t="s">
        <v>76</v>
      </c>
      <c r="D1446" t="s">
        <v>101</v>
      </c>
      <c r="E1446" t="s">
        <v>718</v>
      </c>
      <c r="F1446" t="s">
        <v>1874</v>
      </c>
      <c r="G1446" t="s">
        <v>128</v>
      </c>
      <c r="H1446" t="s">
        <v>46</v>
      </c>
      <c r="I1446" t="s">
        <v>129</v>
      </c>
      <c r="J1446" t="s">
        <v>130</v>
      </c>
      <c r="K1446" t="s">
        <v>131</v>
      </c>
      <c r="L1446" t="s">
        <v>4392</v>
      </c>
      <c r="M1446" t="s">
        <v>4393</v>
      </c>
      <c r="N1446">
        <v>3.0177777770000001</v>
      </c>
      <c r="O1446">
        <v>0</v>
      </c>
      <c r="P1446">
        <v>32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96.568888999999999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2174798</v>
      </c>
      <c r="B1447">
        <v>1</v>
      </c>
      <c r="C1447" t="s">
        <v>77</v>
      </c>
      <c r="D1447" t="s">
        <v>113</v>
      </c>
      <c r="E1447" t="s">
        <v>161</v>
      </c>
      <c r="F1447" t="s">
        <v>4394</v>
      </c>
      <c r="G1447" t="s">
        <v>402</v>
      </c>
      <c r="H1447" t="s">
        <v>46</v>
      </c>
      <c r="I1447" t="s">
        <v>129</v>
      </c>
      <c r="J1447" t="s">
        <v>130</v>
      </c>
      <c r="K1447" t="s">
        <v>131</v>
      </c>
      <c r="L1447" t="s">
        <v>4395</v>
      </c>
      <c r="M1447" t="s">
        <v>4396</v>
      </c>
      <c r="N1447">
        <v>0.71722222199999996</v>
      </c>
      <c r="O1447">
        <v>0</v>
      </c>
      <c r="P1447">
        <v>0</v>
      </c>
      <c r="Q1447">
        <v>0</v>
      </c>
      <c r="R1447">
        <v>208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149.182222</v>
      </c>
      <c r="Y1447">
        <v>0</v>
      </c>
      <c r="Z1447">
        <v>0</v>
      </c>
    </row>
    <row r="1448" spans="1:26" x14ac:dyDescent="0.25">
      <c r="A1448">
        <v>2174801</v>
      </c>
      <c r="B1448">
        <v>1</v>
      </c>
      <c r="C1448" t="s">
        <v>77</v>
      </c>
      <c r="D1448" t="s">
        <v>109</v>
      </c>
      <c r="E1448" t="s">
        <v>181</v>
      </c>
      <c r="F1448" t="s">
        <v>4397</v>
      </c>
      <c r="G1448" t="s">
        <v>194</v>
      </c>
      <c r="H1448" t="s">
        <v>46</v>
      </c>
      <c r="I1448" t="s">
        <v>129</v>
      </c>
      <c r="J1448" t="s">
        <v>130</v>
      </c>
      <c r="K1448" t="s">
        <v>131</v>
      </c>
      <c r="L1448" t="s">
        <v>4398</v>
      </c>
      <c r="M1448" t="s">
        <v>4399</v>
      </c>
      <c r="N1448">
        <v>1.769722222</v>
      </c>
      <c r="O1448">
        <v>0</v>
      </c>
      <c r="P1448">
        <v>1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1.769722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2174807</v>
      </c>
      <c r="B1449">
        <v>1</v>
      </c>
      <c r="C1449" t="s">
        <v>76</v>
      </c>
      <c r="D1449" t="s">
        <v>97</v>
      </c>
      <c r="E1449" t="s">
        <v>126</v>
      </c>
      <c r="F1449" t="s">
        <v>3901</v>
      </c>
      <c r="G1449" t="s">
        <v>128</v>
      </c>
      <c r="H1449" t="s">
        <v>46</v>
      </c>
      <c r="I1449" t="s">
        <v>129</v>
      </c>
      <c r="J1449" t="s">
        <v>130</v>
      </c>
      <c r="K1449" t="s">
        <v>131</v>
      </c>
      <c r="L1449" t="s">
        <v>4400</v>
      </c>
      <c r="M1449" t="s">
        <v>4401</v>
      </c>
      <c r="N1449">
        <v>1.155</v>
      </c>
      <c r="O1449">
        <v>0</v>
      </c>
      <c r="P1449">
        <v>33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38.115000000000002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2174828</v>
      </c>
      <c r="B1450">
        <v>1</v>
      </c>
      <c r="C1450" t="s">
        <v>77</v>
      </c>
      <c r="D1450" t="s">
        <v>119</v>
      </c>
      <c r="E1450" t="s">
        <v>134</v>
      </c>
      <c r="F1450" t="s">
        <v>4402</v>
      </c>
      <c r="G1450" t="s">
        <v>136</v>
      </c>
      <c r="H1450" t="s">
        <v>47</v>
      </c>
      <c r="I1450" t="s">
        <v>129</v>
      </c>
      <c r="J1450" t="s">
        <v>130</v>
      </c>
      <c r="K1450" t="s">
        <v>131</v>
      </c>
      <c r="L1450" t="s">
        <v>4403</v>
      </c>
      <c r="M1450" t="s">
        <v>4404</v>
      </c>
      <c r="N1450">
        <v>2.69</v>
      </c>
      <c r="O1450">
        <v>350</v>
      </c>
      <c r="P1450">
        <v>997</v>
      </c>
      <c r="Q1450">
        <v>0</v>
      </c>
      <c r="R1450">
        <v>0</v>
      </c>
      <c r="S1450">
        <v>0</v>
      </c>
      <c r="T1450">
        <v>0</v>
      </c>
      <c r="U1450">
        <v>941.5</v>
      </c>
      <c r="V1450">
        <v>2681.93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2174806</v>
      </c>
      <c r="B1451">
        <v>1</v>
      </c>
      <c r="C1451" t="s">
        <v>77</v>
      </c>
      <c r="D1451" t="s">
        <v>116</v>
      </c>
      <c r="E1451" t="s">
        <v>181</v>
      </c>
      <c r="F1451" t="s">
        <v>4405</v>
      </c>
      <c r="G1451" t="s">
        <v>194</v>
      </c>
      <c r="H1451" t="s">
        <v>46</v>
      </c>
      <c r="I1451" t="s">
        <v>129</v>
      </c>
      <c r="J1451" t="s">
        <v>130</v>
      </c>
      <c r="K1451" t="s">
        <v>131</v>
      </c>
      <c r="L1451" t="s">
        <v>4406</v>
      </c>
      <c r="M1451" t="s">
        <v>4407</v>
      </c>
      <c r="N1451">
        <v>0.99222222199999999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1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0.99222200000000005</v>
      </c>
    </row>
    <row r="1452" spans="1:26" x14ac:dyDescent="0.25">
      <c r="A1452">
        <v>2174800</v>
      </c>
      <c r="B1452">
        <v>1</v>
      </c>
      <c r="C1452" t="s">
        <v>76</v>
      </c>
      <c r="D1452" t="s">
        <v>79</v>
      </c>
      <c r="E1452" t="s">
        <v>181</v>
      </c>
      <c r="F1452" t="s">
        <v>4408</v>
      </c>
      <c r="G1452" t="s">
        <v>287</v>
      </c>
      <c r="H1452" t="s">
        <v>46</v>
      </c>
      <c r="I1452" t="s">
        <v>129</v>
      </c>
      <c r="J1452" t="s">
        <v>130</v>
      </c>
      <c r="K1452" t="s">
        <v>131</v>
      </c>
      <c r="L1452" t="s">
        <v>4409</v>
      </c>
      <c r="M1452" t="s">
        <v>4410</v>
      </c>
      <c r="N1452">
        <v>1.382777777</v>
      </c>
      <c r="O1452">
        <v>0</v>
      </c>
      <c r="P1452">
        <v>10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13.827778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2174818</v>
      </c>
      <c r="B1453">
        <v>1</v>
      </c>
      <c r="C1453" t="s">
        <v>76</v>
      </c>
      <c r="D1453" t="s">
        <v>95</v>
      </c>
      <c r="E1453" t="s">
        <v>181</v>
      </c>
      <c r="F1453" t="s">
        <v>4411</v>
      </c>
      <c r="G1453" t="s">
        <v>194</v>
      </c>
      <c r="H1453" t="s">
        <v>46</v>
      </c>
      <c r="I1453" t="s">
        <v>129</v>
      </c>
      <c r="J1453" t="s">
        <v>130</v>
      </c>
      <c r="K1453" t="s">
        <v>131</v>
      </c>
      <c r="L1453" t="s">
        <v>4412</v>
      </c>
      <c r="M1453" t="s">
        <v>4413</v>
      </c>
      <c r="N1453">
        <v>4.000277777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1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4.0002779999999998</v>
      </c>
    </row>
    <row r="1454" spans="1:26" x14ac:dyDescent="0.25">
      <c r="A1454">
        <v>2174812</v>
      </c>
      <c r="B1454">
        <v>1</v>
      </c>
      <c r="C1454" t="s">
        <v>77</v>
      </c>
      <c r="D1454" t="s">
        <v>113</v>
      </c>
      <c r="E1454" t="s">
        <v>181</v>
      </c>
      <c r="F1454" t="s">
        <v>4414</v>
      </c>
      <c r="G1454" t="s">
        <v>183</v>
      </c>
      <c r="H1454" t="s">
        <v>46</v>
      </c>
      <c r="I1454" t="s">
        <v>129</v>
      </c>
      <c r="J1454" t="s">
        <v>130</v>
      </c>
      <c r="K1454" t="s">
        <v>131</v>
      </c>
      <c r="L1454" t="s">
        <v>4415</v>
      </c>
      <c r="M1454" t="s">
        <v>4416</v>
      </c>
      <c r="N1454">
        <v>1.2308333330000001</v>
      </c>
      <c r="O1454">
        <v>0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1.2308330000000001</v>
      </c>
      <c r="Y1454">
        <v>0</v>
      </c>
      <c r="Z1454">
        <v>0</v>
      </c>
    </row>
    <row r="1455" spans="1:26" x14ac:dyDescent="0.25">
      <c r="A1455">
        <v>2174808</v>
      </c>
      <c r="B1455">
        <v>1</v>
      </c>
      <c r="C1455" t="s">
        <v>77</v>
      </c>
      <c r="D1455" t="s">
        <v>110</v>
      </c>
      <c r="E1455" t="s">
        <v>181</v>
      </c>
      <c r="F1455" t="s">
        <v>4417</v>
      </c>
      <c r="G1455" t="s">
        <v>194</v>
      </c>
      <c r="H1455" t="s">
        <v>46</v>
      </c>
      <c r="I1455" t="s">
        <v>129</v>
      </c>
      <c r="J1455" t="s">
        <v>130</v>
      </c>
      <c r="K1455" t="s">
        <v>131</v>
      </c>
      <c r="L1455" t="s">
        <v>4418</v>
      </c>
      <c r="M1455" t="s">
        <v>4419</v>
      </c>
      <c r="N1455">
        <v>0.89611111099999996</v>
      </c>
      <c r="O1455">
        <v>0</v>
      </c>
      <c r="P1455">
        <v>0</v>
      </c>
      <c r="Q1455">
        <v>0</v>
      </c>
      <c r="R1455">
        <v>8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7.1688890000000001</v>
      </c>
      <c r="Y1455">
        <v>0</v>
      </c>
      <c r="Z1455">
        <v>0</v>
      </c>
    </row>
    <row r="1456" spans="1:26" x14ac:dyDescent="0.25">
      <c r="A1456">
        <v>2174810</v>
      </c>
      <c r="B1456">
        <v>1</v>
      </c>
      <c r="C1456" t="s">
        <v>77</v>
      </c>
      <c r="D1456" t="s">
        <v>115</v>
      </c>
      <c r="E1456" t="s">
        <v>181</v>
      </c>
      <c r="F1456" t="s">
        <v>4420</v>
      </c>
      <c r="G1456" t="s">
        <v>183</v>
      </c>
      <c r="H1456" t="s">
        <v>46</v>
      </c>
      <c r="I1456" t="s">
        <v>129</v>
      </c>
      <c r="J1456" t="s">
        <v>130</v>
      </c>
      <c r="K1456" t="s">
        <v>131</v>
      </c>
      <c r="L1456" t="s">
        <v>4421</v>
      </c>
      <c r="M1456" t="s">
        <v>4422</v>
      </c>
      <c r="N1456">
        <v>1.729166666</v>
      </c>
      <c r="O1456">
        <v>0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1.7291669999999999</v>
      </c>
      <c r="Y1456">
        <v>0</v>
      </c>
      <c r="Z1456">
        <v>0</v>
      </c>
    </row>
    <row r="1457" spans="1:26" x14ac:dyDescent="0.25">
      <c r="A1457">
        <v>2174811</v>
      </c>
      <c r="B1457">
        <v>1</v>
      </c>
      <c r="C1457" t="s">
        <v>76</v>
      </c>
      <c r="D1457" t="s">
        <v>88</v>
      </c>
      <c r="E1457" t="s">
        <v>181</v>
      </c>
      <c r="F1457" t="s">
        <v>4423</v>
      </c>
      <c r="G1457" t="s">
        <v>287</v>
      </c>
      <c r="H1457" t="s">
        <v>46</v>
      </c>
      <c r="I1457" t="s">
        <v>129</v>
      </c>
      <c r="J1457" t="s">
        <v>130</v>
      </c>
      <c r="K1457" t="s">
        <v>131</v>
      </c>
      <c r="L1457" t="s">
        <v>4166</v>
      </c>
      <c r="M1457" t="s">
        <v>4424</v>
      </c>
      <c r="N1457">
        <v>0.35</v>
      </c>
      <c r="O1457">
        <v>0</v>
      </c>
      <c r="P1457">
        <v>13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4.55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2174826</v>
      </c>
      <c r="B1458">
        <v>1</v>
      </c>
      <c r="C1458" t="s">
        <v>76</v>
      </c>
      <c r="D1458" t="s">
        <v>100</v>
      </c>
      <c r="E1458" t="s">
        <v>181</v>
      </c>
      <c r="F1458" t="s">
        <v>4425</v>
      </c>
      <c r="G1458" t="s">
        <v>194</v>
      </c>
      <c r="H1458" t="s">
        <v>46</v>
      </c>
      <c r="I1458" t="s">
        <v>129</v>
      </c>
      <c r="J1458" t="s">
        <v>130</v>
      </c>
      <c r="K1458" t="s">
        <v>131</v>
      </c>
      <c r="L1458" t="s">
        <v>4426</v>
      </c>
      <c r="M1458" t="s">
        <v>4427</v>
      </c>
      <c r="N1458">
        <v>2.2458333330000002</v>
      </c>
      <c r="O1458">
        <v>0</v>
      </c>
      <c r="P1458">
        <v>1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2.2458330000000002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2174816</v>
      </c>
      <c r="B1459">
        <v>1</v>
      </c>
      <c r="C1459" t="s">
        <v>76</v>
      </c>
      <c r="D1459" t="s">
        <v>79</v>
      </c>
      <c r="E1459" t="s">
        <v>181</v>
      </c>
      <c r="F1459" t="s">
        <v>4428</v>
      </c>
      <c r="G1459" t="s">
        <v>287</v>
      </c>
      <c r="H1459" t="s">
        <v>46</v>
      </c>
      <c r="I1459" t="s">
        <v>129</v>
      </c>
      <c r="J1459" t="s">
        <v>130</v>
      </c>
      <c r="K1459" t="s">
        <v>131</v>
      </c>
      <c r="L1459" t="s">
        <v>4429</v>
      </c>
      <c r="M1459" t="s">
        <v>4430</v>
      </c>
      <c r="N1459">
        <v>1.385555555</v>
      </c>
      <c r="O1459">
        <v>0</v>
      </c>
      <c r="P1459">
        <v>8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11.084444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2174827</v>
      </c>
      <c r="B1460">
        <v>1</v>
      </c>
      <c r="C1460" t="s">
        <v>76</v>
      </c>
      <c r="D1460" t="s">
        <v>96</v>
      </c>
      <c r="E1460" t="s">
        <v>181</v>
      </c>
      <c r="F1460" t="s">
        <v>4431</v>
      </c>
      <c r="G1460" t="s">
        <v>163</v>
      </c>
      <c r="H1460" t="s">
        <v>46</v>
      </c>
      <c r="I1460" t="s">
        <v>129</v>
      </c>
      <c r="J1460" t="s">
        <v>130</v>
      </c>
      <c r="K1460" t="s">
        <v>131</v>
      </c>
      <c r="L1460" t="s">
        <v>4429</v>
      </c>
      <c r="M1460" t="s">
        <v>4432</v>
      </c>
      <c r="N1460">
        <v>1.666388888</v>
      </c>
      <c r="O1460">
        <v>0</v>
      </c>
      <c r="P1460">
        <v>1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1.6663889999999999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2174820</v>
      </c>
      <c r="B1461">
        <v>1</v>
      </c>
      <c r="C1461" t="s">
        <v>76</v>
      </c>
      <c r="D1461" t="s">
        <v>99</v>
      </c>
      <c r="E1461" t="s">
        <v>134</v>
      </c>
      <c r="F1461" t="s">
        <v>4433</v>
      </c>
      <c r="G1461" t="s">
        <v>136</v>
      </c>
      <c r="H1461" t="s">
        <v>47</v>
      </c>
      <c r="I1461" t="s">
        <v>129</v>
      </c>
      <c r="J1461" t="s">
        <v>130</v>
      </c>
      <c r="K1461" t="s">
        <v>131</v>
      </c>
      <c r="L1461" t="s">
        <v>4434</v>
      </c>
      <c r="M1461" t="s">
        <v>4435</v>
      </c>
      <c r="N1461">
        <v>0.98</v>
      </c>
      <c r="O1461">
        <v>4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3.92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2174813</v>
      </c>
      <c r="B1462">
        <v>1</v>
      </c>
      <c r="C1462" t="s">
        <v>76</v>
      </c>
      <c r="D1462" t="s">
        <v>90</v>
      </c>
      <c r="E1462" t="s">
        <v>181</v>
      </c>
      <c r="F1462" t="s">
        <v>4436</v>
      </c>
      <c r="G1462" t="s">
        <v>194</v>
      </c>
      <c r="H1462" t="s">
        <v>46</v>
      </c>
      <c r="I1462" t="s">
        <v>129</v>
      </c>
      <c r="J1462" t="s">
        <v>130</v>
      </c>
      <c r="K1462" t="s">
        <v>131</v>
      </c>
      <c r="L1462" t="s">
        <v>4437</v>
      </c>
      <c r="M1462" t="s">
        <v>4438</v>
      </c>
      <c r="N1462">
        <v>2.8363888880000001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1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2.836389</v>
      </c>
    </row>
    <row r="1463" spans="1:26" x14ac:dyDescent="0.25">
      <c r="A1463">
        <v>2174832</v>
      </c>
      <c r="B1463">
        <v>1</v>
      </c>
      <c r="C1463" t="s">
        <v>76</v>
      </c>
      <c r="D1463" t="s">
        <v>95</v>
      </c>
      <c r="E1463" t="s">
        <v>126</v>
      </c>
      <c r="F1463" t="s">
        <v>4439</v>
      </c>
      <c r="G1463" t="s">
        <v>128</v>
      </c>
      <c r="H1463" t="s">
        <v>46</v>
      </c>
      <c r="I1463" t="s">
        <v>129</v>
      </c>
      <c r="J1463" t="s">
        <v>130</v>
      </c>
      <c r="K1463" t="s">
        <v>131</v>
      </c>
      <c r="L1463" t="s">
        <v>4440</v>
      </c>
      <c r="M1463" t="s">
        <v>4441</v>
      </c>
      <c r="N1463">
        <v>4.5041666659999997</v>
      </c>
      <c r="O1463">
        <v>0</v>
      </c>
      <c r="P1463">
        <v>0</v>
      </c>
      <c r="Q1463">
        <v>0</v>
      </c>
      <c r="R1463">
        <v>14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63.058332999999998</v>
      </c>
      <c r="Y1463">
        <v>0</v>
      </c>
      <c r="Z1463">
        <v>0</v>
      </c>
    </row>
    <row r="1464" spans="1:26" x14ac:dyDescent="0.25">
      <c r="A1464">
        <v>2174819</v>
      </c>
      <c r="B1464">
        <v>1</v>
      </c>
      <c r="C1464" t="s">
        <v>76</v>
      </c>
      <c r="D1464" t="s">
        <v>99</v>
      </c>
      <c r="E1464" t="s">
        <v>186</v>
      </c>
      <c r="F1464" t="s">
        <v>4238</v>
      </c>
      <c r="G1464" t="s">
        <v>136</v>
      </c>
      <c r="H1464" t="s">
        <v>47</v>
      </c>
      <c r="I1464" t="s">
        <v>129</v>
      </c>
      <c r="J1464" t="s">
        <v>130</v>
      </c>
      <c r="K1464" t="s">
        <v>131</v>
      </c>
      <c r="L1464" t="s">
        <v>4442</v>
      </c>
      <c r="M1464" t="s">
        <v>4443</v>
      </c>
      <c r="N1464">
        <v>0.49694444399999999</v>
      </c>
      <c r="O1464">
        <v>0</v>
      </c>
      <c r="P1464">
        <v>826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410.476111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2174825</v>
      </c>
      <c r="B1465">
        <v>1</v>
      </c>
      <c r="C1465" t="s">
        <v>76</v>
      </c>
      <c r="D1465" t="s">
        <v>93</v>
      </c>
      <c r="E1465" t="s">
        <v>186</v>
      </c>
      <c r="F1465" t="s">
        <v>4444</v>
      </c>
      <c r="G1465" t="s">
        <v>136</v>
      </c>
      <c r="H1465" t="s">
        <v>47</v>
      </c>
      <c r="I1465" t="s">
        <v>129</v>
      </c>
      <c r="J1465" t="s">
        <v>130</v>
      </c>
      <c r="K1465" t="s">
        <v>131</v>
      </c>
      <c r="L1465" t="s">
        <v>4445</v>
      </c>
      <c r="M1465" t="s">
        <v>4446</v>
      </c>
      <c r="N1465">
        <v>8.1944444000000005E-2</v>
      </c>
      <c r="O1465">
        <v>5</v>
      </c>
      <c r="P1465">
        <v>3558</v>
      </c>
      <c r="Q1465">
        <v>0</v>
      </c>
      <c r="R1465">
        <v>0</v>
      </c>
      <c r="S1465">
        <v>0</v>
      </c>
      <c r="T1465">
        <v>0</v>
      </c>
      <c r="U1465">
        <v>0.40972199999999998</v>
      </c>
      <c r="V1465">
        <v>291.55833200000001</v>
      </c>
      <c r="W1465">
        <v>0</v>
      </c>
      <c r="X1465">
        <v>0</v>
      </c>
      <c r="Y1465">
        <v>0</v>
      </c>
      <c r="Z1465">
        <v>0</v>
      </c>
    </row>
    <row r="1466" spans="1:26" x14ac:dyDescent="0.25">
      <c r="A1466">
        <v>2174830</v>
      </c>
      <c r="B1466">
        <v>1</v>
      </c>
      <c r="C1466" t="s">
        <v>76</v>
      </c>
      <c r="D1466" t="s">
        <v>81</v>
      </c>
      <c r="E1466" t="s">
        <v>126</v>
      </c>
      <c r="F1466" t="s">
        <v>4043</v>
      </c>
      <c r="G1466" t="s">
        <v>444</v>
      </c>
      <c r="H1466" t="s">
        <v>46</v>
      </c>
      <c r="I1466" t="s">
        <v>129</v>
      </c>
      <c r="J1466" t="s">
        <v>130</v>
      </c>
      <c r="K1466" t="s">
        <v>131</v>
      </c>
      <c r="L1466" t="s">
        <v>4447</v>
      </c>
      <c r="M1466" t="s">
        <v>4448</v>
      </c>
      <c r="N1466">
        <v>3.4024999999999999</v>
      </c>
      <c r="O1466">
        <v>0</v>
      </c>
      <c r="P1466">
        <v>37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125.8925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2174831</v>
      </c>
      <c r="B1467">
        <v>1</v>
      </c>
      <c r="C1467" t="s">
        <v>76</v>
      </c>
      <c r="D1467" t="s">
        <v>79</v>
      </c>
      <c r="E1467" t="s">
        <v>181</v>
      </c>
      <c r="F1467" t="s">
        <v>2601</v>
      </c>
      <c r="G1467" t="s">
        <v>183</v>
      </c>
      <c r="H1467" t="s">
        <v>46</v>
      </c>
      <c r="I1467" t="s">
        <v>129</v>
      </c>
      <c r="J1467" t="s">
        <v>130</v>
      </c>
      <c r="K1467" t="s">
        <v>131</v>
      </c>
      <c r="L1467" t="s">
        <v>4449</v>
      </c>
      <c r="M1467" t="s">
        <v>4450</v>
      </c>
      <c r="N1467">
        <v>5.2983333330000004</v>
      </c>
      <c r="O1467">
        <v>0</v>
      </c>
      <c r="P1467">
        <v>15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79.474999999999994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2174833</v>
      </c>
      <c r="B1468">
        <v>1</v>
      </c>
      <c r="C1468" t="s">
        <v>76</v>
      </c>
      <c r="D1468" t="s">
        <v>79</v>
      </c>
      <c r="E1468" t="s">
        <v>181</v>
      </c>
      <c r="F1468" t="s">
        <v>4451</v>
      </c>
      <c r="G1468" t="s">
        <v>287</v>
      </c>
      <c r="H1468" t="s">
        <v>46</v>
      </c>
      <c r="I1468" t="s">
        <v>129</v>
      </c>
      <c r="J1468" t="s">
        <v>130</v>
      </c>
      <c r="K1468" t="s">
        <v>131</v>
      </c>
      <c r="L1468" t="s">
        <v>4452</v>
      </c>
      <c r="M1468" t="s">
        <v>4453</v>
      </c>
      <c r="N1468">
        <v>4.96</v>
      </c>
      <c r="O1468">
        <v>0</v>
      </c>
      <c r="P1468">
        <v>4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19.84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2174837</v>
      </c>
      <c r="B1469">
        <v>1</v>
      </c>
      <c r="C1469" t="s">
        <v>77</v>
      </c>
      <c r="D1469" t="s">
        <v>116</v>
      </c>
      <c r="E1469" t="s">
        <v>181</v>
      </c>
      <c r="F1469" t="s">
        <v>4454</v>
      </c>
      <c r="G1469" t="s">
        <v>194</v>
      </c>
      <c r="H1469" t="s">
        <v>46</v>
      </c>
      <c r="I1469" t="s">
        <v>129</v>
      </c>
      <c r="J1469" t="s">
        <v>130</v>
      </c>
      <c r="K1469" t="s">
        <v>131</v>
      </c>
      <c r="L1469" t="s">
        <v>4455</v>
      </c>
      <c r="M1469" t="s">
        <v>4456</v>
      </c>
      <c r="N1469">
        <v>0.29749999999999999</v>
      </c>
      <c r="O1469">
        <v>0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0.29749999999999999</v>
      </c>
      <c r="W1469">
        <v>0</v>
      </c>
      <c r="X1469">
        <v>0</v>
      </c>
      <c r="Y1469">
        <v>0</v>
      </c>
      <c r="Z1469">
        <v>0</v>
      </c>
    </row>
    <row r="1470" spans="1:26" x14ac:dyDescent="0.25">
      <c r="A1470">
        <v>2174842</v>
      </c>
      <c r="B1470">
        <v>1</v>
      </c>
      <c r="C1470" t="s">
        <v>76</v>
      </c>
      <c r="D1470" t="s">
        <v>104</v>
      </c>
      <c r="E1470" t="s">
        <v>126</v>
      </c>
      <c r="F1470" t="s">
        <v>2289</v>
      </c>
      <c r="G1470" t="s">
        <v>128</v>
      </c>
      <c r="H1470" t="s">
        <v>46</v>
      </c>
      <c r="I1470" t="s">
        <v>129</v>
      </c>
      <c r="J1470" t="s">
        <v>130</v>
      </c>
      <c r="K1470" t="s">
        <v>131</v>
      </c>
      <c r="L1470" t="s">
        <v>4457</v>
      </c>
      <c r="M1470" t="s">
        <v>4458</v>
      </c>
      <c r="N1470">
        <v>2.2480555550000001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3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6.744167</v>
      </c>
    </row>
    <row r="1471" spans="1:26" x14ac:dyDescent="0.25">
      <c r="A1471">
        <v>2174844</v>
      </c>
      <c r="B1471">
        <v>1</v>
      </c>
      <c r="C1471" t="s">
        <v>77</v>
      </c>
      <c r="D1471" t="s">
        <v>118</v>
      </c>
      <c r="E1471" t="s">
        <v>186</v>
      </c>
      <c r="F1471" t="s">
        <v>4459</v>
      </c>
      <c r="G1471" t="s">
        <v>136</v>
      </c>
      <c r="H1471" t="s">
        <v>47</v>
      </c>
      <c r="I1471" t="s">
        <v>129</v>
      </c>
      <c r="J1471" t="s">
        <v>130</v>
      </c>
      <c r="K1471" t="s">
        <v>131</v>
      </c>
      <c r="L1471" t="s">
        <v>4460</v>
      </c>
      <c r="M1471" t="s">
        <v>4461</v>
      </c>
      <c r="N1471">
        <v>0.256111111</v>
      </c>
      <c r="O1471">
        <v>64</v>
      </c>
      <c r="P1471">
        <v>520</v>
      </c>
      <c r="Q1471">
        <v>0</v>
      </c>
      <c r="R1471">
        <v>0</v>
      </c>
      <c r="S1471">
        <v>43</v>
      </c>
      <c r="T1471">
        <v>332</v>
      </c>
      <c r="U1471">
        <v>16.391110999999999</v>
      </c>
      <c r="V1471">
        <v>133.17777799999999</v>
      </c>
      <c r="W1471">
        <v>0</v>
      </c>
      <c r="X1471">
        <v>0</v>
      </c>
      <c r="Y1471">
        <v>11.012778000000001</v>
      </c>
      <c r="Z1471">
        <v>85.028889000000007</v>
      </c>
    </row>
    <row r="1472" spans="1:26" x14ac:dyDescent="0.25">
      <c r="A1472">
        <v>2174851</v>
      </c>
      <c r="B1472">
        <v>1</v>
      </c>
      <c r="C1472" t="s">
        <v>76</v>
      </c>
      <c r="D1472" t="s">
        <v>84</v>
      </c>
      <c r="E1472" t="s">
        <v>181</v>
      </c>
      <c r="F1472" t="s">
        <v>4462</v>
      </c>
      <c r="G1472" t="s">
        <v>183</v>
      </c>
      <c r="H1472" t="s">
        <v>46</v>
      </c>
      <c r="I1472" t="s">
        <v>129</v>
      </c>
      <c r="J1472" t="s">
        <v>130</v>
      </c>
      <c r="K1472" t="s">
        <v>131</v>
      </c>
      <c r="L1472" t="s">
        <v>4463</v>
      </c>
      <c r="M1472" t="s">
        <v>4464</v>
      </c>
      <c r="N1472">
        <v>7.6158333330000003</v>
      </c>
      <c r="O1472">
        <v>0</v>
      </c>
      <c r="P1472">
        <v>12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91.39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2174847</v>
      </c>
      <c r="B1473">
        <v>1</v>
      </c>
      <c r="C1473" t="s">
        <v>76</v>
      </c>
      <c r="D1473" t="s">
        <v>93</v>
      </c>
      <c r="E1473" t="s">
        <v>186</v>
      </c>
      <c r="F1473" t="s">
        <v>4465</v>
      </c>
      <c r="G1473" t="s">
        <v>201</v>
      </c>
      <c r="H1473" t="s">
        <v>47</v>
      </c>
      <c r="I1473" t="s">
        <v>129</v>
      </c>
      <c r="J1473" t="s">
        <v>130</v>
      </c>
      <c r="K1473" t="s">
        <v>131</v>
      </c>
      <c r="L1473" t="s">
        <v>4466</v>
      </c>
      <c r="M1473" t="s">
        <v>4467</v>
      </c>
      <c r="N1473">
        <v>0.165833333</v>
      </c>
      <c r="O1473">
        <v>44</v>
      </c>
      <c r="P1473">
        <v>2204</v>
      </c>
      <c r="Q1473">
        <v>0</v>
      </c>
      <c r="R1473">
        <v>0</v>
      </c>
      <c r="S1473">
        <v>0</v>
      </c>
      <c r="T1473">
        <v>0</v>
      </c>
      <c r="U1473">
        <v>7.2966670000000002</v>
      </c>
      <c r="V1473">
        <v>365.496666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2174850</v>
      </c>
      <c r="B1474">
        <v>1</v>
      </c>
      <c r="C1474" t="s">
        <v>76</v>
      </c>
      <c r="D1474" t="s">
        <v>93</v>
      </c>
      <c r="E1474" t="s">
        <v>813</v>
      </c>
      <c r="F1474" t="s">
        <v>4468</v>
      </c>
      <c r="G1474" t="s">
        <v>201</v>
      </c>
      <c r="H1474" t="s">
        <v>47</v>
      </c>
      <c r="I1474" t="s">
        <v>283</v>
      </c>
      <c r="J1474" t="s">
        <v>130</v>
      </c>
      <c r="K1474" t="s">
        <v>131</v>
      </c>
      <c r="L1474" t="s">
        <v>4469</v>
      </c>
      <c r="M1474" t="s">
        <v>4470</v>
      </c>
      <c r="N1474">
        <v>3.7222221999999999E-2</v>
      </c>
      <c r="O1474">
        <v>36</v>
      </c>
      <c r="P1474">
        <v>4543</v>
      </c>
      <c r="Q1474">
        <v>0</v>
      </c>
      <c r="R1474">
        <v>0</v>
      </c>
      <c r="S1474">
        <v>0</v>
      </c>
      <c r="T1474">
        <v>0</v>
      </c>
      <c r="U1474">
        <v>1.34</v>
      </c>
      <c r="V1474">
        <v>169.10055500000001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2174864</v>
      </c>
      <c r="B1475">
        <v>1</v>
      </c>
      <c r="C1475" t="s">
        <v>76</v>
      </c>
      <c r="D1475" t="s">
        <v>93</v>
      </c>
      <c r="E1475" t="s">
        <v>186</v>
      </c>
      <c r="F1475" t="s">
        <v>4471</v>
      </c>
      <c r="G1475" t="s">
        <v>201</v>
      </c>
      <c r="H1475" t="s">
        <v>47</v>
      </c>
      <c r="I1475" t="s">
        <v>283</v>
      </c>
      <c r="J1475" t="s">
        <v>130</v>
      </c>
      <c r="K1475" t="s">
        <v>131</v>
      </c>
      <c r="L1475" t="s">
        <v>4472</v>
      </c>
      <c r="M1475" t="s">
        <v>4473</v>
      </c>
      <c r="N1475">
        <v>2.9166666000000001E-2</v>
      </c>
      <c r="O1475">
        <v>3</v>
      </c>
      <c r="P1475">
        <v>346</v>
      </c>
      <c r="Q1475">
        <v>0</v>
      </c>
      <c r="R1475">
        <v>0</v>
      </c>
      <c r="S1475">
        <v>0</v>
      </c>
      <c r="T1475">
        <v>0</v>
      </c>
      <c r="U1475">
        <v>8.7499999999999994E-2</v>
      </c>
      <c r="V1475">
        <v>10.091666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2174865</v>
      </c>
      <c r="B1476">
        <v>1</v>
      </c>
      <c r="C1476" t="s">
        <v>76</v>
      </c>
      <c r="D1476" t="s">
        <v>93</v>
      </c>
      <c r="E1476" t="s">
        <v>186</v>
      </c>
      <c r="F1476" t="s">
        <v>4474</v>
      </c>
      <c r="G1476" t="s">
        <v>136</v>
      </c>
      <c r="H1476" t="s">
        <v>47</v>
      </c>
      <c r="I1476" t="s">
        <v>283</v>
      </c>
      <c r="J1476" t="s">
        <v>130</v>
      </c>
      <c r="K1476" t="s">
        <v>131</v>
      </c>
      <c r="L1476" t="s">
        <v>4475</v>
      </c>
      <c r="M1476" t="s">
        <v>4476</v>
      </c>
      <c r="N1476">
        <v>3.0833333000000001E-2</v>
      </c>
      <c r="O1476">
        <v>14</v>
      </c>
      <c r="P1476">
        <v>2005</v>
      </c>
      <c r="Q1476">
        <v>0</v>
      </c>
      <c r="R1476">
        <v>0</v>
      </c>
      <c r="S1476">
        <v>0</v>
      </c>
      <c r="T1476">
        <v>0</v>
      </c>
      <c r="U1476">
        <v>0.43166700000000002</v>
      </c>
      <c r="V1476">
        <v>61.820833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2174896</v>
      </c>
      <c r="B1477">
        <v>1</v>
      </c>
      <c r="C1477" t="s">
        <v>76</v>
      </c>
      <c r="D1477" t="s">
        <v>84</v>
      </c>
      <c r="E1477" t="s">
        <v>143</v>
      </c>
      <c r="F1477" t="s">
        <v>4477</v>
      </c>
      <c r="G1477" t="s">
        <v>448</v>
      </c>
      <c r="H1477" t="s">
        <v>47</v>
      </c>
      <c r="I1477" t="s">
        <v>129</v>
      </c>
      <c r="J1477" t="s">
        <v>130</v>
      </c>
      <c r="K1477" t="s">
        <v>131</v>
      </c>
      <c r="L1477" t="s">
        <v>4478</v>
      </c>
      <c r="M1477" t="s">
        <v>4479</v>
      </c>
      <c r="N1477">
        <v>5.6</v>
      </c>
      <c r="O1477">
        <v>0</v>
      </c>
      <c r="P1477">
        <v>32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179.2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2174857</v>
      </c>
      <c r="B1478">
        <v>1</v>
      </c>
      <c r="C1478" t="s">
        <v>76</v>
      </c>
      <c r="D1478" t="s">
        <v>85</v>
      </c>
      <c r="E1478" t="s">
        <v>126</v>
      </c>
      <c r="F1478" t="s">
        <v>4371</v>
      </c>
      <c r="G1478" t="s">
        <v>128</v>
      </c>
      <c r="H1478" t="s">
        <v>46</v>
      </c>
      <c r="I1478" t="s">
        <v>129</v>
      </c>
      <c r="J1478" t="s">
        <v>130</v>
      </c>
      <c r="K1478" t="s">
        <v>131</v>
      </c>
      <c r="L1478" t="s">
        <v>4480</v>
      </c>
      <c r="M1478" t="s">
        <v>4481</v>
      </c>
      <c r="N1478">
        <v>1.8205555550000001</v>
      </c>
      <c r="O1478">
        <v>0</v>
      </c>
      <c r="P1478">
        <v>28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50.975555999999997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2174853</v>
      </c>
      <c r="B1479">
        <v>1</v>
      </c>
      <c r="C1479" t="s">
        <v>77</v>
      </c>
      <c r="D1479" t="s">
        <v>115</v>
      </c>
      <c r="E1479" t="s">
        <v>126</v>
      </c>
      <c r="F1479" t="s">
        <v>4482</v>
      </c>
      <c r="G1479" t="s">
        <v>128</v>
      </c>
      <c r="H1479" t="s">
        <v>46</v>
      </c>
      <c r="I1479" t="s">
        <v>129</v>
      </c>
      <c r="J1479" t="s">
        <v>130</v>
      </c>
      <c r="K1479" t="s">
        <v>131</v>
      </c>
      <c r="L1479" t="s">
        <v>4483</v>
      </c>
      <c r="M1479" t="s">
        <v>4484</v>
      </c>
      <c r="N1479">
        <v>14.901666666000001</v>
      </c>
      <c r="O1479">
        <v>0</v>
      </c>
      <c r="P1479">
        <v>0</v>
      </c>
      <c r="Q1479">
        <v>0</v>
      </c>
      <c r="R1479">
        <v>13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193.721667</v>
      </c>
      <c r="Y1479">
        <v>0</v>
      </c>
      <c r="Z1479">
        <v>0</v>
      </c>
    </row>
    <row r="1480" spans="1:26" x14ac:dyDescent="0.25">
      <c r="A1480">
        <v>2174852</v>
      </c>
      <c r="B1480">
        <v>1</v>
      </c>
      <c r="C1480" t="s">
        <v>76</v>
      </c>
      <c r="D1480" t="s">
        <v>84</v>
      </c>
      <c r="E1480" t="s">
        <v>143</v>
      </c>
      <c r="F1480" t="s">
        <v>4485</v>
      </c>
      <c r="G1480" t="s">
        <v>136</v>
      </c>
      <c r="H1480" t="s">
        <v>47</v>
      </c>
      <c r="I1480" t="s">
        <v>129</v>
      </c>
      <c r="J1480" t="s">
        <v>130</v>
      </c>
      <c r="K1480" t="s">
        <v>131</v>
      </c>
      <c r="L1480" t="s">
        <v>4486</v>
      </c>
      <c r="M1480" t="s">
        <v>4487</v>
      </c>
      <c r="N1480">
        <v>2.4130555550000001</v>
      </c>
      <c r="O1480">
        <v>0</v>
      </c>
      <c r="P1480">
        <v>1495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3607.518055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2174875</v>
      </c>
      <c r="B1481">
        <v>1</v>
      </c>
      <c r="C1481" t="s">
        <v>76</v>
      </c>
      <c r="D1481" t="s">
        <v>93</v>
      </c>
      <c r="E1481" t="s">
        <v>143</v>
      </c>
      <c r="F1481" t="s">
        <v>4488</v>
      </c>
      <c r="G1481" t="s">
        <v>145</v>
      </c>
      <c r="H1481" t="s">
        <v>47</v>
      </c>
      <c r="I1481" t="s">
        <v>129</v>
      </c>
      <c r="J1481" t="s">
        <v>130</v>
      </c>
      <c r="K1481" t="s">
        <v>131</v>
      </c>
      <c r="L1481" t="s">
        <v>4489</v>
      </c>
      <c r="M1481" t="s">
        <v>4441</v>
      </c>
      <c r="N1481">
        <v>3.1163888879999999</v>
      </c>
      <c r="O1481">
        <v>1</v>
      </c>
      <c r="P1481">
        <v>58</v>
      </c>
      <c r="Q1481">
        <v>0</v>
      </c>
      <c r="R1481">
        <v>0</v>
      </c>
      <c r="S1481">
        <v>0</v>
      </c>
      <c r="T1481">
        <v>0</v>
      </c>
      <c r="U1481">
        <v>3.1163889999999999</v>
      </c>
      <c r="V1481">
        <v>180.75055599999999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2174860</v>
      </c>
      <c r="B1482">
        <v>1</v>
      </c>
      <c r="C1482" t="s">
        <v>77</v>
      </c>
      <c r="D1482" t="s">
        <v>108</v>
      </c>
      <c r="E1482" t="s">
        <v>181</v>
      </c>
      <c r="F1482" t="s">
        <v>4490</v>
      </c>
      <c r="G1482" t="s">
        <v>287</v>
      </c>
      <c r="H1482" t="s">
        <v>46</v>
      </c>
      <c r="I1482" t="s">
        <v>129</v>
      </c>
      <c r="J1482" t="s">
        <v>130</v>
      </c>
      <c r="K1482" t="s">
        <v>131</v>
      </c>
      <c r="L1482" t="s">
        <v>4491</v>
      </c>
      <c r="M1482" t="s">
        <v>4492</v>
      </c>
      <c r="N1482">
        <v>1.5141666659999999</v>
      </c>
      <c r="O1482">
        <v>0</v>
      </c>
      <c r="P1482">
        <v>2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3.0283329999999999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2174858</v>
      </c>
      <c r="B1483">
        <v>1</v>
      </c>
      <c r="C1483" t="s">
        <v>77</v>
      </c>
      <c r="D1483" t="s">
        <v>108</v>
      </c>
      <c r="E1483" t="s">
        <v>126</v>
      </c>
      <c r="F1483" t="s">
        <v>4493</v>
      </c>
      <c r="G1483" t="s">
        <v>140</v>
      </c>
      <c r="H1483" t="s">
        <v>46</v>
      </c>
      <c r="I1483" t="s">
        <v>129</v>
      </c>
      <c r="J1483" t="s">
        <v>130</v>
      </c>
      <c r="K1483" t="s">
        <v>131</v>
      </c>
      <c r="L1483" t="s">
        <v>4494</v>
      </c>
      <c r="M1483" t="s">
        <v>4495</v>
      </c>
      <c r="N1483">
        <v>3.2141666660000001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9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28.927499999999998</v>
      </c>
    </row>
    <row r="1484" spans="1:26" x14ac:dyDescent="0.25">
      <c r="A1484">
        <v>2174863</v>
      </c>
      <c r="B1484">
        <v>1</v>
      </c>
      <c r="C1484" t="s">
        <v>76</v>
      </c>
      <c r="D1484" t="s">
        <v>88</v>
      </c>
      <c r="E1484" t="s">
        <v>181</v>
      </c>
      <c r="F1484" t="s">
        <v>4496</v>
      </c>
      <c r="G1484" t="s">
        <v>287</v>
      </c>
      <c r="H1484" t="s">
        <v>46</v>
      </c>
      <c r="I1484" t="s">
        <v>129</v>
      </c>
      <c r="J1484" t="s">
        <v>130</v>
      </c>
      <c r="K1484" t="s">
        <v>131</v>
      </c>
      <c r="L1484" t="s">
        <v>4497</v>
      </c>
      <c r="M1484" t="s">
        <v>4498</v>
      </c>
      <c r="N1484">
        <v>1.1044444440000001</v>
      </c>
      <c r="O1484">
        <v>0</v>
      </c>
      <c r="P1484">
        <v>10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11.044444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2174867</v>
      </c>
      <c r="B1485">
        <v>1</v>
      </c>
      <c r="C1485" t="s">
        <v>77</v>
      </c>
      <c r="D1485" t="s">
        <v>119</v>
      </c>
      <c r="E1485" t="s">
        <v>161</v>
      </c>
      <c r="F1485" t="s">
        <v>4499</v>
      </c>
      <c r="G1485" t="s">
        <v>402</v>
      </c>
      <c r="H1485" t="s">
        <v>46</v>
      </c>
      <c r="I1485" t="s">
        <v>129</v>
      </c>
      <c r="J1485" t="s">
        <v>130</v>
      </c>
      <c r="K1485" t="s">
        <v>131</v>
      </c>
      <c r="L1485" t="s">
        <v>4500</v>
      </c>
      <c r="M1485" t="s">
        <v>4501</v>
      </c>
      <c r="N1485">
        <v>4.0666666659999997</v>
      </c>
      <c r="O1485">
        <v>1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4.0666669999999998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2174878</v>
      </c>
      <c r="B1486">
        <v>1</v>
      </c>
      <c r="C1486" t="s">
        <v>76</v>
      </c>
      <c r="D1486" t="s">
        <v>80</v>
      </c>
      <c r="E1486" t="s">
        <v>181</v>
      </c>
      <c r="F1486" t="s">
        <v>4502</v>
      </c>
      <c r="G1486" t="s">
        <v>194</v>
      </c>
      <c r="H1486" t="s">
        <v>46</v>
      </c>
      <c r="I1486" t="s">
        <v>129</v>
      </c>
      <c r="J1486" t="s">
        <v>130</v>
      </c>
      <c r="K1486" t="s">
        <v>131</v>
      </c>
      <c r="L1486" t="s">
        <v>4503</v>
      </c>
      <c r="M1486" t="s">
        <v>4504</v>
      </c>
      <c r="N1486">
        <v>1.6816666659999999</v>
      </c>
      <c r="O1486">
        <v>0</v>
      </c>
      <c r="P1486">
        <v>4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6.726667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2174876</v>
      </c>
      <c r="B1487">
        <v>1</v>
      </c>
      <c r="C1487" t="s">
        <v>76</v>
      </c>
      <c r="D1487" t="s">
        <v>80</v>
      </c>
      <c r="E1487" t="s">
        <v>181</v>
      </c>
      <c r="F1487" t="s">
        <v>4505</v>
      </c>
      <c r="G1487" t="s">
        <v>194</v>
      </c>
      <c r="H1487" t="s">
        <v>46</v>
      </c>
      <c r="I1487" t="s">
        <v>129</v>
      </c>
      <c r="J1487" t="s">
        <v>130</v>
      </c>
      <c r="K1487" t="s">
        <v>131</v>
      </c>
      <c r="L1487" t="s">
        <v>4506</v>
      </c>
      <c r="M1487" t="s">
        <v>4507</v>
      </c>
      <c r="N1487">
        <v>3.5830555550000001</v>
      </c>
      <c r="O1487">
        <v>0</v>
      </c>
      <c r="P1487">
        <v>2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7.1661109999999999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2174872</v>
      </c>
      <c r="B1488">
        <v>1</v>
      </c>
      <c r="C1488" t="s">
        <v>77</v>
      </c>
      <c r="D1488" t="s">
        <v>117</v>
      </c>
      <c r="E1488" t="s">
        <v>186</v>
      </c>
      <c r="F1488" t="s">
        <v>4508</v>
      </c>
      <c r="G1488" t="s">
        <v>136</v>
      </c>
      <c r="H1488" t="s">
        <v>47</v>
      </c>
      <c r="I1488" t="s">
        <v>283</v>
      </c>
      <c r="J1488" t="s">
        <v>130</v>
      </c>
      <c r="K1488" t="s">
        <v>131</v>
      </c>
      <c r="L1488" t="s">
        <v>4509</v>
      </c>
      <c r="M1488" t="s">
        <v>4510</v>
      </c>
      <c r="N1488">
        <v>8.3333330000000001E-3</v>
      </c>
      <c r="O1488">
        <v>0</v>
      </c>
      <c r="P1488">
        <v>0</v>
      </c>
      <c r="Q1488">
        <v>0</v>
      </c>
      <c r="R1488">
        <v>187</v>
      </c>
      <c r="S1488">
        <v>2</v>
      </c>
      <c r="T1488">
        <v>989</v>
      </c>
      <c r="U1488">
        <v>0</v>
      </c>
      <c r="V1488">
        <v>0</v>
      </c>
      <c r="W1488">
        <v>0</v>
      </c>
      <c r="X1488">
        <v>1.558333</v>
      </c>
      <c r="Y1488">
        <v>1.6667000000000001E-2</v>
      </c>
      <c r="Z1488">
        <v>8.2416660000000004</v>
      </c>
    </row>
    <row r="1489" spans="1:26" x14ac:dyDescent="0.25">
      <c r="A1489">
        <v>2174879</v>
      </c>
      <c r="B1489">
        <v>1</v>
      </c>
      <c r="C1489" t="s">
        <v>77</v>
      </c>
      <c r="D1489" t="s">
        <v>117</v>
      </c>
      <c r="E1489" t="s">
        <v>143</v>
      </c>
      <c r="F1489" t="s">
        <v>4511</v>
      </c>
      <c r="G1489" t="s">
        <v>145</v>
      </c>
      <c r="H1489" t="s">
        <v>47</v>
      </c>
      <c r="I1489" t="s">
        <v>129</v>
      </c>
      <c r="J1489" t="s">
        <v>130</v>
      </c>
      <c r="K1489" t="s">
        <v>131</v>
      </c>
      <c r="L1489" t="s">
        <v>4512</v>
      </c>
      <c r="M1489" t="s">
        <v>4513</v>
      </c>
      <c r="N1489">
        <v>0.35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182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63.7</v>
      </c>
    </row>
    <row r="1490" spans="1:26" x14ac:dyDescent="0.25">
      <c r="A1490">
        <v>2174881</v>
      </c>
      <c r="B1490">
        <v>1</v>
      </c>
      <c r="C1490" t="s">
        <v>77</v>
      </c>
      <c r="D1490" t="s">
        <v>123</v>
      </c>
      <c r="E1490" t="s">
        <v>181</v>
      </c>
      <c r="F1490" t="s">
        <v>4514</v>
      </c>
      <c r="G1490" t="s">
        <v>194</v>
      </c>
      <c r="H1490" t="s">
        <v>46</v>
      </c>
      <c r="I1490" t="s">
        <v>129</v>
      </c>
      <c r="J1490" t="s">
        <v>130</v>
      </c>
      <c r="K1490" t="s">
        <v>131</v>
      </c>
      <c r="L1490" t="s">
        <v>4515</v>
      </c>
      <c r="M1490" t="s">
        <v>4516</v>
      </c>
      <c r="N1490">
        <v>4.5502777769999998</v>
      </c>
      <c r="O1490">
        <v>0</v>
      </c>
      <c r="P1490">
        <v>2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9.1005559999999992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2174883</v>
      </c>
      <c r="B1491">
        <v>1</v>
      </c>
      <c r="C1491" t="s">
        <v>76</v>
      </c>
      <c r="D1491" t="s">
        <v>92</v>
      </c>
      <c r="E1491" t="s">
        <v>181</v>
      </c>
      <c r="F1491" t="s">
        <v>4517</v>
      </c>
      <c r="G1491" t="s">
        <v>194</v>
      </c>
      <c r="H1491" t="s">
        <v>46</v>
      </c>
      <c r="I1491" t="s">
        <v>129</v>
      </c>
      <c r="J1491" t="s">
        <v>130</v>
      </c>
      <c r="K1491" t="s">
        <v>131</v>
      </c>
      <c r="L1491" t="s">
        <v>4518</v>
      </c>
      <c r="M1491" t="s">
        <v>4519</v>
      </c>
      <c r="N1491">
        <v>0.84333333300000002</v>
      </c>
      <c r="O1491">
        <v>0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0.843333</v>
      </c>
      <c r="Y1491">
        <v>0</v>
      </c>
      <c r="Z1491">
        <v>0</v>
      </c>
    </row>
    <row r="1492" spans="1:26" x14ac:dyDescent="0.25">
      <c r="A1492">
        <v>2174884</v>
      </c>
      <c r="B1492">
        <v>1</v>
      </c>
      <c r="C1492" t="s">
        <v>76</v>
      </c>
      <c r="D1492" t="s">
        <v>88</v>
      </c>
      <c r="E1492" t="s">
        <v>181</v>
      </c>
      <c r="F1492" t="s">
        <v>4520</v>
      </c>
      <c r="G1492" t="s">
        <v>183</v>
      </c>
      <c r="H1492" t="s">
        <v>46</v>
      </c>
      <c r="I1492" t="s">
        <v>129</v>
      </c>
      <c r="J1492" t="s">
        <v>130</v>
      </c>
      <c r="K1492" t="s">
        <v>131</v>
      </c>
      <c r="L1492" t="s">
        <v>4521</v>
      </c>
      <c r="M1492" t="s">
        <v>4522</v>
      </c>
      <c r="N1492">
        <v>0.87805555499999999</v>
      </c>
      <c r="O1492">
        <v>0</v>
      </c>
      <c r="P1492">
        <v>9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7.9024999999999999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2174885</v>
      </c>
      <c r="B1493">
        <v>1</v>
      </c>
      <c r="C1493" t="s">
        <v>76</v>
      </c>
      <c r="D1493" t="s">
        <v>78</v>
      </c>
      <c r="E1493" t="s">
        <v>718</v>
      </c>
      <c r="F1493" t="s">
        <v>4523</v>
      </c>
      <c r="G1493" t="s">
        <v>128</v>
      </c>
      <c r="H1493" t="s">
        <v>46</v>
      </c>
      <c r="I1493" t="s">
        <v>129</v>
      </c>
      <c r="J1493" t="s">
        <v>130</v>
      </c>
      <c r="K1493" t="s">
        <v>131</v>
      </c>
      <c r="L1493" t="s">
        <v>4524</v>
      </c>
      <c r="M1493" t="s">
        <v>4525</v>
      </c>
      <c r="N1493">
        <v>1.2524999999999999</v>
      </c>
      <c r="O1493">
        <v>0</v>
      </c>
      <c r="P1493">
        <v>153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191.63249999999999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2174886</v>
      </c>
      <c r="B1494">
        <v>1</v>
      </c>
      <c r="C1494" t="s">
        <v>76</v>
      </c>
      <c r="D1494" t="s">
        <v>93</v>
      </c>
      <c r="E1494" t="s">
        <v>186</v>
      </c>
      <c r="F1494" t="s">
        <v>4526</v>
      </c>
      <c r="G1494" t="s">
        <v>136</v>
      </c>
      <c r="H1494" t="s">
        <v>47</v>
      </c>
      <c r="I1494" t="s">
        <v>129</v>
      </c>
      <c r="J1494" t="s">
        <v>130</v>
      </c>
      <c r="K1494" t="s">
        <v>131</v>
      </c>
      <c r="L1494" t="s">
        <v>4527</v>
      </c>
      <c r="M1494" t="s">
        <v>4528</v>
      </c>
      <c r="N1494">
        <v>0.38</v>
      </c>
      <c r="O1494">
        <v>27</v>
      </c>
      <c r="P1494">
        <v>144</v>
      </c>
      <c r="Q1494">
        <v>0</v>
      </c>
      <c r="R1494">
        <v>0</v>
      </c>
      <c r="S1494">
        <v>0</v>
      </c>
      <c r="T1494">
        <v>0</v>
      </c>
      <c r="U1494">
        <v>10.26</v>
      </c>
      <c r="V1494">
        <v>54.72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2174888</v>
      </c>
      <c r="B1495">
        <v>1</v>
      </c>
      <c r="C1495" t="s">
        <v>76</v>
      </c>
      <c r="D1495" t="s">
        <v>93</v>
      </c>
      <c r="E1495" t="s">
        <v>813</v>
      </c>
      <c r="F1495" t="s">
        <v>4468</v>
      </c>
      <c r="G1495" t="s">
        <v>201</v>
      </c>
      <c r="H1495" t="s">
        <v>47</v>
      </c>
      <c r="I1495" t="s">
        <v>283</v>
      </c>
      <c r="J1495" t="s">
        <v>130</v>
      </c>
      <c r="K1495" t="s">
        <v>131</v>
      </c>
      <c r="L1495" t="s">
        <v>4529</v>
      </c>
      <c r="M1495" t="s">
        <v>4530</v>
      </c>
      <c r="N1495">
        <v>3.3822221999999999E-2</v>
      </c>
      <c r="O1495">
        <v>36</v>
      </c>
      <c r="P1495">
        <v>4764</v>
      </c>
      <c r="Q1495">
        <v>0</v>
      </c>
      <c r="R1495">
        <v>0</v>
      </c>
      <c r="S1495">
        <v>0</v>
      </c>
      <c r="T1495">
        <v>0</v>
      </c>
      <c r="U1495">
        <v>1.2176</v>
      </c>
      <c r="V1495">
        <v>161.12906599999999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2174918</v>
      </c>
      <c r="B1496">
        <v>1</v>
      </c>
      <c r="C1496" t="s">
        <v>76</v>
      </c>
      <c r="D1496" t="s">
        <v>84</v>
      </c>
      <c r="E1496" t="s">
        <v>181</v>
      </c>
      <c r="F1496" t="s">
        <v>4531</v>
      </c>
      <c r="G1496" t="s">
        <v>183</v>
      </c>
      <c r="H1496" t="s">
        <v>46</v>
      </c>
      <c r="I1496" t="s">
        <v>129</v>
      </c>
      <c r="J1496" t="s">
        <v>130</v>
      </c>
      <c r="K1496" t="s">
        <v>131</v>
      </c>
      <c r="L1496" t="s">
        <v>4532</v>
      </c>
      <c r="M1496" t="s">
        <v>4533</v>
      </c>
      <c r="N1496">
        <v>5.1974999999999998</v>
      </c>
      <c r="O1496">
        <v>0</v>
      </c>
      <c r="P1496">
        <v>17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88.357500000000002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2174892</v>
      </c>
      <c r="B1497">
        <v>1</v>
      </c>
      <c r="C1497" t="s">
        <v>76</v>
      </c>
      <c r="D1497" t="s">
        <v>102</v>
      </c>
      <c r="E1497" t="s">
        <v>181</v>
      </c>
      <c r="F1497" t="s">
        <v>4534</v>
      </c>
      <c r="G1497" t="s">
        <v>194</v>
      </c>
      <c r="H1497" t="s">
        <v>46</v>
      </c>
      <c r="I1497" t="s">
        <v>129</v>
      </c>
      <c r="J1497" t="s">
        <v>130</v>
      </c>
      <c r="K1497" t="s">
        <v>131</v>
      </c>
      <c r="L1497" t="s">
        <v>4535</v>
      </c>
      <c r="M1497" t="s">
        <v>4536</v>
      </c>
      <c r="N1497">
        <v>9.7122222219999994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9.7122220000000006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2174895</v>
      </c>
      <c r="B1498">
        <v>1</v>
      </c>
      <c r="C1498" t="s">
        <v>76</v>
      </c>
      <c r="D1498" t="s">
        <v>93</v>
      </c>
      <c r="E1498" t="s">
        <v>126</v>
      </c>
      <c r="F1498" t="s">
        <v>4537</v>
      </c>
      <c r="G1498" t="s">
        <v>140</v>
      </c>
      <c r="H1498" t="s">
        <v>46</v>
      </c>
      <c r="I1498" t="s">
        <v>129</v>
      </c>
      <c r="J1498" t="s">
        <v>130</v>
      </c>
      <c r="K1498" t="s">
        <v>131</v>
      </c>
      <c r="L1498" t="s">
        <v>4538</v>
      </c>
      <c r="M1498" t="s">
        <v>4539</v>
      </c>
      <c r="N1498">
        <v>2.0280555549999999</v>
      </c>
      <c r="O1498">
        <v>0</v>
      </c>
      <c r="P1498">
        <v>55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111.54305600000001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2174897</v>
      </c>
      <c r="B1499">
        <v>1</v>
      </c>
      <c r="C1499" t="s">
        <v>76</v>
      </c>
      <c r="D1499" t="s">
        <v>101</v>
      </c>
      <c r="E1499" t="s">
        <v>718</v>
      </c>
      <c r="F1499" t="s">
        <v>1874</v>
      </c>
      <c r="G1499" t="s">
        <v>269</v>
      </c>
      <c r="H1499" t="s">
        <v>46</v>
      </c>
      <c r="I1499" t="s">
        <v>129</v>
      </c>
      <c r="J1499" t="s">
        <v>130</v>
      </c>
      <c r="K1499" t="s">
        <v>131</v>
      </c>
      <c r="L1499" t="s">
        <v>4540</v>
      </c>
      <c r="M1499" t="s">
        <v>4541</v>
      </c>
      <c r="N1499">
        <v>4.7397222220000002</v>
      </c>
      <c r="O1499">
        <v>0</v>
      </c>
      <c r="P1499">
        <v>95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450.27361100000002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2174898</v>
      </c>
      <c r="B1500">
        <v>1</v>
      </c>
      <c r="C1500" t="s">
        <v>77</v>
      </c>
      <c r="D1500" t="s">
        <v>109</v>
      </c>
      <c r="E1500" t="s">
        <v>134</v>
      </c>
      <c r="F1500" t="s">
        <v>4542</v>
      </c>
      <c r="G1500" t="s">
        <v>136</v>
      </c>
      <c r="H1500" t="s">
        <v>47</v>
      </c>
      <c r="I1500" t="s">
        <v>129</v>
      </c>
      <c r="J1500" t="s">
        <v>130</v>
      </c>
      <c r="K1500" t="s">
        <v>131</v>
      </c>
      <c r="L1500" t="s">
        <v>4543</v>
      </c>
      <c r="M1500" t="s">
        <v>4544</v>
      </c>
      <c r="N1500">
        <v>0.72</v>
      </c>
      <c r="O1500">
        <v>93</v>
      </c>
      <c r="P1500">
        <v>346</v>
      </c>
      <c r="Q1500">
        <v>0</v>
      </c>
      <c r="R1500">
        <v>0</v>
      </c>
      <c r="S1500">
        <v>0</v>
      </c>
      <c r="T1500">
        <v>39</v>
      </c>
      <c r="U1500">
        <v>66.959999999999994</v>
      </c>
      <c r="V1500">
        <v>249.12</v>
      </c>
      <c r="W1500">
        <v>0</v>
      </c>
      <c r="X1500">
        <v>0</v>
      </c>
      <c r="Y1500">
        <v>0</v>
      </c>
      <c r="Z1500">
        <v>28.08</v>
      </c>
    </row>
    <row r="1501" spans="1:26" x14ac:dyDescent="0.25">
      <c r="A1501">
        <v>2174906</v>
      </c>
      <c r="B1501">
        <v>1</v>
      </c>
      <c r="C1501" t="s">
        <v>76</v>
      </c>
      <c r="D1501" t="s">
        <v>78</v>
      </c>
      <c r="E1501" t="s">
        <v>718</v>
      </c>
      <c r="F1501" t="s">
        <v>4523</v>
      </c>
      <c r="G1501" t="s">
        <v>128</v>
      </c>
      <c r="H1501" t="s">
        <v>46</v>
      </c>
      <c r="I1501" t="s">
        <v>129</v>
      </c>
      <c r="J1501" t="s">
        <v>130</v>
      </c>
      <c r="K1501" t="s">
        <v>131</v>
      </c>
      <c r="L1501" t="s">
        <v>4545</v>
      </c>
      <c r="M1501" t="s">
        <v>4546</v>
      </c>
      <c r="N1501">
        <v>4.0827777770000004</v>
      </c>
      <c r="O1501">
        <v>0</v>
      </c>
      <c r="P1501">
        <v>184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751.23111100000006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2174901</v>
      </c>
      <c r="B1502">
        <v>1</v>
      </c>
      <c r="C1502" t="s">
        <v>76</v>
      </c>
      <c r="D1502" t="s">
        <v>78</v>
      </c>
      <c r="E1502" t="s">
        <v>186</v>
      </c>
      <c r="F1502" t="s">
        <v>4547</v>
      </c>
      <c r="G1502" t="s">
        <v>136</v>
      </c>
      <c r="H1502" t="s">
        <v>47</v>
      </c>
      <c r="I1502" t="s">
        <v>283</v>
      </c>
      <c r="J1502" t="s">
        <v>130</v>
      </c>
      <c r="K1502" t="s">
        <v>131</v>
      </c>
      <c r="L1502" t="s">
        <v>4548</v>
      </c>
      <c r="M1502" t="s">
        <v>4549</v>
      </c>
      <c r="N1502">
        <v>1.1111111E-2</v>
      </c>
      <c r="O1502">
        <v>2</v>
      </c>
      <c r="P1502">
        <v>1372</v>
      </c>
      <c r="Q1502">
        <v>0</v>
      </c>
      <c r="R1502">
        <v>0</v>
      </c>
      <c r="S1502">
        <v>0</v>
      </c>
      <c r="T1502">
        <v>0</v>
      </c>
      <c r="U1502">
        <v>2.2221999999999999E-2</v>
      </c>
      <c r="V1502">
        <v>15.244444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2174905</v>
      </c>
      <c r="B1503">
        <v>1</v>
      </c>
      <c r="C1503" t="s">
        <v>76</v>
      </c>
      <c r="D1503" t="s">
        <v>82</v>
      </c>
      <c r="E1503" t="s">
        <v>813</v>
      </c>
      <c r="F1503" t="s">
        <v>4550</v>
      </c>
      <c r="G1503" t="s">
        <v>136</v>
      </c>
      <c r="H1503" t="s">
        <v>47</v>
      </c>
      <c r="I1503" t="s">
        <v>283</v>
      </c>
      <c r="J1503" t="s">
        <v>130</v>
      </c>
      <c r="K1503" t="s">
        <v>131</v>
      </c>
      <c r="L1503" t="s">
        <v>4551</v>
      </c>
      <c r="M1503" t="s">
        <v>4552</v>
      </c>
      <c r="N1503">
        <v>3.3333333E-2</v>
      </c>
      <c r="O1503">
        <v>0</v>
      </c>
      <c r="P1503">
        <v>3475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115.833332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2174902</v>
      </c>
      <c r="B1504">
        <v>1</v>
      </c>
      <c r="C1504" t="s">
        <v>76</v>
      </c>
      <c r="D1504" t="s">
        <v>82</v>
      </c>
      <c r="E1504" t="s">
        <v>143</v>
      </c>
      <c r="F1504" t="s">
        <v>4553</v>
      </c>
      <c r="G1504" t="s">
        <v>136</v>
      </c>
      <c r="H1504" t="s">
        <v>47</v>
      </c>
      <c r="I1504" t="s">
        <v>283</v>
      </c>
      <c r="J1504" t="s">
        <v>130</v>
      </c>
      <c r="K1504" t="s">
        <v>131</v>
      </c>
      <c r="L1504" t="s">
        <v>4554</v>
      </c>
      <c r="M1504" t="s">
        <v>4555</v>
      </c>
      <c r="N1504">
        <v>1.1111111E-2</v>
      </c>
      <c r="O1504">
        <v>2</v>
      </c>
      <c r="P1504">
        <v>1829</v>
      </c>
      <c r="Q1504">
        <v>0</v>
      </c>
      <c r="R1504">
        <v>0</v>
      </c>
      <c r="S1504">
        <v>0</v>
      </c>
      <c r="T1504">
        <v>0</v>
      </c>
      <c r="U1504">
        <v>2.2221999999999999E-2</v>
      </c>
      <c r="V1504">
        <v>20.322222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2174903</v>
      </c>
      <c r="B1505">
        <v>1</v>
      </c>
      <c r="C1505" t="s">
        <v>76</v>
      </c>
      <c r="D1505" t="s">
        <v>82</v>
      </c>
      <c r="E1505" t="s">
        <v>143</v>
      </c>
      <c r="F1505" t="s">
        <v>4556</v>
      </c>
      <c r="G1505" t="s">
        <v>136</v>
      </c>
      <c r="H1505" t="s">
        <v>47</v>
      </c>
      <c r="I1505" t="s">
        <v>283</v>
      </c>
      <c r="J1505" t="s">
        <v>130</v>
      </c>
      <c r="K1505" t="s">
        <v>131</v>
      </c>
      <c r="L1505" t="s">
        <v>4557</v>
      </c>
      <c r="M1505" t="s">
        <v>4558</v>
      </c>
      <c r="N1505">
        <v>1.2500000000000001E-2</v>
      </c>
      <c r="O1505">
        <v>0</v>
      </c>
      <c r="P1505">
        <v>2504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31.3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2174908</v>
      </c>
      <c r="B1506">
        <v>1</v>
      </c>
      <c r="C1506" t="s">
        <v>76</v>
      </c>
      <c r="D1506" t="s">
        <v>89</v>
      </c>
      <c r="E1506" t="s">
        <v>186</v>
      </c>
      <c r="F1506" t="s">
        <v>4559</v>
      </c>
      <c r="G1506" t="s">
        <v>136</v>
      </c>
      <c r="H1506" t="s">
        <v>47</v>
      </c>
      <c r="I1506" t="s">
        <v>283</v>
      </c>
      <c r="J1506" t="s">
        <v>130</v>
      </c>
      <c r="K1506" t="s">
        <v>131</v>
      </c>
      <c r="L1506" t="s">
        <v>4560</v>
      </c>
      <c r="M1506" t="s">
        <v>4561</v>
      </c>
      <c r="N1506">
        <v>1.1111111E-2</v>
      </c>
      <c r="O1506">
        <v>8</v>
      </c>
      <c r="P1506">
        <v>55</v>
      </c>
      <c r="Q1506">
        <v>1</v>
      </c>
      <c r="R1506">
        <v>1</v>
      </c>
      <c r="S1506">
        <v>9</v>
      </c>
      <c r="T1506">
        <v>507</v>
      </c>
      <c r="U1506">
        <v>8.8888999999999996E-2</v>
      </c>
      <c r="V1506">
        <v>0.61111099999999996</v>
      </c>
      <c r="W1506">
        <v>1.1110999999999999E-2</v>
      </c>
      <c r="X1506">
        <v>1.1110999999999999E-2</v>
      </c>
      <c r="Y1506">
        <v>0.1</v>
      </c>
      <c r="Z1506">
        <v>5.6333330000000004</v>
      </c>
    </row>
    <row r="1507" spans="1:26" x14ac:dyDescent="0.25">
      <c r="A1507">
        <v>2174920</v>
      </c>
      <c r="B1507">
        <v>1</v>
      </c>
      <c r="C1507" t="s">
        <v>76</v>
      </c>
      <c r="D1507" t="s">
        <v>82</v>
      </c>
      <c r="E1507" t="s">
        <v>186</v>
      </c>
      <c r="F1507" t="s">
        <v>4562</v>
      </c>
      <c r="G1507" t="s">
        <v>136</v>
      </c>
      <c r="H1507" t="s">
        <v>47</v>
      </c>
      <c r="I1507" t="s">
        <v>283</v>
      </c>
      <c r="J1507" t="s">
        <v>130</v>
      </c>
      <c r="K1507" t="s">
        <v>131</v>
      </c>
      <c r="L1507" t="s">
        <v>4563</v>
      </c>
      <c r="M1507" t="s">
        <v>4564</v>
      </c>
      <c r="N1507">
        <v>8.0555550000000007E-3</v>
      </c>
      <c r="O1507">
        <v>3</v>
      </c>
      <c r="P1507">
        <v>2492</v>
      </c>
      <c r="Q1507">
        <v>0</v>
      </c>
      <c r="R1507">
        <v>0</v>
      </c>
      <c r="S1507">
        <v>0</v>
      </c>
      <c r="T1507">
        <v>0</v>
      </c>
      <c r="U1507">
        <v>2.4167000000000001E-2</v>
      </c>
      <c r="V1507">
        <v>20.074442999999999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2174925</v>
      </c>
      <c r="B1508">
        <v>1</v>
      </c>
      <c r="C1508" t="s">
        <v>76</v>
      </c>
      <c r="D1508" t="s">
        <v>87</v>
      </c>
      <c r="E1508" t="s">
        <v>186</v>
      </c>
      <c r="F1508" t="s">
        <v>4565</v>
      </c>
      <c r="G1508" t="s">
        <v>136</v>
      </c>
      <c r="H1508" t="s">
        <v>47</v>
      </c>
      <c r="I1508" t="s">
        <v>129</v>
      </c>
      <c r="J1508" t="s">
        <v>130</v>
      </c>
      <c r="K1508" t="s">
        <v>131</v>
      </c>
      <c r="L1508" t="s">
        <v>4566</v>
      </c>
      <c r="M1508" t="s">
        <v>4567</v>
      </c>
      <c r="N1508">
        <v>2.65</v>
      </c>
      <c r="O1508">
        <v>0</v>
      </c>
      <c r="P1508">
        <v>0</v>
      </c>
      <c r="Q1508">
        <v>40</v>
      </c>
      <c r="R1508">
        <v>252</v>
      </c>
      <c r="S1508">
        <v>67</v>
      </c>
      <c r="T1508">
        <v>1243</v>
      </c>
      <c r="U1508">
        <v>0</v>
      </c>
      <c r="V1508">
        <v>0</v>
      </c>
      <c r="W1508">
        <v>106</v>
      </c>
      <c r="X1508">
        <v>667.8</v>
      </c>
      <c r="Y1508">
        <v>177.55</v>
      </c>
      <c r="Z1508">
        <v>3293.95</v>
      </c>
    </row>
    <row r="1509" spans="1:26" x14ac:dyDescent="0.25">
      <c r="A1509">
        <v>2174926</v>
      </c>
      <c r="B1509">
        <v>1</v>
      </c>
      <c r="C1509" t="s">
        <v>76</v>
      </c>
      <c r="D1509" t="s">
        <v>82</v>
      </c>
      <c r="E1509" t="s">
        <v>143</v>
      </c>
      <c r="F1509" t="s">
        <v>4568</v>
      </c>
      <c r="G1509" t="s">
        <v>136</v>
      </c>
      <c r="H1509" t="s">
        <v>47</v>
      </c>
      <c r="I1509" t="s">
        <v>283</v>
      </c>
      <c r="J1509" t="s">
        <v>130</v>
      </c>
      <c r="K1509" t="s">
        <v>131</v>
      </c>
      <c r="L1509" t="s">
        <v>4569</v>
      </c>
      <c r="M1509" t="s">
        <v>4570</v>
      </c>
      <c r="N1509">
        <v>2.6388887999999999E-2</v>
      </c>
      <c r="O1509">
        <v>0</v>
      </c>
      <c r="P1509">
        <v>1893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49.954165000000003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2174930</v>
      </c>
      <c r="B1510">
        <v>1</v>
      </c>
      <c r="C1510" t="s">
        <v>77</v>
      </c>
      <c r="D1510" t="s">
        <v>121</v>
      </c>
      <c r="E1510" t="s">
        <v>134</v>
      </c>
      <c r="F1510" t="s">
        <v>4571</v>
      </c>
      <c r="G1510" t="s">
        <v>136</v>
      </c>
      <c r="H1510" t="s">
        <v>47</v>
      </c>
      <c r="I1510" t="s">
        <v>129</v>
      </c>
      <c r="J1510" t="s">
        <v>130</v>
      </c>
      <c r="K1510" t="s">
        <v>131</v>
      </c>
      <c r="L1510" t="s">
        <v>4572</v>
      </c>
      <c r="M1510" t="s">
        <v>4573</v>
      </c>
      <c r="N1510">
        <v>1.2436111110000001</v>
      </c>
      <c r="O1510">
        <v>0</v>
      </c>
      <c r="P1510">
        <v>0</v>
      </c>
      <c r="Q1510">
        <v>21</v>
      </c>
      <c r="R1510">
        <v>466</v>
      </c>
      <c r="S1510">
        <v>0</v>
      </c>
      <c r="T1510">
        <v>0</v>
      </c>
      <c r="U1510">
        <v>0</v>
      </c>
      <c r="V1510">
        <v>0</v>
      </c>
      <c r="W1510">
        <v>26.115832999999999</v>
      </c>
      <c r="X1510">
        <v>579.52277800000002</v>
      </c>
      <c r="Y1510">
        <v>0</v>
      </c>
      <c r="Z1510">
        <v>0</v>
      </c>
    </row>
    <row r="1511" spans="1:26" x14ac:dyDescent="0.25">
      <c r="A1511">
        <v>2174931</v>
      </c>
      <c r="B1511">
        <v>1</v>
      </c>
      <c r="C1511" t="s">
        <v>76</v>
      </c>
      <c r="D1511" t="s">
        <v>82</v>
      </c>
      <c r="E1511" t="s">
        <v>813</v>
      </c>
      <c r="F1511" t="s">
        <v>4574</v>
      </c>
      <c r="G1511" t="s">
        <v>136</v>
      </c>
      <c r="H1511" t="s">
        <v>47</v>
      </c>
      <c r="I1511" t="s">
        <v>283</v>
      </c>
      <c r="J1511" t="s">
        <v>130</v>
      </c>
      <c r="K1511" t="s">
        <v>131</v>
      </c>
      <c r="L1511" t="s">
        <v>4575</v>
      </c>
      <c r="M1511" t="s">
        <v>4576</v>
      </c>
      <c r="N1511">
        <v>2.4444443999999999E-2</v>
      </c>
      <c r="O1511">
        <v>1</v>
      </c>
      <c r="P1511">
        <v>3259</v>
      </c>
      <c r="Q1511">
        <v>0</v>
      </c>
      <c r="R1511">
        <v>0</v>
      </c>
      <c r="S1511">
        <v>0</v>
      </c>
      <c r="T1511">
        <v>0</v>
      </c>
      <c r="U1511">
        <v>2.4444E-2</v>
      </c>
      <c r="V1511">
        <v>79.664443000000006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2174941</v>
      </c>
      <c r="B1512">
        <v>1</v>
      </c>
      <c r="C1512" t="s">
        <v>77</v>
      </c>
      <c r="D1512" t="s">
        <v>108</v>
      </c>
      <c r="E1512" t="s">
        <v>143</v>
      </c>
      <c r="F1512" t="s">
        <v>4577</v>
      </c>
      <c r="G1512" t="s">
        <v>136</v>
      </c>
      <c r="H1512" t="s">
        <v>47</v>
      </c>
      <c r="I1512" t="s">
        <v>129</v>
      </c>
      <c r="J1512" t="s">
        <v>130</v>
      </c>
      <c r="K1512" t="s">
        <v>131</v>
      </c>
      <c r="L1512" t="s">
        <v>4578</v>
      </c>
      <c r="M1512" t="s">
        <v>4579</v>
      </c>
      <c r="N1512">
        <v>1.2833333330000001</v>
      </c>
      <c r="O1512">
        <v>1</v>
      </c>
      <c r="P1512">
        <v>783</v>
      </c>
      <c r="Q1512">
        <v>0</v>
      </c>
      <c r="R1512">
        <v>0</v>
      </c>
      <c r="S1512">
        <v>0</v>
      </c>
      <c r="T1512">
        <v>0</v>
      </c>
      <c r="U1512">
        <v>1.2833330000000001</v>
      </c>
      <c r="V1512">
        <v>1004.85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2174947</v>
      </c>
      <c r="B1513">
        <v>1</v>
      </c>
      <c r="C1513" t="s">
        <v>77</v>
      </c>
      <c r="D1513" t="s">
        <v>116</v>
      </c>
      <c r="E1513" t="s">
        <v>134</v>
      </c>
      <c r="F1513" t="s">
        <v>4580</v>
      </c>
      <c r="G1513" t="s">
        <v>636</v>
      </c>
      <c r="H1513" t="s">
        <v>47</v>
      </c>
      <c r="I1513" t="s">
        <v>129</v>
      </c>
      <c r="J1513" t="s">
        <v>15</v>
      </c>
      <c r="K1513" t="s">
        <v>131</v>
      </c>
      <c r="L1513" t="s">
        <v>4581</v>
      </c>
      <c r="M1513" t="s">
        <v>4582</v>
      </c>
      <c r="N1513">
        <v>5.1566666659999996</v>
      </c>
      <c r="O1513">
        <v>23</v>
      </c>
      <c r="P1513">
        <v>527</v>
      </c>
      <c r="Q1513">
        <v>0</v>
      </c>
      <c r="R1513">
        <v>0</v>
      </c>
      <c r="S1513">
        <v>3</v>
      </c>
      <c r="T1513">
        <v>13</v>
      </c>
      <c r="U1513">
        <v>118.60333300000001</v>
      </c>
      <c r="V1513">
        <v>2717.5633330000001</v>
      </c>
      <c r="W1513">
        <v>0</v>
      </c>
      <c r="X1513">
        <v>0</v>
      </c>
      <c r="Y1513">
        <v>15.47</v>
      </c>
      <c r="Z1513">
        <v>67.036666999999994</v>
      </c>
    </row>
    <row r="1514" spans="1:26" x14ac:dyDescent="0.25">
      <c r="A1514">
        <v>2174967</v>
      </c>
      <c r="B1514">
        <v>1</v>
      </c>
      <c r="C1514" t="s">
        <v>76</v>
      </c>
      <c r="D1514" t="s">
        <v>98</v>
      </c>
      <c r="E1514" t="s">
        <v>186</v>
      </c>
      <c r="F1514" t="s">
        <v>4583</v>
      </c>
      <c r="G1514" t="s">
        <v>136</v>
      </c>
      <c r="H1514" t="s">
        <v>47</v>
      </c>
      <c r="I1514" t="s">
        <v>129</v>
      </c>
      <c r="J1514" t="s">
        <v>130</v>
      </c>
      <c r="K1514" t="s">
        <v>131</v>
      </c>
      <c r="L1514" t="s">
        <v>4584</v>
      </c>
      <c r="M1514" t="s">
        <v>4585</v>
      </c>
      <c r="N1514">
        <v>1.9063888879999999</v>
      </c>
      <c r="O1514">
        <v>3</v>
      </c>
      <c r="P1514">
        <v>90</v>
      </c>
      <c r="Q1514">
        <v>9</v>
      </c>
      <c r="R1514">
        <v>277</v>
      </c>
      <c r="S1514">
        <v>19</v>
      </c>
      <c r="T1514">
        <v>1892</v>
      </c>
      <c r="U1514">
        <v>5.7191669999999997</v>
      </c>
      <c r="V1514">
        <v>171.57499999999999</v>
      </c>
      <c r="W1514">
        <v>17.157499999999999</v>
      </c>
      <c r="X1514">
        <v>528.06972199999996</v>
      </c>
      <c r="Y1514">
        <v>36.221389000000002</v>
      </c>
      <c r="Z1514">
        <v>3606.887776</v>
      </c>
    </row>
    <row r="1515" spans="1:26" x14ac:dyDescent="0.25">
      <c r="A1515">
        <v>2175034</v>
      </c>
      <c r="B1515">
        <v>1</v>
      </c>
      <c r="C1515" t="s">
        <v>76</v>
      </c>
      <c r="D1515" t="s">
        <v>80</v>
      </c>
      <c r="E1515" t="s">
        <v>126</v>
      </c>
      <c r="F1515" t="s">
        <v>4586</v>
      </c>
      <c r="G1515" t="s">
        <v>269</v>
      </c>
      <c r="H1515" t="s">
        <v>46</v>
      </c>
      <c r="I1515" t="s">
        <v>129</v>
      </c>
      <c r="J1515" t="s">
        <v>130</v>
      </c>
      <c r="K1515" t="s">
        <v>131</v>
      </c>
      <c r="L1515" t="s">
        <v>4587</v>
      </c>
      <c r="M1515" t="s">
        <v>4588</v>
      </c>
      <c r="N1515">
        <v>5.0999999999999996</v>
      </c>
      <c r="O1515">
        <v>0</v>
      </c>
      <c r="P1515">
        <v>132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673.2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2174969</v>
      </c>
      <c r="B1516">
        <v>1</v>
      </c>
      <c r="C1516" t="s">
        <v>77</v>
      </c>
      <c r="D1516" t="s">
        <v>123</v>
      </c>
      <c r="E1516" t="s">
        <v>126</v>
      </c>
      <c r="F1516" t="s">
        <v>4589</v>
      </c>
      <c r="G1516" t="s">
        <v>128</v>
      </c>
      <c r="H1516" t="s">
        <v>46</v>
      </c>
      <c r="I1516" t="s">
        <v>129</v>
      </c>
      <c r="J1516" t="s">
        <v>130</v>
      </c>
      <c r="K1516" t="s">
        <v>131</v>
      </c>
      <c r="L1516" t="s">
        <v>4590</v>
      </c>
      <c r="M1516" t="s">
        <v>4591</v>
      </c>
      <c r="N1516">
        <v>2.3047222220000001</v>
      </c>
      <c r="O1516">
        <v>0</v>
      </c>
      <c r="P1516">
        <v>43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99.103055999999995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2174971</v>
      </c>
      <c r="B1517">
        <v>1</v>
      </c>
      <c r="C1517" t="s">
        <v>76</v>
      </c>
      <c r="D1517" t="s">
        <v>99</v>
      </c>
      <c r="E1517" t="s">
        <v>813</v>
      </c>
      <c r="F1517" t="s">
        <v>3264</v>
      </c>
      <c r="G1517" t="s">
        <v>136</v>
      </c>
      <c r="H1517" t="s">
        <v>47</v>
      </c>
      <c r="I1517" t="s">
        <v>129</v>
      </c>
      <c r="J1517" t="s">
        <v>130</v>
      </c>
      <c r="K1517" t="s">
        <v>131</v>
      </c>
      <c r="L1517" t="s">
        <v>4592</v>
      </c>
      <c r="M1517" t="s">
        <v>4593</v>
      </c>
      <c r="N1517">
        <v>6.9376666000000003E-2</v>
      </c>
      <c r="O1517">
        <v>154</v>
      </c>
      <c r="P1517">
        <v>498</v>
      </c>
      <c r="Q1517">
        <v>0</v>
      </c>
      <c r="R1517">
        <v>0</v>
      </c>
      <c r="S1517">
        <v>0</v>
      </c>
      <c r="T1517">
        <v>0</v>
      </c>
      <c r="U1517">
        <v>10.684006999999999</v>
      </c>
      <c r="V1517">
        <v>34.549579999999999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2174980</v>
      </c>
      <c r="B1518">
        <v>1</v>
      </c>
      <c r="C1518" t="s">
        <v>77</v>
      </c>
      <c r="D1518" t="s">
        <v>108</v>
      </c>
      <c r="E1518" t="s">
        <v>186</v>
      </c>
      <c r="F1518" t="s">
        <v>4594</v>
      </c>
      <c r="G1518" t="s">
        <v>136</v>
      </c>
      <c r="H1518" t="s">
        <v>47</v>
      </c>
      <c r="I1518" t="s">
        <v>129</v>
      </c>
      <c r="J1518" t="s">
        <v>130</v>
      </c>
      <c r="K1518" t="s">
        <v>131</v>
      </c>
      <c r="L1518" t="s">
        <v>4595</v>
      </c>
      <c r="M1518" t="s">
        <v>4596</v>
      </c>
      <c r="N1518">
        <v>1.370833333</v>
      </c>
      <c r="O1518">
        <v>1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1.370833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2174984</v>
      </c>
      <c r="B1519">
        <v>1</v>
      </c>
      <c r="C1519" t="s">
        <v>77</v>
      </c>
      <c r="D1519" t="s">
        <v>114</v>
      </c>
      <c r="E1519" t="s">
        <v>143</v>
      </c>
      <c r="F1519" t="s">
        <v>4597</v>
      </c>
      <c r="G1519" t="s">
        <v>136</v>
      </c>
      <c r="H1519" t="s">
        <v>47</v>
      </c>
      <c r="I1519" t="s">
        <v>283</v>
      </c>
      <c r="J1519" t="s">
        <v>130</v>
      </c>
      <c r="K1519" t="s">
        <v>131</v>
      </c>
      <c r="L1519" t="s">
        <v>4598</v>
      </c>
      <c r="M1519" t="s">
        <v>4599</v>
      </c>
      <c r="N1519">
        <v>8.3333330000000001E-3</v>
      </c>
      <c r="O1519">
        <v>0</v>
      </c>
      <c r="P1519">
        <v>0</v>
      </c>
      <c r="Q1519">
        <v>0</v>
      </c>
      <c r="R1519">
        <v>0</v>
      </c>
      <c r="S1519">
        <v>2</v>
      </c>
      <c r="T1519">
        <v>418</v>
      </c>
      <c r="U1519">
        <v>0</v>
      </c>
      <c r="V1519">
        <v>0</v>
      </c>
      <c r="W1519">
        <v>0</v>
      </c>
      <c r="X1519">
        <v>0</v>
      </c>
      <c r="Y1519">
        <v>1.6667000000000001E-2</v>
      </c>
      <c r="Z1519">
        <v>3.483333</v>
      </c>
    </row>
    <row r="1520" spans="1:26" x14ac:dyDescent="0.25">
      <c r="A1520">
        <v>2175007</v>
      </c>
      <c r="B1520">
        <v>1</v>
      </c>
      <c r="C1520" t="s">
        <v>76</v>
      </c>
      <c r="D1520" t="s">
        <v>102</v>
      </c>
      <c r="E1520" t="s">
        <v>161</v>
      </c>
      <c r="F1520" t="s">
        <v>4600</v>
      </c>
      <c r="G1520" t="s">
        <v>402</v>
      </c>
      <c r="H1520" t="s">
        <v>46</v>
      </c>
      <c r="I1520" t="s">
        <v>129</v>
      </c>
      <c r="J1520" t="s">
        <v>130</v>
      </c>
      <c r="K1520" t="s">
        <v>131</v>
      </c>
      <c r="L1520" t="s">
        <v>4601</v>
      </c>
      <c r="M1520" t="s">
        <v>4602</v>
      </c>
      <c r="N1520">
        <v>0.78361111100000003</v>
      </c>
      <c r="O1520">
        <v>0</v>
      </c>
      <c r="P1520">
        <v>55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43.098610999999998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2175028</v>
      </c>
      <c r="B1521">
        <v>1</v>
      </c>
      <c r="C1521" t="s">
        <v>76</v>
      </c>
      <c r="D1521" t="s">
        <v>78</v>
      </c>
      <c r="E1521" t="s">
        <v>718</v>
      </c>
      <c r="F1521" t="s">
        <v>4523</v>
      </c>
      <c r="G1521" t="s">
        <v>128</v>
      </c>
      <c r="H1521" t="s">
        <v>46</v>
      </c>
      <c r="I1521" t="s">
        <v>129</v>
      </c>
      <c r="J1521" t="s">
        <v>130</v>
      </c>
      <c r="K1521" t="s">
        <v>131</v>
      </c>
      <c r="L1521" t="s">
        <v>4603</v>
      </c>
      <c r="M1521" t="s">
        <v>4604</v>
      </c>
      <c r="N1521">
        <v>0.834166666</v>
      </c>
      <c r="O1521">
        <v>0</v>
      </c>
      <c r="P1521">
        <v>192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160.16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2174992</v>
      </c>
      <c r="B1522">
        <v>1</v>
      </c>
      <c r="C1522" t="s">
        <v>76</v>
      </c>
      <c r="D1522" t="s">
        <v>86</v>
      </c>
      <c r="E1522" t="s">
        <v>143</v>
      </c>
      <c r="F1522" t="s">
        <v>4605</v>
      </c>
      <c r="G1522" t="s">
        <v>366</v>
      </c>
      <c r="H1522" t="s">
        <v>47</v>
      </c>
      <c r="I1522" t="s">
        <v>129</v>
      </c>
      <c r="J1522" t="s">
        <v>130</v>
      </c>
      <c r="K1522" t="s">
        <v>251</v>
      </c>
      <c r="L1522" t="s">
        <v>4606</v>
      </c>
      <c r="M1522" t="s">
        <v>4607</v>
      </c>
      <c r="N1522">
        <v>7.7474999999999996</v>
      </c>
      <c r="O1522">
        <v>0</v>
      </c>
      <c r="P1522">
        <v>283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2192.5425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2175021</v>
      </c>
      <c r="B1523">
        <v>1</v>
      </c>
      <c r="C1523" t="s">
        <v>77</v>
      </c>
      <c r="D1523" t="s">
        <v>108</v>
      </c>
      <c r="E1523" t="s">
        <v>143</v>
      </c>
      <c r="F1523" t="s">
        <v>4608</v>
      </c>
      <c r="G1523" t="s">
        <v>366</v>
      </c>
      <c r="H1523" t="s">
        <v>47</v>
      </c>
      <c r="I1523" t="s">
        <v>129</v>
      </c>
      <c r="J1523" t="s">
        <v>130</v>
      </c>
      <c r="K1523" t="s">
        <v>251</v>
      </c>
      <c r="L1523" t="s">
        <v>4609</v>
      </c>
      <c r="M1523" t="s">
        <v>4610</v>
      </c>
      <c r="N1523">
        <v>3.8741666659999998</v>
      </c>
      <c r="O1523">
        <v>0</v>
      </c>
      <c r="P1523">
        <v>272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1053.7733330000001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2174994</v>
      </c>
      <c r="B1524">
        <v>1</v>
      </c>
      <c r="C1524" t="s">
        <v>77</v>
      </c>
      <c r="D1524" t="s">
        <v>123</v>
      </c>
      <c r="E1524" t="s">
        <v>143</v>
      </c>
      <c r="F1524" t="s">
        <v>4611</v>
      </c>
      <c r="G1524" t="s">
        <v>145</v>
      </c>
      <c r="H1524" t="s">
        <v>47</v>
      </c>
      <c r="I1524" t="s">
        <v>129</v>
      </c>
      <c r="J1524" t="s">
        <v>130</v>
      </c>
      <c r="K1524" t="s">
        <v>131</v>
      </c>
      <c r="L1524" t="s">
        <v>4612</v>
      </c>
      <c r="M1524" t="s">
        <v>4613</v>
      </c>
      <c r="N1524">
        <v>5.977222222</v>
      </c>
      <c r="O1524">
        <v>46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274.95222200000001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2174995</v>
      </c>
      <c r="B1525">
        <v>1</v>
      </c>
      <c r="C1525" t="s">
        <v>76</v>
      </c>
      <c r="D1525" t="s">
        <v>95</v>
      </c>
      <c r="E1525" t="s">
        <v>126</v>
      </c>
      <c r="F1525" t="s">
        <v>4439</v>
      </c>
      <c r="G1525" t="s">
        <v>255</v>
      </c>
      <c r="H1525" t="s">
        <v>46</v>
      </c>
      <c r="I1525" t="s">
        <v>129</v>
      </c>
      <c r="J1525" t="s">
        <v>130</v>
      </c>
      <c r="K1525" t="s">
        <v>131</v>
      </c>
      <c r="L1525" t="s">
        <v>4614</v>
      </c>
      <c r="M1525" t="s">
        <v>4615</v>
      </c>
      <c r="N1525">
        <v>2.5377777770000001</v>
      </c>
      <c r="O1525">
        <v>0</v>
      </c>
      <c r="P1525">
        <v>0</v>
      </c>
      <c r="Q1525">
        <v>0</v>
      </c>
      <c r="R1525">
        <v>14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35.528888999999999</v>
      </c>
      <c r="Y1525">
        <v>0</v>
      </c>
      <c r="Z1525">
        <v>0</v>
      </c>
    </row>
    <row r="1526" spans="1:26" x14ac:dyDescent="0.25">
      <c r="A1526">
        <v>2175008</v>
      </c>
      <c r="B1526">
        <v>1</v>
      </c>
      <c r="C1526" t="s">
        <v>76</v>
      </c>
      <c r="D1526" t="s">
        <v>84</v>
      </c>
      <c r="E1526" t="s">
        <v>181</v>
      </c>
      <c r="F1526" t="s">
        <v>4616</v>
      </c>
      <c r="G1526" t="s">
        <v>183</v>
      </c>
      <c r="H1526" t="s">
        <v>46</v>
      </c>
      <c r="I1526" t="s">
        <v>129</v>
      </c>
      <c r="J1526" t="s">
        <v>130</v>
      </c>
      <c r="K1526" t="s">
        <v>131</v>
      </c>
      <c r="L1526" t="s">
        <v>4617</v>
      </c>
      <c r="M1526" t="s">
        <v>4618</v>
      </c>
      <c r="N1526">
        <v>6.4697222219999997</v>
      </c>
      <c r="O1526">
        <v>0</v>
      </c>
      <c r="P1526">
        <v>13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84.106388999999993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2174997</v>
      </c>
      <c r="B1527">
        <v>1</v>
      </c>
      <c r="C1527" t="s">
        <v>77</v>
      </c>
      <c r="D1527" t="s">
        <v>116</v>
      </c>
      <c r="E1527" t="s">
        <v>161</v>
      </c>
      <c r="F1527" t="s">
        <v>2382</v>
      </c>
      <c r="G1527" t="s">
        <v>418</v>
      </c>
      <c r="H1527" t="s">
        <v>46</v>
      </c>
      <c r="I1527" t="s">
        <v>129</v>
      </c>
      <c r="J1527" t="s">
        <v>130</v>
      </c>
      <c r="K1527" t="s">
        <v>251</v>
      </c>
      <c r="L1527" t="s">
        <v>4619</v>
      </c>
      <c r="M1527" t="s">
        <v>4620</v>
      </c>
      <c r="N1527">
        <v>7.9084230550000001</v>
      </c>
      <c r="O1527">
        <v>0</v>
      </c>
      <c r="P1527">
        <v>68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537.77276800000004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2174998</v>
      </c>
      <c r="B1528">
        <v>1</v>
      </c>
      <c r="C1528" t="s">
        <v>76</v>
      </c>
      <c r="D1528" t="s">
        <v>99</v>
      </c>
      <c r="E1528" t="s">
        <v>161</v>
      </c>
      <c r="F1528" t="s">
        <v>4621</v>
      </c>
      <c r="G1528" t="s">
        <v>418</v>
      </c>
      <c r="H1528" t="s">
        <v>46</v>
      </c>
      <c r="I1528" t="s">
        <v>129</v>
      </c>
      <c r="J1528" t="s">
        <v>130</v>
      </c>
      <c r="K1528" t="s">
        <v>251</v>
      </c>
      <c r="L1528" t="s">
        <v>4622</v>
      </c>
      <c r="M1528" t="s">
        <v>4623</v>
      </c>
      <c r="N1528">
        <v>9.0749999999999993</v>
      </c>
      <c r="O1528">
        <v>0</v>
      </c>
      <c r="P1528">
        <v>83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753.22500000000002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2175003</v>
      </c>
      <c r="B1529">
        <v>1</v>
      </c>
      <c r="C1529" t="s">
        <v>76</v>
      </c>
      <c r="D1529" t="s">
        <v>98</v>
      </c>
      <c r="E1529" t="s">
        <v>186</v>
      </c>
      <c r="F1529" t="s">
        <v>4624</v>
      </c>
      <c r="G1529" t="s">
        <v>2068</v>
      </c>
      <c r="H1529" t="s">
        <v>47</v>
      </c>
      <c r="I1529" t="s">
        <v>129</v>
      </c>
      <c r="J1529" t="s">
        <v>130</v>
      </c>
      <c r="K1529" t="s">
        <v>131</v>
      </c>
      <c r="L1529" t="s">
        <v>4625</v>
      </c>
      <c r="M1529" t="s">
        <v>4626</v>
      </c>
      <c r="N1529">
        <v>1.083611111</v>
      </c>
      <c r="O1529">
        <v>3</v>
      </c>
      <c r="P1529">
        <v>81</v>
      </c>
      <c r="Q1529">
        <v>2</v>
      </c>
      <c r="R1529">
        <v>138</v>
      </c>
      <c r="S1529">
        <v>14</v>
      </c>
      <c r="T1529">
        <v>1592</v>
      </c>
      <c r="U1529">
        <v>3.2508330000000001</v>
      </c>
      <c r="V1529">
        <v>87.772499999999994</v>
      </c>
      <c r="W1529">
        <v>2.1672220000000002</v>
      </c>
      <c r="X1529">
        <v>149.53833299999999</v>
      </c>
      <c r="Y1529">
        <v>15.170555999999999</v>
      </c>
      <c r="Z1529">
        <v>1725.1088890000001</v>
      </c>
    </row>
    <row r="1530" spans="1:26" x14ac:dyDescent="0.25">
      <c r="A1530">
        <v>2175002</v>
      </c>
      <c r="B1530">
        <v>1</v>
      </c>
      <c r="C1530" t="s">
        <v>76</v>
      </c>
      <c r="D1530" t="s">
        <v>89</v>
      </c>
      <c r="E1530" t="s">
        <v>181</v>
      </c>
      <c r="F1530" t="s">
        <v>4627</v>
      </c>
      <c r="G1530" t="s">
        <v>194</v>
      </c>
      <c r="H1530" t="s">
        <v>46</v>
      </c>
      <c r="I1530" t="s">
        <v>129</v>
      </c>
      <c r="J1530" t="s">
        <v>130</v>
      </c>
      <c r="K1530" t="s">
        <v>131</v>
      </c>
      <c r="L1530" t="s">
        <v>4628</v>
      </c>
      <c r="M1530" t="s">
        <v>4629</v>
      </c>
      <c r="N1530">
        <v>1.5977777769999999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1.5977779999999999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2175033</v>
      </c>
      <c r="B1531">
        <v>1</v>
      </c>
      <c r="C1531" t="s">
        <v>76</v>
      </c>
      <c r="D1531" t="s">
        <v>93</v>
      </c>
      <c r="E1531" t="s">
        <v>126</v>
      </c>
      <c r="F1531" t="s">
        <v>3518</v>
      </c>
      <c r="G1531" t="s">
        <v>128</v>
      </c>
      <c r="H1531" t="s">
        <v>46</v>
      </c>
      <c r="I1531" t="s">
        <v>129</v>
      </c>
      <c r="J1531" t="s">
        <v>130</v>
      </c>
      <c r="K1531" t="s">
        <v>131</v>
      </c>
      <c r="L1531" t="s">
        <v>4630</v>
      </c>
      <c r="M1531" t="s">
        <v>4631</v>
      </c>
      <c r="N1531">
        <v>2.6858333330000002</v>
      </c>
      <c r="O1531">
        <v>0</v>
      </c>
      <c r="P1531">
        <v>21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56.402500000000003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2175005</v>
      </c>
      <c r="B1532">
        <v>1</v>
      </c>
      <c r="C1532" t="s">
        <v>76</v>
      </c>
      <c r="D1532" t="s">
        <v>99</v>
      </c>
      <c r="E1532" t="s">
        <v>813</v>
      </c>
      <c r="F1532" t="s">
        <v>4632</v>
      </c>
      <c r="G1532" t="s">
        <v>366</v>
      </c>
      <c r="H1532" t="s">
        <v>47</v>
      </c>
      <c r="I1532" t="s">
        <v>129</v>
      </c>
      <c r="J1532" t="s">
        <v>130</v>
      </c>
      <c r="K1532" t="s">
        <v>251</v>
      </c>
      <c r="L1532" t="s">
        <v>4633</v>
      </c>
      <c r="M1532" t="s">
        <v>4634</v>
      </c>
      <c r="N1532">
        <v>1.929444444</v>
      </c>
      <c r="O1532">
        <v>49</v>
      </c>
      <c r="P1532">
        <v>82</v>
      </c>
      <c r="Q1532">
        <v>0</v>
      </c>
      <c r="R1532">
        <v>0</v>
      </c>
      <c r="S1532">
        <v>0</v>
      </c>
      <c r="T1532">
        <v>0</v>
      </c>
      <c r="U1532">
        <v>94.542777999999998</v>
      </c>
      <c r="V1532">
        <v>158.21444399999999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2175001</v>
      </c>
      <c r="B1533">
        <v>1</v>
      </c>
      <c r="C1533" t="s">
        <v>76</v>
      </c>
      <c r="D1533" t="s">
        <v>81</v>
      </c>
      <c r="E1533" t="s">
        <v>181</v>
      </c>
      <c r="F1533" t="s">
        <v>4635</v>
      </c>
      <c r="G1533" t="s">
        <v>194</v>
      </c>
      <c r="H1533" t="s">
        <v>46</v>
      </c>
      <c r="I1533" t="s">
        <v>129</v>
      </c>
      <c r="J1533" t="s">
        <v>130</v>
      </c>
      <c r="K1533" t="s">
        <v>131</v>
      </c>
      <c r="L1533" t="s">
        <v>4636</v>
      </c>
      <c r="M1533" t="s">
        <v>4637</v>
      </c>
      <c r="N1533">
        <v>0.92777777699999997</v>
      </c>
      <c r="O1533">
        <v>0</v>
      </c>
      <c r="P1533">
        <v>1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0.92777799999999999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2175000</v>
      </c>
      <c r="B1534">
        <v>1</v>
      </c>
      <c r="C1534" t="s">
        <v>77</v>
      </c>
      <c r="D1534" t="s">
        <v>116</v>
      </c>
      <c r="E1534" t="s">
        <v>181</v>
      </c>
      <c r="F1534" t="s">
        <v>4638</v>
      </c>
      <c r="G1534" t="s">
        <v>194</v>
      </c>
      <c r="H1534" t="s">
        <v>46</v>
      </c>
      <c r="I1534" t="s">
        <v>129</v>
      </c>
      <c r="J1534" t="s">
        <v>130</v>
      </c>
      <c r="K1534" t="s">
        <v>131</v>
      </c>
      <c r="L1534" t="s">
        <v>4639</v>
      </c>
      <c r="M1534" t="s">
        <v>4640</v>
      </c>
      <c r="N1534">
        <v>4.3502777769999996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1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4.3502780000000003</v>
      </c>
    </row>
    <row r="1535" spans="1:26" x14ac:dyDescent="0.25">
      <c r="A1535">
        <v>2175027</v>
      </c>
      <c r="B1535">
        <v>1</v>
      </c>
      <c r="C1535" t="s">
        <v>77</v>
      </c>
      <c r="D1535" t="s">
        <v>112</v>
      </c>
      <c r="E1535" t="s">
        <v>134</v>
      </c>
      <c r="F1535" t="s">
        <v>4641</v>
      </c>
      <c r="G1535" t="s">
        <v>136</v>
      </c>
      <c r="H1535" t="s">
        <v>47</v>
      </c>
      <c r="I1535" t="s">
        <v>129</v>
      </c>
      <c r="J1535" t="s">
        <v>130</v>
      </c>
      <c r="K1535" t="s">
        <v>131</v>
      </c>
      <c r="L1535" t="s">
        <v>4642</v>
      </c>
      <c r="M1535" t="s">
        <v>4643</v>
      </c>
      <c r="N1535">
        <v>1.2652777770000001</v>
      </c>
      <c r="O1535">
        <v>0</v>
      </c>
      <c r="P1535">
        <v>0</v>
      </c>
      <c r="Q1535">
        <v>1</v>
      </c>
      <c r="R1535">
        <v>888</v>
      </c>
      <c r="S1535">
        <v>2</v>
      </c>
      <c r="T1535">
        <v>783</v>
      </c>
      <c r="U1535">
        <v>0</v>
      </c>
      <c r="V1535">
        <v>0</v>
      </c>
      <c r="W1535">
        <v>1.2652779999999999</v>
      </c>
      <c r="X1535">
        <v>1123.5666659999999</v>
      </c>
      <c r="Y1535">
        <v>2.5305559999999998</v>
      </c>
      <c r="Z1535">
        <v>990.71249899999998</v>
      </c>
    </row>
    <row r="1536" spans="1:26" x14ac:dyDescent="0.25">
      <c r="A1536">
        <v>2175011</v>
      </c>
      <c r="B1536">
        <v>1</v>
      </c>
      <c r="C1536" t="s">
        <v>76</v>
      </c>
      <c r="D1536" t="s">
        <v>84</v>
      </c>
      <c r="E1536" t="s">
        <v>718</v>
      </c>
      <c r="F1536" t="s">
        <v>4644</v>
      </c>
      <c r="G1536" t="s">
        <v>269</v>
      </c>
      <c r="H1536" t="s">
        <v>46</v>
      </c>
      <c r="I1536" t="s">
        <v>129</v>
      </c>
      <c r="J1536" t="s">
        <v>130</v>
      </c>
      <c r="K1536" t="s">
        <v>131</v>
      </c>
      <c r="L1536" t="s">
        <v>4645</v>
      </c>
      <c r="M1536" t="s">
        <v>4646</v>
      </c>
      <c r="N1536">
        <v>8.8544444440000003</v>
      </c>
      <c r="O1536">
        <v>0</v>
      </c>
      <c r="P1536">
        <v>15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132.816667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2175038</v>
      </c>
      <c r="B1537">
        <v>1</v>
      </c>
      <c r="C1537" t="s">
        <v>77</v>
      </c>
      <c r="D1537" t="s">
        <v>121</v>
      </c>
      <c r="E1537" t="s">
        <v>143</v>
      </c>
      <c r="F1537" t="s">
        <v>4647</v>
      </c>
      <c r="G1537" t="s">
        <v>145</v>
      </c>
      <c r="H1537" t="s">
        <v>47</v>
      </c>
      <c r="I1537" t="s">
        <v>129</v>
      </c>
      <c r="J1537" t="s">
        <v>130</v>
      </c>
      <c r="K1537" t="s">
        <v>131</v>
      </c>
      <c r="L1537" t="s">
        <v>4648</v>
      </c>
      <c r="M1537" t="s">
        <v>4649</v>
      </c>
      <c r="N1537">
        <v>1.298333333</v>
      </c>
      <c r="O1537">
        <v>0</v>
      </c>
      <c r="P1537">
        <v>0</v>
      </c>
      <c r="Q1537">
        <v>16</v>
      </c>
      <c r="R1537">
        <v>205</v>
      </c>
      <c r="S1537">
        <v>0</v>
      </c>
      <c r="T1537">
        <v>0</v>
      </c>
      <c r="U1537">
        <v>0</v>
      </c>
      <c r="V1537">
        <v>0</v>
      </c>
      <c r="W1537">
        <v>20.773333000000001</v>
      </c>
      <c r="X1537">
        <v>266.15833300000003</v>
      </c>
      <c r="Y1537">
        <v>0</v>
      </c>
      <c r="Z1537">
        <v>0</v>
      </c>
    </row>
    <row r="1538" spans="1:26" x14ac:dyDescent="0.25">
      <c r="A1538">
        <v>2174999</v>
      </c>
      <c r="B1538">
        <v>1</v>
      </c>
      <c r="C1538" t="s">
        <v>76</v>
      </c>
      <c r="D1538" t="s">
        <v>97</v>
      </c>
      <c r="E1538" t="s">
        <v>161</v>
      </c>
      <c r="F1538" t="s">
        <v>4650</v>
      </c>
      <c r="G1538" t="s">
        <v>366</v>
      </c>
      <c r="H1538" t="s">
        <v>46</v>
      </c>
      <c r="I1538" t="s">
        <v>129</v>
      </c>
      <c r="J1538" t="s">
        <v>130</v>
      </c>
      <c r="K1538" t="s">
        <v>251</v>
      </c>
      <c r="L1538" t="s">
        <v>4651</v>
      </c>
      <c r="M1538" t="s">
        <v>4652</v>
      </c>
      <c r="N1538">
        <v>7.744855555</v>
      </c>
      <c r="O1538">
        <v>0</v>
      </c>
      <c r="P1538">
        <v>238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1843.2756220000001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2175010</v>
      </c>
      <c r="B1539">
        <v>1</v>
      </c>
      <c r="C1539" t="s">
        <v>76</v>
      </c>
      <c r="D1539" t="s">
        <v>96</v>
      </c>
      <c r="E1539" t="s">
        <v>181</v>
      </c>
      <c r="F1539" t="s">
        <v>4653</v>
      </c>
      <c r="G1539" t="s">
        <v>194</v>
      </c>
      <c r="H1539" t="s">
        <v>46</v>
      </c>
      <c r="I1539" t="s">
        <v>129</v>
      </c>
      <c r="J1539" t="s">
        <v>130</v>
      </c>
      <c r="K1539" t="s">
        <v>131</v>
      </c>
      <c r="L1539" t="s">
        <v>4654</v>
      </c>
      <c r="M1539" t="s">
        <v>4655</v>
      </c>
      <c r="N1539">
        <v>0.81666666600000004</v>
      </c>
      <c r="O1539">
        <v>0</v>
      </c>
      <c r="P1539">
        <v>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0.81666700000000003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2175014</v>
      </c>
      <c r="B1540">
        <v>1</v>
      </c>
      <c r="C1540" t="s">
        <v>76</v>
      </c>
      <c r="D1540" t="s">
        <v>104</v>
      </c>
      <c r="E1540" t="s">
        <v>181</v>
      </c>
      <c r="F1540" t="s">
        <v>4656</v>
      </c>
      <c r="G1540" t="s">
        <v>194</v>
      </c>
      <c r="H1540" t="s">
        <v>46</v>
      </c>
      <c r="I1540" t="s">
        <v>129</v>
      </c>
      <c r="J1540" t="s">
        <v>130</v>
      </c>
      <c r="K1540" t="s">
        <v>131</v>
      </c>
      <c r="L1540" t="s">
        <v>4657</v>
      </c>
      <c r="M1540" t="s">
        <v>4658</v>
      </c>
      <c r="N1540">
        <v>5.1111111109999996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1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5.1111110000000002</v>
      </c>
    </row>
    <row r="1541" spans="1:26" x14ac:dyDescent="0.25">
      <c r="A1541">
        <v>2175009</v>
      </c>
      <c r="B1541">
        <v>1</v>
      </c>
      <c r="C1541" t="s">
        <v>76</v>
      </c>
      <c r="D1541" t="s">
        <v>107</v>
      </c>
      <c r="E1541" t="s">
        <v>181</v>
      </c>
      <c r="F1541" t="s">
        <v>4659</v>
      </c>
      <c r="G1541" t="s">
        <v>287</v>
      </c>
      <c r="H1541" t="s">
        <v>46</v>
      </c>
      <c r="I1541" t="s">
        <v>129</v>
      </c>
      <c r="J1541" t="s">
        <v>130</v>
      </c>
      <c r="K1541" t="s">
        <v>131</v>
      </c>
      <c r="L1541" t="s">
        <v>4660</v>
      </c>
      <c r="M1541" t="s">
        <v>4661</v>
      </c>
      <c r="N1541">
        <v>1.343611111</v>
      </c>
      <c r="O1541">
        <v>0</v>
      </c>
      <c r="P1541">
        <v>7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9.4052779999999991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2175025</v>
      </c>
      <c r="B1542">
        <v>1</v>
      </c>
      <c r="C1542" t="s">
        <v>76</v>
      </c>
      <c r="D1542" t="s">
        <v>86</v>
      </c>
      <c r="E1542" t="s">
        <v>181</v>
      </c>
      <c r="F1542" t="s">
        <v>4662</v>
      </c>
      <c r="G1542" t="s">
        <v>194</v>
      </c>
      <c r="H1542" t="s">
        <v>46</v>
      </c>
      <c r="I1542" t="s">
        <v>129</v>
      </c>
      <c r="J1542" t="s">
        <v>130</v>
      </c>
      <c r="K1542" t="s">
        <v>131</v>
      </c>
      <c r="L1542" t="s">
        <v>4663</v>
      </c>
      <c r="M1542" t="s">
        <v>4664</v>
      </c>
      <c r="N1542">
        <v>0.943333333</v>
      </c>
      <c r="O1542">
        <v>0</v>
      </c>
      <c r="P1542">
        <v>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0.94333299999999998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2175015</v>
      </c>
      <c r="B1543">
        <v>1</v>
      </c>
      <c r="C1543" t="s">
        <v>76</v>
      </c>
      <c r="D1543" t="s">
        <v>104</v>
      </c>
      <c r="E1543" t="s">
        <v>126</v>
      </c>
      <c r="F1543" t="s">
        <v>4665</v>
      </c>
      <c r="G1543" t="s">
        <v>128</v>
      </c>
      <c r="H1543" t="s">
        <v>46</v>
      </c>
      <c r="I1543" t="s">
        <v>129</v>
      </c>
      <c r="J1543" t="s">
        <v>130</v>
      </c>
      <c r="K1543" t="s">
        <v>131</v>
      </c>
      <c r="L1543" t="s">
        <v>4666</v>
      </c>
      <c r="M1543" t="s">
        <v>4667</v>
      </c>
      <c r="N1543">
        <v>3.5891666660000001</v>
      </c>
      <c r="O1543">
        <v>0</v>
      </c>
      <c r="P1543">
        <v>0</v>
      </c>
      <c r="Q1543">
        <v>0</v>
      </c>
      <c r="R1543">
        <v>27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96.907499999999999</v>
      </c>
      <c r="Y1543">
        <v>0</v>
      </c>
      <c r="Z1543">
        <v>0</v>
      </c>
    </row>
    <row r="1544" spans="1:26" x14ac:dyDescent="0.25">
      <c r="A1544">
        <v>2175012</v>
      </c>
      <c r="B1544">
        <v>1</v>
      </c>
      <c r="C1544" t="s">
        <v>77</v>
      </c>
      <c r="D1544" t="s">
        <v>119</v>
      </c>
      <c r="E1544" t="s">
        <v>161</v>
      </c>
      <c r="F1544" t="s">
        <v>2491</v>
      </c>
      <c r="G1544" t="s">
        <v>418</v>
      </c>
      <c r="H1544" t="s">
        <v>46</v>
      </c>
      <c r="I1544" t="s">
        <v>129</v>
      </c>
      <c r="J1544" t="s">
        <v>130</v>
      </c>
      <c r="K1544" t="s">
        <v>251</v>
      </c>
      <c r="L1544" t="s">
        <v>4668</v>
      </c>
      <c r="M1544" t="s">
        <v>4669</v>
      </c>
      <c r="N1544">
        <v>7.3736841660000003</v>
      </c>
      <c r="O1544">
        <v>1</v>
      </c>
      <c r="P1544">
        <v>24</v>
      </c>
      <c r="Q1544">
        <v>0</v>
      </c>
      <c r="R1544">
        <v>0</v>
      </c>
      <c r="S1544">
        <v>0</v>
      </c>
      <c r="T1544">
        <v>0</v>
      </c>
      <c r="U1544">
        <v>7.3736839999999999</v>
      </c>
      <c r="V1544">
        <v>176.96842000000001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2175013</v>
      </c>
      <c r="B1545">
        <v>1</v>
      </c>
      <c r="C1545" t="s">
        <v>76</v>
      </c>
      <c r="D1545" t="s">
        <v>96</v>
      </c>
      <c r="E1545" t="s">
        <v>161</v>
      </c>
      <c r="F1545" t="s">
        <v>4670</v>
      </c>
      <c r="G1545" t="s">
        <v>418</v>
      </c>
      <c r="H1545" t="s">
        <v>46</v>
      </c>
      <c r="I1545" t="s">
        <v>129</v>
      </c>
      <c r="J1545" t="s">
        <v>130</v>
      </c>
      <c r="K1545" t="s">
        <v>251</v>
      </c>
      <c r="L1545" t="s">
        <v>4671</v>
      </c>
      <c r="M1545" t="s">
        <v>4672</v>
      </c>
      <c r="N1545">
        <v>1.7005666660000001</v>
      </c>
      <c r="O1545">
        <v>0</v>
      </c>
      <c r="P1545">
        <v>29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49.316433000000004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2175018</v>
      </c>
      <c r="B1546">
        <v>1</v>
      </c>
      <c r="C1546" t="s">
        <v>77</v>
      </c>
      <c r="D1546" t="s">
        <v>114</v>
      </c>
      <c r="E1546" t="s">
        <v>134</v>
      </c>
      <c r="F1546" t="s">
        <v>4673</v>
      </c>
      <c r="G1546" t="s">
        <v>136</v>
      </c>
      <c r="H1546" t="s">
        <v>47</v>
      </c>
      <c r="I1546" t="s">
        <v>129</v>
      </c>
      <c r="J1546" t="s">
        <v>130</v>
      </c>
      <c r="K1546" t="s">
        <v>131</v>
      </c>
      <c r="L1546" t="s">
        <v>4674</v>
      </c>
      <c r="M1546" t="s">
        <v>4675</v>
      </c>
      <c r="N1546">
        <v>0.52916666599999995</v>
      </c>
      <c r="O1546">
        <v>3</v>
      </c>
      <c r="P1546">
        <v>45</v>
      </c>
      <c r="Q1546">
        <v>0</v>
      </c>
      <c r="R1546">
        <v>0</v>
      </c>
      <c r="S1546">
        <v>0</v>
      </c>
      <c r="T1546">
        <v>0</v>
      </c>
      <c r="U1546">
        <v>1.5874999999999999</v>
      </c>
      <c r="V1546">
        <v>23.8125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2175016</v>
      </c>
      <c r="B1547">
        <v>1</v>
      </c>
      <c r="C1547" t="s">
        <v>76</v>
      </c>
      <c r="D1547" t="s">
        <v>99</v>
      </c>
      <c r="E1547" t="s">
        <v>134</v>
      </c>
      <c r="F1547" t="s">
        <v>4676</v>
      </c>
      <c r="G1547" t="s">
        <v>366</v>
      </c>
      <c r="H1547" t="s">
        <v>47</v>
      </c>
      <c r="I1547" t="s">
        <v>129</v>
      </c>
      <c r="J1547" t="s">
        <v>130</v>
      </c>
      <c r="K1547" t="s">
        <v>251</v>
      </c>
      <c r="L1547" t="s">
        <v>4677</v>
      </c>
      <c r="M1547" t="s">
        <v>4678</v>
      </c>
      <c r="N1547">
        <v>1.40025</v>
      </c>
      <c r="O1547">
        <v>22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30.805499999999999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2175100</v>
      </c>
      <c r="B1548">
        <v>1</v>
      </c>
      <c r="C1548" t="s">
        <v>77</v>
      </c>
      <c r="D1548" t="s">
        <v>124</v>
      </c>
      <c r="E1548" t="s">
        <v>134</v>
      </c>
      <c r="F1548" t="s">
        <v>4679</v>
      </c>
      <c r="G1548" t="s">
        <v>418</v>
      </c>
      <c r="H1548" t="s">
        <v>47</v>
      </c>
      <c r="I1548" t="s">
        <v>129</v>
      </c>
      <c r="J1548" t="s">
        <v>130</v>
      </c>
      <c r="K1548" t="s">
        <v>251</v>
      </c>
      <c r="L1548" t="s">
        <v>4680</v>
      </c>
      <c r="M1548" t="s">
        <v>4681</v>
      </c>
      <c r="N1548">
        <v>8.3574999999999999</v>
      </c>
      <c r="O1548">
        <v>14</v>
      </c>
      <c r="P1548">
        <v>495</v>
      </c>
      <c r="Q1548">
        <v>0</v>
      </c>
      <c r="R1548">
        <v>0</v>
      </c>
      <c r="S1548">
        <v>0</v>
      </c>
      <c r="T1548">
        <v>0</v>
      </c>
      <c r="U1548">
        <v>117.005</v>
      </c>
      <c r="V1548">
        <v>4136.9624999999996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2175023</v>
      </c>
      <c r="B1549">
        <v>1</v>
      </c>
      <c r="C1549" t="s">
        <v>76</v>
      </c>
      <c r="D1549" t="s">
        <v>79</v>
      </c>
      <c r="E1549" t="s">
        <v>134</v>
      </c>
      <c r="F1549" t="s">
        <v>4682</v>
      </c>
      <c r="G1549" t="s">
        <v>136</v>
      </c>
      <c r="H1549" t="s">
        <v>47</v>
      </c>
      <c r="I1549" t="s">
        <v>129</v>
      </c>
      <c r="J1549" t="s">
        <v>130</v>
      </c>
      <c r="K1549" t="s">
        <v>131</v>
      </c>
      <c r="L1549" t="s">
        <v>4683</v>
      </c>
      <c r="M1549" t="s">
        <v>4684</v>
      </c>
      <c r="N1549">
        <v>0.23888888799999999</v>
      </c>
      <c r="O1549">
        <v>10</v>
      </c>
      <c r="P1549">
        <v>2770</v>
      </c>
      <c r="Q1549">
        <v>0</v>
      </c>
      <c r="R1549">
        <v>0</v>
      </c>
      <c r="S1549">
        <v>0</v>
      </c>
      <c r="T1549">
        <v>0</v>
      </c>
      <c r="U1549">
        <v>2.3888889999999998</v>
      </c>
      <c r="V1549">
        <v>661.72221999999999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2175026</v>
      </c>
      <c r="B1550">
        <v>1</v>
      </c>
      <c r="C1550" t="s">
        <v>76</v>
      </c>
      <c r="D1550" t="s">
        <v>89</v>
      </c>
      <c r="E1550" t="s">
        <v>126</v>
      </c>
      <c r="F1550" t="s">
        <v>4685</v>
      </c>
      <c r="G1550" t="s">
        <v>128</v>
      </c>
      <c r="H1550" t="s">
        <v>46</v>
      </c>
      <c r="I1550" t="s">
        <v>129</v>
      </c>
      <c r="J1550" t="s">
        <v>130</v>
      </c>
      <c r="K1550" t="s">
        <v>131</v>
      </c>
      <c r="L1550" t="s">
        <v>4686</v>
      </c>
      <c r="M1550" t="s">
        <v>4687</v>
      </c>
      <c r="N1550">
        <v>5.9649999999999999</v>
      </c>
      <c r="O1550">
        <v>0</v>
      </c>
      <c r="P1550">
        <v>1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5.9649999999999999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2175029</v>
      </c>
      <c r="B1551">
        <v>1</v>
      </c>
      <c r="C1551" t="s">
        <v>76</v>
      </c>
      <c r="D1551" t="s">
        <v>89</v>
      </c>
      <c r="E1551" t="s">
        <v>126</v>
      </c>
      <c r="F1551" t="s">
        <v>4688</v>
      </c>
      <c r="G1551" t="s">
        <v>916</v>
      </c>
      <c r="H1551" t="s">
        <v>46</v>
      </c>
      <c r="I1551" t="s">
        <v>129</v>
      </c>
      <c r="J1551" t="s">
        <v>130</v>
      </c>
      <c r="K1551" t="s">
        <v>131</v>
      </c>
      <c r="L1551" t="s">
        <v>4689</v>
      </c>
      <c r="M1551" t="s">
        <v>4690</v>
      </c>
      <c r="N1551">
        <v>3.9394444439999998</v>
      </c>
      <c r="O1551">
        <v>0</v>
      </c>
      <c r="P1551">
        <v>6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23.636666999999999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2175042</v>
      </c>
      <c r="B1552">
        <v>1</v>
      </c>
      <c r="C1552" t="s">
        <v>76</v>
      </c>
      <c r="D1552" t="s">
        <v>100</v>
      </c>
      <c r="E1552" t="s">
        <v>126</v>
      </c>
      <c r="F1552" t="s">
        <v>4691</v>
      </c>
      <c r="G1552" t="s">
        <v>128</v>
      </c>
      <c r="H1552" t="s">
        <v>46</v>
      </c>
      <c r="I1552" t="s">
        <v>129</v>
      </c>
      <c r="J1552" t="s">
        <v>130</v>
      </c>
      <c r="K1552" t="s">
        <v>131</v>
      </c>
      <c r="L1552" t="s">
        <v>4692</v>
      </c>
      <c r="M1552" t="s">
        <v>4693</v>
      </c>
      <c r="N1552">
        <v>2.5697222219999998</v>
      </c>
      <c r="O1552">
        <v>0</v>
      </c>
      <c r="P1552">
        <v>67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172.171389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2175036</v>
      </c>
      <c r="B1553">
        <v>1</v>
      </c>
      <c r="C1553" t="s">
        <v>76</v>
      </c>
      <c r="D1553" t="s">
        <v>100</v>
      </c>
      <c r="E1553" t="s">
        <v>126</v>
      </c>
      <c r="F1553" t="s">
        <v>4694</v>
      </c>
      <c r="G1553" t="s">
        <v>152</v>
      </c>
      <c r="H1553" t="s">
        <v>46</v>
      </c>
      <c r="I1553" t="s">
        <v>129</v>
      </c>
      <c r="J1553" t="s">
        <v>130</v>
      </c>
      <c r="K1553" t="s">
        <v>131</v>
      </c>
      <c r="L1553" t="s">
        <v>4695</v>
      </c>
      <c r="M1553" t="s">
        <v>4696</v>
      </c>
      <c r="N1553">
        <v>1.7508333330000001</v>
      </c>
      <c r="O1553">
        <v>0</v>
      </c>
      <c r="P1553">
        <v>7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12.255833000000001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2175050</v>
      </c>
      <c r="B1554">
        <v>1</v>
      </c>
      <c r="C1554" t="s">
        <v>76</v>
      </c>
      <c r="D1554" t="s">
        <v>89</v>
      </c>
      <c r="E1554" t="s">
        <v>181</v>
      </c>
      <c r="F1554" t="s">
        <v>4697</v>
      </c>
      <c r="G1554" t="s">
        <v>194</v>
      </c>
      <c r="H1554" t="s">
        <v>46</v>
      </c>
      <c r="I1554" t="s">
        <v>129</v>
      </c>
      <c r="J1554" t="s">
        <v>130</v>
      </c>
      <c r="K1554" t="s">
        <v>131</v>
      </c>
      <c r="L1554" t="s">
        <v>4698</v>
      </c>
      <c r="M1554" t="s">
        <v>4699</v>
      </c>
      <c r="N1554">
        <v>2.2116666660000002</v>
      </c>
      <c r="O1554">
        <v>0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2.2116669999999998</v>
      </c>
      <c r="Y1554">
        <v>0</v>
      </c>
      <c r="Z1554">
        <v>0</v>
      </c>
    </row>
    <row r="1555" spans="1:26" x14ac:dyDescent="0.25">
      <c r="A1555">
        <v>2175031</v>
      </c>
      <c r="B1555">
        <v>1</v>
      </c>
      <c r="C1555" t="s">
        <v>77</v>
      </c>
      <c r="D1555" t="s">
        <v>118</v>
      </c>
      <c r="E1555" t="s">
        <v>186</v>
      </c>
      <c r="F1555" t="s">
        <v>4700</v>
      </c>
      <c r="G1555" t="s">
        <v>136</v>
      </c>
      <c r="H1555" t="s">
        <v>47</v>
      </c>
      <c r="I1555" t="s">
        <v>129</v>
      </c>
      <c r="J1555" t="s">
        <v>130</v>
      </c>
      <c r="K1555" t="s">
        <v>131</v>
      </c>
      <c r="L1555" t="s">
        <v>4701</v>
      </c>
      <c r="M1555" t="s">
        <v>4702</v>
      </c>
      <c r="N1555">
        <v>0.79638888799999996</v>
      </c>
      <c r="O1555">
        <v>23</v>
      </c>
      <c r="P1555">
        <v>6489</v>
      </c>
      <c r="Q1555">
        <v>0</v>
      </c>
      <c r="R1555">
        <v>0</v>
      </c>
      <c r="S1555">
        <v>0</v>
      </c>
      <c r="T1555">
        <v>0</v>
      </c>
      <c r="U1555">
        <v>18.316943999999999</v>
      </c>
      <c r="V1555">
        <v>5167.7674939999997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2175079</v>
      </c>
      <c r="B1556">
        <v>1</v>
      </c>
      <c r="C1556" t="s">
        <v>77</v>
      </c>
      <c r="D1556" t="s">
        <v>118</v>
      </c>
      <c r="E1556" t="s">
        <v>186</v>
      </c>
      <c r="F1556" t="s">
        <v>4703</v>
      </c>
      <c r="G1556" t="s">
        <v>136</v>
      </c>
      <c r="H1556" t="s">
        <v>47</v>
      </c>
      <c r="I1556" t="s">
        <v>129</v>
      </c>
      <c r="J1556" t="s">
        <v>130</v>
      </c>
      <c r="K1556" t="s">
        <v>131</v>
      </c>
      <c r="L1556" t="s">
        <v>4704</v>
      </c>
      <c r="M1556" t="s">
        <v>4705</v>
      </c>
      <c r="N1556">
        <v>0.578333333</v>
      </c>
      <c r="O1556">
        <v>0</v>
      </c>
      <c r="P1556">
        <v>8305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4803.0583310000002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2175035</v>
      </c>
      <c r="B1557">
        <v>1</v>
      </c>
      <c r="C1557" t="s">
        <v>77</v>
      </c>
      <c r="D1557" t="s">
        <v>112</v>
      </c>
      <c r="E1557" t="s">
        <v>161</v>
      </c>
      <c r="F1557" t="s">
        <v>417</v>
      </c>
      <c r="G1557" t="s">
        <v>418</v>
      </c>
      <c r="H1557" t="s">
        <v>46</v>
      </c>
      <c r="I1557" t="s">
        <v>129</v>
      </c>
      <c r="J1557" t="s">
        <v>130</v>
      </c>
      <c r="K1557" t="s">
        <v>251</v>
      </c>
      <c r="L1557" t="s">
        <v>4706</v>
      </c>
      <c r="M1557" t="s">
        <v>4707</v>
      </c>
      <c r="N1557">
        <v>8.2613888880000008</v>
      </c>
      <c r="O1557">
        <v>0</v>
      </c>
      <c r="P1557">
        <v>3</v>
      </c>
      <c r="Q1557">
        <v>0</v>
      </c>
      <c r="R1557">
        <v>46</v>
      </c>
      <c r="S1557">
        <v>0</v>
      </c>
      <c r="T1557">
        <v>0</v>
      </c>
      <c r="U1557">
        <v>0</v>
      </c>
      <c r="V1557">
        <v>24.784167</v>
      </c>
      <c r="W1557">
        <v>0</v>
      </c>
      <c r="X1557">
        <v>380.023889</v>
      </c>
      <c r="Y1557">
        <v>0</v>
      </c>
      <c r="Z1557">
        <v>0</v>
      </c>
    </row>
    <row r="1558" spans="1:26" x14ac:dyDescent="0.25">
      <c r="A1558">
        <v>2175037</v>
      </c>
      <c r="B1558">
        <v>1</v>
      </c>
      <c r="C1558" t="s">
        <v>77</v>
      </c>
      <c r="D1558" t="s">
        <v>124</v>
      </c>
      <c r="E1558" t="s">
        <v>126</v>
      </c>
      <c r="F1558" t="s">
        <v>4708</v>
      </c>
      <c r="G1558" t="s">
        <v>636</v>
      </c>
      <c r="H1558" t="s">
        <v>46</v>
      </c>
      <c r="I1558" t="s">
        <v>129</v>
      </c>
      <c r="J1558" t="s">
        <v>15</v>
      </c>
      <c r="K1558" t="s">
        <v>131</v>
      </c>
      <c r="L1558" t="s">
        <v>4706</v>
      </c>
      <c r="M1558" t="s">
        <v>4709</v>
      </c>
      <c r="N1558">
        <v>1.7538888880000001</v>
      </c>
      <c r="O1558">
        <v>0</v>
      </c>
      <c r="P1558">
        <v>2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3.5077780000000001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2175045</v>
      </c>
      <c r="B1559">
        <v>1</v>
      </c>
      <c r="C1559" t="s">
        <v>76</v>
      </c>
      <c r="D1559" t="s">
        <v>81</v>
      </c>
      <c r="E1559" t="s">
        <v>181</v>
      </c>
      <c r="F1559" t="s">
        <v>3450</v>
      </c>
      <c r="G1559" t="s">
        <v>163</v>
      </c>
      <c r="H1559" t="s">
        <v>46</v>
      </c>
      <c r="I1559" t="s">
        <v>129</v>
      </c>
      <c r="J1559" t="s">
        <v>130</v>
      </c>
      <c r="K1559" t="s">
        <v>131</v>
      </c>
      <c r="L1559" t="s">
        <v>4710</v>
      </c>
      <c r="M1559" t="s">
        <v>4711</v>
      </c>
      <c r="N1559">
        <v>1.0763888880000001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1.076389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2175040</v>
      </c>
      <c r="B1560">
        <v>1</v>
      </c>
      <c r="C1560" t="s">
        <v>76</v>
      </c>
      <c r="D1560" t="s">
        <v>78</v>
      </c>
      <c r="E1560" t="s">
        <v>161</v>
      </c>
      <c r="F1560" t="s">
        <v>4712</v>
      </c>
      <c r="G1560" t="s">
        <v>163</v>
      </c>
      <c r="H1560" t="s">
        <v>46</v>
      </c>
      <c r="I1560" t="s">
        <v>129</v>
      </c>
      <c r="J1560" t="s">
        <v>130</v>
      </c>
      <c r="K1560" t="s">
        <v>131</v>
      </c>
      <c r="L1560" t="s">
        <v>4713</v>
      </c>
      <c r="M1560" t="s">
        <v>4714</v>
      </c>
      <c r="N1560">
        <v>0.20611111100000001</v>
      </c>
      <c r="O1560">
        <v>0</v>
      </c>
      <c r="P1560">
        <v>1304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268.768889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2175044</v>
      </c>
      <c r="B1561">
        <v>1</v>
      </c>
      <c r="C1561" t="s">
        <v>77</v>
      </c>
      <c r="D1561" t="s">
        <v>119</v>
      </c>
      <c r="E1561" t="s">
        <v>161</v>
      </c>
      <c r="F1561" t="s">
        <v>4715</v>
      </c>
      <c r="G1561" t="s">
        <v>402</v>
      </c>
      <c r="H1561" t="s">
        <v>46</v>
      </c>
      <c r="I1561" t="s">
        <v>129</v>
      </c>
      <c r="J1561" t="s">
        <v>130</v>
      </c>
      <c r="K1561" t="s">
        <v>131</v>
      </c>
      <c r="L1561" t="s">
        <v>4716</v>
      </c>
      <c r="M1561" t="s">
        <v>4717</v>
      </c>
      <c r="N1561">
        <v>3.2008333329999998</v>
      </c>
      <c r="O1561">
        <v>0</v>
      </c>
      <c r="P1561">
        <v>839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2685.4991660000001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2175047</v>
      </c>
      <c r="B1562">
        <v>1</v>
      </c>
      <c r="C1562" t="s">
        <v>76</v>
      </c>
      <c r="D1562" t="s">
        <v>81</v>
      </c>
      <c r="E1562" t="s">
        <v>181</v>
      </c>
      <c r="F1562" t="s">
        <v>1263</v>
      </c>
      <c r="G1562" t="s">
        <v>287</v>
      </c>
      <c r="H1562" t="s">
        <v>46</v>
      </c>
      <c r="I1562" t="s">
        <v>129</v>
      </c>
      <c r="J1562" t="s">
        <v>130</v>
      </c>
      <c r="K1562" t="s">
        <v>131</v>
      </c>
      <c r="L1562" t="s">
        <v>4718</v>
      </c>
      <c r="M1562" t="s">
        <v>4719</v>
      </c>
      <c r="N1562">
        <v>6.829722222</v>
      </c>
      <c r="O1562">
        <v>0</v>
      </c>
      <c r="P1562">
        <v>8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54.637777999999997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2175056</v>
      </c>
      <c r="B1563">
        <v>1</v>
      </c>
      <c r="C1563" t="s">
        <v>76</v>
      </c>
      <c r="D1563" t="s">
        <v>99</v>
      </c>
      <c r="E1563" t="s">
        <v>181</v>
      </c>
      <c r="F1563" t="s">
        <v>4720</v>
      </c>
      <c r="G1563" t="s">
        <v>194</v>
      </c>
      <c r="H1563" t="s">
        <v>46</v>
      </c>
      <c r="I1563" t="s">
        <v>129</v>
      </c>
      <c r="J1563" t="s">
        <v>130</v>
      </c>
      <c r="K1563" t="s">
        <v>131</v>
      </c>
      <c r="L1563" t="s">
        <v>4721</v>
      </c>
      <c r="M1563" t="s">
        <v>4722</v>
      </c>
      <c r="N1563">
        <v>0.96555555500000001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0.96555599999999997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2175046</v>
      </c>
      <c r="B1564">
        <v>1</v>
      </c>
      <c r="C1564" t="s">
        <v>76</v>
      </c>
      <c r="D1564" t="s">
        <v>99</v>
      </c>
      <c r="E1564" t="s">
        <v>134</v>
      </c>
      <c r="F1564" t="s">
        <v>4723</v>
      </c>
      <c r="G1564" t="s">
        <v>4724</v>
      </c>
      <c r="H1564" t="s">
        <v>47</v>
      </c>
      <c r="I1564" t="s">
        <v>129</v>
      </c>
      <c r="J1564" t="s">
        <v>130</v>
      </c>
      <c r="K1564" t="s">
        <v>251</v>
      </c>
      <c r="L1564" t="s">
        <v>4725</v>
      </c>
      <c r="M1564" t="s">
        <v>4726</v>
      </c>
      <c r="N1564">
        <v>1.6936424999999999</v>
      </c>
      <c r="O1564">
        <v>9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15.242782999999999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2175051</v>
      </c>
      <c r="B1565">
        <v>1</v>
      </c>
      <c r="C1565" t="s">
        <v>77</v>
      </c>
      <c r="D1565" t="s">
        <v>116</v>
      </c>
      <c r="E1565" t="s">
        <v>181</v>
      </c>
      <c r="F1565" t="s">
        <v>4727</v>
      </c>
      <c r="G1565" t="s">
        <v>183</v>
      </c>
      <c r="H1565" t="s">
        <v>46</v>
      </c>
      <c r="I1565" t="s">
        <v>129</v>
      </c>
      <c r="J1565" t="s">
        <v>130</v>
      </c>
      <c r="K1565" t="s">
        <v>131</v>
      </c>
      <c r="L1565" t="s">
        <v>4728</v>
      </c>
      <c r="M1565" t="s">
        <v>4729</v>
      </c>
      <c r="N1565">
        <v>2.1555555549999998</v>
      </c>
      <c r="O1565">
        <v>0</v>
      </c>
      <c r="P1565">
        <v>3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6.4666670000000002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2175055</v>
      </c>
      <c r="B1566">
        <v>1</v>
      </c>
      <c r="C1566" t="s">
        <v>76</v>
      </c>
      <c r="D1566" t="s">
        <v>78</v>
      </c>
      <c r="E1566" t="s">
        <v>718</v>
      </c>
      <c r="F1566" t="s">
        <v>4730</v>
      </c>
      <c r="G1566" t="s">
        <v>4731</v>
      </c>
      <c r="H1566" t="s">
        <v>46</v>
      </c>
      <c r="I1566" t="s">
        <v>129</v>
      </c>
      <c r="J1566" t="s">
        <v>130</v>
      </c>
      <c r="K1566" t="s">
        <v>131</v>
      </c>
      <c r="L1566" t="s">
        <v>4732</v>
      </c>
      <c r="M1566" t="s">
        <v>4733</v>
      </c>
      <c r="N1566">
        <v>0.56055555499999998</v>
      </c>
      <c r="O1566">
        <v>0</v>
      </c>
      <c r="P1566">
        <v>119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66.706111000000007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2175054</v>
      </c>
      <c r="B1567">
        <v>1</v>
      </c>
      <c r="C1567" t="s">
        <v>76</v>
      </c>
      <c r="D1567" t="s">
        <v>101</v>
      </c>
      <c r="E1567" t="s">
        <v>126</v>
      </c>
      <c r="F1567" t="s">
        <v>4734</v>
      </c>
      <c r="G1567" t="s">
        <v>163</v>
      </c>
      <c r="H1567" t="s">
        <v>46</v>
      </c>
      <c r="I1567" t="s">
        <v>129</v>
      </c>
      <c r="J1567" t="s">
        <v>130</v>
      </c>
      <c r="K1567" t="s">
        <v>131</v>
      </c>
      <c r="L1567" t="s">
        <v>4735</v>
      </c>
      <c r="M1567" t="s">
        <v>4736</v>
      </c>
      <c r="N1567">
        <v>0.96166666599999995</v>
      </c>
      <c r="O1567">
        <v>0</v>
      </c>
      <c r="P1567">
        <v>36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34.619999999999997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2175061</v>
      </c>
      <c r="B1568">
        <v>1</v>
      </c>
      <c r="C1568" t="s">
        <v>76</v>
      </c>
      <c r="D1568" t="s">
        <v>102</v>
      </c>
      <c r="E1568" t="s">
        <v>126</v>
      </c>
      <c r="F1568" t="s">
        <v>4737</v>
      </c>
      <c r="G1568" t="s">
        <v>223</v>
      </c>
      <c r="H1568" t="s">
        <v>46</v>
      </c>
      <c r="I1568" t="s">
        <v>129</v>
      </c>
      <c r="J1568" t="s">
        <v>130</v>
      </c>
      <c r="K1568" t="s">
        <v>131</v>
      </c>
      <c r="L1568" t="s">
        <v>4738</v>
      </c>
      <c r="M1568" t="s">
        <v>4739</v>
      </c>
      <c r="N1568">
        <v>1.9566666660000001</v>
      </c>
      <c r="O1568">
        <v>0</v>
      </c>
      <c r="P1568">
        <v>4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7.8266669999999996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2175059</v>
      </c>
      <c r="B1569">
        <v>1</v>
      </c>
      <c r="C1569" t="s">
        <v>76</v>
      </c>
      <c r="D1569" t="s">
        <v>78</v>
      </c>
      <c r="E1569" t="s">
        <v>181</v>
      </c>
      <c r="F1569" t="s">
        <v>4740</v>
      </c>
      <c r="G1569" t="s">
        <v>183</v>
      </c>
      <c r="H1569" t="s">
        <v>46</v>
      </c>
      <c r="I1569" t="s">
        <v>129</v>
      </c>
      <c r="J1569" t="s">
        <v>130</v>
      </c>
      <c r="K1569" t="s">
        <v>131</v>
      </c>
      <c r="L1569" t="s">
        <v>4741</v>
      </c>
      <c r="M1569" t="s">
        <v>4742</v>
      </c>
      <c r="N1569">
        <v>0.71944444399999996</v>
      </c>
      <c r="O1569">
        <v>0</v>
      </c>
      <c r="P1569">
        <v>1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0.71944399999999997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2175071</v>
      </c>
      <c r="B1570">
        <v>1</v>
      </c>
      <c r="C1570" t="s">
        <v>76</v>
      </c>
      <c r="D1570" t="s">
        <v>92</v>
      </c>
      <c r="E1570" t="s">
        <v>181</v>
      </c>
      <c r="F1570" t="s">
        <v>4743</v>
      </c>
      <c r="G1570" t="s">
        <v>194</v>
      </c>
      <c r="H1570" t="s">
        <v>46</v>
      </c>
      <c r="I1570" t="s">
        <v>129</v>
      </c>
      <c r="J1570" t="s">
        <v>130</v>
      </c>
      <c r="K1570" t="s">
        <v>131</v>
      </c>
      <c r="L1570" t="s">
        <v>4744</v>
      </c>
      <c r="M1570" t="s">
        <v>4745</v>
      </c>
      <c r="N1570">
        <v>1.106666666</v>
      </c>
      <c r="O1570">
        <v>0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1.1066670000000001</v>
      </c>
      <c r="Y1570">
        <v>0</v>
      </c>
      <c r="Z1570">
        <v>0</v>
      </c>
    </row>
    <row r="1571" spans="1:26" x14ac:dyDescent="0.25">
      <c r="A1571">
        <v>2175060</v>
      </c>
      <c r="B1571">
        <v>1</v>
      </c>
      <c r="C1571" t="s">
        <v>76</v>
      </c>
      <c r="D1571" t="s">
        <v>90</v>
      </c>
      <c r="E1571" t="s">
        <v>181</v>
      </c>
      <c r="F1571" t="s">
        <v>4746</v>
      </c>
      <c r="G1571" t="s">
        <v>194</v>
      </c>
      <c r="H1571" t="s">
        <v>46</v>
      </c>
      <c r="I1571" t="s">
        <v>129</v>
      </c>
      <c r="J1571" t="s">
        <v>130</v>
      </c>
      <c r="K1571" t="s">
        <v>131</v>
      </c>
      <c r="L1571" t="s">
        <v>4747</v>
      </c>
      <c r="M1571" t="s">
        <v>4748</v>
      </c>
      <c r="N1571">
        <v>2.4697222220000001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2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4.9394439999999999</v>
      </c>
    </row>
    <row r="1572" spans="1:26" x14ac:dyDescent="0.25">
      <c r="A1572">
        <v>2175058</v>
      </c>
      <c r="B1572">
        <v>1</v>
      </c>
      <c r="C1572" t="s">
        <v>76</v>
      </c>
      <c r="D1572" t="s">
        <v>99</v>
      </c>
      <c r="E1572" t="s">
        <v>181</v>
      </c>
      <c r="F1572" t="s">
        <v>4749</v>
      </c>
      <c r="G1572" t="s">
        <v>194</v>
      </c>
      <c r="H1572" t="s">
        <v>46</v>
      </c>
      <c r="I1572" t="s">
        <v>129</v>
      </c>
      <c r="J1572" t="s">
        <v>130</v>
      </c>
      <c r="K1572" t="s">
        <v>131</v>
      </c>
      <c r="L1572" t="s">
        <v>4750</v>
      </c>
      <c r="M1572" t="s">
        <v>4751</v>
      </c>
      <c r="N1572">
        <v>0.56666666600000004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0.56666700000000003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2175070</v>
      </c>
      <c r="B1573">
        <v>1</v>
      </c>
      <c r="C1573" t="s">
        <v>76</v>
      </c>
      <c r="D1573" t="s">
        <v>95</v>
      </c>
      <c r="E1573" t="s">
        <v>126</v>
      </c>
      <c r="F1573" t="s">
        <v>4752</v>
      </c>
      <c r="G1573" t="s">
        <v>128</v>
      </c>
      <c r="H1573" t="s">
        <v>46</v>
      </c>
      <c r="I1573" t="s">
        <v>129</v>
      </c>
      <c r="J1573" t="s">
        <v>130</v>
      </c>
      <c r="K1573" t="s">
        <v>131</v>
      </c>
      <c r="L1573" t="s">
        <v>4753</v>
      </c>
      <c r="M1573" t="s">
        <v>4754</v>
      </c>
      <c r="N1573">
        <v>4.3472222220000001</v>
      </c>
      <c r="O1573">
        <v>0</v>
      </c>
      <c r="P1573">
        <v>33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143.45833300000001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2175068</v>
      </c>
      <c r="B1574">
        <v>1</v>
      </c>
      <c r="C1574" t="s">
        <v>76</v>
      </c>
      <c r="D1574" t="s">
        <v>79</v>
      </c>
      <c r="E1574" t="s">
        <v>143</v>
      </c>
      <c r="F1574" t="s">
        <v>4755</v>
      </c>
      <c r="G1574" t="s">
        <v>136</v>
      </c>
      <c r="H1574" t="s">
        <v>47</v>
      </c>
      <c r="I1574" t="s">
        <v>129</v>
      </c>
      <c r="J1574" t="s">
        <v>130</v>
      </c>
      <c r="K1574" t="s">
        <v>131</v>
      </c>
      <c r="L1574" t="s">
        <v>4756</v>
      </c>
      <c r="M1574" t="s">
        <v>4757</v>
      </c>
      <c r="N1574">
        <v>1.4750000000000001</v>
      </c>
      <c r="O1574">
        <v>10</v>
      </c>
      <c r="P1574">
        <v>756</v>
      </c>
      <c r="Q1574">
        <v>0</v>
      </c>
      <c r="R1574">
        <v>0</v>
      </c>
      <c r="S1574">
        <v>0</v>
      </c>
      <c r="T1574">
        <v>0</v>
      </c>
      <c r="U1574">
        <v>14.75</v>
      </c>
      <c r="V1574">
        <v>1115.0999999999999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2175085</v>
      </c>
      <c r="B1575">
        <v>1</v>
      </c>
      <c r="C1575" t="s">
        <v>76</v>
      </c>
      <c r="D1575" t="s">
        <v>95</v>
      </c>
      <c r="E1575" t="s">
        <v>181</v>
      </c>
      <c r="F1575" t="s">
        <v>4758</v>
      </c>
      <c r="G1575" t="s">
        <v>183</v>
      </c>
      <c r="H1575" t="s">
        <v>46</v>
      </c>
      <c r="I1575" t="s">
        <v>129</v>
      </c>
      <c r="J1575" t="s">
        <v>130</v>
      </c>
      <c r="K1575" t="s">
        <v>131</v>
      </c>
      <c r="L1575" t="s">
        <v>4759</v>
      </c>
      <c r="M1575" t="s">
        <v>4760</v>
      </c>
      <c r="N1575">
        <v>5.1044444440000003</v>
      </c>
      <c r="O1575">
        <v>0</v>
      </c>
      <c r="P1575">
        <v>1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5.104444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2175080</v>
      </c>
      <c r="B1576">
        <v>1</v>
      </c>
      <c r="C1576" t="s">
        <v>76</v>
      </c>
      <c r="D1576" t="s">
        <v>100</v>
      </c>
      <c r="E1576" t="s">
        <v>126</v>
      </c>
      <c r="F1576" t="s">
        <v>4761</v>
      </c>
      <c r="G1576" t="s">
        <v>128</v>
      </c>
      <c r="H1576" t="s">
        <v>46</v>
      </c>
      <c r="I1576" t="s">
        <v>129</v>
      </c>
      <c r="J1576" t="s">
        <v>130</v>
      </c>
      <c r="K1576" t="s">
        <v>131</v>
      </c>
      <c r="L1576" t="s">
        <v>4762</v>
      </c>
      <c r="M1576" t="s">
        <v>4763</v>
      </c>
      <c r="N1576">
        <v>2.0366666659999999</v>
      </c>
      <c r="O1576">
        <v>0</v>
      </c>
      <c r="P1576">
        <v>24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48.88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2175087</v>
      </c>
      <c r="B1577">
        <v>1</v>
      </c>
      <c r="C1577" t="s">
        <v>76</v>
      </c>
      <c r="D1577" t="s">
        <v>104</v>
      </c>
      <c r="E1577" t="s">
        <v>126</v>
      </c>
      <c r="F1577" t="s">
        <v>4764</v>
      </c>
      <c r="G1577" t="s">
        <v>128</v>
      </c>
      <c r="H1577" t="s">
        <v>46</v>
      </c>
      <c r="I1577" t="s">
        <v>129</v>
      </c>
      <c r="J1577" t="s">
        <v>130</v>
      </c>
      <c r="K1577" t="s">
        <v>131</v>
      </c>
      <c r="L1577" t="s">
        <v>4765</v>
      </c>
      <c r="M1577" t="s">
        <v>4766</v>
      </c>
      <c r="N1577">
        <v>3.2555555549999999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1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3.2555559999999999</v>
      </c>
    </row>
    <row r="1578" spans="1:26" x14ac:dyDescent="0.25">
      <c r="A1578">
        <v>2175065</v>
      </c>
      <c r="B1578">
        <v>1</v>
      </c>
      <c r="C1578" t="s">
        <v>77</v>
      </c>
      <c r="D1578" t="s">
        <v>123</v>
      </c>
      <c r="E1578" t="s">
        <v>813</v>
      </c>
      <c r="F1578" t="s">
        <v>2225</v>
      </c>
      <c r="G1578" t="s">
        <v>136</v>
      </c>
      <c r="H1578" t="s">
        <v>47</v>
      </c>
      <c r="I1578" t="s">
        <v>129</v>
      </c>
      <c r="J1578" t="s">
        <v>130</v>
      </c>
      <c r="K1578" t="s">
        <v>131</v>
      </c>
      <c r="L1578" t="s">
        <v>4767</v>
      </c>
      <c r="M1578" t="s">
        <v>4768</v>
      </c>
      <c r="N1578">
        <v>0.694722222</v>
      </c>
      <c r="O1578">
        <v>452</v>
      </c>
      <c r="P1578">
        <v>2359</v>
      </c>
      <c r="Q1578">
        <v>0</v>
      </c>
      <c r="R1578">
        <v>0</v>
      </c>
      <c r="S1578">
        <v>0</v>
      </c>
      <c r="T1578">
        <v>0</v>
      </c>
      <c r="U1578">
        <v>314.01444400000003</v>
      </c>
      <c r="V1578">
        <v>1638.8497219999999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2175063</v>
      </c>
      <c r="B1579">
        <v>1</v>
      </c>
      <c r="C1579" t="s">
        <v>77</v>
      </c>
      <c r="D1579" t="s">
        <v>119</v>
      </c>
      <c r="E1579" t="s">
        <v>143</v>
      </c>
      <c r="F1579" t="s">
        <v>4769</v>
      </c>
      <c r="G1579" t="s">
        <v>366</v>
      </c>
      <c r="H1579" t="s">
        <v>47</v>
      </c>
      <c r="I1579" t="s">
        <v>129</v>
      </c>
      <c r="J1579" t="s">
        <v>130</v>
      </c>
      <c r="K1579" t="s">
        <v>251</v>
      </c>
      <c r="L1579" t="s">
        <v>4770</v>
      </c>
      <c r="M1579" t="s">
        <v>4771</v>
      </c>
      <c r="N1579">
        <v>4.8586111110000001</v>
      </c>
      <c r="O1579">
        <v>4</v>
      </c>
      <c r="P1579">
        <v>1154</v>
      </c>
      <c r="Q1579">
        <v>0</v>
      </c>
      <c r="R1579">
        <v>0</v>
      </c>
      <c r="S1579">
        <v>0</v>
      </c>
      <c r="T1579">
        <v>0</v>
      </c>
      <c r="U1579">
        <v>19.434443999999999</v>
      </c>
      <c r="V1579">
        <v>5606.8372220000001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2175064</v>
      </c>
      <c r="B1580">
        <v>1</v>
      </c>
      <c r="C1580" t="s">
        <v>77</v>
      </c>
      <c r="D1580" t="s">
        <v>111</v>
      </c>
      <c r="E1580" t="s">
        <v>143</v>
      </c>
      <c r="F1580" t="s">
        <v>4772</v>
      </c>
      <c r="G1580" t="s">
        <v>145</v>
      </c>
      <c r="H1580" t="s">
        <v>47</v>
      </c>
      <c r="I1580" t="s">
        <v>129</v>
      </c>
      <c r="J1580" t="s">
        <v>130</v>
      </c>
      <c r="K1580" t="s">
        <v>131</v>
      </c>
      <c r="L1580" t="s">
        <v>4773</v>
      </c>
      <c r="M1580" t="s">
        <v>4774</v>
      </c>
      <c r="N1580">
        <v>2.3230555549999998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147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341.48916700000001</v>
      </c>
    </row>
    <row r="1581" spans="1:26" x14ac:dyDescent="0.25">
      <c r="A1581">
        <v>2175067</v>
      </c>
      <c r="B1581">
        <v>1</v>
      </c>
      <c r="C1581" t="s">
        <v>76</v>
      </c>
      <c r="D1581" t="s">
        <v>93</v>
      </c>
      <c r="E1581" t="s">
        <v>143</v>
      </c>
      <c r="F1581" t="s">
        <v>4775</v>
      </c>
      <c r="G1581" t="s">
        <v>366</v>
      </c>
      <c r="H1581" t="s">
        <v>47</v>
      </c>
      <c r="I1581" t="s">
        <v>129</v>
      </c>
      <c r="J1581" t="s">
        <v>130</v>
      </c>
      <c r="K1581" t="s">
        <v>251</v>
      </c>
      <c r="L1581" t="s">
        <v>4705</v>
      </c>
      <c r="M1581" t="s">
        <v>4776</v>
      </c>
      <c r="N1581">
        <v>7.3886111110000003</v>
      </c>
      <c r="O1581">
        <v>0</v>
      </c>
      <c r="P1581">
        <v>143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1056.571389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2175076</v>
      </c>
      <c r="B1582">
        <v>1</v>
      </c>
      <c r="C1582" t="s">
        <v>76</v>
      </c>
      <c r="D1582" t="s">
        <v>100</v>
      </c>
      <c r="E1582" t="s">
        <v>161</v>
      </c>
      <c r="F1582" t="s">
        <v>4777</v>
      </c>
      <c r="G1582" t="s">
        <v>402</v>
      </c>
      <c r="H1582" t="s">
        <v>46</v>
      </c>
      <c r="I1582" t="s">
        <v>129</v>
      </c>
      <c r="J1582" t="s">
        <v>130</v>
      </c>
      <c r="K1582" t="s">
        <v>131</v>
      </c>
      <c r="L1582" t="s">
        <v>4778</v>
      </c>
      <c r="M1582" t="s">
        <v>4779</v>
      </c>
      <c r="N1582">
        <v>2.1552777769999998</v>
      </c>
      <c r="O1582">
        <v>0</v>
      </c>
      <c r="P1582">
        <v>197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424.58972199999999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2175069</v>
      </c>
      <c r="B1583">
        <v>1</v>
      </c>
      <c r="C1583" t="s">
        <v>76</v>
      </c>
      <c r="D1583" t="s">
        <v>91</v>
      </c>
      <c r="E1583" t="s">
        <v>813</v>
      </c>
      <c r="F1583" t="s">
        <v>4780</v>
      </c>
      <c r="G1583" t="s">
        <v>136</v>
      </c>
      <c r="H1583" t="s">
        <v>47</v>
      </c>
      <c r="I1583" t="s">
        <v>129</v>
      </c>
      <c r="J1583" t="s">
        <v>130</v>
      </c>
      <c r="K1583" t="s">
        <v>131</v>
      </c>
      <c r="L1583" t="s">
        <v>4781</v>
      </c>
      <c r="M1583" t="s">
        <v>4782</v>
      </c>
      <c r="N1583">
        <v>8.4722222E-2</v>
      </c>
      <c r="O1583">
        <v>29</v>
      </c>
      <c r="P1583">
        <v>4250</v>
      </c>
      <c r="Q1583">
        <v>0</v>
      </c>
      <c r="R1583">
        <v>0</v>
      </c>
      <c r="S1583">
        <v>0</v>
      </c>
      <c r="T1583">
        <v>0</v>
      </c>
      <c r="U1583">
        <v>2.456944</v>
      </c>
      <c r="V1583">
        <v>360.06944399999998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2175077</v>
      </c>
      <c r="B1584">
        <v>1</v>
      </c>
      <c r="C1584" t="s">
        <v>76</v>
      </c>
      <c r="D1584" t="s">
        <v>93</v>
      </c>
      <c r="E1584" t="s">
        <v>181</v>
      </c>
      <c r="F1584" t="s">
        <v>4783</v>
      </c>
      <c r="G1584" t="s">
        <v>287</v>
      </c>
      <c r="H1584" t="s">
        <v>46</v>
      </c>
      <c r="I1584" t="s">
        <v>129</v>
      </c>
      <c r="J1584" t="s">
        <v>130</v>
      </c>
      <c r="K1584" t="s">
        <v>131</v>
      </c>
      <c r="L1584" t="s">
        <v>4784</v>
      </c>
      <c r="M1584" t="s">
        <v>4785</v>
      </c>
      <c r="N1584">
        <v>1.2108333330000001</v>
      </c>
      <c r="O1584">
        <v>0</v>
      </c>
      <c r="P1584">
        <v>1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1.210833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2175109</v>
      </c>
      <c r="B1585">
        <v>1</v>
      </c>
      <c r="C1585" t="s">
        <v>77</v>
      </c>
      <c r="D1585" t="s">
        <v>118</v>
      </c>
      <c r="E1585" t="s">
        <v>143</v>
      </c>
      <c r="F1585" t="s">
        <v>4786</v>
      </c>
      <c r="G1585" t="s">
        <v>425</v>
      </c>
      <c r="H1585" t="s">
        <v>47</v>
      </c>
      <c r="I1585" t="s">
        <v>129</v>
      </c>
      <c r="J1585" t="s">
        <v>130</v>
      </c>
      <c r="K1585" t="s">
        <v>131</v>
      </c>
      <c r="L1585" t="s">
        <v>4787</v>
      </c>
      <c r="M1585" t="s">
        <v>4788</v>
      </c>
      <c r="N1585">
        <v>1.2124999999999999</v>
      </c>
      <c r="O1585">
        <v>1</v>
      </c>
      <c r="P1585">
        <v>913</v>
      </c>
      <c r="Q1585">
        <v>0</v>
      </c>
      <c r="R1585">
        <v>0</v>
      </c>
      <c r="S1585">
        <v>0</v>
      </c>
      <c r="T1585">
        <v>0</v>
      </c>
      <c r="U1585">
        <v>1.2124999999999999</v>
      </c>
      <c r="V1585">
        <v>1107.0125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2175089</v>
      </c>
      <c r="B1586">
        <v>1</v>
      </c>
      <c r="C1586" t="s">
        <v>76</v>
      </c>
      <c r="D1586" t="s">
        <v>104</v>
      </c>
      <c r="E1586" t="s">
        <v>181</v>
      </c>
      <c r="F1586" t="s">
        <v>4789</v>
      </c>
      <c r="G1586" t="s">
        <v>194</v>
      </c>
      <c r="H1586" t="s">
        <v>46</v>
      </c>
      <c r="I1586" t="s">
        <v>129</v>
      </c>
      <c r="J1586" t="s">
        <v>130</v>
      </c>
      <c r="K1586" t="s">
        <v>131</v>
      </c>
      <c r="L1586" t="s">
        <v>4790</v>
      </c>
      <c r="M1586" t="s">
        <v>4791</v>
      </c>
      <c r="N1586">
        <v>3.3316666659999998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1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3.3316669999999999</v>
      </c>
    </row>
    <row r="1587" spans="1:26" x14ac:dyDescent="0.25">
      <c r="A1587">
        <v>2175078</v>
      </c>
      <c r="B1587">
        <v>1</v>
      </c>
      <c r="C1587" t="s">
        <v>77</v>
      </c>
      <c r="D1587" t="s">
        <v>115</v>
      </c>
      <c r="E1587" t="s">
        <v>126</v>
      </c>
      <c r="F1587" t="s">
        <v>4792</v>
      </c>
      <c r="G1587" t="s">
        <v>432</v>
      </c>
      <c r="H1587" t="s">
        <v>46</v>
      </c>
      <c r="I1587" t="s">
        <v>129</v>
      </c>
      <c r="J1587" t="s">
        <v>130</v>
      </c>
      <c r="K1587" t="s">
        <v>131</v>
      </c>
      <c r="L1587" t="s">
        <v>4793</v>
      </c>
      <c r="M1587" t="s">
        <v>4794</v>
      </c>
      <c r="N1587">
        <v>4.2594444439999997</v>
      </c>
      <c r="O1587">
        <v>0</v>
      </c>
      <c r="P1587">
        <v>0</v>
      </c>
      <c r="Q1587">
        <v>0</v>
      </c>
      <c r="R1587">
        <v>18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76.67</v>
      </c>
      <c r="Y1587">
        <v>0</v>
      </c>
      <c r="Z1587">
        <v>0</v>
      </c>
    </row>
    <row r="1588" spans="1:26" x14ac:dyDescent="0.25">
      <c r="A1588">
        <v>2175073</v>
      </c>
      <c r="B1588">
        <v>1</v>
      </c>
      <c r="C1588" t="s">
        <v>76</v>
      </c>
      <c r="D1588" t="s">
        <v>100</v>
      </c>
      <c r="E1588" t="s">
        <v>143</v>
      </c>
      <c r="F1588" t="s">
        <v>4795</v>
      </c>
      <c r="G1588" t="s">
        <v>136</v>
      </c>
      <c r="H1588" t="s">
        <v>47</v>
      </c>
      <c r="I1588" t="s">
        <v>283</v>
      </c>
      <c r="J1588" t="s">
        <v>130</v>
      </c>
      <c r="K1588" t="s">
        <v>131</v>
      </c>
      <c r="L1588" t="s">
        <v>4796</v>
      </c>
      <c r="M1588" t="s">
        <v>4797</v>
      </c>
      <c r="N1588">
        <v>1.1111111E-2</v>
      </c>
      <c r="O1588">
        <v>0</v>
      </c>
      <c r="P1588">
        <v>95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1.0555559999999999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2175097</v>
      </c>
      <c r="B1589">
        <v>1</v>
      </c>
      <c r="C1589" t="s">
        <v>76</v>
      </c>
      <c r="D1589" t="s">
        <v>101</v>
      </c>
      <c r="E1589" t="s">
        <v>718</v>
      </c>
      <c r="F1589" t="s">
        <v>4798</v>
      </c>
      <c r="G1589" t="s">
        <v>128</v>
      </c>
      <c r="H1589" t="s">
        <v>46</v>
      </c>
      <c r="I1589" t="s">
        <v>129</v>
      </c>
      <c r="J1589" t="s">
        <v>130</v>
      </c>
      <c r="K1589" t="s">
        <v>131</v>
      </c>
      <c r="L1589" t="s">
        <v>4799</v>
      </c>
      <c r="M1589" t="s">
        <v>4800</v>
      </c>
      <c r="N1589">
        <v>2.8513888879999998</v>
      </c>
      <c r="O1589">
        <v>0</v>
      </c>
      <c r="P1589">
        <v>94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268.03055499999999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2175086</v>
      </c>
      <c r="B1590">
        <v>1</v>
      </c>
      <c r="C1590" t="s">
        <v>76</v>
      </c>
      <c r="D1590" t="s">
        <v>83</v>
      </c>
      <c r="E1590" t="s">
        <v>181</v>
      </c>
      <c r="F1590" t="s">
        <v>4801</v>
      </c>
      <c r="G1590" t="s">
        <v>183</v>
      </c>
      <c r="H1590" t="s">
        <v>46</v>
      </c>
      <c r="I1590" t="s">
        <v>129</v>
      </c>
      <c r="J1590" t="s">
        <v>130</v>
      </c>
      <c r="K1590" t="s">
        <v>131</v>
      </c>
      <c r="L1590" t="s">
        <v>4802</v>
      </c>
      <c r="M1590" t="s">
        <v>4803</v>
      </c>
      <c r="N1590">
        <v>3.8644444440000001</v>
      </c>
      <c r="O1590">
        <v>0</v>
      </c>
      <c r="P1590">
        <v>23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88.882221999999999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2175088</v>
      </c>
      <c r="B1591">
        <v>1</v>
      </c>
      <c r="C1591" t="s">
        <v>76</v>
      </c>
      <c r="D1591" t="s">
        <v>97</v>
      </c>
      <c r="E1591" t="s">
        <v>126</v>
      </c>
      <c r="F1591" t="s">
        <v>3901</v>
      </c>
      <c r="G1591" t="s">
        <v>671</v>
      </c>
      <c r="H1591" t="s">
        <v>46</v>
      </c>
      <c r="I1591" t="s">
        <v>129</v>
      </c>
      <c r="J1591" t="s">
        <v>130</v>
      </c>
      <c r="K1591" t="s">
        <v>131</v>
      </c>
      <c r="L1591" t="s">
        <v>4804</v>
      </c>
      <c r="M1591" t="s">
        <v>4805</v>
      </c>
      <c r="N1591">
        <v>1.2455555549999999</v>
      </c>
      <c r="O1591">
        <v>0</v>
      </c>
      <c r="P1591">
        <v>33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41.103332999999999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2175090</v>
      </c>
      <c r="B1592">
        <v>1</v>
      </c>
      <c r="C1592" t="s">
        <v>76</v>
      </c>
      <c r="D1592" t="s">
        <v>90</v>
      </c>
      <c r="E1592" t="s">
        <v>181</v>
      </c>
      <c r="F1592" t="s">
        <v>4806</v>
      </c>
      <c r="G1592" t="s">
        <v>183</v>
      </c>
      <c r="H1592" t="s">
        <v>46</v>
      </c>
      <c r="I1592" t="s">
        <v>129</v>
      </c>
      <c r="J1592" t="s">
        <v>130</v>
      </c>
      <c r="K1592" t="s">
        <v>131</v>
      </c>
      <c r="L1592" t="s">
        <v>4807</v>
      </c>
      <c r="M1592" t="s">
        <v>4808</v>
      </c>
      <c r="N1592">
        <v>2.2480555550000001</v>
      </c>
      <c r="O1592">
        <v>0</v>
      </c>
      <c r="P1592">
        <v>7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15.736389000000001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2175091</v>
      </c>
      <c r="B1593">
        <v>1</v>
      </c>
      <c r="C1593" t="s">
        <v>76</v>
      </c>
      <c r="D1593" t="s">
        <v>78</v>
      </c>
      <c r="E1593" t="s">
        <v>161</v>
      </c>
      <c r="F1593" t="s">
        <v>4809</v>
      </c>
      <c r="G1593" t="s">
        <v>366</v>
      </c>
      <c r="H1593" t="s">
        <v>46</v>
      </c>
      <c r="I1593" t="s">
        <v>129</v>
      </c>
      <c r="J1593" t="s">
        <v>130</v>
      </c>
      <c r="K1593" t="s">
        <v>251</v>
      </c>
      <c r="L1593" t="s">
        <v>4810</v>
      </c>
      <c r="M1593" t="s">
        <v>4811</v>
      </c>
      <c r="N1593">
        <v>2.0966138879999998</v>
      </c>
      <c r="O1593">
        <v>0</v>
      </c>
      <c r="P1593">
        <v>557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1167.813936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2175098</v>
      </c>
      <c r="B1594">
        <v>1</v>
      </c>
      <c r="C1594" t="s">
        <v>77</v>
      </c>
      <c r="D1594" t="s">
        <v>115</v>
      </c>
      <c r="E1594" t="s">
        <v>181</v>
      </c>
      <c r="F1594" t="s">
        <v>4812</v>
      </c>
      <c r="G1594" t="s">
        <v>163</v>
      </c>
      <c r="H1594" t="s">
        <v>46</v>
      </c>
      <c r="I1594" t="s">
        <v>129</v>
      </c>
      <c r="J1594" t="s">
        <v>130</v>
      </c>
      <c r="K1594" t="s">
        <v>131</v>
      </c>
      <c r="L1594" t="s">
        <v>4813</v>
      </c>
      <c r="M1594" t="s">
        <v>4814</v>
      </c>
      <c r="N1594">
        <v>6.2677777770000001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1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6.2677779999999998</v>
      </c>
    </row>
    <row r="1595" spans="1:26" x14ac:dyDescent="0.25">
      <c r="A1595">
        <v>2175095</v>
      </c>
      <c r="B1595">
        <v>1</v>
      </c>
      <c r="C1595" t="s">
        <v>76</v>
      </c>
      <c r="D1595" t="s">
        <v>96</v>
      </c>
      <c r="E1595" t="s">
        <v>181</v>
      </c>
      <c r="F1595" t="s">
        <v>4815</v>
      </c>
      <c r="G1595" t="s">
        <v>287</v>
      </c>
      <c r="H1595" t="s">
        <v>46</v>
      </c>
      <c r="I1595" t="s">
        <v>129</v>
      </c>
      <c r="J1595" t="s">
        <v>130</v>
      </c>
      <c r="K1595" t="s">
        <v>131</v>
      </c>
      <c r="L1595" t="s">
        <v>4816</v>
      </c>
      <c r="M1595" t="s">
        <v>4817</v>
      </c>
      <c r="N1595">
        <v>1.0649999999999999</v>
      </c>
      <c r="O1595">
        <v>0</v>
      </c>
      <c r="P1595">
        <v>2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2.13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2175093</v>
      </c>
      <c r="B1596">
        <v>1</v>
      </c>
      <c r="C1596" t="s">
        <v>76</v>
      </c>
      <c r="D1596" t="s">
        <v>81</v>
      </c>
      <c r="E1596" t="s">
        <v>181</v>
      </c>
      <c r="F1596" t="s">
        <v>4818</v>
      </c>
      <c r="G1596" t="s">
        <v>636</v>
      </c>
      <c r="H1596" t="s">
        <v>46</v>
      </c>
      <c r="I1596" t="s">
        <v>129</v>
      </c>
      <c r="J1596" t="s">
        <v>130</v>
      </c>
      <c r="K1596" t="s">
        <v>131</v>
      </c>
      <c r="L1596" t="s">
        <v>4819</v>
      </c>
      <c r="M1596" t="s">
        <v>4820</v>
      </c>
      <c r="N1596">
        <v>6.3455555549999998</v>
      </c>
      <c r="O1596">
        <v>0</v>
      </c>
      <c r="P1596">
        <v>15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95.183333000000005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2175099</v>
      </c>
      <c r="B1597">
        <v>1</v>
      </c>
      <c r="C1597" t="s">
        <v>77</v>
      </c>
      <c r="D1597" t="s">
        <v>112</v>
      </c>
      <c r="E1597" t="s">
        <v>718</v>
      </c>
      <c r="F1597" t="s">
        <v>4821</v>
      </c>
      <c r="G1597" t="s">
        <v>269</v>
      </c>
      <c r="H1597" t="s">
        <v>46</v>
      </c>
      <c r="I1597" t="s">
        <v>129</v>
      </c>
      <c r="J1597" t="s">
        <v>130</v>
      </c>
      <c r="K1597" t="s">
        <v>131</v>
      </c>
      <c r="L1597" t="s">
        <v>4822</v>
      </c>
      <c r="M1597" t="s">
        <v>4823</v>
      </c>
      <c r="N1597">
        <v>11.498611111000001</v>
      </c>
      <c r="O1597">
        <v>0</v>
      </c>
      <c r="P1597">
        <v>0</v>
      </c>
      <c r="Q1597">
        <v>0</v>
      </c>
      <c r="R1597">
        <v>35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402.45138900000001</v>
      </c>
      <c r="Y1597">
        <v>0</v>
      </c>
      <c r="Z1597">
        <v>0</v>
      </c>
    </row>
    <row r="1598" spans="1:26" x14ac:dyDescent="0.25">
      <c r="A1598">
        <v>2175096</v>
      </c>
      <c r="B1598">
        <v>1</v>
      </c>
      <c r="C1598" t="s">
        <v>76</v>
      </c>
      <c r="D1598" t="s">
        <v>88</v>
      </c>
      <c r="E1598" t="s">
        <v>181</v>
      </c>
      <c r="F1598" t="s">
        <v>4824</v>
      </c>
      <c r="G1598" t="s">
        <v>194</v>
      </c>
      <c r="H1598" t="s">
        <v>46</v>
      </c>
      <c r="I1598" t="s">
        <v>129</v>
      </c>
      <c r="J1598" t="s">
        <v>130</v>
      </c>
      <c r="K1598" t="s">
        <v>131</v>
      </c>
      <c r="L1598" t="s">
        <v>4825</v>
      </c>
      <c r="M1598" t="s">
        <v>4826</v>
      </c>
      <c r="N1598">
        <v>2.661944444</v>
      </c>
      <c r="O1598">
        <v>0</v>
      </c>
      <c r="P1598">
        <v>5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13.309722000000001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2175104</v>
      </c>
      <c r="B1599">
        <v>1</v>
      </c>
      <c r="C1599" t="s">
        <v>77</v>
      </c>
      <c r="D1599" t="s">
        <v>124</v>
      </c>
      <c r="E1599" t="s">
        <v>181</v>
      </c>
      <c r="F1599" t="s">
        <v>4827</v>
      </c>
      <c r="G1599" t="s">
        <v>183</v>
      </c>
      <c r="H1599" t="s">
        <v>46</v>
      </c>
      <c r="I1599" t="s">
        <v>129</v>
      </c>
      <c r="J1599" t="s">
        <v>130</v>
      </c>
      <c r="K1599" t="s">
        <v>131</v>
      </c>
      <c r="L1599" t="s">
        <v>4828</v>
      </c>
      <c r="M1599" t="s">
        <v>4829</v>
      </c>
      <c r="N1599">
        <v>12.760555555</v>
      </c>
      <c r="O1599">
        <v>0</v>
      </c>
      <c r="P1599">
        <v>5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63.802778000000004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2175178</v>
      </c>
      <c r="B1600">
        <v>1</v>
      </c>
      <c r="C1600" t="s">
        <v>76</v>
      </c>
      <c r="D1600" t="s">
        <v>78</v>
      </c>
      <c r="E1600" t="s">
        <v>181</v>
      </c>
      <c r="F1600" t="s">
        <v>4830</v>
      </c>
      <c r="G1600" t="s">
        <v>183</v>
      </c>
      <c r="H1600" t="s">
        <v>46</v>
      </c>
      <c r="I1600" t="s">
        <v>129</v>
      </c>
      <c r="J1600" t="s">
        <v>130</v>
      </c>
      <c r="K1600" t="s">
        <v>131</v>
      </c>
      <c r="L1600" t="s">
        <v>4831</v>
      </c>
      <c r="M1600" t="s">
        <v>4832</v>
      </c>
      <c r="N1600">
        <v>6.9080555549999998</v>
      </c>
      <c r="O1600">
        <v>0</v>
      </c>
      <c r="P1600">
        <v>1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6.9080560000000002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2175103</v>
      </c>
      <c r="B1601">
        <v>1</v>
      </c>
      <c r="C1601" t="s">
        <v>77</v>
      </c>
      <c r="D1601" t="s">
        <v>110</v>
      </c>
      <c r="E1601" t="s">
        <v>143</v>
      </c>
      <c r="F1601" t="s">
        <v>4833</v>
      </c>
      <c r="G1601" t="s">
        <v>418</v>
      </c>
      <c r="H1601" t="s">
        <v>47</v>
      </c>
      <c r="I1601" t="s">
        <v>129</v>
      </c>
      <c r="J1601" t="s">
        <v>130</v>
      </c>
      <c r="K1601" t="s">
        <v>251</v>
      </c>
      <c r="L1601" t="s">
        <v>4834</v>
      </c>
      <c r="M1601" t="s">
        <v>4835</v>
      </c>
      <c r="N1601">
        <v>6.5820638880000004</v>
      </c>
      <c r="O1601">
        <v>0</v>
      </c>
      <c r="P1601">
        <v>0</v>
      </c>
      <c r="Q1601">
        <v>4</v>
      </c>
      <c r="R1601">
        <v>15</v>
      </c>
      <c r="S1601">
        <v>0</v>
      </c>
      <c r="T1601">
        <v>0</v>
      </c>
      <c r="U1601">
        <v>0</v>
      </c>
      <c r="V1601">
        <v>0</v>
      </c>
      <c r="W1601">
        <v>26.328256</v>
      </c>
      <c r="X1601">
        <v>98.730958000000001</v>
      </c>
      <c r="Y1601">
        <v>0</v>
      </c>
      <c r="Z1601">
        <v>0</v>
      </c>
    </row>
    <row r="1602" spans="1:26" x14ac:dyDescent="0.25">
      <c r="A1602">
        <v>2175119</v>
      </c>
      <c r="B1602">
        <v>1</v>
      </c>
      <c r="C1602" t="s">
        <v>76</v>
      </c>
      <c r="D1602" t="s">
        <v>99</v>
      </c>
      <c r="E1602" t="s">
        <v>181</v>
      </c>
      <c r="F1602" t="s">
        <v>4836</v>
      </c>
      <c r="G1602" t="s">
        <v>194</v>
      </c>
      <c r="H1602" t="s">
        <v>46</v>
      </c>
      <c r="I1602" t="s">
        <v>129</v>
      </c>
      <c r="J1602" t="s">
        <v>130</v>
      </c>
      <c r="K1602" t="s">
        <v>131</v>
      </c>
      <c r="L1602" t="s">
        <v>4837</v>
      </c>
      <c r="M1602" t="s">
        <v>4838</v>
      </c>
      <c r="N1602">
        <v>1.4894444440000001</v>
      </c>
      <c r="O1602">
        <v>0</v>
      </c>
      <c r="P1602">
        <v>1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1.489444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2175128</v>
      </c>
      <c r="B1603">
        <v>1</v>
      </c>
      <c r="C1603" t="s">
        <v>76</v>
      </c>
      <c r="D1603" t="s">
        <v>91</v>
      </c>
      <c r="E1603" t="s">
        <v>181</v>
      </c>
      <c r="F1603" t="s">
        <v>4839</v>
      </c>
      <c r="G1603" t="s">
        <v>194</v>
      </c>
      <c r="H1603" t="s">
        <v>46</v>
      </c>
      <c r="I1603" t="s">
        <v>129</v>
      </c>
      <c r="J1603" t="s">
        <v>130</v>
      </c>
      <c r="K1603" t="s">
        <v>131</v>
      </c>
      <c r="L1603" t="s">
        <v>4840</v>
      </c>
      <c r="M1603" t="s">
        <v>4841</v>
      </c>
      <c r="N1603">
        <v>1.543055555</v>
      </c>
      <c r="O1603">
        <v>0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1.543056</v>
      </c>
      <c r="Y1603">
        <v>0</v>
      </c>
      <c r="Z1603">
        <v>0</v>
      </c>
    </row>
    <row r="1604" spans="1:26" x14ac:dyDescent="0.25">
      <c r="A1604">
        <v>2175113</v>
      </c>
      <c r="B1604">
        <v>1</v>
      </c>
      <c r="C1604" t="s">
        <v>77</v>
      </c>
      <c r="D1604" t="s">
        <v>116</v>
      </c>
      <c r="E1604" t="s">
        <v>134</v>
      </c>
      <c r="F1604" t="s">
        <v>4842</v>
      </c>
      <c r="G1604" t="s">
        <v>136</v>
      </c>
      <c r="H1604" t="s">
        <v>47</v>
      </c>
      <c r="I1604" t="s">
        <v>129</v>
      </c>
      <c r="J1604" t="s">
        <v>130</v>
      </c>
      <c r="K1604" t="s">
        <v>131</v>
      </c>
      <c r="L1604" t="s">
        <v>4843</v>
      </c>
      <c r="M1604" t="s">
        <v>4844</v>
      </c>
      <c r="N1604">
        <v>3.0188888880000002</v>
      </c>
      <c r="O1604">
        <v>83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250.567778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2175120</v>
      </c>
      <c r="B1605">
        <v>1</v>
      </c>
      <c r="C1605" t="s">
        <v>76</v>
      </c>
      <c r="D1605" t="s">
        <v>96</v>
      </c>
      <c r="E1605" t="s">
        <v>186</v>
      </c>
      <c r="F1605" t="s">
        <v>2050</v>
      </c>
      <c r="G1605" t="s">
        <v>366</v>
      </c>
      <c r="H1605" t="s">
        <v>47</v>
      </c>
      <c r="I1605" t="s">
        <v>129</v>
      </c>
      <c r="J1605" t="s">
        <v>130</v>
      </c>
      <c r="K1605" t="s">
        <v>251</v>
      </c>
      <c r="L1605" t="s">
        <v>4845</v>
      </c>
      <c r="M1605" t="s">
        <v>4846</v>
      </c>
      <c r="N1605">
        <v>4.2486111109999998</v>
      </c>
      <c r="O1605">
        <v>102</v>
      </c>
      <c r="P1605">
        <v>5532</v>
      </c>
      <c r="Q1605">
        <v>0</v>
      </c>
      <c r="R1605">
        <v>0</v>
      </c>
      <c r="S1605">
        <v>0</v>
      </c>
      <c r="T1605">
        <v>0</v>
      </c>
      <c r="U1605">
        <v>433.35833300000002</v>
      </c>
      <c r="V1605">
        <v>23503.316665999999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2175114</v>
      </c>
      <c r="B1606">
        <v>1</v>
      </c>
      <c r="C1606" t="s">
        <v>76</v>
      </c>
      <c r="D1606" t="s">
        <v>89</v>
      </c>
      <c r="E1606" t="s">
        <v>181</v>
      </c>
      <c r="F1606" t="s">
        <v>4847</v>
      </c>
      <c r="G1606" t="s">
        <v>194</v>
      </c>
      <c r="H1606" t="s">
        <v>46</v>
      </c>
      <c r="I1606" t="s">
        <v>129</v>
      </c>
      <c r="J1606" t="s">
        <v>130</v>
      </c>
      <c r="K1606" t="s">
        <v>131</v>
      </c>
      <c r="L1606" t="s">
        <v>4848</v>
      </c>
      <c r="M1606" t="s">
        <v>4849</v>
      </c>
      <c r="N1606">
        <v>1.099444444</v>
      </c>
      <c r="O1606">
        <v>0</v>
      </c>
      <c r="P1606">
        <v>0</v>
      </c>
      <c r="Q1606">
        <v>0</v>
      </c>
      <c r="R1606">
        <v>2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2.1988889999999999</v>
      </c>
      <c r="Y1606">
        <v>0</v>
      </c>
      <c r="Z1606">
        <v>0</v>
      </c>
    </row>
    <row r="1607" spans="1:26" x14ac:dyDescent="0.25">
      <c r="A1607">
        <v>2175115</v>
      </c>
      <c r="B1607">
        <v>1</v>
      </c>
      <c r="C1607" t="s">
        <v>77</v>
      </c>
      <c r="D1607" t="s">
        <v>119</v>
      </c>
      <c r="E1607" t="s">
        <v>181</v>
      </c>
      <c r="F1607" t="s">
        <v>4850</v>
      </c>
      <c r="G1607" t="s">
        <v>194</v>
      </c>
      <c r="H1607" t="s">
        <v>46</v>
      </c>
      <c r="I1607" t="s">
        <v>129</v>
      </c>
      <c r="J1607" t="s">
        <v>130</v>
      </c>
      <c r="K1607" t="s">
        <v>131</v>
      </c>
      <c r="L1607" t="s">
        <v>4851</v>
      </c>
      <c r="M1607" t="s">
        <v>4852</v>
      </c>
      <c r="N1607">
        <v>4.3227777769999998</v>
      </c>
      <c r="O1607">
        <v>0</v>
      </c>
      <c r="P1607">
        <v>2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8.6455559999999991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2175118</v>
      </c>
      <c r="B1608">
        <v>1</v>
      </c>
      <c r="C1608" t="s">
        <v>77</v>
      </c>
      <c r="D1608" t="s">
        <v>119</v>
      </c>
      <c r="E1608" t="s">
        <v>186</v>
      </c>
      <c r="F1608" t="s">
        <v>4853</v>
      </c>
      <c r="G1608" t="s">
        <v>136</v>
      </c>
      <c r="H1608" t="s">
        <v>47</v>
      </c>
      <c r="I1608" t="s">
        <v>129</v>
      </c>
      <c r="J1608" t="s">
        <v>130</v>
      </c>
      <c r="K1608" t="s">
        <v>131</v>
      </c>
      <c r="L1608" t="s">
        <v>4854</v>
      </c>
      <c r="M1608" t="s">
        <v>4855</v>
      </c>
      <c r="N1608">
        <v>1.9397222220000001</v>
      </c>
      <c r="O1608">
        <v>139</v>
      </c>
      <c r="P1608">
        <v>1424</v>
      </c>
      <c r="Q1608">
        <v>0</v>
      </c>
      <c r="R1608">
        <v>0</v>
      </c>
      <c r="S1608">
        <v>0</v>
      </c>
      <c r="T1608">
        <v>0</v>
      </c>
      <c r="U1608">
        <v>269.62138900000002</v>
      </c>
      <c r="V1608">
        <v>2762.164444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2175124</v>
      </c>
      <c r="B1609">
        <v>1</v>
      </c>
      <c r="C1609" t="s">
        <v>76</v>
      </c>
      <c r="D1609" t="s">
        <v>78</v>
      </c>
      <c r="E1609" t="s">
        <v>181</v>
      </c>
      <c r="F1609" t="s">
        <v>4856</v>
      </c>
      <c r="G1609" t="s">
        <v>194</v>
      </c>
      <c r="H1609" t="s">
        <v>46</v>
      </c>
      <c r="I1609" t="s">
        <v>129</v>
      </c>
      <c r="J1609" t="s">
        <v>130</v>
      </c>
      <c r="K1609" t="s">
        <v>131</v>
      </c>
      <c r="L1609" t="s">
        <v>4857</v>
      </c>
      <c r="M1609" t="s">
        <v>4858</v>
      </c>
      <c r="N1609">
        <v>7.7077777770000004</v>
      </c>
      <c r="O1609">
        <v>0</v>
      </c>
      <c r="P1609">
        <v>3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23.123332999999999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2175122</v>
      </c>
      <c r="B1610">
        <v>1</v>
      </c>
      <c r="C1610" t="s">
        <v>76</v>
      </c>
      <c r="D1610" t="s">
        <v>101</v>
      </c>
      <c r="E1610" t="s">
        <v>813</v>
      </c>
      <c r="F1610" t="s">
        <v>4859</v>
      </c>
      <c r="G1610" t="s">
        <v>4860</v>
      </c>
      <c r="H1610" t="s">
        <v>47</v>
      </c>
      <c r="I1610" t="s">
        <v>129</v>
      </c>
      <c r="J1610" t="s">
        <v>130</v>
      </c>
      <c r="K1610" t="s">
        <v>131</v>
      </c>
      <c r="L1610" t="s">
        <v>4861</v>
      </c>
      <c r="M1610" t="s">
        <v>4862</v>
      </c>
      <c r="N1610">
        <v>7.0827777770000004</v>
      </c>
      <c r="O1610">
        <v>1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7.0827780000000002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2175123</v>
      </c>
      <c r="B1611">
        <v>1</v>
      </c>
      <c r="C1611" t="s">
        <v>76</v>
      </c>
      <c r="D1611" t="s">
        <v>89</v>
      </c>
      <c r="E1611" t="s">
        <v>186</v>
      </c>
      <c r="F1611" t="s">
        <v>2755</v>
      </c>
      <c r="G1611" t="s">
        <v>136</v>
      </c>
      <c r="H1611" t="s">
        <v>47</v>
      </c>
      <c r="I1611" t="s">
        <v>129</v>
      </c>
      <c r="J1611" t="s">
        <v>130</v>
      </c>
      <c r="K1611" t="s">
        <v>131</v>
      </c>
      <c r="L1611" t="s">
        <v>4861</v>
      </c>
      <c r="M1611" t="s">
        <v>4863</v>
      </c>
      <c r="N1611">
        <v>0.41249999999999998</v>
      </c>
      <c r="O1611">
        <v>49</v>
      </c>
      <c r="P1611">
        <v>14</v>
      </c>
      <c r="Q1611">
        <v>0</v>
      </c>
      <c r="R1611">
        <v>0</v>
      </c>
      <c r="S1611">
        <v>0</v>
      </c>
      <c r="T1611">
        <v>0</v>
      </c>
      <c r="U1611">
        <v>20.212499999999999</v>
      </c>
      <c r="V1611">
        <v>5.7750000000000004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2175127</v>
      </c>
      <c r="B1612">
        <v>1</v>
      </c>
      <c r="C1612" t="s">
        <v>77</v>
      </c>
      <c r="D1612" t="s">
        <v>111</v>
      </c>
      <c r="E1612" t="s">
        <v>126</v>
      </c>
      <c r="F1612" t="s">
        <v>4864</v>
      </c>
      <c r="G1612" t="s">
        <v>128</v>
      </c>
      <c r="H1612" t="s">
        <v>46</v>
      </c>
      <c r="I1612" t="s">
        <v>129</v>
      </c>
      <c r="J1612" t="s">
        <v>130</v>
      </c>
      <c r="K1612" t="s">
        <v>131</v>
      </c>
      <c r="L1612" t="s">
        <v>4865</v>
      </c>
      <c r="M1612" t="s">
        <v>4866</v>
      </c>
      <c r="N1612">
        <v>4.2541666659999997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23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97.845832999999999</v>
      </c>
    </row>
    <row r="1613" spans="1:26" x14ac:dyDescent="0.25">
      <c r="A1613">
        <v>2175129</v>
      </c>
      <c r="B1613">
        <v>1</v>
      </c>
      <c r="C1613" t="s">
        <v>76</v>
      </c>
      <c r="D1613" t="s">
        <v>100</v>
      </c>
      <c r="E1613" t="s">
        <v>186</v>
      </c>
      <c r="F1613" t="s">
        <v>4867</v>
      </c>
      <c r="G1613" t="s">
        <v>136</v>
      </c>
      <c r="H1613" t="s">
        <v>47</v>
      </c>
      <c r="I1613" t="s">
        <v>129</v>
      </c>
      <c r="J1613" t="s">
        <v>130</v>
      </c>
      <c r="K1613" t="s">
        <v>131</v>
      </c>
      <c r="L1613" t="s">
        <v>4868</v>
      </c>
      <c r="M1613" t="s">
        <v>4869</v>
      </c>
      <c r="N1613">
        <v>1.446111111</v>
      </c>
      <c r="O1613">
        <v>87</v>
      </c>
      <c r="P1613">
        <v>2</v>
      </c>
      <c r="Q1613">
        <v>0</v>
      </c>
      <c r="R1613">
        <v>0</v>
      </c>
      <c r="S1613">
        <v>0</v>
      </c>
      <c r="T1613">
        <v>0</v>
      </c>
      <c r="U1613">
        <v>125.811667</v>
      </c>
      <c r="V1613">
        <v>2.8922219999999998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2175135</v>
      </c>
      <c r="B1614">
        <v>1</v>
      </c>
      <c r="C1614" t="s">
        <v>76</v>
      </c>
      <c r="D1614" t="s">
        <v>86</v>
      </c>
      <c r="E1614" t="s">
        <v>718</v>
      </c>
      <c r="F1614" t="s">
        <v>2943</v>
      </c>
      <c r="G1614" t="s">
        <v>726</v>
      </c>
      <c r="H1614" t="s">
        <v>46</v>
      </c>
      <c r="I1614" t="s">
        <v>129</v>
      </c>
      <c r="J1614" t="s">
        <v>130</v>
      </c>
      <c r="K1614" t="s">
        <v>131</v>
      </c>
      <c r="L1614" t="s">
        <v>4870</v>
      </c>
      <c r="M1614" t="s">
        <v>4871</v>
      </c>
      <c r="N1614">
        <v>0.94805555500000005</v>
      </c>
      <c r="O1614">
        <v>0</v>
      </c>
      <c r="P1614">
        <v>102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96.701667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2175126</v>
      </c>
      <c r="B1615">
        <v>1</v>
      </c>
      <c r="C1615" t="s">
        <v>77</v>
      </c>
      <c r="D1615" t="s">
        <v>123</v>
      </c>
      <c r="E1615" t="s">
        <v>126</v>
      </c>
      <c r="F1615" t="s">
        <v>4872</v>
      </c>
      <c r="G1615" t="s">
        <v>128</v>
      </c>
      <c r="H1615" t="s">
        <v>46</v>
      </c>
      <c r="I1615" t="s">
        <v>129</v>
      </c>
      <c r="J1615" t="s">
        <v>130</v>
      </c>
      <c r="K1615" t="s">
        <v>131</v>
      </c>
      <c r="L1615" t="s">
        <v>4873</v>
      </c>
      <c r="M1615" t="s">
        <v>4874</v>
      </c>
      <c r="N1615">
        <v>9.2888888880000007</v>
      </c>
      <c r="O1615">
        <v>0</v>
      </c>
      <c r="P1615">
        <v>73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678.08888899999999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2175133</v>
      </c>
      <c r="B1616">
        <v>1</v>
      </c>
      <c r="C1616" t="s">
        <v>76</v>
      </c>
      <c r="D1616" t="s">
        <v>92</v>
      </c>
      <c r="E1616" t="s">
        <v>126</v>
      </c>
      <c r="F1616" t="s">
        <v>4875</v>
      </c>
      <c r="G1616" t="s">
        <v>636</v>
      </c>
      <c r="H1616" t="s">
        <v>46</v>
      </c>
      <c r="I1616" t="s">
        <v>129</v>
      </c>
      <c r="J1616" t="s">
        <v>15</v>
      </c>
      <c r="K1616" t="s">
        <v>131</v>
      </c>
      <c r="L1616" t="s">
        <v>4876</v>
      </c>
      <c r="M1616" t="s">
        <v>4877</v>
      </c>
      <c r="N1616">
        <v>1.8372222220000001</v>
      </c>
      <c r="O1616">
        <v>0</v>
      </c>
      <c r="P1616">
        <v>1</v>
      </c>
      <c r="Q1616">
        <v>0</v>
      </c>
      <c r="R1616">
        <v>48</v>
      </c>
      <c r="S1616">
        <v>0</v>
      </c>
      <c r="T1616">
        <v>0</v>
      </c>
      <c r="U1616">
        <v>0</v>
      </c>
      <c r="V1616">
        <v>1.8372219999999999</v>
      </c>
      <c r="W1616">
        <v>0</v>
      </c>
      <c r="X1616">
        <v>88.186667</v>
      </c>
      <c r="Y1616">
        <v>0</v>
      </c>
      <c r="Z1616">
        <v>0</v>
      </c>
    </row>
    <row r="1617" spans="1:26" x14ac:dyDescent="0.25">
      <c r="A1617">
        <v>2175132</v>
      </c>
      <c r="B1617">
        <v>1</v>
      </c>
      <c r="C1617" t="s">
        <v>77</v>
      </c>
      <c r="D1617" t="s">
        <v>118</v>
      </c>
      <c r="E1617" t="s">
        <v>181</v>
      </c>
      <c r="F1617" t="s">
        <v>4878</v>
      </c>
      <c r="G1617" t="s">
        <v>287</v>
      </c>
      <c r="H1617" t="s">
        <v>46</v>
      </c>
      <c r="I1617" t="s">
        <v>129</v>
      </c>
      <c r="J1617" t="s">
        <v>130</v>
      </c>
      <c r="K1617" t="s">
        <v>131</v>
      </c>
      <c r="L1617" t="s">
        <v>4879</v>
      </c>
      <c r="M1617" t="s">
        <v>4880</v>
      </c>
      <c r="N1617">
        <v>0.67249999999999999</v>
      </c>
      <c r="O1617">
        <v>0</v>
      </c>
      <c r="P1617">
        <v>1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0.67249999999999999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2175138</v>
      </c>
      <c r="B1618">
        <v>1</v>
      </c>
      <c r="C1618" t="s">
        <v>76</v>
      </c>
      <c r="D1618" t="s">
        <v>78</v>
      </c>
      <c r="E1618" t="s">
        <v>126</v>
      </c>
      <c r="F1618" t="s">
        <v>4881</v>
      </c>
      <c r="G1618" t="s">
        <v>128</v>
      </c>
      <c r="H1618" t="s">
        <v>46</v>
      </c>
      <c r="I1618" t="s">
        <v>129</v>
      </c>
      <c r="J1618" t="s">
        <v>130</v>
      </c>
      <c r="K1618" t="s">
        <v>131</v>
      </c>
      <c r="L1618" t="s">
        <v>4882</v>
      </c>
      <c r="M1618" t="s">
        <v>4883</v>
      </c>
      <c r="N1618">
        <v>5.3633333329999999</v>
      </c>
      <c r="O1618">
        <v>0</v>
      </c>
      <c r="P1618">
        <v>130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697.23333300000002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2175139</v>
      </c>
      <c r="B1619">
        <v>1</v>
      </c>
      <c r="C1619" t="s">
        <v>76</v>
      </c>
      <c r="D1619" t="s">
        <v>79</v>
      </c>
      <c r="E1619" t="s">
        <v>181</v>
      </c>
      <c r="F1619" t="s">
        <v>4884</v>
      </c>
      <c r="G1619" t="s">
        <v>183</v>
      </c>
      <c r="H1619" t="s">
        <v>46</v>
      </c>
      <c r="I1619" t="s">
        <v>129</v>
      </c>
      <c r="J1619" t="s">
        <v>130</v>
      </c>
      <c r="K1619" t="s">
        <v>131</v>
      </c>
      <c r="L1619" t="s">
        <v>4885</v>
      </c>
      <c r="M1619" t="s">
        <v>4886</v>
      </c>
      <c r="N1619">
        <v>9.5697222219999993</v>
      </c>
      <c r="O1619">
        <v>0</v>
      </c>
      <c r="P1619">
        <v>11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105.266944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2175141</v>
      </c>
      <c r="B1620">
        <v>1</v>
      </c>
      <c r="C1620" t="s">
        <v>77</v>
      </c>
      <c r="D1620" t="s">
        <v>123</v>
      </c>
      <c r="E1620" t="s">
        <v>181</v>
      </c>
      <c r="F1620" t="s">
        <v>4887</v>
      </c>
      <c r="G1620" t="s">
        <v>287</v>
      </c>
      <c r="H1620" t="s">
        <v>46</v>
      </c>
      <c r="I1620" t="s">
        <v>129</v>
      </c>
      <c r="J1620" t="s">
        <v>130</v>
      </c>
      <c r="K1620" t="s">
        <v>131</v>
      </c>
      <c r="L1620" t="s">
        <v>4888</v>
      </c>
      <c r="M1620" t="s">
        <v>4889</v>
      </c>
      <c r="N1620">
        <v>1.7169444439999999</v>
      </c>
      <c r="O1620">
        <v>0</v>
      </c>
      <c r="P1620">
        <v>6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10.301667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2175157</v>
      </c>
      <c r="B1621">
        <v>1</v>
      </c>
      <c r="C1621" t="s">
        <v>76</v>
      </c>
      <c r="D1621" t="s">
        <v>99</v>
      </c>
      <c r="E1621" t="s">
        <v>181</v>
      </c>
      <c r="F1621" t="s">
        <v>4890</v>
      </c>
      <c r="G1621" t="s">
        <v>194</v>
      </c>
      <c r="H1621" t="s">
        <v>46</v>
      </c>
      <c r="I1621" t="s">
        <v>129</v>
      </c>
      <c r="J1621" t="s">
        <v>130</v>
      </c>
      <c r="K1621" t="s">
        <v>131</v>
      </c>
      <c r="L1621" t="s">
        <v>4891</v>
      </c>
      <c r="M1621" t="s">
        <v>4892</v>
      </c>
      <c r="N1621">
        <v>1.6386111109999999</v>
      </c>
      <c r="O1621">
        <v>0</v>
      </c>
      <c r="P1621">
        <v>6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9.8316669999999995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2175156</v>
      </c>
      <c r="B1622">
        <v>1</v>
      </c>
      <c r="C1622" t="s">
        <v>76</v>
      </c>
      <c r="D1622" t="s">
        <v>89</v>
      </c>
      <c r="E1622" t="s">
        <v>181</v>
      </c>
      <c r="F1622" t="s">
        <v>4893</v>
      </c>
      <c r="G1622" t="s">
        <v>194</v>
      </c>
      <c r="H1622" t="s">
        <v>46</v>
      </c>
      <c r="I1622" t="s">
        <v>129</v>
      </c>
      <c r="J1622" t="s">
        <v>130</v>
      </c>
      <c r="K1622" t="s">
        <v>131</v>
      </c>
      <c r="L1622" t="s">
        <v>4894</v>
      </c>
      <c r="M1622" t="s">
        <v>4895</v>
      </c>
      <c r="N1622">
        <v>2.1797222220000001</v>
      </c>
      <c r="O1622">
        <v>0</v>
      </c>
      <c r="P1622">
        <v>1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2.1797219999999999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2175142</v>
      </c>
      <c r="B1623">
        <v>1</v>
      </c>
      <c r="C1623" t="s">
        <v>77</v>
      </c>
      <c r="D1623" t="s">
        <v>123</v>
      </c>
      <c r="E1623" t="s">
        <v>143</v>
      </c>
      <c r="F1623" t="s">
        <v>4896</v>
      </c>
      <c r="G1623" t="s">
        <v>145</v>
      </c>
      <c r="H1623" t="s">
        <v>47</v>
      </c>
      <c r="I1623" t="s">
        <v>129</v>
      </c>
      <c r="J1623" t="s">
        <v>130</v>
      </c>
      <c r="K1623" t="s">
        <v>131</v>
      </c>
      <c r="L1623" t="s">
        <v>4897</v>
      </c>
      <c r="M1623" t="s">
        <v>4898</v>
      </c>
      <c r="N1623">
        <v>1.8616666660000001</v>
      </c>
      <c r="O1623">
        <v>0</v>
      </c>
      <c r="P1623">
        <v>14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26.063333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2175143</v>
      </c>
      <c r="B1624">
        <v>1</v>
      </c>
      <c r="C1624" t="s">
        <v>76</v>
      </c>
      <c r="D1624" t="s">
        <v>82</v>
      </c>
      <c r="E1624" t="s">
        <v>813</v>
      </c>
      <c r="F1624" t="s">
        <v>4899</v>
      </c>
      <c r="G1624" t="s">
        <v>201</v>
      </c>
      <c r="H1624" t="s">
        <v>47</v>
      </c>
      <c r="I1624" t="s">
        <v>129</v>
      </c>
      <c r="J1624" t="s">
        <v>130</v>
      </c>
      <c r="K1624" t="s">
        <v>131</v>
      </c>
      <c r="L1624" t="s">
        <v>4900</v>
      </c>
      <c r="M1624" t="s">
        <v>4901</v>
      </c>
      <c r="N1624">
        <v>0.104166666</v>
      </c>
      <c r="O1624">
        <v>2</v>
      </c>
      <c r="P1624">
        <v>1829</v>
      </c>
      <c r="Q1624">
        <v>0</v>
      </c>
      <c r="R1624">
        <v>0</v>
      </c>
      <c r="S1624">
        <v>0</v>
      </c>
      <c r="T1624">
        <v>0</v>
      </c>
      <c r="U1624">
        <v>0.20833299999999999</v>
      </c>
      <c r="V1624">
        <v>190.52083200000001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2175145</v>
      </c>
      <c r="B1625">
        <v>1</v>
      </c>
      <c r="C1625" t="s">
        <v>76</v>
      </c>
      <c r="D1625" t="s">
        <v>82</v>
      </c>
      <c r="E1625" t="s">
        <v>813</v>
      </c>
      <c r="F1625" t="s">
        <v>4550</v>
      </c>
      <c r="G1625" t="s">
        <v>201</v>
      </c>
      <c r="H1625" t="s">
        <v>47</v>
      </c>
      <c r="I1625" t="s">
        <v>129</v>
      </c>
      <c r="J1625" t="s">
        <v>130</v>
      </c>
      <c r="K1625" t="s">
        <v>131</v>
      </c>
      <c r="L1625" t="s">
        <v>4902</v>
      </c>
      <c r="M1625" t="s">
        <v>4903</v>
      </c>
      <c r="N1625">
        <v>7.4722222000000005E-2</v>
      </c>
      <c r="O1625">
        <v>0</v>
      </c>
      <c r="P1625">
        <v>3475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259.65972099999999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2175144</v>
      </c>
      <c r="B1626">
        <v>1</v>
      </c>
      <c r="C1626" t="s">
        <v>76</v>
      </c>
      <c r="D1626" t="s">
        <v>82</v>
      </c>
      <c r="E1626" t="s">
        <v>143</v>
      </c>
      <c r="F1626" t="s">
        <v>4904</v>
      </c>
      <c r="G1626" t="s">
        <v>201</v>
      </c>
      <c r="H1626" t="s">
        <v>47</v>
      </c>
      <c r="I1626" t="s">
        <v>283</v>
      </c>
      <c r="J1626" t="s">
        <v>130</v>
      </c>
      <c r="K1626" t="s">
        <v>131</v>
      </c>
      <c r="L1626" t="s">
        <v>4905</v>
      </c>
      <c r="M1626" t="s">
        <v>4906</v>
      </c>
      <c r="N1626">
        <v>4.3055555000000002E-2</v>
      </c>
      <c r="O1626">
        <v>1</v>
      </c>
      <c r="P1626">
        <v>2815</v>
      </c>
      <c r="Q1626">
        <v>0</v>
      </c>
      <c r="R1626">
        <v>0</v>
      </c>
      <c r="S1626">
        <v>0</v>
      </c>
      <c r="T1626">
        <v>0</v>
      </c>
      <c r="U1626">
        <v>4.3055999999999997E-2</v>
      </c>
      <c r="V1626">
        <v>121.201387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2175154</v>
      </c>
      <c r="B1627">
        <v>1</v>
      </c>
      <c r="C1627" t="s">
        <v>77</v>
      </c>
      <c r="D1627" t="s">
        <v>119</v>
      </c>
      <c r="E1627" t="s">
        <v>126</v>
      </c>
      <c r="F1627" t="s">
        <v>4907</v>
      </c>
      <c r="G1627" t="s">
        <v>152</v>
      </c>
      <c r="H1627" t="s">
        <v>46</v>
      </c>
      <c r="I1627" t="s">
        <v>129</v>
      </c>
      <c r="J1627" t="s">
        <v>130</v>
      </c>
      <c r="K1627" t="s">
        <v>131</v>
      </c>
      <c r="L1627" t="s">
        <v>4908</v>
      </c>
      <c r="M1627" t="s">
        <v>4909</v>
      </c>
      <c r="N1627">
        <v>3.003333333</v>
      </c>
      <c r="O1627">
        <v>0</v>
      </c>
      <c r="P1627">
        <v>120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360.4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2175146</v>
      </c>
      <c r="B1628">
        <v>1</v>
      </c>
      <c r="C1628" t="s">
        <v>76</v>
      </c>
      <c r="D1628" t="s">
        <v>82</v>
      </c>
      <c r="E1628" t="s">
        <v>813</v>
      </c>
      <c r="F1628" t="s">
        <v>4910</v>
      </c>
      <c r="G1628" t="s">
        <v>201</v>
      </c>
      <c r="H1628" t="s">
        <v>47</v>
      </c>
      <c r="I1628" t="s">
        <v>283</v>
      </c>
      <c r="J1628" t="s">
        <v>130</v>
      </c>
      <c r="K1628" t="s">
        <v>131</v>
      </c>
      <c r="L1628" t="s">
        <v>4911</v>
      </c>
      <c r="M1628" t="s">
        <v>4906</v>
      </c>
      <c r="N1628">
        <v>3.5598055000000003E-2</v>
      </c>
      <c r="O1628">
        <v>1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3.5597999999999998E-2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2175149</v>
      </c>
      <c r="B1629">
        <v>1</v>
      </c>
      <c r="C1629" t="s">
        <v>76</v>
      </c>
      <c r="D1629" t="s">
        <v>102</v>
      </c>
      <c r="E1629" t="s">
        <v>181</v>
      </c>
      <c r="F1629" t="s">
        <v>4912</v>
      </c>
      <c r="G1629" t="s">
        <v>287</v>
      </c>
      <c r="H1629" t="s">
        <v>46</v>
      </c>
      <c r="I1629" t="s">
        <v>129</v>
      </c>
      <c r="J1629" t="s">
        <v>130</v>
      </c>
      <c r="K1629" t="s">
        <v>131</v>
      </c>
      <c r="L1629" t="s">
        <v>4913</v>
      </c>
      <c r="M1629" t="s">
        <v>4914</v>
      </c>
      <c r="N1629">
        <v>0.93583333300000004</v>
      </c>
      <c r="O1629">
        <v>0</v>
      </c>
      <c r="P1629">
        <v>1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0.93583300000000003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2175147</v>
      </c>
      <c r="B1630">
        <v>1</v>
      </c>
      <c r="C1630" t="s">
        <v>76</v>
      </c>
      <c r="D1630" t="s">
        <v>82</v>
      </c>
      <c r="E1630" t="s">
        <v>813</v>
      </c>
      <c r="F1630" t="s">
        <v>4915</v>
      </c>
      <c r="G1630" t="s">
        <v>201</v>
      </c>
      <c r="H1630" t="s">
        <v>47</v>
      </c>
      <c r="I1630" t="s">
        <v>283</v>
      </c>
      <c r="J1630" t="s">
        <v>130</v>
      </c>
      <c r="K1630" t="s">
        <v>131</v>
      </c>
      <c r="L1630" t="s">
        <v>4916</v>
      </c>
      <c r="M1630" t="s">
        <v>4917</v>
      </c>
      <c r="N1630">
        <v>4.5121110999999998E-2</v>
      </c>
      <c r="O1630">
        <v>2</v>
      </c>
      <c r="P1630">
        <v>341</v>
      </c>
      <c r="Q1630">
        <v>0</v>
      </c>
      <c r="R1630">
        <v>0</v>
      </c>
      <c r="S1630">
        <v>0</v>
      </c>
      <c r="T1630">
        <v>0</v>
      </c>
      <c r="U1630">
        <v>9.0242000000000003E-2</v>
      </c>
      <c r="V1630">
        <v>15.386298999999999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2175160</v>
      </c>
      <c r="B1631">
        <v>1</v>
      </c>
      <c r="C1631" t="s">
        <v>76</v>
      </c>
      <c r="D1631" t="s">
        <v>99</v>
      </c>
      <c r="E1631" t="s">
        <v>181</v>
      </c>
      <c r="F1631" t="s">
        <v>4918</v>
      </c>
      <c r="G1631" t="s">
        <v>194</v>
      </c>
      <c r="H1631" t="s">
        <v>46</v>
      </c>
      <c r="I1631" t="s">
        <v>129</v>
      </c>
      <c r="J1631" t="s">
        <v>130</v>
      </c>
      <c r="K1631" t="s">
        <v>131</v>
      </c>
      <c r="L1631" t="s">
        <v>4919</v>
      </c>
      <c r="M1631" t="s">
        <v>4920</v>
      </c>
      <c r="N1631">
        <v>0.75388888799999998</v>
      </c>
      <c r="O1631">
        <v>0</v>
      </c>
      <c r="P1631">
        <v>12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9.0466669999999993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2175148</v>
      </c>
      <c r="B1632">
        <v>1</v>
      </c>
      <c r="C1632" t="s">
        <v>76</v>
      </c>
      <c r="D1632" t="s">
        <v>82</v>
      </c>
      <c r="E1632" t="s">
        <v>813</v>
      </c>
      <c r="F1632" t="s">
        <v>4921</v>
      </c>
      <c r="G1632" t="s">
        <v>201</v>
      </c>
      <c r="H1632" t="s">
        <v>47</v>
      </c>
      <c r="I1632" t="s">
        <v>283</v>
      </c>
      <c r="J1632" t="s">
        <v>130</v>
      </c>
      <c r="K1632" t="s">
        <v>131</v>
      </c>
      <c r="L1632" t="s">
        <v>4906</v>
      </c>
      <c r="M1632" t="s">
        <v>4922</v>
      </c>
      <c r="N1632">
        <v>3.8150833000000002E-2</v>
      </c>
      <c r="O1632">
        <v>0</v>
      </c>
      <c r="P1632">
        <v>1796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68.518895999999998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2175164</v>
      </c>
      <c r="B1633">
        <v>1</v>
      </c>
      <c r="C1633" t="s">
        <v>76</v>
      </c>
      <c r="D1633" t="s">
        <v>89</v>
      </c>
      <c r="E1633" t="s">
        <v>181</v>
      </c>
      <c r="F1633" t="s">
        <v>4923</v>
      </c>
      <c r="G1633" t="s">
        <v>194</v>
      </c>
      <c r="H1633" t="s">
        <v>46</v>
      </c>
      <c r="I1633" t="s">
        <v>129</v>
      </c>
      <c r="J1633" t="s">
        <v>130</v>
      </c>
      <c r="K1633" t="s">
        <v>131</v>
      </c>
      <c r="L1633" t="s">
        <v>4906</v>
      </c>
      <c r="M1633" t="s">
        <v>4924</v>
      </c>
      <c r="N1633">
        <v>2.7625000000000002</v>
      </c>
      <c r="O1633">
        <v>0</v>
      </c>
      <c r="P1633">
        <v>1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2.7625000000000002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2175151</v>
      </c>
      <c r="B1634">
        <v>1</v>
      </c>
      <c r="C1634" t="s">
        <v>76</v>
      </c>
      <c r="D1634" t="s">
        <v>82</v>
      </c>
      <c r="E1634" t="s">
        <v>813</v>
      </c>
      <c r="F1634" t="s">
        <v>4925</v>
      </c>
      <c r="G1634" t="s">
        <v>201</v>
      </c>
      <c r="H1634" t="s">
        <v>47</v>
      </c>
      <c r="I1634" t="s">
        <v>283</v>
      </c>
      <c r="J1634" t="s">
        <v>130</v>
      </c>
      <c r="K1634" t="s">
        <v>131</v>
      </c>
      <c r="L1634" t="s">
        <v>4926</v>
      </c>
      <c r="M1634" t="s">
        <v>4927</v>
      </c>
      <c r="N1634">
        <v>3.6978611000000002E-2</v>
      </c>
      <c r="O1634">
        <v>1</v>
      </c>
      <c r="P1634">
        <v>3219</v>
      </c>
      <c r="Q1634">
        <v>0</v>
      </c>
      <c r="R1634">
        <v>0</v>
      </c>
      <c r="S1634">
        <v>0</v>
      </c>
      <c r="T1634">
        <v>0</v>
      </c>
      <c r="U1634">
        <v>3.6978999999999998E-2</v>
      </c>
      <c r="V1634">
        <v>119.034149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2175155</v>
      </c>
      <c r="B1635">
        <v>1</v>
      </c>
      <c r="C1635" t="s">
        <v>76</v>
      </c>
      <c r="D1635" t="s">
        <v>78</v>
      </c>
      <c r="E1635" t="s">
        <v>181</v>
      </c>
      <c r="F1635" t="s">
        <v>4928</v>
      </c>
      <c r="G1635" t="s">
        <v>194</v>
      </c>
      <c r="H1635" t="s">
        <v>46</v>
      </c>
      <c r="I1635" t="s">
        <v>129</v>
      </c>
      <c r="J1635" t="s">
        <v>130</v>
      </c>
      <c r="K1635" t="s">
        <v>131</v>
      </c>
      <c r="L1635" t="s">
        <v>4929</v>
      </c>
      <c r="M1635" t="s">
        <v>4930</v>
      </c>
      <c r="N1635">
        <v>10.138611110999999</v>
      </c>
      <c r="O1635">
        <v>0</v>
      </c>
      <c r="P1635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10.138610999999999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2175161</v>
      </c>
      <c r="B1636">
        <v>1</v>
      </c>
      <c r="C1636" t="s">
        <v>76</v>
      </c>
      <c r="D1636" t="s">
        <v>107</v>
      </c>
      <c r="E1636" t="s">
        <v>181</v>
      </c>
      <c r="F1636" t="s">
        <v>4659</v>
      </c>
      <c r="G1636" t="s">
        <v>183</v>
      </c>
      <c r="H1636" t="s">
        <v>46</v>
      </c>
      <c r="I1636" t="s">
        <v>129</v>
      </c>
      <c r="J1636" t="s">
        <v>130</v>
      </c>
      <c r="K1636" t="s">
        <v>131</v>
      </c>
      <c r="L1636" t="s">
        <v>4931</v>
      </c>
      <c r="M1636" t="s">
        <v>4932</v>
      </c>
      <c r="N1636">
        <v>1.284166666</v>
      </c>
      <c r="O1636">
        <v>0</v>
      </c>
      <c r="P1636">
        <v>7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8.9891670000000001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2175186</v>
      </c>
      <c r="B1637">
        <v>1</v>
      </c>
      <c r="C1637" t="s">
        <v>76</v>
      </c>
      <c r="D1637" t="s">
        <v>92</v>
      </c>
      <c r="E1637" t="s">
        <v>126</v>
      </c>
      <c r="F1637" t="s">
        <v>2113</v>
      </c>
      <c r="G1637" t="s">
        <v>671</v>
      </c>
      <c r="H1637" t="s">
        <v>46</v>
      </c>
      <c r="I1637" t="s">
        <v>129</v>
      </c>
      <c r="J1637" t="s">
        <v>130</v>
      </c>
      <c r="K1637" t="s">
        <v>131</v>
      </c>
      <c r="L1637" t="s">
        <v>4933</v>
      </c>
      <c r="M1637" t="s">
        <v>4934</v>
      </c>
      <c r="N1637">
        <v>0.81944444400000005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105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86.041667000000004</v>
      </c>
    </row>
    <row r="1638" spans="1:26" x14ac:dyDescent="0.25">
      <c r="A1638">
        <v>2175166</v>
      </c>
      <c r="B1638">
        <v>1</v>
      </c>
      <c r="C1638" t="s">
        <v>76</v>
      </c>
      <c r="D1638" t="s">
        <v>103</v>
      </c>
      <c r="E1638" t="s">
        <v>143</v>
      </c>
      <c r="F1638" t="s">
        <v>4935</v>
      </c>
      <c r="G1638" t="s">
        <v>136</v>
      </c>
      <c r="H1638" t="s">
        <v>47</v>
      </c>
      <c r="I1638" t="s">
        <v>129</v>
      </c>
      <c r="J1638" t="s">
        <v>130</v>
      </c>
      <c r="K1638" t="s">
        <v>131</v>
      </c>
      <c r="L1638" t="s">
        <v>4936</v>
      </c>
      <c r="M1638" t="s">
        <v>4937</v>
      </c>
      <c r="N1638">
        <v>1.3080555549999999</v>
      </c>
      <c r="O1638">
        <v>0</v>
      </c>
      <c r="P1638">
        <v>0</v>
      </c>
      <c r="Q1638">
        <v>0</v>
      </c>
      <c r="R1638">
        <v>15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19.620833000000001</v>
      </c>
      <c r="Y1638">
        <v>0</v>
      </c>
      <c r="Z1638">
        <v>0</v>
      </c>
    </row>
    <row r="1639" spans="1:26" x14ac:dyDescent="0.25">
      <c r="A1639">
        <v>2175165</v>
      </c>
      <c r="B1639">
        <v>1</v>
      </c>
      <c r="C1639" t="s">
        <v>76</v>
      </c>
      <c r="D1639" t="s">
        <v>79</v>
      </c>
      <c r="E1639" t="s">
        <v>134</v>
      </c>
      <c r="F1639" t="s">
        <v>4938</v>
      </c>
      <c r="G1639" t="s">
        <v>201</v>
      </c>
      <c r="H1639" t="s">
        <v>47</v>
      </c>
      <c r="I1639" t="s">
        <v>283</v>
      </c>
      <c r="J1639" t="s">
        <v>130</v>
      </c>
      <c r="K1639" t="s">
        <v>131</v>
      </c>
      <c r="L1639" t="s">
        <v>4939</v>
      </c>
      <c r="M1639" t="s">
        <v>4940</v>
      </c>
      <c r="N1639">
        <v>4.4055550000000002E-3</v>
      </c>
      <c r="O1639">
        <v>63</v>
      </c>
      <c r="P1639">
        <v>814</v>
      </c>
      <c r="Q1639">
        <v>0</v>
      </c>
      <c r="R1639">
        <v>0</v>
      </c>
      <c r="S1639">
        <v>0</v>
      </c>
      <c r="T1639">
        <v>0</v>
      </c>
      <c r="U1639">
        <v>0.27755000000000002</v>
      </c>
      <c r="V1639">
        <v>3.586122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2175167</v>
      </c>
      <c r="B1640">
        <v>1</v>
      </c>
      <c r="C1640" t="s">
        <v>76</v>
      </c>
      <c r="D1640" t="s">
        <v>103</v>
      </c>
      <c r="E1640" t="s">
        <v>126</v>
      </c>
      <c r="F1640" t="s">
        <v>496</v>
      </c>
      <c r="G1640" t="s">
        <v>269</v>
      </c>
      <c r="H1640" t="s">
        <v>46</v>
      </c>
      <c r="I1640" t="s">
        <v>129</v>
      </c>
      <c r="J1640" t="s">
        <v>130</v>
      </c>
      <c r="K1640" t="s">
        <v>131</v>
      </c>
      <c r="L1640" t="s">
        <v>4941</v>
      </c>
      <c r="M1640" t="s">
        <v>4942</v>
      </c>
      <c r="N1640">
        <v>1.3686111110000001</v>
      </c>
      <c r="O1640">
        <v>0</v>
      </c>
      <c r="P1640">
        <v>0</v>
      </c>
      <c r="Q1640">
        <v>0</v>
      </c>
      <c r="R1640">
        <v>5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6.8430559999999998</v>
      </c>
      <c r="Y1640">
        <v>0</v>
      </c>
      <c r="Z1640">
        <v>0</v>
      </c>
    </row>
    <row r="1641" spans="1:26" x14ac:dyDescent="0.25">
      <c r="A1641">
        <v>2175174</v>
      </c>
      <c r="B1641">
        <v>1</v>
      </c>
      <c r="C1641" t="s">
        <v>77</v>
      </c>
      <c r="D1641" t="s">
        <v>119</v>
      </c>
      <c r="E1641" t="s">
        <v>126</v>
      </c>
      <c r="F1641" t="s">
        <v>4943</v>
      </c>
      <c r="G1641" t="s">
        <v>128</v>
      </c>
      <c r="H1641" t="s">
        <v>46</v>
      </c>
      <c r="I1641" t="s">
        <v>129</v>
      </c>
      <c r="J1641" t="s">
        <v>130</v>
      </c>
      <c r="K1641" t="s">
        <v>131</v>
      </c>
      <c r="L1641" t="s">
        <v>4944</v>
      </c>
      <c r="M1641" t="s">
        <v>4945</v>
      </c>
      <c r="N1641">
        <v>1.250277777</v>
      </c>
      <c r="O1641">
        <v>0</v>
      </c>
      <c r="P1641">
        <v>36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45.01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2175180</v>
      </c>
      <c r="B1642">
        <v>1</v>
      </c>
      <c r="C1642" t="s">
        <v>76</v>
      </c>
      <c r="D1642" t="s">
        <v>96</v>
      </c>
      <c r="E1642" t="s">
        <v>181</v>
      </c>
      <c r="F1642" t="s">
        <v>4946</v>
      </c>
      <c r="G1642" t="s">
        <v>183</v>
      </c>
      <c r="H1642" t="s">
        <v>46</v>
      </c>
      <c r="I1642" t="s">
        <v>129</v>
      </c>
      <c r="J1642" t="s">
        <v>130</v>
      </c>
      <c r="K1642" t="s">
        <v>131</v>
      </c>
      <c r="L1642" t="s">
        <v>4947</v>
      </c>
      <c r="M1642" t="s">
        <v>4948</v>
      </c>
      <c r="N1642">
        <v>3.326944444</v>
      </c>
      <c r="O1642">
        <v>0</v>
      </c>
      <c r="P1642">
        <v>3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9.9808330000000005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2175171</v>
      </c>
      <c r="B1643">
        <v>1</v>
      </c>
      <c r="C1643" t="s">
        <v>76</v>
      </c>
      <c r="D1643" t="s">
        <v>92</v>
      </c>
      <c r="E1643" t="s">
        <v>181</v>
      </c>
      <c r="F1643" t="s">
        <v>4949</v>
      </c>
      <c r="G1643" t="s">
        <v>194</v>
      </c>
      <c r="H1643" t="s">
        <v>46</v>
      </c>
      <c r="I1643" t="s">
        <v>129</v>
      </c>
      <c r="J1643" t="s">
        <v>130</v>
      </c>
      <c r="K1643" t="s">
        <v>131</v>
      </c>
      <c r="L1643" t="s">
        <v>4950</v>
      </c>
      <c r="M1643" t="s">
        <v>4951</v>
      </c>
      <c r="N1643">
        <v>6.0752777770000002</v>
      </c>
      <c r="O1643">
        <v>0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6.075278</v>
      </c>
      <c r="Y1643">
        <v>0</v>
      </c>
      <c r="Z1643">
        <v>0</v>
      </c>
    </row>
    <row r="1644" spans="1:26" x14ac:dyDescent="0.25">
      <c r="A1644">
        <v>2175173</v>
      </c>
      <c r="B1644">
        <v>1</v>
      </c>
      <c r="C1644" t="s">
        <v>77</v>
      </c>
      <c r="D1644" t="s">
        <v>109</v>
      </c>
      <c r="E1644" t="s">
        <v>126</v>
      </c>
      <c r="F1644" t="s">
        <v>4952</v>
      </c>
      <c r="G1644" t="s">
        <v>128</v>
      </c>
      <c r="H1644" t="s">
        <v>46</v>
      </c>
      <c r="I1644" t="s">
        <v>129</v>
      </c>
      <c r="J1644" t="s">
        <v>130</v>
      </c>
      <c r="K1644" t="s">
        <v>131</v>
      </c>
      <c r="L1644" t="s">
        <v>4953</v>
      </c>
      <c r="M1644" t="s">
        <v>4954</v>
      </c>
      <c r="N1644">
        <v>2.9049999999999998</v>
      </c>
      <c r="O1644">
        <v>0</v>
      </c>
      <c r="P1644">
        <v>0</v>
      </c>
      <c r="Q1644">
        <v>0</v>
      </c>
      <c r="R1644">
        <v>6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17.43</v>
      </c>
      <c r="Y1644">
        <v>0</v>
      </c>
      <c r="Z1644">
        <v>0</v>
      </c>
    </row>
    <row r="1645" spans="1:26" x14ac:dyDescent="0.25">
      <c r="A1645">
        <v>2175179</v>
      </c>
      <c r="B1645">
        <v>1</v>
      </c>
      <c r="C1645" t="s">
        <v>76</v>
      </c>
      <c r="D1645" t="s">
        <v>99</v>
      </c>
      <c r="E1645" t="s">
        <v>181</v>
      </c>
      <c r="F1645" t="s">
        <v>4955</v>
      </c>
      <c r="G1645" t="s">
        <v>194</v>
      </c>
      <c r="H1645" t="s">
        <v>46</v>
      </c>
      <c r="I1645" t="s">
        <v>129</v>
      </c>
      <c r="J1645" t="s">
        <v>130</v>
      </c>
      <c r="K1645" t="s">
        <v>131</v>
      </c>
      <c r="L1645" t="s">
        <v>4956</v>
      </c>
      <c r="M1645" t="s">
        <v>4957</v>
      </c>
      <c r="N1645">
        <v>2.281111111</v>
      </c>
      <c r="O1645">
        <v>0</v>
      </c>
      <c r="P1645">
        <v>2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4.5622220000000002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2175175</v>
      </c>
      <c r="B1646">
        <v>1</v>
      </c>
      <c r="C1646" t="s">
        <v>77</v>
      </c>
      <c r="D1646" t="s">
        <v>115</v>
      </c>
      <c r="E1646" t="s">
        <v>181</v>
      </c>
      <c r="F1646" t="s">
        <v>4958</v>
      </c>
      <c r="G1646" t="s">
        <v>194</v>
      </c>
      <c r="H1646" t="s">
        <v>46</v>
      </c>
      <c r="I1646" t="s">
        <v>129</v>
      </c>
      <c r="J1646" t="s">
        <v>130</v>
      </c>
      <c r="K1646" t="s">
        <v>131</v>
      </c>
      <c r="L1646" t="s">
        <v>4959</v>
      </c>
      <c r="M1646" t="s">
        <v>4960</v>
      </c>
      <c r="N1646">
        <v>5.3213888880000004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1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5.3213889999999999</v>
      </c>
    </row>
    <row r="1647" spans="1:26" x14ac:dyDescent="0.25">
      <c r="A1647">
        <v>2175177</v>
      </c>
      <c r="B1647">
        <v>1</v>
      </c>
      <c r="C1647" t="s">
        <v>76</v>
      </c>
      <c r="D1647" t="s">
        <v>106</v>
      </c>
      <c r="E1647" t="s">
        <v>181</v>
      </c>
      <c r="F1647" t="s">
        <v>4961</v>
      </c>
      <c r="G1647" t="s">
        <v>194</v>
      </c>
      <c r="H1647" t="s">
        <v>46</v>
      </c>
      <c r="I1647" t="s">
        <v>129</v>
      </c>
      <c r="J1647" t="s">
        <v>130</v>
      </c>
      <c r="K1647" t="s">
        <v>131</v>
      </c>
      <c r="L1647" t="s">
        <v>4962</v>
      </c>
      <c r="M1647" t="s">
        <v>4963</v>
      </c>
      <c r="N1647">
        <v>1.060277777</v>
      </c>
      <c r="O1647">
        <v>0</v>
      </c>
      <c r="P1647">
        <v>5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5.3013890000000004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2175176</v>
      </c>
      <c r="B1648">
        <v>1</v>
      </c>
      <c r="C1648" t="s">
        <v>77</v>
      </c>
      <c r="D1648" t="s">
        <v>124</v>
      </c>
      <c r="E1648" t="s">
        <v>126</v>
      </c>
      <c r="F1648" t="s">
        <v>2201</v>
      </c>
      <c r="G1648" t="s">
        <v>269</v>
      </c>
      <c r="H1648" t="s">
        <v>46</v>
      </c>
      <c r="I1648" t="s">
        <v>129</v>
      </c>
      <c r="J1648" t="s">
        <v>130</v>
      </c>
      <c r="K1648" t="s">
        <v>131</v>
      </c>
      <c r="L1648" t="s">
        <v>4964</v>
      </c>
      <c r="M1648" t="s">
        <v>4965</v>
      </c>
      <c r="N1648">
        <v>3.2852777770000001</v>
      </c>
      <c r="O1648">
        <v>0</v>
      </c>
      <c r="P1648">
        <v>388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1274.6877770000001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2175184</v>
      </c>
      <c r="B1649">
        <v>1</v>
      </c>
      <c r="C1649" t="s">
        <v>76</v>
      </c>
      <c r="D1649" t="s">
        <v>105</v>
      </c>
      <c r="E1649" t="s">
        <v>181</v>
      </c>
      <c r="F1649" t="s">
        <v>4966</v>
      </c>
      <c r="G1649" t="s">
        <v>194</v>
      </c>
      <c r="H1649" t="s">
        <v>46</v>
      </c>
      <c r="I1649" t="s">
        <v>129</v>
      </c>
      <c r="J1649" t="s">
        <v>130</v>
      </c>
      <c r="K1649" t="s">
        <v>131</v>
      </c>
      <c r="L1649" t="s">
        <v>4967</v>
      </c>
      <c r="M1649" t="s">
        <v>4968</v>
      </c>
      <c r="N1649">
        <v>1.7297222219999999</v>
      </c>
      <c r="O1649">
        <v>0</v>
      </c>
      <c r="P1649">
        <v>0</v>
      </c>
      <c r="Q1649">
        <v>0</v>
      </c>
      <c r="R1649">
        <v>2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3.459444</v>
      </c>
      <c r="Y1649">
        <v>0</v>
      </c>
      <c r="Z1649">
        <v>0</v>
      </c>
    </row>
    <row r="1650" spans="1:26" x14ac:dyDescent="0.25">
      <c r="A1650">
        <v>2175187</v>
      </c>
      <c r="B1650">
        <v>1</v>
      </c>
      <c r="C1650" t="s">
        <v>77</v>
      </c>
      <c r="D1650" t="s">
        <v>109</v>
      </c>
      <c r="E1650" t="s">
        <v>181</v>
      </c>
      <c r="F1650" t="s">
        <v>4969</v>
      </c>
      <c r="G1650" t="s">
        <v>223</v>
      </c>
      <c r="H1650" t="s">
        <v>46</v>
      </c>
      <c r="I1650" t="s">
        <v>129</v>
      </c>
      <c r="J1650" t="s">
        <v>130</v>
      </c>
      <c r="K1650" t="s">
        <v>131</v>
      </c>
      <c r="L1650" t="s">
        <v>4970</v>
      </c>
      <c r="M1650" t="s">
        <v>4971</v>
      </c>
      <c r="N1650">
        <v>2.2822222220000001</v>
      </c>
      <c r="O1650">
        <v>0</v>
      </c>
      <c r="P1650">
        <v>1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2.282222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2175203</v>
      </c>
      <c r="B1651">
        <v>1</v>
      </c>
      <c r="C1651" t="s">
        <v>76</v>
      </c>
      <c r="D1651" t="s">
        <v>78</v>
      </c>
      <c r="E1651" t="s">
        <v>181</v>
      </c>
      <c r="F1651" t="s">
        <v>4972</v>
      </c>
      <c r="G1651" t="s">
        <v>194</v>
      </c>
      <c r="H1651" t="s">
        <v>46</v>
      </c>
      <c r="I1651" t="s">
        <v>129</v>
      </c>
      <c r="J1651" t="s">
        <v>130</v>
      </c>
      <c r="K1651" t="s">
        <v>131</v>
      </c>
      <c r="L1651" t="s">
        <v>4973</v>
      </c>
      <c r="M1651" t="s">
        <v>4974</v>
      </c>
      <c r="N1651">
        <v>5.0313888880000004</v>
      </c>
      <c r="O1651">
        <v>0</v>
      </c>
      <c r="P1651">
        <v>5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25.156943999999999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2175192</v>
      </c>
      <c r="B1652">
        <v>1</v>
      </c>
      <c r="C1652" t="s">
        <v>76</v>
      </c>
      <c r="D1652" t="s">
        <v>101</v>
      </c>
      <c r="E1652" t="s">
        <v>181</v>
      </c>
      <c r="F1652" t="s">
        <v>4975</v>
      </c>
      <c r="G1652" t="s">
        <v>636</v>
      </c>
      <c r="H1652" t="s">
        <v>46</v>
      </c>
      <c r="I1652" t="s">
        <v>129</v>
      </c>
      <c r="J1652" t="s">
        <v>130</v>
      </c>
      <c r="K1652" t="s">
        <v>131</v>
      </c>
      <c r="L1652" t="s">
        <v>4976</v>
      </c>
      <c r="M1652" t="s">
        <v>4977</v>
      </c>
      <c r="N1652">
        <v>2.3361111110000001</v>
      </c>
      <c r="O1652">
        <v>0</v>
      </c>
      <c r="P1652">
        <v>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2.3361109999999998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2175183</v>
      </c>
      <c r="B1653">
        <v>1</v>
      </c>
      <c r="C1653" t="s">
        <v>77</v>
      </c>
      <c r="D1653" t="s">
        <v>124</v>
      </c>
      <c r="E1653" t="s">
        <v>186</v>
      </c>
      <c r="F1653" t="s">
        <v>4978</v>
      </c>
      <c r="G1653" t="s">
        <v>136</v>
      </c>
      <c r="H1653" t="s">
        <v>47</v>
      </c>
      <c r="I1653" t="s">
        <v>129</v>
      </c>
      <c r="J1653" t="s">
        <v>130</v>
      </c>
      <c r="K1653" t="s">
        <v>131</v>
      </c>
      <c r="L1653" t="s">
        <v>4979</v>
      </c>
      <c r="M1653" t="s">
        <v>4980</v>
      </c>
      <c r="N1653">
        <v>0.15</v>
      </c>
      <c r="O1653">
        <v>75</v>
      </c>
      <c r="P1653">
        <v>1612</v>
      </c>
      <c r="Q1653">
        <v>0</v>
      </c>
      <c r="R1653">
        <v>0</v>
      </c>
      <c r="S1653">
        <v>0</v>
      </c>
      <c r="T1653">
        <v>0</v>
      </c>
      <c r="U1653">
        <v>11.25</v>
      </c>
      <c r="V1653">
        <v>241.8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2175198</v>
      </c>
      <c r="B1654">
        <v>1</v>
      </c>
      <c r="C1654" t="s">
        <v>77</v>
      </c>
      <c r="D1654" t="s">
        <v>114</v>
      </c>
      <c r="E1654" t="s">
        <v>181</v>
      </c>
      <c r="F1654" t="s">
        <v>4981</v>
      </c>
      <c r="G1654" t="s">
        <v>194</v>
      </c>
      <c r="H1654" t="s">
        <v>46</v>
      </c>
      <c r="I1654" t="s">
        <v>129</v>
      </c>
      <c r="J1654" t="s">
        <v>130</v>
      </c>
      <c r="K1654" t="s">
        <v>131</v>
      </c>
      <c r="L1654" t="s">
        <v>4982</v>
      </c>
      <c r="M1654" t="s">
        <v>4983</v>
      </c>
      <c r="N1654">
        <v>3.2708333330000001</v>
      </c>
      <c r="O1654">
        <v>1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3.2708330000000001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2175185</v>
      </c>
      <c r="B1655">
        <v>1</v>
      </c>
      <c r="C1655" t="s">
        <v>76</v>
      </c>
      <c r="D1655" t="s">
        <v>81</v>
      </c>
      <c r="E1655" t="s">
        <v>181</v>
      </c>
      <c r="F1655" t="s">
        <v>4984</v>
      </c>
      <c r="G1655" t="s">
        <v>194</v>
      </c>
      <c r="H1655" t="s">
        <v>46</v>
      </c>
      <c r="I1655" t="s">
        <v>129</v>
      </c>
      <c r="J1655" t="s">
        <v>130</v>
      </c>
      <c r="K1655" t="s">
        <v>131</v>
      </c>
      <c r="L1655" t="s">
        <v>4985</v>
      </c>
      <c r="M1655" t="s">
        <v>4986</v>
      </c>
      <c r="N1655">
        <v>5.7636111110000003</v>
      </c>
      <c r="O1655">
        <v>0</v>
      </c>
      <c r="P1655">
        <v>2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11.527222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2175191</v>
      </c>
      <c r="B1656">
        <v>1</v>
      </c>
      <c r="C1656" t="s">
        <v>76</v>
      </c>
      <c r="D1656" t="s">
        <v>102</v>
      </c>
      <c r="E1656" t="s">
        <v>181</v>
      </c>
      <c r="F1656" t="s">
        <v>4987</v>
      </c>
      <c r="G1656" t="s">
        <v>194</v>
      </c>
      <c r="H1656" t="s">
        <v>46</v>
      </c>
      <c r="I1656" t="s">
        <v>129</v>
      </c>
      <c r="J1656" t="s">
        <v>130</v>
      </c>
      <c r="K1656" t="s">
        <v>131</v>
      </c>
      <c r="L1656" t="s">
        <v>4988</v>
      </c>
      <c r="M1656" t="s">
        <v>4989</v>
      </c>
      <c r="N1656">
        <v>4.9627777770000003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4.9627780000000001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2175206</v>
      </c>
      <c r="B1657">
        <v>1</v>
      </c>
      <c r="C1657" t="s">
        <v>76</v>
      </c>
      <c r="D1657" t="s">
        <v>92</v>
      </c>
      <c r="E1657" t="s">
        <v>181</v>
      </c>
      <c r="F1657" t="s">
        <v>4990</v>
      </c>
      <c r="G1657" t="s">
        <v>183</v>
      </c>
      <c r="H1657" t="s">
        <v>46</v>
      </c>
      <c r="I1657" t="s">
        <v>129</v>
      </c>
      <c r="J1657" t="s">
        <v>130</v>
      </c>
      <c r="K1657" t="s">
        <v>131</v>
      </c>
      <c r="L1657" t="s">
        <v>4991</v>
      </c>
      <c r="M1657" t="s">
        <v>4992</v>
      </c>
      <c r="N1657">
        <v>5.778888888</v>
      </c>
      <c r="O1657">
        <v>0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5.7788890000000004</v>
      </c>
      <c r="Y1657">
        <v>0</v>
      </c>
      <c r="Z1657">
        <v>0</v>
      </c>
    </row>
    <row r="1658" spans="1:26" x14ac:dyDescent="0.25">
      <c r="A1658">
        <v>2175197</v>
      </c>
      <c r="B1658">
        <v>1</v>
      </c>
      <c r="C1658" t="s">
        <v>76</v>
      </c>
      <c r="D1658" t="s">
        <v>78</v>
      </c>
      <c r="E1658" t="s">
        <v>181</v>
      </c>
      <c r="F1658" t="s">
        <v>4993</v>
      </c>
      <c r="G1658" t="s">
        <v>194</v>
      </c>
      <c r="H1658" t="s">
        <v>46</v>
      </c>
      <c r="I1658" t="s">
        <v>129</v>
      </c>
      <c r="J1658" t="s">
        <v>130</v>
      </c>
      <c r="K1658" t="s">
        <v>131</v>
      </c>
      <c r="L1658" t="s">
        <v>4994</v>
      </c>
      <c r="M1658" t="s">
        <v>4995</v>
      </c>
      <c r="N1658">
        <v>4.2547222219999998</v>
      </c>
      <c r="O1658">
        <v>0</v>
      </c>
      <c r="P1658">
        <v>2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8.5094440000000002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2175195</v>
      </c>
      <c r="B1659">
        <v>1</v>
      </c>
      <c r="C1659" t="s">
        <v>76</v>
      </c>
      <c r="D1659" t="s">
        <v>106</v>
      </c>
      <c r="E1659" t="s">
        <v>126</v>
      </c>
      <c r="F1659" t="s">
        <v>4996</v>
      </c>
      <c r="G1659" t="s">
        <v>140</v>
      </c>
      <c r="H1659" t="s">
        <v>46</v>
      </c>
      <c r="I1659" t="s">
        <v>129</v>
      </c>
      <c r="J1659" t="s">
        <v>130</v>
      </c>
      <c r="K1659" t="s">
        <v>131</v>
      </c>
      <c r="L1659" t="s">
        <v>4997</v>
      </c>
      <c r="M1659" t="s">
        <v>4998</v>
      </c>
      <c r="N1659">
        <v>8.1422222219999991</v>
      </c>
      <c r="O1659">
        <v>0</v>
      </c>
      <c r="P1659">
        <v>181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1473.7422220000001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2175199</v>
      </c>
      <c r="B1660">
        <v>1</v>
      </c>
      <c r="C1660" t="s">
        <v>76</v>
      </c>
      <c r="D1660" t="s">
        <v>82</v>
      </c>
      <c r="E1660" t="s">
        <v>813</v>
      </c>
      <c r="F1660" t="s">
        <v>4550</v>
      </c>
      <c r="G1660" t="s">
        <v>201</v>
      </c>
      <c r="H1660" t="s">
        <v>47</v>
      </c>
      <c r="I1660" t="s">
        <v>129</v>
      </c>
      <c r="J1660" t="s">
        <v>130</v>
      </c>
      <c r="K1660" t="s">
        <v>131</v>
      </c>
      <c r="L1660" t="s">
        <v>4999</v>
      </c>
      <c r="M1660" t="s">
        <v>5000</v>
      </c>
      <c r="N1660">
        <v>0.100277777</v>
      </c>
      <c r="O1660">
        <v>0</v>
      </c>
      <c r="P1660">
        <v>3475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348.46527500000002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2175218</v>
      </c>
      <c r="B1661">
        <v>1</v>
      </c>
      <c r="C1661" t="s">
        <v>76</v>
      </c>
      <c r="D1661" t="s">
        <v>100</v>
      </c>
      <c r="E1661" t="s">
        <v>181</v>
      </c>
      <c r="F1661" t="s">
        <v>5001</v>
      </c>
      <c r="G1661" t="s">
        <v>194</v>
      </c>
      <c r="H1661" t="s">
        <v>46</v>
      </c>
      <c r="I1661" t="s">
        <v>129</v>
      </c>
      <c r="J1661" t="s">
        <v>130</v>
      </c>
      <c r="K1661" t="s">
        <v>131</v>
      </c>
      <c r="L1661" t="s">
        <v>5002</v>
      </c>
      <c r="M1661" t="s">
        <v>5003</v>
      </c>
      <c r="N1661">
        <v>2.2886111109999998</v>
      </c>
      <c r="O1661">
        <v>0</v>
      </c>
      <c r="P1661">
        <v>5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11.443056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2175204</v>
      </c>
      <c r="B1662">
        <v>1</v>
      </c>
      <c r="C1662" t="s">
        <v>77</v>
      </c>
      <c r="D1662" t="s">
        <v>114</v>
      </c>
      <c r="E1662" t="s">
        <v>126</v>
      </c>
      <c r="F1662" t="s">
        <v>2690</v>
      </c>
      <c r="G1662" t="s">
        <v>671</v>
      </c>
      <c r="H1662" t="s">
        <v>46</v>
      </c>
      <c r="I1662" t="s">
        <v>129</v>
      </c>
      <c r="J1662" t="s">
        <v>130</v>
      </c>
      <c r="K1662" t="s">
        <v>131</v>
      </c>
      <c r="L1662" t="s">
        <v>5004</v>
      </c>
      <c r="M1662" t="s">
        <v>5005</v>
      </c>
      <c r="N1662">
        <v>0.98499999999999999</v>
      </c>
      <c r="O1662">
        <v>0</v>
      </c>
      <c r="P1662">
        <v>58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57.13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2175201</v>
      </c>
      <c r="B1663">
        <v>1</v>
      </c>
      <c r="C1663" t="s">
        <v>76</v>
      </c>
      <c r="D1663" t="s">
        <v>94</v>
      </c>
      <c r="E1663" t="s">
        <v>126</v>
      </c>
      <c r="F1663" t="s">
        <v>5006</v>
      </c>
      <c r="G1663" t="s">
        <v>128</v>
      </c>
      <c r="H1663" t="s">
        <v>46</v>
      </c>
      <c r="I1663" t="s">
        <v>129</v>
      </c>
      <c r="J1663" t="s">
        <v>130</v>
      </c>
      <c r="K1663" t="s">
        <v>131</v>
      </c>
      <c r="L1663" t="s">
        <v>5007</v>
      </c>
      <c r="M1663" t="s">
        <v>5008</v>
      </c>
      <c r="N1663">
        <v>2.9252777769999998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56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163.81555599999999</v>
      </c>
    </row>
    <row r="1664" spans="1:26" x14ac:dyDescent="0.25">
      <c r="A1664">
        <v>2175220</v>
      </c>
      <c r="B1664">
        <v>1</v>
      </c>
      <c r="C1664" t="s">
        <v>76</v>
      </c>
      <c r="D1664" t="s">
        <v>88</v>
      </c>
      <c r="E1664" t="s">
        <v>181</v>
      </c>
      <c r="F1664" t="s">
        <v>5009</v>
      </c>
      <c r="G1664" t="s">
        <v>287</v>
      </c>
      <c r="H1664" t="s">
        <v>46</v>
      </c>
      <c r="I1664" t="s">
        <v>129</v>
      </c>
      <c r="J1664" t="s">
        <v>130</v>
      </c>
      <c r="K1664" t="s">
        <v>131</v>
      </c>
      <c r="L1664" t="s">
        <v>5010</v>
      </c>
      <c r="M1664" t="s">
        <v>5011</v>
      </c>
      <c r="N1664">
        <v>1.8530555550000001</v>
      </c>
      <c r="O1664">
        <v>0</v>
      </c>
      <c r="P1664">
        <v>7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12.971389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2175211</v>
      </c>
      <c r="B1665">
        <v>1</v>
      </c>
      <c r="C1665" t="s">
        <v>76</v>
      </c>
      <c r="D1665" t="s">
        <v>78</v>
      </c>
      <c r="E1665" t="s">
        <v>181</v>
      </c>
      <c r="F1665" t="s">
        <v>5012</v>
      </c>
      <c r="G1665" t="s">
        <v>194</v>
      </c>
      <c r="H1665" t="s">
        <v>46</v>
      </c>
      <c r="I1665" t="s">
        <v>129</v>
      </c>
      <c r="J1665" t="s">
        <v>130</v>
      </c>
      <c r="K1665" t="s">
        <v>131</v>
      </c>
      <c r="L1665" t="s">
        <v>5013</v>
      </c>
      <c r="M1665" t="s">
        <v>5014</v>
      </c>
      <c r="N1665">
        <v>1.2977777770000001</v>
      </c>
      <c r="O1665">
        <v>0</v>
      </c>
      <c r="P1665">
        <v>2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2.5955560000000002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2175214</v>
      </c>
      <c r="B1666">
        <v>1</v>
      </c>
      <c r="C1666" t="s">
        <v>76</v>
      </c>
      <c r="D1666" t="s">
        <v>100</v>
      </c>
      <c r="E1666" t="s">
        <v>181</v>
      </c>
      <c r="F1666" t="s">
        <v>5015</v>
      </c>
      <c r="G1666" t="s">
        <v>163</v>
      </c>
      <c r="H1666" t="s">
        <v>46</v>
      </c>
      <c r="I1666" t="s">
        <v>129</v>
      </c>
      <c r="J1666" t="s">
        <v>130</v>
      </c>
      <c r="K1666" t="s">
        <v>131</v>
      </c>
      <c r="L1666" t="s">
        <v>5016</v>
      </c>
      <c r="M1666" t="s">
        <v>5017</v>
      </c>
      <c r="N1666">
        <v>1.7513888879999999</v>
      </c>
      <c r="O1666">
        <v>0</v>
      </c>
      <c r="P1666">
        <v>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1.7513890000000001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2175209</v>
      </c>
      <c r="B1667">
        <v>1</v>
      </c>
      <c r="C1667" t="s">
        <v>76</v>
      </c>
      <c r="D1667" t="s">
        <v>82</v>
      </c>
      <c r="E1667" t="s">
        <v>813</v>
      </c>
      <c r="F1667" t="s">
        <v>5018</v>
      </c>
      <c r="G1667" t="s">
        <v>201</v>
      </c>
      <c r="H1667" t="s">
        <v>47</v>
      </c>
      <c r="I1667" t="s">
        <v>129</v>
      </c>
      <c r="J1667" t="s">
        <v>130</v>
      </c>
      <c r="K1667" t="s">
        <v>131</v>
      </c>
      <c r="L1667" t="s">
        <v>4932</v>
      </c>
      <c r="M1667" t="s">
        <v>5019</v>
      </c>
      <c r="N1667">
        <v>6.6666665999999999E-2</v>
      </c>
      <c r="O1667">
        <v>1</v>
      </c>
      <c r="P1667">
        <v>3035</v>
      </c>
      <c r="Q1667">
        <v>0</v>
      </c>
      <c r="R1667">
        <v>0</v>
      </c>
      <c r="S1667">
        <v>0</v>
      </c>
      <c r="T1667">
        <v>0</v>
      </c>
      <c r="U1667">
        <v>6.6667000000000004E-2</v>
      </c>
      <c r="V1667">
        <v>202.33333099999999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2175210</v>
      </c>
      <c r="B1668">
        <v>1</v>
      </c>
      <c r="C1668" t="s">
        <v>76</v>
      </c>
      <c r="D1668" t="s">
        <v>82</v>
      </c>
      <c r="E1668" t="s">
        <v>813</v>
      </c>
      <c r="F1668" t="s">
        <v>5020</v>
      </c>
      <c r="G1668" t="s">
        <v>201</v>
      </c>
      <c r="H1668" t="s">
        <v>47</v>
      </c>
      <c r="I1668" t="s">
        <v>129</v>
      </c>
      <c r="J1668" t="s">
        <v>130</v>
      </c>
      <c r="K1668" t="s">
        <v>131</v>
      </c>
      <c r="L1668" t="s">
        <v>5021</v>
      </c>
      <c r="M1668" t="s">
        <v>5022</v>
      </c>
      <c r="N1668">
        <v>5.2499999999999998E-2</v>
      </c>
      <c r="O1668">
        <v>2</v>
      </c>
      <c r="P1668">
        <v>1829</v>
      </c>
      <c r="Q1668">
        <v>0</v>
      </c>
      <c r="R1668">
        <v>0</v>
      </c>
      <c r="S1668">
        <v>0</v>
      </c>
      <c r="T1668">
        <v>0</v>
      </c>
      <c r="U1668">
        <v>0.105</v>
      </c>
      <c r="V1668">
        <v>96.022499999999994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2175213</v>
      </c>
      <c r="B1669">
        <v>1</v>
      </c>
      <c r="C1669" t="s">
        <v>76</v>
      </c>
      <c r="D1669" t="s">
        <v>87</v>
      </c>
      <c r="E1669" t="s">
        <v>126</v>
      </c>
      <c r="F1669" t="s">
        <v>5023</v>
      </c>
      <c r="G1669" t="s">
        <v>128</v>
      </c>
      <c r="H1669" t="s">
        <v>46</v>
      </c>
      <c r="I1669" t="s">
        <v>129</v>
      </c>
      <c r="J1669" t="s">
        <v>130</v>
      </c>
      <c r="K1669" t="s">
        <v>131</v>
      </c>
      <c r="L1669" t="s">
        <v>5024</v>
      </c>
      <c r="M1669" t="s">
        <v>5025</v>
      </c>
      <c r="N1669">
        <v>0.878611111</v>
      </c>
      <c r="O1669">
        <v>0</v>
      </c>
      <c r="P1669">
        <v>0</v>
      </c>
      <c r="Q1669">
        <v>0</v>
      </c>
      <c r="R1669">
        <v>66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57.988332999999997</v>
      </c>
      <c r="Y1669">
        <v>0</v>
      </c>
      <c r="Z1669">
        <v>0</v>
      </c>
    </row>
    <row r="1670" spans="1:26" x14ac:dyDescent="0.25">
      <c r="A1670">
        <v>2175259</v>
      </c>
      <c r="B1670">
        <v>1</v>
      </c>
      <c r="C1670" t="s">
        <v>76</v>
      </c>
      <c r="D1670" t="s">
        <v>88</v>
      </c>
      <c r="E1670" t="s">
        <v>181</v>
      </c>
      <c r="F1670" t="s">
        <v>5026</v>
      </c>
      <c r="G1670" t="s">
        <v>194</v>
      </c>
      <c r="H1670" t="s">
        <v>46</v>
      </c>
      <c r="I1670" t="s">
        <v>129</v>
      </c>
      <c r="J1670" t="s">
        <v>130</v>
      </c>
      <c r="K1670" t="s">
        <v>131</v>
      </c>
      <c r="L1670" t="s">
        <v>5027</v>
      </c>
      <c r="M1670" t="s">
        <v>5028</v>
      </c>
      <c r="N1670">
        <v>5.0666666659999997</v>
      </c>
      <c r="O1670">
        <v>0</v>
      </c>
      <c r="P1670">
        <v>1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5.0666669999999998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2175219</v>
      </c>
      <c r="B1671">
        <v>1</v>
      </c>
      <c r="C1671" t="s">
        <v>77</v>
      </c>
      <c r="D1671" t="s">
        <v>116</v>
      </c>
      <c r="E1671" t="s">
        <v>134</v>
      </c>
      <c r="F1671" t="s">
        <v>5029</v>
      </c>
      <c r="G1671" t="s">
        <v>136</v>
      </c>
      <c r="H1671" t="s">
        <v>47</v>
      </c>
      <c r="I1671" t="s">
        <v>129</v>
      </c>
      <c r="J1671" t="s">
        <v>130</v>
      </c>
      <c r="K1671" t="s">
        <v>131</v>
      </c>
      <c r="L1671" t="s">
        <v>5030</v>
      </c>
      <c r="M1671" t="s">
        <v>5031</v>
      </c>
      <c r="N1671">
        <v>1.9130555549999999</v>
      </c>
      <c r="O1671">
        <v>16</v>
      </c>
      <c r="P1671">
        <v>0</v>
      </c>
      <c r="Q1671">
        <v>0</v>
      </c>
      <c r="R1671">
        <v>0</v>
      </c>
      <c r="S1671">
        <v>9</v>
      </c>
      <c r="T1671">
        <v>140</v>
      </c>
      <c r="U1671">
        <v>30.608889000000001</v>
      </c>
      <c r="V1671">
        <v>0</v>
      </c>
      <c r="W1671">
        <v>0</v>
      </c>
      <c r="X1671">
        <v>0</v>
      </c>
      <c r="Y1671">
        <v>17.217500000000001</v>
      </c>
      <c r="Z1671">
        <v>267.82777800000002</v>
      </c>
    </row>
    <row r="1672" spans="1:26" x14ac:dyDescent="0.25">
      <c r="A1672">
        <v>2175217</v>
      </c>
      <c r="B1672">
        <v>1</v>
      </c>
      <c r="C1672" t="s">
        <v>76</v>
      </c>
      <c r="D1672" t="s">
        <v>88</v>
      </c>
      <c r="E1672" t="s">
        <v>181</v>
      </c>
      <c r="F1672" t="s">
        <v>5032</v>
      </c>
      <c r="G1672" t="s">
        <v>183</v>
      </c>
      <c r="H1672" t="s">
        <v>46</v>
      </c>
      <c r="I1672" t="s">
        <v>129</v>
      </c>
      <c r="J1672" t="s">
        <v>130</v>
      </c>
      <c r="K1672" t="s">
        <v>131</v>
      </c>
      <c r="L1672" t="s">
        <v>5033</v>
      </c>
      <c r="M1672" t="s">
        <v>5034</v>
      </c>
      <c r="N1672">
        <v>4.5244444440000002</v>
      </c>
      <c r="O1672">
        <v>0</v>
      </c>
      <c r="P1672">
        <v>1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4.5244439999999999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2175236</v>
      </c>
      <c r="B1673">
        <v>1</v>
      </c>
      <c r="C1673" t="s">
        <v>76</v>
      </c>
      <c r="D1673" t="s">
        <v>101</v>
      </c>
      <c r="E1673" t="s">
        <v>143</v>
      </c>
      <c r="F1673" t="s">
        <v>3985</v>
      </c>
      <c r="G1673" t="s">
        <v>145</v>
      </c>
      <c r="H1673" t="s">
        <v>47</v>
      </c>
      <c r="I1673" t="s">
        <v>129</v>
      </c>
      <c r="J1673" t="s">
        <v>130</v>
      </c>
      <c r="K1673" t="s">
        <v>131</v>
      </c>
      <c r="L1673" t="s">
        <v>5035</v>
      </c>
      <c r="M1673" t="s">
        <v>5036</v>
      </c>
      <c r="N1673">
        <v>2.2686111109999998</v>
      </c>
      <c r="O1673">
        <v>7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15.880278000000001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2175293</v>
      </c>
      <c r="B1674">
        <v>1</v>
      </c>
      <c r="C1674" t="s">
        <v>77</v>
      </c>
      <c r="D1674" t="s">
        <v>123</v>
      </c>
      <c r="E1674" t="s">
        <v>161</v>
      </c>
      <c r="F1674" t="s">
        <v>5037</v>
      </c>
      <c r="G1674" t="s">
        <v>402</v>
      </c>
      <c r="H1674" t="s">
        <v>46</v>
      </c>
      <c r="I1674" t="s">
        <v>129</v>
      </c>
      <c r="J1674" t="s">
        <v>130</v>
      </c>
      <c r="K1674" t="s">
        <v>131</v>
      </c>
      <c r="L1674" t="s">
        <v>5038</v>
      </c>
      <c r="M1674" t="s">
        <v>5039</v>
      </c>
      <c r="N1674">
        <v>5.2949999999999999</v>
      </c>
      <c r="O1674">
        <v>0</v>
      </c>
      <c r="P1674">
        <v>36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190.62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2175225</v>
      </c>
      <c r="B1675">
        <v>1</v>
      </c>
      <c r="C1675" t="s">
        <v>77</v>
      </c>
      <c r="D1675" t="s">
        <v>109</v>
      </c>
      <c r="E1675" t="s">
        <v>126</v>
      </c>
      <c r="F1675" t="s">
        <v>3566</v>
      </c>
      <c r="G1675" t="s">
        <v>128</v>
      </c>
      <c r="H1675" t="s">
        <v>46</v>
      </c>
      <c r="I1675" t="s">
        <v>129</v>
      </c>
      <c r="J1675" t="s">
        <v>130</v>
      </c>
      <c r="K1675" t="s">
        <v>131</v>
      </c>
      <c r="L1675" t="s">
        <v>5040</v>
      </c>
      <c r="M1675" t="s">
        <v>5041</v>
      </c>
      <c r="N1675">
        <v>0.65833333299999997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79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52.008333</v>
      </c>
    </row>
    <row r="1676" spans="1:26" x14ac:dyDescent="0.25">
      <c r="A1676">
        <v>2175228</v>
      </c>
      <c r="B1676">
        <v>1</v>
      </c>
      <c r="C1676" t="s">
        <v>76</v>
      </c>
      <c r="D1676" t="s">
        <v>96</v>
      </c>
      <c r="E1676" t="s">
        <v>181</v>
      </c>
      <c r="F1676" t="s">
        <v>5042</v>
      </c>
      <c r="G1676" t="s">
        <v>194</v>
      </c>
      <c r="H1676" t="s">
        <v>46</v>
      </c>
      <c r="I1676" t="s">
        <v>129</v>
      </c>
      <c r="J1676" t="s">
        <v>130</v>
      </c>
      <c r="K1676" t="s">
        <v>131</v>
      </c>
      <c r="L1676" t="s">
        <v>5043</v>
      </c>
      <c r="M1676" t="s">
        <v>5044</v>
      </c>
      <c r="N1676">
        <v>4.7913888880000002</v>
      </c>
      <c r="O1676">
        <v>0</v>
      </c>
      <c r="P1676">
        <v>1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4.7913889999999997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2175233</v>
      </c>
      <c r="B1677">
        <v>1</v>
      </c>
      <c r="C1677" t="s">
        <v>77</v>
      </c>
      <c r="D1677" t="s">
        <v>119</v>
      </c>
      <c r="E1677" t="s">
        <v>126</v>
      </c>
      <c r="F1677" t="s">
        <v>5045</v>
      </c>
      <c r="G1677" t="s">
        <v>269</v>
      </c>
      <c r="H1677" t="s">
        <v>46</v>
      </c>
      <c r="I1677" t="s">
        <v>129</v>
      </c>
      <c r="J1677" t="s">
        <v>130</v>
      </c>
      <c r="K1677" t="s">
        <v>131</v>
      </c>
      <c r="L1677" t="s">
        <v>5046</v>
      </c>
      <c r="M1677" t="s">
        <v>5047</v>
      </c>
      <c r="N1677">
        <v>6.4572222220000004</v>
      </c>
      <c r="O1677">
        <v>0</v>
      </c>
      <c r="P1677">
        <v>27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174.345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2175229</v>
      </c>
      <c r="B1678">
        <v>1</v>
      </c>
      <c r="C1678" t="s">
        <v>76</v>
      </c>
      <c r="D1678" t="s">
        <v>78</v>
      </c>
      <c r="E1678" t="s">
        <v>181</v>
      </c>
      <c r="F1678" t="s">
        <v>5048</v>
      </c>
      <c r="G1678" t="s">
        <v>194</v>
      </c>
      <c r="H1678" t="s">
        <v>46</v>
      </c>
      <c r="I1678" t="s">
        <v>129</v>
      </c>
      <c r="J1678" t="s">
        <v>130</v>
      </c>
      <c r="K1678" t="s">
        <v>131</v>
      </c>
      <c r="L1678" t="s">
        <v>5049</v>
      </c>
      <c r="M1678" t="s">
        <v>5050</v>
      </c>
      <c r="N1678">
        <v>5.3577777769999999</v>
      </c>
      <c r="O1678">
        <v>0</v>
      </c>
      <c r="P1678">
        <v>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5.3577779999999997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2175226</v>
      </c>
      <c r="B1679">
        <v>1</v>
      </c>
      <c r="C1679" t="s">
        <v>76</v>
      </c>
      <c r="D1679" t="s">
        <v>101</v>
      </c>
      <c r="E1679" t="s">
        <v>134</v>
      </c>
      <c r="F1679" t="s">
        <v>5051</v>
      </c>
      <c r="G1679" t="s">
        <v>136</v>
      </c>
      <c r="H1679" t="s">
        <v>47</v>
      </c>
      <c r="I1679" t="s">
        <v>129</v>
      </c>
      <c r="J1679" t="s">
        <v>130</v>
      </c>
      <c r="K1679" t="s">
        <v>131</v>
      </c>
      <c r="L1679" t="s">
        <v>5052</v>
      </c>
      <c r="M1679" t="s">
        <v>5053</v>
      </c>
      <c r="N1679">
        <v>0.90555555499999996</v>
      </c>
      <c r="O1679">
        <v>36</v>
      </c>
      <c r="P1679">
        <v>921</v>
      </c>
      <c r="Q1679">
        <v>0</v>
      </c>
      <c r="R1679">
        <v>0</v>
      </c>
      <c r="S1679">
        <v>0</v>
      </c>
      <c r="T1679">
        <v>0</v>
      </c>
      <c r="U1679">
        <v>32.6</v>
      </c>
      <c r="V1679">
        <v>834.01666599999999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2175232</v>
      </c>
      <c r="B1680">
        <v>1</v>
      </c>
      <c r="C1680" t="s">
        <v>76</v>
      </c>
      <c r="D1680" t="s">
        <v>86</v>
      </c>
      <c r="E1680" t="s">
        <v>126</v>
      </c>
      <c r="F1680" t="s">
        <v>5054</v>
      </c>
      <c r="G1680" t="s">
        <v>636</v>
      </c>
      <c r="H1680" t="s">
        <v>46</v>
      </c>
      <c r="I1680" t="s">
        <v>129</v>
      </c>
      <c r="J1680" t="s">
        <v>130</v>
      </c>
      <c r="K1680" t="s">
        <v>131</v>
      </c>
      <c r="L1680" t="s">
        <v>5055</v>
      </c>
      <c r="M1680" t="s">
        <v>5056</v>
      </c>
      <c r="N1680">
        <v>4.4822222219999999</v>
      </c>
      <c r="O1680">
        <v>0</v>
      </c>
      <c r="P1680">
        <v>29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129.984444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2175231</v>
      </c>
      <c r="B1681">
        <v>1</v>
      </c>
      <c r="C1681" t="s">
        <v>76</v>
      </c>
      <c r="D1681" t="s">
        <v>90</v>
      </c>
      <c r="E1681" t="s">
        <v>181</v>
      </c>
      <c r="F1681" t="s">
        <v>5057</v>
      </c>
      <c r="G1681" t="s">
        <v>194</v>
      </c>
      <c r="H1681" t="s">
        <v>46</v>
      </c>
      <c r="I1681" t="s">
        <v>129</v>
      </c>
      <c r="J1681" t="s">
        <v>130</v>
      </c>
      <c r="K1681" t="s">
        <v>131</v>
      </c>
      <c r="L1681" t="s">
        <v>5058</v>
      </c>
      <c r="M1681" t="s">
        <v>5059</v>
      </c>
      <c r="N1681">
        <v>1.5152777770000001</v>
      </c>
      <c r="O1681">
        <v>0</v>
      </c>
      <c r="P1681">
        <v>13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19.698611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2175238</v>
      </c>
      <c r="B1682">
        <v>1</v>
      </c>
      <c r="C1682" t="s">
        <v>76</v>
      </c>
      <c r="D1682" t="s">
        <v>89</v>
      </c>
      <c r="E1682" t="s">
        <v>181</v>
      </c>
      <c r="F1682" t="s">
        <v>5060</v>
      </c>
      <c r="G1682" t="s">
        <v>163</v>
      </c>
      <c r="H1682" t="s">
        <v>46</v>
      </c>
      <c r="I1682" t="s">
        <v>129</v>
      </c>
      <c r="J1682" t="s">
        <v>130</v>
      </c>
      <c r="K1682" t="s">
        <v>131</v>
      </c>
      <c r="L1682" t="s">
        <v>5061</v>
      </c>
      <c r="M1682" t="s">
        <v>5062</v>
      </c>
      <c r="N1682">
        <v>4.0186111110000002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1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4.0186109999999999</v>
      </c>
    </row>
    <row r="1683" spans="1:26" x14ac:dyDescent="0.25">
      <c r="A1683">
        <v>2175245</v>
      </c>
      <c r="B1683">
        <v>1</v>
      </c>
      <c r="C1683" t="s">
        <v>77</v>
      </c>
      <c r="D1683" t="s">
        <v>109</v>
      </c>
      <c r="E1683" t="s">
        <v>134</v>
      </c>
      <c r="F1683" t="s">
        <v>5063</v>
      </c>
      <c r="G1683" t="s">
        <v>136</v>
      </c>
      <c r="H1683" t="s">
        <v>47</v>
      </c>
      <c r="I1683" t="s">
        <v>129</v>
      </c>
      <c r="J1683" t="s">
        <v>130</v>
      </c>
      <c r="K1683" t="s">
        <v>131</v>
      </c>
      <c r="L1683" t="s">
        <v>5064</v>
      </c>
      <c r="M1683" t="s">
        <v>5065</v>
      </c>
      <c r="N1683">
        <v>0.91194444399999997</v>
      </c>
      <c r="O1683">
        <v>0</v>
      </c>
      <c r="P1683">
        <v>923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841.72472200000004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2175241</v>
      </c>
      <c r="B1684">
        <v>1</v>
      </c>
      <c r="C1684" t="s">
        <v>76</v>
      </c>
      <c r="D1684" t="s">
        <v>92</v>
      </c>
      <c r="E1684" t="s">
        <v>181</v>
      </c>
      <c r="F1684" t="s">
        <v>5066</v>
      </c>
      <c r="G1684" t="s">
        <v>183</v>
      </c>
      <c r="H1684" t="s">
        <v>46</v>
      </c>
      <c r="I1684" t="s">
        <v>129</v>
      </c>
      <c r="J1684" t="s">
        <v>130</v>
      </c>
      <c r="K1684" t="s">
        <v>131</v>
      </c>
      <c r="L1684" t="s">
        <v>5067</v>
      </c>
      <c r="M1684" t="s">
        <v>5068</v>
      </c>
      <c r="N1684">
        <v>4.6477777769999999</v>
      </c>
      <c r="O1684">
        <v>0</v>
      </c>
      <c r="P1684">
        <v>0</v>
      </c>
      <c r="Q1684">
        <v>0</v>
      </c>
      <c r="R1684">
        <v>2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9.2955559999999995</v>
      </c>
      <c r="Y1684">
        <v>0</v>
      </c>
      <c r="Z1684">
        <v>0</v>
      </c>
    </row>
    <row r="1685" spans="1:26" x14ac:dyDescent="0.25">
      <c r="A1685">
        <v>2175243</v>
      </c>
      <c r="B1685">
        <v>1</v>
      </c>
      <c r="C1685" t="s">
        <v>76</v>
      </c>
      <c r="D1685" t="s">
        <v>88</v>
      </c>
      <c r="E1685" t="s">
        <v>181</v>
      </c>
      <c r="F1685" t="s">
        <v>5069</v>
      </c>
      <c r="G1685" t="s">
        <v>183</v>
      </c>
      <c r="H1685" t="s">
        <v>46</v>
      </c>
      <c r="I1685" t="s">
        <v>129</v>
      </c>
      <c r="J1685" t="s">
        <v>130</v>
      </c>
      <c r="K1685" t="s">
        <v>131</v>
      </c>
      <c r="L1685" t="s">
        <v>5070</v>
      </c>
      <c r="M1685" t="s">
        <v>5071</v>
      </c>
      <c r="N1685">
        <v>3.3827777769999998</v>
      </c>
      <c r="O1685">
        <v>0</v>
      </c>
      <c r="P1685">
        <v>4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13.531110999999999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2175234</v>
      </c>
      <c r="B1686">
        <v>1</v>
      </c>
      <c r="C1686" t="s">
        <v>76</v>
      </c>
      <c r="D1686" t="s">
        <v>91</v>
      </c>
      <c r="E1686" t="s">
        <v>813</v>
      </c>
      <c r="F1686" t="s">
        <v>5072</v>
      </c>
      <c r="G1686" t="s">
        <v>136</v>
      </c>
      <c r="H1686" t="s">
        <v>47</v>
      </c>
      <c r="I1686" t="s">
        <v>129</v>
      </c>
      <c r="J1686" t="s">
        <v>130</v>
      </c>
      <c r="K1686" t="s">
        <v>131</v>
      </c>
      <c r="L1686" t="s">
        <v>5073</v>
      </c>
      <c r="M1686" t="s">
        <v>5074</v>
      </c>
      <c r="N1686">
        <v>0.41194444400000002</v>
      </c>
      <c r="O1686">
        <v>133</v>
      </c>
      <c r="P1686">
        <v>4380</v>
      </c>
      <c r="Q1686">
        <v>0</v>
      </c>
      <c r="R1686">
        <v>0</v>
      </c>
      <c r="S1686">
        <v>0</v>
      </c>
      <c r="T1686">
        <v>0</v>
      </c>
      <c r="U1686">
        <v>54.788611000000003</v>
      </c>
      <c r="V1686">
        <v>1804.3166650000001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2175249</v>
      </c>
      <c r="B1687">
        <v>1</v>
      </c>
      <c r="C1687" t="s">
        <v>76</v>
      </c>
      <c r="D1687" t="s">
        <v>88</v>
      </c>
      <c r="E1687" t="s">
        <v>181</v>
      </c>
      <c r="F1687" t="s">
        <v>5075</v>
      </c>
      <c r="G1687" t="s">
        <v>194</v>
      </c>
      <c r="H1687" t="s">
        <v>46</v>
      </c>
      <c r="I1687" t="s">
        <v>129</v>
      </c>
      <c r="J1687" t="s">
        <v>130</v>
      </c>
      <c r="K1687" t="s">
        <v>131</v>
      </c>
      <c r="L1687" t="s">
        <v>5076</v>
      </c>
      <c r="M1687" t="s">
        <v>5077</v>
      </c>
      <c r="N1687">
        <v>1.5549999999999999</v>
      </c>
      <c r="O1687">
        <v>0</v>
      </c>
      <c r="P1687">
        <v>1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1.5549999999999999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2175240</v>
      </c>
      <c r="B1688">
        <v>1</v>
      </c>
      <c r="C1688" t="s">
        <v>76</v>
      </c>
      <c r="D1688" t="s">
        <v>84</v>
      </c>
      <c r="E1688" t="s">
        <v>181</v>
      </c>
      <c r="F1688" t="s">
        <v>5078</v>
      </c>
      <c r="G1688" t="s">
        <v>194</v>
      </c>
      <c r="H1688" t="s">
        <v>46</v>
      </c>
      <c r="I1688" t="s">
        <v>129</v>
      </c>
      <c r="J1688" t="s">
        <v>130</v>
      </c>
      <c r="K1688" t="s">
        <v>131</v>
      </c>
      <c r="L1688" t="s">
        <v>5079</v>
      </c>
      <c r="M1688" t="s">
        <v>5080</v>
      </c>
      <c r="N1688">
        <v>5.5838888879999997</v>
      </c>
      <c r="O1688">
        <v>0</v>
      </c>
      <c r="P1688">
        <v>2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11.167778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2175247</v>
      </c>
      <c r="B1689">
        <v>1</v>
      </c>
      <c r="C1689" t="s">
        <v>77</v>
      </c>
      <c r="D1689" t="s">
        <v>108</v>
      </c>
      <c r="E1689" t="s">
        <v>126</v>
      </c>
      <c r="F1689" t="s">
        <v>5081</v>
      </c>
      <c r="G1689" t="s">
        <v>432</v>
      </c>
      <c r="H1689" t="s">
        <v>46</v>
      </c>
      <c r="I1689" t="s">
        <v>129</v>
      </c>
      <c r="J1689" t="s">
        <v>130</v>
      </c>
      <c r="K1689" t="s">
        <v>131</v>
      </c>
      <c r="L1689" t="s">
        <v>5082</v>
      </c>
      <c r="M1689" t="s">
        <v>5083</v>
      </c>
      <c r="N1689">
        <v>4.9522222219999996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11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54.474443999999998</v>
      </c>
    </row>
    <row r="1690" spans="1:26" x14ac:dyDescent="0.25">
      <c r="A1690">
        <v>2175250</v>
      </c>
      <c r="B1690">
        <v>1</v>
      </c>
      <c r="C1690" t="s">
        <v>76</v>
      </c>
      <c r="D1690" t="s">
        <v>90</v>
      </c>
      <c r="E1690" t="s">
        <v>181</v>
      </c>
      <c r="F1690" t="s">
        <v>5084</v>
      </c>
      <c r="G1690" t="s">
        <v>194</v>
      </c>
      <c r="H1690" t="s">
        <v>46</v>
      </c>
      <c r="I1690" t="s">
        <v>129</v>
      </c>
      <c r="J1690" t="s">
        <v>130</v>
      </c>
      <c r="K1690" t="s">
        <v>131</v>
      </c>
      <c r="L1690" t="s">
        <v>5085</v>
      </c>
      <c r="M1690" t="s">
        <v>5086</v>
      </c>
      <c r="N1690">
        <v>4.0033333329999996</v>
      </c>
      <c r="O1690">
        <v>0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4.0033329999999996</v>
      </c>
      <c r="Y1690">
        <v>0</v>
      </c>
      <c r="Z1690">
        <v>0</v>
      </c>
    </row>
    <row r="1691" spans="1:26" x14ac:dyDescent="0.25">
      <c r="A1691">
        <v>2175258</v>
      </c>
      <c r="B1691">
        <v>1</v>
      </c>
      <c r="C1691" t="s">
        <v>77</v>
      </c>
      <c r="D1691" t="s">
        <v>114</v>
      </c>
      <c r="E1691" t="s">
        <v>143</v>
      </c>
      <c r="F1691" t="s">
        <v>5087</v>
      </c>
      <c r="G1691" t="s">
        <v>145</v>
      </c>
      <c r="H1691" t="s">
        <v>47</v>
      </c>
      <c r="I1691" t="s">
        <v>129</v>
      </c>
      <c r="J1691" t="s">
        <v>130</v>
      </c>
      <c r="K1691" t="s">
        <v>131</v>
      </c>
      <c r="L1691" t="s">
        <v>5088</v>
      </c>
      <c r="M1691" t="s">
        <v>5089</v>
      </c>
      <c r="N1691">
        <v>3.5411111110000002</v>
      </c>
      <c r="O1691">
        <v>0</v>
      </c>
      <c r="P1691">
        <v>0</v>
      </c>
      <c r="Q1691">
        <v>0</v>
      </c>
      <c r="R1691">
        <v>0</v>
      </c>
      <c r="S1691">
        <v>6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21.246666999999999</v>
      </c>
      <c r="Z1691">
        <v>0</v>
      </c>
    </row>
    <row r="1692" spans="1:26" x14ac:dyDescent="0.25">
      <c r="A1692">
        <v>2175248</v>
      </c>
      <c r="B1692">
        <v>1</v>
      </c>
      <c r="C1692" t="s">
        <v>77</v>
      </c>
      <c r="D1692" t="s">
        <v>112</v>
      </c>
      <c r="E1692" t="s">
        <v>186</v>
      </c>
      <c r="F1692" t="s">
        <v>5090</v>
      </c>
      <c r="G1692" t="s">
        <v>136</v>
      </c>
      <c r="H1692" t="s">
        <v>47</v>
      </c>
      <c r="I1692" t="s">
        <v>129</v>
      </c>
      <c r="J1692" t="s">
        <v>130</v>
      </c>
      <c r="K1692" t="s">
        <v>131</v>
      </c>
      <c r="L1692" t="s">
        <v>5091</v>
      </c>
      <c r="M1692" t="s">
        <v>5092</v>
      </c>
      <c r="N1692">
        <v>9.6111110999999999E-2</v>
      </c>
      <c r="O1692">
        <v>0</v>
      </c>
      <c r="P1692">
        <v>0</v>
      </c>
      <c r="Q1692">
        <v>70</v>
      </c>
      <c r="R1692">
        <v>88</v>
      </c>
      <c r="S1692">
        <v>165</v>
      </c>
      <c r="T1692">
        <v>4225</v>
      </c>
      <c r="U1692">
        <v>0</v>
      </c>
      <c r="V1692">
        <v>0</v>
      </c>
      <c r="W1692">
        <v>6.7277779999999998</v>
      </c>
      <c r="X1692">
        <v>8.4577779999999994</v>
      </c>
      <c r="Y1692">
        <v>15.858333</v>
      </c>
      <c r="Z1692">
        <v>406.06944399999998</v>
      </c>
    </row>
    <row r="1693" spans="1:26" x14ac:dyDescent="0.25">
      <c r="A1693">
        <v>2175252</v>
      </c>
      <c r="B1693">
        <v>1</v>
      </c>
      <c r="C1693" t="s">
        <v>76</v>
      </c>
      <c r="D1693" t="s">
        <v>84</v>
      </c>
      <c r="E1693" t="s">
        <v>718</v>
      </c>
      <c r="F1693" t="s">
        <v>5093</v>
      </c>
      <c r="G1693" t="s">
        <v>128</v>
      </c>
      <c r="H1693" t="s">
        <v>46</v>
      </c>
      <c r="I1693" t="s">
        <v>129</v>
      </c>
      <c r="J1693" t="s">
        <v>130</v>
      </c>
      <c r="K1693" t="s">
        <v>131</v>
      </c>
      <c r="L1693" t="s">
        <v>5094</v>
      </c>
      <c r="M1693" t="s">
        <v>5095</v>
      </c>
      <c r="N1693">
        <v>4.9416666659999997</v>
      </c>
      <c r="O1693">
        <v>0</v>
      </c>
      <c r="P1693">
        <v>12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59.3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2175251</v>
      </c>
      <c r="B1694">
        <v>1</v>
      </c>
      <c r="C1694" t="s">
        <v>76</v>
      </c>
      <c r="D1694" t="s">
        <v>82</v>
      </c>
      <c r="E1694" t="s">
        <v>181</v>
      </c>
      <c r="F1694" t="s">
        <v>5096</v>
      </c>
      <c r="G1694" t="s">
        <v>194</v>
      </c>
      <c r="H1694" t="s">
        <v>46</v>
      </c>
      <c r="I1694" t="s">
        <v>129</v>
      </c>
      <c r="J1694" t="s">
        <v>130</v>
      </c>
      <c r="K1694" t="s">
        <v>131</v>
      </c>
      <c r="L1694" t="s">
        <v>5097</v>
      </c>
      <c r="M1694" t="s">
        <v>5098</v>
      </c>
      <c r="N1694">
        <v>0.86361111099999999</v>
      </c>
      <c r="O1694">
        <v>0</v>
      </c>
      <c r="P1694">
        <v>2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1.727222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2175255</v>
      </c>
      <c r="B1695">
        <v>1</v>
      </c>
      <c r="C1695" t="s">
        <v>76</v>
      </c>
      <c r="D1695" t="s">
        <v>102</v>
      </c>
      <c r="E1695" t="s">
        <v>181</v>
      </c>
      <c r="F1695" t="s">
        <v>5099</v>
      </c>
      <c r="G1695" t="s">
        <v>194</v>
      </c>
      <c r="H1695" t="s">
        <v>46</v>
      </c>
      <c r="I1695" t="s">
        <v>129</v>
      </c>
      <c r="J1695" t="s">
        <v>130</v>
      </c>
      <c r="K1695" t="s">
        <v>131</v>
      </c>
      <c r="L1695" t="s">
        <v>5100</v>
      </c>
      <c r="M1695" t="s">
        <v>5101</v>
      </c>
      <c r="N1695">
        <v>5.3038888880000004</v>
      </c>
      <c r="O1695">
        <v>0</v>
      </c>
      <c r="P1695">
        <v>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5.3038889999999999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2175253</v>
      </c>
      <c r="B1696">
        <v>1</v>
      </c>
      <c r="C1696" t="s">
        <v>76</v>
      </c>
      <c r="D1696" t="s">
        <v>78</v>
      </c>
      <c r="E1696" t="s">
        <v>813</v>
      </c>
      <c r="F1696" t="s">
        <v>5102</v>
      </c>
      <c r="G1696" t="s">
        <v>136</v>
      </c>
      <c r="H1696" t="s">
        <v>47</v>
      </c>
      <c r="I1696" t="s">
        <v>129</v>
      </c>
      <c r="J1696" t="s">
        <v>130</v>
      </c>
      <c r="K1696" t="s">
        <v>131</v>
      </c>
      <c r="L1696" t="s">
        <v>5103</v>
      </c>
      <c r="M1696" t="s">
        <v>5104</v>
      </c>
      <c r="N1696">
        <v>0.82444444400000005</v>
      </c>
      <c r="O1696">
        <v>1</v>
      </c>
      <c r="P1696">
        <v>1571</v>
      </c>
      <c r="Q1696">
        <v>0</v>
      </c>
      <c r="R1696">
        <v>0</v>
      </c>
      <c r="S1696">
        <v>0</v>
      </c>
      <c r="T1696">
        <v>0</v>
      </c>
      <c r="U1696">
        <v>0.82444399999999995</v>
      </c>
      <c r="V1696">
        <v>1295.2022219999999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2175257</v>
      </c>
      <c r="B1697">
        <v>1</v>
      </c>
      <c r="C1697" t="s">
        <v>76</v>
      </c>
      <c r="D1697" t="s">
        <v>79</v>
      </c>
      <c r="E1697" t="s">
        <v>181</v>
      </c>
      <c r="F1697" t="s">
        <v>5105</v>
      </c>
      <c r="G1697" t="s">
        <v>194</v>
      </c>
      <c r="H1697" t="s">
        <v>46</v>
      </c>
      <c r="I1697" t="s">
        <v>129</v>
      </c>
      <c r="J1697" t="s">
        <v>130</v>
      </c>
      <c r="K1697" t="s">
        <v>131</v>
      </c>
      <c r="L1697" t="s">
        <v>5106</v>
      </c>
      <c r="M1697" t="s">
        <v>5107</v>
      </c>
      <c r="N1697">
        <v>2.3111111110000002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2.3111109999999999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2175269</v>
      </c>
      <c r="B1698">
        <v>1</v>
      </c>
      <c r="C1698" t="s">
        <v>76</v>
      </c>
      <c r="D1698" t="s">
        <v>100</v>
      </c>
      <c r="E1698" t="s">
        <v>181</v>
      </c>
      <c r="F1698" t="s">
        <v>5108</v>
      </c>
      <c r="G1698" t="s">
        <v>194</v>
      </c>
      <c r="H1698" t="s">
        <v>46</v>
      </c>
      <c r="I1698" t="s">
        <v>129</v>
      </c>
      <c r="J1698" t="s">
        <v>130</v>
      </c>
      <c r="K1698" t="s">
        <v>131</v>
      </c>
      <c r="L1698" t="s">
        <v>5109</v>
      </c>
      <c r="M1698" t="s">
        <v>5110</v>
      </c>
      <c r="N1698">
        <v>2.3250000000000002</v>
      </c>
      <c r="O1698">
        <v>0</v>
      </c>
      <c r="P1698">
        <v>8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18.600000000000001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2175262</v>
      </c>
      <c r="B1699">
        <v>1</v>
      </c>
      <c r="C1699" t="s">
        <v>76</v>
      </c>
      <c r="D1699" t="s">
        <v>90</v>
      </c>
      <c r="E1699" t="s">
        <v>126</v>
      </c>
      <c r="F1699" t="s">
        <v>5111</v>
      </c>
      <c r="G1699" t="s">
        <v>916</v>
      </c>
      <c r="H1699" t="s">
        <v>46</v>
      </c>
      <c r="I1699" t="s">
        <v>129</v>
      </c>
      <c r="J1699" t="s">
        <v>130</v>
      </c>
      <c r="K1699" t="s">
        <v>131</v>
      </c>
      <c r="L1699" t="s">
        <v>5112</v>
      </c>
      <c r="M1699" t="s">
        <v>5113</v>
      </c>
      <c r="N1699">
        <v>4.1391666660000004</v>
      </c>
      <c r="O1699">
        <v>0</v>
      </c>
      <c r="P1699">
        <v>24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99.34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2175272</v>
      </c>
      <c r="B1700">
        <v>1</v>
      </c>
      <c r="C1700" t="s">
        <v>76</v>
      </c>
      <c r="D1700" t="s">
        <v>97</v>
      </c>
      <c r="E1700" t="s">
        <v>181</v>
      </c>
      <c r="F1700" t="s">
        <v>5114</v>
      </c>
      <c r="G1700" t="s">
        <v>183</v>
      </c>
      <c r="H1700" t="s">
        <v>46</v>
      </c>
      <c r="I1700" t="s">
        <v>129</v>
      </c>
      <c r="J1700" t="s">
        <v>130</v>
      </c>
      <c r="K1700" t="s">
        <v>131</v>
      </c>
      <c r="L1700" t="s">
        <v>5115</v>
      </c>
      <c r="M1700" t="s">
        <v>5116</v>
      </c>
      <c r="N1700">
        <v>2.2283333330000001</v>
      </c>
      <c r="O1700">
        <v>0</v>
      </c>
      <c r="P1700">
        <v>2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4.4566670000000004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2175264</v>
      </c>
      <c r="B1701">
        <v>1</v>
      </c>
      <c r="C1701" t="s">
        <v>76</v>
      </c>
      <c r="D1701" t="s">
        <v>98</v>
      </c>
      <c r="E1701" t="s">
        <v>143</v>
      </c>
      <c r="F1701" t="s">
        <v>5117</v>
      </c>
      <c r="G1701" t="s">
        <v>136</v>
      </c>
      <c r="H1701" t="s">
        <v>47</v>
      </c>
      <c r="I1701" t="s">
        <v>129</v>
      </c>
      <c r="J1701" t="s">
        <v>130</v>
      </c>
      <c r="K1701" t="s">
        <v>131</v>
      </c>
      <c r="L1701" t="s">
        <v>5118</v>
      </c>
      <c r="M1701" t="s">
        <v>5119</v>
      </c>
      <c r="N1701">
        <v>0.42944444399999998</v>
      </c>
      <c r="O1701">
        <v>0</v>
      </c>
      <c r="P1701">
        <v>3</v>
      </c>
      <c r="Q1701">
        <v>3</v>
      </c>
      <c r="R1701">
        <v>87</v>
      </c>
      <c r="S1701">
        <v>0</v>
      </c>
      <c r="T1701">
        <v>57</v>
      </c>
      <c r="U1701">
        <v>0</v>
      </c>
      <c r="V1701">
        <v>1.288333</v>
      </c>
      <c r="W1701">
        <v>1.288333</v>
      </c>
      <c r="X1701">
        <v>37.361666999999997</v>
      </c>
      <c r="Y1701">
        <v>0</v>
      </c>
      <c r="Z1701">
        <v>24.478332999999999</v>
      </c>
    </row>
    <row r="1702" spans="1:26" x14ac:dyDescent="0.25">
      <c r="A1702">
        <v>2175263</v>
      </c>
      <c r="B1702">
        <v>1</v>
      </c>
      <c r="C1702" t="s">
        <v>76</v>
      </c>
      <c r="D1702" t="s">
        <v>91</v>
      </c>
      <c r="E1702" t="s">
        <v>134</v>
      </c>
      <c r="F1702" t="s">
        <v>5120</v>
      </c>
      <c r="G1702" t="s">
        <v>136</v>
      </c>
      <c r="H1702" t="s">
        <v>47</v>
      </c>
      <c r="I1702" t="s">
        <v>129</v>
      </c>
      <c r="J1702" t="s">
        <v>130</v>
      </c>
      <c r="K1702" t="s">
        <v>131</v>
      </c>
      <c r="L1702" t="s">
        <v>5121</v>
      </c>
      <c r="M1702" t="s">
        <v>5122</v>
      </c>
      <c r="N1702">
        <v>0.516666666</v>
      </c>
      <c r="O1702">
        <v>20</v>
      </c>
      <c r="P1702">
        <v>1</v>
      </c>
      <c r="Q1702">
        <v>0</v>
      </c>
      <c r="R1702">
        <v>0</v>
      </c>
      <c r="S1702">
        <v>0</v>
      </c>
      <c r="T1702">
        <v>0</v>
      </c>
      <c r="U1702">
        <v>10.333333</v>
      </c>
      <c r="V1702">
        <v>0.51666699999999999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2175265</v>
      </c>
      <c r="B1703">
        <v>1</v>
      </c>
      <c r="C1703" t="s">
        <v>76</v>
      </c>
      <c r="D1703" t="s">
        <v>81</v>
      </c>
      <c r="E1703" t="s">
        <v>181</v>
      </c>
      <c r="F1703" t="s">
        <v>5123</v>
      </c>
      <c r="G1703" t="s">
        <v>636</v>
      </c>
      <c r="H1703" t="s">
        <v>46</v>
      </c>
      <c r="I1703" t="s">
        <v>129</v>
      </c>
      <c r="J1703" t="s">
        <v>15</v>
      </c>
      <c r="K1703" t="s">
        <v>131</v>
      </c>
      <c r="L1703" t="s">
        <v>5124</v>
      </c>
      <c r="M1703" t="s">
        <v>5125</v>
      </c>
      <c r="N1703">
        <v>4.1749999999999998</v>
      </c>
      <c r="O1703">
        <v>0</v>
      </c>
      <c r="P1703">
        <v>7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29.225000000000001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2175267</v>
      </c>
      <c r="B1704">
        <v>1</v>
      </c>
      <c r="C1704" t="s">
        <v>77</v>
      </c>
      <c r="D1704" t="s">
        <v>108</v>
      </c>
      <c r="E1704" t="s">
        <v>181</v>
      </c>
      <c r="F1704" t="s">
        <v>5126</v>
      </c>
      <c r="G1704" t="s">
        <v>183</v>
      </c>
      <c r="H1704" t="s">
        <v>46</v>
      </c>
      <c r="I1704" t="s">
        <v>129</v>
      </c>
      <c r="J1704" t="s">
        <v>130</v>
      </c>
      <c r="K1704" t="s">
        <v>131</v>
      </c>
      <c r="L1704" t="s">
        <v>5127</v>
      </c>
      <c r="M1704" t="s">
        <v>5128</v>
      </c>
      <c r="N1704">
        <v>4.1683333329999996</v>
      </c>
      <c r="O1704">
        <v>0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4.1683329999999996</v>
      </c>
      <c r="Y1704">
        <v>0</v>
      </c>
      <c r="Z1704">
        <v>0</v>
      </c>
    </row>
    <row r="1705" spans="1:26" x14ac:dyDescent="0.25">
      <c r="A1705">
        <v>2175271</v>
      </c>
      <c r="B1705">
        <v>1</v>
      </c>
      <c r="C1705" t="s">
        <v>76</v>
      </c>
      <c r="D1705" t="s">
        <v>94</v>
      </c>
      <c r="E1705" t="s">
        <v>181</v>
      </c>
      <c r="F1705" t="s">
        <v>5129</v>
      </c>
      <c r="G1705" t="s">
        <v>194</v>
      </c>
      <c r="H1705" t="s">
        <v>46</v>
      </c>
      <c r="I1705" t="s">
        <v>129</v>
      </c>
      <c r="J1705" t="s">
        <v>130</v>
      </c>
      <c r="K1705" t="s">
        <v>131</v>
      </c>
      <c r="L1705" t="s">
        <v>5130</v>
      </c>
      <c r="M1705" t="s">
        <v>5131</v>
      </c>
      <c r="N1705">
        <v>4.6416666659999999</v>
      </c>
      <c r="O1705">
        <v>0</v>
      </c>
      <c r="P1705">
        <v>1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4.641667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2175277</v>
      </c>
      <c r="B1706">
        <v>1</v>
      </c>
      <c r="C1706" t="s">
        <v>76</v>
      </c>
      <c r="D1706" t="s">
        <v>78</v>
      </c>
      <c r="E1706" t="s">
        <v>181</v>
      </c>
      <c r="F1706" t="s">
        <v>5132</v>
      </c>
      <c r="G1706" t="s">
        <v>287</v>
      </c>
      <c r="H1706" t="s">
        <v>46</v>
      </c>
      <c r="I1706" t="s">
        <v>129</v>
      </c>
      <c r="J1706" t="s">
        <v>130</v>
      </c>
      <c r="K1706" t="s">
        <v>131</v>
      </c>
      <c r="L1706" t="s">
        <v>5133</v>
      </c>
      <c r="M1706" t="s">
        <v>5134</v>
      </c>
      <c r="N1706">
        <v>2.0952777770000002</v>
      </c>
      <c r="O1706">
        <v>0</v>
      </c>
      <c r="P1706">
        <v>1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2.095278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2175270</v>
      </c>
      <c r="B1707">
        <v>1</v>
      </c>
      <c r="C1707" t="s">
        <v>76</v>
      </c>
      <c r="D1707" t="s">
        <v>89</v>
      </c>
      <c r="E1707" t="s">
        <v>126</v>
      </c>
      <c r="F1707" t="s">
        <v>5135</v>
      </c>
      <c r="G1707" t="s">
        <v>140</v>
      </c>
      <c r="H1707" t="s">
        <v>46</v>
      </c>
      <c r="I1707" t="s">
        <v>129</v>
      </c>
      <c r="J1707" t="s">
        <v>130</v>
      </c>
      <c r="K1707" t="s">
        <v>131</v>
      </c>
      <c r="L1707" t="s">
        <v>5136</v>
      </c>
      <c r="M1707" t="s">
        <v>5137</v>
      </c>
      <c r="N1707">
        <v>1.4511111109999999</v>
      </c>
      <c r="O1707">
        <v>0</v>
      </c>
      <c r="P1707">
        <v>6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8.7066669999999995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2175273</v>
      </c>
      <c r="B1708">
        <v>1</v>
      </c>
      <c r="C1708" t="s">
        <v>76</v>
      </c>
      <c r="D1708" t="s">
        <v>100</v>
      </c>
      <c r="E1708" t="s">
        <v>181</v>
      </c>
      <c r="F1708" t="s">
        <v>5138</v>
      </c>
      <c r="G1708" t="s">
        <v>183</v>
      </c>
      <c r="H1708" t="s">
        <v>46</v>
      </c>
      <c r="I1708" t="s">
        <v>129</v>
      </c>
      <c r="J1708" t="s">
        <v>130</v>
      </c>
      <c r="K1708" t="s">
        <v>131</v>
      </c>
      <c r="L1708" t="s">
        <v>5139</v>
      </c>
      <c r="M1708" t="s">
        <v>5140</v>
      </c>
      <c r="N1708">
        <v>1.1541666660000001</v>
      </c>
      <c r="O1708">
        <v>0</v>
      </c>
      <c r="P1708">
        <v>3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3.4624999999999999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2175275</v>
      </c>
      <c r="B1709">
        <v>1</v>
      </c>
      <c r="C1709" t="s">
        <v>76</v>
      </c>
      <c r="D1709" t="s">
        <v>99</v>
      </c>
      <c r="E1709" t="s">
        <v>181</v>
      </c>
      <c r="F1709" t="s">
        <v>5141</v>
      </c>
      <c r="G1709" t="s">
        <v>194</v>
      </c>
      <c r="H1709" t="s">
        <v>46</v>
      </c>
      <c r="I1709" t="s">
        <v>129</v>
      </c>
      <c r="J1709" t="s">
        <v>130</v>
      </c>
      <c r="K1709" t="s">
        <v>131</v>
      </c>
      <c r="L1709" t="s">
        <v>5142</v>
      </c>
      <c r="M1709" t="s">
        <v>5143</v>
      </c>
      <c r="N1709">
        <v>2.4700000000000002</v>
      </c>
      <c r="O1709">
        <v>0</v>
      </c>
      <c r="P1709">
        <v>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2.4700000000000002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2175279</v>
      </c>
      <c r="B1710">
        <v>1</v>
      </c>
      <c r="C1710" t="s">
        <v>76</v>
      </c>
      <c r="D1710" t="s">
        <v>99</v>
      </c>
      <c r="E1710" t="s">
        <v>161</v>
      </c>
      <c r="F1710" t="s">
        <v>5144</v>
      </c>
      <c r="G1710" t="s">
        <v>163</v>
      </c>
      <c r="H1710" t="s">
        <v>46</v>
      </c>
      <c r="I1710" t="s">
        <v>129</v>
      </c>
      <c r="J1710" t="s">
        <v>130</v>
      </c>
      <c r="K1710" t="s">
        <v>131</v>
      </c>
      <c r="L1710" t="s">
        <v>5145</v>
      </c>
      <c r="M1710" t="s">
        <v>5146</v>
      </c>
      <c r="N1710">
        <v>0.58611111100000002</v>
      </c>
      <c r="O1710">
        <v>0</v>
      </c>
      <c r="P1710">
        <v>145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84.986110999999994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2175278</v>
      </c>
      <c r="B1711">
        <v>1</v>
      </c>
      <c r="C1711" t="s">
        <v>76</v>
      </c>
      <c r="D1711" t="s">
        <v>81</v>
      </c>
      <c r="E1711" t="s">
        <v>181</v>
      </c>
      <c r="F1711" t="s">
        <v>5147</v>
      </c>
      <c r="G1711" t="s">
        <v>194</v>
      </c>
      <c r="H1711" t="s">
        <v>46</v>
      </c>
      <c r="I1711" t="s">
        <v>129</v>
      </c>
      <c r="J1711" t="s">
        <v>130</v>
      </c>
      <c r="K1711" t="s">
        <v>131</v>
      </c>
      <c r="L1711" t="s">
        <v>5148</v>
      </c>
      <c r="M1711" t="s">
        <v>5149</v>
      </c>
      <c r="N1711">
        <v>3.0269444440000002</v>
      </c>
      <c r="O1711">
        <v>0</v>
      </c>
      <c r="P1711">
        <v>1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3.0269439999999999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2175280</v>
      </c>
      <c r="B1712">
        <v>1</v>
      </c>
      <c r="C1712" t="s">
        <v>77</v>
      </c>
      <c r="D1712" t="s">
        <v>124</v>
      </c>
      <c r="E1712" t="s">
        <v>186</v>
      </c>
      <c r="F1712" t="s">
        <v>5150</v>
      </c>
      <c r="G1712" t="s">
        <v>136</v>
      </c>
      <c r="H1712" t="s">
        <v>47</v>
      </c>
      <c r="I1712" t="s">
        <v>129</v>
      </c>
      <c r="J1712" t="s">
        <v>130</v>
      </c>
      <c r="K1712" t="s">
        <v>131</v>
      </c>
      <c r="L1712" t="s">
        <v>5151</v>
      </c>
      <c r="M1712" t="s">
        <v>5152</v>
      </c>
      <c r="N1712">
        <v>1.044166666</v>
      </c>
      <c r="O1712">
        <v>1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1.0441670000000001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2175282</v>
      </c>
      <c r="B1713">
        <v>1</v>
      </c>
      <c r="C1713" t="s">
        <v>76</v>
      </c>
      <c r="D1713" t="s">
        <v>92</v>
      </c>
      <c r="E1713" t="s">
        <v>181</v>
      </c>
      <c r="F1713" t="s">
        <v>5153</v>
      </c>
      <c r="G1713" t="s">
        <v>194</v>
      </c>
      <c r="H1713" t="s">
        <v>46</v>
      </c>
      <c r="I1713" t="s">
        <v>129</v>
      </c>
      <c r="J1713" t="s">
        <v>130</v>
      </c>
      <c r="K1713" t="s">
        <v>131</v>
      </c>
      <c r="L1713" t="s">
        <v>5154</v>
      </c>
      <c r="M1713" t="s">
        <v>5155</v>
      </c>
      <c r="N1713">
        <v>6.5963888879999999</v>
      </c>
      <c r="O1713">
        <v>0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6.5963890000000003</v>
      </c>
      <c r="Y1713">
        <v>0</v>
      </c>
      <c r="Z1713">
        <v>0</v>
      </c>
    </row>
    <row r="1714" spans="1:26" x14ac:dyDescent="0.25">
      <c r="A1714">
        <v>2175285</v>
      </c>
      <c r="B1714">
        <v>1</v>
      </c>
      <c r="C1714" t="s">
        <v>77</v>
      </c>
      <c r="D1714" t="s">
        <v>124</v>
      </c>
      <c r="E1714" t="s">
        <v>143</v>
      </c>
      <c r="F1714" t="s">
        <v>1791</v>
      </c>
      <c r="G1714" t="s">
        <v>136</v>
      </c>
      <c r="H1714" t="s">
        <v>47</v>
      </c>
      <c r="I1714" t="s">
        <v>129</v>
      </c>
      <c r="J1714" t="s">
        <v>130</v>
      </c>
      <c r="K1714" t="s">
        <v>131</v>
      </c>
      <c r="L1714" t="s">
        <v>5156</v>
      </c>
      <c r="M1714" t="s">
        <v>5157</v>
      </c>
      <c r="N1714">
        <v>4.6425000000000001</v>
      </c>
      <c r="O1714">
        <v>10</v>
      </c>
      <c r="P1714">
        <v>38</v>
      </c>
      <c r="Q1714">
        <v>0</v>
      </c>
      <c r="R1714">
        <v>0</v>
      </c>
      <c r="S1714">
        <v>0</v>
      </c>
      <c r="T1714">
        <v>0</v>
      </c>
      <c r="U1714">
        <v>46.424999999999997</v>
      </c>
      <c r="V1714">
        <v>176.41499999999999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2175288</v>
      </c>
      <c r="B1715">
        <v>1</v>
      </c>
      <c r="C1715" t="s">
        <v>77</v>
      </c>
      <c r="D1715" t="s">
        <v>108</v>
      </c>
      <c r="E1715" t="s">
        <v>181</v>
      </c>
      <c r="F1715" t="s">
        <v>5158</v>
      </c>
      <c r="G1715" t="s">
        <v>287</v>
      </c>
      <c r="H1715" t="s">
        <v>46</v>
      </c>
      <c r="I1715" t="s">
        <v>129</v>
      </c>
      <c r="J1715" t="s">
        <v>130</v>
      </c>
      <c r="K1715" t="s">
        <v>131</v>
      </c>
      <c r="L1715" t="s">
        <v>5159</v>
      </c>
      <c r="M1715" t="s">
        <v>5160</v>
      </c>
      <c r="N1715">
        <v>0.80111111099999999</v>
      </c>
      <c r="O1715">
        <v>0</v>
      </c>
      <c r="P1715">
        <v>4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3.2044440000000001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2175294</v>
      </c>
      <c r="B1716">
        <v>1</v>
      </c>
      <c r="C1716" t="s">
        <v>76</v>
      </c>
      <c r="D1716" t="s">
        <v>101</v>
      </c>
      <c r="E1716" t="s">
        <v>181</v>
      </c>
      <c r="F1716" t="s">
        <v>4975</v>
      </c>
      <c r="G1716" t="s">
        <v>636</v>
      </c>
      <c r="H1716" t="s">
        <v>46</v>
      </c>
      <c r="I1716" t="s">
        <v>129</v>
      </c>
      <c r="J1716" t="s">
        <v>130</v>
      </c>
      <c r="K1716" t="s">
        <v>131</v>
      </c>
      <c r="L1716" t="s">
        <v>5161</v>
      </c>
      <c r="M1716" t="s">
        <v>5162</v>
      </c>
      <c r="N1716">
        <v>0.37166666599999998</v>
      </c>
      <c r="O1716">
        <v>0</v>
      </c>
      <c r="P1716">
        <v>1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0.37166700000000003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2175289</v>
      </c>
      <c r="B1717">
        <v>1</v>
      </c>
      <c r="C1717" t="s">
        <v>77</v>
      </c>
      <c r="D1717" t="s">
        <v>108</v>
      </c>
      <c r="E1717" t="s">
        <v>813</v>
      </c>
      <c r="F1717" t="s">
        <v>5163</v>
      </c>
      <c r="G1717" t="s">
        <v>136</v>
      </c>
      <c r="H1717" t="s">
        <v>47</v>
      </c>
      <c r="I1717" t="s">
        <v>129</v>
      </c>
      <c r="J1717" t="s">
        <v>130</v>
      </c>
      <c r="K1717" t="s">
        <v>131</v>
      </c>
      <c r="L1717" t="s">
        <v>5164</v>
      </c>
      <c r="M1717" t="s">
        <v>5165</v>
      </c>
      <c r="N1717">
        <v>0.20472222200000001</v>
      </c>
      <c r="O1717">
        <v>381</v>
      </c>
      <c r="P1717">
        <v>3240</v>
      </c>
      <c r="Q1717">
        <v>24</v>
      </c>
      <c r="R1717">
        <v>5</v>
      </c>
      <c r="S1717">
        <v>214</v>
      </c>
      <c r="T1717">
        <v>2066</v>
      </c>
      <c r="U1717">
        <v>77.999167</v>
      </c>
      <c r="V1717">
        <v>663.29999899999996</v>
      </c>
      <c r="W1717">
        <v>4.9133329999999997</v>
      </c>
      <c r="X1717">
        <v>1.023611</v>
      </c>
      <c r="Y1717">
        <v>43.810555999999998</v>
      </c>
      <c r="Z1717">
        <v>422.95611100000002</v>
      </c>
    </row>
    <row r="1718" spans="1:26" x14ac:dyDescent="0.25">
      <c r="A1718">
        <v>2175290</v>
      </c>
      <c r="B1718">
        <v>1</v>
      </c>
      <c r="C1718" t="s">
        <v>76</v>
      </c>
      <c r="D1718" t="s">
        <v>88</v>
      </c>
      <c r="E1718" t="s">
        <v>134</v>
      </c>
      <c r="F1718" t="s">
        <v>5166</v>
      </c>
      <c r="G1718" t="s">
        <v>136</v>
      </c>
      <c r="H1718" t="s">
        <v>47</v>
      </c>
      <c r="I1718" t="s">
        <v>129</v>
      </c>
      <c r="J1718" t="s">
        <v>130</v>
      </c>
      <c r="K1718" t="s">
        <v>131</v>
      </c>
      <c r="L1718" t="s">
        <v>5167</v>
      </c>
      <c r="M1718" t="s">
        <v>5168</v>
      </c>
      <c r="N1718">
        <v>0.61083333299999998</v>
      </c>
      <c r="O1718">
        <v>37</v>
      </c>
      <c r="P1718">
        <v>1539</v>
      </c>
      <c r="Q1718">
        <v>0</v>
      </c>
      <c r="R1718">
        <v>0</v>
      </c>
      <c r="S1718">
        <v>0</v>
      </c>
      <c r="T1718">
        <v>0</v>
      </c>
      <c r="U1718">
        <v>22.600833000000002</v>
      </c>
      <c r="V1718">
        <v>940.07249899999999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2175295</v>
      </c>
      <c r="B1719">
        <v>1</v>
      </c>
      <c r="C1719" t="s">
        <v>77</v>
      </c>
      <c r="D1719" t="s">
        <v>123</v>
      </c>
      <c r="E1719" t="s">
        <v>126</v>
      </c>
      <c r="F1719" t="s">
        <v>5169</v>
      </c>
      <c r="G1719" t="s">
        <v>128</v>
      </c>
      <c r="H1719" t="s">
        <v>46</v>
      </c>
      <c r="I1719" t="s">
        <v>129</v>
      </c>
      <c r="J1719" t="s">
        <v>130</v>
      </c>
      <c r="K1719" t="s">
        <v>131</v>
      </c>
      <c r="L1719" t="s">
        <v>5170</v>
      </c>
      <c r="M1719" t="s">
        <v>5171</v>
      </c>
      <c r="N1719">
        <v>2.048611111</v>
      </c>
      <c r="O1719">
        <v>0</v>
      </c>
      <c r="P1719">
        <v>128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262.22222199999999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2175303</v>
      </c>
      <c r="B1720">
        <v>1</v>
      </c>
      <c r="C1720" t="s">
        <v>76</v>
      </c>
      <c r="D1720" t="s">
        <v>89</v>
      </c>
      <c r="E1720" t="s">
        <v>181</v>
      </c>
      <c r="F1720" t="s">
        <v>5172</v>
      </c>
      <c r="G1720" t="s">
        <v>194</v>
      </c>
      <c r="H1720" t="s">
        <v>46</v>
      </c>
      <c r="I1720" t="s">
        <v>129</v>
      </c>
      <c r="J1720" t="s">
        <v>130</v>
      </c>
      <c r="K1720" t="s">
        <v>131</v>
      </c>
      <c r="L1720" t="s">
        <v>5173</v>
      </c>
      <c r="M1720" t="s">
        <v>5174</v>
      </c>
      <c r="N1720">
        <v>1.885</v>
      </c>
      <c r="O1720">
        <v>0</v>
      </c>
      <c r="P1720">
        <v>1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1.885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2175304</v>
      </c>
      <c r="B1721">
        <v>1</v>
      </c>
      <c r="C1721" t="s">
        <v>76</v>
      </c>
      <c r="D1721" t="s">
        <v>104</v>
      </c>
      <c r="E1721" t="s">
        <v>181</v>
      </c>
      <c r="F1721" t="s">
        <v>5175</v>
      </c>
      <c r="G1721" t="s">
        <v>194</v>
      </c>
      <c r="H1721" t="s">
        <v>46</v>
      </c>
      <c r="I1721" t="s">
        <v>129</v>
      </c>
      <c r="J1721" t="s">
        <v>130</v>
      </c>
      <c r="K1721" t="s">
        <v>131</v>
      </c>
      <c r="L1721" t="s">
        <v>5176</v>
      </c>
      <c r="M1721" t="s">
        <v>5177</v>
      </c>
      <c r="N1721">
        <v>2.9011111110000001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1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2.9011110000000002</v>
      </c>
    </row>
    <row r="1722" spans="1:26" x14ac:dyDescent="0.25">
      <c r="A1722">
        <v>2175302</v>
      </c>
      <c r="B1722">
        <v>1</v>
      </c>
      <c r="C1722" t="s">
        <v>76</v>
      </c>
      <c r="D1722" t="s">
        <v>88</v>
      </c>
      <c r="E1722" t="s">
        <v>181</v>
      </c>
      <c r="F1722" t="s">
        <v>5178</v>
      </c>
      <c r="G1722" t="s">
        <v>183</v>
      </c>
      <c r="H1722" t="s">
        <v>46</v>
      </c>
      <c r="I1722" t="s">
        <v>129</v>
      </c>
      <c r="J1722" t="s">
        <v>130</v>
      </c>
      <c r="K1722" t="s">
        <v>131</v>
      </c>
      <c r="L1722" t="s">
        <v>5179</v>
      </c>
      <c r="M1722" t="s">
        <v>5180</v>
      </c>
      <c r="N1722">
        <v>2.0436111110000001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2.0436109999999998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2175308</v>
      </c>
      <c r="B1723">
        <v>1</v>
      </c>
      <c r="C1723" t="s">
        <v>76</v>
      </c>
      <c r="D1723" t="s">
        <v>86</v>
      </c>
      <c r="E1723" t="s">
        <v>181</v>
      </c>
      <c r="F1723" t="s">
        <v>5181</v>
      </c>
      <c r="G1723" t="s">
        <v>194</v>
      </c>
      <c r="H1723" t="s">
        <v>46</v>
      </c>
      <c r="I1723" t="s">
        <v>129</v>
      </c>
      <c r="J1723" t="s">
        <v>130</v>
      </c>
      <c r="K1723" t="s">
        <v>131</v>
      </c>
      <c r="L1723" t="s">
        <v>5182</v>
      </c>
      <c r="M1723" t="s">
        <v>5183</v>
      </c>
      <c r="N1723">
        <v>3.4569444439999999</v>
      </c>
      <c r="O1723">
        <v>0</v>
      </c>
      <c r="P1723">
        <v>7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24.198611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2175306</v>
      </c>
      <c r="B1724">
        <v>1</v>
      </c>
      <c r="C1724" t="s">
        <v>76</v>
      </c>
      <c r="D1724" t="s">
        <v>104</v>
      </c>
      <c r="E1724" t="s">
        <v>181</v>
      </c>
      <c r="F1724" t="s">
        <v>5184</v>
      </c>
      <c r="G1724" t="s">
        <v>194</v>
      </c>
      <c r="H1724" t="s">
        <v>46</v>
      </c>
      <c r="I1724" t="s">
        <v>129</v>
      </c>
      <c r="J1724" t="s">
        <v>130</v>
      </c>
      <c r="K1724" t="s">
        <v>131</v>
      </c>
      <c r="L1724" t="s">
        <v>5185</v>
      </c>
      <c r="M1724" t="s">
        <v>5186</v>
      </c>
      <c r="N1724">
        <v>3.5705555549999999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1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3.5705559999999998</v>
      </c>
    </row>
    <row r="1725" spans="1:26" x14ac:dyDescent="0.25">
      <c r="A1725">
        <v>2175310</v>
      </c>
      <c r="B1725">
        <v>1</v>
      </c>
      <c r="C1725" t="s">
        <v>76</v>
      </c>
      <c r="D1725" t="s">
        <v>82</v>
      </c>
      <c r="E1725" t="s">
        <v>181</v>
      </c>
      <c r="F1725" t="s">
        <v>5187</v>
      </c>
      <c r="G1725" t="s">
        <v>194</v>
      </c>
      <c r="H1725" t="s">
        <v>46</v>
      </c>
      <c r="I1725" t="s">
        <v>129</v>
      </c>
      <c r="J1725" t="s">
        <v>130</v>
      </c>
      <c r="K1725" t="s">
        <v>131</v>
      </c>
      <c r="L1725" t="s">
        <v>5188</v>
      </c>
      <c r="M1725" t="s">
        <v>5189</v>
      </c>
      <c r="N1725">
        <v>3.5533333329999999</v>
      </c>
      <c r="O1725">
        <v>0</v>
      </c>
      <c r="P1725">
        <v>1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3.5533329999999999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2175317</v>
      </c>
      <c r="B1726">
        <v>1</v>
      </c>
      <c r="C1726" t="s">
        <v>77</v>
      </c>
      <c r="D1726" t="s">
        <v>123</v>
      </c>
      <c r="E1726" t="s">
        <v>813</v>
      </c>
      <c r="F1726" t="s">
        <v>2225</v>
      </c>
      <c r="G1726" t="s">
        <v>136</v>
      </c>
      <c r="H1726" t="s">
        <v>47</v>
      </c>
      <c r="I1726" t="s">
        <v>129</v>
      </c>
      <c r="J1726" t="s">
        <v>130</v>
      </c>
      <c r="K1726" t="s">
        <v>131</v>
      </c>
      <c r="L1726" t="s">
        <v>5190</v>
      </c>
      <c r="M1726" t="s">
        <v>5191</v>
      </c>
      <c r="N1726">
        <v>0.100277777</v>
      </c>
      <c r="O1726">
        <v>452</v>
      </c>
      <c r="P1726">
        <v>2359</v>
      </c>
      <c r="Q1726">
        <v>0</v>
      </c>
      <c r="R1726">
        <v>0</v>
      </c>
      <c r="S1726">
        <v>0</v>
      </c>
      <c r="T1726">
        <v>0</v>
      </c>
      <c r="U1726">
        <v>45.325555000000001</v>
      </c>
      <c r="V1726">
        <v>236.55527599999999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2175323</v>
      </c>
      <c r="B1727">
        <v>1</v>
      </c>
      <c r="C1727" t="s">
        <v>77</v>
      </c>
      <c r="D1727" t="s">
        <v>123</v>
      </c>
      <c r="E1727" t="s">
        <v>161</v>
      </c>
      <c r="F1727" t="s">
        <v>5192</v>
      </c>
      <c r="G1727" t="s">
        <v>402</v>
      </c>
      <c r="H1727" t="s">
        <v>46</v>
      </c>
      <c r="I1727" t="s">
        <v>129</v>
      </c>
      <c r="J1727" t="s">
        <v>130</v>
      </c>
      <c r="K1727" t="s">
        <v>131</v>
      </c>
      <c r="L1727" t="s">
        <v>5193</v>
      </c>
      <c r="M1727" t="s">
        <v>5194</v>
      </c>
      <c r="N1727">
        <v>3.3263888879999999</v>
      </c>
      <c r="O1727">
        <v>0</v>
      </c>
      <c r="P1727">
        <v>216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718.5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2175322</v>
      </c>
      <c r="B1728">
        <v>1</v>
      </c>
      <c r="C1728" t="s">
        <v>76</v>
      </c>
      <c r="D1728" t="s">
        <v>103</v>
      </c>
      <c r="E1728" t="s">
        <v>181</v>
      </c>
      <c r="F1728" t="s">
        <v>5195</v>
      </c>
      <c r="G1728" t="s">
        <v>194</v>
      </c>
      <c r="H1728" t="s">
        <v>46</v>
      </c>
      <c r="I1728" t="s">
        <v>129</v>
      </c>
      <c r="J1728" t="s">
        <v>130</v>
      </c>
      <c r="K1728" t="s">
        <v>131</v>
      </c>
      <c r="L1728" t="s">
        <v>5196</v>
      </c>
      <c r="M1728" t="s">
        <v>5197</v>
      </c>
      <c r="N1728">
        <v>2.2124999999999999</v>
      </c>
      <c r="O1728">
        <v>0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2.2124999999999999</v>
      </c>
      <c r="Y1728">
        <v>0</v>
      </c>
      <c r="Z1728">
        <v>0</v>
      </c>
    </row>
    <row r="1729" spans="1:26" x14ac:dyDescent="0.25">
      <c r="A1729">
        <v>2175329</v>
      </c>
      <c r="B1729">
        <v>1</v>
      </c>
      <c r="C1729" t="s">
        <v>77</v>
      </c>
      <c r="D1729" t="s">
        <v>119</v>
      </c>
      <c r="E1729" t="s">
        <v>126</v>
      </c>
      <c r="F1729" t="s">
        <v>5198</v>
      </c>
      <c r="G1729" t="s">
        <v>152</v>
      </c>
      <c r="H1729" t="s">
        <v>46</v>
      </c>
      <c r="I1729" t="s">
        <v>129</v>
      </c>
      <c r="J1729" t="s">
        <v>130</v>
      </c>
      <c r="K1729" t="s">
        <v>131</v>
      </c>
      <c r="L1729" t="s">
        <v>5199</v>
      </c>
      <c r="M1729" t="s">
        <v>5200</v>
      </c>
      <c r="N1729">
        <v>1.1219444439999999</v>
      </c>
      <c r="O1729">
        <v>0</v>
      </c>
      <c r="P1729">
        <v>107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120.048056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2175320</v>
      </c>
      <c r="B1730">
        <v>1</v>
      </c>
      <c r="C1730" t="s">
        <v>76</v>
      </c>
      <c r="D1730" t="s">
        <v>106</v>
      </c>
      <c r="E1730" t="s">
        <v>181</v>
      </c>
      <c r="F1730" t="s">
        <v>5201</v>
      </c>
      <c r="G1730" t="s">
        <v>163</v>
      </c>
      <c r="H1730" t="s">
        <v>46</v>
      </c>
      <c r="I1730" t="s">
        <v>129</v>
      </c>
      <c r="J1730" t="s">
        <v>130</v>
      </c>
      <c r="K1730" t="s">
        <v>131</v>
      </c>
      <c r="L1730" t="s">
        <v>5202</v>
      </c>
      <c r="M1730" t="s">
        <v>5203</v>
      </c>
      <c r="N1730">
        <v>1.076944444</v>
      </c>
      <c r="O1730">
        <v>0</v>
      </c>
      <c r="P1730">
        <v>2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2.1538889999999999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2175327</v>
      </c>
      <c r="B1731">
        <v>1</v>
      </c>
      <c r="C1731" t="s">
        <v>76</v>
      </c>
      <c r="D1731" t="s">
        <v>91</v>
      </c>
      <c r="E1731" t="s">
        <v>181</v>
      </c>
      <c r="F1731" t="s">
        <v>5204</v>
      </c>
      <c r="G1731" t="s">
        <v>194</v>
      </c>
      <c r="H1731" t="s">
        <v>46</v>
      </c>
      <c r="I1731" t="s">
        <v>129</v>
      </c>
      <c r="J1731" t="s">
        <v>130</v>
      </c>
      <c r="K1731" t="s">
        <v>131</v>
      </c>
      <c r="L1731" t="s">
        <v>5205</v>
      </c>
      <c r="M1731" t="s">
        <v>5206</v>
      </c>
      <c r="N1731">
        <v>0.55333333299999998</v>
      </c>
      <c r="O1731">
        <v>0</v>
      </c>
      <c r="P1731">
        <v>0</v>
      </c>
      <c r="Q1731">
        <v>0</v>
      </c>
      <c r="R1731">
        <v>4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2.213333</v>
      </c>
      <c r="Y1731">
        <v>0</v>
      </c>
      <c r="Z1731">
        <v>0</v>
      </c>
    </row>
    <row r="1732" spans="1:26" x14ac:dyDescent="0.25">
      <c r="A1732">
        <v>2175326</v>
      </c>
      <c r="B1732">
        <v>1</v>
      </c>
      <c r="C1732" t="s">
        <v>77</v>
      </c>
      <c r="D1732" t="s">
        <v>115</v>
      </c>
      <c r="E1732" t="s">
        <v>181</v>
      </c>
      <c r="F1732" t="s">
        <v>5207</v>
      </c>
      <c r="G1732" t="s">
        <v>287</v>
      </c>
      <c r="H1732" t="s">
        <v>46</v>
      </c>
      <c r="I1732" t="s">
        <v>129</v>
      </c>
      <c r="J1732" t="s">
        <v>130</v>
      </c>
      <c r="K1732" t="s">
        <v>131</v>
      </c>
      <c r="L1732" t="s">
        <v>5208</v>
      </c>
      <c r="M1732" t="s">
        <v>5209</v>
      </c>
      <c r="N1732">
        <v>2.5338888879999999</v>
      </c>
      <c r="O1732">
        <v>0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2.5338889999999998</v>
      </c>
      <c r="Y1732">
        <v>0</v>
      </c>
      <c r="Z1732">
        <v>0</v>
      </c>
    </row>
    <row r="1733" spans="1:26" x14ac:dyDescent="0.25">
      <c r="A1733">
        <v>2175336</v>
      </c>
      <c r="B1733">
        <v>1</v>
      </c>
      <c r="C1733" t="s">
        <v>77</v>
      </c>
      <c r="D1733" t="s">
        <v>117</v>
      </c>
      <c r="E1733" t="s">
        <v>181</v>
      </c>
      <c r="F1733" t="s">
        <v>5210</v>
      </c>
      <c r="G1733" t="s">
        <v>194</v>
      </c>
      <c r="H1733" t="s">
        <v>46</v>
      </c>
      <c r="I1733" t="s">
        <v>129</v>
      </c>
      <c r="J1733" t="s">
        <v>130</v>
      </c>
      <c r="K1733" t="s">
        <v>131</v>
      </c>
      <c r="L1733" t="s">
        <v>5211</v>
      </c>
      <c r="M1733" t="s">
        <v>5212</v>
      </c>
      <c r="N1733">
        <v>2.9483333329999999</v>
      </c>
      <c r="O1733">
        <v>0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2.9483329999999999</v>
      </c>
      <c r="Y1733">
        <v>0</v>
      </c>
      <c r="Z1733">
        <v>0</v>
      </c>
    </row>
    <row r="1734" spans="1:26" x14ac:dyDescent="0.25">
      <c r="A1734">
        <v>2175333</v>
      </c>
      <c r="B1734">
        <v>1</v>
      </c>
      <c r="C1734" t="s">
        <v>76</v>
      </c>
      <c r="D1734" t="s">
        <v>80</v>
      </c>
      <c r="E1734" t="s">
        <v>181</v>
      </c>
      <c r="F1734" t="s">
        <v>5213</v>
      </c>
      <c r="G1734" t="s">
        <v>194</v>
      </c>
      <c r="H1734" t="s">
        <v>46</v>
      </c>
      <c r="I1734" t="s">
        <v>129</v>
      </c>
      <c r="J1734" t="s">
        <v>130</v>
      </c>
      <c r="K1734" t="s">
        <v>131</v>
      </c>
      <c r="L1734" t="s">
        <v>5214</v>
      </c>
      <c r="M1734" t="s">
        <v>5215</v>
      </c>
      <c r="N1734">
        <v>0.96222222199999996</v>
      </c>
      <c r="O1734">
        <v>0</v>
      </c>
      <c r="P1734">
        <v>5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4.8111110000000004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2175343</v>
      </c>
      <c r="B1735">
        <v>1</v>
      </c>
      <c r="C1735" t="s">
        <v>76</v>
      </c>
      <c r="D1735" t="s">
        <v>100</v>
      </c>
      <c r="E1735" t="s">
        <v>126</v>
      </c>
      <c r="F1735" t="s">
        <v>5216</v>
      </c>
      <c r="G1735" t="s">
        <v>128</v>
      </c>
      <c r="H1735" t="s">
        <v>46</v>
      </c>
      <c r="I1735" t="s">
        <v>129</v>
      </c>
      <c r="J1735" t="s">
        <v>130</v>
      </c>
      <c r="K1735" t="s">
        <v>131</v>
      </c>
      <c r="L1735" t="s">
        <v>5217</v>
      </c>
      <c r="M1735" t="s">
        <v>5218</v>
      </c>
      <c r="N1735">
        <v>1.1444444439999999</v>
      </c>
      <c r="O1735">
        <v>0</v>
      </c>
      <c r="P1735">
        <v>4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4.5777780000000003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2175340</v>
      </c>
      <c r="B1736">
        <v>1</v>
      </c>
      <c r="C1736" t="s">
        <v>76</v>
      </c>
      <c r="D1736" t="s">
        <v>79</v>
      </c>
      <c r="E1736" t="s">
        <v>181</v>
      </c>
      <c r="F1736" t="s">
        <v>5219</v>
      </c>
      <c r="G1736" t="s">
        <v>183</v>
      </c>
      <c r="H1736" t="s">
        <v>46</v>
      </c>
      <c r="I1736" t="s">
        <v>129</v>
      </c>
      <c r="J1736" t="s">
        <v>130</v>
      </c>
      <c r="K1736" t="s">
        <v>131</v>
      </c>
      <c r="L1736" t="s">
        <v>5220</v>
      </c>
      <c r="M1736" t="s">
        <v>5221</v>
      </c>
      <c r="N1736">
        <v>2.2094444439999998</v>
      </c>
      <c r="O1736">
        <v>0</v>
      </c>
      <c r="P1736">
        <v>37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81.749443999999997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2175337</v>
      </c>
      <c r="B1737">
        <v>1</v>
      </c>
      <c r="C1737" t="s">
        <v>76</v>
      </c>
      <c r="D1737" t="s">
        <v>101</v>
      </c>
      <c r="E1737" t="s">
        <v>813</v>
      </c>
      <c r="F1737" t="s">
        <v>5222</v>
      </c>
      <c r="G1737" t="s">
        <v>136</v>
      </c>
      <c r="H1737" t="s">
        <v>47</v>
      </c>
      <c r="I1737" t="s">
        <v>129</v>
      </c>
      <c r="J1737" t="s">
        <v>130</v>
      </c>
      <c r="K1737" t="s">
        <v>131</v>
      </c>
      <c r="L1737" t="s">
        <v>5223</v>
      </c>
      <c r="M1737" t="s">
        <v>5224</v>
      </c>
      <c r="N1737">
        <v>0.391944444</v>
      </c>
      <c r="O1737">
        <v>46</v>
      </c>
      <c r="P1737">
        <v>4591</v>
      </c>
      <c r="Q1737">
        <v>0</v>
      </c>
      <c r="R1737">
        <v>0</v>
      </c>
      <c r="S1737">
        <v>0</v>
      </c>
      <c r="T1737">
        <v>0</v>
      </c>
      <c r="U1737">
        <v>18.029444000000002</v>
      </c>
      <c r="V1737">
        <v>1799.4169420000001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2175341</v>
      </c>
      <c r="B1738">
        <v>1</v>
      </c>
      <c r="C1738" t="s">
        <v>76</v>
      </c>
      <c r="D1738" t="s">
        <v>104</v>
      </c>
      <c r="E1738" t="s">
        <v>134</v>
      </c>
      <c r="F1738" t="s">
        <v>5225</v>
      </c>
      <c r="G1738" t="s">
        <v>136</v>
      </c>
      <c r="H1738" t="s">
        <v>47</v>
      </c>
      <c r="I1738" t="s">
        <v>129</v>
      </c>
      <c r="J1738" t="s">
        <v>130</v>
      </c>
      <c r="K1738" t="s">
        <v>131</v>
      </c>
      <c r="L1738" t="s">
        <v>5226</v>
      </c>
      <c r="M1738" t="s">
        <v>5227</v>
      </c>
      <c r="N1738">
        <v>0.134722222</v>
      </c>
      <c r="O1738">
        <v>0</v>
      </c>
      <c r="P1738">
        <v>0</v>
      </c>
      <c r="Q1738">
        <v>1</v>
      </c>
      <c r="R1738">
        <v>269</v>
      </c>
      <c r="S1738">
        <v>0</v>
      </c>
      <c r="T1738">
        <v>0</v>
      </c>
      <c r="U1738">
        <v>0</v>
      </c>
      <c r="V1738">
        <v>0</v>
      </c>
      <c r="W1738">
        <v>0.13472200000000001</v>
      </c>
      <c r="X1738">
        <v>36.240278000000004</v>
      </c>
      <c r="Y1738">
        <v>0</v>
      </c>
      <c r="Z1738">
        <v>0</v>
      </c>
    </row>
    <row r="1739" spans="1:26" x14ac:dyDescent="0.25">
      <c r="A1739">
        <v>2175351</v>
      </c>
      <c r="B1739">
        <v>1</v>
      </c>
      <c r="C1739" t="s">
        <v>76</v>
      </c>
      <c r="D1739" t="s">
        <v>96</v>
      </c>
      <c r="E1739" t="s">
        <v>181</v>
      </c>
      <c r="F1739" t="s">
        <v>5228</v>
      </c>
      <c r="G1739" t="s">
        <v>183</v>
      </c>
      <c r="H1739" t="s">
        <v>46</v>
      </c>
      <c r="I1739" t="s">
        <v>129</v>
      </c>
      <c r="J1739" t="s">
        <v>130</v>
      </c>
      <c r="K1739" t="s">
        <v>131</v>
      </c>
      <c r="L1739" t="s">
        <v>5229</v>
      </c>
      <c r="M1739" t="s">
        <v>5230</v>
      </c>
      <c r="N1739">
        <v>2.3405555549999999</v>
      </c>
      <c r="O1739">
        <v>0</v>
      </c>
      <c r="P1739">
        <v>1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2.3405559999999999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2175349</v>
      </c>
      <c r="B1740">
        <v>1</v>
      </c>
      <c r="C1740" t="s">
        <v>76</v>
      </c>
      <c r="D1740" t="s">
        <v>103</v>
      </c>
      <c r="E1740" t="s">
        <v>126</v>
      </c>
      <c r="F1740" t="s">
        <v>5231</v>
      </c>
      <c r="G1740" t="s">
        <v>444</v>
      </c>
      <c r="H1740" t="s">
        <v>46</v>
      </c>
      <c r="I1740" t="s">
        <v>129</v>
      </c>
      <c r="J1740" t="s">
        <v>130</v>
      </c>
      <c r="K1740" t="s">
        <v>131</v>
      </c>
      <c r="L1740" t="s">
        <v>5232</v>
      </c>
      <c r="M1740" t="s">
        <v>5233</v>
      </c>
      <c r="N1740">
        <v>2.8913888879999998</v>
      </c>
      <c r="O1740">
        <v>0</v>
      </c>
      <c r="P1740">
        <v>0</v>
      </c>
      <c r="Q1740">
        <v>0</v>
      </c>
      <c r="R1740">
        <v>40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115.655556</v>
      </c>
      <c r="Y1740">
        <v>0</v>
      </c>
      <c r="Z1740">
        <v>0</v>
      </c>
    </row>
    <row r="1741" spans="1:26" x14ac:dyDescent="0.25">
      <c r="A1741">
        <v>2175355</v>
      </c>
      <c r="B1741">
        <v>1</v>
      </c>
      <c r="C1741" t="s">
        <v>77</v>
      </c>
      <c r="D1741" t="s">
        <v>114</v>
      </c>
      <c r="E1741" t="s">
        <v>126</v>
      </c>
      <c r="F1741" t="s">
        <v>5234</v>
      </c>
      <c r="G1741" t="s">
        <v>128</v>
      </c>
      <c r="H1741" t="s">
        <v>46</v>
      </c>
      <c r="I1741" t="s">
        <v>129</v>
      </c>
      <c r="J1741" t="s">
        <v>130</v>
      </c>
      <c r="K1741" t="s">
        <v>131</v>
      </c>
      <c r="L1741" t="s">
        <v>5235</v>
      </c>
      <c r="M1741" t="s">
        <v>5236</v>
      </c>
      <c r="N1741">
        <v>1.1344444440000001</v>
      </c>
      <c r="O1741">
        <v>0</v>
      </c>
      <c r="P1741">
        <v>70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79.411111000000005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2175335</v>
      </c>
      <c r="B1742">
        <v>1</v>
      </c>
      <c r="C1742" t="s">
        <v>76</v>
      </c>
      <c r="D1742" t="s">
        <v>104</v>
      </c>
      <c r="E1742" t="s">
        <v>161</v>
      </c>
      <c r="F1742" t="s">
        <v>5237</v>
      </c>
      <c r="G1742" t="s">
        <v>3274</v>
      </c>
      <c r="H1742" t="s">
        <v>46</v>
      </c>
      <c r="I1742" t="s">
        <v>129</v>
      </c>
      <c r="J1742" t="s">
        <v>130</v>
      </c>
      <c r="K1742" t="s">
        <v>131</v>
      </c>
      <c r="L1742" t="s">
        <v>5238</v>
      </c>
      <c r="M1742" t="s">
        <v>5239</v>
      </c>
      <c r="N1742">
        <v>0.40416666600000001</v>
      </c>
      <c r="O1742">
        <v>0</v>
      </c>
      <c r="P1742">
        <v>0</v>
      </c>
      <c r="Q1742">
        <v>0</v>
      </c>
      <c r="R1742">
        <v>46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18.591667000000001</v>
      </c>
      <c r="Y1742">
        <v>0</v>
      </c>
      <c r="Z1742">
        <v>0</v>
      </c>
    </row>
    <row r="1743" spans="1:26" x14ac:dyDescent="0.25">
      <c r="A1743">
        <v>2175358</v>
      </c>
      <c r="B1743">
        <v>1</v>
      </c>
      <c r="C1743" t="s">
        <v>76</v>
      </c>
      <c r="D1743" t="s">
        <v>103</v>
      </c>
      <c r="E1743" t="s">
        <v>181</v>
      </c>
      <c r="F1743" t="s">
        <v>5240</v>
      </c>
      <c r="G1743" t="s">
        <v>194</v>
      </c>
      <c r="H1743" t="s">
        <v>46</v>
      </c>
      <c r="I1743" t="s">
        <v>129</v>
      </c>
      <c r="J1743" t="s">
        <v>130</v>
      </c>
      <c r="K1743" t="s">
        <v>131</v>
      </c>
      <c r="L1743" t="s">
        <v>5241</v>
      </c>
      <c r="M1743" t="s">
        <v>5242</v>
      </c>
      <c r="N1743">
        <v>0.68</v>
      </c>
      <c r="O1743">
        <v>0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0.68</v>
      </c>
      <c r="Y1743">
        <v>0</v>
      </c>
      <c r="Z1743">
        <v>0</v>
      </c>
    </row>
    <row r="1744" spans="1:26" x14ac:dyDescent="0.25">
      <c r="A1744">
        <v>2175400</v>
      </c>
      <c r="B1744">
        <v>1</v>
      </c>
      <c r="C1744" t="s">
        <v>76</v>
      </c>
      <c r="D1744" t="s">
        <v>92</v>
      </c>
      <c r="E1744" t="s">
        <v>181</v>
      </c>
      <c r="F1744" t="s">
        <v>5243</v>
      </c>
      <c r="G1744" t="s">
        <v>194</v>
      </c>
      <c r="H1744" t="s">
        <v>46</v>
      </c>
      <c r="I1744" t="s">
        <v>129</v>
      </c>
      <c r="J1744" t="s">
        <v>130</v>
      </c>
      <c r="K1744" t="s">
        <v>131</v>
      </c>
      <c r="L1744" t="s">
        <v>5244</v>
      </c>
      <c r="M1744" t="s">
        <v>5245</v>
      </c>
      <c r="N1744">
        <v>4.3911111109999998</v>
      </c>
      <c r="O1744">
        <v>0</v>
      </c>
      <c r="P1744">
        <v>0</v>
      </c>
      <c r="Q1744">
        <v>0</v>
      </c>
      <c r="R1744">
        <v>2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8.7822220000000009</v>
      </c>
      <c r="Y1744">
        <v>0</v>
      </c>
      <c r="Z1744">
        <v>0</v>
      </c>
    </row>
    <row r="1745" spans="1:26" x14ac:dyDescent="0.25">
      <c r="A1745">
        <v>2175356</v>
      </c>
      <c r="B1745">
        <v>1</v>
      </c>
      <c r="C1745" t="s">
        <v>76</v>
      </c>
      <c r="D1745" t="s">
        <v>89</v>
      </c>
      <c r="E1745" t="s">
        <v>813</v>
      </c>
      <c r="F1745" t="s">
        <v>5246</v>
      </c>
      <c r="G1745" t="s">
        <v>136</v>
      </c>
      <c r="H1745" t="s">
        <v>47</v>
      </c>
      <c r="I1745" t="s">
        <v>129</v>
      </c>
      <c r="J1745" t="s">
        <v>130</v>
      </c>
      <c r="K1745" t="s">
        <v>131</v>
      </c>
      <c r="L1745" t="s">
        <v>5247</v>
      </c>
      <c r="M1745" t="s">
        <v>5248</v>
      </c>
      <c r="N1745">
        <v>0.148888888</v>
      </c>
      <c r="O1745">
        <v>185</v>
      </c>
      <c r="P1745">
        <v>4820</v>
      </c>
      <c r="Q1745">
        <v>0</v>
      </c>
      <c r="R1745">
        <v>0</v>
      </c>
      <c r="S1745">
        <v>2</v>
      </c>
      <c r="T1745">
        <v>269</v>
      </c>
      <c r="U1745">
        <v>27.544443999999999</v>
      </c>
      <c r="V1745">
        <v>717.64444000000003</v>
      </c>
      <c r="W1745">
        <v>0</v>
      </c>
      <c r="X1745">
        <v>0</v>
      </c>
      <c r="Y1745">
        <v>0.29777799999999999</v>
      </c>
      <c r="Z1745">
        <v>40.051110999999999</v>
      </c>
    </row>
    <row r="1746" spans="1:26" x14ac:dyDescent="0.25">
      <c r="A1746">
        <v>2175357</v>
      </c>
      <c r="B1746">
        <v>1</v>
      </c>
      <c r="C1746" t="s">
        <v>76</v>
      </c>
      <c r="D1746" t="s">
        <v>89</v>
      </c>
      <c r="E1746" t="s">
        <v>186</v>
      </c>
      <c r="F1746" t="s">
        <v>5249</v>
      </c>
      <c r="G1746" t="s">
        <v>136</v>
      </c>
      <c r="H1746" t="s">
        <v>47</v>
      </c>
      <c r="I1746" t="s">
        <v>129</v>
      </c>
      <c r="J1746" t="s">
        <v>130</v>
      </c>
      <c r="K1746" t="s">
        <v>131</v>
      </c>
      <c r="L1746" t="s">
        <v>5250</v>
      </c>
      <c r="M1746" t="s">
        <v>5251</v>
      </c>
      <c r="N1746">
        <v>0.13750000000000001</v>
      </c>
      <c r="O1746">
        <v>47</v>
      </c>
      <c r="P1746">
        <v>1826</v>
      </c>
      <c r="Q1746">
        <v>0</v>
      </c>
      <c r="R1746">
        <v>0</v>
      </c>
      <c r="S1746">
        <v>0</v>
      </c>
      <c r="T1746">
        <v>0</v>
      </c>
      <c r="U1746">
        <v>6.4625000000000004</v>
      </c>
      <c r="V1746">
        <v>251.07499999999999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2227994</v>
      </c>
      <c r="B1747">
        <v>1</v>
      </c>
      <c r="C1747" t="s">
        <v>76</v>
      </c>
      <c r="D1747" t="s">
        <v>99</v>
      </c>
      <c r="E1747" t="s">
        <v>181</v>
      </c>
      <c r="F1747" t="s">
        <v>5252</v>
      </c>
      <c r="G1747" t="s">
        <v>183</v>
      </c>
      <c r="H1747" t="s">
        <v>46</v>
      </c>
      <c r="I1747" t="s">
        <v>129</v>
      </c>
      <c r="J1747" t="s">
        <v>130</v>
      </c>
      <c r="K1747" t="s">
        <v>131</v>
      </c>
      <c r="L1747" t="s">
        <v>5253</v>
      </c>
      <c r="M1747" t="s">
        <v>5254</v>
      </c>
      <c r="N1747">
        <v>101.2</v>
      </c>
      <c r="O1747">
        <v>0</v>
      </c>
      <c r="P1747">
        <v>1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101.2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2175364</v>
      </c>
      <c r="B1748">
        <v>1</v>
      </c>
      <c r="C1748" t="s">
        <v>77</v>
      </c>
      <c r="D1748" t="s">
        <v>124</v>
      </c>
      <c r="E1748" t="s">
        <v>126</v>
      </c>
      <c r="F1748" t="s">
        <v>5255</v>
      </c>
      <c r="G1748" t="s">
        <v>671</v>
      </c>
      <c r="H1748" t="s">
        <v>46</v>
      </c>
      <c r="I1748" t="s">
        <v>129</v>
      </c>
      <c r="J1748" t="s">
        <v>130</v>
      </c>
      <c r="K1748" t="s">
        <v>131</v>
      </c>
      <c r="L1748" t="s">
        <v>5256</v>
      </c>
      <c r="M1748" t="s">
        <v>5257</v>
      </c>
      <c r="N1748">
        <v>2.5375000000000001</v>
      </c>
      <c r="O1748">
        <v>0</v>
      </c>
      <c r="P1748">
        <v>62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157.32499999999999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2175363</v>
      </c>
      <c r="B1749">
        <v>1</v>
      </c>
      <c r="C1749" t="s">
        <v>76</v>
      </c>
      <c r="D1749" t="s">
        <v>81</v>
      </c>
      <c r="E1749" t="s">
        <v>181</v>
      </c>
      <c r="F1749" t="s">
        <v>5258</v>
      </c>
      <c r="G1749" t="s">
        <v>194</v>
      </c>
      <c r="H1749" t="s">
        <v>46</v>
      </c>
      <c r="I1749" t="s">
        <v>129</v>
      </c>
      <c r="J1749" t="s">
        <v>130</v>
      </c>
      <c r="K1749" t="s">
        <v>131</v>
      </c>
      <c r="L1749" t="s">
        <v>5259</v>
      </c>
      <c r="M1749" t="s">
        <v>5260</v>
      </c>
      <c r="N1749">
        <v>2.0783333329999998</v>
      </c>
      <c r="O1749">
        <v>0</v>
      </c>
      <c r="P1749">
        <v>10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20.783332999999999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2175366</v>
      </c>
      <c r="B1750">
        <v>1</v>
      </c>
      <c r="C1750" t="s">
        <v>76</v>
      </c>
      <c r="D1750" t="s">
        <v>78</v>
      </c>
      <c r="E1750" t="s">
        <v>161</v>
      </c>
      <c r="F1750" t="s">
        <v>5261</v>
      </c>
      <c r="G1750" t="s">
        <v>163</v>
      </c>
      <c r="H1750" t="s">
        <v>46</v>
      </c>
      <c r="I1750" t="s">
        <v>129</v>
      </c>
      <c r="J1750" t="s">
        <v>130</v>
      </c>
      <c r="K1750" t="s">
        <v>131</v>
      </c>
      <c r="L1750" t="s">
        <v>5262</v>
      </c>
      <c r="M1750" t="s">
        <v>5263</v>
      </c>
      <c r="N1750">
        <v>0.72250000000000003</v>
      </c>
      <c r="O1750">
        <v>0</v>
      </c>
      <c r="P1750">
        <v>348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251.43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2175381</v>
      </c>
      <c r="B1751">
        <v>1</v>
      </c>
      <c r="C1751" t="s">
        <v>77</v>
      </c>
      <c r="D1751" t="s">
        <v>119</v>
      </c>
      <c r="E1751" t="s">
        <v>161</v>
      </c>
      <c r="F1751" t="s">
        <v>472</v>
      </c>
      <c r="G1751" t="s">
        <v>402</v>
      </c>
      <c r="H1751" t="s">
        <v>46</v>
      </c>
      <c r="I1751" t="s">
        <v>129</v>
      </c>
      <c r="J1751" t="s">
        <v>130</v>
      </c>
      <c r="K1751" t="s">
        <v>131</v>
      </c>
      <c r="L1751" t="s">
        <v>5264</v>
      </c>
      <c r="M1751" t="s">
        <v>5265</v>
      </c>
      <c r="N1751">
        <v>1.0308333329999999</v>
      </c>
      <c r="O1751">
        <v>0</v>
      </c>
      <c r="P1751">
        <v>460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474.183333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2175369</v>
      </c>
      <c r="B1752">
        <v>1</v>
      </c>
      <c r="C1752" t="s">
        <v>76</v>
      </c>
      <c r="D1752" t="s">
        <v>78</v>
      </c>
      <c r="E1752" t="s">
        <v>181</v>
      </c>
      <c r="F1752" t="s">
        <v>5266</v>
      </c>
      <c r="G1752" t="s">
        <v>183</v>
      </c>
      <c r="H1752" t="s">
        <v>46</v>
      </c>
      <c r="I1752" t="s">
        <v>129</v>
      </c>
      <c r="J1752" t="s">
        <v>130</v>
      </c>
      <c r="K1752" t="s">
        <v>131</v>
      </c>
      <c r="L1752" t="s">
        <v>5267</v>
      </c>
      <c r="M1752" t="s">
        <v>5268</v>
      </c>
      <c r="N1752">
        <v>4.8091666660000003</v>
      </c>
      <c r="O1752">
        <v>0</v>
      </c>
      <c r="P1752">
        <v>99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476.10750000000002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2175367</v>
      </c>
      <c r="B1753">
        <v>1</v>
      </c>
      <c r="C1753" t="s">
        <v>77</v>
      </c>
      <c r="D1753" t="s">
        <v>124</v>
      </c>
      <c r="E1753" t="s">
        <v>181</v>
      </c>
      <c r="F1753" t="s">
        <v>5269</v>
      </c>
      <c r="G1753" t="s">
        <v>636</v>
      </c>
      <c r="H1753" t="s">
        <v>46</v>
      </c>
      <c r="I1753" t="s">
        <v>129</v>
      </c>
      <c r="J1753" t="s">
        <v>15</v>
      </c>
      <c r="K1753" t="s">
        <v>131</v>
      </c>
      <c r="L1753" t="s">
        <v>5270</v>
      </c>
      <c r="M1753" t="s">
        <v>5271</v>
      </c>
      <c r="N1753">
        <v>0.98444444399999997</v>
      </c>
      <c r="O1753">
        <v>0</v>
      </c>
      <c r="P1753">
        <v>1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0.98444399999999999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2175370</v>
      </c>
      <c r="B1754">
        <v>1</v>
      </c>
      <c r="C1754" t="s">
        <v>76</v>
      </c>
      <c r="D1754" t="s">
        <v>78</v>
      </c>
      <c r="E1754" t="s">
        <v>181</v>
      </c>
      <c r="F1754" t="s">
        <v>5272</v>
      </c>
      <c r="G1754" t="s">
        <v>194</v>
      </c>
      <c r="H1754" t="s">
        <v>46</v>
      </c>
      <c r="I1754" t="s">
        <v>129</v>
      </c>
      <c r="J1754" t="s">
        <v>130</v>
      </c>
      <c r="K1754" t="s">
        <v>131</v>
      </c>
      <c r="L1754" t="s">
        <v>5273</v>
      </c>
      <c r="M1754" t="s">
        <v>5274</v>
      </c>
      <c r="N1754">
        <v>3.67</v>
      </c>
      <c r="O1754">
        <v>0</v>
      </c>
      <c r="P1754">
        <v>3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11.01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2175376</v>
      </c>
      <c r="B1755">
        <v>1</v>
      </c>
      <c r="C1755" t="s">
        <v>76</v>
      </c>
      <c r="D1755" t="s">
        <v>81</v>
      </c>
      <c r="E1755" t="s">
        <v>181</v>
      </c>
      <c r="F1755" t="s">
        <v>5275</v>
      </c>
      <c r="G1755" t="s">
        <v>287</v>
      </c>
      <c r="H1755" t="s">
        <v>46</v>
      </c>
      <c r="I1755" t="s">
        <v>129</v>
      </c>
      <c r="J1755" t="s">
        <v>130</v>
      </c>
      <c r="K1755" t="s">
        <v>131</v>
      </c>
      <c r="L1755" t="s">
        <v>5276</v>
      </c>
      <c r="M1755" t="s">
        <v>5277</v>
      </c>
      <c r="N1755">
        <v>2.3025000000000002</v>
      </c>
      <c r="O1755">
        <v>0</v>
      </c>
      <c r="P1755">
        <v>15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34.537500000000001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2175379</v>
      </c>
      <c r="B1756">
        <v>1</v>
      </c>
      <c r="C1756" t="s">
        <v>76</v>
      </c>
      <c r="D1756" t="s">
        <v>84</v>
      </c>
      <c r="E1756" t="s">
        <v>181</v>
      </c>
      <c r="F1756" t="s">
        <v>5278</v>
      </c>
      <c r="G1756" t="s">
        <v>287</v>
      </c>
      <c r="H1756" t="s">
        <v>46</v>
      </c>
      <c r="I1756" t="s">
        <v>129</v>
      </c>
      <c r="J1756" t="s">
        <v>130</v>
      </c>
      <c r="K1756" t="s">
        <v>131</v>
      </c>
      <c r="L1756" t="s">
        <v>5279</v>
      </c>
      <c r="M1756" t="s">
        <v>5280</v>
      </c>
      <c r="N1756">
        <v>1.520277777</v>
      </c>
      <c r="O1756">
        <v>0</v>
      </c>
      <c r="P1756">
        <v>1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1.520278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2175375</v>
      </c>
      <c r="B1757">
        <v>1</v>
      </c>
      <c r="C1757" t="s">
        <v>76</v>
      </c>
      <c r="D1757" t="s">
        <v>92</v>
      </c>
      <c r="E1757" t="s">
        <v>181</v>
      </c>
      <c r="F1757" t="s">
        <v>5281</v>
      </c>
      <c r="G1757" t="s">
        <v>194</v>
      </c>
      <c r="H1757" t="s">
        <v>46</v>
      </c>
      <c r="I1757" t="s">
        <v>129</v>
      </c>
      <c r="J1757" t="s">
        <v>130</v>
      </c>
      <c r="K1757" t="s">
        <v>131</v>
      </c>
      <c r="L1757" t="s">
        <v>5282</v>
      </c>
      <c r="M1757" t="s">
        <v>5283</v>
      </c>
      <c r="N1757">
        <v>1.9655555549999999</v>
      </c>
      <c r="O1757">
        <v>0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1.9655560000000001</v>
      </c>
      <c r="Y1757">
        <v>0</v>
      </c>
      <c r="Z1757">
        <v>0</v>
      </c>
    </row>
    <row r="1758" spans="1:26" x14ac:dyDescent="0.25">
      <c r="A1758">
        <v>2175383</v>
      </c>
      <c r="B1758">
        <v>1</v>
      </c>
      <c r="C1758" t="s">
        <v>76</v>
      </c>
      <c r="D1758" t="s">
        <v>80</v>
      </c>
      <c r="E1758" t="s">
        <v>181</v>
      </c>
      <c r="F1758" t="s">
        <v>5284</v>
      </c>
      <c r="G1758" t="s">
        <v>194</v>
      </c>
      <c r="H1758" t="s">
        <v>46</v>
      </c>
      <c r="I1758" t="s">
        <v>129</v>
      </c>
      <c r="J1758" t="s">
        <v>130</v>
      </c>
      <c r="K1758" t="s">
        <v>131</v>
      </c>
      <c r="L1758" t="s">
        <v>5285</v>
      </c>
      <c r="M1758" t="s">
        <v>5286</v>
      </c>
      <c r="N1758">
        <v>1.45</v>
      </c>
      <c r="O1758">
        <v>0</v>
      </c>
      <c r="P1758">
        <v>1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1.45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2175388</v>
      </c>
      <c r="B1759">
        <v>1</v>
      </c>
      <c r="C1759" t="s">
        <v>77</v>
      </c>
      <c r="D1759" t="s">
        <v>119</v>
      </c>
      <c r="E1759" t="s">
        <v>186</v>
      </c>
      <c r="F1759" t="s">
        <v>5287</v>
      </c>
      <c r="G1759" t="s">
        <v>136</v>
      </c>
      <c r="H1759" t="s">
        <v>47</v>
      </c>
      <c r="I1759" t="s">
        <v>129</v>
      </c>
      <c r="J1759" t="s">
        <v>130</v>
      </c>
      <c r="K1759" t="s">
        <v>131</v>
      </c>
      <c r="L1759" t="s">
        <v>5288</v>
      </c>
      <c r="M1759" t="s">
        <v>5289</v>
      </c>
      <c r="N1759">
        <v>5.7780555549999999</v>
      </c>
      <c r="O1759">
        <v>139</v>
      </c>
      <c r="P1759">
        <v>1464</v>
      </c>
      <c r="Q1759">
        <v>0</v>
      </c>
      <c r="R1759">
        <v>0</v>
      </c>
      <c r="S1759">
        <v>0</v>
      </c>
      <c r="T1759">
        <v>0</v>
      </c>
      <c r="U1759">
        <v>803.149722</v>
      </c>
      <c r="V1759">
        <v>8459.0733330000003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2175386</v>
      </c>
      <c r="B1760">
        <v>1</v>
      </c>
      <c r="C1760" t="s">
        <v>77</v>
      </c>
      <c r="D1760" t="s">
        <v>123</v>
      </c>
      <c r="E1760" t="s">
        <v>181</v>
      </c>
      <c r="F1760" t="s">
        <v>5290</v>
      </c>
      <c r="G1760" t="s">
        <v>636</v>
      </c>
      <c r="H1760" t="s">
        <v>46</v>
      </c>
      <c r="I1760" t="s">
        <v>129</v>
      </c>
      <c r="J1760" t="s">
        <v>130</v>
      </c>
      <c r="K1760" t="s">
        <v>131</v>
      </c>
      <c r="L1760" t="s">
        <v>5291</v>
      </c>
      <c r="M1760" t="s">
        <v>5292</v>
      </c>
      <c r="N1760">
        <v>1.6569444440000001</v>
      </c>
      <c r="O1760">
        <v>0</v>
      </c>
      <c r="P1760">
        <v>7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11.598611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2175389</v>
      </c>
      <c r="B1761">
        <v>1</v>
      </c>
      <c r="C1761" t="s">
        <v>76</v>
      </c>
      <c r="D1761" t="s">
        <v>92</v>
      </c>
      <c r="E1761" t="s">
        <v>181</v>
      </c>
      <c r="F1761" t="s">
        <v>5293</v>
      </c>
      <c r="G1761" t="s">
        <v>194</v>
      </c>
      <c r="H1761" t="s">
        <v>46</v>
      </c>
      <c r="I1761" t="s">
        <v>129</v>
      </c>
      <c r="J1761" t="s">
        <v>130</v>
      </c>
      <c r="K1761" t="s">
        <v>131</v>
      </c>
      <c r="L1761" t="s">
        <v>5294</v>
      </c>
      <c r="M1761" t="s">
        <v>5295</v>
      </c>
      <c r="N1761">
        <v>4.7858333330000002</v>
      </c>
      <c r="O1761">
        <v>0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4.7858330000000002</v>
      </c>
      <c r="Y1761">
        <v>0</v>
      </c>
      <c r="Z1761">
        <v>0</v>
      </c>
    </row>
    <row r="1762" spans="1:26" x14ac:dyDescent="0.25">
      <c r="A1762">
        <v>2175387</v>
      </c>
      <c r="B1762">
        <v>1</v>
      </c>
      <c r="C1762" t="s">
        <v>77</v>
      </c>
      <c r="D1762" t="s">
        <v>112</v>
      </c>
      <c r="E1762" t="s">
        <v>126</v>
      </c>
      <c r="F1762" t="s">
        <v>5296</v>
      </c>
      <c r="G1762" t="s">
        <v>128</v>
      </c>
      <c r="H1762" t="s">
        <v>46</v>
      </c>
      <c r="I1762" t="s">
        <v>129</v>
      </c>
      <c r="J1762" t="s">
        <v>130</v>
      </c>
      <c r="K1762" t="s">
        <v>131</v>
      </c>
      <c r="L1762" t="s">
        <v>5297</v>
      </c>
      <c r="M1762" t="s">
        <v>5298</v>
      </c>
      <c r="N1762">
        <v>0.86583333299999998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34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29.438333</v>
      </c>
    </row>
    <row r="1763" spans="1:26" x14ac:dyDescent="0.25">
      <c r="A1763">
        <v>2175391</v>
      </c>
      <c r="B1763">
        <v>1</v>
      </c>
      <c r="C1763" t="s">
        <v>76</v>
      </c>
      <c r="D1763" t="s">
        <v>96</v>
      </c>
      <c r="E1763" t="s">
        <v>181</v>
      </c>
      <c r="F1763" t="s">
        <v>5299</v>
      </c>
      <c r="G1763" t="s">
        <v>194</v>
      </c>
      <c r="H1763" t="s">
        <v>46</v>
      </c>
      <c r="I1763" t="s">
        <v>129</v>
      </c>
      <c r="J1763" t="s">
        <v>130</v>
      </c>
      <c r="K1763" t="s">
        <v>131</v>
      </c>
      <c r="L1763" t="s">
        <v>5300</v>
      </c>
      <c r="M1763" t="s">
        <v>5301</v>
      </c>
      <c r="N1763">
        <v>1.121111111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1.121111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2175417</v>
      </c>
      <c r="B1764">
        <v>1</v>
      </c>
      <c r="C1764" t="s">
        <v>77</v>
      </c>
      <c r="D1764" t="s">
        <v>124</v>
      </c>
      <c r="E1764" t="s">
        <v>126</v>
      </c>
      <c r="F1764" t="s">
        <v>5302</v>
      </c>
      <c r="G1764" t="s">
        <v>128</v>
      </c>
      <c r="H1764" t="s">
        <v>46</v>
      </c>
      <c r="I1764" t="s">
        <v>129</v>
      </c>
      <c r="J1764" t="s">
        <v>130</v>
      </c>
      <c r="K1764" t="s">
        <v>131</v>
      </c>
      <c r="L1764" t="s">
        <v>5044</v>
      </c>
      <c r="M1764" t="s">
        <v>5303</v>
      </c>
      <c r="N1764">
        <v>11.025555555</v>
      </c>
      <c r="O1764">
        <v>0</v>
      </c>
      <c r="P1764">
        <v>126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1389.22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2175397</v>
      </c>
      <c r="B1765">
        <v>1</v>
      </c>
      <c r="C1765" t="s">
        <v>76</v>
      </c>
      <c r="D1765" t="s">
        <v>105</v>
      </c>
      <c r="E1765" t="s">
        <v>181</v>
      </c>
      <c r="F1765" t="s">
        <v>5304</v>
      </c>
      <c r="G1765" t="s">
        <v>194</v>
      </c>
      <c r="H1765" t="s">
        <v>46</v>
      </c>
      <c r="I1765" t="s">
        <v>129</v>
      </c>
      <c r="J1765" t="s">
        <v>130</v>
      </c>
      <c r="K1765" t="s">
        <v>131</v>
      </c>
      <c r="L1765" t="s">
        <v>5305</v>
      </c>
      <c r="M1765" t="s">
        <v>5306</v>
      </c>
      <c r="N1765">
        <v>0.87916666600000004</v>
      </c>
      <c r="O1765">
        <v>0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0.87916700000000003</v>
      </c>
      <c r="Y1765">
        <v>0</v>
      </c>
      <c r="Z1765">
        <v>0</v>
      </c>
    </row>
    <row r="1766" spans="1:26" x14ac:dyDescent="0.25">
      <c r="A1766">
        <v>2175401</v>
      </c>
      <c r="B1766">
        <v>1</v>
      </c>
      <c r="C1766" t="s">
        <v>77</v>
      </c>
      <c r="D1766" t="s">
        <v>115</v>
      </c>
      <c r="E1766" t="s">
        <v>161</v>
      </c>
      <c r="F1766" t="s">
        <v>5307</v>
      </c>
      <c r="G1766" t="s">
        <v>402</v>
      </c>
      <c r="H1766" t="s">
        <v>46</v>
      </c>
      <c r="I1766" t="s">
        <v>129</v>
      </c>
      <c r="J1766" t="s">
        <v>130</v>
      </c>
      <c r="K1766" t="s">
        <v>131</v>
      </c>
      <c r="L1766" t="s">
        <v>5308</v>
      </c>
      <c r="M1766" t="s">
        <v>5309</v>
      </c>
      <c r="N1766">
        <v>0.86499999999999999</v>
      </c>
      <c r="O1766">
        <v>0</v>
      </c>
      <c r="P1766">
        <v>0</v>
      </c>
      <c r="Q1766">
        <v>0</v>
      </c>
      <c r="R1766">
        <v>298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257.77</v>
      </c>
      <c r="Y1766">
        <v>0</v>
      </c>
      <c r="Z1766">
        <v>0</v>
      </c>
    </row>
    <row r="1767" spans="1:26" x14ac:dyDescent="0.25">
      <c r="A1767">
        <v>2175398</v>
      </c>
      <c r="B1767">
        <v>1</v>
      </c>
      <c r="C1767" t="s">
        <v>77</v>
      </c>
      <c r="D1767" t="s">
        <v>111</v>
      </c>
      <c r="E1767" t="s">
        <v>181</v>
      </c>
      <c r="F1767" t="s">
        <v>5310</v>
      </c>
      <c r="G1767" t="s">
        <v>194</v>
      </c>
      <c r="H1767" t="s">
        <v>46</v>
      </c>
      <c r="I1767" t="s">
        <v>129</v>
      </c>
      <c r="J1767" t="s">
        <v>130</v>
      </c>
      <c r="K1767" t="s">
        <v>131</v>
      </c>
      <c r="L1767" t="s">
        <v>5311</v>
      </c>
      <c r="M1767" t="s">
        <v>5312</v>
      </c>
      <c r="N1767">
        <v>2.105277777</v>
      </c>
      <c r="O1767">
        <v>0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2.1052780000000002</v>
      </c>
      <c r="Y1767">
        <v>0</v>
      </c>
      <c r="Z1767">
        <v>0</v>
      </c>
    </row>
    <row r="1768" spans="1:26" x14ac:dyDescent="0.25">
      <c r="A1768">
        <v>2175403</v>
      </c>
      <c r="B1768">
        <v>1</v>
      </c>
      <c r="C1768" t="s">
        <v>76</v>
      </c>
      <c r="D1768" t="s">
        <v>90</v>
      </c>
      <c r="E1768" t="s">
        <v>181</v>
      </c>
      <c r="F1768" t="s">
        <v>5313</v>
      </c>
      <c r="G1768" t="s">
        <v>194</v>
      </c>
      <c r="H1768" t="s">
        <v>46</v>
      </c>
      <c r="I1768" t="s">
        <v>129</v>
      </c>
      <c r="J1768" t="s">
        <v>130</v>
      </c>
      <c r="K1768" t="s">
        <v>131</v>
      </c>
      <c r="L1768" t="s">
        <v>5314</v>
      </c>
      <c r="M1768" t="s">
        <v>5315</v>
      </c>
      <c r="N1768">
        <v>4.426111111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1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4.4261109999999997</v>
      </c>
    </row>
    <row r="1769" spans="1:26" x14ac:dyDescent="0.25">
      <c r="A1769">
        <v>2175399</v>
      </c>
      <c r="B1769">
        <v>1</v>
      </c>
      <c r="C1769" t="s">
        <v>76</v>
      </c>
      <c r="D1769" t="s">
        <v>78</v>
      </c>
      <c r="E1769" t="s">
        <v>126</v>
      </c>
      <c r="F1769" t="s">
        <v>5316</v>
      </c>
      <c r="G1769" t="s">
        <v>5317</v>
      </c>
      <c r="H1769" t="s">
        <v>46</v>
      </c>
      <c r="I1769" t="s">
        <v>129</v>
      </c>
      <c r="J1769" t="s">
        <v>130</v>
      </c>
      <c r="K1769" t="s">
        <v>131</v>
      </c>
      <c r="L1769" t="s">
        <v>5318</v>
      </c>
      <c r="M1769" t="s">
        <v>5319</v>
      </c>
      <c r="N1769">
        <v>2.8338888880000002</v>
      </c>
      <c r="O1769">
        <v>0</v>
      </c>
      <c r="P1769">
        <v>104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294.72444400000001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2175405</v>
      </c>
      <c r="B1770">
        <v>1</v>
      </c>
      <c r="C1770" t="s">
        <v>76</v>
      </c>
      <c r="D1770" t="s">
        <v>78</v>
      </c>
      <c r="E1770" t="s">
        <v>181</v>
      </c>
      <c r="F1770" t="s">
        <v>5320</v>
      </c>
      <c r="G1770" t="s">
        <v>194</v>
      </c>
      <c r="H1770" t="s">
        <v>46</v>
      </c>
      <c r="I1770" t="s">
        <v>129</v>
      </c>
      <c r="J1770" t="s">
        <v>130</v>
      </c>
      <c r="K1770" t="s">
        <v>131</v>
      </c>
      <c r="L1770" t="s">
        <v>5321</v>
      </c>
      <c r="M1770" t="s">
        <v>5322</v>
      </c>
      <c r="N1770">
        <v>2.9525000000000001</v>
      </c>
      <c r="O1770">
        <v>0</v>
      </c>
      <c r="P1770">
        <v>1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2.9525000000000001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2175407</v>
      </c>
      <c r="B1771">
        <v>1</v>
      </c>
      <c r="C1771" t="s">
        <v>77</v>
      </c>
      <c r="D1771" t="s">
        <v>114</v>
      </c>
      <c r="E1771" t="s">
        <v>126</v>
      </c>
      <c r="F1771" t="s">
        <v>5323</v>
      </c>
      <c r="G1771" t="s">
        <v>128</v>
      </c>
      <c r="H1771" t="s">
        <v>46</v>
      </c>
      <c r="I1771" t="s">
        <v>129</v>
      </c>
      <c r="J1771" t="s">
        <v>130</v>
      </c>
      <c r="K1771" t="s">
        <v>131</v>
      </c>
      <c r="L1771" t="s">
        <v>5324</v>
      </c>
      <c r="M1771" t="s">
        <v>5325</v>
      </c>
      <c r="N1771">
        <v>0.837777777</v>
      </c>
      <c r="O1771">
        <v>0</v>
      </c>
      <c r="P1771">
        <v>5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4.1888889999999996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2175415</v>
      </c>
      <c r="B1772">
        <v>1</v>
      </c>
      <c r="C1772" t="s">
        <v>77</v>
      </c>
      <c r="D1772" t="s">
        <v>112</v>
      </c>
      <c r="E1772" t="s">
        <v>126</v>
      </c>
      <c r="F1772" t="s">
        <v>5326</v>
      </c>
      <c r="G1772" t="s">
        <v>128</v>
      </c>
      <c r="H1772" t="s">
        <v>46</v>
      </c>
      <c r="I1772" t="s">
        <v>129</v>
      </c>
      <c r="J1772" t="s">
        <v>130</v>
      </c>
      <c r="K1772" t="s">
        <v>131</v>
      </c>
      <c r="L1772" t="s">
        <v>5327</v>
      </c>
      <c r="M1772" t="s">
        <v>5328</v>
      </c>
      <c r="N1772">
        <v>0.79138888799999996</v>
      </c>
      <c r="O1772">
        <v>0</v>
      </c>
      <c r="P1772">
        <v>0</v>
      </c>
      <c r="Q1772">
        <v>0</v>
      </c>
      <c r="R1772">
        <v>65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51.440277999999999</v>
      </c>
      <c r="Y1772">
        <v>0</v>
      </c>
      <c r="Z1772">
        <v>0</v>
      </c>
    </row>
    <row r="1773" spans="1:26" x14ac:dyDescent="0.25">
      <c r="A1773">
        <v>2175408</v>
      </c>
      <c r="B1773">
        <v>1</v>
      </c>
      <c r="C1773" t="s">
        <v>76</v>
      </c>
      <c r="D1773" t="s">
        <v>92</v>
      </c>
      <c r="E1773" t="s">
        <v>718</v>
      </c>
      <c r="F1773" t="s">
        <v>5329</v>
      </c>
      <c r="G1773" t="s">
        <v>128</v>
      </c>
      <c r="H1773" t="s">
        <v>46</v>
      </c>
      <c r="I1773" t="s">
        <v>129</v>
      </c>
      <c r="J1773" t="s">
        <v>130</v>
      </c>
      <c r="K1773" t="s">
        <v>131</v>
      </c>
      <c r="L1773" t="s">
        <v>5330</v>
      </c>
      <c r="M1773" t="s">
        <v>5331</v>
      </c>
      <c r="N1773">
        <v>3.6413888879999998</v>
      </c>
      <c r="O1773">
        <v>0</v>
      </c>
      <c r="P1773">
        <v>0</v>
      </c>
      <c r="Q1773">
        <v>0</v>
      </c>
      <c r="R1773">
        <v>116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422.40111100000001</v>
      </c>
      <c r="Y1773">
        <v>0</v>
      </c>
      <c r="Z1773">
        <v>0</v>
      </c>
    </row>
    <row r="1774" spans="1:26" x14ac:dyDescent="0.25">
      <c r="A1774">
        <v>2175416</v>
      </c>
      <c r="B1774">
        <v>1</v>
      </c>
      <c r="C1774" t="s">
        <v>77</v>
      </c>
      <c r="D1774" t="s">
        <v>123</v>
      </c>
      <c r="E1774" t="s">
        <v>181</v>
      </c>
      <c r="F1774" t="s">
        <v>5332</v>
      </c>
      <c r="G1774" t="s">
        <v>194</v>
      </c>
      <c r="H1774" t="s">
        <v>46</v>
      </c>
      <c r="I1774" t="s">
        <v>129</v>
      </c>
      <c r="J1774" t="s">
        <v>130</v>
      </c>
      <c r="K1774" t="s">
        <v>131</v>
      </c>
      <c r="L1774" t="s">
        <v>5333</v>
      </c>
      <c r="M1774" t="s">
        <v>5334</v>
      </c>
      <c r="N1774">
        <v>5.0677777769999999</v>
      </c>
      <c r="O1774">
        <v>0</v>
      </c>
      <c r="P1774">
        <v>1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5.0677779999999997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2175429</v>
      </c>
      <c r="B1775">
        <v>1</v>
      </c>
      <c r="C1775" t="s">
        <v>77</v>
      </c>
      <c r="D1775" t="s">
        <v>108</v>
      </c>
      <c r="E1775" t="s">
        <v>181</v>
      </c>
      <c r="F1775" t="s">
        <v>5335</v>
      </c>
      <c r="G1775" t="s">
        <v>194</v>
      </c>
      <c r="H1775" t="s">
        <v>46</v>
      </c>
      <c r="I1775" t="s">
        <v>129</v>
      </c>
      <c r="J1775" t="s">
        <v>130</v>
      </c>
      <c r="K1775" t="s">
        <v>131</v>
      </c>
      <c r="L1775" t="s">
        <v>5336</v>
      </c>
      <c r="M1775" t="s">
        <v>5337</v>
      </c>
      <c r="N1775">
        <v>2.69</v>
      </c>
      <c r="O1775">
        <v>0</v>
      </c>
      <c r="P1775">
        <v>1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2.69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2175421</v>
      </c>
      <c r="B1776">
        <v>1</v>
      </c>
      <c r="C1776" t="s">
        <v>76</v>
      </c>
      <c r="D1776" t="s">
        <v>78</v>
      </c>
      <c r="E1776" t="s">
        <v>181</v>
      </c>
      <c r="F1776" t="s">
        <v>5338</v>
      </c>
      <c r="G1776" t="s">
        <v>194</v>
      </c>
      <c r="H1776" t="s">
        <v>46</v>
      </c>
      <c r="I1776" t="s">
        <v>129</v>
      </c>
      <c r="J1776" t="s">
        <v>130</v>
      </c>
      <c r="K1776" t="s">
        <v>131</v>
      </c>
      <c r="L1776" t="s">
        <v>5339</v>
      </c>
      <c r="M1776" t="s">
        <v>5340</v>
      </c>
      <c r="N1776">
        <v>3.9402777769999999</v>
      </c>
      <c r="O1776">
        <v>0</v>
      </c>
      <c r="P1776">
        <v>3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11.820833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2175420</v>
      </c>
      <c r="B1777">
        <v>1</v>
      </c>
      <c r="C1777" t="s">
        <v>76</v>
      </c>
      <c r="D1777" t="s">
        <v>92</v>
      </c>
      <c r="E1777" t="s">
        <v>186</v>
      </c>
      <c r="F1777" t="s">
        <v>5341</v>
      </c>
      <c r="G1777" t="s">
        <v>145</v>
      </c>
      <c r="H1777" t="s">
        <v>47</v>
      </c>
      <c r="I1777" t="s">
        <v>129</v>
      </c>
      <c r="J1777" t="s">
        <v>130</v>
      </c>
      <c r="K1777" t="s">
        <v>131</v>
      </c>
      <c r="L1777" t="s">
        <v>5342</v>
      </c>
      <c r="M1777" t="s">
        <v>5343</v>
      </c>
      <c r="N1777">
        <v>0.47249999999999998</v>
      </c>
      <c r="O1777">
        <v>0</v>
      </c>
      <c r="P1777">
        <v>0</v>
      </c>
      <c r="Q1777">
        <v>11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5.1974999999999998</v>
      </c>
      <c r="X1777">
        <v>0</v>
      </c>
      <c r="Y1777">
        <v>0</v>
      </c>
      <c r="Z1777">
        <v>0</v>
      </c>
    </row>
    <row r="1778" spans="1:26" x14ac:dyDescent="0.25">
      <c r="A1778">
        <v>2175423</v>
      </c>
      <c r="B1778">
        <v>1</v>
      </c>
      <c r="C1778" t="s">
        <v>76</v>
      </c>
      <c r="D1778" t="s">
        <v>82</v>
      </c>
      <c r="E1778" t="s">
        <v>143</v>
      </c>
      <c r="F1778" t="s">
        <v>5344</v>
      </c>
      <c r="G1778" t="s">
        <v>136</v>
      </c>
      <c r="H1778" t="s">
        <v>47</v>
      </c>
      <c r="I1778" t="s">
        <v>283</v>
      </c>
      <c r="J1778" t="s">
        <v>130</v>
      </c>
      <c r="K1778" t="s">
        <v>131</v>
      </c>
      <c r="L1778" t="s">
        <v>5345</v>
      </c>
      <c r="M1778" t="s">
        <v>5346</v>
      </c>
      <c r="N1778">
        <v>1.8055555000000001E-2</v>
      </c>
      <c r="O1778">
        <v>2</v>
      </c>
      <c r="P1778">
        <v>1110</v>
      </c>
      <c r="Q1778">
        <v>0</v>
      </c>
      <c r="R1778">
        <v>0</v>
      </c>
      <c r="S1778">
        <v>0</v>
      </c>
      <c r="T1778">
        <v>0</v>
      </c>
      <c r="U1778">
        <v>3.6110999999999997E-2</v>
      </c>
      <c r="V1778">
        <v>20.041665999999999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2175428</v>
      </c>
      <c r="B1779">
        <v>1</v>
      </c>
      <c r="C1779" t="s">
        <v>76</v>
      </c>
      <c r="D1779" t="s">
        <v>86</v>
      </c>
      <c r="E1779" t="s">
        <v>181</v>
      </c>
      <c r="F1779" t="s">
        <v>5347</v>
      </c>
      <c r="G1779" t="s">
        <v>194</v>
      </c>
      <c r="H1779" t="s">
        <v>46</v>
      </c>
      <c r="I1779" t="s">
        <v>129</v>
      </c>
      <c r="J1779" t="s">
        <v>130</v>
      </c>
      <c r="K1779" t="s">
        <v>131</v>
      </c>
      <c r="L1779" t="s">
        <v>5348</v>
      </c>
      <c r="M1779" t="s">
        <v>5349</v>
      </c>
      <c r="N1779">
        <v>3.1563888879999999</v>
      </c>
      <c r="O1779">
        <v>0</v>
      </c>
      <c r="P1779">
        <v>3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9.4691670000000006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2175430</v>
      </c>
      <c r="B1780">
        <v>1</v>
      </c>
      <c r="C1780" t="s">
        <v>76</v>
      </c>
      <c r="D1780" t="s">
        <v>78</v>
      </c>
      <c r="E1780" t="s">
        <v>718</v>
      </c>
      <c r="F1780" t="s">
        <v>5350</v>
      </c>
      <c r="G1780" t="s">
        <v>128</v>
      </c>
      <c r="H1780" t="s">
        <v>46</v>
      </c>
      <c r="I1780" t="s">
        <v>129</v>
      </c>
      <c r="J1780" t="s">
        <v>130</v>
      </c>
      <c r="K1780" t="s">
        <v>131</v>
      </c>
      <c r="L1780" t="s">
        <v>5351</v>
      </c>
      <c r="M1780" t="s">
        <v>5352</v>
      </c>
      <c r="N1780">
        <v>1.983333333</v>
      </c>
      <c r="O1780">
        <v>0</v>
      </c>
      <c r="P1780">
        <v>10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19.833333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2175426</v>
      </c>
      <c r="B1781">
        <v>1</v>
      </c>
      <c r="C1781" t="s">
        <v>76</v>
      </c>
      <c r="D1781" t="s">
        <v>103</v>
      </c>
      <c r="E1781" t="s">
        <v>181</v>
      </c>
      <c r="F1781" t="s">
        <v>5353</v>
      </c>
      <c r="G1781" t="s">
        <v>194</v>
      </c>
      <c r="H1781" t="s">
        <v>46</v>
      </c>
      <c r="I1781" t="s">
        <v>129</v>
      </c>
      <c r="J1781" t="s">
        <v>130</v>
      </c>
      <c r="K1781" t="s">
        <v>131</v>
      </c>
      <c r="L1781" t="s">
        <v>5354</v>
      </c>
      <c r="M1781" t="s">
        <v>5355</v>
      </c>
      <c r="N1781">
        <v>3.6922222219999998</v>
      </c>
      <c r="O1781">
        <v>0</v>
      </c>
      <c r="P1781">
        <v>0</v>
      </c>
      <c r="Q1781">
        <v>0</v>
      </c>
      <c r="R1781">
        <v>5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18.461110999999999</v>
      </c>
      <c r="Y1781">
        <v>0</v>
      </c>
      <c r="Z1781">
        <v>0</v>
      </c>
    </row>
    <row r="1782" spans="1:26" x14ac:dyDescent="0.25">
      <c r="A1782">
        <v>2175433</v>
      </c>
      <c r="B1782">
        <v>1</v>
      </c>
      <c r="C1782" t="s">
        <v>76</v>
      </c>
      <c r="D1782" t="s">
        <v>79</v>
      </c>
      <c r="E1782" t="s">
        <v>143</v>
      </c>
      <c r="F1782" t="s">
        <v>5356</v>
      </c>
      <c r="G1782" t="s">
        <v>145</v>
      </c>
      <c r="H1782" t="s">
        <v>47</v>
      </c>
      <c r="I1782" t="s">
        <v>129</v>
      </c>
      <c r="J1782" t="s">
        <v>130</v>
      </c>
      <c r="K1782" t="s">
        <v>131</v>
      </c>
      <c r="L1782" t="s">
        <v>5357</v>
      </c>
      <c r="M1782" t="s">
        <v>5358</v>
      </c>
      <c r="N1782">
        <v>2.2230555550000002</v>
      </c>
      <c r="O1782">
        <v>1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2.2230560000000001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2175442</v>
      </c>
      <c r="B1783">
        <v>1</v>
      </c>
      <c r="C1783" t="s">
        <v>77</v>
      </c>
      <c r="D1783" t="s">
        <v>119</v>
      </c>
      <c r="E1783" t="s">
        <v>161</v>
      </c>
      <c r="F1783" t="s">
        <v>5359</v>
      </c>
      <c r="G1783" t="s">
        <v>402</v>
      </c>
      <c r="H1783" t="s">
        <v>46</v>
      </c>
      <c r="I1783" t="s">
        <v>129</v>
      </c>
      <c r="J1783" t="s">
        <v>130</v>
      </c>
      <c r="K1783" t="s">
        <v>131</v>
      </c>
      <c r="L1783" t="s">
        <v>5360</v>
      </c>
      <c r="M1783" t="s">
        <v>5361</v>
      </c>
      <c r="N1783">
        <v>1.555833333</v>
      </c>
      <c r="O1783">
        <v>0</v>
      </c>
      <c r="P1783">
        <v>203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315.83416699999998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2175436</v>
      </c>
      <c r="B1784">
        <v>1</v>
      </c>
      <c r="C1784" t="s">
        <v>77</v>
      </c>
      <c r="D1784" t="s">
        <v>118</v>
      </c>
      <c r="E1784" t="s">
        <v>126</v>
      </c>
      <c r="F1784" t="s">
        <v>5362</v>
      </c>
      <c r="G1784" t="s">
        <v>128</v>
      </c>
      <c r="H1784" t="s">
        <v>46</v>
      </c>
      <c r="I1784" t="s">
        <v>129</v>
      </c>
      <c r="J1784" t="s">
        <v>130</v>
      </c>
      <c r="K1784" t="s">
        <v>131</v>
      </c>
      <c r="L1784" t="s">
        <v>5363</v>
      </c>
      <c r="M1784" t="s">
        <v>5364</v>
      </c>
      <c r="N1784">
        <v>1.3347222219999999</v>
      </c>
      <c r="O1784">
        <v>0</v>
      </c>
      <c r="P1784">
        <v>223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297.643056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2175439</v>
      </c>
      <c r="B1785">
        <v>1</v>
      </c>
      <c r="C1785" t="s">
        <v>77</v>
      </c>
      <c r="D1785" t="s">
        <v>123</v>
      </c>
      <c r="E1785" t="s">
        <v>181</v>
      </c>
      <c r="F1785" t="s">
        <v>5365</v>
      </c>
      <c r="G1785" t="s">
        <v>194</v>
      </c>
      <c r="H1785" t="s">
        <v>46</v>
      </c>
      <c r="I1785" t="s">
        <v>129</v>
      </c>
      <c r="J1785" t="s">
        <v>130</v>
      </c>
      <c r="K1785" t="s">
        <v>131</v>
      </c>
      <c r="L1785" t="s">
        <v>5366</v>
      </c>
      <c r="M1785" t="s">
        <v>5367</v>
      </c>
      <c r="N1785">
        <v>2.7908333330000001</v>
      </c>
      <c r="O1785">
        <v>0</v>
      </c>
      <c r="P1785">
        <v>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2.7908330000000001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2175440</v>
      </c>
      <c r="B1786">
        <v>1</v>
      </c>
      <c r="C1786" t="s">
        <v>76</v>
      </c>
      <c r="D1786" t="s">
        <v>100</v>
      </c>
      <c r="E1786" t="s">
        <v>126</v>
      </c>
      <c r="F1786" t="s">
        <v>4691</v>
      </c>
      <c r="G1786" t="s">
        <v>128</v>
      </c>
      <c r="H1786" t="s">
        <v>46</v>
      </c>
      <c r="I1786" t="s">
        <v>129</v>
      </c>
      <c r="J1786" t="s">
        <v>130</v>
      </c>
      <c r="K1786" t="s">
        <v>131</v>
      </c>
      <c r="L1786" t="s">
        <v>5368</v>
      </c>
      <c r="M1786" t="s">
        <v>5369</v>
      </c>
      <c r="N1786">
        <v>1.236111111</v>
      </c>
      <c r="O1786">
        <v>0</v>
      </c>
      <c r="P1786">
        <v>76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93.944444000000004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2175445</v>
      </c>
      <c r="B1787">
        <v>1</v>
      </c>
      <c r="C1787" t="s">
        <v>76</v>
      </c>
      <c r="D1787" t="s">
        <v>86</v>
      </c>
      <c r="E1787" t="s">
        <v>181</v>
      </c>
      <c r="F1787" t="s">
        <v>5370</v>
      </c>
      <c r="G1787" t="s">
        <v>194</v>
      </c>
      <c r="H1787" t="s">
        <v>46</v>
      </c>
      <c r="I1787" t="s">
        <v>129</v>
      </c>
      <c r="J1787" t="s">
        <v>130</v>
      </c>
      <c r="K1787" t="s">
        <v>131</v>
      </c>
      <c r="L1787" t="s">
        <v>5371</v>
      </c>
      <c r="M1787" t="s">
        <v>5372</v>
      </c>
      <c r="N1787">
        <v>5.5680555549999999</v>
      </c>
      <c r="O1787">
        <v>0</v>
      </c>
      <c r="P1787">
        <v>1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5.5680560000000003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2175447</v>
      </c>
      <c r="B1788">
        <v>1</v>
      </c>
      <c r="C1788" t="s">
        <v>76</v>
      </c>
      <c r="D1788" t="s">
        <v>86</v>
      </c>
      <c r="E1788" t="s">
        <v>181</v>
      </c>
      <c r="F1788" t="s">
        <v>5373</v>
      </c>
      <c r="G1788" t="s">
        <v>194</v>
      </c>
      <c r="H1788" t="s">
        <v>46</v>
      </c>
      <c r="I1788" t="s">
        <v>129</v>
      </c>
      <c r="J1788" t="s">
        <v>130</v>
      </c>
      <c r="K1788" t="s">
        <v>131</v>
      </c>
      <c r="L1788" t="s">
        <v>5374</v>
      </c>
      <c r="M1788" t="s">
        <v>5375</v>
      </c>
      <c r="N1788">
        <v>6.7430555549999998</v>
      </c>
      <c r="O1788">
        <v>0</v>
      </c>
      <c r="P1788">
        <v>2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13.486110999999999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2175449</v>
      </c>
      <c r="B1789">
        <v>1</v>
      </c>
      <c r="C1789" t="s">
        <v>77</v>
      </c>
      <c r="D1789" t="s">
        <v>123</v>
      </c>
      <c r="E1789" t="s">
        <v>181</v>
      </c>
      <c r="F1789" t="s">
        <v>5376</v>
      </c>
      <c r="G1789" t="s">
        <v>194</v>
      </c>
      <c r="H1789" t="s">
        <v>46</v>
      </c>
      <c r="I1789" t="s">
        <v>129</v>
      </c>
      <c r="J1789" t="s">
        <v>130</v>
      </c>
      <c r="K1789" t="s">
        <v>131</v>
      </c>
      <c r="L1789" t="s">
        <v>5377</v>
      </c>
      <c r="M1789" t="s">
        <v>5378</v>
      </c>
      <c r="N1789">
        <v>1.6783333330000001</v>
      </c>
      <c r="O1789">
        <v>0</v>
      </c>
      <c r="P1789">
        <v>1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1.6783330000000001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2175443</v>
      </c>
      <c r="B1790">
        <v>1</v>
      </c>
      <c r="C1790" t="s">
        <v>76</v>
      </c>
      <c r="D1790" t="s">
        <v>80</v>
      </c>
      <c r="E1790" t="s">
        <v>126</v>
      </c>
      <c r="F1790" t="s">
        <v>5379</v>
      </c>
      <c r="G1790" t="s">
        <v>128</v>
      </c>
      <c r="H1790" t="s">
        <v>46</v>
      </c>
      <c r="I1790" t="s">
        <v>129</v>
      </c>
      <c r="J1790" t="s">
        <v>130</v>
      </c>
      <c r="K1790" t="s">
        <v>131</v>
      </c>
      <c r="L1790" t="s">
        <v>5380</v>
      </c>
      <c r="M1790" t="s">
        <v>5381</v>
      </c>
      <c r="N1790">
        <v>0.79805555500000003</v>
      </c>
      <c r="O1790">
        <v>0</v>
      </c>
      <c r="P1790">
        <v>19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15.163055999999999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2175452</v>
      </c>
      <c r="B1791">
        <v>1</v>
      </c>
      <c r="C1791" t="s">
        <v>76</v>
      </c>
      <c r="D1791" t="s">
        <v>80</v>
      </c>
      <c r="E1791" t="s">
        <v>181</v>
      </c>
      <c r="F1791" t="s">
        <v>5382</v>
      </c>
      <c r="G1791" t="s">
        <v>194</v>
      </c>
      <c r="H1791" t="s">
        <v>46</v>
      </c>
      <c r="I1791" t="s">
        <v>129</v>
      </c>
      <c r="J1791" t="s">
        <v>130</v>
      </c>
      <c r="K1791" t="s">
        <v>131</v>
      </c>
      <c r="L1791" t="s">
        <v>5380</v>
      </c>
      <c r="M1791" t="s">
        <v>5383</v>
      </c>
      <c r="N1791">
        <v>2.3624999999999998</v>
      </c>
      <c r="O1791">
        <v>0</v>
      </c>
      <c r="P1791">
        <v>1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2.3624999999999998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2175448</v>
      </c>
      <c r="B1792">
        <v>1</v>
      </c>
      <c r="C1792" t="s">
        <v>77</v>
      </c>
      <c r="D1792" t="s">
        <v>124</v>
      </c>
      <c r="E1792" t="s">
        <v>126</v>
      </c>
      <c r="F1792" t="s">
        <v>5384</v>
      </c>
      <c r="G1792" t="s">
        <v>128</v>
      </c>
      <c r="H1792" t="s">
        <v>46</v>
      </c>
      <c r="I1792" t="s">
        <v>129</v>
      </c>
      <c r="J1792" t="s">
        <v>130</v>
      </c>
      <c r="K1792" t="s">
        <v>131</v>
      </c>
      <c r="L1792" t="s">
        <v>5385</v>
      </c>
      <c r="M1792" t="s">
        <v>5386</v>
      </c>
      <c r="N1792">
        <v>10.231666666000001</v>
      </c>
      <c r="O1792">
        <v>0</v>
      </c>
      <c r="P1792">
        <v>225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2302.125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2175454</v>
      </c>
      <c r="B1793">
        <v>1</v>
      </c>
      <c r="C1793" t="s">
        <v>76</v>
      </c>
      <c r="D1793" t="s">
        <v>102</v>
      </c>
      <c r="E1793" t="s">
        <v>161</v>
      </c>
      <c r="F1793" t="s">
        <v>5387</v>
      </c>
      <c r="G1793" t="s">
        <v>402</v>
      </c>
      <c r="H1793" t="s">
        <v>46</v>
      </c>
      <c r="I1793" t="s">
        <v>129</v>
      </c>
      <c r="J1793" t="s">
        <v>130</v>
      </c>
      <c r="K1793" t="s">
        <v>131</v>
      </c>
      <c r="L1793" t="s">
        <v>5388</v>
      </c>
      <c r="M1793" t="s">
        <v>5389</v>
      </c>
      <c r="N1793">
        <v>1.493055555</v>
      </c>
      <c r="O1793">
        <v>0</v>
      </c>
      <c r="P1793">
        <v>21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31.354167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2175450</v>
      </c>
      <c r="B1794">
        <v>1</v>
      </c>
      <c r="C1794" t="s">
        <v>76</v>
      </c>
      <c r="D1794" t="s">
        <v>79</v>
      </c>
      <c r="E1794" t="s">
        <v>126</v>
      </c>
      <c r="F1794" t="s">
        <v>5390</v>
      </c>
      <c r="G1794" t="s">
        <v>128</v>
      </c>
      <c r="H1794" t="s">
        <v>46</v>
      </c>
      <c r="I1794" t="s">
        <v>129</v>
      </c>
      <c r="J1794" t="s">
        <v>130</v>
      </c>
      <c r="K1794" t="s">
        <v>131</v>
      </c>
      <c r="L1794" t="s">
        <v>5391</v>
      </c>
      <c r="M1794" t="s">
        <v>5392</v>
      </c>
      <c r="N1794">
        <v>1.666388888</v>
      </c>
      <c r="O1794">
        <v>0</v>
      </c>
      <c r="P1794">
        <v>129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214.964167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2175453</v>
      </c>
      <c r="B1795">
        <v>1</v>
      </c>
      <c r="C1795" t="s">
        <v>77</v>
      </c>
      <c r="D1795" t="s">
        <v>123</v>
      </c>
      <c r="E1795" t="s">
        <v>181</v>
      </c>
      <c r="F1795" t="s">
        <v>4258</v>
      </c>
      <c r="G1795" t="s">
        <v>287</v>
      </c>
      <c r="H1795" t="s">
        <v>46</v>
      </c>
      <c r="I1795" t="s">
        <v>129</v>
      </c>
      <c r="J1795" t="s">
        <v>130</v>
      </c>
      <c r="K1795" t="s">
        <v>131</v>
      </c>
      <c r="L1795" t="s">
        <v>5393</v>
      </c>
      <c r="M1795" t="s">
        <v>5394</v>
      </c>
      <c r="N1795">
        <v>2.1711111110000001</v>
      </c>
      <c r="O1795">
        <v>0</v>
      </c>
      <c r="P1795">
        <v>15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32.566667000000002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2175456</v>
      </c>
      <c r="B1796">
        <v>1</v>
      </c>
      <c r="C1796" t="s">
        <v>76</v>
      </c>
      <c r="D1796" t="s">
        <v>98</v>
      </c>
      <c r="E1796" t="s">
        <v>161</v>
      </c>
      <c r="F1796" t="s">
        <v>5395</v>
      </c>
      <c r="G1796" t="s">
        <v>402</v>
      </c>
      <c r="H1796" t="s">
        <v>46</v>
      </c>
      <c r="I1796" t="s">
        <v>129</v>
      </c>
      <c r="J1796" t="s">
        <v>130</v>
      </c>
      <c r="K1796" t="s">
        <v>131</v>
      </c>
      <c r="L1796" t="s">
        <v>5396</v>
      </c>
      <c r="M1796" t="s">
        <v>5397</v>
      </c>
      <c r="N1796">
        <v>1.018333333</v>
      </c>
      <c r="O1796">
        <v>0</v>
      </c>
      <c r="P1796">
        <v>0</v>
      </c>
      <c r="Q1796">
        <v>0</v>
      </c>
      <c r="R1796">
        <v>130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132.38333299999999</v>
      </c>
      <c r="Y1796">
        <v>0</v>
      </c>
      <c r="Z1796">
        <v>0</v>
      </c>
    </row>
    <row r="1797" spans="1:26" x14ac:dyDescent="0.25">
      <c r="A1797">
        <v>2175462</v>
      </c>
      <c r="B1797">
        <v>1</v>
      </c>
      <c r="C1797" t="s">
        <v>76</v>
      </c>
      <c r="D1797" t="s">
        <v>86</v>
      </c>
      <c r="E1797" t="s">
        <v>126</v>
      </c>
      <c r="F1797" t="s">
        <v>5398</v>
      </c>
      <c r="G1797" t="s">
        <v>640</v>
      </c>
      <c r="H1797" t="s">
        <v>46</v>
      </c>
      <c r="I1797" t="s">
        <v>129</v>
      </c>
      <c r="J1797" t="s">
        <v>130</v>
      </c>
      <c r="K1797" t="s">
        <v>131</v>
      </c>
      <c r="L1797" t="s">
        <v>5399</v>
      </c>
      <c r="M1797" t="s">
        <v>5400</v>
      </c>
      <c r="N1797">
        <v>1.703888888</v>
      </c>
      <c r="O1797">
        <v>0</v>
      </c>
      <c r="P1797">
        <v>67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114.160555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2175459</v>
      </c>
      <c r="B1798">
        <v>1</v>
      </c>
      <c r="C1798" t="s">
        <v>76</v>
      </c>
      <c r="D1798" t="s">
        <v>96</v>
      </c>
      <c r="E1798" t="s">
        <v>181</v>
      </c>
      <c r="F1798" t="s">
        <v>5401</v>
      </c>
      <c r="G1798" t="s">
        <v>194</v>
      </c>
      <c r="H1798" t="s">
        <v>46</v>
      </c>
      <c r="I1798" t="s">
        <v>129</v>
      </c>
      <c r="J1798" t="s">
        <v>130</v>
      </c>
      <c r="K1798" t="s">
        <v>131</v>
      </c>
      <c r="L1798" t="s">
        <v>5402</v>
      </c>
      <c r="M1798" t="s">
        <v>5403</v>
      </c>
      <c r="N1798">
        <v>0.96972222200000002</v>
      </c>
      <c r="O1798">
        <v>0</v>
      </c>
      <c r="P1798">
        <v>1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0.96972199999999997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2175460</v>
      </c>
      <c r="B1799">
        <v>1</v>
      </c>
      <c r="C1799" t="s">
        <v>76</v>
      </c>
      <c r="D1799" t="s">
        <v>101</v>
      </c>
      <c r="E1799" t="s">
        <v>181</v>
      </c>
      <c r="F1799" t="s">
        <v>5404</v>
      </c>
      <c r="G1799" t="s">
        <v>287</v>
      </c>
      <c r="H1799" t="s">
        <v>46</v>
      </c>
      <c r="I1799" t="s">
        <v>129</v>
      </c>
      <c r="J1799" t="s">
        <v>130</v>
      </c>
      <c r="K1799" t="s">
        <v>131</v>
      </c>
      <c r="L1799" t="s">
        <v>5405</v>
      </c>
      <c r="M1799" t="s">
        <v>5406</v>
      </c>
      <c r="N1799">
        <v>1.079722222</v>
      </c>
      <c r="O1799">
        <v>0</v>
      </c>
      <c r="P1799">
        <v>5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5.3986109999999998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2175467</v>
      </c>
      <c r="B1800">
        <v>1</v>
      </c>
      <c r="C1800" t="s">
        <v>76</v>
      </c>
      <c r="D1800" t="s">
        <v>96</v>
      </c>
      <c r="E1800" t="s">
        <v>181</v>
      </c>
      <c r="F1800" t="s">
        <v>5407</v>
      </c>
      <c r="G1800" t="s">
        <v>194</v>
      </c>
      <c r="H1800" t="s">
        <v>46</v>
      </c>
      <c r="I1800" t="s">
        <v>129</v>
      </c>
      <c r="J1800" t="s">
        <v>130</v>
      </c>
      <c r="K1800" t="s">
        <v>131</v>
      </c>
      <c r="L1800" t="s">
        <v>5408</v>
      </c>
      <c r="M1800" t="s">
        <v>5409</v>
      </c>
      <c r="N1800">
        <v>1.2622222219999999</v>
      </c>
      <c r="O1800">
        <v>0</v>
      </c>
      <c r="P1800">
        <v>1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1.262222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2175470</v>
      </c>
      <c r="B1801">
        <v>1</v>
      </c>
      <c r="C1801" t="s">
        <v>76</v>
      </c>
      <c r="D1801" t="s">
        <v>100</v>
      </c>
      <c r="E1801" t="s">
        <v>126</v>
      </c>
      <c r="F1801" t="s">
        <v>5410</v>
      </c>
      <c r="G1801" t="s">
        <v>128</v>
      </c>
      <c r="H1801" t="s">
        <v>46</v>
      </c>
      <c r="I1801" t="s">
        <v>129</v>
      </c>
      <c r="J1801" t="s">
        <v>130</v>
      </c>
      <c r="K1801" t="s">
        <v>131</v>
      </c>
      <c r="L1801" t="s">
        <v>5411</v>
      </c>
      <c r="M1801" t="s">
        <v>5412</v>
      </c>
      <c r="N1801">
        <v>1.1130555550000001</v>
      </c>
      <c r="O1801">
        <v>0</v>
      </c>
      <c r="P1801">
        <v>88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97.948888999999994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2175471</v>
      </c>
      <c r="B1802">
        <v>1</v>
      </c>
      <c r="C1802" t="s">
        <v>76</v>
      </c>
      <c r="D1802" t="s">
        <v>79</v>
      </c>
      <c r="E1802" t="s">
        <v>181</v>
      </c>
      <c r="F1802" t="s">
        <v>5413</v>
      </c>
      <c r="G1802" t="s">
        <v>183</v>
      </c>
      <c r="H1802" t="s">
        <v>46</v>
      </c>
      <c r="I1802" t="s">
        <v>129</v>
      </c>
      <c r="J1802" t="s">
        <v>130</v>
      </c>
      <c r="K1802" t="s">
        <v>131</v>
      </c>
      <c r="L1802" t="s">
        <v>5414</v>
      </c>
      <c r="M1802" t="s">
        <v>5415</v>
      </c>
      <c r="N1802">
        <v>6.329722222</v>
      </c>
      <c r="O1802">
        <v>0</v>
      </c>
      <c r="P1802">
        <v>28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177.23222200000001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2175474</v>
      </c>
      <c r="B1803">
        <v>1</v>
      </c>
      <c r="C1803" t="s">
        <v>76</v>
      </c>
      <c r="D1803" t="s">
        <v>96</v>
      </c>
      <c r="E1803" t="s">
        <v>181</v>
      </c>
      <c r="F1803" t="s">
        <v>5416</v>
      </c>
      <c r="G1803" t="s">
        <v>183</v>
      </c>
      <c r="H1803" t="s">
        <v>46</v>
      </c>
      <c r="I1803" t="s">
        <v>129</v>
      </c>
      <c r="J1803" t="s">
        <v>130</v>
      </c>
      <c r="K1803" t="s">
        <v>131</v>
      </c>
      <c r="L1803" t="s">
        <v>5417</v>
      </c>
      <c r="M1803" t="s">
        <v>5418</v>
      </c>
      <c r="N1803">
        <v>2.2736111110000001</v>
      </c>
      <c r="O1803">
        <v>0</v>
      </c>
      <c r="P1803">
        <v>2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4.5472219999999997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2175479</v>
      </c>
      <c r="B1804">
        <v>1</v>
      </c>
      <c r="C1804" t="s">
        <v>76</v>
      </c>
      <c r="D1804" t="s">
        <v>86</v>
      </c>
      <c r="E1804" t="s">
        <v>181</v>
      </c>
      <c r="F1804" t="s">
        <v>5419</v>
      </c>
      <c r="G1804" t="s">
        <v>183</v>
      </c>
      <c r="H1804" t="s">
        <v>46</v>
      </c>
      <c r="I1804" t="s">
        <v>129</v>
      </c>
      <c r="J1804" t="s">
        <v>130</v>
      </c>
      <c r="K1804" t="s">
        <v>131</v>
      </c>
      <c r="L1804" t="s">
        <v>5420</v>
      </c>
      <c r="M1804" t="s">
        <v>5421</v>
      </c>
      <c r="N1804">
        <v>10.018888887999999</v>
      </c>
      <c r="O1804">
        <v>0</v>
      </c>
      <c r="P1804">
        <v>4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40.075555999999999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2175481</v>
      </c>
      <c r="B1805">
        <v>1</v>
      </c>
      <c r="C1805" t="s">
        <v>76</v>
      </c>
      <c r="D1805" t="s">
        <v>84</v>
      </c>
      <c r="E1805" t="s">
        <v>181</v>
      </c>
      <c r="F1805" t="s">
        <v>5422</v>
      </c>
      <c r="G1805" t="s">
        <v>194</v>
      </c>
      <c r="H1805" t="s">
        <v>46</v>
      </c>
      <c r="I1805" t="s">
        <v>129</v>
      </c>
      <c r="J1805" t="s">
        <v>130</v>
      </c>
      <c r="K1805" t="s">
        <v>131</v>
      </c>
      <c r="L1805" t="s">
        <v>5423</v>
      </c>
      <c r="M1805" t="s">
        <v>5424</v>
      </c>
      <c r="N1805">
        <v>1.1200000000000001</v>
      </c>
      <c r="O1805">
        <v>0</v>
      </c>
      <c r="P1805">
        <v>1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1.1200000000000001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2175485</v>
      </c>
      <c r="B1806">
        <v>1</v>
      </c>
      <c r="C1806" t="s">
        <v>76</v>
      </c>
      <c r="D1806" t="s">
        <v>93</v>
      </c>
      <c r="E1806" t="s">
        <v>126</v>
      </c>
      <c r="F1806" t="s">
        <v>3867</v>
      </c>
      <c r="G1806" t="s">
        <v>128</v>
      </c>
      <c r="H1806" t="s">
        <v>46</v>
      </c>
      <c r="I1806" t="s">
        <v>129</v>
      </c>
      <c r="J1806" t="s">
        <v>130</v>
      </c>
      <c r="K1806" t="s">
        <v>131</v>
      </c>
      <c r="L1806" t="s">
        <v>5425</v>
      </c>
      <c r="M1806" t="s">
        <v>5426</v>
      </c>
      <c r="N1806">
        <v>2.4824999999999999</v>
      </c>
      <c r="O1806">
        <v>0</v>
      </c>
      <c r="P1806">
        <v>45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111.71250000000001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2175490</v>
      </c>
      <c r="B1807">
        <v>1</v>
      </c>
      <c r="C1807" t="s">
        <v>76</v>
      </c>
      <c r="D1807" t="s">
        <v>102</v>
      </c>
      <c r="E1807" t="s">
        <v>181</v>
      </c>
      <c r="F1807" t="s">
        <v>5427</v>
      </c>
      <c r="G1807" t="s">
        <v>194</v>
      </c>
      <c r="H1807" t="s">
        <v>46</v>
      </c>
      <c r="I1807" t="s">
        <v>129</v>
      </c>
      <c r="J1807" t="s">
        <v>130</v>
      </c>
      <c r="K1807" t="s">
        <v>131</v>
      </c>
      <c r="L1807" t="s">
        <v>5428</v>
      </c>
      <c r="M1807" t="s">
        <v>5429</v>
      </c>
      <c r="N1807">
        <v>2.696111111</v>
      </c>
      <c r="O1807">
        <v>0</v>
      </c>
      <c r="P1807">
        <v>1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2.6961110000000001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2175491</v>
      </c>
      <c r="B1808">
        <v>1</v>
      </c>
      <c r="C1808" t="s">
        <v>76</v>
      </c>
      <c r="D1808" t="s">
        <v>80</v>
      </c>
      <c r="E1808" t="s">
        <v>126</v>
      </c>
      <c r="F1808" t="s">
        <v>5430</v>
      </c>
      <c r="G1808" t="s">
        <v>152</v>
      </c>
      <c r="H1808" t="s">
        <v>46</v>
      </c>
      <c r="I1808" t="s">
        <v>129</v>
      </c>
      <c r="J1808" t="s">
        <v>130</v>
      </c>
      <c r="K1808" t="s">
        <v>131</v>
      </c>
      <c r="L1808" t="s">
        <v>5431</v>
      </c>
      <c r="M1808" t="s">
        <v>5432</v>
      </c>
      <c r="N1808">
        <v>1.7849999999999999</v>
      </c>
      <c r="O1808">
        <v>0</v>
      </c>
      <c r="P1808">
        <v>146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260.61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2175493</v>
      </c>
      <c r="B1809">
        <v>1</v>
      </c>
      <c r="C1809" t="s">
        <v>77</v>
      </c>
      <c r="D1809" t="s">
        <v>112</v>
      </c>
      <c r="E1809" t="s">
        <v>126</v>
      </c>
      <c r="F1809" t="s">
        <v>5433</v>
      </c>
      <c r="G1809" t="s">
        <v>636</v>
      </c>
      <c r="H1809" t="s">
        <v>46</v>
      </c>
      <c r="I1809" t="s">
        <v>129</v>
      </c>
      <c r="J1809" t="s">
        <v>15</v>
      </c>
      <c r="K1809" t="s">
        <v>131</v>
      </c>
      <c r="L1809" t="s">
        <v>5434</v>
      </c>
      <c r="M1809" t="s">
        <v>5435</v>
      </c>
      <c r="N1809">
        <v>2.4883333329999999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83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206.531667</v>
      </c>
    </row>
    <row r="1810" spans="1:26" x14ac:dyDescent="0.25">
      <c r="A1810">
        <v>2175496</v>
      </c>
      <c r="B1810">
        <v>1</v>
      </c>
      <c r="C1810" t="s">
        <v>76</v>
      </c>
      <c r="D1810" t="s">
        <v>92</v>
      </c>
      <c r="E1810" t="s">
        <v>718</v>
      </c>
      <c r="F1810" t="s">
        <v>5436</v>
      </c>
      <c r="G1810" t="s">
        <v>128</v>
      </c>
      <c r="H1810" t="s">
        <v>46</v>
      </c>
      <c r="I1810" t="s">
        <v>129</v>
      </c>
      <c r="J1810" t="s">
        <v>130</v>
      </c>
      <c r="K1810" t="s">
        <v>131</v>
      </c>
      <c r="L1810" t="s">
        <v>5437</v>
      </c>
      <c r="M1810" t="s">
        <v>5438</v>
      </c>
      <c r="N1810">
        <v>2.1713888880000001</v>
      </c>
      <c r="O1810">
        <v>0</v>
      </c>
      <c r="P1810">
        <v>0</v>
      </c>
      <c r="Q1810">
        <v>0</v>
      </c>
      <c r="R1810">
        <v>12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26.056667000000001</v>
      </c>
      <c r="Y1810">
        <v>0</v>
      </c>
      <c r="Z1810">
        <v>0</v>
      </c>
    </row>
    <row r="1811" spans="1:26" x14ac:dyDescent="0.25">
      <c r="A1811">
        <v>2175498</v>
      </c>
      <c r="B1811">
        <v>1</v>
      </c>
      <c r="C1811" t="s">
        <v>76</v>
      </c>
      <c r="D1811" t="s">
        <v>97</v>
      </c>
      <c r="E1811" t="s">
        <v>134</v>
      </c>
      <c r="F1811" t="s">
        <v>5439</v>
      </c>
      <c r="G1811" t="s">
        <v>145</v>
      </c>
      <c r="H1811" t="s">
        <v>47</v>
      </c>
      <c r="I1811" t="s">
        <v>129</v>
      </c>
      <c r="J1811" t="s">
        <v>130</v>
      </c>
      <c r="K1811" t="s">
        <v>131</v>
      </c>
      <c r="L1811" t="s">
        <v>5440</v>
      </c>
      <c r="M1811" t="s">
        <v>5441</v>
      </c>
      <c r="N1811">
        <v>1.1402777770000001</v>
      </c>
      <c r="O1811">
        <v>20</v>
      </c>
      <c r="P1811">
        <v>122</v>
      </c>
      <c r="Q1811">
        <v>0</v>
      </c>
      <c r="R1811">
        <v>0</v>
      </c>
      <c r="S1811">
        <v>0</v>
      </c>
      <c r="T1811">
        <v>0</v>
      </c>
      <c r="U1811">
        <v>22.805555999999999</v>
      </c>
      <c r="V1811">
        <v>139.113889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2175503</v>
      </c>
      <c r="B1812">
        <v>1</v>
      </c>
      <c r="C1812" t="s">
        <v>77</v>
      </c>
      <c r="D1812" t="s">
        <v>124</v>
      </c>
      <c r="E1812" t="s">
        <v>181</v>
      </c>
      <c r="F1812" t="s">
        <v>5442</v>
      </c>
      <c r="G1812" t="s">
        <v>287</v>
      </c>
      <c r="H1812" t="s">
        <v>46</v>
      </c>
      <c r="I1812" t="s">
        <v>129</v>
      </c>
      <c r="J1812" t="s">
        <v>130</v>
      </c>
      <c r="K1812" t="s">
        <v>131</v>
      </c>
      <c r="L1812" t="s">
        <v>5443</v>
      </c>
      <c r="M1812" t="s">
        <v>5444</v>
      </c>
      <c r="N1812">
        <v>1.0069444439999999</v>
      </c>
      <c r="O1812">
        <v>0</v>
      </c>
      <c r="P1812">
        <v>1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1.0069440000000001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2175501</v>
      </c>
      <c r="B1813">
        <v>1</v>
      </c>
      <c r="C1813" t="s">
        <v>76</v>
      </c>
      <c r="D1813" t="s">
        <v>102</v>
      </c>
      <c r="E1813" t="s">
        <v>186</v>
      </c>
      <c r="F1813" t="s">
        <v>5445</v>
      </c>
      <c r="G1813" t="s">
        <v>136</v>
      </c>
      <c r="H1813" t="s">
        <v>47</v>
      </c>
      <c r="I1813" t="s">
        <v>283</v>
      </c>
      <c r="J1813" t="s">
        <v>130</v>
      </c>
      <c r="K1813" t="s">
        <v>131</v>
      </c>
      <c r="L1813" t="s">
        <v>5446</v>
      </c>
      <c r="M1813" t="s">
        <v>5447</v>
      </c>
      <c r="N1813">
        <v>4.3888888000000001E-2</v>
      </c>
      <c r="O1813">
        <v>1</v>
      </c>
      <c r="P1813">
        <v>5705</v>
      </c>
      <c r="Q1813">
        <v>0</v>
      </c>
      <c r="R1813">
        <v>0</v>
      </c>
      <c r="S1813">
        <v>0</v>
      </c>
      <c r="T1813">
        <v>0</v>
      </c>
      <c r="U1813">
        <v>4.3888999999999997E-2</v>
      </c>
      <c r="V1813">
        <v>250.38610600000001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2175502</v>
      </c>
      <c r="B1814">
        <v>1</v>
      </c>
      <c r="C1814" t="s">
        <v>76</v>
      </c>
      <c r="D1814" t="s">
        <v>102</v>
      </c>
      <c r="E1814" t="s">
        <v>143</v>
      </c>
      <c r="F1814" t="s">
        <v>5448</v>
      </c>
      <c r="G1814" t="s">
        <v>136</v>
      </c>
      <c r="H1814" t="s">
        <v>47</v>
      </c>
      <c r="I1814" t="s">
        <v>283</v>
      </c>
      <c r="J1814" t="s">
        <v>130</v>
      </c>
      <c r="K1814" t="s">
        <v>131</v>
      </c>
      <c r="L1814" t="s">
        <v>5449</v>
      </c>
      <c r="M1814" t="s">
        <v>5450</v>
      </c>
      <c r="N1814">
        <v>3.7499999999999999E-2</v>
      </c>
      <c r="O1814">
        <v>1</v>
      </c>
      <c r="P1814">
        <v>5705</v>
      </c>
      <c r="Q1814">
        <v>0</v>
      </c>
      <c r="R1814">
        <v>0</v>
      </c>
      <c r="S1814">
        <v>0</v>
      </c>
      <c r="T1814">
        <v>0</v>
      </c>
      <c r="U1814">
        <v>3.7499999999999999E-2</v>
      </c>
      <c r="V1814">
        <v>213.9375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2175504</v>
      </c>
      <c r="B1815">
        <v>1</v>
      </c>
      <c r="C1815" t="s">
        <v>77</v>
      </c>
      <c r="D1815" t="s">
        <v>119</v>
      </c>
      <c r="E1815" t="s">
        <v>181</v>
      </c>
      <c r="F1815" t="s">
        <v>5451</v>
      </c>
      <c r="G1815" t="s">
        <v>194</v>
      </c>
      <c r="H1815" t="s">
        <v>46</v>
      </c>
      <c r="I1815" t="s">
        <v>129</v>
      </c>
      <c r="J1815" t="s">
        <v>130</v>
      </c>
      <c r="K1815" t="s">
        <v>131</v>
      </c>
      <c r="L1815" t="s">
        <v>5452</v>
      </c>
      <c r="M1815" t="s">
        <v>5453</v>
      </c>
      <c r="N1815">
        <v>1.4897222219999999</v>
      </c>
      <c r="O1815">
        <v>0</v>
      </c>
      <c r="P1815">
        <v>1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1.489722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2175506</v>
      </c>
      <c r="B1816">
        <v>1</v>
      </c>
      <c r="C1816" t="s">
        <v>76</v>
      </c>
      <c r="D1816" t="s">
        <v>84</v>
      </c>
      <c r="E1816" t="s">
        <v>181</v>
      </c>
      <c r="F1816" t="s">
        <v>5454</v>
      </c>
      <c r="G1816" t="s">
        <v>194</v>
      </c>
      <c r="H1816" t="s">
        <v>46</v>
      </c>
      <c r="I1816" t="s">
        <v>129</v>
      </c>
      <c r="J1816" t="s">
        <v>130</v>
      </c>
      <c r="K1816" t="s">
        <v>131</v>
      </c>
      <c r="L1816" t="s">
        <v>5455</v>
      </c>
      <c r="M1816" t="s">
        <v>5456</v>
      </c>
      <c r="N1816">
        <v>2.3180555549999999</v>
      </c>
      <c r="O1816">
        <v>0</v>
      </c>
      <c r="P1816">
        <v>1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2.3180559999999999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2175512</v>
      </c>
      <c r="B1817">
        <v>1</v>
      </c>
      <c r="C1817" t="s">
        <v>76</v>
      </c>
      <c r="D1817" t="s">
        <v>79</v>
      </c>
      <c r="E1817" t="s">
        <v>181</v>
      </c>
      <c r="F1817" t="s">
        <v>5457</v>
      </c>
      <c r="G1817" t="s">
        <v>194</v>
      </c>
      <c r="H1817" t="s">
        <v>46</v>
      </c>
      <c r="I1817" t="s">
        <v>129</v>
      </c>
      <c r="J1817" t="s">
        <v>130</v>
      </c>
      <c r="K1817" t="s">
        <v>131</v>
      </c>
      <c r="L1817" t="s">
        <v>5458</v>
      </c>
      <c r="M1817" t="s">
        <v>5459</v>
      </c>
      <c r="N1817">
        <v>5.3</v>
      </c>
      <c r="O1817">
        <v>0</v>
      </c>
      <c r="P1817">
        <v>2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10.6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2175510</v>
      </c>
      <c r="B1818">
        <v>1</v>
      </c>
      <c r="C1818" t="s">
        <v>76</v>
      </c>
      <c r="D1818" t="s">
        <v>106</v>
      </c>
      <c r="E1818" t="s">
        <v>126</v>
      </c>
      <c r="F1818" t="s">
        <v>5460</v>
      </c>
      <c r="G1818" t="s">
        <v>5461</v>
      </c>
      <c r="H1818" t="s">
        <v>46</v>
      </c>
      <c r="I1818" t="s">
        <v>129</v>
      </c>
      <c r="J1818" t="s">
        <v>130</v>
      </c>
      <c r="K1818" t="s">
        <v>131</v>
      </c>
      <c r="L1818" t="s">
        <v>5462</v>
      </c>
      <c r="M1818" t="s">
        <v>5463</v>
      </c>
      <c r="N1818">
        <v>2.5463888880000001</v>
      </c>
      <c r="O1818">
        <v>0</v>
      </c>
      <c r="P1818">
        <v>56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142.59777800000001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2175511</v>
      </c>
      <c r="B1819">
        <v>1</v>
      </c>
      <c r="C1819" t="s">
        <v>76</v>
      </c>
      <c r="D1819" t="s">
        <v>81</v>
      </c>
      <c r="E1819" t="s">
        <v>181</v>
      </c>
      <c r="F1819" t="s">
        <v>5464</v>
      </c>
      <c r="G1819" t="s">
        <v>194</v>
      </c>
      <c r="H1819" t="s">
        <v>46</v>
      </c>
      <c r="I1819" t="s">
        <v>129</v>
      </c>
      <c r="J1819" t="s">
        <v>130</v>
      </c>
      <c r="K1819" t="s">
        <v>131</v>
      </c>
      <c r="L1819" t="s">
        <v>5465</v>
      </c>
      <c r="M1819" t="s">
        <v>5466</v>
      </c>
      <c r="N1819">
        <v>1.5858333330000001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1.585833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2175520</v>
      </c>
      <c r="B1820">
        <v>1</v>
      </c>
      <c r="C1820" t="s">
        <v>76</v>
      </c>
      <c r="D1820" t="s">
        <v>106</v>
      </c>
      <c r="E1820" t="s">
        <v>718</v>
      </c>
      <c r="F1820" t="s">
        <v>5467</v>
      </c>
      <c r="G1820" t="s">
        <v>5461</v>
      </c>
      <c r="H1820" t="s">
        <v>46</v>
      </c>
      <c r="I1820" t="s">
        <v>129</v>
      </c>
      <c r="J1820" t="s">
        <v>130</v>
      </c>
      <c r="K1820" t="s">
        <v>131</v>
      </c>
      <c r="L1820" t="s">
        <v>5468</v>
      </c>
      <c r="M1820" t="s">
        <v>5463</v>
      </c>
      <c r="N1820">
        <v>1.9666666660000001</v>
      </c>
      <c r="O1820">
        <v>0</v>
      </c>
      <c r="P1820">
        <v>71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139.63333299999999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2175514</v>
      </c>
      <c r="B1821">
        <v>1</v>
      </c>
      <c r="C1821" t="s">
        <v>76</v>
      </c>
      <c r="D1821" t="s">
        <v>106</v>
      </c>
      <c r="E1821" t="s">
        <v>186</v>
      </c>
      <c r="F1821" t="s">
        <v>5469</v>
      </c>
      <c r="G1821" t="s">
        <v>201</v>
      </c>
      <c r="H1821" t="s">
        <v>47</v>
      </c>
      <c r="I1821" t="s">
        <v>129</v>
      </c>
      <c r="J1821" t="s">
        <v>130</v>
      </c>
      <c r="K1821" t="s">
        <v>131</v>
      </c>
      <c r="L1821" t="s">
        <v>5470</v>
      </c>
      <c r="M1821" t="s">
        <v>5471</v>
      </c>
      <c r="N1821">
        <v>9.8888887999999994E-2</v>
      </c>
      <c r="O1821">
        <v>0</v>
      </c>
      <c r="P1821">
        <v>4975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491.972218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2175519</v>
      </c>
      <c r="B1822">
        <v>1</v>
      </c>
      <c r="C1822" t="s">
        <v>76</v>
      </c>
      <c r="D1822" t="s">
        <v>78</v>
      </c>
      <c r="E1822" t="s">
        <v>143</v>
      </c>
      <c r="F1822" t="s">
        <v>5472</v>
      </c>
      <c r="G1822" t="s">
        <v>201</v>
      </c>
      <c r="H1822" t="s">
        <v>47</v>
      </c>
      <c r="I1822" t="s">
        <v>283</v>
      </c>
      <c r="J1822" t="s">
        <v>130</v>
      </c>
      <c r="K1822" t="s">
        <v>131</v>
      </c>
      <c r="L1822" t="s">
        <v>5473</v>
      </c>
      <c r="M1822" t="s">
        <v>5474</v>
      </c>
      <c r="N1822">
        <v>1.9444444000000002E-2</v>
      </c>
      <c r="O1822">
        <v>2</v>
      </c>
      <c r="P1822">
        <v>1931</v>
      </c>
      <c r="Q1822">
        <v>0</v>
      </c>
      <c r="R1822">
        <v>0</v>
      </c>
      <c r="S1822">
        <v>0</v>
      </c>
      <c r="T1822">
        <v>0</v>
      </c>
      <c r="U1822">
        <v>3.8889E-2</v>
      </c>
      <c r="V1822">
        <v>37.547221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2175527</v>
      </c>
      <c r="B1823">
        <v>1</v>
      </c>
      <c r="C1823" t="s">
        <v>76</v>
      </c>
      <c r="D1823" t="s">
        <v>102</v>
      </c>
      <c r="E1823" t="s">
        <v>134</v>
      </c>
      <c r="F1823" t="s">
        <v>5475</v>
      </c>
      <c r="G1823" t="s">
        <v>136</v>
      </c>
      <c r="H1823" t="s">
        <v>47</v>
      </c>
      <c r="I1823" t="s">
        <v>129</v>
      </c>
      <c r="J1823" t="s">
        <v>130</v>
      </c>
      <c r="K1823" t="s">
        <v>131</v>
      </c>
      <c r="L1823" t="s">
        <v>5476</v>
      </c>
      <c r="M1823" t="s">
        <v>5477</v>
      </c>
      <c r="N1823">
        <v>1.2180555550000001</v>
      </c>
      <c r="O1823">
        <v>0</v>
      </c>
      <c r="P1823">
        <v>0</v>
      </c>
      <c r="Q1823">
        <v>0</v>
      </c>
      <c r="R1823">
        <v>0</v>
      </c>
      <c r="S1823">
        <v>28</v>
      </c>
      <c r="T1823">
        <v>1519</v>
      </c>
      <c r="U1823">
        <v>0</v>
      </c>
      <c r="V1823">
        <v>0</v>
      </c>
      <c r="W1823">
        <v>0</v>
      </c>
      <c r="X1823">
        <v>0</v>
      </c>
      <c r="Y1823">
        <v>34.105556</v>
      </c>
      <c r="Z1823">
        <v>1850.226388</v>
      </c>
    </row>
    <row r="1824" spans="1:26" x14ac:dyDescent="0.25">
      <c r="A1824">
        <v>2175655</v>
      </c>
      <c r="B1824">
        <v>1</v>
      </c>
      <c r="C1824" t="s">
        <v>76</v>
      </c>
      <c r="D1824" t="s">
        <v>93</v>
      </c>
      <c r="E1824" t="s">
        <v>126</v>
      </c>
      <c r="F1824" t="s">
        <v>5478</v>
      </c>
      <c r="G1824" t="s">
        <v>640</v>
      </c>
      <c r="H1824" t="s">
        <v>46</v>
      </c>
      <c r="I1824" t="s">
        <v>129</v>
      </c>
      <c r="J1824" t="s">
        <v>130</v>
      </c>
      <c r="K1824" t="s">
        <v>131</v>
      </c>
      <c r="L1824" t="s">
        <v>5479</v>
      </c>
      <c r="M1824" t="s">
        <v>5480</v>
      </c>
      <c r="N1824">
        <v>8.4569444439999995</v>
      </c>
      <c r="O1824">
        <v>0</v>
      </c>
      <c r="P1824">
        <v>85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718.84027800000001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2175544</v>
      </c>
      <c r="B1825">
        <v>1</v>
      </c>
      <c r="C1825" t="s">
        <v>77</v>
      </c>
      <c r="D1825" t="s">
        <v>124</v>
      </c>
      <c r="E1825" t="s">
        <v>813</v>
      </c>
      <c r="F1825" t="s">
        <v>5481</v>
      </c>
      <c r="G1825" t="s">
        <v>136</v>
      </c>
      <c r="H1825" t="s">
        <v>47</v>
      </c>
      <c r="I1825" t="s">
        <v>129</v>
      </c>
      <c r="J1825" t="s">
        <v>130</v>
      </c>
      <c r="K1825" t="s">
        <v>131</v>
      </c>
      <c r="L1825" t="s">
        <v>5482</v>
      </c>
      <c r="M1825" t="s">
        <v>5483</v>
      </c>
      <c r="N1825">
        <v>0.65861111100000003</v>
      </c>
      <c r="O1825">
        <v>26</v>
      </c>
      <c r="P1825">
        <v>562</v>
      </c>
      <c r="Q1825">
        <v>0</v>
      </c>
      <c r="R1825">
        <v>0</v>
      </c>
      <c r="S1825">
        <v>0</v>
      </c>
      <c r="T1825">
        <v>0</v>
      </c>
      <c r="U1825">
        <v>17.123888999999998</v>
      </c>
      <c r="V1825">
        <v>370.13944400000003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2175549</v>
      </c>
      <c r="B1826">
        <v>1</v>
      </c>
      <c r="C1826" t="s">
        <v>77</v>
      </c>
      <c r="D1826" t="s">
        <v>108</v>
      </c>
      <c r="E1826" t="s">
        <v>181</v>
      </c>
      <c r="F1826" t="s">
        <v>5484</v>
      </c>
      <c r="G1826" t="s">
        <v>287</v>
      </c>
      <c r="H1826" t="s">
        <v>46</v>
      </c>
      <c r="I1826" t="s">
        <v>129</v>
      </c>
      <c r="J1826" t="s">
        <v>130</v>
      </c>
      <c r="K1826" t="s">
        <v>131</v>
      </c>
      <c r="L1826" t="s">
        <v>5485</v>
      </c>
      <c r="M1826" t="s">
        <v>5486</v>
      </c>
      <c r="N1826">
        <v>0.92083333300000003</v>
      </c>
      <c r="O1826">
        <v>0</v>
      </c>
      <c r="P1826">
        <v>1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0.92083300000000001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2175548</v>
      </c>
      <c r="B1827">
        <v>1</v>
      </c>
      <c r="C1827" t="s">
        <v>76</v>
      </c>
      <c r="D1827" t="s">
        <v>98</v>
      </c>
      <c r="E1827" t="s">
        <v>181</v>
      </c>
      <c r="F1827" t="s">
        <v>5487</v>
      </c>
      <c r="G1827" t="s">
        <v>194</v>
      </c>
      <c r="H1827" t="s">
        <v>46</v>
      </c>
      <c r="I1827" t="s">
        <v>129</v>
      </c>
      <c r="J1827" t="s">
        <v>130</v>
      </c>
      <c r="K1827" t="s">
        <v>131</v>
      </c>
      <c r="L1827" t="s">
        <v>5488</v>
      </c>
      <c r="M1827" t="s">
        <v>5489</v>
      </c>
      <c r="N1827">
        <v>2.1319444440000002</v>
      </c>
      <c r="O1827">
        <v>0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2.1319439999999998</v>
      </c>
      <c r="Y1827">
        <v>0</v>
      </c>
      <c r="Z1827">
        <v>0</v>
      </c>
    </row>
    <row r="1828" spans="1:26" x14ac:dyDescent="0.25">
      <c r="A1828">
        <v>2175555</v>
      </c>
      <c r="B1828">
        <v>1</v>
      </c>
      <c r="C1828" t="s">
        <v>77</v>
      </c>
      <c r="D1828" t="s">
        <v>124</v>
      </c>
      <c r="E1828" t="s">
        <v>134</v>
      </c>
      <c r="F1828" t="s">
        <v>5490</v>
      </c>
      <c r="G1828" t="s">
        <v>136</v>
      </c>
      <c r="H1828" t="s">
        <v>47</v>
      </c>
      <c r="I1828" t="s">
        <v>129</v>
      </c>
      <c r="J1828" t="s">
        <v>130</v>
      </c>
      <c r="K1828" t="s">
        <v>131</v>
      </c>
      <c r="L1828" t="s">
        <v>5491</v>
      </c>
      <c r="M1828" t="s">
        <v>5492</v>
      </c>
      <c r="N1828">
        <v>3.2836111109999999</v>
      </c>
      <c r="O1828">
        <v>11</v>
      </c>
      <c r="P1828">
        <v>254</v>
      </c>
      <c r="Q1828">
        <v>0</v>
      </c>
      <c r="R1828">
        <v>0</v>
      </c>
      <c r="S1828">
        <v>0</v>
      </c>
      <c r="T1828">
        <v>0</v>
      </c>
      <c r="U1828">
        <v>36.119722000000003</v>
      </c>
      <c r="V1828">
        <v>834.03722200000004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2175551</v>
      </c>
      <c r="B1829">
        <v>1</v>
      </c>
      <c r="C1829" t="s">
        <v>77</v>
      </c>
      <c r="D1829" t="s">
        <v>124</v>
      </c>
      <c r="E1829" t="s">
        <v>186</v>
      </c>
      <c r="F1829" t="s">
        <v>3794</v>
      </c>
      <c r="G1829" t="s">
        <v>136</v>
      </c>
      <c r="H1829" t="s">
        <v>47</v>
      </c>
      <c r="I1829" t="s">
        <v>129</v>
      </c>
      <c r="J1829" t="s">
        <v>130</v>
      </c>
      <c r="K1829" t="s">
        <v>131</v>
      </c>
      <c r="L1829" t="s">
        <v>5493</v>
      </c>
      <c r="M1829" t="s">
        <v>5494</v>
      </c>
      <c r="N1829">
        <v>0.94777777699999999</v>
      </c>
      <c r="O1829">
        <v>13</v>
      </c>
      <c r="P1829">
        <v>1012</v>
      </c>
      <c r="Q1829">
        <v>0</v>
      </c>
      <c r="R1829">
        <v>0</v>
      </c>
      <c r="S1829">
        <v>0</v>
      </c>
      <c r="T1829">
        <v>0</v>
      </c>
      <c r="U1829">
        <v>12.321111</v>
      </c>
      <c r="V1829">
        <v>959.15111000000002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2175552</v>
      </c>
      <c r="B1830">
        <v>1</v>
      </c>
      <c r="C1830" t="s">
        <v>77</v>
      </c>
      <c r="D1830" t="s">
        <v>123</v>
      </c>
      <c r="E1830" t="s">
        <v>181</v>
      </c>
      <c r="F1830" t="s">
        <v>5495</v>
      </c>
      <c r="G1830" t="s">
        <v>183</v>
      </c>
      <c r="H1830" t="s">
        <v>46</v>
      </c>
      <c r="I1830" t="s">
        <v>129</v>
      </c>
      <c r="J1830" t="s">
        <v>130</v>
      </c>
      <c r="K1830" t="s">
        <v>131</v>
      </c>
      <c r="L1830" t="s">
        <v>5496</v>
      </c>
      <c r="M1830" t="s">
        <v>5497</v>
      </c>
      <c r="N1830">
        <v>2.3872222220000001</v>
      </c>
      <c r="O1830">
        <v>0</v>
      </c>
      <c r="P1830">
        <v>15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35.808332999999998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2175553</v>
      </c>
      <c r="B1831">
        <v>1</v>
      </c>
      <c r="C1831" t="s">
        <v>77</v>
      </c>
      <c r="D1831" t="s">
        <v>110</v>
      </c>
      <c r="E1831" t="s">
        <v>181</v>
      </c>
      <c r="F1831" t="s">
        <v>5498</v>
      </c>
      <c r="G1831" t="s">
        <v>287</v>
      </c>
      <c r="H1831" t="s">
        <v>46</v>
      </c>
      <c r="I1831" t="s">
        <v>129</v>
      </c>
      <c r="J1831" t="s">
        <v>130</v>
      </c>
      <c r="K1831" t="s">
        <v>131</v>
      </c>
      <c r="L1831" t="s">
        <v>5499</v>
      </c>
      <c r="M1831" t="s">
        <v>5486</v>
      </c>
      <c r="N1831">
        <v>0.51472222199999995</v>
      </c>
      <c r="O1831">
        <v>0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0.51472200000000001</v>
      </c>
      <c r="Y1831">
        <v>0</v>
      </c>
      <c r="Z1831">
        <v>0</v>
      </c>
    </row>
    <row r="1832" spans="1:26" x14ac:dyDescent="0.25">
      <c r="A1832">
        <v>2175554</v>
      </c>
      <c r="B1832">
        <v>1</v>
      </c>
      <c r="C1832" t="s">
        <v>76</v>
      </c>
      <c r="D1832" t="s">
        <v>106</v>
      </c>
      <c r="E1832" t="s">
        <v>181</v>
      </c>
      <c r="F1832" t="s">
        <v>5500</v>
      </c>
      <c r="G1832" t="s">
        <v>194</v>
      </c>
      <c r="H1832" t="s">
        <v>46</v>
      </c>
      <c r="I1832" t="s">
        <v>129</v>
      </c>
      <c r="J1832" t="s">
        <v>130</v>
      </c>
      <c r="K1832" t="s">
        <v>131</v>
      </c>
      <c r="L1832" t="s">
        <v>5501</v>
      </c>
      <c r="M1832" t="s">
        <v>5502</v>
      </c>
      <c r="N1832">
        <v>6.8269444439999996</v>
      </c>
      <c r="O1832">
        <v>0</v>
      </c>
      <c r="P1832">
        <v>1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6.8269440000000001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2175556</v>
      </c>
      <c r="B1833">
        <v>1</v>
      </c>
      <c r="C1833" t="s">
        <v>77</v>
      </c>
      <c r="D1833" t="s">
        <v>123</v>
      </c>
      <c r="E1833" t="s">
        <v>126</v>
      </c>
      <c r="F1833" t="s">
        <v>5503</v>
      </c>
      <c r="G1833" t="s">
        <v>140</v>
      </c>
      <c r="H1833" t="s">
        <v>46</v>
      </c>
      <c r="I1833" t="s">
        <v>129</v>
      </c>
      <c r="J1833" t="s">
        <v>130</v>
      </c>
      <c r="K1833" t="s">
        <v>131</v>
      </c>
      <c r="L1833" t="s">
        <v>5504</v>
      </c>
      <c r="M1833" t="s">
        <v>5505</v>
      </c>
      <c r="N1833">
        <v>4.6247222219999999</v>
      </c>
      <c r="O1833">
        <v>0</v>
      </c>
      <c r="P1833">
        <v>151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698.33305600000006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2175557</v>
      </c>
      <c r="B1834">
        <v>1</v>
      </c>
      <c r="C1834" t="s">
        <v>76</v>
      </c>
      <c r="D1834" t="s">
        <v>86</v>
      </c>
      <c r="E1834" t="s">
        <v>126</v>
      </c>
      <c r="F1834" t="s">
        <v>5506</v>
      </c>
      <c r="G1834" t="s">
        <v>128</v>
      </c>
      <c r="H1834" t="s">
        <v>46</v>
      </c>
      <c r="I1834" t="s">
        <v>129</v>
      </c>
      <c r="J1834" t="s">
        <v>130</v>
      </c>
      <c r="K1834" t="s">
        <v>131</v>
      </c>
      <c r="L1834" t="s">
        <v>5507</v>
      </c>
      <c r="M1834" t="s">
        <v>5508</v>
      </c>
      <c r="N1834">
        <v>1.73</v>
      </c>
      <c r="O1834">
        <v>0</v>
      </c>
      <c r="P1834">
        <v>126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217.98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2175558</v>
      </c>
      <c r="B1835">
        <v>1</v>
      </c>
      <c r="C1835" t="s">
        <v>77</v>
      </c>
      <c r="D1835" t="s">
        <v>124</v>
      </c>
      <c r="E1835" t="s">
        <v>181</v>
      </c>
      <c r="F1835" t="s">
        <v>5509</v>
      </c>
      <c r="G1835" t="s">
        <v>287</v>
      </c>
      <c r="H1835" t="s">
        <v>46</v>
      </c>
      <c r="I1835" t="s">
        <v>129</v>
      </c>
      <c r="J1835" t="s">
        <v>130</v>
      </c>
      <c r="K1835" t="s">
        <v>131</v>
      </c>
      <c r="L1835" t="s">
        <v>5510</v>
      </c>
      <c r="M1835" t="s">
        <v>5511</v>
      </c>
      <c r="N1835">
        <v>3.2805555549999998</v>
      </c>
      <c r="O1835">
        <v>0</v>
      </c>
      <c r="P1835">
        <v>11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36.086111000000002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2175563</v>
      </c>
      <c r="B1836">
        <v>1</v>
      </c>
      <c r="C1836" t="s">
        <v>76</v>
      </c>
      <c r="D1836" t="s">
        <v>79</v>
      </c>
      <c r="E1836" t="s">
        <v>181</v>
      </c>
      <c r="F1836" t="s">
        <v>5512</v>
      </c>
      <c r="G1836" t="s">
        <v>287</v>
      </c>
      <c r="H1836" t="s">
        <v>46</v>
      </c>
      <c r="I1836" t="s">
        <v>129</v>
      </c>
      <c r="J1836" t="s">
        <v>130</v>
      </c>
      <c r="K1836" t="s">
        <v>131</v>
      </c>
      <c r="L1836" t="s">
        <v>5513</v>
      </c>
      <c r="M1836" t="s">
        <v>5514</v>
      </c>
      <c r="N1836">
        <v>2.125</v>
      </c>
      <c r="O1836">
        <v>0</v>
      </c>
      <c r="P1836">
        <v>1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2.125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2175561</v>
      </c>
      <c r="B1837">
        <v>1</v>
      </c>
      <c r="C1837" t="s">
        <v>77</v>
      </c>
      <c r="D1837" t="s">
        <v>124</v>
      </c>
      <c r="E1837" t="s">
        <v>181</v>
      </c>
      <c r="F1837" t="s">
        <v>5515</v>
      </c>
      <c r="G1837" t="s">
        <v>287</v>
      </c>
      <c r="H1837" t="s">
        <v>46</v>
      </c>
      <c r="I1837" t="s">
        <v>129</v>
      </c>
      <c r="J1837" t="s">
        <v>130</v>
      </c>
      <c r="K1837" t="s">
        <v>131</v>
      </c>
      <c r="L1837" t="s">
        <v>5516</v>
      </c>
      <c r="M1837" t="s">
        <v>5517</v>
      </c>
      <c r="N1837">
        <v>5.1736111109999996</v>
      </c>
      <c r="O1837">
        <v>0</v>
      </c>
      <c r="P1837">
        <v>2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10.347222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2175565</v>
      </c>
      <c r="B1838">
        <v>1</v>
      </c>
      <c r="C1838" t="s">
        <v>76</v>
      </c>
      <c r="D1838" t="s">
        <v>81</v>
      </c>
      <c r="E1838" t="s">
        <v>181</v>
      </c>
      <c r="F1838" t="s">
        <v>1263</v>
      </c>
      <c r="G1838" t="s">
        <v>194</v>
      </c>
      <c r="H1838" t="s">
        <v>46</v>
      </c>
      <c r="I1838" t="s">
        <v>129</v>
      </c>
      <c r="J1838" t="s">
        <v>130</v>
      </c>
      <c r="K1838" t="s">
        <v>131</v>
      </c>
      <c r="L1838" t="s">
        <v>5518</v>
      </c>
      <c r="M1838" t="s">
        <v>5519</v>
      </c>
      <c r="N1838">
        <v>4.4822222219999999</v>
      </c>
      <c r="O1838">
        <v>0</v>
      </c>
      <c r="P1838">
        <v>8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35.857778000000003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2175562</v>
      </c>
      <c r="B1839">
        <v>1</v>
      </c>
      <c r="C1839" t="s">
        <v>77</v>
      </c>
      <c r="D1839" t="s">
        <v>123</v>
      </c>
      <c r="E1839" t="s">
        <v>126</v>
      </c>
      <c r="F1839" t="s">
        <v>5520</v>
      </c>
      <c r="G1839" t="s">
        <v>128</v>
      </c>
      <c r="H1839" t="s">
        <v>46</v>
      </c>
      <c r="I1839" t="s">
        <v>129</v>
      </c>
      <c r="J1839" t="s">
        <v>130</v>
      </c>
      <c r="K1839" t="s">
        <v>131</v>
      </c>
      <c r="L1839" t="s">
        <v>5521</v>
      </c>
      <c r="M1839" t="s">
        <v>5522</v>
      </c>
      <c r="N1839">
        <v>9.7136111110000005</v>
      </c>
      <c r="O1839">
        <v>0</v>
      </c>
      <c r="P1839">
        <v>65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631.38472200000001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2175587</v>
      </c>
      <c r="B1840">
        <v>1</v>
      </c>
      <c r="C1840" t="s">
        <v>76</v>
      </c>
      <c r="D1840" t="s">
        <v>101</v>
      </c>
      <c r="E1840" t="s">
        <v>181</v>
      </c>
      <c r="F1840" t="s">
        <v>5523</v>
      </c>
      <c r="G1840" t="s">
        <v>183</v>
      </c>
      <c r="H1840" t="s">
        <v>46</v>
      </c>
      <c r="I1840" t="s">
        <v>129</v>
      </c>
      <c r="J1840" t="s">
        <v>130</v>
      </c>
      <c r="K1840" t="s">
        <v>131</v>
      </c>
      <c r="L1840" t="s">
        <v>5524</v>
      </c>
      <c r="M1840" t="s">
        <v>5525</v>
      </c>
      <c r="N1840">
        <v>3.8</v>
      </c>
      <c r="O1840">
        <v>0</v>
      </c>
      <c r="P1840">
        <v>8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30.4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2175619</v>
      </c>
      <c r="B1841">
        <v>1</v>
      </c>
      <c r="C1841" t="s">
        <v>76</v>
      </c>
      <c r="D1841" t="s">
        <v>80</v>
      </c>
      <c r="E1841" t="s">
        <v>126</v>
      </c>
      <c r="F1841" t="s">
        <v>5526</v>
      </c>
      <c r="G1841" t="s">
        <v>128</v>
      </c>
      <c r="H1841" t="s">
        <v>46</v>
      </c>
      <c r="I1841" t="s">
        <v>129</v>
      </c>
      <c r="J1841" t="s">
        <v>130</v>
      </c>
      <c r="K1841" t="s">
        <v>131</v>
      </c>
      <c r="L1841" t="s">
        <v>5527</v>
      </c>
      <c r="M1841" t="s">
        <v>5528</v>
      </c>
      <c r="N1841">
        <v>1.977222222</v>
      </c>
      <c r="O1841">
        <v>0</v>
      </c>
      <c r="P1841">
        <v>51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100.83833300000001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2175564</v>
      </c>
      <c r="B1842">
        <v>1</v>
      </c>
      <c r="C1842" t="s">
        <v>77</v>
      </c>
      <c r="D1842" t="s">
        <v>124</v>
      </c>
      <c r="E1842" t="s">
        <v>143</v>
      </c>
      <c r="F1842" t="s">
        <v>5529</v>
      </c>
      <c r="G1842" t="s">
        <v>136</v>
      </c>
      <c r="H1842" t="s">
        <v>47</v>
      </c>
      <c r="I1842" t="s">
        <v>129</v>
      </c>
      <c r="J1842" t="s">
        <v>130</v>
      </c>
      <c r="K1842" t="s">
        <v>131</v>
      </c>
      <c r="L1842" t="s">
        <v>5530</v>
      </c>
      <c r="M1842" t="s">
        <v>5531</v>
      </c>
      <c r="N1842">
        <v>2.6486111110000001</v>
      </c>
      <c r="O1842">
        <v>1</v>
      </c>
      <c r="P1842">
        <v>173</v>
      </c>
      <c r="Q1842">
        <v>0</v>
      </c>
      <c r="R1842">
        <v>0</v>
      </c>
      <c r="S1842">
        <v>0</v>
      </c>
      <c r="T1842">
        <v>0</v>
      </c>
      <c r="U1842">
        <v>2.6486109999999998</v>
      </c>
      <c r="V1842">
        <v>458.209722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2175572</v>
      </c>
      <c r="B1843">
        <v>1</v>
      </c>
      <c r="C1843" t="s">
        <v>77</v>
      </c>
      <c r="D1843" t="s">
        <v>118</v>
      </c>
      <c r="E1843" t="s">
        <v>186</v>
      </c>
      <c r="F1843" t="s">
        <v>5532</v>
      </c>
      <c r="G1843" t="s">
        <v>136</v>
      </c>
      <c r="H1843" t="s">
        <v>47</v>
      </c>
      <c r="I1843" t="s">
        <v>129</v>
      </c>
      <c r="J1843" t="s">
        <v>130</v>
      </c>
      <c r="K1843" t="s">
        <v>131</v>
      </c>
      <c r="L1843" t="s">
        <v>5533</v>
      </c>
      <c r="M1843" t="s">
        <v>5534</v>
      </c>
      <c r="N1843">
        <v>0.505</v>
      </c>
      <c r="O1843">
        <v>23</v>
      </c>
      <c r="P1843">
        <v>6489</v>
      </c>
      <c r="Q1843">
        <v>0</v>
      </c>
      <c r="R1843">
        <v>0</v>
      </c>
      <c r="S1843">
        <v>0</v>
      </c>
      <c r="T1843">
        <v>0</v>
      </c>
      <c r="U1843">
        <v>11.615</v>
      </c>
      <c r="V1843">
        <v>3276.9450000000002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2175567</v>
      </c>
      <c r="B1844">
        <v>1</v>
      </c>
      <c r="C1844" t="s">
        <v>77</v>
      </c>
      <c r="D1844" t="s">
        <v>118</v>
      </c>
      <c r="E1844" t="s">
        <v>186</v>
      </c>
      <c r="F1844" t="s">
        <v>5535</v>
      </c>
      <c r="G1844" t="s">
        <v>136</v>
      </c>
      <c r="H1844" t="s">
        <v>47</v>
      </c>
      <c r="I1844" t="s">
        <v>129</v>
      </c>
      <c r="J1844" t="s">
        <v>130</v>
      </c>
      <c r="K1844" t="s">
        <v>131</v>
      </c>
      <c r="L1844" t="s">
        <v>5536</v>
      </c>
      <c r="M1844" t="s">
        <v>5537</v>
      </c>
      <c r="N1844">
        <v>0.16972222200000001</v>
      </c>
      <c r="O1844">
        <v>7</v>
      </c>
      <c r="P1844">
        <v>11293</v>
      </c>
      <c r="Q1844">
        <v>0</v>
      </c>
      <c r="R1844">
        <v>0</v>
      </c>
      <c r="S1844">
        <v>0</v>
      </c>
      <c r="T1844">
        <v>0</v>
      </c>
      <c r="U1844">
        <v>1.188056</v>
      </c>
      <c r="V1844">
        <v>1916.673053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2175570</v>
      </c>
      <c r="B1845">
        <v>1</v>
      </c>
      <c r="C1845" t="s">
        <v>76</v>
      </c>
      <c r="D1845" t="s">
        <v>78</v>
      </c>
      <c r="E1845" t="s">
        <v>181</v>
      </c>
      <c r="F1845" t="s">
        <v>5538</v>
      </c>
      <c r="G1845" t="s">
        <v>194</v>
      </c>
      <c r="H1845" t="s">
        <v>46</v>
      </c>
      <c r="I1845" t="s">
        <v>129</v>
      </c>
      <c r="J1845" t="s">
        <v>130</v>
      </c>
      <c r="K1845" t="s">
        <v>131</v>
      </c>
      <c r="L1845" t="s">
        <v>5539</v>
      </c>
      <c r="M1845" t="s">
        <v>5540</v>
      </c>
      <c r="N1845">
        <v>1.6872222219999999</v>
      </c>
      <c r="O1845">
        <v>0</v>
      </c>
      <c r="P1845">
        <v>1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1.687222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2175684</v>
      </c>
      <c r="B1846">
        <v>1</v>
      </c>
      <c r="C1846" t="s">
        <v>77</v>
      </c>
      <c r="D1846" t="s">
        <v>118</v>
      </c>
      <c r="E1846" t="s">
        <v>186</v>
      </c>
      <c r="F1846" t="s">
        <v>5541</v>
      </c>
      <c r="G1846" t="s">
        <v>418</v>
      </c>
      <c r="H1846" t="s">
        <v>47</v>
      </c>
      <c r="I1846" t="s">
        <v>129</v>
      </c>
      <c r="J1846" t="s">
        <v>130</v>
      </c>
      <c r="K1846" t="s">
        <v>251</v>
      </c>
      <c r="L1846" t="s">
        <v>5542</v>
      </c>
      <c r="M1846" t="s">
        <v>5543</v>
      </c>
      <c r="N1846">
        <v>5.1494444440000002</v>
      </c>
      <c r="O1846">
        <v>0</v>
      </c>
      <c r="P1846">
        <v>2902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14943.687776000001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2175579</v>
      </c>
      <c r="B1847">
        <v>1</v>
      </c>
      <c r="C1847" t="s">
        <v>77</v>
      </c>
      <c r="D1847" t="s">
        <v>119</v>
      </c>
      <c r="E1847" t="s">
        <v>134</v>
      </c>
      <c r="F1847" t="s">
        <v>5544</v>
      </c>
      <c r="G1847" t="s">
        <v>136</v>
      </c>
      <c r="H1847" t="s">
        <v>47</v>
      </c>
      <c r="I1847" t="s">
        <v>129</v>
      </c>
      <c r="J1847" t="s">
        <v>130</v>
      </c>
      <c r="K1847" t="s">
        <v>131</v>
      </c>
      <c r="L1847" t="s">
        <v>5545</v>
      </c>
      <c r="M1847" t="s">
        <v>5546</v>
      </c>
      <c r="N1847">
        <v>1.9994444440000001</v>
      </c>
      <c r="O1847">
        <v>227</v>
      </c>
      <c r="P1847">
        <v>428</v>
      </c>
      <c r="Q1847">
        <v>0</v>
      </c>
      <c r="R1847">
        <v>0</v>
      </c>
      <c r="S1847">
        <v>0</v>
      </c>
      <c r="T1847">
        <v>0</v>
      </c>
      <c r="U1847">
        <v>453.87388900000002</v>
      </c>
      <c r="V1847">
        <v>855.76222199999995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2175573</v>
      </c>
      <c r="B1848">
        <v>1</v>
      </c>
      <c r="C1848" t="s">
        <v>76</v>
      </c>
      <c r="D1848" t="s">
        <v>99</v>
      </c>
      <c r="E1848" t="s">
        <v>134</v>
      </c>
      <c r="F1848" t="s">
        <v>2400</v>
      </c>
      <c r="G1848" t="s">
        <v>136</v>
      </c>
      <c r="H1848" t="s">
        <v>47</v>
      </c>
      <c r="I1848" t="s">
        <v>283</v>
      </c>
      <c r="J1848" t="s">
        <v>130</v>
      </c>
      <c r="K1848" t="s">
        <v>131</v>
      </c>
      <c r="L1848" t="s">
        <v>5547</v>
      </c>
      <c r="M1848" t="s">
        <v>5548</v>
      </c>
      <c r="N1848">
        <v>3.6111111000000001E-2</v>
      </c>
      <c r="O1848">
        <v>107</v>
      </c>
      <c r="P1848">
        <v>2642</v>
      </c>
      <c r="Q1848">
        <v>0</v>
      </c>
      <c r="R1848">
        <v>0</v>
      </c>
      <c r="S1848">
        <v>0</v>
      </c>
      <c r="T1848">
        <v>0</v>
      </c>
      <c r="U1848">
        <v>3.8638889999999999</v>
      </c>
      <c r="V1848">
        <v>95.405555000000007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2175578</v>
      </c>
      <c r="B1849">
        <v>1</v>
      </c>
      <c r="C1849" t="s">
        <v>77</v>
      </c>
      <c r="D1849" t="s">
        <v>115</v>
      </c>
      <c r="E1849" t="s">
        <v>126</v>
      </c>
      <c r="F1849" t="s">
        <v>5549</v>
      </c>
      <c r="G1849" t="s">
        <v>640</v>
      </c>
      <c r="H1849" t="s">
        <v>46</v>
      </c>
      <c r="I1849" t="s">
        <v>129</v>
      </c>
      <c r="J1849" t="s">
        <v>130</v>
      </c>
      <c r="K1849" t="s">
        <v>131</v>
      </c>
      <c r="L1849" t="s">
        <v>5550</v>
      </c>
      <c r="M1849" t="s">
        <v>5551</v>
      </c>
      <c r="N1849">
        <v>3.9125000000000001</v>
      </c>
      <c r="O1849">
        <v>0</v>
      </c>
      <c r="P1849">
        <v>0</v>
      </c>
      <c r="Q1849">
        <v>0</v>
      </c>
      <c r="R1849">
        <v>32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125.2</v>
      </c>
      <c r="Y1849">
        <v>0</v>
      </c>
      <c r="Z1849">
        <v>0</v>
      </c>
    </row>
    <row r="1850" spans="1:26" x14ac:dyDescent="0.25">
      <c r="A1850">
        <v>2175585</v>
      </c>
      <c r="B1850">
        <v>1</v>
      </c>
      <c r="C1850" t="s">
        <v>76</v>
      </c>
      <c r="D1850" t="s">
        <v>100</v>
      </c>
      <c r="E1850" t="s">
        <v>718</v>
      </c>
      <c r="F1850" t="s">
        <v>5552</v>
      </c>
      <c r="G1850" t="s">
        <v>726</v>
      </c>
      <c r="H1850" t="s">
        <v>46</v>
      </c>
      <c r="I1850" t="s">
        <v>129</v>
      </c>
      <c r="J1850" t="s">
        <v>130</v>
      </c>
      <c r="K1850" t="s">
        <v>131</v>
      </c>
      <c r="L1850" t="s">
        <v>5553</v>
      </c>
      <c r="M1850" t="s">
        <v>5554</v>
      </c>
      <c r="N1850">
        <v>2.0811111109999998</v>
      </c>
      <c r="O1850">
        <v>0</v>
      </c>
      <c r="P1850">
        <v>78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162.32666699999999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2175594</v>
      </c>
      <c r="B1851">
        <v>1</v>
      </c>
      <c r="C1851" t="s">
        <v>76</v>
      </c>
      <c r="D1851" t="s">
        <v>92</v>
      </c>
      <c r="E1851" t="s">
        <v>718</v>
      </c>
      <c r="F1851" t="s">
        <v>5329</v>
      </c>
      <c r="G1851" t="s">
        <v>269</v>
      </c>
      <c r="H1851" t="s">
        <v>46</v>
      </c>
      <c r="I1851" t="s">
        <v>129</v>
      </c>
      <c r="J1851" t="s">
        <v>130</v>
      </c>
      <c r="K1851" t="s">
        <v>131</v>
      </c>
      <c r="L1851" t="s">
        <v>5555</v>
      </c>
      <c r="M1851" t="s">
        <v>5556</v>
      </c>
      <c r="N1851">
        <v>5.9133333329999997</v>
      </c>
      <c r="O1851">
        <v>0</v>
      </c>
      <c r="P1851">
        <v>0</v>
      </c>
      <c r="Q1851">
        <v>0</v>
      </c>
      <c r="R1851">
        <v>116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685.94666700000005</v>
      </c>
      <c r="Y1851">
        <v>0</v>
      </c>
      <c r="Z1851">
        <v>0</v>
      </c>
    </row>
    <row r="1852" spans="1:26" x14ac:dyDescent="0.25">
      <c r="A1852">
        <v>2175625</v>
      </c>
      <c r="B1852">
        <v>1</v>
      </c>
      <c r="C1852" t="s">
        <v>76</v>
      </c>
      <c r="D1852" t="s">
        <v>92</v>
      </c>
      <c r="E1852" t="s">
        <v>181</v>
      </c>
      <c r="F1852" t="s">
        <v>5557</v>
      </c>
      <c r="G1852" t="s">
        <v>183</v>
      </c>
      <c r="H1852" t="s">
        <v>46</v>
      </c>
      <c r="I1852" t="s">
        <v>129</v>
      </c>
      <c r="J1852" t="s">
        <v>130</v>
      </c>
      <c r="K1852" t="s">
        <v>131</v>
      </c>
      <c r="L1852" t="s">
        <v>5558</v>
      </c>
      <c r="M1852" t="s">
        <v>5559</v>
      </c>
      <c r="N1852">
        <v>2.1352777770000002</v>
      </c>
      <c r="O1852">
        <v>0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2.135278</v>
      </c>
      <c r="Y1852">
        <v>0</v>
      </c>
      <c r="Z1852">
        <v>0</v>
      </c>
    </row>
    <row r="1853" spans="1:26" x14ac:dyDescent="0.25">
      <c r="A1853">
        <v>2175598</v>
      </c>
      <c r="B1853">
        <v>1</v>
      </c>
      <c r="C1853" t="s">
        <v>76</v>
      </c>
      <c r="D1853" t="s">
        <v>96</v>
      </c>
      <c r="E1853" t="s">
        <v>181</v>
      </c>
      <c r="F1853" t="s">
        <v>5560</v>
      </c>
      <c r="G1853" t="s">
        <v>287</v>
      </c>
      <c r="H1853" t="s">
        <v>46</v>
      </c>
      <c r="I1853" t="s">
        <v>129</v>
      </c>
      <c r="J1853" t="s">
        <v>130</v>
      </c>
      <c r="K1853" t="s">
        <v>131</v>
      </c>
      <c r="L1853" t="s">
        <v>5561</v>
      </c>
      <c r="M1853" t="s">
        <v>5562</v>
      </c>
      <c r="N1853">
        <v>4.1319444440000002</v>
      </c>
      <c r="O1853">
        <v>0</v>
      </c>
      <c r="P1853">
        <v>1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4.1319439999999998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2175583</v>
      </c>
      <c r="B1854">
        <v>1</v>
      </c>
      <c r="C1854" t="s">
        <v>76</v>
      </c>
      <c r="D1854" t="s">
        <v>80</v>
      </c>
      <c r="E1854" t="s">
        <v>186</v>
      </c>
      <c r="F1854" t="s">
        <v>5563</v>
      </c>
      <c r="G1854" t="s">
        <v>366</v>
      </c>
      <c r="H1854" t="s">
        <v>47</v>
      </c>
      <c r="I1854" t="s">
        <v>129</v>
      </c>
      <c r="J1854" t="s">
        <v>130</v>
      </c>
      <c r="K1854" t="s">
        <v>251</v>
      </c>
      <c r="L1854" t="s">
        <v>5564</v>
      </c>
      <c r="M1854" t="s">
        <v>5565</v>
      </c>
      <c r="N1854">
        <v>8.7047222219999991</v>
      </c>
      <c r="O1854">
        <v>0</v>
      </c>
      <c r="P1854">
        <v>3972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34575.156666000003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2175586</v>
      </c>
      <c r="B1855">
        <v>1</v>
      </c>
      <c r="C1855" t="s">
        <v>77</v>
      </c>
      <c r="D1855" t="s">
        <v>116</v>
      </c>
      <c r="E1855" t="s">
        <v>161</v>
      </c>
      <c r="F1855" t="s">
        <v>5566</v>
      </c>
      <c r="G1855" t="s">
        <v>418</v>
      </c>
      <c r="H1855" t="s">
        <v>46</v>
      </c>
      <c r="I1855" t="s">
        <v>129</v>
      </c>
      <c r="J1855" t="s">
        <v>130</v>
      </c>
      <c r="K1855" t="s">
        <v>251</v>
      </c>
      <c r="L1855" t="s">
        <v>5567</v>
      </c>
      <c r="M1855" t="s">
        <v>5568</v>
      </c>
      <c r="N1855">
        <v>7.9647222219999998</v>
      </c>
      <c r="O1855">
        <v>0</v>
      </c>
      <c r="P1855">
        <v>254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2023.039444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2175588</v>
      </c>
      <c r="B1856">
        <v>1</v>
      </c>
      <c r="C1856" t="s">
        <v>76</v>
      </c>
      <c r="D1856" t="s">
        <v>90</v>
      </c>
      <c r="E1856" t="s">
        <v>126</v>
      </c>
      <c r="F1856" t="s">
        <v>5569</v>
      </c>
      <c r="G1856" t="s">
        <v>163</v>
      </c>
      <c r="H1856" t="s">
        <v>46</v>
      </c>
      <c r="I1856" t="s">
        <v>129</v>
      </c>
      <c r="J1856" t="s">
        <v>130</v>
      </c>
      <c r="K1856" t="s">
        <v>131</v>
      </c>
      <c r="L1856" t="s">
        <v>5570</v>
      </c>
      <c r="M1856" t="s">
        <v>5571</v>
      </c>
      <c r="N1856">
        <v>6.1</v>
      </c>
      <c r="O1856">
        <v>0</v>
      </c>
      <c r="P1856">
        <v>9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54.9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2175589</v>
      </c>
      <c r="B1857">
        <v>1</v>
      </c>
      <c r="C1857" t="s">
        <v>77</v>
      </c>
      <c r="D1857" t="s">
        <v>109</v>
      </c>
      <c r="E1857" t="s">
        <v>161</v>
      </c>
      <c r="F1857" t="s">
        <v>5572</v>
      </c>
      <c r="G1857" t="s">
        <v>418</v>
      </c>
      <c r="H1857" t="s">
        <v>46</v>
      </c>
      <c r="I1857" t="s">
        <v>129</v>
      </c>
      <c r="J1857" t="s">
        <v>130</v>
      </c>
      <c r="K1857" t="s">
        <v>251</v>
      </c>
      <c r="L1857" t="s">
        <v>5573</v>
      </c>
      <c r="M1857" t="s">
        <v>5574</v>
      </c>
      <c r="N1857">
        <v>8.1874555549999997</v>
      </c>
      <c r="O1857">
        <v>0</v>
      </c>
      <c r="P1857">
        <v>43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352.06058899999999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2175590</v>
      </c>
      <c r="B1858">
        <v>1</v>
      </c>
      <c r="C1858" t="s">
        <v>77</v>
      </c>
      <c r="D1858" t="s">
        <v>124</v>
      </c>
      <c r="E1858" t="s">
        <v>161</v>
      </c>
      <c r="F1858" t="s">
        <v>5575</v>
      </c>
      <c r="G1858" t="s">
        <v>418</v>
      </c>
      <c r="H1858" t="s">
        <v>46</v>
      </c>
      <c r="I1858" t="s">
        <v>129</v>
      </c>
      <c r="J1858" t="s">
        <v>130</v>
      </c>
      <c r="K1858" t="s">
        <v>251</v>
      </c>
      <c r="L1858" t="s">
        <v>5576</v>
      </c>
      <c r="M1858" t="s">
        <v>5577</v>
      </c>
      <c r="N1858">
        <v>9.5846183329999999</v>
      </c>
      <c r="O1858">
        <v>0</v>
      </c>
      <c r="P1858">
        <v>101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968.04645200000004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2175597</v>
      </c>
      <c r="B1859">
        <v>1</v>
      </c>
      <c r="C1859" t="s">
        <v>76</v>
      </c>
      <c r="D1859" t="s">
        <v>99</v>
      </c>
      <c r="E1859" t="s">
        <v>181</v>
      </c>
      <c r="F1859" t="s">
        <v>5578</v>
      </c>
      <c r="G1859" t="s">
        <v>287</v>
      </c>
      <c r="H1859" t="s">
        <v>46</v>
      </c>
      <c r="I1859" t="s">
        <v>129</v>
      </c>
      <c r="J1859" t="s">
        <v>130</v>
      </c>
      <c r="K1859" t="s">
        <v>131</v>
      </c>
      <c r="L1859" t="s">
        <v>5579</v>
      </c>
      <c r="M1859" t="s">
        <v>5580</v>
      </c>
      <c r="N1859">
        <v>0.770277777</v>
      </c>
      <c r="O1859">
        <v>0</v>
      </c>
      <c r="P1859">
        <v>9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6.9325000000000001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2175591</v>
      </c>
      <c r="B1860">
        <v>1</v>
      </c>
      <c r="C1860" t="s">
        <v>77</v>
      </c>
      <c r="D1860" t="s">
        <v>108</v>
      </c>
      <c r="E1860" t="s">
        <v>143</v>
      </c>
      <c r="F1860" t="s">
        <v>5581</v>
      </c>
      <c r="G1860" t="s">
        <v>201</v>
      </c>
      <c r="H1860" t="s">
        <v>47</v>
      </c>
      <c r="I1860" t="s">
        <v>129</v>
      </c>
      <c r="J1860" t="s">
        <v>130</v>
      </c>
      <c r="K1860" t="s">
        <v>251</v>
      </c>
      <c r="L1860" t="s">
        <v>5582</v>
      </c>
      <c r="M1860" t="s">
        <v>5583</v>
      </c>
      <c r="N1860">
        <v>0.30830638799999999</v>
      </c>
      <c r="O1860">
        <v>0</v>
      </c>
      <c r="P1860">
        <v>607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187.14197799999999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2175592</v>
      </c>
      <c r="B1861">
        <v>1</v>
      </c>
      <c r="C1861" t="s">
        <v>76</v>
      </c>
      <c r="D1861" t="s">
        <v>86</v>
      </c>
      <c r="E1861" t="s">
        <v>181</v>
      </c>
      <c r="F1861" t="s">
        <v>5584</v>
      </c>
      <c r="G1861" t="s">
        <v>183</v>
      </c>
      <c r="H1861" t="s">
        <v>46</v>
      </c>
      <c r="I1861" t="s">
        <v>129</v>
      </c>
      <c r="J1861" t="s">
        <v>130</v>
      </c>
      <c r="K1861" t="s">
        <v>131</v>
      </c>
      <c r="L1861" t="s">
        <v>5585</v>
      </c>
      <c r="M1861" t="s">
        <v>5586</v>
      </c>
      <c r="N1861">
        <v>5.8572222219999999</v>
      </c>
      <c r="O1861">
        <v>0</v>
      </c>
      <c r="P1861">
        <v>7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41.000556000000003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2175612</v>
      </c>
      <c r="B1862">
        <v>1</v>
      </c>
      <c r="C1862" t="s">
        <v>76</v>
      </c>
      <c r="D1862" t="s">
        <v>80</v>
      </c>
      <c r="E1862" t="s">
        <v>134</v>
      </c>
      <c r="F1862" t="s">
        <v>5587</v>
      </c>
      <c r="G1862" t="s">
        <v>136</v>
      </c>
      <c r="H1862" t="s">
        <v>47</v>
      </c>
      <c r="I1862" t="s">
        <v>129</v>
      </c>
      <c r="J1862" t="s">
        <v>130</v>
      </c>
      <c r="K1862" t="s">
        <v>131</v>
      </c>
      <c r="L1862" t="s">
        <v>5588</v>
      </c>
      <c r="M1862" t="s">
        <v>5589</v>
      </c>
      <c r="N1862">
        <v>1.0461111110000001</v>
      </c>
      <c r="O1862">
        <v>82</v>
      </c>
      <c r="P1862">
        <v>3704</v>
      </c>
      <c r="Q1862">
        <v>0</v>
      </c>
      <c r="R1862">
        <v>0</v>
      </c>
      <c r="S1862">
        <v>0</v>
      </c>
      <c r="T1862">
        <v>0</v>
      </c>
      <c r="U1862">
        <v>85.781110999999996</v>
      </c>
      <c r="V1862">
        <v>3874.7955550000001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2175644</v>
      </c>
      <c r="B1863">
        <v>1</v>
      </c>
      <c r="C1863" t="s">
        <v>76</v>
      </c>
      <c r="D1863" t="s">
        <v>92</v>
      </c>
      <c r="E1863" t="s">
        <v>143</v>
      </c>
      <c r="F1863" t="s">
        <v>5590</v>
      </c>
      <c r="G1863" t="s">
        <v>201</v>
      </c>
      <c r="H1863" t="s">
        <v>47</v>
      </c>
      <c r="I1863" t="s">
        <v>129</v>
      </c>
      <c r="J1863" t="s">
        <v>130</v>
      </c>
      <c r="K1863" t="s">
        <v>251</v>
      </c>
      <c r="L1863" t="s">
        <v>5591</v>
      </c>
      <c r="M1863" t="s">
        <v>5592</v>
      </c>
      <c r="N1863">
        <v>0.63333333300000005</v>
      </c>
      <c r="O1863">
        <v>0</v>
      </c>
      <c r="P1863">
        <v>0</v>
      </c>
      <c r="Q1863">
        <v>0</v>
      </c>
      <c r="R1863">
        <v>85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53.833333000000003</v>
      </c>
      <c r="Y1863">
        <v>0</v>
      </c>
      <c r="Z1863">
        <v>0</v>
      </c>
    </row>
    <row r="1864" spans="1:26" x14ac:dyDescent="0.25">
      <c r="A1864">
        <v>2175650</v>
      </c>
      <c r="B1864">
        <v>1</v>
      </c>
      <c r="C1864" t="s">
        <v>76</v>
      </c>
      <c r="D1864" t="s">
        <v>92</v>
      </c>
      <c r="E1864" t="s">
        <v>181</v>
      </c>
      <c r="F1864" t="s">
        <v>5593</v>
      </c>
      <c r="G1864" t="s">
        <v>287</v>
      </c>
      <c r="H1864" t="s">
        <v>46</v>
      </c>
      <c r="I1864" t="s">
        <v>129</v>
      </c>
      <c r="J1864" t="s">
        <v>130</v>
      </c>
      <c r="K1864" t="s">
        <v>131</v>
      </c>
      <c r="L1864" t="s">
        <v>5594</v>
      </c>
      <c r="M1864" t="s">
        <v>5595</v>
      </c>
      <c r="N1864">
        <v>3.383611111</v>
      </c>
      <c r="O1864">
        <v>0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3.3836110000000001</v>
      </c>
      <c r="Y1864">
        <v>0</v>
      </c>
      <c r="Z1864">
        <v>0</v>
      </c>
    </row>
    <row r="1865" spans="1:26" x14ac:dyDescent="0.25">
      <c r="A1865">
        <v>2175599</v>
      </c>
      <c r="B1865">
        <v>1</v>
      </c>
      <c r="C1865" t="s">
        <v>77</v>
      </c>
      <c r="D1865" t="s">
        <v>119</v>
      </c>
      <c r="E1865" t="s">
        <v>161</v>
      </c>
      <c r="F1865" t="s">
        <v>472</v>
      </c>
      <c r="G1865" t="s">
        <v>418</v>
      </c>
      <c r="H1865" t="s">
        <v>46</v>
      </c>
      <c r="I1865" t="s">
        <v>129</v>
      </c>
      <c r="J1865" t="s">
        <v>130</v>
      </c>
      <c r="K1865" t="s">
        <v>251</v>
      </c>
      <c r="L1865" t="s">
        <v>5596</v>
      </c>
      <c r="M1865" t="s">
        <v>5597</v>
      </c>
      <c r="N1865">
        <v>8.4167305549999991</v>
      </c>
      <c r="O1865">
        <v>0</v>
      </c>
      <c r="P1865">
        <v>460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3871.6960549999999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2175602</v>
      </c>
      <c r="B1866">
        <v>1</v>
      </c>
      <c r="C1866" t="s">
        <v>77</v>
      </c>
      <c r="D1866" t="s">
        <v>123</v>
      </c>
      <c r="E1866" t="s">
        <v>143</v>
      </c>
      <c r="F1866" t="s">
        <v>5598</v>
      </c>
      <c r="G1866" t="s">
        <v>145</v>
      </c>
      <c r="H1866" t="s">
        <v>47</v>
      </c>
      <c r="I1866" t="s">
        <v>129</v>
      </c>
      <c r="J1866" t="s">
        <v>130</v>
      </c>
      <c r="K1866" t="s">
        <v>131</v>
      </c>
      <c r="L1866" t="s">
        <v>5599</v>
      </c>
      <c r="M1866" t="s">
        <v>5600</v>
      </c>
      <c r="N1866">
        <v>9.1630555549999997</v>
      </c>
      <c r="O1866">
        <v>0</v>
      </c>
      <c r="P1866">
        <v>82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751.37055599999997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2175626</v>
      </c>
      <c r="B1867">
        <v>1</v>
      </c>
      <c r="C1867" t="s">
        <v>76</v>
      </c>
      <c r="D1867" t="s">
        <v>98</v>
      </c>
      <c r="E1867" t="s">
        <v>143</v>
      </c>
      <c r="F1867" t="s">
        <v>5601</v>
      </c>
      <c r="G1867" t="s">
        <v>145</v>
      </c>
      <c r="H1867" t="s">
        <v>47</v>
      </c>
      <c r="I1867" t="s">
        <v>129</v>
      </c>
      <c r="J1867" t="s">
        <v>130</v>
      </c>
      <c r="K1867" t="s">
        <v>131</v>
      </c>
      <c r="L1867" t="s">
        <v>5602</v>
      </c>
      <c r="M1867" t="s">
        <v>5603</v>
      </c>
      <c r="N1867">
        <v>0.77444444400000001</v>
      </c>
      <c r="O1867">
        <v>0</v>
      </c>
      <c r="P1867">
        <v>0</v>
      </c>
      <c r="Q1867">
        <v>0</v>
      </c>
      <c r="R1867">
        <v>0</v>
      </c>
      <c r="S1867">
        <v>1</v>
      </c>
      <c r="T1867">
        <v>83</v>
      </c>
      <c r="U1867">
        <v>0</v>
      </c>
      <c r="V1867">
        <v>0</v>
      </c>
      <c r="W1867">
        <v>0</v>
      </c>
      <c r="X1867">
        <v>0</v>
      </c>
      <c r="Y1867">
        <v>0.77444400000000002</v>
      </c>
      <c r="Z1867">
        <v>64.278889000000007</v>
      </c>
    </row>
    <row r="1868" spans="1:26" x14ac:dyDescent="0.25">
      <c r="A1868">
        <v>2175610</v>
      </c>
      <c r="B1868">
        <v>1</v>
      </c>
      <c r="C1868" t="s">
        <v>76</v>
      </c>
      <c r="D1868" t="s">
        <v>104</v>
      </c>
      <c r="E1868" t="s">
        <v>181</v>
      </c>
      <c r="F1868" t="s">
        <v>5604</v>
      </c>
      <c r="G1868" t="s">
        <v>183</v>
      </c>
      <c r="H1868" t="s">
        <v>46</v>
      </c>
      <c r="I1868" t="s">
        <v>129</v>
      </c>
      <c r="J1868" t="s">
        <v>130</v>
      </c>
      <c r="K1868" t="s">
        <v>131</v>
      </c>
      <c r="L1868" t="s">
        <v>5605</v>
      </c>
      <c r="M1868" t="s">
        <v>5606</v>
      </c>
      <c r="N1868">
        <v>1.329722222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1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1.3297220000000001</v>
      </c>
    </row>
    <row r="1869" spans="1:26" x14ac:dyDescent="0.25">
      <c r="A1869">
        <v>2175721</v>
      </c>
      <c r="B1869">
        <v>1</v>
      </c>
      <c r="C1869" t="s">
        <v>76</v>
      </c>
      <c r="D1869" t="s">
        <v>88</v>
      </c>
      <c r="E1869" t="s">
        <v>718</v>
      </c>
      <c r="F1869" t="s">
        <v>5607</v>
      </c>
      <c r="G1869" t="s">
        <v>128</v>
      </c>
      <c r="H1869" t="s">
        <v>46</v>
      </c>
      <c r="I1869" t="s">
        <v>129</v>
      </c>
      <c r="J1869" t="s">
        <v>130</v>
      </c>
      <c r="K1869" t="s">
        <v>131</v>
      </c>
      <c r="L1869" t="s">
        <v>5608</v>
      </c>
      <c r="M1869" t="s">
        <v>5609</v>
      </c>
      <c r="N1869">
        <v>3.8661111109999999</v>
      </c>
      <c r="O1869">
        <v>0</v>
      </c>
      <c r="P1869">
        <v>110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425.272222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2175604</v>
      </c>
      <c r="B1870">
        <v>1</v>
      </c>
      <c r="C1870" t="s">
        <v>77</v>
      </c>
      <c r="D1870" t="s">
        <v>112</v>
      </c>
      <c r="E1870" t="s">
        <v>161</v>
      </c>
      <c r="F1870" t="s">
        <v>417</v>
      </c>
      <c r="G1870" t="s">
        <v>418</v>
      </c>
      <c r="H1870" t="s">
        <v>46</v>
      </c>
      <c r="I1870" t="s">
        <v>129</v>
      </c>
      <c r="J1870" t="s">
        <v>130</v>
      </c>
      <c r="K1870" t="s">
        <v>251</v>
      </c>
      <c r="L1870" t="s">
        <v>5610</v>
      </c>
      <c r="M1870" t="s">
        <v>5611</v>
      </c>
      <c r="N1870">
        <v>7.6787916660000004</v>
      </c>
      <c r="O1870">
        <v>0</v>
      </c>
      <c r="P1870">
        <v>5</v>
      </c>
      <c r="Q1870">
        <v>1</v>
      </c>
      <c r="R1870">
        <v>214</v>
      </c>
      <c r="S1870">
        <v>0</v>
      </c>
      <c r="T1870">
        <v>0</v>
      </c>
      <c r="U1870">
        <v>0</v>
      </c>
      <c r="V1870">
        <v>38.393957999999998</v>
      </c>
      <c r="W1870">
        <v>7.6787919999999996</v>
      </c>
      <c r="X1870">
        <v>1643.2614169999999</v>
      </c>
      <c r="Y1870">
        <v>0</v>
      </c>
      <c r="Z1870">
        <v>0</v>
      </c>
    </row>
    <row r="1871" spans="1:26" x14ac:dyDescent="0.25">
      <c r="A1871">
        <v>2175633</v>
      </c>
      <c r="B1871">
        <v>1</v>
      </c>
      <c r="C1871" t="s">
        <v>76</v>
      </c>
      <c r="D1871" t="s">
        <v>101</v>
      </c>
      <c r="E1871" t="s">
        <v>181</v>
      </c>
      <c r="F1871" t="s">
        <v>5612</v>
      </c>
      <c r="G1871" t="s">
        <v>636</v>
      </c>
      <c r="H1871" t="s">
        <v>46</v>
      </c>
      <c r="I1871" t="s">
        <v>129</v>
      </c>
      <c r="J1871" t="s">
        <v>130</v>
      </c>
      <c r="K1871" t="s">
        <v>131</v>
      </c>
      <c r="L1871" t="s">
        <v>5613</v>
      </c>
      <c r="M1871" t="s">
        <v>5614</v>
      </c>
      <c r="N1871">
        <v>6.1169444439999996</v>
      </c>
      <c r="O1871">
        <v>0</v>
      </c>
      <c r="P1871">
        <v>2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12.233889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2175606</v>
      </c>
      <c r="B1872">
        <v>1</v>
      </c>
      <c r="C1872" t="s">
        <v>77</v>
      </c>
      <c r="D1872" t="s">
        <v>108</v>
      </c>
      <c r="E1872" t="s">
        <v>143</v>
      </c>
      <c r="F1872" t="s">
        <v>5615</v>
      </c>
      <c r="G1872" t="s">
        <v>366</v>
      </c>
      <c r="H1872" t="s">
        <v>47</v>
      </c>
      <c r="I1872" t="s">
        <v>129</v>
      </c>
      <c r="J1872" t="s">
        <v>130</v>
      </c>
      <c r="K1872" t="s">
        <v>251</v>
      </c>
      <c r="L1872" t="s">
        <v>5616</v>
      </c>
      <c r="M1872" t="s">
        <v>5617</v>
      </c>
      <c r="N1872">
        <v>7.762236111</v>
      </c>
      <c r="O1872">
        <v>1</v>
      </c>
      <c r="P1872">
        <v>44</v>
      </c>
      <c r="Q1872">
        <v>0</v>
      </c>
      <c r="R1872">
        <v>0</v>
      </c>
      <c r="S1872">
        <v>0</v>
      </c>
      <c r="T1872">
        <v>0</v>
      </c>
      <c r="U1872">
        <v>7.7622359999999997</v>
      </c>
      <c r="V1872">
        <v>341.538389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2175637</v>
      </c>
      <c r="B1873">
        <v>1</v>
      </c>
      <c r="C1873" t="s">
        <v>76</v>
      </c>
      <c r="D1873" t="s">
        <v>103</v>
      </c>
      <c r="E1873" t="s">
        <v>181</v>
      </c>
      <c r="F1873" t="s">
        <v>5618</v>
      </c>
      <c r="G1873" t="s">
        <v>183</v>
      </c>
      <c r="H1873" t="s">
        <v>46</v>
      </c>
      <c r="I1873" t="s">
        <v>129</v>
      </c>
      <c r="J1873" t="s">
        <v>130</v>
      </c>
      <c r="K1873" t="s">
        <v>131</v>
      </c>
      <c r="L1873" t="s">
        <v>5619</v>
      </c>
      <c r="M1873" t="s">
        <v>5620</v>
      </c>
      <c r="N1873">
        <v>0.96444444399999996</v>
      </c>
      <c r="O1873">
        <v>0</v>
      </c>
      <c r="P1873">
        <v>0</v>
      </c>
      <c r="Q1873">
        <v>0</v>
      </c>
      <c r="R1873">
        <v>4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3.8577780000000002</v>
      </c>
      <c r="Y1873">
        <v>0</v>
      </c>
      <c r="Z1873">
        <v>0</v>
      </c>
    </row>
    <row r="1874" spans="1:26" x14ac:dyDescent="0.25">
      <c r="A1874">
        <v>2175624</v>
      </c>
      <c r="B1874">
        <v>1</v>
      </c>
      <c r="C1874" t="s">
        <v>76</v>
      </c>
      <c r="D1874" t="s">
        <v>97</v>
      </c>
      <c r="E1874" t="s">
        <v>143</v>
      </c>
      <c r="F1874" t="s">
        <v>5621</v>
      </c>
      <c r="G1874" t="s">
        <v>366</v>
      </c>
      <c r="H1874" t="s">
        <v>47</v>
      </c>
      <c r="I1874" t="s">
        <v>129</v>
      </c>
      <c r="J1874" t="s">
        <v>130</v>
      </c>
      <c r="K1874" t="s">
        <v>251</v>
      </c>
      <c r="L1874" t="s">
        <v>5622</v>
      </c>
      <c r="M1874" t="s">
        <v>5623</v>
      </c>
      <c r="N1874">
        <v>8.0166666660000008</v>
      </c>
      <c r="O1874">
        <v>0</v>
      </c>
      <c r="P1874">
        <v>137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1098.2833330000001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2175614</v>
      </c>
      <c r="B1875">
        <v>1</v>
      </c>
      <c r="C1875" t="s">
        <v>76</v>
      </c>
      <c r="D1875" t="s">
        <v>86</v>
      </c>
      <c r="E1875" t="s">
        <v>181</v>
      </c>
      <c r="F1875" t="s">
        <v>5624</v>
      </c>
      <c r="G1875" t="s">
        <v>194</v>
      </c>
      <c r="H1875" t="s">
        <v>46</v>
      </c>
      <c r="I1875" t="s">
        <v>129</v>
      </c>
      <c r="J1875" t="s">
        <v>130</v>
      </c>
      <c r="K1875" t="s">
        <v>131</v>
      </c>
      <c r="L1875" t="s">
        <v>5625</v>
      </c>
      <c r="M1875" t="s">
        <v>5626</v>
      </c>
      <c r="N1875">
        <v>4.4536111109999998</v>
      </c>
      <c r="O1875">
        <v>0</v>
      </c>
      <c r="P1875">
        <v>3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13.360833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2175627</v>
      </c>
      <c r="B1876">
        <v>1</v>
      </c>
      <c r="C1876" t="s">
        <v>76</v>
      </c>
      <c r="D1876" t="s">
        <v>96</v>
      </c>
      <c r="E1876" t="s">
        <v>126</v>
      </c>
      <c r="F1876" t="s">
        <v>5627</v>
      </c>
      <c r="G1876" t="s">
        <v>916</v>
      </c>
      <c r="H1876" t="s">
        <v>46</v>
      </c>
      <c r="I1876" t="s">
        <v>129</v>
      </c>
      <c r="J1876" t="s">
        <v>130</v>
      </c>
      <c r="K1876" t="s">
        <v>131</v>
      </c>
      <c r="L1876" t="s">
        <v>5628</v>
      </c>
      <c r="M1876" t="s">
        <v>5629</v>
      </c>
      <c r="N1876">
        <v>0.78333333299999997</v>
      </c>
      <c r="O1876">
        <v>0</v>
      </c>
      <c r="P1876">
        <v>140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109.666667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2175636</v>
      </c>
      <c r="B1877">
        <v>1</v>
      </c>
      <c r="C1877" t="s">
        <v>76</v>
      </c>
      <c r="D1877" t="s">
        <v>96</v>
      </c>
      <c r="E1877" t="s">
        <v>181</v>
      </c>
      <c r="F1877" t="s">
        <v>3738</v>
      </c>
      <c r="G1877" t="s">
        <v>183</v>
      </c>
      <c r="H1877" t="s">
        <v>46</v>
      </c>
      <c r="I1877" t="s">
        <v>129</v>
      </c>
      <c r="J1877" t="s">
        <v>130</v>
      </c>
      <c r="K1877" t="s">
        <v>131</v>
      </c>
      <c r="L1877" t="s">
        <v>5630</v>
      </c>
      <c r="M1877" t="s">
        <v>5631</v>
      </c>
      <c r="N1877">
        <v>6.9369444439999999</v>
      </c>
      <c r="O1877">
        <v>0</v>
      </c>
      <c r="P1877">
        <v>12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83.243333000000007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2175628</v>
      </c>
      <c r="B1878">
        <v>1</v>
      </c>
      <c r="C1878" t="s">
        <v>76</v>
      </c>
      <c r="D1878" t="s">
        <v>78</v>
      </c>
      <c r="E1878" t="s">
        <v>181</v>
      </c>
      <c r="F1878" t="s">
        <v>5632</v>
      </c>
      <c r="G1878" t="s">
        <v>183</v>
      </c>
      <c r="H1878" t="s">
        <v>46</v>
      </c>
      <c r="I1878" t="s">
        <v>129</v>
      </c>
      <c r="J1878" t="s">
        <v>130</v>
      </c>
      <c r="K1878" t="s">
        <v>131</v>
      </c>
      <c r="L1878" t="s">
        <v>5633</v>
      </c>
      <c r="M1878" t="s">
        <v>5634</v>
      </c>
      <c r="N1878">
        <v>9.3558333329999996</v>
      </c>
      <c r="O1878">
        <v>0</v>
      </c>
      <c r="P1878">
        <v>1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9.3558330000000005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2175616</v>
      </c>
      <c r="B1879">
        <v>1</v>
      </c>
      <c r="C1879" t="s">
        <v>77</v>
      </c>
      <c r="D1879" t="s">
        <v>114</v>
      </c>
      <c r="E1879" t="s">
        <v>134</v>
      </c>
      <c r="F1879" t="s">
        <v>5635</v>
      </c>
      <c r="G1879" t="s">
        <v>4724</v>
      </c>
      <c r="H1879" t="s">
        <v>47</v>
      </c>
      <c r="I1879" t="s">
        <v>129</v>
      </c>
      <c r="J1879" t="s">
        <v>130</v>
      </c>
      <c r="K1879" t="s">
        <v>251</v>
      </c>
      <c r="L1879" t="s">
        <v>5636</v>
      </c>
      <c r="M1879" t="s">
        <v>5637</v>
      </c>
      <c r="N1879">
        <v>0.41346833300000002</v>
      </c>
      <c r="O1879">
        <v>50</v>
      </c>
      <c r="P1879">
        <v>413</v>
      </c>
      <c r="Q1879">
        <v>0</v>
      </c>
      <c r="R1879">
        <v>0</v>
      </c>
      <c r="S1879">
        <v>38</v>
      </c>
      <c r="T1879">
        <v>178</v>
      </c>
      <c r="U1879">
        <v>20.673417000000001</v>
      </c>
      <c r="V1879">
        <v>170.76242199999999</v>
      </c>
      <c r="W1879">
        <v>0</v>
      </c>
      <c r="X1879">
        <v>0</v>
      </c>
      <c r="Y1879">
        <v>15.711797000000001</v>
      </c>
      <c r="Z1879">
        <v>73.597363000000001</v>
      </c>
    </row>
    <row r="1880" spans="1:26" x14ac:dyDescent="0.25">
      <c r="A1880">
        <v>2175617</v>
      </c>
      <c r="B1880">
        <v>1</v>
      </c>
      <c r="C1880" t="s">
        <v>77</v>
      </c>
      <c r="D1880" t="s">
        <v>119</v>
      </c>
      <c r="E1880" t="s">
        <v>126</v>
      </c>
      <c r="F1880" t="s">
        <v>5638</v>
      </c>
      <c r="G1880" t="s">
        <v>418</v>
      </c>
      <c r="H1880" t="s">
        <v>46</v>
      </c>
      <c r="I1880" t="s">
        <v>129</v>
      </c>
      <c r="J1880" t="s">
        <v>130</v>
      </c>
      <c r="K1880" t="s">
        <v>251</v>
      </c>
      <c r="L1880" t="s">
        <v>5639</v>
      </c>
      <c r="M1880" t="s">
        <v>5640</v>
      </c>
      <c r="N1880">
        <v>6.8940488880000004</v>
      </c>
      <c r="O1880">
        <v>0</v>
      </c>
      <c r="P1880">
        <v>16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110.304782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2175622</v>
      </c>
      <c r="B1881">
        <v>1</v>
      </c>
      <c r="C1881" t="s">
        <v>76</v>
      </c>
      <c r="D1881" t="s">
        <v>92</v>
      </c>
      <c r="E1881" t="s">
        <v>143</v>
      </c>
      <c r="F1881" t="s">
        <v>5641</v>
      </c>
      <c r="G1881" t="s">
        <v>366</v>
      </c>
      <c r="H1881" t="s">
        <v>47</v>
      </c>
      <c r="I1881" t="s">
        <v>129</v>
      </c>
      <c r="J1881" t="s">
        <v>130</v>
      </c>
      <c r="K1881" t="s">
        <v>251</v>
      </c>
      <c r="L1881" t="s">
        <v>5642</v>
      </c>
      <c r="M1881" t="s">
        <v>5643</v>
      </c>
      <c r="N1881">
        <v>7.7042675000000003</v>
      </c>
      <c r="O1881">
        <v>0</v>
      </c>
      <c r="P1881">
        <v>0</v>
      </c>
      <c r="Q1881">
        <v>0</v>
      </c>
      <c r="R1881">
        <v>313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2411.4357279999999</v>
      </c>
      <c r="Y1881">
        <v>0</v>
      </c>
      <c r="Z1881">
        <v>0</v>
      </c>
    </row>
    <row r="1882" spans="1:26" x14ac:dyDescent="0.25">
      <c r="A1882">
        <v>2175630</v>
      </c>
      <c r="B1882">
        <v>1</v>
      </c>
      <c r="C1882" t="s">
        <v>76</v>
      </c>
      <c r="D1882" t="s">
        <v>78</v>
      </c>
      <c r="E1882" t="s">
        <v>181</v>
      </c>
      <c r="F1882" t="s">
        <v>5644</v>
      </c>
      <c r="G1882" t="s">
        <v>287</v>
      </c>
      <c r="H1882" t="s">
        <v>46</v>
      </c>
      <c r="I1882" t="s">
        <v>129</v>
      </c>
      <c r="J1882" t="s">
        <v>130</v>
      </c>
      <c r="K1882" t="s">
        <v>131</v>
      </c>
      <c r="L1882" t="s">
        <v>5645</v>
      </c>
      <c r="M1882" t="s">
        <v>5646</v>
      </c>
      <c r="N1882">
        <v>1.2066666660000001</v>
      </c>
      <c r="O1882">
        <v>0</v>
      </c>
      <c r="P1882">
        <v>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1.2066669999999999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2175629</v>
      </c>
      <c r="B1883">
        <v>1</v>
      </c>
      <c r="C1883" t="s">
        <v>76</v>
      </c>
      <c r="D1883" t="s">
        <v>80</v>
      </c>
      <c r="E1883" t="s">
        <v>718</v>
      </c>
      <c r="F1883" t="s">
        <v>5647</v>
      </c>
      <c r="G1883" t="s">
        <v>128</v>
      </c>
      <c r="H1883" t="s">
        <v>46</v>
      </c>
      <c r="I1883" t="s">
        <v>129</v>
      </c>
      <c r="J1883" t="s">
        <v>130</v>
      </c>
      <c r="K1883" t="s">
        <v>131</v>
      </c>
      <c r="L1883" t="s">
        <v>5648</v>
      </c>
      <c r="M1883" t="s">
        <v>5649</v>
      </c>
      <c r="N1883">
        <v>2.2174999999999998</v>
      </c>
      <c r="O1883">
        <v>0</v>
      </c>
      <c r="P1883">
        <v>23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51.002499999999998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2175631</v>
      </c>
      <c r="B1884">
        <v>1</v>
      </c>
      <c r="C1884" t="s">
        <v>76</v>
      </c>
      <c r="D1884" t="s">
        <v>95</v>
      </c>
      <c r="E1884" t="s">
        <v>126</v>
      </c>
      <c r="F1884" t="s">
        <v>5650</v>
      </c>
      <c r="G1884" t="s">
        <v>128</v>
      </c>
      <c r="H1884" t="s">
        <v>46</v>
      </c>
      <c r="I1884" t="s">
        <v>129</v>
      </c>
      <c r="J1884" t="s">
        <v>130</v>
      </c>
      <c r="K1884" t="s">
        <v>131</v>
      </c>
      <c r="L1884" t="s">
        <v>5651</v>
      </c>
      <c r="M1884" t="s">
        <v>5652</v>
      </c>
      <c r="N1884">
        <v>0.65888888800000001</v>
      </c>
      <c r="O1884">
        <v>0</v>
      </c>
      <c r="P1884">
        <v>0</v>
      </c>
      <c r="Q1884">
        <v>0</v>
      </c>
      <c r="R1884">
        <v>111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73.136667000000003</v>
      </c>
      <c r="Y1884">
        <v>0</v>
      </c>
      <c r="Z1884">
        <v>0</v>
      </c>
    </row>
    <row r="1885" spans="1:26" x14ac:dyDescent="0.25">
      <c r="A1885">
        <v>2175643</v>
      </c>
      <c r="B1885">
        <v>1</v>
      </c>
      <c r="C1885" t="s">
        <v>76</v>
      </c>
      <c r="D1885" t="s">
        <v>96</v>
      </c>
      <c r="E1885" t="s">
        <v>181</v>
      </c>
      <c r="F1885" t="s">
        <v>4815</v>
      </c>
      <c r="G1885" t="s">
        <v>183</v>
      </c>
      <c r="H1885" t="s">
        <v>46</v>
      </c>
      <c r="I1885" t="s">
        <v>129</v>
      </c>
      <c r="J1885" t="s">
        <v>130</v>
      </c>
      <c r="K1885" t="s">
        <v>131</v>
      </c>
      <c r="L1885" t="s">
        <v>5653</v>
      </c>
      <c r="M1885" t="s">
        <v>5654</v>
      </c>
      <c r="N1885">
        <v>5.6825000000000001</v>
      </c>
      <c r="O1885">
        <v>0</v>
      </c>
      <c r="P1885">
        <v>2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11.365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2175638</v>
      </c>
      <c r="B1886">
        <v>1</v>
      </c>
      <c r="C1886" t="s">
        <v>77</v>
      </c>
      <c r="D1886" t="s">
        <v>123</v>
      </c>
      <c r="E1886" t="s">
        <v>181</v>
      </c>
      <c r="F1886" t="s">
        <v>5655</v>
      </c>
      <c r="G1886" t="s">
        <v>183</v>
      </c>
      <c r="H1886" t="s">
        <v>46</v>
      </c>
      <c r="I1886" t="s">
        <v>129</v>
      </c>
      <c r="J1886" t="s">
        <v>130</v>
      </c>
      <c r="K1886" t="s">
        <v>131</v>
      </c>
      <c r="L1886" t="s">
        <v>5656</v>
      </c>
      <c r="M1886" t="s">
        <v>5657</v>
      </c>
      <c r="N1886">
        <v>2.235833333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2.235833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2175639</v>
      </c>
      <c r="B1887">
        <v>1</v>
      </c>
      <c r="C1887" t="s">
        <v>76</v>
      </c>
      <c r="D1887" t="s">
        <v>86</v>
      </c>
      <c r="E1887" t="s">
        <v>126</v>
      </c>
      <c r="F1887" t="s">
        <v>5658</v>
      </c>
      <c r="G1887" t="s">
        <v>418</v>
      </c>
      <c r="H1887" t="s">
        <v>46</v>
      </c>
      <c r="I1887" t="s">
        <v>129</v>
      </c>
      <c r="J1887" t="s">
        <v>130</v>
      </c>
      <c r="K1887" t="s">
        <v>251</v>
      </c>
      <c r="L1887" t="s">
        <v>5659</v>
      </c>
      <c r="M1887" t="s">
        <v>5660</v>
      </c>
      <c r="N1887">
        <v>6.5116313879999996</v>
      </c>
      <c r="O1887">
        <v>0</v>
      </c>
      <c r="P1887">
        <v>99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644.65150700000004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2175641</v>
      </c>
      <c r="B1888">
        <v>1</v>
      </c>
      <c r="C1888" t="s">
        <v>77</v>
      </c>
      <c r="D1888" t="s">
        <v>124</v>
      </c>
      <c r="E1888" t="s">
        <v>181</v>
      </c>
      <c r="F1888" t="s">
        <v>5661</v>
      </c>
      <c r="G1888" t="s">
        <v>194</v>
      </c>
      <c r="H1888" t="s">
        <v>46</v>
      </c>
      <c r="I1888" t="s">
        <v>129</v>
      </c>
      <c r="J1888" t="s">
        <v>130</v>
      </c>
      <c r="K1888" t="s">
        <v>131</v>
      </c>
      <c r="L1888" t="s">
        <v>5662</v>
      </c>
      <c r="M1888" t="s">
        <v>5663</v>
      </c>
      <c r="N1888">
        <v>5.6563888880000004</v>
      </c>
      <c r="O1888">
        <v>0</v>
      </c>
      <c r="P1888">
        <v>1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5.6563889999999999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2175640</v>
      </c>
      <c r="B1889">
        <v>1</v>
      </c>
      <c r="C1889" t="s">
        <v>76</v>
      </c>
      <c r="D1889" t="s">
        <v>86</v>
      </c>
      <c r="E1889" t="s">
        <v>126</v>
      </c>
      <c r="F1889" t="s">
        <v>5664</v>
      </c>
      <c r="G1889" t="s">
        <v>418</v>
      </c>
      <c r="H1889" t="s">
        <v>46</v>
      </c>
      <c r="I1889" t="s">
        <v>129</v>
      </c>
      <c r="J1889" t="s">
        <v>130</v>
      </c>
      <c r="K1889" t="s">
        <v>251</v>
      </c>
      <c r="L1889" t="s">
        <v>5665</v>
      </c>
      <c r="M1889" t="s">
        <v>5666</v>
      </c>
      <c r="N1889">
        <v>6.5055072220000003</v>
      </c>
      <c r="O1889">
        <v>0</v>
      </c>
      <c r="P1889">
        <v>187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1216.529851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2175642</v>
      </c>
      <c r="B1890">
        <v>1</v>
      </c>
      <c r="C1890" t="s">
        <v>76</v>
      </c>
      <c r="D1890" t="s">
        <v>99</v>
      </c>
      <c r="E1890" t="s">
        <v>181</v>
      </c>
      <c r="F1890" t="s">
        <v>5667</v>
      </c>
      <c r="G1890" t="s">
        <v>183</v>
      </c>
      <c r="H1890" t="s">
        <v>46</v>
      </c>
      <c r="I1890" t="s">
        <v>129</v>
      </c>
      <c r="J1890" t="s">
        <v>130</v>
      </c>
      <c r="K1890" t="s">
        <v>131</v>
      </c>
      <c r="L1890" t="s">
        <v>5668</v>
      </c>
      <c r="M1890" t="s">
        <v>5669</v>
      </c>
      <c r="N1890">
        <v>7.9286111110000004</v>
      </c>
      <c r="O1890">
        <v>0</v>
      </c>
      <c r="P1890">
        <v>1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7.9286110000000001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2175653</v>
      </c>
      <c r="B1891">
        <v>1</v>
      </c>
      <c r="C1891" t="s">
        <v>76</v>
      </c>
      <c r="D1891" t="s">
        <v>88</v>
      </c>
      <c r="E1891" t="s">
        <v>181</v>
      </c>
      <c r="F1891" t="s">
        <v>5670</v>
      </c>
      <c r="G1891" t="s">
        <v>194</v>
      </c>
      <c r="H1891" t="s">
        <v>46</v>
      </c>
      <c r="I1891" t="s">
        <v>129</v>
      </c>
      <c r="J1891" t="s">
        <v>130</v>
      </c>
      <c r="K1891" t="s">
        <v>131</v>
      </c>
      <c r="L1891" t="s">
        <v>5671</v>
      </c>
      <c r="M1891" t="s">
        <v>5672</v>
      </c>
      <c r="N1891">
        <v>1.3869444440000001</v>
      </c>
      <c r="O1891">
        <v>0</v>
      </c>
      <c r="P1891">
        <v>2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2.773889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2175645</v>
      </c>
      <c r="B1892">
        <v>1</v>
      </c>
      <c r="C1892" t="s">
        <v>77</v>
      </c>
      <c r="D1892" t="s">
        <v>119</v>
      </c>
      <c r="E1892" t="s">
        <v>181</v>
      </c>
      <c r="F1892" t="s">
        <v>5673</v>
      </c>
      <c r="G1892" t="s">
        <v>194</v>
      </c>
      <c r="H1892" t="s">
        <v>46</v>
      </c>
      <c r="I1892" t="s">
        <v>129</v>
      </c>
      <c r="J1892" t="s">
        <v>130</v>
      </c>
      <c r="K1892" t="s">
        <v>131</v>
      </c>
      <c r="L1892" t="s">
        <v>5674</v>
      </c>
      <c r="M1892" t="s">
        <v>5675</v>
      </c>
      <c r="N1892">
        <v>1.7297222219999999</v>
      </c>
      <c r="O1892">
        <v>0</v>
      </c>
      <c r="P1892">
        <v>1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1.729722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2175646</v>
      </c>
      <c r="B1893">
        <v>1</v>
      </c>
      <c r="C1893" t="s">
        <v>76</v>
      </c>
      <c r="D1893" t="s">
        <v>80</v>
      </c>
      <c r="E1893" t="s">
        <v>161</v>
      </c>
      <c r="F1893" t="s">
        <v>5676</v>
      </c>
      <c r="G1893" t="s">
        <v>418</v>
      </c>
      <c r="H1893" t="s">
        <v>46</v>
      </c>
      <c r="I1893" t="s">
        <v>129</v>
      </c>
      <c r="J1893" t="s">
        <v>130</v>
      </c>
      <c r="K1893" t="s">
        <v>251</v>
      </c>
      <c r="L1893" t="s">
        <v>5677</v>
      </c>
      <c r="M1893" t="s">
        <v>5678</v>
      </c>
      <c r="N1893">
        <v>7.733333333</v>
      </c>
      <c r="O1893">
        <v>0</v>
      </c>
      <c r="P1893">
        <v>140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1082.666667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2175656</v>
      </c>
      <c r="B1894">
        <v>1</v>
      </c>
      <c r="C1894" t="s">
        <v>76</v>
      </c>
      <c r="D1894" t="s">
        <v>78</v>
      </c>
      <c r="E1894" t="s">
        <v>181</v>
      </c>
      <c r="F1894" t="s">
        <v>5679</v>
      </c>
      <c r="G1894" t="s">
        <v>183</v>
      </c>
      <c r="H1894" t="s">
        <v>46</v>
      </c>
      <c r="I1894" t="s">
        <v>129</v>
      </c>
      <c r="J1894" t="s">
        <v>130</v>
      </c>
      <c r="K1894" t="s">
        <v>131</v>
      </c>
      <c r="L1894" t="s">
        <v>5680</v>
      </c>
      <c r="M1894" t="s">
        <v>5681</v>
      </c>
      <c r="N1894">
        <v>2.5686111110000001</v>
      </c>
      <c r="O1894">
        <v>0</v>
      </c>
      <c r="P1894">
        <v>2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5.1372220000000004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2175659</v>
      </c>
      <c r="B1895">
        <v>1</v>
      </c>
      <c r="C1895" t="s">
        <v>76</v>
      </c>
      <c r="D1895" t="s">
        <v>88</v>
      </c>
      <c r="E1895" t="s">
        <v>186</v>
      </c>
      <c r="F1895" t="s">
        <v>5682</v>
      </c>
      <c r="G1895" t="s">
        <v>418</v>
      </c>
      <c r="H1895" t="s">
        <v>47</v>
      </c>
      <c r="I1895" t="s">
        <v>129</v>
      </c>
      <c r="J1895" t="s">
        <v>130</v>
      </c>
      <c r="K1895" t="s">
        <v>251</v>
      </c>
      <c r="L1895" t="s">
        <v>5683</v>
      </c>
      <c r="M1895" t="s">
        <v>5684</v>
      </c>
      <c r="N1895">
        <v>2.6247222219999999</v>
      </c>
      <c r="O1895">
        <v>50</v>
      </c>
      <c r="P1895">
        <v>3644</v>
      </c>
      <c r="Q1895">
        <v>0</v>
      </c>
      <c r="R1895">
        <v>0</v>
      </c>
      <c r="S1895">
        <v>0</v>
      </c>
      <c r="T1895">
        <v>0</v>
      </c>
      <c r="U1895">
        <v>131.23611099999999</v>
      </c>
      <c r="V1895">
        <v>9564.4877770000003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2175647</v>
      </c>
      <c r="B1896">
        <v>1</v>
      </c>
      <c r="C1896" t="s">
        <v>77</v>
      </c>
      <c r="D1896" t="s">
        <v>123</v>
      </c>
      <c r="E1896" t="s">
        <v>181</v>
      </c>
      <c r="F1896" t="s">
        <v>5685</v>
      </c>
      <c r="G1896" t="s">
        <v>194</v>
      </c>
      <c r="H1896" t="s">
        <v>46</v>
      </c>
      <c r="I1896" t="s">
        <v>129</v>
      </c>
      <c r="J1896" t="s">
        <v>130</v>
      </c>
      <c r="K1896" t="s">
        <v>131</v>
      </c>
      <c r="L1896" t="s">
        <v>5686</v>
      </c>
      <c r="M1896" t="s">
        <v>5687</v>
      </c>
      <c r="N1896">
        <v>4.5261111109999996</v>
      </c>
      <c r="O1896">
        <v>0</v>
      </c>
      <c r="P1896">
        <v>1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4.5261110000000002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2175648</v>
      </c>
      <c r="B1897">
        <v>1</v>
      </c>
      <c r="C1897" t="s">
        <v>76</v>
      </c>
      <c r="D1897" t="s">
        <v>90</v>
      </c>
      <c r="E1897" t="s">
        <v>186</v>
      </c>
      <c r="F1897" t="s">
        <v>5688</v>
      </c>
      <c r="G1897" t="s">
        <v>136</v>
      </c>
      <c r="H1897" t="s">
        <v>47</v>
      </c>
      <c r="I1897" t="s">
        <v>283</v>
      </c>
      <c r="J1897" t="s">
        <v>130</v>
      </c>
      <c r="K1897" t="s">
        <v>131</v>
      </c>
      <c r="L1897" t="s">
        <v>5689</v>
      </c>
      <c r="M1897" t="s">
        <v>5690</v>
      </c>
      <c r="N1897">
        <v>1.0277777E-2</v>
      </c>
      <c r="O1897">
        <v>34</v>
      </c>
      <c r="P1897">
        <v>1095</v>
      </c>
      <c r="Q1897">
        <v>0</v>
      </c>
      <c r="R1897">
        <v>9</v>
      </c>
      <c r="S1897">
        <v>62</v>
      </c>
      <c r="T1897">
        <v>2756</v>
      </c>
      <c r="U1897">
        <v>0.34944399999999998</v>
      </c>
      <c r="V1897">
        <v>11.254166</v>
      </c>
      <c r="W1897">
        <v>0</v>
      </c>
      <c r="X1897">
        <v>9.2499999999999999E-2</v>
      </c>
      <c r="Y1897">
        <v>0.63722199999999996</v>
      </c>
      <c r="Z1897">
        <v>28.325552999999999</v>
      </c>
    </row>
    <row r="1898" spans="1:26" x14ac:dyDescent="0.25">
      <c r="A1898">
        <v>2175649</v>
      </c>
      <c r="B1898">
        <v>1</v>
      </c>
      <c r="C1898" t="s">
        <v>76</v>
      </c>
      <c r="D1898" t="s">
        <v>92</v>
      </c>
      <c r="E1898" t="s">
        <v>126</v>
      </c>
      <c r="F1898" t="s">
        <v>5691</v>
      </c>
      <c r="G1898" t="s">
        <v>916</v>
      </c>
      <c r="H1898" t="s">
        <v>46</v>
      </c>
      <c r="I1898" t="s">
        <v>129</v>
      </c>
      <c r="J1898" t="s">
        <v>130</v>
      </c>
      <c r="K1898" t="s">
        <v>131</v>
      </c>
      <c r="L1898" t="s">
        <v>5692</v>
      </c>
      <c r="M1898" t="s">
        <v>5693</v>
      </c>
      <c r="N1898">
        <v>0.50166666599999998</v>
      </c>
      <c r="O1898">
        <v>0</v>
      </c>
      <c r="P1898">
        <v>0</v>
      </c>
      <c r="Q1898">
        <v>0</v>
      </c>
      <c r="R1898">
        <v>82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41.136667000000003</v>
      </c>
      <c r="Y1898">
        <v>0</v>
      </c>
      <c r="Z1898">
        <v>0</v>
      </c>
    </row>
    <row r="1899" spans="1:26" x14ac:dyDescent="0.25">
      <c r="A1899">
        <v>2175665</v>
      </c>
      <c r="B1899">
        <v>1</v>
      </c>
      <c r="C1899" t="s">
        <v>76</v>
      </c>
      <c r="D1899" t="s">
        <v>104</v>
      </c>
      <c r="E1899" t="s">
        <v>181</v>
      </c>
      <c r="F1899" t="s">
        <v>5694</v>
      </c>
      <c r="G1899" t="s">
        <v>194</v>
      </c>
      <c r="H1899" t="s">
        <v>46</v>
      </c>
      <c r="I1899" t="s">
        <v>129</v>
      </c>
      <c r="J1899" t="s">
        <v>130</v>
      </c>
      <c r="K1899" t="s">
        <v>131</v>
      </c>
      <c r="L1899" t="s">
        <v>5695</v>
      </c>
      <c r="M1899" t="s">
        <v>5696</v>
      </c>
      <c r="N1899">
        <v>0.98861111099999999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1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0.98861100000000002</v>
      </c>
    </row>
    <row r="1900" spans="1:26" x14ac:dyDescent="0.25">
      <c r="A1900">
        <v>2175661</v>
      </c>
      <c r="B1900">
        <v>1</v>
      </c>
      <c r="C1900" t="s">
        <v>76</v>
      </c>
      <c r="D1900" t="s">
        <v>101</v>
      </c>
      <c r="E1900" t="s">
        <v>181</v>
      </c>
      <c r="F1900" t="s">
        <v>5697</v>
      </c>
      <c r="G1900" t="s">
        <v>287</v>
      </c>
      <c r="H1900" t="s">
        <v>46</v>
      </c>
      <c r="I1900" t="s">
        <v>129</v>
      </c>
      <c r="J1900" t="s">
        <v>130</v>
      </c>
      <c r="K1900" t="s">
        <v>131</v>
      </c>
      <c r="L1900" t="s">
        <v>5698</v>
      </c>
      <c r="M1900" t="s">
        <v>5699</v>
      </c>
      <c r="N1900">
        <v>1.811111111</v>
      </c>
      <c r="O1900">
        <v>0</v>
      </c>
      <c r="P1900">
        <v>1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1.8111109999999999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2175664</v>
      </c>
      <c r="B1901">
        <v>1</v>
      </c>
      <c r="C1901" t="s">
        <v>76</v>
      </c>
      <c r="D1901" t="s">
        <v>80</v>
      </c>
      <c r="E1901" t="s">
        <v>181</v>
      </c>
      <c r="F1901" t="s">
        <v>5700</v>
      </c>
      <c r="G1901" t="s">
        <v>194</v>
      </c>
      <c r="H1901" t="s">
        <v>46</v>
      </c>
      <c r="I1901" t="s">
        <v>129</v>
      </c>
      <c r="J1901" t="s">
        <v>130</v>
      </c>
      <c r="K1901" t="s">
        <v>131</v>
      </c>
      <c r="L1901" t="s">
        <v>5701</v>
      </c>
      <c r="M1901" t="s">
        <v>5702</v>
      </c>
      <c r="N1901">
        <v>2.4727777770000001</v>
      </c>
      <c r="O1901">
        <v>0</v>
      </c>
      <c r="P1901">
        <v>4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9.8911110000000004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2175666</v>
      </c>
      <c r="B1902">
        <v>1</v>
      </c>
      <c r="C1902" t="s">
        <v>76</v>
      </c>
      <c r="D1902" t="s">
        <v>87</v>
      </c>
      <c r="E1902" t="s">
        <v>181</v>
      </c>
      <c r="F1902" t="s">
        <v>5703</v>
      </c>
      <c r="G1902" t="s">
        <v>194</v>
      </c>
      <c r="H1902" t="s">
        <v>46</v>
      </c>
      <c r="I1902" t="s">
        <v>129</v>
      </c>
      <c r="J1902" t="s">
        <v>130</v>
      </c>
      <c r="K1902" t="s">
        <v>131</v>
      </c>
      <c r="L1902" t="s">
        <v>5704</v>
      </c>
      <c r="M1902" t="s">
        <v>5705</v>
      </c>
      <c r="N1902">
        <v>0.456666666</v>
      </c>
      <c r="O1902">
        <v>0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0.45666699999999999</v>
      </c>
      <c r="Y1902">
        <v>0</v>
      </c>
      <c r="Z1902">
        <v>0</v>
      </c>
    </row>
    <row r="1903" spans="1:26" x14ac:dyDescent="0.25">
      <c r="A1903">
        <v>2175667</v>
      </c>
      <c r="B1903">
        <v>1</v>
      </c>
      <c r="C1903" t="s">
        <v>77</v>
      </c>
      <c r="D1903" t="s">
        <v>119</v>
      </c>
      <c r="E1903" t="s">
        <v>126</v>
      </c>
      <c r="F1903" t="s">
        <v>5706</v>
      </c>
      <c r="G1903" t="s">
        <v>128</v>
      </c>
      <c r="H1903" t="s">
        <v>46</v>
      </c>
      <c r="I1903" t="s">
        <v>129</v>
      </c>
      <c r="J1903" t="s">
        <v>130</v>
      </c>
      <c r="K1903" t="s">
        <v>131</v>
      </c>
      <c r="L1903" t="s">
        <v>5707</v>
      </c>
      <c r="M1903" t="s">
        <v>5708</v>
      </c>
      <c r="N1903">
        <v>1.8702777770000001</v>
      </c>
      <c r="O1903">
        <v>0</v>
      </c>
      <c r="P1903">
        <v>26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48.627222000000003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2175674</v>
      </c>
      <c r="B1904">
        <v>1</v>
      </c>
      <c r="C1904" t="s">
        <v>76</v>
      </c>
      <c r="D1904" t="s">
        <v>91</v>
      </c>
      <c r="E1904" t="s">
        <v>181</v>
      </c>
      <c r="F1904" t="s">
        <v>5709</v>
      </c>
      <c r="G1904" t="s">
        <v>194</v>
      </c>
      <c r="H1904" t="s">
        <v>46</v>
      </c>
      <c r="I1904" t="s">
        <v>129</v>
      </c>
      <c r="J1904" t="s">
        <v>130</v>
      </c>
      <c r="K1904" t="s">
        <v>131</v>
      </c>
      <c r="L1904" t="s">
        <v>5710</v>
      </c>
      <c r="M1904" t="s">
        <v>5711</v>
      </c>
      <c r="N1904">
        <v>3.596666666</v>
      </c>
      <c r="O1904">
        <v>0</v>
      </c>
      <c r="P1904">
        <v>1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3.5966670000000001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2175673</v>
      </c>
      <c r="B1905">
        <v>1</v>
      </c>
      <c r="C1905" t="s">
        <v>77</v>
      </c>
      <c r="D1905" t="s">
        <v>124</v>
      </c>
      <c r="E1905" t="s">
        <v>126</v>
      </c>
      <c r="F1905" t="s">
        <v>5712</v>
      </c>
      <c r="G1905" t="s">
        <v>128</v>
      </c>
      <c r="H1905" t="s">
        <v>46</v>
      </c>
      <c r="I1905" t="s">
        <v>129</v>
      </c>
      <c r="J1905" t="s">
        <v>130</v>
      </c>
      <c r="K1905" t="s">
        <v>131</v>
      </c>
      <c r="L1905" t="s">
        <v>5713</v>
      </c>
      <c r="M1905" t="s">
        <v>5714</v>
      </c>
      <c r="N1905">
        <v>8.8275000000000006</v>
      </c>
      <c r="O1905">
        <v>0</v>
      </c>
      <c r="P1905">
        <v>18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158.89500000000001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2175675</v>
      </c>
      <c r="B1906">
        <v>1</v>
      </c>
      <c r="C1906" t="s">
        <v>77</v>
      </c>
      <c r="D1906" t="s">
        <v>119</v>
      </c>
      <c r="E1906" t="s">
        <v>161</v>
      </c>
      <c r="F1906" t="s">
        <v>5715</v>
      </c>
      <c r="G1906" t="s">
        <v>402</v>
      </c>
      <c r="H1906" t="s">
        <v>46</v>
      </c>
      <c r="I1906" t="s">
        <v>129</v>
      </c>
      <c r="J1906" t="s">
        <v>130</v>
      </c>
      <c r="K1906" t="s">
        <v>131</v>
      </c>
      <c r="L1906" t="s">
        <v>5716</v>
      </c>
      <c r="M1906" t="s">
        <v>5717</v>
      </c>
      <c r="N1906">
        <v>1.842222222</v>
      </c>
      <c r="O1906">
        <v>0</v>
      </c>
      <c r="P1906">
        <v>6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11.053333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2175677</v>
      </c>
      <c r="B1907">
        <v>1</v>
      </c>
      <c r="C1907" t="s">
        <v>77</v>
      </c>
      <c r="D1907" t="s">
        <v>111</v>
      </c>
      <c r="E1907" t="s">
        <v>134</v>
      </c>
      <c r="F1907" t="s">
        <v>5718</v>
      </c>
      <c r="G1907" t="s">
        <v>366</v>
      </c>
      <c r="H1907" t="s">
        <v>47</v>
      </c>
      <c r="I1907" t="s">
        <v>129</v>
      </c>
      <c r="J1907" t="s">
        <v>130</v>
      </c>
      <c r="K1907" t="s">
        <v>251</v>
      </c>
      <c r="L1907" t="s">
        <v>5719</v>
      </c>
      <c r="M1907" t="s">
        <v>5720</v>
      </c>
      <c r="N1907">
        <v>1.499497222</v>
      </c>
      <c r="O1907">
        <v>0</v>
      </c>
      <c r="P1907">
        <v>1</v>
      </c>
      <c r="Q1907">
        <v>10</v>
      </c>
      <c r="R1907">
        <v>866</v>
      </c>
      <c r="S1907">
        <v>0</v>
      </c>
      <c r="T1907">
        <v>250</v>
      </c>
      <c r="U1907">
        <v>0</v>
      </c>
      <c r="V1907">
        <v>1.4994970000000001</v>
      </c>
      <c r="W1907">
        <v>14.994972000000001</v>
      </c>
      <c r="X1907">
        <v>1298.5645939999999</v>
      </c>
      <c r="Y1907">
        <v>0</v>
      </c>
      <c r="Z1907">
        <v>374.87430599999999</v>
      </c>
    </row>
    <row r="1908" spans="1:26" x14ac:dyDescent="0.25">
      <c r="A1908">
        <v>2175683</v>
      </c>
      <c r="B1908">
        <v>1</v>
      </c>
      <c r="C1908" t="s">
        <v>76</v>
      </c>
      <c r="D1908" t="s">
        <v>78</v>
      </c>
      <c r="E1908" t="s">
        <v>181</v>
      </c>
      <c r="F1908" t="s">
        <v>5721</v>
      </c>
      <c r="G1908" t="s">
        <v>183</v>
      </c>
      <c r="H1908" t="s">
        <v>46</v>
      </c>
      <c r="I1908" t="s">
        <v>129</v>
      </c>
      <c r="J1908" t="s">
        <v>130</v>
      </c>
      <c r="K1908" t="s">
        <v>131</v>
      </c>
      <c r="L1908" t="s">
        <v>5722</v>
      </c>
      <c r="M1908" t="s">
        <v>5723</v>
      </c>
      <c r="N1908">
        <v>3.4383333330000001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3.4383330000000001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2175679</v>
      </c>
      <c r="B1909">
        <v>1</v>
      </c>
      <c r="C1909" t="s">
        <v>77</v>
      </c>
      <c r="D1909" t="s">
        <v>114</v>
      </c>
      <c r="E1909" t="s">
        <v>143</v>
      </c>
      <c r="F1909" t="s">
        <v>5724</v>
      </c>
      <c r="G1909" t="s">
        <v>366</v>
      </c>
      <c r="H1909" t="s">
        <v>47</v>
      </c>
      <c r="I1909" t="s">
        <v>129</v>
      </c>
      <c r="J1909" t="s">
        <v>130</v>
      </c>
      <c r="K1909" t="s">
        <v>251</v>
      </c>
      <c r="L1909" t="s">
        <v>5725</v>
      </c>
      <c r="M1909" t="s">
        <v>5726</v>
      </c>
      <c r="N1909">
        <v>1.693707222</v>
      </c>
      <c r="O1909">
        <v>0</v>
      </c>
      <c r="P1909">
        <v>0</v>
      </c>
      <c r="Q1909">
        <v>0</v>
      </c>
      <c r="R1909">
        <v>0</v>
      </c>
      <c r="S1909">
        <v>2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3.3874140000000001</v>
      </c>
      <c r="Z1909">
        <v>0</v>
      </c>
    </row>
    <row r="1910" spans="1:26" x14ac:dyDescent="0.25">
      <c r="A1910">
        <v>2175722</v>
      </c>
      <c r="B1910">
        <v>1</v>
      </c>
      <c r="C1910" t="s">
        <v>76</v>
      </c>
      <c r="D1910" t="s">
        <v>93</v>
      </c>
      <c r="E1910" t="s">
        <v>134</v>
      </c>
      <c r="F1910" t="s">
        <v>5727</v>
      </c>
      <c r="G1910" t="s">
        <v>136</v>
      </c>
      <c r="H1910" t="s">
        <v>47</v>
      </c>
      <c r="I1910" t="s">
        <v>129</v>
      </c>
      <c r="J1910" t="s">
        <v>130</v>
      </c>
      <c r="K1910" t="s">
        <v>131</v>
      </c>
      <c r="L1910" t="s">
        <v>5728</v>
      </c>
      <c r="M1910" t="s">
        <v>5729</v>
      </c>
      <c r="N1910">
        <v>8.1169444439999996</v>
      </c>
      <c r="O1910">
        <v>4</v>
      </c>
      <c r="P1910">
        <v>116</v>
      </c>
      <c r="Q1910">
        <v>0</v>
      </c>
      <c r="R1910">
        <v>0</v>
      </c>
      <c r="S1910">
        <v>0</v>
      </c>
      <c r="T1910">
        <v>0</v>
      </c>
      <c r="U1910">
        <v>32.467778000000003</v>
      </c>
      <c r="V1910">
        <v>941.56555600000002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2175690</v>
      </c>
      <c r="B1911">
        <v>1</v>
      </c>
      <c r="C1911" t="s">
        <v>77</v>
      </c>
      <c r="D1911" t="s">
        <v>108</v>
      </c>
      <c r="E1911" t="s">
        <v>126</v>
      </c>
      <c r="F1911" t="s">
        <v>5730</v>
      </c>
      <c r="G1911" t="s">
        <v>128</v>
      </c>
      <c r="H1911" t="s">
        <v>46</v>
      </c>
      <c r="I1911" t="s">
        <v>129</v>
      </c>
      <c r="J1911" t="s">
        <v>130</v>
      </c>
      <c r="K1911" t="s">
        <v>131</v>
      </c>
      <c r="L1911" t="s">
        <v>5731</v>
      </c>
      <c r="M1911" t="s">
        <v>5732</v>
      </c>
      <c r="N1911">
        <v>1.3108333329999999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3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3.9325000000000001</v>
      </c>
    </row>
    <row r="1912" spans="1:26" x14ac:dyDescent="0.25">
      <c r="A1912">
        <v>2175692</v>
      </c>
      <c r="B1912">
        <v>1</v>
      </c>
      <c r="C1912" t="s">
        <v>76</v>
      </c>
      <c r="D1912" t="s">
        <v>92</v>
      </c>
      <c r="E1912" t="s">
        <v>126</v>
      </c>
      <c r="F1912" t="s">
        <v>5733</v>
      </c>
      <c r="G1912" t="s">
        <v>916</v>
      </c>
      <c r="H1912" t="s">
        <v>46</v>
      </c>
      <c r="I1912" t="s">
        <v>129</v>
      </c>
      <c r="J1912" t="s">
        <v>130</v>
      </c>
      <c r="K1912" t="s">
        <v>131</v>
      </c>
      <c r="L1912" t="s">
        <v>5734</v>
      </c>
      <c r="M1912" t="s">
        <v>5735</v>
      </c>
      <c r="N1912">
        <v>1.2394444440000001</v>
      </c>
      <c r="O1912">
        <v>0</v>
      </c>
      <c r="P1912">
        <v>0</v>
      </c>
      <c r="Q1912">
        <v>0</v>
      </c>
      <c r="R1912">
        <v>63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78.084999999999994</v>
      </c>
      <c r="Y1912">
        <v>0</v>
      </c>
      <c r="Z1912">
        <v>0</v>
      </c>
    </row>
    <row r="1913" spans="1:26" x14ac:dyDescent="0.25">
      <c r="A1913">
        <v>2175691</v>
      </c>
      <c r="B1913">
        <v>1</v>
      </c>
      <c r="C1913" t="s">
        <v>76</v>
      </c>
      <c r="D1913" t="s">
        <v>89</v>
      </c>
      <c r="E1913" t="s">
        <v>186</v>
      </c>
      <c r="F1913" t="s">
        <v>5736</v>
      </c>
      <c r="G1913" t="s">
        <v>1496</v>
      </c>
      <c r="H1913" t="s">
        <v>47</v>
      </c>
      <c r="I1913" t="s">
        <v>129</v>
      </c>
      <c r="J1913" t="s">
        <v>15</v>
      </c>
      <c r="K1913" t="s">
        <v>131</v>
      </c>
      <c r="L1913" t="s">
        <v>5737</v>
      </c>
      <c r="M1913" t="s">
        <v>5738</v>
      </c>
      <c r="N1913">
        <v>0.41777777700000002</v>
      </c>
      <c r="O1913">
        <v>0</v>
      </c>
      <c r="P1913">
        <v>0</v>
      </c>
      <c r="Q1913">
        <v>4</v>
      </c>
      <c r="R1913">
        <v>387</v>
      </c>
      <c r="S1913">
        <v>13</v>
      </c>
      <c r="T1913">
        <v>595</v>
      </c>
      <c r="U1913">
        <v>0</v>
      </c>
      <c r="V1913">
        <v>0</v>
      </c>
      <c r="W1913">
        <v>1.671111</v>
      </c>
      <c r="X1913">
        <v>161.68</v>
      </c>
      <c r="Y1913">
        <v>5.4311109999999996</v>
      </c>
      <c r="Z1913">
        <v>248.577777</v>
      </c>
    </row>
    <row r="1914" spans="1:26" x14ac:dyDescent="0.25">
      <c r="A1914">
        <v>2175706</v>
      </c>
      <c r="B1914">
        <v>1</v>
      </c>
      <c r="C1914" t="s">
        <v>76</v>
      </c>
      <c r="D1914" t="s">
        <v>100</v>
      </c>
      <c r="E1914" t="s">
        <v>181</v>
      </c>
      <c r="F1914" t="s">
        <v>5739</v>
      </c>
      <c r="G1914" t="s">
        <v>194</v>
      </c>
      <c r="H1914" t="s">
        <v>46</v>
      </c>
      <c r="I1914" t="s">
        <v>129</v>
      </c>
      <c r="J1914" t="s">
        <v>130</v>
      </c>
      <c r="K1914" t="s">
        <v>131</v>
      </c>
      <c r="L1914" t="s">
        <v>5740</v>
      </c>
      <c r="M1914" t="s">
        <v>5741</v>
      </c>
      <c r="N1914">
        <v>1.8925000000000001</v>
      </c>
      <c r="O1914">
        <v>0</v>
      </c>
      <c r="P1914">
        <v>1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1.8925000000000001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2175709</v>
      </c>
      <c r="B1915">
        <v>1</v>
      </c>
      <c r="C1915" t="s">
        <v>76</v>
      </c>
      <c r="D1915" t="s">
        <v>78</v>
      </c>
      <c r="E1915" t="s">
        <v>126</v>
      </c>
      <c r="F1915" t="s">
        <v>5742</v>
      </c>
      <c r="G1915" t="s">
        <v>128</v>
      </c>
      <c r="H1915" t="s">
        <v>46</v>
      </c>
      <c r="I1915" t="s">
        <v>129</v>
      </c>
      <c r="J1915" t="s">
        <v>130</v>
      </c>
      <c r="K1915" t="s">
        <v>131</v>
      </c>
      <c r="L1915" t="s">
        <v>5743</v>
      </c>
      <c r="M1915" t="s">
        <v>5744</v>
      </c>
      <c r="N1915">
        <v>2.5494444440000001</v>
      </c>
      <c r="O1915">
        <v>0</v>
      </c>
      <c r="P1915">
        <v>76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193.757778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2175693</v>
      </c>
      <c r="B1916">
        <v>1</v>
      </c>
      <c r="C1916" t="s">
        <v>76</v>
      </c>
      <c r="D1916" t="s">
        <v>93</v>
      </c>
      <c r="E1916" t="s">
        <v>186</v>
      </c>
      <c r="F1916" t="s">
        <v>5745</v>
      </c>
      <c r="G1916" t="s">
        <v>201</v>
      </c>
      <c r="H1916" t="s">
        <v>47</v>
      </c>
      <c r="I1916" t="s">
        <v>129</v>
      </c>
      <c r="J1916" t="s">
        <v>17</v>
      </c>
      <c r="K1916" t="s">
        <v>131</v>
      </c>
      <c r="L1916" t="s">
        <v>5746</v>
      </c>
      <c r="M1916" t="s">
        <v>5747</v>
      </c>
      <c r="N1916">
        <v>7.0180555550000001</v>
      </c>
      <c r="O1916">
        <v>21</v>
      </c>
      <c r="P1916">
        <v>4706</v>
      </c>
      <c r="Q1916">
        <v>0</v>
      </c>
      <c r="R1916">
        <v>0</v>
      </c>
      <c r="S1916">
        <v>0</v>
      </c>
      <c r="T1916">
        <v>0</v>
      </c>
      <c r="U1916">
        <v>147.379167</v>
      </c>
      <c r="V1916">
        <v>33026.969442000001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2175705</v>
      </c>
      <c r="B1917">
        <v>1</v>
      </c>
      <c r="C1917" t="s">
        <v>76</v>
      </c>
      <c r="D1917" t="s">
        <v>93</v>
      </c>
      <c r="E1917" t="s">
        <v>126</v>
      </c>
      <c r="F1917" t="s">
        <v>3518</v>
      </c>
      <c r="G1917" t="s">
        <v>269</v>
      </c>
      <c r="H1917" t="s">
        <v>46</v>
      </c>
      <c r="I1917" t="s">
        <v>129</v>
      </c>
      <c r="J1917" t="s">
        <v>130</v>
      </c>
      <c r="K1917" t="s">
        <v>131</v>
      </c>
      <c r="L1917" t="s">
        <v>5748</v>
      </c>
      <c r="M1917" t="s">
        <v>5749</v>
      </c>
      <c r="N1917">
        <v>1.7494444440000001</v>
      </c>
      <c r="O1917">
        <v>0</v>
      </c>
      <c r="P1917">
        <v>21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36.738332999999997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2175704</v>
      </c>
      <c r="B1918">
        <v>1</v>
      </c>
      <c r="C1918" t="s">
        <v>76</v>
      </c>
      <c r="D1918" t="s">
        <v>80</v>
      </c>
      <c r="E1918" t="s">
        <v>126</v>
      </c>
      <c r="F1918" t="s">
        <v>5750</v>
      </c>
      <c r="G1918" t="s">
        <v>128</v>
      </c>
      <c r="H1918" t="s">
        <v>46</v>
      </c>
      <c r="I1918" t="s">
        <v>129</v>
      </c>
      <c r="J1918" t="s">
        <v>130</v>
      </c>
      <c r="K1918" t="s">
        <v>131</v>
      </c>
      <c r="L1918" t="s">
        <v>5751</v>
      </c>
      <c r="M1918" t="s">
        <v>5752</v>
      </c>
      <c r="N1918">
        <v>3.688055555</v>
      </c>
      <c r="O1918">
        <v>0</v>
      </c>
      <c r="P1918">
        <v>46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169.65055599999999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2175699</v>
      </c>
      <c r="B1919">
        <v>1</v>
      </c>
      <c r="C1919" t="s">
        <v>76</v>
      </c>
      <c r="D1919" t="s">
        <v>95</v>
      </c>
      <c r="E1919" t="s">
        <v>161</v>
      </c>
      <c r="F1919" t="s">
        <v>5753</v>
      </c>
      <c r="G1919" t="s">
        <v>366</v>
      </c>
      <c r="H1919" t="s">
        <v>46</v>
      </c>
      <c r="I1919" t="s">
        <v>129</v>
      </c>
      <c r="J1919" t="s">
        <v>130</v>
      </c>
      <c r="K1919" t="s">
        <v>251</v>
      </c>
      <c r="L1919" t="s">
        <v>5754</v>
      </c>
      <c r="M1919" t="s">
        <v>5755</v>
      </c>
      <c r="N1919">
        <v>1.8289869439999999</v>
      </c>
      <c r="O1919">
        <v>0</v>
      </c>
      <c r="P1919">
        <v>142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259.71614599999998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2175719</v>
      </c>
      <c r="B1920">
        <v>1</v>
      </c>
      <c r="C1920" t="s">
        <v>76</v>
      </c>
      <c r="D1920" t="s">
        <v>80</v>
      </c>
      <c r="E1920" t="s">
        <v>181</v>
      </c>
      <c r="F1920" t="s">
        <v>5756</v>
      </c>
      <c r="G1920" t="s">
        <v>636</v>
      </c>
      <c r="H1920" t="s">
        <v>46</v>
      </c>
      <c r="I1920" t="s">
        <v>129</v>
      </c>
      <c r="J1920" t="s">
        <v>15</v>
      </c>
      <c r="K1920" t="s">
        <v>131</v>
      </c>
      <c r="L1920" t="s">
        <v>5757</v>
      </c>
      <c r="M1920" t="s">
        <v>5758</v>
      </c>
      <c r="N1920">
        <v>9.1169444439999996</v>
      </c>
      <c r="O1920">
        <v>0</v>
      </c>
      <c r="P1920">
        <v>1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9.1169440000000002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2175715</v>
      </c>
      <c r="B1921">
        <v>1</v>
      </c>
      <c r="C1921" t="s">
        <v>77</v>
      </c>
      <c r="D1921" t="s">
        <v>123</v>
      </c>
      <c r="E1921" t="s">
        <v>134</v>
      </c>
      <c r="F1921" t="s">
        <v>5759</v>
      </c>
      <c r="G1921" t="s">
        <v>136</v>
      </c>
      <c r="H1921" t="s">
        <v>47</v>
      </c>
      <c r="I1921" t="s">
        <v>129</v>
      </c>
      <c r="J1921" t="s">
        <v>130</v>
      </c>
      <c r="K1921" t="s">
        <v>131</v>
      </c>
      <c r="L1921" t="s">
        <v>5760</v>
      </c>
      <c r="M1921" t="s">
        <v>5761</v>
      </c>
      <c r="N1921">
        <v>2.0613888880000002</v>
      </c>
      <c r="O1921">
        <v>47</v>
      </c>
      <c r="P1921">
        <v>19</v>
      </c>
      <c r="Q1921">
        <v>0</v>
      </c>
      <c r="R1921">
        <v>0</v>
      </c>
      <c r="S1921">
        <v>0</v>
      </c>
      <c r="T1921">
        <v>0</v>
      </c>
      <c r="U1921">
        <v>96.885278</v>
      </c>
      <c r="V1921">
        <v>39.166389000000002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2175729</v>
      </c>
      <c r="B1922">
        <v>1</v>
      </c>
      <c r="C1922" t="s">
        <v>76</v>
      </c>
      <c r="D1922" t="s">
        <v>86</v>
      </c>
      <c r="E1922" t="s">
        <v>181</v>
      </c>
      <c r="F1922" t="s">
        <v>5762</v>
      </c>
      <c r="G1922" t="s">
        <v>194</v>
      </c>
      <c r="H1922" t="s">
        <v>46</v>
      </c>
      <c r="I1922" t="s">
        <v>129</v>
      </c>
      <c r="J1922" t="s">
        <v>130</v>
      </c>
      <c r="K1922" t="s">
        <v>131</v>
      </c>
      <c r="L1922" t="s">
        <v>5763</v>
      </c>
      <c r="M1922" t="s">
        <v>5764</v>
      </c>
      <c r="N1922">
        <v>5.1155555550000003</v>
      </c>
      <c r="O1922">
        <v>0</v>
      </c>
      <c r="P1922">
        <v>1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5.1155559999999998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2175720</v>
      </c>
      <c r="B1923">
        <v>1</v>
      </c>
      <c r="C1923" t="s">
        <v>77</v>
      </c>
      <c r="D1923" t="s">
        <v>124</v>
      </c>
      <c r="E1923" t="s">
        <v>161</v>
      </c>
      <c r="F1923" t="s">
        <v>5765</v>
      </c>
      <c r="G1923" t="s">
        <v>418</v>
      </c>
      <c r="H1923" t="s">
        <v>46</v>
      </c>
      <c r="I1923" t="s">
        <v>129</v>
      </c>
      <c r="J1923" t="s">
        <v>130</v>
      </c>
      <c r="K1923" t="s">
        <v>251</v>
      </c>
      <c r="L1923" t="s">
        <v>5766</v>
      </c>
      <c r="M1923" t="s">
        <v>5767</v>
      </c>
      <c r="N1923">
        <v>5.5213258329999997</v>
      </c>
      <c r="O1923">
        <v>0</v>
      </c>
      <c r="P1923">
        <v>699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3859.4067570000002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2175727</v>
      </c>
      <c r="B1924">
        <v>1</v>
      </c>
      <c r="C1924" t="s">
        <v>76</v>
      </c>
      <c r="D1924" t="s">
        <v>89</v>
      </c>
      <c r="E1924" t="s">
        <v>181</v>
      </c>
      <c r="F1924" t="s">
        <v>5768</v>
      </c>
      <c r="G1924" t="s">
        <v>183</v>
      </c>
      <c r="H1924" t="s">
        <v>46</v>
      </c>
      <c r="I1924" t="s">
        <v>129</v>
      </c>
      <c r="J1924" t="s">
        <v>130</v>
      </c>
      <c r="K1924" t="s">
        <v>131</v>
      </c>
      <c r="L1924" t="s">
        <v>5769</v>
      </c>
      <c r="M1924" t="s">
        <v>5770</v>
      </c>
      <c r="N1924">
        <v>0.5575</v>
      </c>
      <c r="O1924">
        <v>0</v>
      </c>
      <c r="P1924">
        <v>2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1.115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2175725</v>
      </c>
      <c r="B1925">
        <v>1</v>
      </c>
      <c r="C1925" t="s">
        <v>77</v>
      </c>
      <c r="D1925" t="s">
        <v>111</v>
      </c>
      <c r="E1925" t="s">
        <v>134</v>
      </c>
      <c r="F1925" t="s">
        <v>5771</v>
      </c>
      <c r="G1925" t="s">
        <v>136</v>
      </c>
      <c r="H1925" t="s">
        <v>47</v>
      </c>
      <c r="I1925" t="s">
        <v>129</v>
      </c>
      <c r="J1925" t="s">
        <v>130</v>
      </c>
      <c r="K1925" t="s">
        <v>131</v>
      </c>
      <c r="L1925" t="s">
        <v>5772</v>
      </c>
      <c r="M1925" t="s">
        <v>5773</v>
      </c>
      <c r="N1925">
        <v>0.30055555499999997</v>
      </c>
      <c r="O1925">
        <v>0</v>
      </c>
      <c r="P1925">
        <v>1</v>
      </c>
      <c r="Q1925">
        <v>3</v>
      </c>
      <c r="R1925">
        <v>794</v>
      </c>
      <c r="S1925">
        <v>0</v>
      </c>
      <c r="T1925">
        <v>8</v>
      </c>
      <c r="U1925">
        <v>0</v>
      </c>
      <c r="V1925">
        <v>0.30055599999999999</v>
      </c>
      <c r="W1925">
        <v>0.901667</v>
      </c>
      <c r="X1925">
        <v>238.641111</v>
      </c>
      <c r="Y1925">
        <v>0</v>
      </c>
      <c r="Z1925">
        <v>2.4044439999999998</v>
      </c>
    </row>
    <row r="1926" spans="1:26" x14ac:dyDescent="0.25">
      <c r="A1926">
        <v>2175743</v>
      </c>
      <c r="B1926">
        <v>1</v>
      </c>
      <c r="C1926" t="s">
        <v>76</v>
      </c>
      <c r="D1926" t="s">
        <v>81</v>
      </c>
      <c r="E1926" t="s">
        <v>181</v>
      </c>
      <c r="F1926" t="s">
        <v>5774</v>
      </c>
      <c r="G1926" t="s">
        <v>194</v>
      </c>
      <c r="H1926" t="s">
        <v>46</v>
      </c>
      <c r="I1926" t="s">
        <v>129</v>
      </c>
      <c r="J1926" t="s">
        <v>130</v>
      </c>
      <c r="K1926" t="s">
        <v>131</v>
      </c>
      <c r="L1926" t="s">
        <v>5775</v>
      </c>
      <c r="M1926" t="s">
        <v>5776</v>
      </c>
      <c r="N1926">
        <v>2.2652777770000001</v>
      </c>
      <c r="O1926">
        <v>0</v>
      </c>
      <c r="P1926">
        <v>21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47.570833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2175749</v>
      </c>
      <c r="B1927">
        <v>1</v>
      </c>
      <c r="C1927" t="s">
        <v>77</v>
      </c>
      <c r="D1927" t="s">
        <v>116</v>
      </c>
      <c r="E1927" t="s">
        <v>161</v>
      </c>
      <c r="F1927" t="s">
        <v>5777</v>
      </c>
      <c r="G1927" t="s">
        <v>5778</v>
      </c>
      <c r="H1927" t="s">
        <v>46</v>
      </c>
      <c r="I1927" t="s">
        <v>129</v>
      </c>
      <c r="J1927" t="s">
        <v>130</v>
      </c>
      <c r="K1927" t="s">
        <v>131</v>
      </c>
      <c r="L1927" t="s">
        <v>5779</v>
      </c>
      <c r="M1927" t="s">
        <v>5780</v>
      </c>
      <c r="N1927">
        <v>1.1377777769999999</v>
      </c>
      <c r="O1927">
        <v>0</v>
      </c>
      <c r="P1927">
        <v>870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989.86666600000001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2175739</v>
      </c>
      <c r="B1928">
        <v>1</v>
      </c>
      <c r="C1928" t="s">
        <v>76</v>
      </c>
      <c r="D1928" t="s">
        <v>78</v>
      </c>
      <c r="E1928" t="s">
        <v>181</v>
      </c>
      <c r="F1928" t="s">
        <v>5781</v>
      </c>
      <c r="G1928" t="s">
        <v>194</v>
      </c>
      <c r="H1928" t="s">
        <v>46</v>
      </c>
      <c r="I1928" t="s">
        <v>129</v>
      </c>
      <c r="J1928" t="s">
        <v>130</v>
      </c>
      <c r="K1928" t="s">
        <v>131</v>
      </c>
      <c r="L1928" t="s">
        <v>5782</v>
      </c>
      <c r="M1928" t="s">
        <v>5783</v>
      </c>
      <c r="N1928">
        <v>5.1466666659999998</v>
      </c>
      <c r="O1928">
        <v>0</v>
      </c>
      <c r="P1928">
        <v>4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20.586666999999998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2175746</v>
      </c>
      <c r="B1929">
        <v>1</v>
      </c>
      <c r="C1929" t="s">
        <v>77</v>
      </c>
      <c r="D1929" t="s">
        <v>116</v>
      </c>
      <c r="E1929" t="s">
        <v>126</v>
      </c>
      <c r="F1929" t="s">
        <v>5784</v>
      </c>
      <c r="G1929" t="s">
        <v>671</v>
      </c>
      <c r="H1929" t="s">
        <v>46</v>
      </c>
      <c r="I1929" t="s">
        <v>129</v>
      </c>
      <c r="J1929" t="s">
        <v>130</v>
      </c>
      <c r="K1929" t="s">
        <v>131</v>
      </c>
      <c r="L1929" t="s">
        <v>5785</v>
      </c>
      <c r="M1929" t="s">
        <v>5786</v>
      </c>
      <c r="N1929">
        <v>1.3</v>
      </c>
      <c r="O1929">
        <v>0</v>
      </c>
      <c r="P1929">
        <v>3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3.9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2175742</v>
      </c>
      <c r="B1930">
        <v>1</v>
      </c>
      <c r="C1930" t="s">
        <v>77</v>
      </c>
      <c r="D1930" t="s">
        <v>124</v>
      </c>
      <c r="E1930" t="s">
        <v>143</v>
      </c>
      <c r="F1930" t="s">
        <v>5787</v>
      </c>
      <c r="G1930" t="s">
        <v>136</v>
      </c>
      <c r="H1930" t="s">
        <v>47</v>
      </c>
      <c r="I1930" t="s">
        <v>283</v>
      </c>
      <c r="J1930" t="s">
        <v>130</v>
      </c>
      <c r="K1930" t="s">
        <v>131</v>
      </c>
      <c r="L1930" t="s">
        <v>5788</v>
      </c>
      <c r="M1930" t="s">
        <v>5789</v>
      </c>
      <c r="N1930">
        <v>1.1111111E-2</v>
      </c>
      <c r="O1930">
        <v>1</v>
      </c>
      <c r="P1930">
        <v>3399</v>
      </c>
      <c r="Q1930">
        <v>0</v>
      </c>
      <c r="R1930">
        <v>0</v>
      </c>
      <c r="S1930">
        <v>0</v>
      </c>
      <c r="T1930">
        <v>0</v>
      </c>
      <c r="U1930">
        <v>1.1110999999999999E-2</v>
      </c>
      <c r="V1930">
        <v>37.766666000000001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2175761</v>
      </c>
      <c r="B1931">
        <v>1</v>
      </c>
      <c r="C1931" t="s">
        <v>76</v>
      </c>
      <c r="D1931" t="s">
        <v>97</v>
      </c>
      <c r="E1931" t="s">
        <v>126</v>
      </c>
      <c r="F1931" t="s">
        <v>2840</v>
      </c>
      <c r="G1931" t="s">
        <v>128</v>
      </c>
      <c r="H1931" t="s">
        <v>46</v>
      </c>
      <c r="I1931" t="s">
        <v>129</v>
      </c>
      <c r="J1931" t="s">
        <v>130</v>
      </c>
      <c r="K1931" t="s">
        <v>131</v>
      </c>
      <c r="L1931" t="s">
        <v>5790</v>
      </c>
      <c r="M1931" t="s">
        <v>5791</v>
      </c>
      <c r="N1931">
        <v>5.1486111110000001</v>
      </c>
      <c r="O1931">
        <v>0</v>
      </c>
      <c r="P1931">
        <v>61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314.06527799999998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2175745</v>
      </c>
      <c r="B1932">
        <v>1</v>
      </c>
      <c r="C1932" t="s">
        <v>76</v>
      </c>
      <c r="D1932" t="s">
        <v>78</v>
      </c>
      <c r="E1932" t="s">
        <v>143</v>
      </c>
      <c r="F1932" t="s">
        <v>5792</v>
      </c>
      <c r="G1932" t="s">
        <v>136</v>
      </c>
      <c r="H1932" t="s">
        <v>47</v>
      </c>
      <c r="I1932" t="s">
        <v>129</v>
      </c>
      <c r="J1932" t="s">
        <v>130</v>
      </c>
      <c r="K1932" t="s">
        <v>131</v>
      </c>
      <c r="L1932" t="s">
        <v>5793</v>
      </c>
      <c r="M1932" t="s">
        <v>5794</v>
      </c>
      <c r="N1932">
        <v>1.005833333</v>
      </c>
      <c r="O1932">
        <v>0</v>
      </c>
      <c r="P1932">
        <v>1948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1959.363333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2175747</v>
      </c>
      <c r="B1933">
        <v>1</v>
      </c>
      <c r="C1933" t="s">
        <v>76</v>
      </c>
      <c r="D1933" t="s">
        <v>93</v>
      </c>
      <c r="E1933" t="s">
        <v>186</v>
      </c>
      <c r="F1933" t="s">
        <v>5795</v>
      </c>
      <c r="G1933" t="s">
        <v>201</v>
      </c>
      <c r="H1933" t="s">
        <v>47</v>
      </c>
      <c r="I1933" t="s">
        <v>129</v>
      </c>
      <c r="J1933" t="s">
        <v>130</v>
      </c>
      <c r="K1933" t="s">
        <v>131</v>
      </c>
      <c r="L1933" t="s">
        <v>5796</v>
      </c>
      <c r="M1933" t="s">
        <v>5797</v>
      </c>
      <c r="N1933">
        <v>9.2499999999999999E-2</v>
      </c>
      <c r="O1933">
        <v>13</v>
      </c>
      <c r="P1933">
        <v>3679</v>
      </c>
      <c r="Q1933">
        <v>0</v>
      </c>
      <c r="R1933">
        <v>0</v>
      </c>
      <c r="S1933">
        <v>0</v>
      </c>
      <c r="T1933">
        <v>0</v>
      </c>
      <c r="U1933">
        <v>1.2024999999999999</v>
      </c>
      <c r="V1933">
        <v>340.3075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2175751</v>
      </c>
      <c r="B1934">
        <v>1</v>
      </c>
      <c r="C1934" t="s">
        <v>76</v>
      </c>
      <c r="D1934" t="s">
        <v>92</v>
      </c>
      <c r="E1934" t="s">
        <v>718</v>
      </c>
      <c r="F1934" t="s">
        <v>5798</v>
      </c>
      <c r="G1934" t="s">
        <v>916</v>
      </c>
      <c r="H1934" t="s">
        <v>46</v>
      </c>
      <c r="I1934" t="s">
        <v>129</v>
      </c>
      <c r="J1934" t="s">
        <v>130</v>
      </c>
      <c r="K1934" t="s">
        <v>131</v>
      </c>
      <c r="L1934" t="s">
        <v>5799</v>
      </c>
      <c r="M1934" t="s">
        <v>5800</v>
      </c>
      <c r="N1934">
        <v>1.2749999999999999</v>
      </c>
      <c r="O1934">
        <v>0</v>
      </c>
      <c r="P1934">
        <v>0</v>
      </c>
      <c r="Q1934">
        <v>0</v>
      </c>
      <c r="R1934">
        <v>10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12.75</v>
      </c>
      <c r="Y1934">
        <v>0</v>
      </c>
      <c r="Z1934">
        <v>0</v>
      </c>
    </row>
    <row r="1935" spans="1:26" x14ac:dyDescent="0.25">
      <c r="A1935">
        <v>2175758</v>
      </c>
      <c r="B1935">
        <v>1</v>
      </c>
      <c r="C1935" t="s">
        <v>77</v>
      </c>
      <c r="D1935" t="s">
        <v>123</v>
      </c>
      <c r="E1935" t="s">
        <v>181</v>
      </c>
      <c r="F1935" t="s">
        <v>5801</v>
      </c>
      <c r="G1935" t="s">
        <v>194</v>
      </c>
      <c r="H1935" t="s">
        <v>46</v>
      </c>
      <c r="I1935" t="s">
        <v>129</v>
      </c>
      <c r="J1935" t="s">
        <v>130</v>
      </c>
      <c r="K1935" t="s">
        <v>131</v>
      </c>
      <c r="L1935" t="s">
        <v>5802</v>
      </c>
      <c r="M1935" t="s">
        <v>5803</v>
      </c>
      <c r="N1935">
        <v>6.1238888879999998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6.1238890000000001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2175765</v>
      </c>
      <c r="B1936">
        <v>1</v>
      </c>
      <c r="C1936" t="s">
        <v>77</v>
      </c>
      <c r="D1936" t="s">
        <v>115</v>
      </c>
      <c r="E1936" t="s">
        <v>126</v>
      </c>
      <c r="F1936" t="s">
        <v>5804</v>
      </c>
      <c r="G1936" t="s">
        <v>128</v>
      </c>
      <c r="H1936" t="s">
        <v>46</v>
      </c>
      <c r="I1936" t="s">
        <v>129</v>
      </c>
      <c r="J1936" t="s">
        <v>130</v>
      </c>
      <c r="K1936" t="s">
        <v>131</v>
      </c>
      <c r="L1936" t="s">
        <v>5805</v>
      </c>
      <c r="M1936" t="s">
        <v>5806</v>
      </c>
      <c r="N1936">
        <v>1.5791666660000001</v>
      </c>
      <c r="O1936">
        <v>0</v>
      </c>
      <c r="P1936">
        <v>0</v>
      </c>
      <c r="Q1936">
        <v>0</v>
      </c>
      <c r="R1936">
        <v>44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69.483333000000002</v>
      </c>
      <c r="Y1936">
        <v>0</v>
      </c>
      <c r="Z1936">
        <v>0</v>
      </c>
    </row>
    <row r="1937" spans="1:26" x14ac:dyDescent="0.25">
      <c r="A1937">
        <v>2175762</v>
      </c>
      <c r="B1937">
        <v>1</v>
      </c>
      <c r="C1937" t="s">
        <v>76</v>
      </c>
      <c r="D1937" t="s">
        <v>96</v>
      </c>
      <c r="E1937" t="s">
        <v>181</v>
      </c>
      <c r="F1937" t="s">
        <v>5807</v>
      </c>
      <c r="G1937" t="s">
        <v>194</v>
      </c>
      <c r="H1937" t="s">
        <v>46</v>
      </c>
      <c r="I1937" t="s">
        <v>129</v>
      </c>
      <c r="J1937" t="s">
        <v>130</v>
      </c>
      <c r="K1937" t="s">
        <v>131</v>
      </c>
      <c r="L1937" t="s">
        <v>5808</v>
      </c>
      <c r="M1937" t="s">
        <v>5809</v>
      </c>
      <c r="N1937">
        <v>2.465833333</v>
      </c>
      <c r="O1937">
        <v>0</v>
      </c>
      <c r="P1937">
        <v>1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2.4658329999999999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2175759</v>
      </c>
      <c r="B1938">
        <v>1</v>
      </c>
      <c r="C1938" t="s">
        <v>77</v>
      </c>
      <c r="D1938" t="s">
        <v>124</v>
      </c>
      <c r="E1938" t="s">
        <v>126</v>
      </c>
      <c r="F1938" t="s">
        <v>5810</v>
      </c>
      <c r="G1938" t="s">
        <v>128</v>
      </c>
      <c r="H1938" t="s">
        <v>46</v>
      </c>
      <c r="I1938" t="s">
        <v>129</v>
      </c>
      <c r="J1938" t="s">
        <v>130</v>
      </c>
      <c r="K1938" t="s">
        <v>131</v>
      </c>
      <c r="L1938" t="s">
        <v>5811</v>
      </c>
      <c r="M1938" t="s">
        <v>5812</v>
      </c>
      <c r="N1938">
        <v>2.099444444</v>
      </c>
      <c r="O1938">
        <v>0</v>
      </c>
      <c r="P1938">
        <v>3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6.2983330000000004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2175766</v>
      </c>
      <c r="B1939">
        <v>1</v>
      </c>
      <c r="C1939" t="s">
        <v>76</v>
      </c>
      <c r="D1939" t="s">
        <v>89</v>
      </c>
      <c r="E1939" t="s">
        <v>126</v>
      </c>
      <c r="F1939" t="s">
        <v>5813</v>
      </c>
      <c r="G1939" t="s">
        <v>128</v>
      </c>
      <c r="H1939" t="s">
        <v>46</v>
      </c>
      <c r="I1939" t="s">
        <v>129</v>
      </c>
      <c r="J1939" t="s">
        <v>130</v>
      </c>
      <c r="K1939" t="s">
        <v>131</v>
      </c>
      <c r="L1939" t="s">
        <v>5814</v>
      </c>
      <c r="M1939" t="s">
        <v>5815</v>
      </c>
      <c r="N1939">
        <v>3.366944444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7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23.568611000000001</v>
      </c>
    </row>
    <row r="1940" spans="1:26" x14ac:dyDescent="0.25">
      <c r="A1940">
        <v>2175773</v>
      </c>
      <c r="B1940">
        <v>1</v>
      </c>
      <c r="C1940" t="s">
        <v>76</v>
      </c>
      <c r="D1940" t="s">
        <v>90</v>
      </c>
      <c r="E1940" t="s">
        <v>186</v>
      </c>
      <c r="F1940" t="s">
        <v>5816</v>
      </c>
      <c r="G1940" t="s">
        <v>136</v>
      </c>
      <c r="H1940" t="s">
        <v>47</v>
      </c>
      <c r="I1940" t="s">
        <v>129</v>
      </c>
      <c r="J1940" t="s">
        <v>130</v>
      </c>
      <c r="K1940" t="s">
        <v>131</v>
      </c>
      <c r="L1940" t="s">
        <v>5817</v>
      </c>
      <c r="M1940" t="s">
        <v>5818</v>
      </c>
      <c r="N1940">
        <v>2.4183333330000001</v>
      </c>
      <c r="O1940">
        <v>10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24.183333000000001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2175768</v>
      </c>
      <c r="B1941">
        <v>1</v>
      </c>
      <c r="C1941" t="s">
        <v>76</v>
      </c>
      <c r="D1941" t="s">
        <v>83</v>
      </c>
      <c r="E1941" t="s">
        <v>181</v>
      </c>
      <c r="F1941" t="s">
        <v>5819</v>
      </c>
      <c r="G1941" t="s">
        <v>636</v>
      </c>
      <c r="H1941" t="s">
        <v>46</v>
      </c>
      <c r="I1941" t="s">
        <v>129</v>
      </c>
      <c r="J1941" t="s">
        <v>130</v>
      </c>
      <c r="K1941" t="s">
        <v>131</v>
      </c>
      <c r="L1941" t="s">
        <v>5820</v>
      </c>
      <c r="M1941" t="s">
        <v>5821</v>
      </c>
      <c r="N1941">
        <v>1.316944444</v>
      </c>
      <c r="O1941">
        <v>0</v>
      </c>
      <c r="P1941">
        <v>1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1.3169439999999999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2175780</v>
      </c>
      <c r="B1942">
        <v>1</v>
      </c>
      <c r="C1942" t="s">
        <v>77</v>
      </c>
      <c r="D1942" t="s">
        <v>114</v>
      </c>
      <c r="E1942" t="s">
        <v>813</v>
      </c>
      <c r="F1942" t="s">
        <v>5822</v>
      </c>
      <c r="G1942" t="s">
        <v>136</v>
      </c>
      <c r="H1942" t="s">
        <v>47</v>
      </c>
      <c r="I1942" t="s">
        <v>129</v>
      </c>
      <c r="J1942" t="s">
        <v>130</v>
      </c>
      <c r="K1942" t="s">
        <v>131</v>
      </c>
      <c r="L1942" t="s">
        <v>5823</v>
      </c>
      <c r="M1942" t="s">
        <v>5824</v>
      </c>
      <c r="N1942">
        <v>0.133611111</v>
      </c>
      <c r="O1942">
        <v>0</v>
      </c>
      <c r="P1942">
        <v>0</v>
      </c>
      <c r="Q1942">
        <v>3</v>
      </c>
      <c r="R1942">
        <v>0</v>
      </c>
      <c r="S1942">
        <v>194</v>
      </c>
      <c r="T1942">
        <v>1183</v>
      </c>
      <c r="U1942">
        <v>0</v>
      </c>
      <c r="V1942">
        <v>0</v>
      </c>
      <c r="W1942">
        <v>0.40083299999999999</v>
      </c>
      <c r="X1942">
        <v>0</v>
      </c>
      <c r="Y1942">
        <v>25.920556000000001</v>
      </c>
      <c r="Z1942">
        <v>158.06194400000001</v>
      </c>
    </row>
    <row r="1943" spans="1:26" x14ac:dyDescent="0.25">
      <c r="A1943">
        <v>2175848</v>
      </c>
      <c r="B1943">
        <v>1</v>
      </c>
      <c r="C1943" t="s">
        <v>77</v>
      </c>
      <c r="D1943" t="s">
        <v>124</v>
      </c>
      <c r="E1943" t="s">
        <v>161</v>
      </c>
      <c r="F1943" t="s">
        <v>5825</v>
      </c>
      <c r="G1943" t="s">
        <v>128</v>
      </c>
      <c r="H1943" t="s">
        <v>46</v>
      </c>
      <c r="I1943" t="s">
        <v>129</v>
      </c>
      <c r="J1943" t="s">
        <v>130</v>
      </c>
      <c r="K1943" t="s">
        <v>131</v>
      </c>
      <c r="L1943" t="s">
        <v>5826</v>
      </c>
      <c r="M1943" t="s">
        <v>5827</v>
      </c>
      <c r="N1943">
        <v>10.217499999999999</v>
      </c>
      <c r="O1943">
        <v>1</v>
      </c>
      <c r="P1943">
        <v>55</v>
      </c>
      <c r="Q1943">
        <v>0</v>
      </c>
      <c r="R1943">
        <v>0</v>
      </c>
      <c r="S1943">
        <v>0</v>
      </c>
      <c r="T1943">
        <v>0</v>
      </c>
      <c r="U1943">
        <v>10.217499999999999</v>
      </c>
      <c r="V1943">
        <v>561.96249999999998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2175775</v>
      </c>
      <c r="B1944">
        <v>1</v>
      </c>
      <c r="C1944" t="s">
        <v>76</v>
      </c>
      <c r="D1944" t="s">
        <v>89</v>
      </c>
      <c r="E1944" t="s">
        <v>181</v>
      </c>
      <c r="F1944" t="s">
        <v>5768</v>
      </c>
      <c r="G1944" t="s">
        <v>183</v>
      </c>
      <c r="H1944" t="s">
        <v>46</v>
      </c>
      <c r="I1944" t="s">
        <v>129</v>
      </c>
      <c r="J1944" t="s">
        <v>130</v>
      </c>
      <c r="K1944" t="s">
        <v>131</v>
      </c>
      <c r="L1944" t="s">
        <v>5828</v>
      </c>
      <c r="M1944" t="s">
        <v>5829</v>
      </c>
      <c r="N1944">
        <v>10.101944444000001</v>
      </c>
      <c r="O1944">
        <v>0</v>
      </c>
      <c r="P1944">
        <v>2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20.203889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2175770</v>
      </c>
      <c r="B1945">
        <v>1</v>
      </c>
      <c r="C1945" t="s">
        <v>76</v>
      </c>
      <c r="D1945" t="s">
        <v>88</v>
      </c>
      <c r="E1945" t="s">
        <v>186</v>
      </c>
      <c r="F1945" t="s">
        <v>5830</v>
      </c>
      <c r="G1945" t="s">
        <v>136</v>
      </c>
      <c r="H1945" t="s">
        <v>47</v>
      </c>
      <c r="I1945" t="s">
        <v>129</v>
      </c>
      <c r="J1945" t="s">
        <v>130</v>
      </c>
      <c r="K1945" t="s">
        <v>131</v>
      </c>
      <c r="L1945" t="s">
        <v>5831</v>
      </c>
      <c r="M1945" t="s">
        <v>5832</v>
      </c>
      <c r="N1945">
        <v>0.242777777</v>
      </c>
      <c r="O1945">
        <v>56</v>
      </c>
      <c r="P1945">
        <v>5308</v>
      </c>
      <c r="Q1945">
        <v>0</v>
      </c>
      <c r="R1945">
        <v>0</v>
      </c>
      <c r="S1945">
        <v>0</v>
      </c>
      <c r="T1945">
        <v>0</v>
      </c>
      <c r="U1945">
        <v>13.595556</v>
      </c>
      <c r="V1945">
        <v>1288.66444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2175781</v>
      </c>
      <c r="B1946">
        <v>1</v>
      </c>
      <c r="C1946" t="s">
        <v>76</v>
      </c>
      <c r="D1946" t="s">
        <v>79</v>
      </c>
      <c r="E1946" t="s">
        <v>181</v>
      </c>
      <c r="F1946" t="s">
        <v>5833</v>
      </c>
      <c r="G1946" t="s">
        <v>636</v>
      </c>
      <c r="H1946" t="s">
        <v>46</v>
      </c>
      <c r="I1946" t="s">
        <v>129</v>
      </c>
      <c r="J1946" t="s">
        <v>130</v>
      </c>
      <c r="K1946" t="s">
        <v>131</v>
      </c>
      <c r="L1946" t="s">
        <v>5834</v>
      </c>
      <c r="M1946" t="s">
        <v>5835</v>
      </c>
      <c r="N1946">
        <v>2.4002777769999999</v>
      </c>
      <c r="O1946">
        <v>0</v>
      </c>
      <c r="P1946">
        <v>27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64.807500000000005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2175787</v>
      </c>
      <c r="B1947">
        <v>1</v>
      </c>
      <c r="C1947" t="s">
        <v>77</v>
      </c>
      <c r="D1947" t="s">
        <v>108</v>
      </c>
      <c r="E1947" t="s">
        <v>126</v>
      </c>
      <c r="F1947" t="s">
        <v>5836</v>
      </c>
      <c r="G1947" t="s">
        <v>140</v>
      </c>
      <c r="H1947" t="s">
        <v>46</v>
      </c>
      <c r="I1947" t="s">
        <v>129</v>
      </c>
      <c r="J1947" t="s">
        <v>130</v>
      </c>
      <c r="K1947" t="s">
        <v>131</v>
      </c>
      <c r="L1947" t="s">
        <v>5837</v>
      </c>
      <c r="M1947" t="s">
        <v>5838</v>
      </c>
      <c r="N1947">
        <v>1.9269444440000001</v>
      </c>
      <c r="O1947">
        <v>0</v>
      </c>
      <c r="P1947">
        <v>0</v>
      </c>
      <c r="Q1947">
        <v>0</v>
      </c>
      <c r="R1947">
        <v>20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38.538888999999998</v>
      </c>
      <c r="Y1947">
        <v>0</v>
      </c>
      <c r="Z1947">
        <v>0</v>
      </c>
    </row>
    <row r="1948" spans="1:26" x14ac:dyDescent="0.25">
      <c r="A1948">
        <v>2175798</v>
      </c>
      <c r="B1948">
        <v>1</v>
      </c>
      <c r="C1948" t="s">
        <v>76</v>
      </c>
      <c r="D1948" t="s">
        <v>101</v>
      </c>
      <c r="E1948" t="s">
        <v>813</v>
      </c>
      <c r="F1948" t="s">
        <v>900</v>
      </c>
      <c r="G1948" t="s">
        <v>136</v>
      </c>
      <c r="H1948" t="s">
        <v>47</v>
      </c>
      <c r="I1948" t="s">
        <v>129</v>
      </c>
      <c r="J1948" t="s">
        <v>130</v>
      </c>
      <c r="K1948" t="s">
        <v>131</v>
      </c>
      <c r="L1948" t="s">
        <v>5839</v>
      </c>
      <c r="M1948" t="s">
        <v>5840</v>
      </c>
      <c r="N1948">
        <v>0.85666666599999997</v>
      </c>
      <c r="O1948">
        <v>0</v>
      </c>
      <c r="P1948">
        <v>7904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6771.0933279999999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2175778</v>
      </c>
      <c r="B1949">
        <v>1</v>
      </c>
      <c r="C1949" t="s">
        <v>76</v>
      </c>
      <c r="D1949" t="s">
        <v>101</v>
      </c>
      <c r="E1949" t="s">
        <v>813</v>
      </c>
      <c r="F1949" t="s">
        <v>5841</v>
      </c>
      <c r="G1949" t="s">
        <v>136</v>
      </c>
      <c r="H1949" t="s">
        <v>47</v>
      </c>
      <c r="I1949" t="s">
        <v>129</v>
      </c>
      <c r="J1949" t="s">
        <v>130</v>
      </c>
      <c r="K1949" t="s">
        <v>131</v>
      </c>
      <c r="L1949" t="s">
        <v>5842</v>
      </c>
      <c r="M1949" t="s">
        <v>5843</v>
      </c>
      <c r="N1949">
        <v>0.70833333300000001</v>
      </c>
      <c r="O1949">
        <v>1</v>
      </c>
      <c r="P1949">
        <v>5782</v>
      </c>
      <c r="Q1949">
        <v>0</v>
      </c>
      <c r="R1949">
        <v>0</v>
      </c>
      <c r="S1949">
        <v>0</v>
      </c>
      <c r="T1949">
        <v>0</v>
      </c>
      <c r="U1949">
        <v>0.70833299999999999</v>
      </c>
      <c r="V1949">
        <v>4095.5833309999998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2175779</v>
      </c>
      <c r="B1950">
        <v>1</v>
      </c>
      <c r="C1950" t="s">
        <v>76</v>
      </c>
      <c r="D1950" t="s">
        <v>101</v>
      </c>
      <c r="E1950" t="s">
        <v>813</v>
      </c>
      <c r="F1950" t="s">
        <v>967</v>
      </c>
      <c r="G1950" t="s">
        <v>136</v>
      </c>
      <c r="H1950" t="s">
        <v>47</v>
      </c>
      <c r="I1950" t="s">
        <v>129</v>
      </c>
      <c r="J1950" t="s">
        <v>130</v>
      </c>
      <c r="K1950" t="s">
        <v>131</v>
      </c>
      <c r="L1950" t="s">
        <v>5844</v>
      </c>
      <c r="M1950" t="s">
        <v>5845</v>
      </c>
      <c r="N1950">
        <v>0.70576000000000005</v>
      </c>
      <c r="O1950">
        <v>1</v>
      </c>
      <c r="P1950">
        <v>5</v>
      </c>
      <c r="Q1950">
        <v>0</v>
      </c>
      <c r="R1950">
        <v>0</v>
      </c>
      <c r="S1950">
        <v>0</v>
      </c>
      <c r="T1950">
        <v>0</v>
      </c>
      <c r="U1950">
        <v>0.70576000000000005</v>
      </c>
      <c r="V1950">
        <v>3.5287999999999999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2175792</v>
      </c>
      <c r="B1951">
        <v>1</v>
      </c>
      <c r="C1951" t="s">
        <v>76</v>
      </c>
      <c r="D1951" t="s">
        <v>81</v>
      </c>
      <c r="E1951" t="s">
        <v>126</v>
      </c>
      <c r="F1951" t="s">
        <v>5846</v>
      </c>
      <c r="G1951" t="s">
        <v>128</v>
      </c>
      <c r="H1951" t="s">
        <v>46</v>
      </c>
      <c r="I1951" t="s">
        <v>129</v>
      </c>
      <c r="J1951" t="s">
        <v>130</v>
      </c>
      <c r="K1951" t="s">
        <v>131</v>
      </c>
      <c r="L1951" t="s">
        <v>5847</v>
      </c>
      <c r="M1951" t="s">
        <v>5848</v>
      </c>
      <c r="N1951">
        <v>7.7452777770000001</v>
      </c>
      <c r="O1951">
        <v>0</v>
      </c>
      <c r="P1951">
        <v>132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1022.376667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2175782</v>
      </c>
      <c r="B1952">
        <v>1</v>
      </c>
      <c r="C1952" t="s">
        <v>76</v>
      </c>
      <c r="D1952" t="s">
        <v>90</v>
      </c>
      <c r="E1952" t="s">
        <v>186</v>
      </c>
      <c r="F1952" t="s">
        <v>5688</v>
      </c>
      <c r="G1952" t="s">
        <v>136</v>
      </c>
      <c r="H1952" t="s">
        <v>47</v>
      </c>
      <c r="I1952" t="s">
        <v>283</v>
      </c>
      <c r="J1952" t="s">
        <v>130</v>
      </c>
      <c r="K1952" t="s">
        <v>131</v>
      </c>
      <c r="L1952" t="s">
        <v>5849</v>
      </c>
      <c r="M1952" t="s">
        <v>5850</v>
      </c>
      <c r="N1952">
        <v>5.5555550000000002E-3</v>
      </c>
      <c r="O1952">
        <v>34</v>
      </c>
      <c r="P1952">
        <v>1095</v>
      </c>
      <c r="Q1952">
        <v>0</v>
      </c>
      <c r="R1952">
        <v>9</v>
      </c>
      <c r="S1952">
        <v>62</v>
      </c>
      <c r="T1952">
        <v>2756</v>
      </c>
      <c r="U1952">
        <v>0.188889</v>
      </c>
      <c r="V1952">
        <v>6.0833329999999997</v>
      </c>
      <c r="W1952">
        <v>0</v>
      </c>
      <c r="X1952">
        <v>0.05</v>
      </c>
      <c r="Y1952">
        <v>0.34444399999999997</v>
      </c>
      <c r="Z1952">
        <v>15.311109999999999</v>
      </c>
    </row>
    <row r="1953" spans="1:26" x14ac:dyDescent="0.25">
      <c r="A1953">
        <v>2175786</v>
      </c>
      <c r="B1953">
        <v>1</v>
      </c>
      <c r="C1953" t="s">
        <v>76</v>
      </c>
      <c r="D1953" t="s">
        <v>89</v>
      </c>
      <c r="E1953" t="s">
        <v>186</v>
      </c>
      <c r="F1953" t="s">
        <v>5851</v>
      </c>
      <c r="G1953" t="s">
        <v>636</v>
      </c>
      <c r="H1953" t="s">
        <v>47</v>
      </c>
      <c r="I1953" t="s">
        <v>129</v>
      </c>
      <c r="J1953" t="s">
        <v>15</v>
      </c>
      <c r="K1953" t="s">
        <v>131</v>
      </c>
      <c r="L1953" t="s">
        <v>5852</v>
      </c>
      <c r="M1953" t="s">
        <v>5853</v>
      </c>
      <c r="N1953">
        <v>0.49055555499999998</v>
      </c>
      <c r="O1953">
        <v>3</v>
      </c>
      <c r="P1953">
        <v>5011</v>
      </c>
      <c r="Q1953">
        <v>0</v>
      </c>
      <c r="R1953">
        <v>0</v>
      </c>
      <c r="S1953">
        <v>0</v>
      </c>
      <c r="T1953">
        <v>0</v>
      </c>
      <c r="U1953">
        <v>1.4716670000000001</v>
      </c>
      <c r="V1953">
        <v>2458.173886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2175795</v>
      </c>
      <c r="B1954">
        <v>1</v>
      </c>
      <c r="C1954" t="s">
        <v>76</v>
      </c>
      <c r="D1954" t="s">
        <v>94</v>
      </c>
      <c r="E1954" t="s">
        <v>181</v>
      </c>
      <c r="F1954" t="s">
        <v>5854</v>
      </c>
      <c r="G1954" t="s">
        <v>194</v>
      </c>
      <c r="H1954" t="s">
        <v>46</v>
      </c>
      <c r="I1954" t="s">
        <v>129</v>
      </c>
      <c r="J1954" t="s">
        <v>130</v>
      </c>
      <c r="K1954" t="s">
        <v>131</v>
      </c>
      <c r="L1954" t="s">
        <v>5855</v>
      </c>
      <c r="M1954" t="s">
        <v>5856</v>
      </c>
      <c r="N1954">
        <v>1.6913888880000001</v>
      </c>
      <c r="O1954">
        <v>0</v>
      </c>
      <c r="P1954">
        <v>0</v>
      </c>
      <c r="Q1954">
        <v>0</v>
      </c>
      <c r="R1954">
        <v>3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5.0741670000000001</v>
      </c>
      <c r="Y1954">
        <v>0</v>
      </c>
      <c r="Z1954">
        <v>0</v>
      </c>
    </row>
    <row r="1955" spans="1:26" x14ac:dyDescent="0.25">
      <c r="A1955">
        <v>2175813</v>
      </c>
      <c r="B1955">
        <v>1</v>
      </c>
      <c r="C1955" t="s">
        <v>76</v>
      </c>
      <c r="D1955" t="s">
        <v>95</v>
      </c>
      <c r="E1955" t="s">
        <v>181</v>
      </c>
      <c r="F1955" t="s">
        <v>5857</v>
      </c>
      <c r="G1955" t="s">
        <v>194</v>
      </c>
      <c r="H1955" t="s">
        <v>46</v>
      </c>
      <c r="I1955" t="s">
        <v>129</v>
      </c>
      <c r="J1955" t="s">
        <v>130</v>
      </c>
      <c r="K1955" t="s">
        <v>131</v>
      </c>
      <c r="L1955" t="s">
        <v>5858</v>
      </c>
      <c r="M1955" t="s">
        <v>5859</v>
      </c>
      <c r="N1955">
        <v>2.4708333329999999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1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2.4708329999999998</v>
      </c>
    </row>
    <row r="1956" spans="1:26" x14ac:dyDescent="0.25">
      <c r="A1956">
        <v>2175800</v>
      </c>
      <c r="B1956">
        <v>1</v>
      </c>
      <c r="C1956" t="s">
        <v>76</v>
      </c>
      <c r="D1956" t="s">
        <v>81</v>
      </c>
      <c r="E1956" t="s">
        <v>181</v>
      </c>
      <c r="F1956" t="s">
        <v>5860</v>
      </c>
      <c r="G1956" t="s">
        <v>194</v>
      </c>
      <c r="H1956" t="s">
        <v>46</v>
      </c>
      <c r="I1956" t="s">
        <v>129</v>
      </c>
      <c r="J1956" t="s">
        <v>130</v>
      </c>
      <c r="K1956" t="s">
        <v>131</v>
      </c>
      <c r="L1956" t="s">
        <v>5861</v>
      </c>
      <c r="M1956" t="s">
        <v>5862</v>
      </c>
      <c r="N1956">
        <v>1.7266666660000001</v>
      </c>
      <c r="O1956">
        <v>0</v>
      </c>
      <c r="P1956">
        <v>27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46.62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2175796</v>
      </c>
      <c r="B1957">
        <v>1</v>
      </c>
      <c r="C1957" t="s">
        <v>76</v>
      </c>
      <c r="D1957" t="s">
        <v>101</v>
      </c>
      <c r="E1957" t="s">
        <v>181</v>
      </c>
      <c r="F1957" t="s">
        <v>5863</v>
      </c>
      <c r="G1957" t="s">
        <v>183</v>
      </c>
      <c r="H1957" t="s">
        <v>46</v>
      </c>
      <c r="I1957" t="s">
        <v>129</v>
      </c>
      <c r="J1957" t="s">
        <v>130</v>
      </c>
      <c r="K1957" t="s">
        <v>131</v>
      </c>
      <c r="L1957" t="s">
        <v>5864</v>
      </c>
      <c r="M1957" t="s">
        <v>5865</v>
      </c>
      <c r="N1957">
        <v>6.7283333330000001</v>
      </c>
      <c r="O1957">
        <v>0</v>
      </c>
      <c r="P1957">
        <v>6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40.369999999999997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2175801</v>
      </c>
      <c r="B1958">
        <v>1</v>
      </c>
      <c r="C1958" t="s">
        <v>77</v>
      </c>
      <c r="D1958" t="s">
        <v>123</v>
      </c>
      <c r="E1958" t="s">
        <v>134</v>
      </c>
      <c r="F1958" t="s">
        <v>5866</v>
      </c>
      <c r="G1958" t="s">
        <v>136</v>
      </c>
      <c r="H1958" t="s">
        <v>47</v>
      </c>
      <c r="I1958" t="s">
        <v>129</v>
      </c>
      <c r="J1958" t="s">
        <v>130</v>
      </c>
      <c r="K1958" t="s">
        <v>131</v>
      </c>
      <c r="L1958" t="s">
        <v>5867</v>
      </c>
      <c r="M1958" t="s">
        <v>5868</v>
      </c>
      <c r="N1958">
        <v>2.531666666</v>
      </c>
      <c r="O1958">
        <v>4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10.126666999999999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2175803</v>
      </c>
      <c r="B1959">
        <v>1</v>
      </c>
      <c r="C1959" t="s">
        <v>77</v>
      </c>
      <c r="D1959" t="s">
        <v>123</v>
      </c>
      <c r="E1959" t="s">
        <v>134</v>
      </c>
      <c r="F1959" t="s">
        <v>1439</v>
      </c>
      <c r="G1959" t="s">
        <v>136</v>
      </c>
      <c r="H1959" t="s">
        <v>47</v>
      </c>
      <c r="I1959" t="s">
        <v>129</v>
      </c>
      <c r="J1959" t="s">
        <v>130</v>
      </c>
      <c r="K1959" t="s">
        <v>131</v>
      </c>
      <c r="L1959" t="s">
        <v>5869</v>
      </c>
      <c r="M1959" t="s">
        <v>5870</v>
      </c>
      <c r="N1959">
        <v>1.889444444</v>
      </c>
      <c r="O1959">
        <v>28</v>
      </c>
      <c r="P1959">
        <v>823</v>
      </c>
      <c r="Q1959">
        <v>0</v>
      </c>
      <c r="R1959">
        <v>0</v>
      </c>
      <c r="S1959">
        <v>0</v>
      </c>
      <c r="T1959">
        <v>0</v>
      </c>
      <c r="U1959">
        <v>52.904443999999998</v>
      </c>
      <c r="V1959">
        <v>1555.0127769999999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2175804</v>
      </c>
      <c r="B1960">
        <v>1</v>
      </c>
      <c r="C1960" t="s">
        <v>76</v>
      </c>
      <c r="D1960" t="s">
        <v>89</v>
      </c>
      <c r="E1960" t="s">
        <v>143</v>
      </c>
      <c r="F1960" t="s">
        <v>5871</v>
      </c>
      <c r="G1960" t="s">
        <v>636</v>
      </c>
      <c r="H1960" t="s">
        <v>47</v>
      </c>
      <c r="I1960" t="s">
        <v>129</v>
      </c>
      <c r="J1960" t="s">
        <v>15</v>
      </c>
      <c r="K1960" t="s">
        <v>131</v>
      </c>
      <c r="L1960" t="s">
        <v>5595</v>
      </c>
      <c r="M1960" t="s">
        <v>5872</v>
      </c>
      <c r="N1960">
        <v>2.9594444439999998</v>
      </c>
      <c r="O1960">
        <v>0</v>
      </c>
      <c r="P1960">
        <v>833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2465.2172220000002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2175810</v>
      </c>
      <c r="B1961">
        <v>1</v>
      </c>
      <c r="C1961" t="s">
        <v>77</v>
      </c>
      <c r="D1961" t="s">
        <v>109</v>
      </c>
      <c r="E1961" t="s">
        <v>181</v>
      </c>
      <c r="F1961" t="s">
        <v>5873</v>
      </c>
      <c r="G1961" t="s">
        <v>194</v>
      </c>
      <c r="H1961" t="s">
        <v>46</v>
      </c>
      <c r="I1961" t="s">
        <v>129</v>
      </c>
      <c r="J1961" t="s">
        <v>130</v>
      </c>
      <c r="K1961" t="s">
        <v>131</v>
      </c>
      <c r="L1961" t="s">
        <v>5874</v>
      </c>
      <c r="M1961" t="s">
        <v>5875</v>
      </c>
      <c r="N1961">
        <v>3.6827777770000001</v>
      </c>
      <c r="O1961">
        <v>0</v>
      </c>
      <c r="P1961">
        <v>1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3.6827779999999999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2175820</v>
      </c>
      <c r="B1962">
        <v>1</v>
      </c>
      <c r="C1962" t="s">
        <v>76</v>
      </c>
      <c r="D1962" t="s">
        <v>95</v>
      </c>
      <c r="E1962" t="s">
        <v>126</v>
      </c>
      <c r="F1962" t="s">
        <v>5876</v>
      </c>
      <c r="G1962" t="s">
        <v>255</v>
      </c>
      <c r="H1962" t="s">
        <v>46</v>
      </c>
      <c r="I1962" t="s">
        <v>129</v>
      </c>
      <c r="J1962" t="s">
        <v>130</v>
      </c>
      <c r="K1962" t="s">
        <v>131</v>
      </c>
      <c r="L1962" t="s">
        <v>5877</v>
      </c>
      <c r="M1962" t="s">
        <v>5878</v>
      </c>
      <c r="N1962">
        <v>0.63611111099999995</v>
      </c>
      <c r="O1962">
        <v>0</v>
      </c>
      <c r="P1962">
        <v>18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11.45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2175811</v>
      </c>
      <c r="B1963">
        <v>1</v>
      </c>
      <c r="C1963" t="s">
        <v>76</v>
      </c>
      <c r="D1963" t="s">
        <v>86</v>
      </c>
      <c r="E1963" t="s">
        <v>161</v>
      </c>
      <c r="F1963" t="s">
        <v>5879</v>
      </c>
      <c r="G1963" t="s">
        <v>5461</v>
      </c>
      <c r="H1963" t="s">
        <v>46</v>
      </c>
      <c r="I1963" t="s">
        <v>129</v>
      </c>
      <c r="J1963" t="s">
        <v>130</v>
      </c>
      <c r="K1963" t="s">
        <v>131</v>
      </c>
      <c r="L1963" t="s">
        <v>5880</v>
      </c>
      <c r="M1963" t="s">
        <v>5881</v>
      </c>
      <c r="N1963">
        <v>5.0652777770000004</v>
      </c>
      <c r="O1963">
        <v>0</v>
      </c>
      <c r="P1963">
        <v>392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1985.5888890000001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2175807</v>
      </c>
      <c r="B1964">
        <v>1</v>
      </c>
      <c r="C1964" t="s">
        <v>76</v>
      </c>
      <c r="D1964" t="s">
        <v>92</v>
      </c>
      <c r="E1964" t="s">
        <v>126</v>
      </c>
      <c r="F1964" t="s">
        <v>5882</v>
      </c>
      <c r="G1964" t="s">
        <v>916</v>
      </c>
      <c r="H1964" t="s">
        <v>46</v>
      </c>
      <c r="I1964" t="s">
        <v>129</v>
      </c>
      <c r="J1964" t="s">
        <v>130</v>
      </c>
      <c r="K1964" t="s">
        <v>131</v>
      </c>
      <c r="L1964" t="s">
        <v>5883</v>
      </c>
      <c r="M1964" t="s">
        <v>5884</v>
      </c>
      <c r="N1964">
        <v>2.4930555550000002</v>
      </c>
      <c r="O1964">
        <v>0</v>
      </c>
      <c r="P1964">
        <v>0</v>
      </c>
      <c r="Q1964">
        <v>0</v>
      </c>
      <c r="R1964">
        <v>60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149.58333300000001</v>
      </c>
      <c r="Y1964">
        <v>0</v>
      </c>
      <c r="Z1964">
        <v>0</v>
      </c>
    </row>
    <row r="1965" spans="1:26" x14ac:dyDescent="0.25">
      <c r="A1965">
        <v>2175808</v>
      </c>
      <c r="B1965">
        <v>1</v>
      </c>
      <c r="C1965" t="s">
        <v>76</v>
      </c>
      <c r="D1965" t="s">
        <v>92</v>
      </c>
      <c r="E1965" t="s">
        <v>126</v>
      </c>
      <c r="F1965" t="s">
        <v>5733</v>
      </c>
      <c r="G1965" t="s">
        <v>916</v>
      </c>
      <c r="H1965" t="s">
        <v>46</v>
      </c>
      <c r="I1965" t="s">
        <v>129</v>
      </c>
      <c r="J1965" t="s">
        <v>130</v>
      </c>
      <c r="K1965" t="s">
        <v>131</v>
      </c>
      <c r="L1965" t="s">
        <v>5885</v>
      </c>
      <c r="M1965" t="s">
        <v>5886</v>
      </c>
      <c r="N1965">
        <v>1.54</v>
      </c>
      <c r="O1965">
        <v>0</v>
      </c>
      <c r="P1965">
        <v>0</v>
      </c>
      <c r="Q1965">
        <v>0</v>
      </c>
      <c r="R1965">
        <v>63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97.02</v>
      </c>
      <c r="Y1965">
        <v>0</v>
      </c>
      <c r="Z1965">
        <v>0</v>
      </c>
    </row>
    <row r="1966" spans="1:26" x14ac:dyDescent="0.25">
      <c r="A1966">
        <v>2175816</v>
      </c>
      <c r="B1966">
        <v>1</v>
      </c>
      <c r="C1966" t="s">
        <v>77</v>
      </c>
      <c r="D1966" t="s">
        <v>124</v>
      </c>
      <c r="E1966" t="s">
        <v>181</v>
      </c>
      <c r="F1966" t="s">
        <v>5887</v>
      </c>
      <c r="G1966" t="s">
        <v>194</v>
      </c>
      <c r="H1966" t="s">
        <v>46</v>
      </c>
      <c r="I1966" t="s">
        <v>129</v>
      </c>
      <c r="J1966" t="s">
        <v>130</v>
      </c>
      <c r="K1966" t="s">
        <v>131</v>
      </c>
      <c r="L1966" t="s">
        <v>5888</v>
      </c>
      <c r="M1966" t="s">
        <v>5889</v>
      </c>
      <c r="N1966">
        <v>8.2808333330000004</v>
      </c>
      <c r="O1966">
        <v>0</v>
      </c>
      <c r="P1966">
        <v>3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24.842500000000001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2175819</v>
      </c>
      <c r="B1967">
        <v>1</v>
      </c>
      <c r="C1967" t="s">
        <v>77</v>
      </c>
      <c r="D1967" t="s">
        <v>119</v>
      </c>
      <c r="E1967" t="s">
        <v>181</v>
      </c>
      <c r="F1967" t="s">
        <v>5890</v>
      </c>
      <c r="G1967" t="s">
        <v>194</v>
      </c>
      <c r="H1967" t="s">
        <v>46</v>
      </c>
      <c r="I1967" t="s">
        <v>129</v>
      </c>
      <c r="J1967" t="s">
        <v>130</v>
      </c>
      <c r="K1967" t="s">
        <v>131</v>
      </c>
      <c r="L1967" t="s">
        <v>5891</v>
      </c>
      <c r="M1967" t="s">
        <v>5892</v>
      </c>
      <c r="N1967">
        <v>2.3719444439999999</v>
      </c>
      <c r="O1967">
        <v>0</v>
      </c>
      <c r="P1967">
        <v>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2.3719440000000001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2175821</v>
      </c>
      <c r="B1968">
        <v>1</v>
      </c>
      <c r="C1968" t="s">
        <v>76</v>
      </c>
      <c r="D1968" t="s">
        <v>81</v>
      </c>
      <c r="E1968" t="s">
        <v>181</v>
      </c>
      <c r="F1968" t="s">
        <v>5893</v>
      </c>
      <c r="G1968" t="s">
        <v>183</v>
      </c>
      <c r="H1968" t="s">
        <v>46</v>
      </c>
      <c r="I1968" t="s">
        <v>129</v>
      </c>
      <c r="J1968" t="s">
        <v>130</v>
      </c>
      <c r="K1968" t="s">
        <v>131</v>
      </c>
      <c r="L1968" t="s">
        <v>5894</v>
      </c>
      <c r="M1968" t="s">
        <v>5895</v>
      </c>
      <c r="N1968">
        <v>4.187777777</v>
      </c>
      <c r="O1968">
        <v>0</v>
      </c>
      <c r="P1968">
        <v>17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71.192222000000001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2175824</v>
      </c>
      <c r="B1969">
        <v>1</v>
      </c>
      <c r="C1969" t="s">
        <v>77</v>
      </c>
      <c r="D1969" t="s">
        <v>116</v>
      </c>
      <c r="E1969" t="s">
        <v>161</v>
      </c>
      <c r="F1969" t="s">
        <v>5896</v>
      </c>
      <c r="G1969" t="s">
        <v>402</v>
      </c>
      <c r="H1969" t="s">
        <v>46</v>
      </c>
      <c r="I1969" t="s">
        <v>129</v>
      </c>
      <c r="J1969" t="s">
        <v>130</v>
      </c>
      <c r="K1969" t="s">
        <v>131</v>
      </c>
      <c r="L1969" t="s">
        <v>5897</v>
      </c>
      <c r="M1969" t="s">
        <v>5898</v>
      </c>
      <c r="N1969">
        <v>0.86472222200000004</v>
      </c>
      <c r="O1969">
        <v>0</v>
      </c>
      <c r="P1969">
        <v>156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134.89666700000001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2175826</v>
      </c>
      <c r="B1970">
        <v>1</v>
      </c>
      <c r="C1970" t="s">
        <v>76</v>
      </c>
      <c r="D1970" t="s">
        <v>88</v>
      </c>
      <c r="E1970" t="s">
        <v>718</v>
      </c>
      <c r="F1970" t="s">
        <v>5899</v>
      </c>
      <c r="G1970" t="s">
        <v>726</v>
      </c>
      <c r="H1970" t="s">
        <v>46</v>
      </c>
      <c r="I1970" t="s">
        <v>129</v>
      </c>
      <c r="J1970" t="s">
        <v>130</v>
      </c>
      <c r="K1970" t="s">
        <v>131</v>
      </c>
      <c r="L1970" t="s">
        <v>5900</v>
      </c>
      <c r="M1970" t="s">
        <v>5901</v>
      </c>
      <c r="N1970">
        <v>1.2619444440000001</v>
      </c>
      <c r="O1970">
        <v>0</v>
      </c>
      <c r="P1970">
        <v>40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50.477778000000001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2175834</v>
      </c>
      <c r="B1971">
        <v>1</v>
      </c>
      <c r="C1971" t="s">
        <v>77</v>
      </c>
      <c r="D1971" t="s">
        <v>116</v>
      </c>
      <c r="E1971" t="s">
        <v>161</v>
      </c>
      <c r="F1971" t="s">
        <v>2382</v>
      </c>
      <c r="G1971" t="s">
        <v>402</v>
      </c>
      <c r="H1971" t="s">
        <v>46</v>
      </c>
      <c r="I1971" t="s">
        <v>129</v>
      </c>
      <c r="J1971" t="s">
        <v>130</v>
      </c>
      <c r="K1971" t="s">
        <v>131</v>
      </c>
      <c r="L1971" t="s">
        <v>5902</v>
      </c>
      <c r="M1971" t="s">
        <v>5903</v>
      </c>
      <c r="N1971">
        <v>2.0983333329999998</v>
      </c>
      <c r="O1971">
        <v>0</v>
      </c>
      <c r="P1971">
        <v>68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142.686667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2175828</v>
      </c>
      <c r="B1972">
        <v>1</v>
      </c>
      <c r="C1972" t="s">
        <v>77</v>
      </c>
      <c r="D1972" t="s">
        <v>119</v>
      </c>
      <c r="E1972" t="s">
        <v>161</v>
      </c>
      <c r="F1972" t="s">
        <v>5904</v>
      </c>
      <c r="G1972" t="s">
        <v>366</v>
      </c>
      <c r="H1972" t="s">
        <v>46</v>
      </c>
      <c r="I1972" t="s">
        <v>129</v>
      </c>
      <c r="J1972" t="s">
        <v>130</v>
      </c>
      <c r="K1972" t="s">
        <v>251</v>
      </c>
      <c r="L1972" t="s">
        <v>5905</v>
      </c>
      <c r="M1972" t="s">
        <v>5906</v>
      </c>
      <c r="N1972">
        <v>2.15</v>
      </c>
      <c r="O1972">
        <v>3</v>
      </c>
      <c r="P1972">
        <v>325</v>
      </c>
      <c r="Q1972">
        <v>0</v>
      </c>
      <c r="R1972">
        <v>0</v>
      </c>
      <c r="S1972">
        <v>0</v>
      </c>
      <c r="T1972">
        <v>0</v>
      </c>
      <c r="U1972">
        <v>6.45</v>
      </c>
      <c r="V1972">
        <v>698.75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2175829</v>
      </c>
      <c r="B1973">
        <v>1</v>
      </c>
      <c r="C1973" t="s">
        <v>77</v>
      </c>
      <c r="D1973" t="s">
        <v>124</v>
      </c>
      <c r="E1973" t="s">
        <v>181</v>
      </c>
      <c r="F1973" t="s">
        <v>5907</v>
      </c>
      <c r="G1973" t="s">
        <v>194</v>
      </c>
      <c r="H1973" t="s">
        <v>46</v>
      </c>
      <c r="I1973" t="s">
        <v>129</v>
      </c>
      <c r="J1973" t="s">
        <v>130</v>
      </c>
      <c r="K1973" t="s">
        <v>131</v>
      </c>
      <c r="L1973" t="s">
        <v>5744</v>
      </c>
      <c r="M1973" t="s">
        <v>5908</v>
      </c>
      <c r="N1973">
        <v>9.8691666659999999</v>
      </c>
      <c r="O1973">
        <v>0</v>
      </c>
      <c r="P1973">
        <v>1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9.8691669999999991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2175836</v>
      </c>
      <c r="B1974">
        <v>1</v>
      </c>
      <c r="C1974" t="s">
        <v>76</v>
      </c>
      <c r="D1974" t="s">
        <v>106</v>
      </c>
      <c r="E1974" t="s">
        <v>186</v>
      </c>
      <c r="F1974" t="s">
        <v>5909</v>
      </c>
      <c r="G1974" t="s">
        <v>136</v>
      </c>
      <c r="H1974" t="s">
        <v>47</v>
      </c>
      <c r="I1974" t="s">
        <v>129</v>
      </c>
      <c r="J1974" t="s">
        <v>130</v>
      </c>
      <c r="K1974" t="s">
        <v>131</v>
      </c>
      <c r="L1974" t="s">
        <v>5910</v>
      </c>
      <c r="M1974" t="s">
        <v>5911</v>
      </c>
      <c r="N1974">
        <v>0.28999999999999998</v>
      </c>
      <c r="O1974">
        <v>2</v>
      </c>
      <c r="P1974">
        <v>14570</v>
      </c>
      <c r="Q1974">
        <v>0</v>
      </c>
      <c r="R1974">
        <v>0</v>
      </c>
      <c r="S1974">
        <v>0</v>
      </c>
      <c r="T1974">
        <v>0</v>
      </c>
      <c r="U1974">
        <v>0.57999999999999996</v>
      </c>
      <c r="V1974">
        <v>4225.3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2175844</v>
      </c>
      <c r="B1975">
        <v>1</v>
      </c>
      <c r="C1975" t="s">
        <v>77</v>
      </c>
      <c r="D1975" t="s">
        <v>114</v>
      </c>
      <c r="E1975" t="s">
        <v>181</v>
      </c>
      <c r="F1975" t="s">
        <v>5912</v>
      </c>
      <c r="G1975" t="s">
        <v>194</v>
      </c>
      <c r="H1975" t="s">
        <v>46</v>
      </c>
      <c r="I1975" t="s">
        <v>129</v>
      </c>
      <c r="J1975" t="s">
        <v>130</v>
      </c>
      <c r="K1975" t="s">
        <v>131</v>
      </c>
      <c r="L1975" t="s">
        <v>5913</v>
      </c>
      <c r="M1975" t="s">
        <v>5914</v>
      </c>
      <c r="N1975">
        <v>1.390833333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1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1.390833</v>
      </c>
    </row>
    <row r="1976" spans="1:26" x14ac:dyDescent="0.25">
      <c r="A1976">
        <v>2175841</v>
      </c>
      <c r="B1976">
        <v>1</v>
      </c>
      <c r="C1976" t="s">
        <v>76</v>
      </c>
      <c r="D1976" t="s">
        <v>99</v>
      </c>
      <c r="E1976" t="s">
        <v>126</v>
      </c>
      <c r="F1976" t="s">
        <v>5915</v>
      </c>
      <c r="G1976" t="s">
        <v>916</v>
      </c>
      <c r="H1976" t="s">
        <v>46</v>
      </c>
      <c r="I1976" t="s">
        <v>129</v>
      </c>
      <c r="J1976" t="s">
        <v>130</v>
      </c>
      <c r="K1976" t="s">
        <v>131</v>
      </c>
      <c r="L1976" t="s">
        <v>5916</v>
      </c>
      <c r="M1976" t="s">
        <v>5917</v>
      </c>
      <c r="N1976">
        <v>0.67333333299999998</v>
      </c>
      <c r="O1976">
        <v>0</v>
      </c>
      <c r="P1976">
        <v>44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29.626667000000001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2175865</v>
      </c>
      <c r="B1977">
        <v>1</v>
      </c>
      <c r="C1977" t="s">
        <v>77</v>
      </c>
      <c r="D1977" t="s">
        <v>118</v>
      </c>
      <c r="E1977" t="s">
        <v>186</v>
      </c>
      <c r="F1977" t="s">
        <v>5541</v>
      </c>
      <c r="G1977" t="s">
        <v>136</v>
      </c>
      <c r="H1977" t="s">
        <v>47</v>
      </c>
      <c r="I1977" t="s">
        <v>129</v>
      </c>
      <c r="J1977" t="s">
        <v>130</v>
      </c>
      <c r="K1977" t="s">
        <v>131</v>
      </c>
      <c r="L1977" t="s">
        <v>5918</v>
      </c>
      <c r="M1977" t="s">
        <v>5919</v>
      </c>
      <c r="N1977">
        <v>2.480555555</v>
      </c>
      <c r="O1977">
        <v>8</v>
      </c>
      <c r="P1977">
        <v>3054</v>
      </c>
      <c r="Q1977">
        <v>0</v>
      </c>
      <c r="R1977">
        <v>0</v>
      </c>
      <c r="S1977">
        <v>0</v>
      </c>
      <c r="T1977">
        <v>0</v>
      </c>
      <c r="U1977">
        <v>19.844443999999999</v>
      </c>
      <c r="V1977">
        <v>7575.6166649999996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2175846</v>
      </c>
      <c r="B1978">
        <v>1</v>
      </c>
      <c r="C1978" t="s">
        <v>77</v>
      </c>
      <c r="D1978" t="s">
        <v>124</v>
      </c>
      <c r="E1978" t="s">
        <v>181</v>
      </c>
      <c r="F1978" t="s">
        <v>5920</v>
      </c>
      <c r="G1978" t="s">
        <v>194</v>
      </c>
      <c r="H1978" t="s">
        <v>46</v>
      </c>
      <c r="I1978" t="s">
        <v>129</v>
      </c>
      <c r="J1978" t="s">
        <v>130</v>
      </c>
      <c r="K1978" t="s">
        <v>131</v>
      </c>
      <c r="L1978" t="s">
        <v>5921</v>
      </c>
      <c r="M1978" t="s">
        <v>5922</v>
      </c>
      <c r="N1978">
        <v>8.5144444440000004</v>
      </c>
      <c r="O1978">
        <v>0</v>
      </c>
      <c r="P1978">
        <v>1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8.5144439999999992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2175850</v>
      </c>
      <c r="B1979">
        <v>1</v>
      </c>
      <c r="C1979" t="s">
        <v>76</v>
      </c>
      <c r="D1979" t="s">
        <v>107</v>
      </c>
      <c r="E1979" t="s">
        <v>181</v>
      </c>
      <c r="F1979" t="s">
        <v>4659</v>
      </c>
      <c r="G1979" t="s">
        <v>183</v>
      </c>
      <c r="H1979" t="s">
        <v>46</v>
      </c>
      <c r="I1979" t="s">
        <v>129</v>
      </c>
      <c r="J1979" t="s">
        <v>130</v>
      </c>
      <c r="K1979" t="s">
        <v>131</v>
      </c>
      <c r="L1979" t="s">
        <v>5923</v>
      </c>
      <c r="M1979" t="s">
        <v>5924</v>
      </c>
      <c r="N1979">
        <v>6.488611111</v>
      </c>
      <c r="O1979">
        <v>0</v>
      </c>
      <c r="P1979">
        <v>7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45.420278000000003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2175853</v>
      </c>
      <c r="B1980">
        <v>1</v>
      </c>
      <c r="C1980" t="s">
        <v>76</v>
      </c>
      <c r="D1980" t="s">
        <v>100</v>
      </c>
      <c r="E1980" t="s">
        <v>181</v>
      </c>
      <c r="F1980" t="s">
        <v>5925</v>
      </c>
      <c r="G1980" t="s">
        <v>287</v>
      </c>
      <c r="H1980" t="s">
        <v>46</v>
      </c>
      <c r="I1980" t="s">
        <v>129</v>
      </c>
      <c r="J1980" t="s">
        <v>130</v>
      </c>
      <c r="K1980" t="s">
        <v>131</v>
      </c>
      <c r="L1980" t="s">
        <v>5926</v>
      </c>
      <c r="M1980" t="s">
        <v>5927</v>
      </c>
      <c r="N1980">
        <v>1.7694444439999999</v>
      </c>
      <c r="O1980">
        <v>0</v>
      </c>
      <c r="P1980">
        <v>3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5.3083330000000002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2175851</v>
      </c>
      <c r="B1981">
        <v>1</v>
      </c>
      <c r="C1981" t="s">
        <v>76</v>
      </c>
      <c r="D1981" t="s">
        <v>84</v>
      </c>
      <c r="E1981" t="s">
        <v>181</v>
      </c>
      <c r="F1981" t="s">
        <v>5928</v>
      </c>
      <c r="G1981" t="s">
        <v>287</v>
      </c>
      <c r="H1981" t="s">
        <v>46</v>
      </c>
      <c r="I1981" t="s">
        <v>129</v>
      </c>
      <c r="J1981" t="s">
        <v>130</v>
      </c>
      <c r="K1981" t="s">
        <v>131</v>
      </c>
      <c r="L1981" t="s">
        <v>5929</v>
      </c>
      <c r="M1981" t="s">
        <v>5930</v>
      </c>
      <c r="N1981">
        <v>4.5788888879999998</v>
      </c>
      <c r="O1981">
        <v>0</v>
      </c>
      <c r="P1981">
        <v>6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27.473333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2175849</v>
      </c>
      <c r="B1982">
        <v>1</v>
      </c>
      <c r="C1982" t="s">
        <v>77</v>
      </c>
      <c r="D1982" t="s">
        <v>111</v>
      </c>
      <c r="E1982" t="s">
        <v>134</v>
      </c>
      <c r="F1982" t="s">
        <v>5931</v>
      </c>
      <c r="G1982" t="s">
        <v>136</v>
      </c>
      <c r="H1982" t="s">
        <v>47</v>
      </c>
      <c r="I1982" t="s">
        <v>283</v>
      </c>
      <c r="J1982" t="s">
        <v>130</v>
      </c>
      <c r="K1982" t="s">
        <v>131</v>
      </c>
      <c r="L1982" t="s">
        <v>5932</v>
      </c>
      <c r="M1982" t="s">
        <v>5933</v>
      </c>
      <c r="N1982">
        <v>8.3333330000000001E-3</v>
      </c>
      <c r="O1982">
        <v>0</v>
      </c>
      <c r="P1982">
        <v>0</v>
      </c>
      <c r="Q1982">
        <v>0</v>
      </c>
      <c r="R1982">
        <v>0</v>
      </c>
      <c r="S1982">
        <v>6</v>
      </c>
      <c r="T1982">
        <v>1342</v>
      </c>
      <c r="U1982">
        <v>0</v>
      </c>
      <c r="V1982">
        <v>0</v>
      </c>
      <c r="W1982">
        <v>0</v>
      </c>
      <c r="X1982">
        <v>0</v>
      </c>
      <c r="Y1982">
        <v>0.05</v>
      </c>
      <c r="Z1982">
        <v>11.183332999999999</v>
      </c>
    </row>
    <row r="1983" spans="1:26" x14ac:dyDescent="0.25">
      <c r="A1983">
        <v>2175859</v>
      </c>
      <c r="B1983">
        <v>1</v>
      </c>
      <c r="C1983" t="s">
        <v>77</v>
      </c>
      <c r="D1983" t="s">
        <v>108</v>
      </c>
      <c r="E1983" t="s">
        <v>161</v>
      </c>
      <c r="F1983" t="s">
        <v>5934</v>
      </c>
      <c r="G1983" t="s">
        <v>128</v>
      </c>
      <c r="H1983" t="s">
        <v>46</v>
      </c>
      <c r="I1983" t="s">
        <v>129</v>
      </c>
      <c r="J1983" t="s">
        <v>130</v>
      </c>
      <c r="K1983" t="s">
        <v>131</v>
      </c>
      <c r="L1983" t="s">
        <v>5935</v>
      </c>
      <c r="M1983" t="s">
        <v>5936</v>
      </c>
      <c r="N1983">
        <v>1.6102777770000001</v>
      </c>
      <c r="O1983">
        <v>0</v>
      </c>
      <c r="P1983">
        <v>0</v>
      </c>
      <c r="Q1983">
        <v>0</v>
      </c>
      <c r="R1983">
        <v>4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6.4411110000000003</v>
      </c>
      <c r="Y1983">
        <v>0</v>
      </c>
      <c r="Z1983">
        <v>0</v>
      </c>
    </row>
    <row r="1984" spans="1:26" x14ac:dyDescent="0.25">
      <c r="A1984">
        <v>2175864</v>
      </c>
      <c r="B1984">
        <v>1</v>
      </c>
      <c r="C1984" t="s">
        <v>77</v>
      </c>
      <c r="D1984" t="s">
        <v>109</v>
      </c>
      <c r="E1984" t="s">
        <v>181</v>
      </c>
      <c r="F1984" t="s">
        <v>5937</v>
      </c>
      <c r="G1984" t="s">
        <v>194</v>
      </c>
      <c r="H1984" t="s">
        <v>46</v>
      </c>
      <c r="I1984" t="s">
        <v>129</v>
      </c>
      <c r="J1984" t="s">
        <v>130</v>
      </c>
      <c r="K1984" t="s">
        <v>131</v>
      </c>
      <c r="L1984" t="s">
        <v>5938</v>
      </c>
      <c r="M1984" t="s">
        <v>5939</v>
      </c>
      <c r="N1984">
        <v>5.5388888879999998</v>
      </c>
      <c r="O1984">
        <v>0</v>
      </c>
      <c r="P1984">
        <v>6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33.233333000000002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2175861</v>
      </c>
      <c r="B1985">
        <v>1</v>
      </c>
      <c r="C1985" t="s">
        <v>77</v>
      </c>
      <c r="D1985" t="s">
        <v>123</v>
      </c>
      <c r="E1985" t="s">
        <v>181</v>
      </c>
      <c r="F1985" t="s">
        <v>5940</v>
      </c>
      <c r="G1985" t="s">
        <v>194</v>
      </c>
      <c r="H1985" t="s">
        <v>46</v>
      </c>
      <c r="I1985" t="s">
        <v>129</v>
      </c>
      <c r="J1985" t="s">
        <v>130</v>
      </c>
      <c r="K1985" t="s">
        <v>131</v>
      </c>
      <c r="L1985" t="s">
        <v>5941</v>
      </c>
      <c r="M1985" t="s">
        <v>5942</v>
      </c>
      <c r="N1985">
        <v>4.9233333330000004</v>
      </c>
      <c r="O1985">
        <v>0</v>
      </c>
      <c r="P1985">
        <v>1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4.9233330000000004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2175868</v>
      </c>
      <c r="B1986">
        <v>1</v>
      </c>
      <c r="C1986" t="s">
        <v>77</v>
      </c>
      <c r="D1986" t="s">
        <v>115</v>
      </c>
      <c r="E1986" t="s">
        <v>181</v>
      </c>
      <c r="F1986" t="s">
        <v>5943</v>
      </c>
      <c r="G1986" t="s">
        <v>183</v>
      </c>
      <c r="H1986" t="s">
        <v>46</v>
      </c>
      <c r="I1986" t="s">
        <v>129</v>
      </c>
      <c r="J1986" t="s">
        <v>130</v>
      </c>
      <c r="K1986" t="s">
        <v>131</v>
      </c>
      <c r="L1986" t="s">
        <v>5944</v>
      </c>
      <c r="M1986" t="s">
        <v>5945</v>
      </c>
      <c r="N1986">
        <v>8.7125000000000004</v>
      </c>
      <c r="O1986">
        <v>0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8.7125000000000004</v>
      </c>
      <c r="Y1986">
        <v>0</v>
      </c>
      <c r="Z1986">
        <v>0</v>
      </c>
    </row>
    <row r="1987" spans="1:26" x14ac:dyDescent="0.25">
      <c r="A1987">
        <v>2175866</v>
      </c>
      <c r="B1987">
        <v>1</v>
      </c>
      <c r="C1987" t="s">
        <v>77</v>
      </c>
      <c r="D1987" t="s">
        <v>124</v>
      </c>
      <c r="E1987" t="s">
        <v>181</v>
      </c>
      <c r="F1987" t="s">
        <v>5946</v>
      </c>
      <c r="G1987" t="s">
        <v>194</v>
      </c>
      <c r="H1987" t="s">
        <v>46</v>
      </c>
      <c r="I1987" t="s">
        <v>129</v>
      </c>
      <c r="J1987" t="s">
        <v>130</v>
      </c>
      <c r="K1987" t="s">
        <v>131</v>
      </c>
      <c r="L1987" t="s">
        <v>5947</v>
      </c>
      <c r="M1987" t="s">
        <v>5948</v>
      </c>
      <c r="N1987">
        <v>1.738611111</v>
      </c>
      <c r="O1987">
        <v>0</v>
      </c>
      <c r="P1987">
        <v>1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1.7386109999999999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2175873</v>
      </c>
      <c r="B1988">
        <v>1</v>
      </c>
      <c r="C1988" t="s">
        <v>76</v>
      </c>
      <c r="D1988" t="s">
        <v>81</v>
      </c>
      <c r="E1988" t="s">
        <v>161</v>
      </c>
      <c r="F1988" t="s">
        <v>5949</v>
      </c>
      <c r="G1988" t="s">
        <v>128</v>
      </c>
      <c r="H1988" t="s">
        <v>46</v>
      </c>
      <c r="I1988" t="s">
        <v>129</v>
      </c>
      <c r="J1988" t="s">
        <v>130</v>
      </c>
      <c r="K1988" t="s">
        <v>131</v>
      </c>
      <c r="L1988" t="s">
        <v>5950</v>
      </c>
      <c r="M1988" t="s">
        <v>5951</v>
      </c>
      <c r="N1988">
        <v>4.7486111109999998</v>
      </c>
      <c r="O1988">
        <v>0</v>
      </c>
      <c r="P1988">
        <v>452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2146.372222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2175882</v>
      </c>
      <c r="B1989">
        <v>1</v>
      </c>
      <c r="C1989" t="s">
        <v>77</v>
      </c>
      <c r="D1989" t="s">
        <v>114</v>
      </c>
      <c r="E1989" t="s">
        <v>126</v>
      </c>
      <c r="F1989" t="s">
        <v>5952</v>
      </c>
      <c r="G1989" t="s">
        <v>255</v>
      </c>
      <c r="H1989" t="s">
        <v>46</v>
      </c>
      <c r="I1989" t="s">
        <v>129</v>
      </c>
      <c r="J1989" t="s">
        <v>130</v>
      </c>
      <c r="K1989" t="s">
        <v>131</v>
      </c>
      <c r="L1989" t="s">
        <v>5953</v>
      </c>
      <c r="M1989" t="s">
        <v>5954</v>
      </c>
      <c r="N1989">
        <v>3.045833333</v>
      </c>
      <c r="O1989">
        <v>0</v>
      </c>
      <c r="P1989">
        <v>3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9.1374999999999993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2175883</v>
      </c>
      <c r="B1990">
        <v>1</v>
      </c>
      <c r="C1990" t="s">
        <v>76</v>
      </c>
      <c r="D1990" t="s">
        <v>100</v>
      </c>
      <c r="E1990" t="s">
        <v>143</v>
      </c>
      <c r="F1990" t="s">
        <v>2643</v>
      </c>
      <c r="G1990" t="s">
        <v>145</v>
      </c>
      <c r="H1990" t="s">
        <v>47</v>
      </c>
      <c r="I1990" t="s">
        <v>129</v>
      </c>
      <c r="J1990" t="s">
        <v>130</v>
      </c>
      <c r="K1990" t="s">
        <v>131</v>
      </c>
      <c r="L1990" t="s">
        <v>5955</v>
      </c>
      <c r="M1990" t="s">
        <v>5956</v>
      </c>
      <c r="N1990">
        <v>1.7355555549999999</v>
      </c>
      <c r="O1990">
        <v>0</v>
      </c>
      <c r="P1990">
        <v>7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12.148889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2175890</v>
      </c>
      <c r="B1991">
        <v>1</v>
      </c>
      <c r="C1991" t="s">
        <v>77</v>
      </c>
      <c r="D1991" t="s">
        <v>120</v>
      </c>
      <c r="E1991" t="s">
        <v>181</v>
      </c>
      <c r="F1991" t="s">
        <v>5957</v>
      </c>
      <c r="G1991" t="s">
        <v>194</v>
      </c>
      <c r="H1991" t="s">
        <v>46</v>
      </c>
      <c r="I1991" t="s">
        <v>129</v>
      </c>
      <c r="J1991" t="s">
        <v>130</v>
      </c>
      <c r="K1991" t="s">
        <v>131</v>
      </c>
      <c r="L1991" t="s">
        <v>5958</v>
      </c>
      <c r="M1991" t="s">
        <v>5959</v>
      </c>
      <c r="N1991">
        <v>1.571111111</v>
      </c>
      <c r="O1991">
        <v>0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1.5711109999999999</v>
      </c>
      <c r="Y1991">
        <v>0</v>
      </c>
      <c r="Z1991">
        <v>0</v>
      </c>
    </row>
    <row r="1992" spans="1:26" x14ac:dyDescent="0.25">
      <c r="A1992">
        <v>2175886</v>
      </c>
      <c r="B1992">
        <v>1</v>
      </c>
      <c r="C1992" t="s">
        <v>77</v>
      </c>
      <c r="D1992" t="s">
        <v>124</v>
      </c>
      <c r="E1992" t="s">
        <v>126</v>
      </c>
      <c r="F1992" t="s">
        <v>5960</v>
      </c>
      <c r="G1992" t="s">
        <v>128</v>
      </c>
      <c r="H1992" t="s">
        <v>46</v>
      </c>
      <c r="I1992" t="s">
        <v>129</v>
      </c>
      <c r="J1992" t="s">
        <v>130</v>
      </c>
      <c r="K1992" t="s">
        <v>131</v>
      </c>
      <c r="L1992" t="s">
        <v>5961</v>
      </c>
      <c r="M1992" t="s">
        <v>5962</v>
      </c>
      <c r="N1992">
        <v>1.5069444439999999</v>
      </c>
      <c r="O1992">
        <v>0</v>
      </c>
      <c r="P1992">
        <v>302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455.09722199999999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2175888</v>
      </c>
      <c r="B1993">
        <v>1</v>
      </c>
      <c r="C1993" t="s">
        <v>76</v>
      </c>
      <c r="D1993" t="s">
        <v>100</v>
      </c>
      <c r="E1993" t="s">
        <v>181</v>
      </c>
      <c r="F1993" t="s">
        <v>5963</v>
      </c>
      <c r="G1993" t="s">
        <v>194</v>
      </c>
      <c r="H1993" t="s">
        <v>46</v>
      </c>
      <c r="I1993" t="s">
        <v>129</v>
      </c>
      <c r="J1993" t="s">
        <v>130</v>
      </c>
      <c r="K1993" t="s">
        <v>131</v>
      </c>
      <c r="L1993" t="s">
        <v>5964</v>
      </c>
      <c r="M1993" t="s">
        <v>5965</v>
      </c>
      <c r="N1993">
        <v>1.188055555</v>
      </c>
      <c r="O1993">
        <v>0</v>
      </c>
      <c r="P1993">
        <v>1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1.188056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2175900</v>
      </c>
      <c r="B1994">
        <v>1</v>
      </c>
      <c r="C1994" t="s">
        <v>76</v>
      </c>
      <c r="D1994" t="s">
        <v>78</v>
      </c>
      <c r="E1994" t="s">
        <v>181</v>
      </c>
      <c r="F1994" t="s">
        <v>5966</v>
      </c>
      <c r="G1994" t="s">
        <v>194</v>
      </c>
      <c r="H1994" t="s">
        <v>46</v>
      </c>
      <c r="I1994" t="s">
        <v>129</v>
      </c>
      <c r="J1994" t="s">
        <v>130</v>
      </c>
      <c r="K1994" t="s">
        <v>131</v>
      </c>
      <c r="L1994" t="s">
        <v>5967</v>
      </c>
      <c r="M1994" t="s">
        <v>5968</v>
      </c>
      <c r="N1994">
        <v>5.8324999999999996</v>
      </c>
      <c r="O1994">
        <v>0</v>
      </c>
      <c r="P1994">
        <v>1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5.8324999999999996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2175885</v>
      </c>
      <c r="B1995">
        <v>1</v>
      </c>
      <c r="C1995" t="s">
        <v>77</v>
      </c>
      <c r="D1995" t="s">
        <v>115</v>
      </c>
      <c r="E1995" t="s">
        <v>186</v>
      </c>
      <c r="F1995" t="s">
        <v>5969</v>
      </c>
      <c r="G1995" t="s">
        <v>136</v>
      </c>
      <c r="H1995" t="s">
        <v>47</v>
      </c>
      <c r="I1995" t="s">
        <v>283</v>
      </c>
      <c r="J1995" t="s">
        <v>130</v>
      </c>
      <c r="K1995" t="s">
        <v>131</v>
      </c>
      <c r="L1995" t="s">
        <v>5970</v>
      </c>
      <c r="M1995" t="s">
        <v>5971</v>
      </c>
      <c r="N1995">
        <v>4.7222222000000001E-2</v>
      </c>
      <c r="O1995">
        <v>0</v>
      </c>
      <c r="P1995">
        <v>0</v>
      </c>
      <c r="Q1995">
        <v>17</v>
      </c>
      <c r="R1995">
        <v>1192</v>
      </c>
      <c r="S1995">
        <v>0</v>
      </c>
      <c r="T1995">
        <v>0</v>
      </c>
      <c r="U1995">
        <v>0</v>
      </c>
      <c r="V1995">
        <v>0</v>
      </c>
      <c r="W1995">
        <v>0.80277799999999999</v>
      </c>
      <c r="X1995">
        <v>56.288888999999998</v>
      </c>
      <c r="Y1995">
        <v>0</v>
      </c>
      <c r="Z1995">
        <v>0</v>
      </c>
    </row>
    <row r="1996" spans="1:26" x14ac:dyDescent="0.25">
      <c r="A1996">
        <v>2175895</v>
      </c>
      <c r="B1996">
        <v>1</v>
      </c>
      <c r="C1996" t="s">
        <v>76</v>
      </c>
      <c r="D1996" t="s">
        <v>85</v>
      </c>
      <c r="E1996" t="s">
        <v>181</v>
      </c>
      <c r="F1996" t="s">
        <v>5972</v>
      </c>
      <c r="G1996" t="s">
        <v>194</v>
      </c>
      <c r="H1996" t="s">
        <v>46</v>
      </c>
      <c r="I1996" t="s">
        <v>129</v>
      </c>
      <c r="J1996" t="s">
        <v>130</v>
      </c>
      <c r="K1996" t="s">
        <v>131</v>
      </c>
      <c r="L1996" t="s">
        <v>5973</v>
      </c>
      <c r="M1996" t="s">
        <v>5974</v>
      </c>
      <c r="N1996">
        <v>1.4055555550000001</v>
      </c>
      <c r="O1996">
        <v>0</v>
      </c>
      <c r="P1996">
        <v>7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9.838889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2175891</v>
      </c>
      <c r="B1997">
        <v>1</v>
      </c>
      <c r="C1997" t="s">
        <v>76</v>
      </c>
      <c r="D1997" t="s">
        <v>105</v>
      </c>
      <c r="E1997" t="s">
        <v>181</v>
      </c>
      <c r="F1997" t="s">
        <v>5975</v>
      </c>
      <c r="G1997" t="s">
        <v>194</v>
      </c>
      <c r="H1997" t="s">
        <v>46</v>
      </c>
      <c r="I1997" t="s">
        <v>129</v>
      </c>
      <c r="J1997" t="s">
        <v>130</v>
      </c>
      <c r="K1997" t="s">
        <v>131</v>
      </c>
      <c r="L1997" t="s">
        <v>5976</v>
      </c>
      <c r="M1997" t="s">
        <v>5977</v>
      </c>
      <c r="N1997">
        <v>2.7108333330000001</v>
      </c>
      <c r="O1997">
        <v>0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2.710833</v>
      </c>
      <c r="Y1997">
        <v>0</v>
      </c>
      <c r="Z1997">
        <v>0</v>
      </c>
    </row>
    <row r="1998" spans="1:26" x14ac:dyDescent="0.25">
      <c r="A1998">
        <v>2175896</v>
      </c>
      <c r="B1998">
        <v>1</v>
      </c>
      <c r="C1998" t="s">
        <v>77</v>
      </c>
      <c r="D1998" t="s">
        <v>117</v>
      </c>
      <c r="E1998" t="s">
        <v>126</v>
      </c>
      <c r="F1998" t="s">
        <v>5978</v>
      </c>
      <c r="G1998" t="s">
        <v>255</v>
      </c>
      <c r="H1998" t="s">
        <v>46</v>
      </c>
      <c r="I1998" t="s">
        <v>129</v>
      </c>
      <c r="J1998" t="s">
        <v>130</v>
      </c>
      <c r="K1998" t="s">
        <v>131</v>
      </c>
      <c r="L1998" t="s">
        <v>5979</v>
      </c>
      <c r="M1998" t="s">
        <v>5980</v>
      </c>
      <c r="N1998">
        <v>0.96222222199999996</v>
      </c>
      <c r="O1998">
        <v>0</v>
      </c>
      <c r="P1998">
        <v>0</v>
      </c>
      <c r="Q1998">
        <v>0</v>
      </c>
      <c r="R1998">
        <v>38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36.564444000000002</v>
      </c>
      <c r="Y1998">
        <v>0</v>
      </c>
      <c r="Z1998">
        <v>0</v>
      </c>
    </row>
    <row r="1999" spans="1:26" x14ac:dyDescent="0.25">
      <c r="A1999">
        <v>2175894</v>
      </c>
      <c r="B1999">
        <v>1</v>
      </c>
      <c r="C1999" t="s">
        <v>76</v>
      </c>
      <c r="D1999" t="s">
        <v>89</v>
      </c>
      <c r="E1999" t="s">
        <v>126</v>
      </c>
      <c r="F1999" t="s">
        <v>5981</v>
      </c>
      <c r="G1999" t="s">
        <v>140</v>
      </c>
      <c r="H1999" t="s">
        <v>46</v>
      </c>
      <c r="I1999" t="s">
        <v>129</v>
      </c>
      <c r="J1999" t="s">
        <v>130</v>
      </c>
      <c r="K1999" t="s">
        <v>131</v>
      </c>
      <c r="L1999" t="s">
        <v>5982</v>
      </c>
      <c r="M1999" t="s">
        <v>5983</v>
      </c>
      <c r="N1999">
        <v>1.0225</v>
      </c>
      <c r="O1999">
        <v>0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1.0225</v>
      </c>
      <c r="Y1999">
        <v>0</v>
      </c>
      <c r="Z1999">
        <v>0</v>
      </c>
    </row>
    <row r="2000" spans="1:26" x14ac:dyDescent="0.25">
      <c r="A2000">
        <v>2175898</v>
      </c>
      <c r="B2000">
        <v>1</v>
      </c>
      <c r="C2000" t="s">
        <v>76</v>
      </c>
      <c r="D2000" t="s">
        <v>93</v>
      </c>
      <c r="E2000" t="s">
        <v>181</v>
      </c>
      <c r="F2000" t="s">
        <v>5984</v>
      </c>
      <c r="G2000" t="s">
        <v>287</v>
      </c>
      <c r="H2000" t="s">
        <v>46</v>
      </c>
      <c r="I2000" t="s">
        <v>129</v>
      </c>
      <c r="J2000" t="s">
        <v>130</v>
      </c>
      <c r="K2000" t="s">
        <v>131</v>
      </c>
      <c r="L2000" t="s">
        <v>5985</v>
      </c>
      <c r="M2000" t="s">
        <v>5986</v>
      </c>
      <c r="N2000">
        <v>4.7602777769999998</v>
      </c>
      <c r="O2000">
        <v>0</v>
      </c>
      <c r="P2000">
        <v>5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23.801389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2175905</v>
      </c>
      <c r="B2001">
        <v>1</v>
      </c>
      <c r="C2001" t="s">
        <v>76</v>
      </c>
      <c r="D2001" t="s">
        <v>93</v>
      </c>
      <c r="E2001" t="s">
        <v>181</v>
      </c>
      <c r="F2001" t="s">
        <v>5987</v>
      </c>
      <c r="G2001" t="s">
        <v>194</v>
      </c>
      <c r="H2001" t="s">
        <v>46</v>
      </c>
      <c r="I2001" t="s">
        <v>129</v>
      </c>
      <c r="J2001" t="s">
        <v>130</v>
      </c>
      <c r="K2001" t="s">
        <v>131</v>
      </c>
      <c r="L2001" t="s">
        <v>5988</v>
      </c>
      <c r="M2001" t="s">
        <v>5989</v>
      </c>
      <c r="N2001">
        <v>3.6438888880000002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3.6438890000000002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2175902</v>
      </c>
      <c r="B2002">
        <v>1</v>
      </c>
      <c r="C2002" t="s">
        <v>76</v>
      </c>
      <c r="D2002" t="s">
        <v>84</v>
      </c>
      <c r="E2002" t="s">
        <v>181</v>
      </c>
      <c r="F2002" t="s">
        <v>5990</v>
      </c>
      <c r="G2002" t="s">
        <v>194</v>
      </c>
      <c r="H2002" t="s">
        <v>46</v>
      </c>
      <c r="I2002" t="s">
        <v>129</v>
      </c>
      <c r="J2002" t="s">
        <v>130</v>
      </c>
      <c r="K2002" t="s">
        <v>131</v>
      </c>
      <c r="L2002" t="s">
        <v>5991</v>
      </c>
      <c r="M2002" t="s">
        <v>5992</v>
      </c>
      <c r="N2002">
        <v>3.5830555550000001</v>
      </c>
      <c r="O2002">
        <v>0</v>
      </c>
      <c r="P2002">
        <v>1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3.583056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2175907</v>
      </c>
      <c r="B2003">
        <v>1</v>
      </c>
      <c r="C2003" t="s">
        <v>76</v>
      </c>
      <c r="D2003" t="s">
        <v>94</v>
      </c>
      <c r="E2003" t="s">
        <v>181</v>
      </c>
      <c r="F2003" t="s">
        <v>5993</v>
      </c>
      <c r="G2003" t="s">
        <v>194</v>
      </c>
      <c r="H2003" t="s">
        <v>46</v>
      </c>
      <c r="I2003" t="s">
        <v>129</v>
      </c>
      <c r="J2003" t="s">
        <v>130</v>
      </c>
      <c r="K2003" t="s">
        <v>131</v>
      </c>
      <c r="L2003" t="s">
        <v>5994</v>
      </c>
      <c r="M2003" t="s">
        <v>5995</v>
      </c>
      <c r="N2003">
        <v>1.91</v>
      </c>
      <c r="O2003">
        <v>0</v>
      </c>
      <c r="P2003">
        <v>1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1.91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2175908</v>
      </c>
      <c r="B2004">
        <v>1</v>
      </c>
      <c r="C2004" t="s">
        <v>76</v>
      </c>
      <c r="D2004" t="s">
        <v>78</v>
      </c>
      <c r="E2004" t="s">
        <v>181</v>
      </c>
      <c r="F2004" t="s">
        <v>5996</v>
      </c>
      <c r="G2004" t="s">
        <v>163</v>
      </c>
      <c r="H2004" t="s">
        <v>46</v>
      </c>
      <c r="I2004" t="s">
        <v>129</v>
      </c>
      <c r="J2004" t="s">
        <v>130</v>
      </c>
      <c r="K2004" t="s">
        <v>131</v>
      </c>
      <c r="L2004" t="s">
        <v>5997</v>
      </c>
      <c r="M2004" t="s">
        <v>5998</v>
      </c>
      <c r="N2004">
        <v>7.3897222219999996</v>
      </c>
      <c r="O2004">
        <v>0</v>
      </c>
      <c r="P2004">
        <v>4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29.558889000000001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2175913</v>
      </c>
      <c r="B2005">
        <v>1</v>
      </c>
      <c r="C2005" t="s">
        <v>76</v>
      </c>
      <c r="D2005" t="s">
        <v>81</v>
      </c>
      <c r="E2005" t="s">
        <v>181</v>
      </c>
      <c r="F2005" t="s">
        <v>5999</v>
      </c>
      <c r="G2005" t="s">
        <v>287</v>
      </c>
      <c r="H2005" t="s">
        <v>46</v>
      </c>
      <c r="I2005" t="s">
        <v>129</v>
      </c>
      <c r="J2005" t="s">
        <v>130</v>
      </c>
      <c r="K2005" t="s">
        <v>131</v>
      </c>
      <c r="L2005" t="s">
        <v>6000</v>
      </c>
      <c r="M2005" t="s">
        <v>6001</v>
      </c>
      <c r="N2005">
        <v>2.954722222</v>
      </c>
      <c r="O2005">
        <v>0</v>
      </c>
      <c r="P2005">
        <v>9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26.592500000000001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2175916</v>
      </c>
      <c r="B2006">
        <v>1</v>
      </c>
      <c r="C2006" t="s">
        <v>77</v>
      </c>
      <c r="D2006" t="s">
        <v>118</v>
      </c>
      <c r="E2006" t="s">
        <v>186</v>
      </c>
      <c r="F2006" t="s">
        <v>6002</v>
      </c>
      <c r="G2006" t="s">
        <v>136</v>
      </c>
      <c r="H2006" t="s">
        <v>47</v>
      </c>
      <c r="I2006" t="s">
        <v>129</v>
      </c>
      <c r="J2006" t="s">
        <v>130</v>
      </c>
      <c r="K2006" t="s">
        <v>131</v>
      </c>
      <c r="L2006" t="s">
        <v>6003</v>
      </c>
      <c r="M2006" t="s">
        <v>6004</v>
      </c>
      <c r="N2006">
        <v>0.30666666599999998</v>
      </c>
      <c r="O2006">
        <v>23</v>
      </c>
      <c r="P2006">
        <v>6489</v>
      </c>
      <c r="Q2006">
        <v>0</v>
      </c>
      <c r="R2006">
        <v>0</v>
      </c>
      <c r="S2006">
        <v>0</v>
      </c>
      <c r="T2006">
        <v>0</v>
      </c>
      <c r="U2006">
        <v>7.0533330000000003</v>
      </c>
      <c r="V2006">
        <v>1989.959996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2175915</v>
      </c>
      <c r="B2007">
        <v>1</v>
      </c>
      <c r="C2007" t="s">
        <v>76</v>
      </c>
      <c r="D2007" t="s">
        <v>92</v>
      </c>
      <c r="E2007" t="s">
        <v>181</v>
      </c>
      <c r="F2007" t="s">
        <v>6005</v>
      </c>
      <c r="G2007" t="s">
        <v>183</v>
      </c>
      <c r="H2007" t="s">
        <v>46</v>
      </c>
      <c r="I2007" t="s">
        <v>129</v>
      </c>
      <c r="J2007" t="s">
        <v>130</v>
      </c>
      <c r="K2007" t="s">
        <v>131</v>
      </c>
      <c r="L2007" t="s">
        <v>6006</v>
      </c>
      <c r="M2007" t="s">
        <v>6007</v>
      </c>
      <c r="N2007">
        <v>1.346944444</v>
      </c>
      <c r="O2007">
        <v>0</v>
      </c>
      <c r="P2007">
        <v>0</v>
      </c>
      <c r="Q2007">
        <v>0</v>
      </c>
      <c r="R2007">
        <v>6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8.0816669999999995</v>
      </c>
      <c r="Y2007">
        <v>0</v>
      </c>
      <c r="Z2007">
        <v>0</v>
      </c>
    </row>
    <row r="2008" spans="1:26" x14ac:dyDescent="0.25">
      <c r="A2008">
        <v>2175918</v>
      </c>
      <c r="B2008">
        <v>1</v>
      </c>
      <c r="C2008" t="s">
        <v>77</v>
      </c>
      <c r="D2008" t="s">
        <v>124</v>
      </c>
      <c r="E2008" t="s">
        <v>181</v>
      </c>
      <c r="F2008" t="s">
        <v>6008</v>
      </c>
      <c r="G2008" t="s">
        <v>183</v>
      </c>
      <c r="H2008" t="s">
        <v>46</v>
      </c>
      <c r="I2008" t="s">
        <v>129</v>
      </c>
      <c r="J2008" t="s">
        <v>130</v>
      </c>
      <c r="K2008" t="s">
        <v>131</v>
      </c>
      <c r="L2008" t="s">
        <v>6009</v>
      </c>
      <c r="M2008" t="s">
        <v>6010</v>
      </c>
      <c r="N2008">
        <v>2.863888888</v>
      </c>
      <c r="O2008">
        <v>0</v>
      </c>
      <c r="P2008">
        <v>10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28.638888999999999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2175917</v>
      </c>
      <c r="B2009">
        <v>1</v>
      </c>
      <c r="C2009" t="s">
        <v>76</v>
      </c>
      <c r="D2009" t="s">
        <v>90</v>
      </c>
      <c r="E2009" t="s">
        <v>186</v>
      </c>
      <c r="F2009" t="s">
        <v>6011</v>
      </c>
      <c r="G2009" t="s">
        <v>136</v>
      </c>
      <c r="H2009" t="s">
        <v>47</v>
      </c>
      <c r="I2009" t="s">
        <v>129</v>
      </c>
      <c r="J2009" t="s">
        <v>130</v>
      </c>
      <c r="K2009" t="s">
        <v>131</v>
      </c>
      <c r="L2009" t="s">
        <v>6012</v>
      </c>
      <c r="M2009" t="s">
        <v>6013</v>
      </c>
      <c r="N2009">
        <v>1.0083333329999999</v>
      </c>
      <c r="O2009">
        <v>11</v>
      </c>
      <c r="P2009">
        <v>22</v>
      </c>
      <c r="Q2009">
        <v>0</v>
      </c>
      <c r="R2009">
        <v>0</v>
      </c>
      <c r="S2009">
        <v>0</v>
      </c>
      <c r="T2009">
        <v>0</v>
      </c>
      <c r="U2009">
        <v>11.091666999999999</v>
      </c>
      <c r="V2009">
        <v>22.183333000000001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2175920</v>
      </c>
      <c r="B2010">
        <v>1</v>
      </c>
      <c r="C2010" t="s">
        <v>76</v>
      </c>
      <c r="D2010" t="s">
        <v>90</v>
      </c>
      <c r="E2010" t="s">
        <v>143</v>
      </c>
      <c r="F2010" t="s">
        <v>6014</v>
      </c>
      <c r="G2010" t="s">
        <v>136</v>
      </c>
      <c r="H2010" t="s">
        <v>47</v>
      </c>
      <c r="I2010" t="s">
        <v>129</v>
      </c>
      <c r="J2010" t="s">
        <v>130</v>
      </c>
      <c r="K2010" t="s">
        <v>131</v>
      </c>
      <c r="L2010" t="s">
        <v>6015</v>
      </c>
      <c r="M2010" t="s">
        <v>6016</v>
      </c>
      <c r="N2010">
        <v>1.019722222</v>
      </c>
      <c r="O2010">
        <v>28</v>
      </c>
      <c r="P2010">
        <v>1700</v>
      </c>
      <c r="Q2010">
        <v>0</v>
      </c>
      <c r="R2010">
        <v>0</v>
      </c>
      <c r="S2010">
        <v>3</v>
      </c>
      <c r="T2010">
        <v>0</v>
      </c>
      <c r="U2010">
        <v>28.552222</v>
      </c>
      <c r="V2010">
        <v>1733.527777</v>
      </c>
      <c r="W2010">
        <v>0</v>
      </c>
      <c r="X2010">
        <v>0</v>
      </c>
      <c r="Y2010">
        <v>3.059167</v>
      </c>
      <c r="Z2010">
        <v>0</v>
      </c>
    </row>
    <row r="2011" spans="1:26" x14ac:dyDescent="0.25">
      <c r="A2011">
        <v>2175922</v>
      </c>
      <c r="B2011">
        <v>1</v>
      </c>
      <c r="C2011" t="s">
        <v>76</v>
      </c>
      <c r="D2011" t="s">
        <v>96</v>
      </c>
      <c r="E2011" t="s">
        <v>186</v>
      </c>
      <c r="F2011" t="s">
        <v>6017</v>
      </c>
      <c r="G2011" t="s">
        <v>136</v>
      </c>
      <c r="H2011" t="s">
        <v>47</v>
      </c>
      <c r="I2011" t="s">
        <v>129</v>
      </c>
      <c r="J2011" t="s">
        <v>130</v>
      </c>
      <c r="K2011" t="s">
        <v>131</v>
      </c>
      <c r="L2011" t="s">
        <v>6018</v>
      </c>
      <c r="M2011" t="s">
        <v>6019</v>
      </c>
      <c r="N2011">
        <v>9.2222222000000006E-2</v>
      </c>
      <c r="O2011">
        <v>1</v>
      </c>
      <c r="P2011">
        <v>1016</v>
      </c>
      <c r="Q2011">
        <v>0</v>
      </c>
      <c r="R2011">
        <v>0</v>
      </c>
      <c r="S2011">
        <v>0</v>
      </c>
      <c r="T2011">
        <v>0</v>
      </c>
      <c r="U2011">
        <v>9.2221999999999998E-2</v>
      </c>
      <c r="V2011">
        <v>93.697778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2175924</v>
      </c>
      <c r="B2012">
        <v>1</v>
      </c>
      <c r="C2012" t="s">
        <v>77</v>
      </c>
      <c r="D2012" t="s">
        <v>118</v>
      </c>
      <c r="E2012" t="s">
        <v>186</v>
      </c>
      <c r="F2012" t="s">
        <v>6020</v>
      </c>
      <c r="G2012" t="s">
        <v>136</v>
      </c>
      <c r="H2012" t="s">
        <v>47</v>
      </c>
      <c r="I2012" t="s">
        <v>129</v>
      </c>
      <c r="J2012" t="s">
        <v>130</v>
      </c>
      <c r="K2012" t="s">
        <v>131</v>
      </c>
      <c r="L2012" t="s">
        <v>6021</v>
      </c>
      <c r="M2012" t="s">
        <v>6022</v>
      </c>
      <c r="N2012">
        <v>5.2499999999999998E-2</v>
      </c>
      <c r="O2012">
        <v>13</v>
      </c>
      <c r="P2012">
        <v>266</v>
      </c>
      <c r="Q2012">
        <v>0</v>
      </c>
      <c r="R2012">
        <v>0</v>
      </c>
      <c r="S2012">
        <v>3</v>
      </c>
      <c r="T2012">
        <v>625</v>
      </c>
      <c r="U2012">
        <v>0.6825</v>
      </c>
      <c r="V2012">
        <v>13.965</v>
      </c>
      <c r="W2012">
        <v>0</v>
      </c>
      <c r="X2012">
        <v>0</v>
      </c>
      <c r="Y2012">
        <v>0.1575</v>
      </c>
      <c r="Z2012">
        <v>32.8125</v>
      </c>
    </row>
    <row r="2013" spans="1:26" x14ac:dyDescent="0.25">
      <c r="A2013">
        <v>2175929</v>
      </c>
      <c r="B2013">
        <v>1</v>
      </c>
      <c r="C2013" t="s">
        <v>76</v>
      </c>
      <c r="D2013" t="s">
        <v>96</v>
      </c>
      <c r="E2013" t="s">
        <v>143</v>
      </c>
      <c r="F2013" t="s">
        <v>6023</v>
      </c>
      <c r="G2013" t="s">
        <v>136</v>
      </c>
      <c r="H2013" t="s">
        <v>47</v>
      </c>
      <c r="I2013" t="s">
        <v>129</v>
      </c>
      <c r="J2013" t="s">
        <v>130</v>
      </c>
      <c r="K2013" t="s">
        <v>131</v>
      </c>
      <c r="L2013" t="s">
        <v>6024</v>
      </c>
      <c r="M2013" t="s">
        <v>6025</v>
      </c>
      <c r="N2013">
        <v>1.636111111</v>
      </c>
      <c r="O2013">
        <v>0</v>
      </c>
      <c r="P2013">
        <v>44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71.988889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2175927</v>
      </c>
      <c r="B2014">
        <v>1</v>
      </c>
      <c r="C2014" t="s">
        <v>77</v>
      </c>
      <c r="D2014" t="s">
        <v>108</v>
      </c>
      <c r="E2014" t="s">
        <v>143</v>
      </c>
      <c r="F2014" t="s">
        <v>6026</v>
      </c>
      <c r="G2014" t="s">
        <v>145</v>
      </c>
      <c r="H2014" t="s">
        <v>47</v>
      </c>
      <c r="I2014" t="s">
        <v>129</v>
      </c>
      <c r="J2014" t="s">
        <v>130</v>
      </c>
      <c r="K2014" t="s">
        <v>131</v>
      </c>
      <c r="L2014" t="s">
        <v>6027</v>
      </c>
      <c r="M2014" t="s">
        <v>6028</v>
      </c>
      <c r="N2014">
        <v>2.7455555550000001</v>
      </c>
      <c r="O2014">
        <v>0</v>
      </c>
      <c r="P2014">
        <v>50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137.27777800000001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2175928</v>
      </c>
      <c r="B2015">
        <v>1</v>
      </c>
      <c r="C2015" t="s">
        <v>76</v>
      </c>
      <c r="D2015" t="s">
        <v>80</v>
      </c>
      <c r="E2015" t="s">
        <v>181</v>
      </c>
      <c r="F2015" t="s">
        <v>2885</v>
      </c>
      <c r="G2015" t="s">
        <v>183</v>
      </c>
      <c r="H2015" t="s">
        <v>46</v>
      </c>
      <c r="I2015" t="s">
        <v>129</v>
      </c>
      <c r="J2015" t="s">
        <v>130</v>
      </c>
      <c r="K2015" t="s">
        <v>131</v>
      </c>
      <c r="L2015" t="s">
        <v>6029</v>
      </c>
      <c r="M2015" t="s">
        <v>6030</v>
      </c>
      <c r="N2015">
        <v>1.1572222219999999</v>
      </c>
      <c r="O2015">
        <v>0</v>
      </c>
      <c r="P2015">
        <v>5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5.786111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2175931</v>
      </c>
      <c r="B2016">
        <v>1</v>
      </c>
      <c r="C2016" t="s">
        <v>77</v>
      </c>
      <c r="D2016" t="s">
        <v>118</v>
      </c>
      <c r="E2016" t="s">
        <v>813</v>
      </c>
      <c r="F2016" t="s">
        <v>6031</v>
      </c>
      <c r="G2016" t="s">
        <v>1496</v>
      </c>
      <c r="H2016" t="s">
        <v>47</v>
      </c>
      <c r="I2016" t="s">
        <v>129</v>
      </c>
      <c r="J2016" t="s">
        <v>15</v>
      </c>
      <c r="K2016" t="s">
        <v>131</v>
      </c>
      <c r="L2016" t="s">
        <v>6032</v>
      </c>
      <c r="M2016" t="s">
        <v>6033</v>
      </c>
      <c r="N2016">
        <v>0.653888888</v>
      </c>
      <c r="O2016">
        <v>0</v>
      </c>
      <c r="P2016">
        <v>8305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5430.5472149999996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2175933</v>
      </c>
      <c r="B2017">
        <v>1</v>
      </c>
      <c r="C2017" t="s">
        <v>76</v>
      </c>
      <c r="D2017" t="s">
        <v>99</v>
      </c>
      <c r="E2017" t="s">
        <v>181</v>
      </c>
      <c r="F2017" t="s">
        <v>6034</v>
      </c>
      <c r="G2017" t="s">
        <v>194</v>
      </c>
      <c r="H2017" t="s">
        <v>46</v>
      </c>
      <c r="I2017" t="s">
        <v>129</v>
      </c>
      <c r="J2017" t="s">
        <v>130</v>
      </c>
      <c r="K2017" t="s">
        <v>131</v>
      </c>
      <c r="L2017" t="s">
        <v>6035</v>
      </c>
      <c r="M2017" t="s">
        <v>6036</v>
      </c>
      <c r="N2017">
        <v>3.9783333330000001</v>
      </c>
      <c r="O2017">
        <v>0</v>
      </c>
      <c r="P2017">
        <v>1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3.9783330000000001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2175932</v>
      </c>
      <c r="B2018">
        <v>1</v>
      </c>
      <c r="C2018" t="s">
        <v>77</v>
      </c>
      <c r="D2018" t="s">
        <v>119</v>
      </c>
      <c r="E2018" t="s">
        <v>134</v>
      </c>
      <c r="F2018" t="s">
        <v>6037</v>
      </c>
      <c r="G2018" t="s">
        <v>136</v>
      </c>
      <c r="H2018" t="s">
        <v>47</v>
      </c>
      <c r="I2018" t="s">
        <v>129</v>
      </c>
      <c r="J2018" t="s">
        <v>130</v>
      </c>
      <c r="K2018" t="s">
        <v>131</v>
      </c>
      <c r="L2018" t="s">
        <v>6038</v>
      </c>
      <c r="M2018" t="s">
        <v>6039</v>
      </c>
      <c r="N2018">
        <v>2.301666666</v>
      </c>
      <c r="O2018">
        <v>350</v>
      </c>
      <c r="P2018">
        <v>997</v>
      </c>
      <c r="Q2018">
        <v>0</v>
      </c>
      <c r="R2018">
        <v>0</v>
      </c>
      <c r="S2018">
        <v>0</v>
      </c>
      <c r="T2018">
        <v>0</v>
      </c>
      <c r="U2018">
        <v>805.58333300000004</v>
      </c>
      <c r="V2018">
        <v>2294.7616659999999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2175942</v>
      </c>
      <c r="B2019">
        <v>1</v>
      </c>
      <c r="C2019" t="s">
        <v>76</v>
      </c>
      <c r="D2019" t="s">
        <v>86</v>
      </c>
      <c r="E2019" t="s">
        <v>181</v>
      </c>
      <c r="F2019" t="s">
        <v>6040</v>
      </c>
      <c r="G2019" t="s">
        <v>194</v>
      </c>
      <c r="H2019" t="s">
        <v>46</v>
      </c>
      <c r="I2019" t="s">
        <v>129</v>
      </c>
      <c r="J2019" t="s">
        <v>130</v>
      </c>
      <c r="K2019" t="s">
        <v>131</v>
      </c>
      <c r="L2019" t="s">
        <v>6041</v>
      </c>
      <c r="M2019" t="s">
        <v>6042</v>
      </c>
      <c r="N2019">
        <v>2.4341666659999999</v>
      </c>
      <c r="O2019">
        <v>0</v>
      </c>
      <c r="P2019">
        <v>3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7.3025000000000002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2175934</v>
      </c>
      <c r="B2020">
        <v>1</v>
      </c>
      <c r="C2020" t="s">
        <v>77</v>
      </c>
      <c r="D2020" t="s">
        <v>114</v>
      </c>
      <c r="E2020" t="s">
        <v>134</v>
      </c>
      <c r="F2020" t="s">
        <v>6043</v>
      </c>
      <c r="G2020" t="s">
        <v>136</v>
      </c>
      <c r="H2020" t="s">
        <v>47</v>
      </c>
      <c r="I2020" t="s">
        <v>129</v>
      </c>
      <c r="J2020" t="s">
        <v>130</v>
      </c>
      <c r="K2020" t="s">
        <v>131</v>
      </c>
      <c r="L2020" t="s">
        <v>6044</v>
      </c>
      <c r="M2020" t="s">
        <v>6045</v>
      </c>
      <c r="N2020">
        <v>1.2327777769999999</v>
      </c>
      <c r="O2020">
        <v>4</v>
      </c>
      <c r="P2020">
        <v>0</v>
      </c>
      <c r="Q2020">
        <v>0</v>
      </c>
      <c r="R2020">
        <v>0</v>
      </c>
      <c r="S2020">
        <v>125</v>
      </c>
      <c r="T2020">
        <v>488</v>
      </c>
      <c r="U2020">
        <v>4.9311109999999996</v>
      </c>
      <c r="V2020">
        <v>0</v>
      </c>
      <c r="W2020">
        <v>0</v>
      </c>
      <c r="X2020">
        <v>0</v>
      </c>
      <c r="Y2020">
        <v>154.09722199999999</v>
      </c>
      <c r="Z2020">
        <v>601.59555499999999</v>
      </c>
    </row>
    <row r="2021" spans="1:26" x14ac:dyDescent="0.25">
      <c r="A2021">
        <v>2175949</v>
      </c>
      <c r="B2021">
        <v>1</v>
      </c>
      <c r="C2021" t="s">
        <v>76</v>
      </c>
      <c r="D2021" t="s">
        <v>95</v>
      </c>
      <c r="E2021" t="s">
        <v>181</v>
      </c>
      <c r="F2021" t="s">
        <v>6046</v>
      </c>
      <c r="G2021" t="s">
        <v>194</v>
      </c>
      <c r="H2021" t="s">
        <v>46</v>
      </c>
      <c r="I2021" t="s">
        <v>129</v>
      </c>
      <c r="J2021" t="s">
        <v>130</v>
      </c>
      <c r="K2021" t="s">
        <v>131</v>
      </c>
      <c r="L2021" t="s">
        <v>6047</v>
      </c>
      <c r="M2021" t="s">
        <v>6048</v>
      </c>
      <c r="N2021">
        <v>2.0186111109999998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1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2.0186109999999999</v>
      </c>
    </row>
    <row r="2022" spans="1:26" x14ac:dyDescent="0.25">
      <c r="A2022">
        <v>2175939</v>
      </c>
      <c r="B2022">
        <v>1</v>
      </c>
      <c r="C2022" t="s">
        <v>76</v>
      </c>
      <c r="D2022" t="s">
        <v>96</v>
      </c>
      <c r="E2022" t="s">
        <v>181</v>
      </c>
      <c r="F2022" t="s">
        <v>6049</v>
      </c>
      <c r="G2022" t="s">
        <v>194</v>
      </c>
      <c r="H2022" t="s">
        <v>46</v>
      </c>
      <c r="I2022" t="s">
        <v>129</v>
      </c>
      <c r="J2022" t="s">
        <v>130</v>
      </c>
      <c r="K2022" t="s">
        <v>131</v>
      </c>
      <c r="L2022" t="s">
        <v>6050</v>
      </c>
      <c r="M2022" t="s">
        <v>6051</v>
      </c>
      <c r="N2022">
        <v>1.721666666</v>
      </c>
      <c r="O2022">
        <v>0</v>
      </c>
      <c r="P2022">
        <v>1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1.7216670000000001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2175938</v>
      </c>
      <c r="B2023">
        <v>1</v>
      </c>
      <c r="C2023" t="s">
        <v>76</v>
      </c>
      <c r="D2023" t="s">
        <v>98</v>
      </c>
      <c r="E2023" t="s">
        <v>143</v>
      </c>
      <c r="F2023" t="s">
        <v>6052</v>
      </c>
      <c r="G2023" t="s">
        <v>145</v>
      </c>
      <c r="H2023" t="s">
        <v>47</v>
      </c>
      <c r="I2023" t="s">
        <v>129</v>
      </c>
      <c r="J2023" t="s">
        <v>130</v>
      </c>
      <c r="K2023" t="s">
        <v>131</v>
      </c>
      <c r="L2023" t="s">
        <v>6053</v>
      </c>
      <c r="M2023" t="s">
        <v>6054</v>
      </c>
      <c r="N2023">
        <v>1.183333333</v>
      </c>
      <c r="O2023">
        <v>0</v>
      </c>
      <c r="P2023">
        <v>0</v>
      </c>
      <c r="Q2023">
        <v>0</v>
      </c>
      <c r="R2023">
        <v>0</v>
      </c>
      <c r="S2023">
        <v>2</v>
      </c>
      <c r="T2023">
        <v>143</v>
      </c>
      <c r="U2023">
        <v>0</v>
      </c>
      <c r="V2023">
        <v>0</v>
      </c>
      <c r="W2023">
        <v>0</v>
      </c>
      <c r="X2023">
        <v>0</v>
      </c>
      <c r="Y2023">
        <v>2.3666670000000001</v>
      </c>
      <c r="Z2023">
        <v>169.216667</v>
      </c>
    </row>
    <row r="2024" spans="1:26" x14ac:dyDescent="0.25">
      <c r="A2024">
        <v>2175940</v>
      </c>
      <c r="B2024">
        <v>1</v>
      </c>
      <c r="C2024" t="s">
        <v>77</v>
      </c>
      <c r="D2024" t="s">
        <v>123</v>
      </c>
      <c r="E2024" t="s">
        <v>143</v>
      </c>
      <c r="F2024" t="s">
        <v>6055</v>
      </c>
      <c r="G2024" t="s">
        <v>279</v>
      </c>
      <c r="H2024" t="s">
        <v>47</v>
      </c>
      <c r="I2024" t="s">
        <v>129</v>
      </c>
      <c r="J2024" t="s">
        <v>130</v>
      </c>
      <c r="K2024" t="s">
        <v>131</v>
      </c>
      <c r="L2024" t="s">
        <v>6056</v>
      </c>
      <c r="M2024" t="s">
        <v>6057</v>
      </c>
      <c r="N2024">
        <v>6.6886111110000002</v>
      </c>
      <c r="O2024">
        <v>0</v>
      </c>
      <c r="P2024">
        <v>72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481.58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2175947</v>
      </c>
      <c r="B2025">
        <v>1</v>
      </c>
      <c r="C2025" t="s">
        <v>76</v>
      </c>
      <c r="D2025" t="s">
        <v>99</v>
      </c>
      <c r="E2025" t="s">
        <v>161</v>
      </c>
      <c r="F2025" t="s">
        <v>6058</v>
      </c>
      <c r="G2025" t="s">
        <v>402</v>
      </c>
      <c r="H2025" t="s">
        <v>46</v>
      </c>
      <c r="I2025" t="s">
        <v>129</v>
      </c>
      <c r="J2025" t="s">
        <v>130</v>
      </c>
      <c r="K2025" t="s">
        <v>131</v>
      </c>
      <c r="L2025" t="s">
        <v>6059</v>
      </c>
      <c r="M2025" t="s">
        <v>6060</v>
      </c>
      <c r="N2025">
        <v>0.76888888799999999</v>
      </c>
      <c r="O2025">
        <v>0</v>
      </c>
      <c r="P2025">
        <v>9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6.92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2175966</v>
      </c>
      <c r="B2026">
        <v>1</v>
      </c>
      <c r="C2026" t="s">
        <v>76</v>
      </c>
      <c r="D2026" t="s">
        <v>93</v>
      </c>
      <c r="E2026" t="s">
        <v>181</v>
      </c>
      <c r="F2026" t="s">
        <v>6061</v>
      </c>
      <c r="G2026" t="s">
        <v>194</v>
      </c>
      <c r="H2026" t="s">
        <v>46</v>
      </c>
      <c r="I2026" t="s">
        <v>129</v>
      </c>
      <c r="J2026" t="s">
        <v>130</v>
      </c>
      <c r="K2026" t="s">
        <v>131</v>
      </c>
      <c r="L2026" t="s">
        <v>6062</v>
      </c>
      <c r="M2026" t="s">
        <v>6063</v>
      </c>
      <c r="N2026">
        <v>3.9363888880000002</v>
      </c>
      <c r="O2026">
        <v>0</v>
      </c>
      <c r="P2026">
        <v>1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3.9363890000000001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2175952</v>
      </c>
      <c r="B2027">
        <v>1</v>
      </c>
      <c r="C2027" t="s">
        <v>76</v>
      </c>
      <c r="D2027" t="s">
        <v>89</v>
      </c>
      <c r="E2027" t="s">
        <v>126</v>
      </c>
      <c r="F2027" t="s">
        <v>6064</v>
      </c>
      <c r="G2027" t="s">
        <v>128</v>
      </c>
      <c r="H2027" t="s">
        <v>46</v>
      </c>
      <c r="I2027" t="s">
        <v>129</v>
      </c>
      <c r="J2027" t="s">
        <v>130</v>
      </c>
      <c r="K2027" t="s">
        <v>131</v>
      </c>
      <c r="L2027" t="s">
        <v>6065</v>
      </c>
      <c r="M2027" t="s">
        <v>6066</v>
      </c>
      <c r="N2027">
        <v>1.291388888</v>
      </c>
      <c r="O2027">
        <v>0</v>
      </c>
      <c r="P2027">
        <v>1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1.2913889999999999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2175954</v>
      </c>
      <c r="B2028">
        <v>1</v>
      </c>
      <c r="C2028" t="s">
        <v>76</v>
      </c>
      <c r="D2028" t="s">
        <v>87</v>
      </c>
      <c r="E2028" t="s">
        <v>143</v>
      </c>
      <c r="F2028" t="s">
        <v>6067</v>
      </c>
      <c r="G2028" t="s">
        <v>145</v>
      </c>
      <c r="H2028" t="s">
        <v>47</v>
      </c>
      <c r="I2028" t="s">
        <v>129</v>
      </c>
      <c r="J2028" t="s">
        <v>130</v>
      </c>
      <c r="K2028" t="s">
        <v>131</v>
      </c>
      <c r="L2028" t="s">
        <v>6068</v>
      </c>
      <c r="M2028" t="s">
        <v>6069</v>
      </c>
      <c r="N2028">
        <v>1.8280555549999999</v>
      </c>
      <c r="O2028">
        <v>0</v>
      </c>
      <c r="P2028">
        <v>0</v>
      </c>
      <c r="Q2028">
        <v>0</v>
      </c>
      <c r="R2028">
        <v>26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47.529443999999998</v>
      </c>
      <c r="Y2028">
        <v>0</v>
      </c>
      <c r="Z2028">
        <v>0</v>
      </c>
    </row>
    <row r="2029" spans="1:26" x14ac:dyDescent="0.25">
      <c r="A2029">
        <v>2175962</v>
      </c>
      <c r="B2029">
        <v>1</v>
      </c>
      <c r="C2029" t="s">
        <v>76</v>
      </c>
      <c r="D2029" t="s">
        <v>92</v>
      </c>
      <c r="E2029" t="s">
        <v>181</v>
      </c>
      <c r="F2029" t="s">
        <v>6070</v>
      </c>
      <c r="G2029" t="s">
        <v>194</v>
      </c>
      <c r="H2029" t="s">
        <v>46</v>
      </c>
      <c r="I2029" t="s">
        <v>129</v>
      </c>
      <c r="J2029" t="s">
        <v>130</v>
      </c>
      <c r="K2029" t="s">
        <v>131</v>
      </c>
      <c r="L2029" t="s">
        <v>6071</v>
      </c>
      <c r="M2029" t="s">
        <v>6072</v>
      </c>
      <c r="N2029">
        <v>2.139444444</v>
      </c>
      <c r="O2029">
        <v>0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2.1394440000000001</v>
      </c>
      <c r="Y2029">
        <v>0</v>
      </c>
      <c r="Z2029">
        <v>0</v>
      </c>
    </row>
    <row r="2030" spans="1:26" x14ac:dyDescent="0.25">
      <c r="A2030">
        <v>2175953</v>
      </c>
      <c r="B2030">
        <v>1</v>
      </c>
      <c r="C2030" t="s">
        <v>76</v>
      </c>
      <c r="D2030" t="s">
        <v>95</v>
      </c>
      <c r="E2030" t="s">
        <v>126</v>
      </c>
      <c r="F2030" t="s">
        <v>6073</v>
      </c>
      <c r="G2030" t="s">
        <v>128</v>
      </c>
      <c r="H2030" t="s">
        <v>46</v>
      </c>
      <c r="I2030" t="s">
        <v>129</v>
      </c>
      <c r="J2030" t="s">
        <v>130</v>
      </c>
      <c r="K2030" t="s">
        <v>131</v>
      </c>
      <c r="L2030" t="s">
        <v>6074</v>
      </c>
      <c r="M2030" t="s">
        <v>6075</v>
      </c>
      <c r="N2030">
        <v>2.372222222</v>
      </c>
      <c r="O2030">
        <v>0</v>
      </c>
      <c r="P2030">
        <v>18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42.7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2175963</v>
      </c>
      <c r="B2031">
        <v>1</v>
      </c>
      <c r="C2031" t="s">
        <v>77</v>
      </c>
      <c r="D2031" t="s">
        <v>111</v>
      </c>
      <c r="E2031" t="s">
        <v>126</v>
      </c>
      <c r="F2031" t="s">
        <v>6076</v>
      </c>
      <c r="G2031" t="s">
        <v>128</v>
      </c>
      <c r="H2031" t="s">
        <v>46</v>
      </c>
      <c r="I2031" t="s">
        <v>129</v>
      </c>
      <c r="J2031" t="s">
        <v>130</v>
      </c>
      <c r="K2031" t="s">
        <v>131</v>
      </c>
      <c r="L2031" t="s">
        <v>6077</v>
      </c>
      <c r="M2031" t="s">
        <v>6078</v>
      </c>
      <c r="N2031">
        <v>1.410833333</v>
      </c>
      <c r="O2031">
        <v>0</v>
      </c>
      <c r="P2031">
        <v>0</v>
      </c>
      <c r="Q2031">
        <v>0</v>
      </c>
      <c r="R2031">
        <v>109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153.780833</v>
      </c>
      <c r="Y2031">
        <v>0</v>
      </c>
      <c r="Z2031">
        <v>0</v>
      </c>
    </row>
    <row r="2032" spans="1:26" x14ac:dyDescent="0.25">
      <c r="A2032">
        <v>2175957</v>
      </c>
      <c r="B2032">
        <v>1</v>
      </c>
      <c r="C2032" t="s">
        <v>77</v>
      </c>
      <c r="D2032" t="s">
        <v>123</v>
      </c>
      <c r="E2032" t="s">
        <v>181</v>
      </c>
      <c r="F2032" t="s">
        <v>6079</v>
      </c>
      <c r="G2032" t="s">
        <v>183</v>
      </c>
      <c r="H2032" t="s">
        <v>46</v>
      </c>
      <c r="I2032" t="s">
        <v>129</v>
      </c>
      <c r="J2032" t="s">
        <v>130</v>
      </c>
      <c r="K2032" t="s">
        <v>131</v>
      </c>
      <c r="L2032" t="s">
        <v>6080</v>
      </c>
      <c r="M2032" t="s">
        <v>6081</v>
      </c>
      <c r="N2032">
        <v>4.1791666660000004</v>
      </c>
      <c r="O2032">
        <v>0</v>
      </c>
      <c r="P2032">
        <v>1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4.1791669999999996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2175959</v>
      </c>
      <c r="B2033">
        <v>1</v>
      </c>
      <c r="C2033" t="s">
        <v>77</v>
      </c>
      <c r="D2033" t="s">
        <v>119</v>
      </c>
      <c r="E2033" t="s">
        <v>126</v>
      </c>
      <c r="F2033" t="s">
        <v>6082</v>
      </c>
      <c r="G2033" t="s">
        <v>128</v>
      </c>
      <c r="H2033" t="s">
        <v>46</v>
      </c>
      <c r="I2033" t="s">
        <v>129</v>
      </c>
      <c r="J2033" t="s">
        <v>130</v>
      </c>
      <c r="K2033" t="s">
        <v>131</v>
      </c>
      <c r="L2033" t="s">
        <v>6083</v>
      </c>
      <c r="M2033" t="s">
        <v>6084</v>
      </c>
      <c r="N2033">
        <v>3.394722222</v>
      </c>
      <c r="O2033">
        <v>0</v>
      </c>
      <c r="P2033">
        <v>3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10.184167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2175964</v>
      </c>
      <c r="B2034">
        <v>1</v>
      </c>
      <c r="C2034" t="s">
        <v>76</v>
      </c>
      <c r="D2034" t="s">
        <v>88</v>
      </c>
      <c r="E2034" t="s">
        <v>126</v>
      </c>
      <c r="F2034" t="s">
        <v>6085</v>
      </c>
      <c r="G2034" t="s">
        <v>269</v>
      </c>
      <c r="H2034" t="s">
        <v>46</v>
      </c>
      <c r="I2034" t="s">
        <v>129</v>
      </c>
      <c r="J2034" t="s">
        <v>130</v>
      </c>
      <c r="K2034" t="s">
        <v>131</v>
      </c>
      <c r="L2034" t="s">
        <v>6086</v>
      </c>
      <c r="M2034" t="s">
        <v>6087</v>
      </c>
      <c r="N2034">
        <v>3.8908333329999998</v>
      </c>
      <c r="O2034">
        <v>0</v>
      </c>
      <c r="P2034">
        <v>60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233.45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2175965</v>
      </c>
      <c r="B2035">
        <v>1</v>
      </c>
      <c r="C2035" t="s">
        <v>76</v>
      </c>
      <c r="D2035" t="s">
        <v>78</v>
      </c>
      <c r="E2035" t="s">
        <v>181</v>
      </c>
      <c r="F2035" t="s">
        <v>6088</v>
      </c>
      <c r="G2035" t="s">
        <v>183</v>
      </c>
      <c r="H2035" t="s">
        <v>46</v>
      </c>
      <c r="I2035" t="s">
        <v>129</v>
      </c>
      <c r="J2035" t="s">
        <v>130</v>
      </c>
      <c r="K2035" t="s">
        <v>131</v>
      </c>
      <c r="L2035" t="s">
        <v>6089</v>
      </c>
      <c r="M2035" t="s">
        <v>6090</v>
      </c>
      <c r="N2035">
        <v>5.8230555549999998</v>
      </c>
      <c r="O2035">
        <v>0</v>
      </c>
      <c r="P2035">
        <v>12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69.876666999999998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2175967</v>
      </c>
      <c r="B2036">
        <v>1</v>
      </c>
      <c r="C2036" t="s">
        <v>77</v>
      </c>
      <c r="D2036" t="s">
        <v>116</v>
      </c>
      <c r="E2036" t="s">
        <v>181</v>
      </c>
      <c r="F2036" t="s">
        <v>6091</v>
      </c>
      <c r="G2036" t="s">
        <v>1384</v>
      </c>
      <c r="H2036" t="s">
        <v>46</v>
      </c>
      <c r="I2036" t="s">
        <v>129</v>
      </c>
      <c r="J2036" t="s">
        <v>130</v>
      </c>
      <c r="K2036" t="s">
        <v>131</v>
      </c>
      <c r="L2036" t="s">
        <v>6092</v>
      </c>
      <c r="M2036" t="s">
        <v>6093</v>
      </c>
      <c r="N2036">
        <v>1.9641666659999999</v>
      </c>
      <c r="O2036">
        <v>0</v>
      </c>
      <c r="P2036">
        <v>4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7.8566669999999998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2175991</v>
      </c>
      <c r="B2037">
        <v>1</v>
      </c>
      <c r="C2037" t="s">
        <v>76</v>
      </c>
      <c r="D2037" t="s">
        <v>88</v>
      </c>
      <c r="E2037" t="s">
        <v>181</v>
      </c>
      <c r="F2037" t="s">
        <v>6094</v>
      </c>
      <c r="G2037" t="s">
        <v>183</v>
      </c>
      <c r="H2037" t="s">
        <v>46</v>
      </c>
      <c r="I2037" t="s">
        <v>129</v>
      </c>
      <c r="J2037" t="s">
        <v>130</v>
      </c>
      <c r="K2037" t="s">
        <v>131</v>
      </c>
      <c r="L2037" t="s">
        <v>6095</v>
      </c>
      <c r="M2037" t="s">
        <v>6096</v>
      </c>
      <c r="N2037">
        <v>3.599722222</v>
      </c>
      <c r="O2037">
        <v>0</v>
      </c>
      <c r="P2037">
        <v>11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39.596944000000001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2175968</v>
      </c>
      <c r="B2038">
        <v>1</v>
      </c>
      <c r="C2038" t="s">
        <v>76</v>
      </c>
      <c r="D2038" t="s">
        <v>107</v>
      </c>
      <c r="E2038" t="s">
        <v>181</v>
      </c>
      <c r="F2038" t="s">
        <v>6097</v>
      </c>
      <c r="G2038" t="s">
        <v>636</v>
      </c>
      <c r="H2038" t="s">
        <v>46</v>
      </c>
      <c r="I2038" t="s">
        <v>129</v>
      </c>
      <c r="J2038" t="s">
        <v>15</v>
      </c>
      <c r="K2038" t="s">
        <v>131</v>
      </c>
      <c r="L2038" t="s">
        <v>6098</v>
      </c>
      <c r="M2038" t="s">
        <v>6099</v>
      </c>
      <c r="N2038">
        <v>0.86472222200000004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0.86472199999999999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2175969</v>
      </c>
      <c r="B2039">
        <v>1</v>
      </c>
      <c r="C2039" t="s">
        <v>76</v>
      </c>
      <c r="D2039" t="s">
        <v>83</v>
      </c>
      <c r="E2039" t="s">
        <v>181</v>
      </c>
      <c r="F2039" t="s">
        <v>6100</v>
      </c>
      <c r="G2039" t="s">
        <v>287</v>
      </c>
      <c r="H2039" t="s">
        <v>46</v>
      </c>
      <c r="I2039" t="s">
        <v>129</v>
      </c>
      <c r="J2039" t="s">
        <v>130</v>
      </c>
      <c r="K2039" t="s">
        <v>131</v>
      </c>
      <c r="L2039" t="s">
        <v>6101</v>
      </c>
      <c r="M2039" t="s">
        <v>6102</v>
      </c>
      <c r="N2039">
        <v>2.4316666659999999</v>
      </c>
      <c r="O2039">
        <v>0</v>
      </c>
      <c r="P2039">
        <v>2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4.8633329999999999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2175974</v>
      </c>
      <c r="B2040">
        <v>1</v>
      </c>
      <c r="C2040" t="s">
        <v>77</v>
      </c>
      <c r="D2040" t="s">
        <v>118</v>
      </c>
      <c r="E2040" t="s">
        <v>181</v>
      </c>
      <c r="F2040" t="s">
        <v>6103</v>
      </c>
      <c r="G2040" t="s">
        <v>194</v>
      </c>
      <c r="H2040" t="s">
        <v>46</v>
      </c>
      <c r="I2040" t="s">
        <v>129</v>
      </c>
      <c r="J2040" t="s">
        <v>130</v>
      </c>
      <c r="K2040" t="s">
        <v>131</v>
      </c>
      <c r="L2040" t="s">
        <v>6104</v>
      </c>
      <c r="M2040" t="s">
        <v>6105</v>
      </c>
      <c r="N2040">
        <v>2.0691666660000001</v>
      </c>
      <c r="O2040">
        <v>0</v>
      </c>
      <c r="P2040">
        <v>5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10.345833000000001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2175976</v>
      </c>
      <c r="B2041">
        <v>1</v>
      </c>
      <c r="C2041" t="s">
        <v>77</v>
      </c>
      <c r="D2041" t="s">
        <v>124</v>
      </c>
      <c r="E2041" t="s">
        <v>181</v>
      </c>
      <c r="F2041" t="s">
        <v>6106</v>
      </c>
      <c r="G2041" t="s">
        <v>163</v>
      </c>
      <c r="H2041" t="s">
        <v>46</v>
      </c>
      <c r="I2041" t="s">
        <v>129</v>
      </c>
      <c r="J2041" t="s">
        <v>130</v>
      </c>
      <c r="K2041" t="s">
        <v>131</v>
      </c>
      <c r="L2041" t="s">
        <v>6107</v>
      </c>
      <c r="M2041" t="s">
        <v>6108</v>
      </c>
      <c r="N2041">
        <v>1.3897222220000001</v>
      </c>
      <c r="O2041">
        <v>0</v>
      </c>
      <c r="P2041">
        <v>5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6.9486109999999996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2175975</v>
      </c>
      <c r="B2042">
        <v>1</v>
      </c>
      <c r="C2042" t="s">
        <v>76</v>
      </c>
      <c r="D2042" t="s">
        <v>100</v>
      </c>
      <c r="E2042" t="s">
        <v>143</v>
      </c>
      <c r="F2042" t="s">
        <v>2643</v>
      </c>
      <c r="G2042" t="s">
        <v>145</v>
      </c>
      <c r="H2042" t="s">
        <v>47</v>
      </c>
      <c r="I2042" t="s">
        <v>129</v>
      </c>
      <c r="J2042" t="s">
        <v>130</v>
      </c>
      <c r="K2042" t="s">
        <v>131</v>
      </c>
      <c r="L2042" t="s">
        <v>6109</v>
      </c>
      <c r="M2042" t="s">
        <v>6110</v>
      </c>
      <c r="N2042">
        <v>1.585555555</v>
      </c>
      <c r="O2042">
        <v>0</v>
      </c>
      <c r="P2042">
        <v>7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11.098889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2175972</v>
      </c>
      <c r="B2043">
        <v>1</v>
      </c>
      <c r="C2043" t="s">
        <v>76</v>
      </c>
      <c r="D2043" t="s">
        <v>93</v>
      </c>
      <c r="E2043" t="s">
        <v>181</v>
      </c>
      <c r="F2043" t="s">
        <v>6111</v>
      </c>
      <c r="G2043" t="s">
        <v>194</v>
      </c>
      <c r="H2043" t="s">
        <v>46</v>
      </c>
      <c r="I2043" t="s">
        <v>129</v>
      </c>
      <c r="J2043" t="s">
        <v>130</v>
      </c>
      <c r="K2043" t="s">
        <v>131</v>
      </c>
      <c r="L2043" t="s">
        <v>6112</v>
      </c>
      <c r="M2043" t="s">
        <v>6113</v>
      </c>
      <c r="N2043">
        <v>1.210555555</v>
      </c>
      <c r="O2043">
        <v>0</v>
      </c>
      <c r="P2043">
        <v>2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2.4211109999999998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2175998</v>
      </c>
      <c r="B2044">
        <v>1</v>
      </c>
      <c r="C2044" t="s">
        <v>77</v>
      </c>
      <c r="D2044" t="s">
        <v>108</v>
      </c>
      <c r="E2044" t="s">
        <v>143</v>
      </c>
      <c r="F2044" t="s">
        <v>6114</v>
      </c>
      <c r="G2044" t="s">
        <v>201</v>
      </c>
      <c r="H2044" t="s">
        <v>47</v>
      </c>
      <c r="I2044" t="s">
        <v>129</v>
      </c>
      <c r="J2044" t="s">
        <v>130</v>
      </c>
      <c r="K2044" t="s">
        <v>251</v>
      </c>
      <c r="L2044" t="s">
        <v>6115</v>
      </c>
      <c r="M2044" t="s">
        <v>6116</v>
      </c>
      <c r="N2044">
        <v>0.31666666599999999</v>
      </c>
      <c r="O2044">
        <v>0</v>
      </c>
      <c r="P2044">
        <v>607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192.216666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2175982</v>
      </c>
      <c r="B2045">
        <v>1</v>
      </c>
      <c r="C2045" t="s">
        <v>76</v>
      </c>
      <c r="D2045" t="s">
        <v>96</v>
      </c>
      <c r="E2045" t="s">
        <v>186</v>
      </c>
      <c r="F2045" t="s">
        <v>6117</v>
      </c>
      <c r="G2045" t="s">
        <v>136</v>
      </c>
      <c r="H2045" t="s">
        <v>47</v>
      </c>
      <c r="I2045" t="s">
        <v>129</v>
      </c>
      <c r="J2045" t="s">
        <v>130</v>
      </c>
      <c r="K2045" t="s">
        <v>131</v>
      </c>
      <c r="L2045" t="s">
        <v>6118</v>
      </c>
      <c r="M2045" t="s">
        <v>6119</v>
      </c>
      <c r="N2045">
        <v>9.1111110999999995E-2</v>
      </c>
      <c r="O2045">
        <v>14</v>
      </c>
      <c r="P2045">
        <v>202</v>
      </c>
      <c r="Q2045">
        <v>0</v>
      </c>
      <c r="R2045">
        <v>0</v>
      </c>
      <c r="S2045">
        <v>0</v>
      </c>
      <c r="T2045">
        <v>0</v>
      </c>
      <c r="U2045">
        <v>1.2755559999999999</v>
      </c>
      <c r="V2045">
        <v>18.404444000000002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2175983</v>
      </c>
      <c r="B2046">
        <v>1</v>
      </c>
      <c r="C2046" t="s">
        <v>77</v>
      </c>
      <c r="D2046" t="s">
        <v>118</v>
      </c>
      <c r="E2046" t="s">
        <v>126</v>
      </c>
      <c r="F2046" t="s">
        <v>6120</v>
      </c>
      <c r="G2046" t="s">
        <v>1731</v>
      </c>
      <c r="H2046" t="s">
        <v>46</v>
      </c>
      <c r="I2046" t="s">
        <v>129</v>
      </c>
      <c r="J2046" t="s">
        <v>130</v>
      </c>
      <c r="K2046" t="s">
        <v>131</v>
      </c>
      <c r="L2046" t="s">
        <v>6121</v>
      </c>
      <c r="M2046" t="s">
        <v>6122</v>
      </c>
      <c r="N2046">
        <v>1.5988888880000001</v>
      </c>
      <c r="O2046">
        <v>0</v>
      </c>
      <c r="P2046">
        <v>42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67.153333000000003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2175987</v>
      </c>
      <c r="B2047">
        <v>1</v>
      </c>
      <c r="C2047" t="s">
        <v>77</v>
      </c>
      <c r="D2047" t="s">
        <v>122</v>
      </c>
      <c r="E2047" t="s">
        <v>143</v>
      </c>
      <c r="F2047" t="s">
        <v>6123</v>
      </c>
      <c r="G2047" t="s">
        <v>145</v>
      </c>
      <c r="H2047" t="s">
        <v>47</v>
      </c>
      <c r="I2047" t="s">
        <v>129</v>
      </c>
      <c r="J2047" t="s">
        <v>130</v>
      </c>
      <c r="K2047" t="s">
        <v>131</v>
      </c>
      <c r="L2047" t="s">
        <v>6124</v>
      </c>
      <c r="M2047" t="s">
        <v>6125</v>
      </c>
      <c r="N2047">
        <v>0.397777777</v>
      </c>
      <c r="O2047">
        <v>0</v>
      </c>
      <c r="P2047">
        <v>0</v>
      </c>
      <c r="Q2047">
        <v>9</v>
      </c>
      <c r="R2047">
        <v>61</v>
      </c>
      <c r="S2047">
        <v>0</v>
      </c>
      <c r="T2047">
        <v>0</v>
      </c>
      <c r="U2047">
        <v>0</v>
      </c>
      <c r="V2047">
        <v>0</v>
      </c>
      <c r="W2047">
        <v>3.58</v>
      </c>
      <c r="X2047">
        <v>24.264444000000001</v>
      </c>
      <c r="Y2047">
        <v>0</v>
      </c>
      <c r="Z2047">
        <v>0</v>
      </c>
    </row>
    <row r="2048" spans="1:26" x14ac:dyDescent="0.25">
      <c r="A2048">
        <v>2175995</v>
      </c>
      <c r="B2048">
        <v>1</v>
      </c>
      <c r="C2048" t="s">
        <v>76</v>
      </c>
      <c r="D2048" t="s">
        <v>94</v>
      </c>
      <c r="E2048" t="s">
        <v>161</v>
      </c>
      <c r="F2048" t="s">
        <v>6126</v>
      </c>
      <c r="G2048" t="s">
        <v>163</v>
      </c>
      <c r="H2048" t="s">
        <v>46</v>
      </c>
      <c r="I2048" t="s">
        <v>129</v>
      </c>
      <c r="J2048" t="s">
        <v>130</v>
      </c>
      <c r="K2048" t="s">
        <v>131</v>
      </c>
      <c r="L2048" t="s">
        <v>6127</v>
      </c>
      <c r="M2048" t="s">
        <v>6128</v>
      </c>
      <c r="N2048">
        <v>1.7269444439999999</v>
      </c>
      <c r="O2048">
        <v>0</v>
      </c>
      <c r="P2048">
        <v>153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264.22250000000003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2175992</v>
      </c>
      <c r="B2049">
        <v>1</v>
      </c>
      <c r="C2049" t="s">
        <v>77</v>
      </c>
      <c r="D2049" t="s">
        <v>108</v>
      </c>
      <c r="E2049" t="s">
        <v>186</v>
      </c>
      <c r="F2049" t="s">
        <v>1712</v>
      </c>
      <c r="G2049" t="s">
        <v>136</v>
      </c>
      <c r="H2049" t="s">
        <v>47</v>
      </c>
      <c r="I2049" t="s">
        <v>129</v>
      </c>
      <c r="J2049" t="s">
        <v>130</v>
      </c>
      <c r="K2049" t="s">
        <v>131</v>
      </c>
      <c r="L2049" t="s">
        <v>6129</v>
      </c>
      <c r="M2049" t="s">
        <v>6130</v>
      </c>
      <c r="N2049">
        <v>0.38500000000000001</v>
      </c>
      <c r="O2049">
        <v>0</v>
      </c>
      <c r="P2049">
        <v>0</v>
      </c>
      <c r="Q2049">
        <v>90</v>
      </c>
      <c r="R2049">
        <v>13</v>
      </c>
      <c r="S2049">
        <v>0</v>
      </c>
      <c r="T2049">
        <v>0</v>
      </c>
      <c r="U2049">
        <v>0</v>
      </c>
      <c r="V2049">
        <v>0</v>
      </c>
      <c r="W2049">
        <v>34.65</v>
      </c>
      <c r="X2049">
        <v>5.0049999999999999</v>
      </c>
      <c r="Y2049">
        <v>0</v>
      </c>
      <c r="Z2049">
        <v>0</v>
      </c>
    </row>
    <row r="2050" spans="1:26" x14ac:dyDescent="0.25">
      <c r="A2050">
        <v>2175994</v>
      </c>
      <c r="B2050">
        <v>1</v>
      </c>
      <c r="C2050" t="s">
        <v>77</v>
      </c>
      <c r="D2050" t="s">
        <v>123</v>
      </c>
      <c r="E2050" t="s">
        <v>126</v>
      </c>
      <c r="F2050" t="s">
        <v>6131</v>
      </c>
      <c r="G2050" t="s">
        <v>916</v>
      </c>
      <c r="H2050" t="s">
        <v>46</v>
      </c>
      <c r="I2050" t="s">
        <v>129</v>
      </c>
      <c r="J2050" t="s">
        <v>130</v>
      </c>
      <c r="K2050" t="s">
        <v>131</v>
      </c>
      <c r="L2050" t="s">
        <v>6132</v>
      </c>
      <c r="M2050" t="s">
        <v>6133</v>
      </c>
      <c r="N2050">
        <v>1.1797222220000001</v>
      </c>
      <c r="O2050">
        <v>0</v>
      </c>
      <c r="P2050">
        <v>237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279.59416700000003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2176000</v>
      </c>
      <c r="B2051">
        <v>1</v>
      </c>
      <c r="C2051" t="s">
        <v>76</v>
      </c>
      <c r="D2051" t="s">
        <v>96</v>
      </c>
      <c r="E2051" t="s">
        <v>181</v>
      </c>
      <c r="F2051" t="s">
        <v>6134</v>
      </c>
      <c r="G2051" t="s">
        <v>183</v>
      </c>
      <c r="H2051" t="s">
        <v>46</v>
      </c>
      <c r="I2051" t="s">
        <v>129</v>
      </c>
      <c r="J2051" t="s">
        <v>130</v>
      </c>
      <c r="K2051" t="s">
        <v>131</v>
      </c>
      <c r="L2051" t="s">
        <v>6135</v>
      </c>
      <c r="M2051" t="s">
        <v>6136</v>
      </c>
      <c r="N2051">
        <v>5.1772222220000002</v>
      </c>
      <c r="O2051">
        <v>0</v>
      </c>
      <c r="P2051">
        <v>3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15.531667000000001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2176006</v>
      </c>
      <c r="B2052">
        <v>1</v>
      </c>
      <c r="C2052" t="s">
        <v>77</v>
      </c>
      <c r="D2052" t="s">
        <v>112</v>
      </c>
      <c r="E2052" t="s">
        <v>134</v>
      </c>
      <c r="F2052" t="s">
        <v>6137</v>
      </c>
      <c r="G2052" t="s">
        <v>145</v>
      </c>
      <c r="H2052" t="s">
        <v>47</v>
      </c>
      <c r="I2052" t="s">
        <v>129</v>
      </c>
      <c r="J2052" t="s">
        <v>130</v>
      </c>
      <c r="K2052" t="s">
        <v>131</v>
      </c>
      <c r="L2052" t="s">
        <v>5597</v>
      </c>
      <c r="M2052" t="s">
        <v>6138</v>
      </c>
      <c r="N2052">
        <v>1.936111111</v>
      </c>
      <c r="O2052">
        <v>0</v>
      </c>
      <c r="P2052">
        <v>0</v>
      </c>
      <c r="Q2052">
        <v>0</v>
      </c>
      <c r="R2052">
        <v>0</v>
      </c>
      <c r="S2052">
        <v>12</v>
      </c>
      <c r="T2052">
        <v>886</v>
      </c>
      <c r="U2052">
        <v>0</v>
      </c>
      <c r="V2052">
        <v>0</v>
      </c>
      <c r="W2052">
        <v>0</v>
      </c>
      <c r="X2052">
        <v>0</v>
      </c>
      <c r="Y2052">
        <v>23.233332999999998</v>
      </c>
      <c r="Z2052">
        <v>1715.394444</v>
      </c>
    </row>
    <row r="2053" spans="1:26" x14ac:dyDescent="0.25">
      <c r="A2053">
        <v>2176007</v>
      </c>
      <c r="B2053">
        <v>1</v>
      </c>
      <c r="C2053" t="s">
        <v>77</v>
      </c>
      <c r="D2053" t="s">
        <v>115</v>
      </c>
      <c r="E2053" t="s">
        <v>161</v>
      </c>
      <c r="F2053" t="s">
        <v>6139</v>
      </c>
      <c r="G2053" t="s">
        <v>640</v>
      </c>
      <c r="H2053" t="s">
        <v>46</v>
      </c>
      <c r="I2053" t="s">
        <v>129</v>
      </c>
      <c r="J2053" t="s">
        <v>130</v>
      </c>
      <c r="K2053" t="s">
        <v>131</v>
      </c>
      <c r="L2053" t="s">
        <v>6140</v>
      </c>
      <c r="M2053" t="s">
        <v>6141</v>
      </c>
      <c r="N2053">
        <v>0.93583333300000004</v>
      </c>
      <c r="O2053">
        <v>0</v>
      </c>
      <c r="P2053">
        <v>0</v>
      </c>
      <c r="Q2053">
        <v>1</v>
      </c>
      <c r="R2053">
        <v>16</v>
      </c>
      <c r="S2053">
        <v>0</v>
      </c>
      <c r="T2053">
        <v>0</v>
      </c>
      <c r="U2053">
        <v>0</v>
      </c>
      <c r="V2053">
        <v>0</v>
      </c>
      <c r="W2053">
        <v>0.93583300000000003</v>
      </c>
      <c r="X2053">
        <v>14.973333</v>
      </c>
      <c r="Y2053">
        <v>0</v>
      </c>
      <c r="Z2053">
        <v>0</v>
      </c>
    </row>
    <row r="2054" spans="1:26" x14ac:dyDescent="0.25">
      <c r="A2054">
        <v>2176013</v>
      </c>
      <c r="B2054">
        <v>1</v>
      </c>
      <c r="C2054" t="s">
        <v>76</v>
      </c>
      <c r="D2054" t="s">
        <v>89</v>
      </c>
      <c r="E2054" t="s">
        <v>181</v>
      </c>
      <c r="F2054" t="s">
        <v>6142</v>
      </c>
      <c r="G2054" t="s">
        <v>194</v>
      </c>
      <c r="H2054" t="s">
        <v>46</v>
      </c>
      <c r="I2054" t="s">
        <v>129</v>
      </c>
      <c r="J2054" t="s">
        <v>130</v>
      </c>
      <c r="K2054" t="s">
        <v>131</v>
      </c>
      <c r="L2054" t="s">
        <v>6143</v>
      </c>
      <c r="M2054" t="s">
        <v>6144</v>
      </c>
      <c r="N2054">
        <v>2.0613888880000002</v>
      </c>
      <c r="O2054">
        <v>0</v>
      </c>
      <c r="P2054">
        <v>16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32.982222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2176012</v>
      </c>
      <c r="B2055">
        <v>1</v>
      </c>
      <c r="C2055" t="s">
        <v>76</v>
      </c>
      <c r="D2055" t="s">
        <v>78</v>
      </c>
      <c r="E2055" t="s">
        <v>161</v>
      </c>
      <c r="F2055" t="s">
        <v>6145</v>
      </c>
      <c r="G2055" t="s">
        <v>163</v>
      </c>
      <c r="H2055" t="s">
        <v>46</v>
      </c>
      <c r="I2055" t="s">
        <v>129</v>
      </c>
      <c r="J2055" t="s">
        <v>130</v>
      </c>
      <c r="K2055" t="s">
        <v>131</v>
      </c>
      <c r="L2055" t="s">
        <v>6146</v>
      </c>
      <c r="M2055" t="s">
        <v>6147</v>
      </c>
      <c r="N2055">
        <v>2.667777777</v>
      </c>
      <c r="O2055">
        <v>0</v>
      </c>
      <c r="P2055">
        <v>583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1555.3144440000001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2176017</v>
      </c>
      <c r="B2056">
        <v>1</v>
      </c>
      <c r="C2056" t="s">
        <v>76</v>
      </c>
      <c r="D2056" t="s">
        <v>89</v>
      </c>
      <c r="E2056" t="s">
        <v>181</v>
      </c>
      <c r="F2056" t="s">
        <v>6148</v>
      </c>
      <c r="G2056" t="s">
        <v>194</v>
      </c>
      <c r="H2056" t="s">
        <v>46</v>
      </c>
      <c r="I2056" t="s">
        <v>129</v>
      </c>
      <c r="J2056" t="s">
        <v>130</v>
      </c>
      <c r="K2056" t="s">
        <v>131</v>
      </c>
      <c r="L2056" t="s">
        <v>6149</v>
      </c>
      <c r="M2056" t="s">
        <v>6150</v>
      </c>
      <c r="N2056">
        <v>2.008888888</v>
      </c>
      <c r="O2056">
        <v>0</v>
      </c>
      <c r="P2056">
        <v>4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8.0355559999999997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2176021</v>
      </c>
      <c r="B2057">
        <v>1</v>
      </c>
      <c r="C2057" t="s">
        <v>76</v>
      </c>
      <c r="D2057" t="s">
        <v>103</v>
      </c>
      <c r="E2057" t="s">
        <v>126</v>
      </c>
      <c r="F2057" t="s">
        <v>6151</v>
      </c>
      <c r="G2057" t="s">
        <v>163</v>
      </c>
      <c r="H2057" t="s">
        <v>46</v>
      </c>
      <c r="I2057" t="s">
        <v>129</v>
      </c>
      <c r="J2057" t="s">
        <v>130</v>
      </c>
      <c r="K2057" t="s">
        <v>131</v>
      </c>
      <c r="L2057" t="s">
        <v>6152</v>
      </c>
      <c r="M2057" t="s">
        <v>6153</v>
      </c>
      <c r="N2057">
        <v>0.63027777699999998</v>
      </c>
      <c r="O2057">
        <v>0</v>
      </c>
      <c r="P2057">
        <v>0</v>
      </c>
      <c r="Q2057">
        <v>0</v>
      </c>
      <c r="R2057">
        <v>128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80.675555000000003</v>
      </c>
      <c r="Y2057">
        <v>0</v>
      </c>
      <c r="Z2057">
        <v>0</v>
      </c>
    </row>
    <row r="2058" spans="1:26" x14ac:dyDescent="0.25">
      <c r="A2058">
        <v>2176016</v>
      </c>
      <c r="B2058">
        <v>1</v>
      </c>
      <c r="C2058" t="s">
        <v>76</v>
      </c>
      <c r="D2058" t="s">
        <v>99</v>
      </c>
      <c r="E2058" t="s">
        <v>181</v>
      </c>
      <c r="F2058" t="s">
        <v>6154</v>
      </c>
      <c r="G2058" t="s">
        <v>636</v>
      </c>
      <c r="H2058" t="s">
        <v>46</v>
      </c>
      <c r="I2058" t="s">
        <v>129</v>
      </c>
      <c r="J2058" t="s">
        <v>15</v>
      </c>
      <c r="K2058" t="s">
        <v>131</v>
      </c>
      <c r="L2058" t="s">
        <v>6155</v>
      </c>
      <c r="M2058" t="s">
        <v>6156</v>
      </c>
      <c r="N2058">
        <v>1.7636111109999999</v>
      </c>
      <c r="O2058">
        <v>0</v>
      </c>
      <c r="P2058">
        <v>3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5.2908330000000001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2176019</v>
      </c>
      <c r="B2059">
        <v>1</v>
      </c>
      <c r="C2059" t="s">
        <v>76</v>
      </c>
      <c r="D2059" t="s">
        <v>78</v>
      </c>
      <c r="E2059" t="s">
        <v>181</v>
      </c>
      <c r="F2059" t="s">
        <v>6157</v>
      </c>
      <c r="G2059" t="s">
        <v>183</v>
      </c>
      <c r="H2059" t="s">
        <v>46</v>
      </c>
      <c r="I2059" t="s">
        <v>129</v>
      </c>
      <c r="J2059" t="s">
        <v>130</v>
      </c>
      <c r="K2059" t="s">
        <v>131</v>
      </c>
      <c r="L2059" t="s">
        <v>6158</v>
      </c>
      <c r="M2059" t="s">
        <v>6159</v>
      </c>
      <c r="N2059">
        <v>9.1127777769999998</v>
      </c>
      <c r="O2059">
        <v>0</v>
      </c>
      <c r="P2059">
        <v>6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54.676667000000002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2176023</v>
      </c>
      <c r="B2060">
        <v>1</v>
      </c>
      <c r="C2060" t="s">
        <v>76</v>
      </c>
      <c r="D2060" t="s">
        <v>78</v>
      </c>
      <c r="E2060" t="s">
        <v>181</v>
      </c>
      <c r="F2060" t="s">
        <v>6160</v>
      </c>
      <c r="G2060" t="s">
        <v>183</v>
      </c>
      <c r="H2060" t="s">
        <v>46</v>
      </c>
      <c r="I2060" t="s">
        <v>129</v>
      </c>
      <c r="J2060" t="s">
        <v>130</v>
      </c>
      <c r="K2060" t="s">
        <v>131</v>
      </c>
      <c r="L2060" t="s">
        <v>6161</v>
      </c>
      <c r="M2060" t="s">
        <v>6162</v>
      </c>
      <c r="N2060">
        <v>4.5355555550000002</v>
      </c>
      <c r="O2060">
        <v>0</v>
      </c>
      <c r="P2060">
        <v>1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4.5355559999999997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2176026</v>
      </c>
      <c r="B2061">
        <v>1</v>
      </c>
      <c r="C2061" t="s">
        <v>77</v>
      </c>
      <c r="D2061" t="s">
        <v>114</v>
      </c>
      <c r="E2061" t="s">
        <v>181</v>
      </c>
      <c r="F2061" t="s">
        <v>6163</v>
      </c>
      <c r="G2061" t="s">
        <v>194</v>
      </c>
      <c r="H2061" t="s">
        <v>46</v>
      </c>
      <c r="I2061" t="s">
        <v>129</v>
      </c>
      <c r="J2061" t="s">
        <v>130</v>
      </c>
      <c r="K2061" t="s">
        <v>131</v>
      </c>
      <c r="L2061" t="s">
        <v>6164</v>
      </c>
      <c r="M2061" t="s">
        <v>6165</v>
      </c>
      <c r="N2061">
        <v>1.7327777769999999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7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12.129443999999999</v>
      </c>
    </row>
    <row r="2062" spans="1:26" x14ac:dyDescent="0.25">
      <c r="A2062">
        <v>2176042</v>
      </c>
      <c r="B2062">
        <v>1</v>
      </c>
      <c r="C2062" t="s">
        <v>77</v>
      </c>
      <c r="D2062" t="s">
        <v>116</v>
      </c>
      <c r="E2062" t="s">
        <v>126</v>
      </c>
      <c r="F2062" t="s">
        <v>6166</v>
      </c>
      <c r="G2062" t="s">
        <v>128</v>
      </c>
      <c r="H2062" t="s">
        <v>46</v>
      </c>
      <c r="I2062" t="s">
        <v>129</v>
      </c>
      <c r="J2062" t="s">
        <v>130</v>
      </c>
      <c r="K2062" t="s">
        <v>131</v>
      </c>
      <c r="L2062" t="s">
        <v>6167</v>
      </c>
      <c r="M2062" t="s">
        <v>6168</v>
      </c>
      <c r="N2062">
        <v>2.5636111110000002</v>
      </c>
      <c r="O2062">
        <v>0</v>
      </c>
      <c r="P2062">
        <v>14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35.890555999999997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2176029</v>
      </c>
      <c r="B2063">
        <v>1</v>
      </c>
      <c r="C2063" t="s">
        <v>76</v>
      </c>
      <c r="D2063" t="s">
        <v>100</v>
      </c>
      <c r="E2063" t="s">
        <v>181</v>
      </c>
      <c r="F2063" t="s">
        <v>6169</v>
      </c>
      <c r="G2063" t="s">
        <v>1384</v>
      </c>
      <c r="H2063" t="s">
        <v>46</v>
      </c>
      <c r="I2063" t="s">
        <v>129</v>
      </c>
      <c r="J2063" t="s">
        <v>130</v>
      </c>
      <c r="K2063" t="s">
        <v>131</v>
      </c>
      <c r="L2063" t="s">
        <v>6170</v>
      </c>
      <c r="M2063" t="s">
        <v>6171</v>
      </c>
      <c r="N2063">
        <v>1.057222222</v>
      </c>
      <c r="O2063">
        <v>0</v>
      </c>
      <c r="P2063">
        <v>2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2.1144440000000002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2176025</v>
      </c>
      <c r="B2064">
        <v>1</v>
      </c>
      <c r="C2064" t="s">
        <v>76</v>
      </c>
      <c r="D2064" t="s">
        <v>79</v>
      </c>
      <c r="E2064" t="s">
        <v>181</v>
      </c>
      <c r="F2064" t="s">
        <v>6172</v>
      </c>
      <c r="G2064" t="s">
        <v>194</v>
      </c>
      <c r="H2064" t="s">
        <v>46</v>
      </c>
      <c r="I2064" t="s">
        <v>129</v>
      </c>
      <c r="J2064" t="s">
        <v>130</v>
      </c>
      <c r="K2064" t="s">
        <v>131</v>
      </c>
      <c r="L2064" t="s">
        <v>6173</v>
      </c>
      <c r="M2064" t="s">
        <v>6174</v>
      </c>
      <c r="N2064">
        <v>1.3505555549999999</v>
      </c>
      <c r="O2064">
        <v>0</v>
      </c>
      <c r="P2064">
        <v>4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5.4022220000000001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2176028</v>
      </c>
      <c r="B2065">
        <v>1</v>
      </c>
      <c r="C2065" t="s">
        <v>76</v>
      </c>
      <c r="D2065" t="s">
        <v>85</v>
      </c>
      <c r="E2065" t="s">
        <v>126</v>
      </c>
      <c r="F2065" t="s">
        <v>4371</v>
      </c>
      <c r="G2065" t="s">
        <v>444</v>
      </c>
      <c r="H2065" t="s">
        <v>46</v>
      </c>
      <c r="I2065" t="s">
        <v>129</v>
      </c>
      <c r="J2065" t="s">
        <v>130</v>
      </c>
      <c r="K2065" t="s">
        <v>131</v>
      </c>
      <c r="L2065" t="s">
        <v>6175</v>
      </c>
      <c r="M2065" t="s">
        <v>6176</v>
      </c>
      <c r="N2065">
        <v>1.703888888</v>
      </c>
      <c r="O2065">
        <v>0</v>
      </c>
      <c r="P2065">
        <v>28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47.708888999999999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2176033</v>
      </c>
      <c r="B2066">
        <v>1</v>
      </c>
      <c r="C2066" t="s">
        <v>76</v>
      </c>
      <c r="D2066" t="s">
        <v>89</v>
      </c>
      <c r="E2066" t="s">
        <v>126</v>
      </c>
      <c r="F2066" t="s">
        <v>6177</v>
      </c>
      <c r="G2066" t="s">
        <v>140</v>
      </c>
      <c r="H2066" t="s">
        <v>46</v>
      </c>
      <c r="I2066" t="s">
        <v>129</v>
      </c>
      <c r="J2066" t="s">
        <v>130</v>
      </c>
      <c r="K2066" t="s">
        <v>131</v>
      </c>
      <c r="L2066" t="s">
        <v>6178</v>
      </c>
      <c r="M2066" t="s">
        <v>6179</v>
      </c>
      <c r="N2066">
        <v>2.88</v>
      </c>
      <c r="O2066">
        <v>0</v>
      </c>
      <c r="P2066">
        <v>17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48.96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2176030</v>
      </c>
      <c r="B2067">
        <v>1</v>
      </c>
      <c r="C2067" t="s">
        <v>77</v>
      </c>
      <c r="D2067" t="s">
        <v>111</v>
      </c>
      <c r="E2067" t="s">
        <v>126</v>
      </c>
      <c r="F2067" t="s">
        <v>6180</v>
      </c>
      <c r="G2067" t="s">
        <v>128</v>
      </c>
      <c r="H2067" t="s">
        <v>46</v>
      </c>
      <c r="I2067" t="s">
        <v>129</v>
      </c>
      <c r="J2067" t="s">
        <v>130</v>
      </c>
      <c r="K2067" t="s">
        <v>131</v>
      </c>
      <c r="L2067" t="s">
        <v>6181</v>
      </c>
      <c r="M2067" t="s">
        <v>6182</v>
      </c>
      <c r="N2067">
        <v>1.6544444439999999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6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9.9266670000000001</v>
      </c>
    </row>
    <row r="2068" spans="1:26" x14ac:dyDescent="0.25">
      <c r="A2068">
        <v>2176036</v>
      </c>
      <c r="B2068">
        <v>1</v>
      </c>
      <c r="C2068" t="s">
        <v>76</v>
      </c>
      <c r="D2068" t="s">
        <v>92</v>
      </c>
      <c r="E2068" t="s">
        <v>181</v>
      </c>
      <c r="F2068" t="s">
        <v>6183</v>
      </c>
      <c r="G2068" t="s">
        <v>194</v>
      </c>
      <c r="H2068" t="s">
        <v>46</v>
      </c>
      <c r="I2068" t="s">
        <v>129</v>
      </c>
      <c r="J2068" t="s">
        <v>130</v>
      </c>
      <c r="K2068" t="s">
        <v>131</v>
      </c>
      <c r="L2068" t="s">
        <v>6184</v>
      </c>
      <c r="M2068" t="s">
        <v>6185</v>
      </c>
      <c r="N2068">
        <v>7.5255555550000004</v>
      </c>
      <c r="O2068">
        <v>0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7.5255559999999999</v>
      </c>
      <c r="Y2068">
        <v>0</v>
      </c>
      <c r="Z2068">
        <v>0</v>
      </c>
    </row>
    <row r="2069" spans="1:26" x14ac:dyDescent="0.25">
      <c r="A2069">
        <v>2176038</v>
      </c>
      <c r="B2069">
        <v>1</v>
      </c>
      <c r="C2069" t="s">
        <v>76</v>
      </c>
      <c r="D2069" t="s">
        <v>89</v>
      </c>
      <c r="E2069" t="s">
        <v>181</v>
      </c>
      <c r="F2069" t="s">
        <v>6186</v>
      </c>
      <c r="G2069" t="s">
        <v>194</v>
      </c>
      <c r="H2069" t="s">
        <v>46</v>
      </c>
      <c r="I2069" t="s">
        <v>129</v>
      </c>
      <c r="J2069" t="s">
        <v>130</v>
      </c>
      <c r="K2069" t="s">
        <v>131</v>
      </c>
      <c r="L2069" t="s">
        <v>6187</v>
      </c>
      <c r="M2069" t="s">
        <v>6188</v>
      </c>
      <c r="N2069">
        <v>4.4077777769999997</v>
      </c>
      <c r="O2069">
        <v>0</v>
      </c>
      <c r="P2069">
        <v>1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4.4077780000000004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2176034</v>
      </c>
      <c r="B2070">
        <v>1</v>
      </c>
      <c r="C2070" t="s">
        <v>76</v>
      </c>
      <c r="D2070" t="s">
        <v>84</v>
      </c>
      <c r="E2070" t="s">
        <v>181</v>
      </c>
      <c r="F2070" t="s">
        <v>6189</v>
      </c>
      <c r="G2070" t="s">
        <v>287</v>
      </c>
      <c r="H2070" t="s">
        <v>46</v>
      </c>
      <c r="I2070" t="s">
        <v>129</v>
      </c>
      <c r="J2070" t="s">
        <v>130</v>
      </c>
      <c r="K2070" t="s">
        <v>131</v>
      </c>
      <c r="L2070" t="s">
        <v>6190</v>
      </c>
      <c r="M2070" t="s">
        <v>6191</v>
      </c>
      <c r="N2070">
        <v>1.136111111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1.1361110000000001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2176047</v>
      </c>
      <c r="B2071">
        <v>1</v>
      </c>
      <c r="C2071" t="s">
        <v>77</v>
      </c>
      <c r="D2071" t="s">
        <v>124</v>
      </c>
      <c r="E2071" t="s">
        <v>181</v>
      </c>
      <c r="F2071" t="s">
        <v>6192</v>
      </c>
      <c r="G2071" t="s">
        <v>163</v>
      </c>
      <c r="H2071" t="s">
        <v>46</v>
      </c>
      <c r="I2071" t="s">
        <v>129</v>
      </c>
      <c r="J2071" t="s">
        <v>130</v>
      </c>
      <c r="K2071" t="s">
        <v>131</v>
      </c>
      <c r="L2071" t="s">
        <v>6193</v>
      </c>
      <c r="M2071" t="s">
        <v>6194</v>
      </c>
      <c r="N2071">
        <v>2.7172222220000002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2.717222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2176041</v>
      </c>
      <c r="B2072">
        <v>1</v>
      </c>
      <c r="C2072" t="s">
        <v>76</v>
      </c>
      <c r="D2072" t="s">
        <v>96</v>
      </c>
      <c r="E2072" t="s">
        <v>126</v>
      </c>
      <c r="F2072" t="s">
        <v>6195</v>
      </c>
      <c r="G2072" t="s">
        <v>128</v>
      </c>
      <c r="H2072" t="s">
        <v>46</v>
      </c>
      <c r="I2072" t="s">
        <v>129</v>
      </c>
      <c r="J2072" t="s">
        <v>130</v>
      </c>
      <c r="K2072" t="s">
        <v>131</v>
      </c>
      <c r="L2072" t="s">
        <v>6196</v>
      </c>
      <c r="M2072" t="s">
        <v>6197</v>
      </c>
      <c r="N2072">
        <v>3.3369444439999998</v>
      </c>
      <c r="O2072">
        <v>0</v>
      </c>
      <c r="P2072">
        <v>34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113.45611100000001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2176045</v>
      </c>
      <c r="B2073">
        <v>1</v>
      </c>
      <c r="C2073" t="s">
        <v>76</v>
      </c>
      <c r="D2073" t="s">
        <v>93</v>
      </c>
      <c r="E2073" t="s">
        <v>181</v>
      </c>
      <c r="F2073" t="s">
        <v>6198</v>
      </c>
      <c r="G2073" t="s">
        <v>194</v>
      </c>
      <c r="H2073" t="s">
        <v>46</v>
      </c>
      <c r="I2073" t="s">
        <v>129</v>
      </c>
      <c r="J2073" t="s">
        <v>130</v>
      </c>
      <c r="K2073" t="s">
        <v>131</v>
      </c>
      <c r="L2073" t="s">
        <v>6199</v>
      </c>
      <c r="M2073" t="s">
        <v>6200</v>
      </c>
      <c r="N2073">
        <v>3.2374999999999998</v>
      </c>
      <c r="O2073">
        <v>0</v>
      </c>
      <c r="P2073">
        <v>2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6.4749999999999996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2176044</v>
      </c>
      <c r="B2074">
        <v>1</v>
      </c>
      <c r="C2074" t="s">
        <v>76</v>
      </c>
      <c r="D2074" t="s">
        <v>79</v>
      </c>
      <c r="E2074" t="s">
        <v>181</v>
      </c>
      <c r="F2074" t="s">
        <v>6201</v>
      </c>
      <c r="G2074" t="s">
        <v>287</v>
      </c>
      <c r="H2074" t="s">
        <v>46</v>
      </c>
      <c r="I2074" t="s">
        <v>129</v>
      </c>
      <c r="J2074" t="s">
        <v>130</v>
      </c>
      <c r="K2074" t="s">
        <v>131</v>
      </c>
      <c r="L2074" t="s">
        <v>6202</v>
      </c>
      <c r="M2074" t="s">
        <v>6203</v>
      </c>
      <c r="N2074">
        <v>0.56777777699999998</v>
      </c>
      <c r="O2074">
        <v>0</v>
      </c>
      <c r="P2074">
        <v>2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1.135556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2176048</v>
      </c>
      <c r="B2075">
        <v>1</v>
      </c>
      <c r="C2075" t="s">
        <v>77</v>
      </c>
      <c r="D2075" t="s">
        <v>113</v>
      </c>
      <c r="E2075" t="s">
        <v>181</v>
      </c>
      <c r="F2075" t="s">
        <v>6204</v>
      </c>
      <c r="G2075" t="s">
        <v>194</v>
      </c>
      <c r="H2075" t="s">
        <v>46</v>
      </c>
      <c r="I2075" t="s">
        <v>129</v>
      </c>
      <c r="J2075" t="s">
        <v>130</v>
      </c>
      <c r="K2075" t="s">
        <v>131</v>
      </c>
      <c r="L2075" t="s">
        <v>6205</v>
      </c>
      <c r="M2075" t="s">
        <v>6206</v>
      </c>
      <c r="N2075">
        <v>1.4736111110000001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1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1.473611</v>
      </c>
    </row>
    <row r="2076" spans="1:26" x14ac:dyDescent="0.25">
      <c r="A2076">
        <v>2176054</v>
      </c>
      <c r="B2076">
        <v>1</v>
      </c>
      <c r="C2076" t="s">
        <v>76</v>
      </c>
      <c r="D2076" t="s">
        <v>92</v>
      </c>
      <c r="E2076" t="s">
        <v>126</v>
      </c>
      <c r="F2076" t="s">
        <v>6207</v>
      </c>
      <c r="G2076" t="s">
        <v>140</v>
      </c>
      <c r="H2076" t="s">
        <v>46</v>
      </c>
      <c r="I2076" t="s">
        <v>129</v>
      </c>
      <c r="J2076" t="s">
        <v>130</v>
      </c>
      <c r="K2076" t="s">
        <v>131</v>
      </c>
      <c r="L2076" t="s">
        <v>6208</v>
      </c>
      <c r="M2076" t="s">
        <v>6209</v>
      </c>
      <c r="N2076">
        <v>6.3852777769999998</v>
      </c>
      <c r="O2076">
        <v>0</v>
      </c>
      <c r="P2076">
        <v>0</v>
      </c>
      <c r="Q2076">
        <v>0</v>
      </c>
      <c r="R2076">
        <v>64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408.65777800000001</v>
      </c>
      <c r="Y2076">
        <v>0</v>
      </c>
      <c r="Z2076">
        <v>0</v>
      </c>
    </row>
    <row r="2077" spans="1:26" x14ac:dyDescent="0.25">
      <c r="A2077">
        <v>2176050</v>
      </c>
      <c r="B2077">
        <v>1</v>
      </c>
      <c r="C2077" t="s">
        <v>77</v>
      </c>
      <c r="D2077" t="s">
        <v>119</v>
      </c>
      <c r="E2077" t="s">
        <v>181</v>
      </c>
      <c r="F2077" t="s">
        <v>6210</v>
      </c>
      <c r="G2077" t="s">
        <v>183</v>
      </c>
      <c r="H2077" t="s">
        <v>46</v>
      </c>
      <c r="I2077" t="s">
        <v>129</v>
      </c>
      <c r="J2077" t="s">
        <v>130</v>
      </c>
      <c r="K2077" t="s">
        <v>131</v>
      </c>
      <c r="L2077" t="s">
        <v>6211</v>
      </c>
      <c r="M2077" t="s">
        <v>6212</v>
      </c>
      <c r="N2077">
        <v>4.0233333330000001</v>
      </c>
      <c r="O2077">
        <v>0</v>
      </c>
      <c r="P2077">
        <v>1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4.023333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2176058</v>
      </c>
      <c r="B2078">
        <v>1</v>
      </c>
      <c r="C2078" t="s">
        <v>76</v>
      </c>
      <c r="D2078" t="s">
        <v>92</v>
      </c>
      <c r="E2078" t="s">
        <v>126</v>
      </c>
      <c r="F2078" t="s">
        <v>6213</v>
      </c>
      <c r="G2078" t="s">
        <v>128</v>
      </c>
      <c r="H2078" t="s">
        <v>46</v>
      </c>
      <c r="I2078" t="s">
        <v>129</v>
      </c>
      <c r="J2078" t="s">
        <v>130</v>
      </c>
      <c r="K2078" t="s">
        <v>131</v>
      </c>
      <c r="L2078" t="s">
        <v>6214</v>
      </c>
      <c r="M2078" t="s">
        <v>6215</v>
      </c>
      <c r="N2078">
        <v>4.7602777769999998</v>
      </c>
      <c r="O2078">
        <v>0</v>
      </c>
      <c r="P2078">
        <v>0</v>
      </c>
      <c r="Q2078">
        <v>0</v>
      </c>
      <c r="R2078">
        <v>79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376.06194399999998</v>
      </c>
      <c r="Y2078">
        <v>0</v>
      </c>
      <c r="Z2078">
        <v>0</v>
      </c>
    </row>
    <row r="2079" spans="1:26" x14ac:dyDescent="0.25">
      <c r="A2079">
        <v>2176060</v>
      </c>
      <c r="B2079">
        <v>1</v>
      </c>
      <c r="C2079" t="s">
        <v>77</v>
      </c>
      <c r="D2079" t="s">
        <v>109</v>
      </c>
      <c r="E2079" t="s">
        <v>181</v>
      </c>
      <c r="F2079" t="s">
        <v>6216</v>
      </c>
      <c r="G2079" t="s">
        <v>194</v>
      </c>
      <c r="H2079" t="s">
        <v>46</v>
      </c>
      <c r="I2079" t="s">
        <v>129</v>
      </c>
      <c r="J2079" t="s">
        <v>130</v>
      </c>
      <c r="K2079" t="s">
        <v>131</v>
      </c>
      <c r="L2079" t="s">
        <v>6217</v>
      </c>
      <c r="M2079" t="s">
        <v>6218</v>
      </c>
      <c r="N2079">
        <v>3.2374999999999998</v>
      </c>
      <c r="O2079">
        <v>0</v>
      </c>
      <c r="P2079">
        <v>1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3.2374999999999998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2176061</v>
      </c>
      <c r="B2080">
        <v>1</v>
      </c>
      <c r="C2080" t="s">
        <v>76</v>
      </c>
      <c r="D2080" t="s">
        <v>89</v>
      </c>
      <c r="E2080" t="s">
        <v>126</v>
      </c>
      <c r="F2080" t="s">
        <v>6219</v>
      </c>
      <c r="G2080" t="s">
        <v>916</v>
      </c>
      <c r="H2080" t="s">
        <v>46</v>
      </c>
      <c r="I2080" t="s">
        <v>129</v>
      </c>
      <c r="J2080" t="s">
        <v>130</v>
      </c>
      <c r="K2080" t="s">
        <v>131</v>
      </c>
      <c r="L2080" t="s">
        <v>6220</v>
      </c>
      <c r="M2080" t="s">
        <v>6221</v>
      </c>
      <c r="N2080">
        <v>3.0186111109999998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18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54.335000000000001</v>
      </c>
    </row>
    <row r="2081" spans="1:26" x14ac:dyDescent="0.25">
      <c r="A2081">
        <v>2176064</v>
      </c>
      <c r="B2081">
        <v>1</v>
      </c>
      <c r="C2081" t="s">
        <v>76</v>
      </c>
      <c r="D2081" t="s">
        <v>78</v>
      </c>
      <c r="E2081" t="s">
        <v>181</v>
      </c>
      <c r="F2081" t="s">
        <v>6222</v>
      </c>
      <c r="G2081" t="s">
        <v>194</v>
      </c>
      <c r="H2081" t="s">
        <v>46</v>
      </c>
      <c r="I2081" t="s">
        <v>129</v>
      </c>
      <c r="J2081" t="s">
        <v>130</v>
      </c>
      <c r="K2081" t="s">
        <v>131</v>
      </c>
      <c r="L2081" t="s">
        <v>6223</v>
      </c>
      <c r="M2081" t="s">
        <v>6224</v>
      </c>
      <c r="N2081">
        <v>2.2372222220000002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2.237222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2176065</v>
      </c>
      <c r="B2082">
        <v>1</v>
      </c>
      <c r="C2082" t="s">
        <v>76</v>
      </c>
      <c r="D2082" t="s">
        <v>98</v>
      </c>
      <c r="E2082" t="s">
        <v>181</v>
      </c>
      <c r="F2082" t="s">
        <v>6225</v>
      </c>
      <c r="G2082" t="s">
        <v>194</v>
      </c>
      <c r="H2082" t="s">
        <v>46</v>
      </c>
      <c r="I2082" t="s">
        <v>129</v>
      </c>
      <c r="J2082" t="s">
        <v>130</v>
      </c>
      <c r="K2082" t="s">
        <v>131</v>
      </c>
      <c r="L2082" t="s">
        <v>6226</v>
      </c>
      <c r="M2082" t="s">
        <v>6227</v>
      </c>
      <c r="N2082">
        <v>2.3772222219999999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1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2.3772220000000002</v>
      </c>
    </row>
    <row r="2083" spans="1:26" x14ac:dyDescent="0.25">
      <c r="A2083">
        <v>2176066</v>
      </c>
      <c r="B2083">
        <v>1</v>
      </c>
      <c r="C2083" t="s">
        <v>76</v>
      </c>
      <c r="D2083" t="s">
        <v>80</v>
      </c>
      <c r="E2083" t="s">
        <v>181</v>
      </c>
      <c r="F2083" t="s">
        <v>6228</v>
      </c>
      <c r="G2083" t="s">
        <v>194</v>
      </c>
      <c r="H2083" t="s">
        <v>46</v>
      </c>
      <c r="I2083" t="s">
        <v>129</v>
      </c>
      <c r="J2083" t="s">
        <v>130</v>
      </c>
      <c r="K2083" t="s">
        <v>131</v>
      </c>
      <c r="L2083" t="s">
        <v>6229</v>
      </c>
      <c r="M2083" t="s">
        <v>6230</v>
      </c>
      <c r="N2083">
        <v>4.039722222</v>
      </c>
      <c r="O2083">
        <v>0</v>
      </c>
      <c r="P2083">
        <v>2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8.0794440000000005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2176082</v>
      </c>
      <c r="B2084">
        <v>1</v>
      </c>
      <c r="C2084" t="s">
        <v>76</v>
      </c>
      <c r="D2084" t="s">
        <v>92</v>
      </c>
      <c r="E2084" t="s">
        <v>126</v>
      </c>
      <c r="F2084" t="s">
        <v>6231</v>
      </c>
      <c r="G2084" t="s">
        <v>640</v>
      </c>
      <c r="H2084" t="s">
        <v>46</v>
      </c>
      <c r="I2084" t="s">
        <v>129</v>
      </c>
      <c r="J2084" t="s">
        <v>130</v>
      </c>
      <c r="K2084" t="s">
        <v>131</v>
      </c>
      <c r="L2084" t="s">
        <v>6232</v>
      </c>
      <c r="M2084" t="s">
        <v>6233</v>
      </c>
      <c r="N2084">
        <v>3.4594444439999998</v>
      </c>
      <c r="O2084">
        <v>0</v>
      </c>
      <c r="P2084">
        <v>0</v>
      </c>
      <c r="Q2084">
        <v>0</v>
      </c>
      <c r="R2084">
        <v>17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58.810555999999998</v>
      </c>
      <c r="Y2084">
        <v>0</v>
      </c>
      <c r="Z2084">
        <v>0</v>
      </c>
    </row>
    <row r="2085" spans="1:26" x14ac:dyDescent="0.25">
      <c r="A2085">
        <v>2176068</v>
      </c>
      <c r="B2085">
        <v>1</v>
      </c>
      <c r="C2085" t="s">
        <v>76</v>
      </c>
      <c r="D2085" t="s">
        <v>89</v>
      </c>
      <c r="E2085" t="s">
        <v>181</v>
      </c>
      <c r="F2085" t="s">
        <v>6234</v>
      </c>
      <c r="G2085" t="s">
        <v>194</v>
      </c>
      <c r="H2085" t="s">
        <v>46</v>
      </c>
      <c r="I2085" t="s">
        <v>129</v>
      </c>
      <c r="J2085" t="s">
        <v>130</v>
      </c>
      <c r="K2085" t="s">
        <v>131</v>
      </c>
      <c r="L2085" t="s">
        <v>6235</v>
      </c>
      <c r="M2085" t="s">
        <v>6236</v>
      </c>
      <c r="N2085">
        <v>3.1502777769999999</v>
      </c>
      <c r="O2085">
        <v>0</v>
      </c>
      <c r="P2085">
        <v>1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3.1502780000000001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2176076</v>
      </c>
      <c r="B2086">
        <v>1</v>
      </c>
      <c r="C2086" t="s">
        <v>76</v>
      </c>
      <c r="D2086" t="s">
        <v>96</v>
      </c>
      <c r="E2086" t="s">
        <v>126</v>
      </c>
      <c r="F2086" t="s">
        <v>6237</v>
      </c>
      <c r="G2086" t="s">
        <v>128</v>
      </c>
      <c r="H2086" t="s">
        <v>46</v>
      </c>
      <c r="I2086" t="s">
        <v>129</v>
      </c>
      <c r="J2086" t="s">
        <v>130</v>
      </c>
      <c r="K2086" t="s">
        <v>131</v>
      </c>
      <c r="L2086" t="s">
        <v>6238</v>
      </c>
      <c r="M2086" t="s">
        <v>6239</v>
      </c>
      <c r="N2086">
        <v>1.231944444</v>
      </c>
      <c r="O2086">
        <v>0</v>
      </c>
      <c r="P2086">
        <v>1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1.2319439999999999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2176070</v>
      </c>
      <c r="B2087">
        <v>1</v>
      </c>
      <c r="C2087" t="s">
        <v>76</v>
      </c>
      <c r="D2087" t="s">
        <v>99</v>
      </c>
      <c r="E2087" t="s">
        <v>718</v>
      </c>
      <c r="F2087" t="s">
        <v>6240</v>
      </c>
      <c r="G2087" t="s">
        <v>726</v>
      </c>
      <c r="H2087" t="s">
        <v>46</v>
      </c>
      <c r="I2087" t="s">
        <v>129</v>
      </c>
      <c r="J2087" t="s">
        <v>130</v>
      </c>
      <c r="K2087" t="s">
        <v>131</v>
      </c>
      <c r="L2087" t="s">
        <v>6241</v>
      </c>
      <c r="M2087" t="s">
        <v>6242</v>
      </c>
      <c r="N2087">
        <v>0.62</v>
      </c>
      <c r="O2087">
        <v>0</v>
      </c>
      <c r="P2087">
        <v>45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27.9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2176074</v>
      </c>
      <c r="B2088">
        <v>1</v>
      </c>
      <c r="C2088" t="s">
        <v>76</v>
      </c>
      <c r="D2088" t="s">
        <v>93</v>
      </c>
      <c r="E2088" t="s">
        <v>181</v>
      </c>
      <c r="F2088" t="s">
        <v>6243</v>
      </c>
      <c r="G2088" t="s">
        <v>194</v>
      </c>
      <c r="H2088" t="s">
        <v>46</v>
      </c>
      <c r="I2088" t="s">
        <v>129</v>
      </c>
      <c r="J2088" t="s">
        <v>130</v>
      </c>
      <c r="K2088" t="s">
        <v>131</v>
      </c>
      <c r="L2088" t="s">
        <v>6244</v>
      </c>
      <c r="M2088" t="s">
        <v>6245</v>
      </c>
      <c r="N2088">
        <v>3.9402777769999999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3.9402780000000002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2176073</v>
      </c>
      <c r="B2089">
        <v>1</v>
      </c>
      <c r="C2089" t="s">
        <v>76</v>
      </c>
      <c r="D2089" t="s">
        <v>95</v>
      </c>
      <c r="E2089" t="s">
        <v>143</v>
      </c>
      <c r="F2089" t="s">
        <v>6246</v>
      </c>
      <c r="G2089" t="s">
        <v>145</v>
      </c>
      <c r="H2089" t="s">
        <v>47</v>
      </c>
      <c r="I2089" t="s">
        <v>129</v>
      </c>
      <c r="J2089" t="s">
        <v>130</v>
      </c>
      <c r="K2089" t="s">
        <v>131</v>
      </c>
      <c r="L2089" t="s">
        <v>6247</v>
      </c>
      <c r="M2089" t="s">
        <v>6248</v>
      </c>
      <c r="N2089">
        <v>5.0491666659999996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145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732.12916700000005</v>
      </c>
    </row>
    <row r="2090" spans="1:26" x14ac:dyDescent="0.25">
      <c r="A2090">
        <v>2176075</v>
      </c>
      <c r="B2090">
        <v>1</v>
      </c>
      <c r="C2090" t="s">
        <v>76</v>
      </c>
      <c r="D2090" t="s">
        <v>96</v>
      </c>
      <c r="E2090" t="s">
        <v>126</v>
      </c>
      <c r="F2090" t="s">
        <v>6249</v>
      </c>
      <c r="G2090" t="s">
        <v>163</v>
      </c>
      <c r="H2090" t="s">
        <v>46</v>
      </c>
      <c r="I2090" t="s">
        <v>129</v>
      </c>
      <c r="J2090" t="s">
        <v>130</v>
      </c>
      <c r="K2090" t="s">
        <v>131</v>
      </c>
      <c r="L2090" t="s">
        <v>6250</v>
      </c>
      <c r="M2090" t="s">
        <v>6251</v>
      </c>
      <c r="N2090">
        <v>2.7494444439999999</v>
      </c>
      <c r="O2090">
        <v>0</v>
      </c>
      <c r="P2090">
        <v>32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87.982221999999993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2176083</v>
      </c>
      <c r="B2091">
        <v>1</v>
      </c>
      <c r="C2091" t="s">
        <v>76</v>
      </c>
      <c r="D2091" t="s">
        <v>86</v>
      </c>
      <c r="E2091" t="s">
        <v>718</v>
      </c>
      <c r="F2091" t="s">
        <v>3386</v>
      </c>
      <c r="G2091" t="s">
        <v>128</v>
      </c>
      <c r="H2091" t="s">
        <v>46</v>
      </c>
      <c r="I2091" t="s">
        <v>129</v>
      </c>
      <c r="J2091" t="s">
        <v>130</v>
      </c>
      <c r="K2091" t="s">
        <v>131</v>
      </c>
      <c r="L2091" t="s">
        <v>6252</v>
      </c>
      <c r="M2091" t="s">
        <v>6253</v>
      </c>
      <c r="N2091">
        <v>1.910555555</v>
      </c>
      <c r="O2091">
        <v>0</v>
      </c>
      <c r="P2091">
        <v>86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164.30777800000001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2176084</v>
      </c>
      <c r="B2092">
        <v>1</v>
      </c>
      <c r="C2092" t="s">
        <v>77</v>
      </c>
      <c r="D2092" t="s">
        <v>108</v>
      </c>
      <c r="E2092" t="s">
        <v>181</v>
      </c>
      <c r="F2092" t="s">
        <v>6254</v>
      </c>
      <c r="G2092" t="s">
        <v>194</v>
      </c>
      <c r="H2092" t="s">
        <v>46</v>
      </c>
      <c r="I2092" t="s">
        <v>129</v>
      </c>
      <c r="J2092" t="s">
        <v>130</v>
      </c>
      <c r="K2092" t="s">
        <v>131</v>
      </c>
      <c r="L2092" t="s">
        <v>6255</v>
      </c>
      <c r="M2092" t="s">
        <v>6256</v>
      </c>
      <c r="N2092">
        <v>2.6605555550000002</v>
      </c>
      <c r="O2092">
        <v>0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2.6605560000000001</v>
      </c>
      <c r="Y2092">
        <v>0</v>
      </c>
      <c r="Z2092">
        <v>0</v>
      </c>
    </row>
    <row r="2093" spans="1:26" x14ac:dyDescent="0.25">
      <c r="A2093">
        <v>2176091</v>
      </c>
      <c r="B2093">
        <v>1</v>
      </c>
      <c r="C2093" t="s">
        <v>76</v>
      </c>
      <c r="D2093" t="s">
        <v>89</v>
      </c>
      <c r="E2093" t="s">
        <v>143</v>
      </c>
      <c r="F2093" t="s">
        <v>6257</v>
      </c>
      <c r="G2093" t="s">
        <v>279</v>
      </c>
      <c r="H2093" t="s">
        <v>47</v>
      </c>
      <c r="I2093" t="s">
        <v>129</v>
      </c>
      <c r="J2093" t="s">
        <v>130</v>
      </c>
      <c r="K2093" t="s">
        <v>131</v>
      </c>
      <c r="L2093" t="s">
        <v>6258</v>
      </c>
      <c r="M2093" t="s">
        <v>6259</v>
      </c>
      <c r="N2093">
        <v>1.56</v>
      </c>
      <c r="O2093">
        <v>0</v>
      </c>
      <c r="P2093">
        <v>59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92.04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2176092</v>
      </c>
      <c r="B2094">
        <v>1</v>
      </c>
      <c r="C2094" t="s">
        <v>77</v>
      </c>
      <c r="D2094" t="s">
        <v>114</v>
      </c>
      <c r="E2094" t="s">
        <v>143</v>
      </c>
      <c r="F2094" t="s">
        <v>6260</v>
      </c>
      <c r="G2094" t="s">
        <v>145</v>
      </c>
      <c r="H2094" t="s">
        <v>47</v>
      </c>
      <c r="I2094" t="s">
        <v>129</v>
      </c>
      <c r="J2094" t="s">
        <v>130</v>
      </c>
      <c r="K2094" t="s">
        <v>131</v>
      </c>
      <c r="L2094" t="s">
        <v>6261</v>
      </c>
      <c r="M2094" t="s">
        <v>6262</v>
      </c>
      <c r="N2094">
        <v>1.2822222219999999</v>
      </c>
      <c r="O2094">
        <v>16</v>
      </c>
      <c r="P2094">
        <v>87</v>
      </c>
      <c r="Q2094">
        <v>0</v>
      </c>
      <c r="R2094">
        <v>0</v>
      </c>
      <c r="S2094">
        <v>0</v>
      </c>
      <c r="T2094">
        <v>0</v>
      </c>
      <c r="U2094">
        <v>20.515556</v>
      </c>
      <c r="V2094">
        <v>111.55333299999999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2176097</v>
      </c>
      <c r="B2095">
        <v>1</v>
      </c>
      <c r="C2095" t="s">
        <v>76</v>
      </c>
      <c r="D2095" t="s">
        <v>80</v>
      </c>
      <c r="E2095" t="s">
        <v>181</v>
      </c>
      <c r="F2095" t="s">
        <v>6263</v>
      </c>
      <c r="G2095" t="s">
        <v>194</v>
      </c>
      <c r="H2095" t="s">
        <v>46</v>
      </c>
      <c r="I2095" t="s">
        <v>129</v>
      </c>
      <c r="J2095" t="s">
        <v>130</v>
      </c>
      <c r="K2095" t="s">
        <v>131</v>
      </c>
      <c r="L2095" t="s">
        <v>6264</v>
      </c>
      <c r="M2095" t="s">
        <v>6265</v>
      </c>
      <c r="N2095">
        <v>4.72</v>
      </c>
      <c r="O2095">
        <v>0</v>
      </c>
      <c r="P2095">
        <v>1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4.72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2176099</v>
      </c>
      <c r="B2096">
        <v>1</v>
      </c>
      <c r="C2096" t="s">
        <v>76</v>
      </c>
      <c r="D2096" t="s">
        <v>92</v>
      </c>
      <c r="E2096" t="s">
        <v>143</v>
      </c>
      <c r="F2096" t="s">
        <v>6266</v>
      </c>
      <c r="G2096" t="s">
        <v>145</v>
      </c>
      <c r="H2096" t="s">
        <v>47</v>
      </c>
      <c r="I2096" t="s">
        <v>129</v>
      </c>
      <c r="J2096" t="s">
        <v>130</v>
      </c>
      <c r="K2096" t="s">
        <v>131</v>
      </c>
      <c r="L2096" t="s">
        <v>6267</v>
      </c>
      <c r="M2096" t="s">
        <v>6268</v>
      </c>
      <c r="N2096">
        <v>1.5888888880000001</v>
      </c>
      <c r="O2096">
        <v>0</v>
      </c>
      <c r="P2096">
        <v>0</v>
      </c>
      <c r="Q2096">
        <v>0</v>
      </c>
      <c r="R2096">
        <v>6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9.5333330000000007</v>
      </c>
      <c r="Y2096">
        <v>0</v>
      </c>
      <c r="Z2096">
        <v>0</v>
      </c>
    </row>
    <row r="2097" spans="1:26" x14ac:dyDescent="0.25">
      <c r="A2097">
        <v>2176100</v>
      </c>
      <c r="B2097">
        <v>1</v>
      </c>
      <c r="C2097" t="s">
        <v>76</v>
      </c>
      <c r="D2097" t="s">
        <v>80</v>
      </c>
      <c r="E2097" t="s">
        <v>126</v>
      </c>
      <c r="F2097" t="s">
        <v>6269</v>
      </c>
      <c r="G2097" t="s">
        <v>128</v>
      </c>
      <c r="H2097" t="s">
        <v>46</v>
      </c>
      <c r="I2097" t="s">
        <v>129</v>
      </c>
      <c r="J2097" t="s">
        <v>130</v>
      </c>
      <c r="K2097" t="s">
        <v>131</v>
      </c>
      <c r="L2097" t="s">
        <v>6270</v>
      </c>
      <c r="M2097" t="s">
        <v>6271</v>
      </c>
      <c r="N2097">
        <v>0.99555555500000004</v>
      </c>
      <c r="O2097">
        <v>0</v>
      </c>
      <c r="P2097">
        <v>44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43.804443999999997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2176105</v>
      </c>
      <c r="B2098">
        <v>1</v>
      </c>
      <c r="C2098" t="s">
        <v>76</v>
      </c>
      <c r="D2098" t="s">
        <v>101</v>
      </c>
      <c r="E2098" t="s">
        <v>181</v>
      </c>
      <c r="F2098" t="s">
        <v>6272</v>
      </c>
      <c r="G2098" t="s">
        <v>287</v>
      </c>
      <c r="H2098" t="s">
        <v>46</v>
      </c>
      <c r="I2098" t="s">
        <v>129</v>
      </c>
      <c r="J2098" t="s">
        <v>130</v>
      </c>
      <c r="K2098" t="s">
        <v>131</v>
      </c>
      <c r="L2098" t="s">
        <v>6273</v>
      </c>
      <c r="M2098" t="s">
        <v>6274</v>
      </c>
      <c r="N2098">
        <v>2.2630555550000002</v>
      </c>
      <c r="O2098">
        <v>0</v>
      </c>
      <c r="P2098">
        <v>14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31.682777999999999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2176103</v>
      </c>
      <c r="B2099">
        <v>1</v>
      </c>
      <c r="C2099" t="s">
        <v>76</v>
      </c>
      <c r="D2099" t="s">
        <v>103</v>
      </c>
      <c r="E2099" t="s">
        <v>181</v>
      </c>
      <c r="F2099" t="s">
        <v>6275</v>
      </c>
      <c r="G2099" t="s">
        <v>194</v>
      </c>
      <c r="H2099" t="s">
        <v>46</v>
      </c>
      <c r="I2099" t="s">
        <v>129</v>
      </c>
      <c r="J2099" t="s">
        <v>130</v>
      </c>
      <c r="K2099" t="s">
        <v>131</v>
      </c>
      <c r="L2099" t="s">
        <v>6276</v>
      </c>
      <c r="M2099" t="s">
        <v>6277</v>
      </c>
      <c r="N2099">
        <v>3.360833333</v>
      </c>
      <c r="O2099">
        <v>0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3.360833</v>
      </c>
      <c r="Y2099">
        <v>0</v>
      </c>
      <c r="Z2099">
        <v>0</v>
      </c>
    </row>
    <row r="2100" spans="1:26" x14ac:dyDescent="0.25">
      <c r="A2100">
        <v>2176124</v>
      </c>
      <c r="B2100">
        <v>1</v>
      </c>
      <c r="C2100" t="s">
        <v>77</v>
      </c>
      <c r="D2100" t="s">
        <v>114</v>
      </c>
      <c r="E2100" t="s">
        <v>143</v>
      </c>
      <c r="F2100" t="s">
        <v>6278</v>
      </c>
      <c r="G2100" t="s">
        <v>145</v>
      </c>
      <c r="H2100" t="s">
        <v>47</v>
      </c>
      <c r="I2100" t="s">
        <v>129</v>
      </c>
      <c r="J2100" t="s">
        <v>130</v>
      </c>
      <c r="K2100" t="s">
        <v>131</v>
      </c>
      <c r="L2100" t="s">
        <v>6279</v>
      </c>
      <c r="M2100" t="s">
        <v>6280</v>
      </c>
      <c r="N2100">
        <v>2.883888888</v>
      </c>
      <c r="O2100">
        <v>0</v>
      </c>
      <c r="P2100">
        <v>0</v>
      </c>
      <c r="Q2100">
        <v>0</v>
      </c>
      <c r="R2100">
        <v>0</v>
      </c>
      <c r="S2100">
        <v>8</v>
      </c>
      <c r="T2100">
        <v>121</v>
      </c>
      <c r="U2100">
        <v>0</v>
      </c>
      <c r="V2100">
        <v>0</v>
      </c>
      <c r="W2100">
        <v>0</v>
      </c>
      <c r="X2100">
        <v>0</v>
      </c>
      <c r="Y2100">
        <v>23.071110999999998</v>
      </c>
      <c r="Z2100">
        <v>348.95055500000001</v>
      </c>
    </row>
    <row r="2101" spans="1:26" x14ac:dyDescent="0.25">
      <c r="A2101">
        <v>2176110</v>
      </c>
      <c r="B2101">
        <v>1</v>
      </c>
      <c r="C2101" t="s">
        <v>77</v>
      </c>
      <c r="D2101" t="s">
        <v>124</v>
      </c>
      <c r="E2101" t="s">
        <v>181</v>
      </c>
      <c r="F2101" t="s">
        <v>6281</v>
      </c>
      <c r="G2101" t="s">
        <v>194</v>
      </c>
      <c r="H2101" t="s">
        <v>46</v>
      </c>
      <c r="I2101" t="s">
        <v>129</v>
      </c>
      <c r="J2101" t="s">
        <v>130</v>
      </c>
      <c r="K2101" t="s">
        <v>131</v>
      </c>
      <c r="L2101" t="s">
        <v>6282</v>
      </c>
      <c r="M2101" t="s">
        <v>6283</v>
      </c>
      <c r="N2101">
        <v>4.3311111110000002</v>
      </c>
      <c r="O2101">
        <v>0</v>
      </c>
      <c r="P2101">
        <v>2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8.6622219999999999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2176113</v>
      </c>
      <c r="B2102">
        <v>1</v>
      </c>
      <c r="C2102" t="s">
        <v>77</v>
      </c>
      <c r="D2102" t="s">
        <v>114</v>
      </c>
      <c r="E2102" t="s">
        <v>134</v>
      </c>
      <c r="F2102" t="s">
        <v>6284</v>
      </c>
      <c r="G2102" t="s">
        <v>136</v>
      </c>
      <c r="H2102" t="s">
        <v>47</v>
      </c>
      <c r="I2102" t="s">
        <v>129</v>
      </c>
      <c r="J2102" t="s">
        <v>130</v>
      </c>
      <c r="K2102" t="s">
        <v>131</v>
      </c>
      <c r="L2102" t="s">
        <v>6285</v>
      </c>
      <c r="M2102" t="s">
        <v>6286</v>
      </c>
      <c r="N2102">
        <v>0.22861111100000001</v>
      </c>
      <c r="O2102">
        <v>21</v>
      </c>
      <c r="P2102">
        <v>384</v>
      </c>
      <c r="Q2102">
        <v>0</v>
      </c>
      <c r="R2102">
        <v>0</v>
      </c>
      <c r="S2102">
        <v>0</v>
      </c>
      <c r="T2102">
        <v>0</v>
      </c>
      <c r="U2102">
        <v>4.8008329999999999</v>
      </c>
      <c r="V2102">
        <v>87.786666999999994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2176121</v>
      </c>
      <c r="B2103">
        <v>1</v>
      </c>
      <c r="C2103" t="s">
        <v>76</v>
      </c>
      <c r="D2103" t="s">
        <v>104</v>
      </c>
      <c r="E2103" t="s">
        <v>126</v>
      </c>
      <c r="F2103" t="s">
        <v>6287</v>
      </c>
      <c r="G2103" t="s">
        <v>128</v>
      </c>
      <c r="H2103" t="s">
        <v>46</v>
      </c>
      <c r="I2103" t="s">
        <v>129</v>
      </c>
      <c r="J2103" t="s">
        <v>130</v>
      </c>
      <c r="K2103" t="s">
        <v>131</v>
      </c>
      <c r="L2103" t="s">
        <v>6288</v>
      </c>
      <c r="M2103" t="s">
        <v>6289</v>
      </c>
      <c r="N2103">
        <v>1.7497222219999999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15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26.245833000000001</v>
      </c>
    </row>
    <row r="2104" spans="1:26" x14ac:dyDescent="0.25">
      <c r="A2104">
        <v>2176119</v>
      </c>
      <c r="B2104">
        <v>1</v>
      </c>
      <c r="C2104" t="s">
        <v>77</v>
      </c>
      <c r="D2104" t="s">
        <v>108</v>
      </c>
      <c r="E2104" t="s">
        <v>181</v>
      </c>
      <c r="F2104" t="s">
        <v>6290</v>
      </c>
      <c r="G2104" t="s">
        <v>194</v>
      </c>
      <c r="H2104" t="s">
        <v>46</v>
      </c>
      <c r="I2104" t="s">
        <v>129</v>
      </c>
      <c r="J2104" t="s">
        <v>130</v>
      </c>
      <c r="K2104" t="s">
        <v>131</v>
      </c>
      <c r="L2104" t="s">
        <v>6291</v>
      </c>
      <c r="M2104" t="s">
        <v>6292</v>
      </c>
      <c r="N2104">
        <v>2.764444444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1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2.7644440000000001</v>
      </c>
    </row>
    <row r="2105" spans="1:26" x14ac:dyDescent="0.25">
      <c r="A2105">
        <v>2176120</v>
      </c>
      <c r="B2105">
        <v>1</v>
      </c>
      <c r="C2105" t="s">
        <v>76</v>
      </c>
      <c r="D2105" t="s">
        <v>91</v>
      </c>
      <c r="E2105" t="s">
        <v>813</v>
      </c>
      <c r="F2105" t="s">
        <v>955</v>
      </c>
      <c r="G2105" t="s">
        <v>136</v>
      </c>
      <c r="H2105" t="s">
        <v>47</v>
      </c>
      <c r="I2105" t="s">
        <v>129</v>
      </c>
      <c r="J2105" t="s">
        <v>130</v>
      </c>
      <c r="K2105" t="s">
        <v>131</v>
      </c>
      <c r="L2105" t="s">
        <v>6293</v>
      </c>
      <c r="M2105" t="s">
        <v>6294</v>
      </c>
      <c r="N2105">
        <v>0.20527777699999999</v>
      </c>
      <c r="O2105">
        <v>96</v>
      </c>
      <c r="P2105">
        <v>1897</v>
      </c>
      <c r="Q2105">
        <v>0</v>
      </c>
      <c r="R2105">
        <v>0</v>
      </c>
      <c r="S2105">
        <v>0</v>
      </c>
      <c r="T2105">
        <v>0</v>
      </c>
      <c r="U2105">
        <v>19.706666999999999</v>
      </c>
      <c r="V2105">
        <v>389.41194300000001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2176122</v>
      </c>
      <c r="B2106">
        <v>1</v>
      </c>
      <c r="C2106" t="s">
        <v>76</v>
      </c>
      <c r="D2106" t="s">
        <v>97</v>
      </c>
      <c r="E2106" t="s">
        <v>134</v>
      </c>
      <c r="F2106" t="s">
        <v>6295</v>
      </c>
      <c r="G2106" t="s">
        <v>136</v>
      </c>
      <c r="H2106" t="s">
        <v>47</v>
      </c>
      <c r="I2106" t="s">
        <v>129</v>
      </c>
      <c r="J2106" t="s">
        <v>130</v>
      </c>
      <c r="K2106" t="s">
        <v>131</v>
      </c>
      <c r="L2106" t="s">
        <v>6296</v>
      </c>
      <c r="M2106" t="s">
        <v>6297</v>
      </c>
      <c r="N2106">
        <v>3.1719444440000002</v>
      </c>
      <c r="O2106">
        <v>92</v>
      </c>
      <c r="P2106">
        <v>2082</v>
      </c>
      <c r="Q2106">
        <v>0</v>
      </c>
      <c r="R2106">
        <v>0</v>
      </c>
      <c r="S2106">
        <v>0</v>
      </c>
      <c r="T2106">
        <v>0</v>
      </c>
      <c r="U2106">
        <v>291.81888900000001</v>
      </c>
      <c r="V2106">
        <v>6603.9883319999999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2176126</v>
      </c>
      <c r="B2107">
        <v>1</v>
      </c>
      <c r="C2107" t="s">
        <v>76</v>
      </c>
      <c r="D2107" t="s">
        <v>92</v>
      </c>
      <c r="E2107" t="s">
        <v>134</v>
      </c>
      <c r="F2107" t="s">
        <v>6298</v>
      </c>
      <c r="G2107" t="s">
        <v>201</v>
      </c>
      <c r="H2107" t="s">
        <v>47</v>
      </c>
      <c r="I2107" t="s">
        <v>129</v>
      </c>
      <c r="J2107" t="s">
        <v>130</v>
      </c>
      <c r="K2107" t="s">
        <v>131</v>
      </c>
      <c r="L2107" t="s">
        <v>6299</v>
      </c>
      <c r="M2107" t="s">
        <v>6300</v>
      </c>
      <c r="N2107">
        <v>0.67638888799999997</v>
      </c>
      <c r="O2107">
        <v>0</v>
      </c>
      <c r="P2107">
        <v>1</v>
      </c>
      <c r="Q2107">
        <v>4</v>
      </c>
      <c r="R2107">
        <v>291</v>
      </c>
      <c r="S2107">
        <v>0</v>
      </c>
      <c r="T2107">
        <v>0</v>
      </c>
      <c r="U2107">
        <v>0</v>
      </c>
      <c r="V2107">
        <v>0.67638900000000002</v>
      </c>
      <c r="W2107">
        <v>2.7055560000000001</v>
      </c>
      <c r="X2107">
        <v>196.82916599999999</v>
      </c>
      <c r="Y2107">
        <v>0</v>
      </c>
      <c r="Z2107">
        <v>0</v>
      </c>
    </row>
    <row r="2108" spans="1:26" x14ac:dyDescent="0.25">
      <c r="A2108">
        <v>2176132</v>
      </c>
      <c r="B2108">
        <v>1</v>
      </c>
      <c r="C2108" t="s">
        <v>77</v>
      </c>
      <c r="D2108" t="s">
        <v>113</v>
      </c>
      <c r="E2108" t="s">
        <v>126</v>
      </c>
      <c r="F2108" t="s">
        <v>6301</v>
      </c>
      <c r="G2108" t="s">
        <v>128</v>
      </c>
      <c r="H2108" t="s">
        <v>46</v>
      </c>
      <c r="I2108" t="s">
        <v>129</v>
      </c>
      <c r="J2108" t="s">
        <v>130</v>
      </c>
      <c r="K2108" t="s">
        <v>131</v>
      </c>
      <c r="L2108" t="s">
        <v>6302</v>
      </c>
      <c r="M2108" t="s">
        <v>6303</v>
      </c>
      <c r="N2108">
        <v>2.543055555</v>
      </c>
      <c r="O2108">
        <v>0</v>
      </c>
      <c r="P2108">
        <v>0</v>
      </c>
      <c r="Q2108">
        <v>0</v>
      </c>
      <c r="R2108">
        <v>14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35.602778000000001</v>
      </c>
      <c r="Y2108">
        <v>0</v>
      </c>
      <c r="Z2108">
        <v>0</v>
      </c>
    </row>
    <row r="2109" spans="1:26" x14ac:dyDescent="0.25">
      <c r="A2109">
        <v>2176137</v>
      </c>
      <c r="B2109">
        <v>1</v>
      </c>
      <c r="C2109" t="s">
        <v>77</v>
      </c>
      <c r="D2109" t="s">
        <v>109</v>
      </c>
      <c r="E2109" t="s">
        <v>181</v>
      </c>
      <c r="F2109" t="s">
        <v>6304</v>
      </c>
      <c r="G2109" t="s">
        <v>194</v>
      </c>
      <c r="H2109" t="s">
        <v>46</v>
      </c>
      <c r="I2109" t="s">
        <v>129</v>
      </c>
      <c r="J2109" t="s">
        <v>130</v>
      </c>
      <c r="K2109" t="s">
        <v>131</v>
      </c>
      <c r="L2109" t="s">
        <v>6305</v>
      </c>
      <c r="M2109" t="s">
        <v>6306</v>
      </c>
      <c r="N2109">
        <v>3.0491666660000001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1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3.0491670000000002</v>
      </c>
    </row>
    <row r="2110" spans="1:26" x14ac:dyDescent="0.25">
      <c r="A2110">
        <v>2176130</v>
      </c>
      <c r="B2110">
        <v>1</v>
      </c>
      <c r="C2110" t="s">
        <v>77</v>
      </c>
      <c r="D2110" t="s">
        <v>109</v>
      </c>
      <c r="E2110" t="s">
        <v>181</v>
      </c>
      <c r="F2110" t="s">
        <v>6307</v>
      </c>
      <c r="G2110" t="s">
        <v>194</v>
      </c>
      <c r="H2110" t="s">
        <v>46</v>
      </c>
      <c r="I2110" t="s">
        <v>129</v>
      </c>
      <c r="J2110" t="s">
        <v>130</v>
      </c>
      <c r="K2110" t="s">
        <v>131</v>
      </c>
      <c r="L2110" t="s">
        <v>6308</v>
      </c>
      <c r="M2110" t="s">
        <v>6309</v>
      </c>
      <c r="N2110">
        <v>2.3547222219999999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1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2.3547220000000002</v>
      </c>
    </row>
    <row r="2111" spans="1:26" x14ac:dyDescent="0.25">
      <c r="A2111">
        <v>2176133</v>
      </c>
      <c r="B2111">
        <v>1</v>
      </c>
      <c r="C2111" t="s">
        <v>76</v>
      </c>
      <c r="D2111" t="s">
        <v>106</v>
      </c>
      <c r="E2111" t="s">
        <v>161</v>
      </c>
      <c r="F2111" t="s">
        <v>6310</v>
      </c>
      <c r="G2111" t="s">
        <v>163</v>
      </c>
      <c r="H2111" t="s">
        <v>46</v>
      </c>
      <c r="I2111" t="s">
        <v>129</v>
      </c>
      <c r="J2111" t="s">
        <v>130</v>
      </c>
      <c r="K2111" t="s">
        <v>131</v>
      </c>
      <c r="L2111" t="s">
        <v>6311</v>
      </c>
      <c r="M2111" t="s">
        <v>6312</v>
      </c>
      <c r="N2111">
        <v>0.98083333299999997</v>
      </c>
      <c r="O2111">
        <v>0</v>
      </c>
      <c r="P2111">
        <v>392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384.48666700000001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2176136</v>
      </c>
      <c r="B2112">
        <v>1</v>
      </c>
      <c r="C2112" t="s">
        <v>76</v>
      </c>
      <c r="D2112" t="s">
        <v>95</v>
      </c>
      <c r="E2112" t="s">
        <v>186</v>
      </c>
      <c r="F2112" t="s">
        <v>6313</v>
      </c>
      <c r="G2112" t="s">
        <v>136</v>
      </c>
      <c r="H2112" t="s">
        <v>47</v>
      </c>
      <c r="I2112" t="s">
        <v>129</v>
      </c>
      <c r="J2112" t="s">
        <v>130</v>
      </c>
      <c r="K2112" t="s">
        <v>131</v>
      </c>
      <c r="L2112" t="s">
        <v>6314</v>
      </c>
      <c r="M2112" t="s">
        <v>6315</v>
      </c>
      <c r="N2112">
        <v>0.26972222200000001</v>
      </c>
      <c r="O2112">
        <v>0</v>
      </c>
      <c r="P2112">
        <v>0</v>
      </c>
      <c r="Q2112">
        <v>1</v>
      </c>
      <c r="R2112">
        <v>12</v>
      </c>
      <c r="S2112">
        <v>34</v>
      </c>
      <c r="T2112">
        <v>890</v>
      </c>
      <c r="U2112">
        <v>0</v>
      </c>
      <c r="V2112">
        <v>0</v>
      </c>
      <c r="W2112">
        <v>0.26972200000000002</v>
      </c>
      <c r="X2112">
        <v>3.2366670000000002</v>
      </c>
      <c r="Y2112">
        <v>9.1705559999999995</v>
      </c>
      <c r="Z2112">
        <v>240.05277799999999</v>
      </c>
    </row>
    <row r="2113" spans="1:26" x14ac:dyDescent="0.25">
      <c r="A2113">
        <v>2176140</v>
      </c>
      <c r="B2113">
        <v>1</v>
      </c>
      <c r="C2113" t="s">
        <v>76</v>
      </c>
      <c r="D2113" t="s">
        <v>78</v>
      </c>
      <c r="E2113" t="s">
        <v>181</v>
      </c>
      <c r="F2113" t="s">
        <v>6316</v>
      </c>
      <c r="G2113" t="s">
        <v>194</v>
      </c>
      <c r="H2113" t="s">
        <v>46</v>
      </c>
      <c r="I2113" t="s">
        <v>129</v>
      </c>
      <c r="J2113" t="s">
        <v>130</v>
      </c>
      <c r="K2113" t="s">
        <v>131</v>
      </c>
      <c r="L2113" t="s">
        <v>6317</v>
      </c>
      <c r="M2113" t="s">
        <v>6318</v>
      </c>
      <c r="N2113">
        <v>3.2152777769999998</v>
      </c>
      <c r="O2113">
        <v>0</v>
      </c>
      <c r="P2113">
        <v>1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3.2152780000000001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2176139</v>
      </c>
      <c r="B2114">
        <v>1</v>
      </c>
      <c r="C2114" t="s">
        <v>76</v>
      </c>
      <c r="D2114" t="s">
        <v>101</v>
      </c>
      <c r="E2114" t="s">
        <v>143</v>
      </c>
      <c r="F2114" t="s">
        <v>6319</v>
      </c>
      <c r="G2114" t="s">
        <v>425</v>
      </c>
      <c r="H2114" t="s">
        <v>47</v>
      </c>
      <c r="I2114" t="s">
        <v>129</v>
      </c>
      <c r="J2114" t="s">
        <v>130</v>
      </c>
      <c r="K2114" t="s">
        <v>131</v>
      </c>
      <c r="L2114" t="s">
        <v>6320</v>
      </c>
      <c r="M2114" t="s">
        <v>6321</v>
      </c>
      <c r="N2114">
        <v>3.8797222219999998</v>
      </c>
      <c r="O2114">
        <v>1</v>
      </c>
      <c r="P2114">
        <v>492</v>
      </c>
      <c r="Q2114">
        <v>0</v>
      </c>
      <c r="R2114">
        <v>0</v>
      </c>
      <c r="S2114">
        <v>0</v>
      </c>
      <c r="T2114">
        <v>0</v>
      </c>
      <c r="U2114">
        <v>3.8797220000000001</v>
      </c>
      <c r="V2114">
        <v>1908.823333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2176145</v>
      </c>
      <c r="B2115">
        <v>1</v>
      </c>
      <c r="C2115" t="s">
        <v>76</v>
      </c>
      <c r="D2115" t="s">
        <v>103</v>
      </c>
      <c r="E2115" t="s">
        <v>161</v>
      </c>
      <c r="F2115" t="s">
        <v>6322</v>
      </c>
      <c r="G2115" t="s">
        <v>402</v>
      </c>
      <c r="H2115" t="s">
        <v>46</v>
      </c>
      <c r="I2115" t="s">
        <v>129</v>
      </c>
      <c r="J2115" t="s">
        <v>130</v>
      </c>
      <c r="K2115" t="s">
        <v>131</v>
      </c>
      <c r="L2115" t="s">
        <v>6323</v>
      </c>
      <c r="M2115" t="s">
        <v>6324</v>
      </c>
      <c r="N2115">
        <v>4.5083333330000004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1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4.5083330000000004</v>
      </c>
    </row>
    <row r="2116" spans="1:26" x14ac:dyDescent="0.25">
      <c r="A2116">
        <v>2176146</v>
      </c>
      <c r="B2116">
        <v>1</v>
      </c>
      <c r="C2116" t="s">
        <v>77</v>
      </c>
      <c r="D2116" t="s">
        <v>124</v>
      </c>
      <c r="E2116" t="s">
        <v>186</v>
      </c>
      <c r="F2116" t="s">
        <v>6325</v>
      </c>
      <c r="G2116" t="s">
        <v>136</v>
      </c>
      <c r="H2116" t="s">
        <v>47</v>
      </c>
      <c r="I2116" t="s">
        <v>129</v>
      </c>
      <c r="J2116" t="s">
        <v>130</v>
      </c>
      <c r="K2116" t="s">
        <v>131</v>
      </c>
      <c r="L2116" t="s">
        <v>6326</v>
      </c>
      <c r="M2116" t="s">
        <v>6327</v>
      </c>
      <c r="N2116">
        <v>0.95694444400000001</v>
      </c>
      <c r="O2116">
        <v>75</v>
      </c>
      <c r="P2116">
        <v>1612</v>
      </c>
      <c r="Q2116">
        <v>0</v>
      </c>
      <c r="R2116">
        <v>0</v>
      </c>
      <c r="S2116">
        <v>0</v>
      </c>
      <c r="T2116">
        <v>0</v>
      </c>
      <c r="U2116">
        <v>71.770832999999996</v>
      </c>
      <c r="V2116">
        <v>1542.5944440000001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2176144</v>
      </c>
      <c r="B2117">
        <v>1</v>
      </c>
      <c r="C2117" t="s">
        <v>76</v>
      </c>
      <c r="D2117" t="s">
        <v>91</v>
      </c>
      <c r="E2117" t="s">
        <v>134</v>
      </c>
      <c r="F2117" t="s">
        <v>5120</v>
      </c>
      <c r="G2117" t="s">
        <v>136</v>
      </c>
      <c r="H2117" t="s">
        <v>47</v>
      </c>
      <c r="I2117" t="s">
        <v>129</v>
      </c>
      <c r="J2117" t="s">
        <v>130</v>
      </c>
      <c r="K2117" t="s">
        <v>131</v>
      </c>
      <c r="L2117" t="s">
        <v>6315</v>
      </c>
      <c r="M2117" t="s">
        <v>6328</v>
      </c>
      <c r="N2117">
        <v>0.44138888799999998</v>
      </c>
      <c r="O2117">
        <v>22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9.7105560000000004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2176147</v>
      </c>
      <c r="B2118">
        <v>1</v>
      </c>
      <c r="C2118" t="s">
        <v>77</v>
      </c>
      <c r="D2118" t="s">
        <v>122</v>
      </c>
      <c r="E2118" t="s">
        <v>134</v>
      </c>
      <c r="F2118" t="s">
        <v>6329</v>
      </c>
      <c r="G2118" t="s">
        <v>136</v>
      </c>
      <c r="H2118" t="s">
        <v>47</v>
      </c>
      <c r="I2118" t="s">
        <v>283</v>
      </c>
      <c r="J2118" t="s">
        <v>130</v>
      </c>
      <c r="K2118" t="s">
        <v>131</v>
      </c>
      <c r="L2118" t="s">
        <v>6330</v>
      </c>
      <c r="M2118" t="s">
        <v>6331</v>
      </c>
      <c r="N2118">
        <v>6.3888879999999997E-3</v>
      </c>
      <c r="O2118">
        <v>0</v>
      </c>
      <c r="P2118">
        <v>2</v>
      </c>
      <c r="Q2118">
        <v>9</v>
      </c>
      <c r="R2118">
        <v>114</v>
      </c>
      <c r="S2118">
        <v>36</v>
      </c>
      <c r="T2118">
        <v>792</v>
      </c>
      <c r="U2118">
        <v>0</v>
      </c>
      <c r="V2118">
        <v>1.2777999999999999E-2</v>
      </c>
      <c r="W2118">
        <v>5.7500000000000002E-2</v>
      </c>
      <c r="X2118">
        <v>0.72833300000000001</v>
      </c>
      <c r="Y2118">
        <v>0.23</v>
      </c>
      <c r="Z2118">
        <v>5.0599990000000004</v>
      </c>
    </row>
    <row r="2119" spans="1:26" x14ac:dyDescent="0.25">
      <c r="A2119">
        <v>2176159</v>
      </c>
      <c r="B2119">
        <v>1</v>
      </c>
      <c r="C2119" t="s">
        <v>76</v>
      </c>
      <c r="D2119" t="s">
        <v>106</v>
      </c>
      <c r="E2119" t="s">
        <v>181</v>
      </c>
      <c r="F2119" t="s">
        <v>6332</v>
      </c>
      <c r="G2119" t="s">
        <v>194</v>
      </c>
      <c r="H2119" t="s">
        <v>46</v>
      </c>
      <c r="I2119" t="s">
        <v>129</v>
      </c>
      <c r="J2119" t="s">
        <v>130</v>
      </c>
      <c r="K2119" t="s">
        <v>131</v>
      </c>
      <c r="L2119" t="s">
        <v>6333</v>
      </c>
      <c r="M2119" t="s">
        <v>6334</v>
      </c>
      <c r="N2119">
        <v>1.618055555</v>
      </c>
      <c r="O2119">
        <v>0</v>
      </c>
      <c r="P2119">
        <v>1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1.6180559999999999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2176156</v>
      </c>
      <c r="B2120">
        <v>1</v>
      </c>
      <c r="C2120" t="s">
        <v>77</v>
      </c>
      <c r="D2120" t="s">
        <v>110</v>
      </c>
      <c r="E2120" t="s">
        <v>181</v>
      </c>
      <c r="F2120" t="s">
        <v>6335</v>
      </c>
      <c r="G2120" t="s">
        <v>194</v>
      </c>
      <c r="H2120" t="s">
        <v>46</v>
      </c>
      <c r="I2120" t="s">
        <v>129</v>
      </c>
      <c r="J2120" t="s">
        <v>130</v>
      </c>
      <c r="K2120" t="s">
        <v>131</v>
      </c>
      <c r="L2120" t="s">
        <v>6336</v>
      </c>
      <c r="M2120" t="s">
        <v>6337</v>
      </c>
      <c r="N2120">
        <v>1.281111111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1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1.2811110000000001</v>
      </c>
    </row>
    <row r="2121" spans="1:26" x14ac:dyDescent="0.25">
      <c r="A2121">
        <v>2176155</v>
      </c>
      <c r="B2121">
        <v>1</v>
      </c>
      <c r="C2121" t="s">
        <v>76</v>
      </c>
      <c r="D2121" t="s">
        <v>90</v>
      </c>
      <c r="E2121" t="s">
        <v>181</v>
      </c>
      <c r="F2121" t="s">
        <v>6338</v>
      </c>
      <c r="G2121" t="s">
        <v>287</v>
      </c>
      <c r="H2121" t="s">
        <v>46</v>
      </c>
      <c r="I2121" t="s">
        <v>129</v>
      </c>
      <c r="J2121" t="s">
        <v>130</v>
      </c>
      <c r="K2121" t="s">
        <v>131</v>
      </c>
      <c r="L2121" t="s">
        <v>6339</v>
      </c>
      <c r="M2121" t="s">
        <v>6340</v>
      </c>
      <c r="N2121">
        <v>1.1405555549999999</v>
      </c>
      <c r="O2121">
        <v>0</v>
      </c>
      <c r="P2121">
        <v>1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1.1405559999999999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2176162</v>
      </c>
      <c r="B2122">
        <v>1</v>
      </c>
      <c r="C2122" t="s">
        <v>76</v>
      </c>
      <c r="D2122" t="s">
        <v>88</v>
      </c>
      <c r="E2122" t="s">
        <v>126</v>
      </c>
      <c r="F2122" t="s">
        <v>6341</v>
      </c>
      <c r="G2122" t="s">
        <v>128</v>
      </c>
      <c r="H2122" t="s">
        <v>46</v>
      </c>
      <c r="I2122" t="s">
        <v>129</v>
      </c>
      <c r="J2122" t="s">
        <v>130</v>
      </c>
      <c r="K2122" t="s">
        <v>131</v>
      </c>
      <c r="L2122" t="s">
        <v>6342</v>
      </c>
      <c r="M2122" t="s">
        <v>6343</v>
      </c>
      <c r="N2122">
        <v>0.94222222200000005</v>
      </c>
      <c r="O2122">
        <v>0</v>
      </c>
      <c r="P2122">
        <v>59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55.591110999999998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2176164</v>
      </c>
      <c r="B2123">
        <v>1</v>
      </c>
      <c r="C2123" t="s">
        <v>76</v>
      </c>
      <c r="D2123" t="s">
        <v>102</v>
      </c>
      <c r="E2123" t="s">
        <v>161</v>
      </c>
      <c r="F2123" t="s">
        <v>6344</v>
      </c>
      <c r="G2123" t="s">
        <v>671</v>
      </c>
      <c r="H2123" t="s">
        <v>46</v>
      </c>
      <c r="I2123" t="s">
        <v>129</v>
      </c>
      <c r="J2123" t="s">
        <v>130</v>
      </c>
      <c r="K2123" t="s">
        <v>131</v>
      </c>
      <c r="L2123" t="s">
        <v>6345</v>
      </c>
      <c r="M2123" t="s">
        <v>6346</v>
      </c>
      <c r="N2123">
        <v>3.0416666659999998</v>
      </c>
      <c r="O2123">
        <v>0</v>
      </c>
      <c r="P2123">
        <v>90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273.75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2179050</v>
      </c>
      <c r="B2124">
        <v>1</v>
      </c>
      <c r="C2124" t="s">
        <v>76</v>
      </c>
      <c r="D2124" t="s">
        <v>101</v>
      </c>
      <c r="E2124" t="s">
        <v>143</v>
      </c>
      <c r="F2124" t="s">
        <v>6347</v>
      </c>
      <c r="G2124" t="s">
        <v>201</v>
      </c>
      <c r="H2124" t="s">
        <v>47</v>
      </c>
      <c r="I2124" t="s">
        <v>129</v>
      </c>
      <c r="J2124" t="s">
        <v>130</v>
      </c>
      <c r="K2124" t="s">
        <v>131</v>
      </c>
      <c r="L2124" t="s">
        <v>6348</v>
      </c>
      <c r="M2124" t="s">
        <v>6349</v>
      </c>
      <c r="N2124">
        <v>0.46500000000000002</v>
      </c>
      <c r="O2124">
        <v>20</v>
      </c>
      <c r="P2124">
        <v>6208</v>
      </c>
      <c r="Q2124">
        <v>0</v>
      </c>
      <c r="R2124">
        <v>0</v>
      </c>
      <c r="S2124">
        <v>0</v>
      </c>
      <c r="T2124">
        <v>0</v>
      </c>
      <c r="U2124">
        <v>9.3000000000000007</v>
      </c>
      <c r="V2124">
        <v>2886.72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2176163</v>
      </c>
      <c r="B2125">
        <v>1</v>
      </c>
      <c r="C2125" t="s">
        <v>76</v>
      </c>
      <c r="D2125" t="s">
        <v>88</v>
      </c>
      <c r="E2125" t="s">
        <v>186</v>
      </c>
      <c r="F2125" t="s">
        <v>6350</v>
      </c>
      <c r="G2125" t="s">
        <v>136</v>
      </c>
      <c r="H2125" t="s">
        <v>47</v>
      </c>
      <c r="I2125" t="s">
        <v>129</v>
      </c>
      <c r="J2125" t="s">
        <v>130</v>
      </c>
      <c r="K2125" t="s">
        <v>131</v>
      </c>
      <c r="L2125" t="s">
        <v>6351</v>
      </c>
      <c r="M2125" t="s">
        <v>6352</v>
      </c>
      <c r="N2125">
        <v>0.311111111</v>
      </c>
      <c r="O2125">
        <v>9</v>
      </c>
      <c r="P2125">
        <v>7586</v>
      </c>
      <c r="Q2125">
        <v>0</v>
      </c>
      <c r="R2125">
        <v>0</v>
      </c>
      <c r="S2125">
        <v>0</v>
      </c>
      <c r="T2125">
        <v>0</v>
      </c>
      <c r="U2125">
        <v>2.8</v>
      </c>
      <c r="V2125">
        <v>2360.0888880000002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2176168</v>
      </c>
      <c r="B2126">
        <v>1</v>
      </c>
      <c r="C2126" t="s">
        <v>76</v>
      </c>
      <c r="D2126" t="s">
        <v>101</v>
      </c>
      <c r="E2126" t="s">
        <v>186</v>
      </c>
      <c r="F2126" t="s">
        <v>6353</v>
      </c>
      <c r="G2126" t="s">
        <v>136</v>
      </c>
      <c r="H2126" t="s">
        <v>47</v>
      </c>
      <c r="I2126" t="s">
        <v>129</v>
      </c>
      <c r="J2126" t="s">
        <v>130</v>
      </c>
      <c r="K2126" t="s">
        <v>131</v>
      </c>
      <c r="L2126" t="s">
        <v>6354</v>
      </c>
      <c r="M2126" t="s">
        <v>6355</v>
      </c>
      <c r="N2126">
        <v>1.235833333</v>
      </c>
      <c r="O2126">
        <v>8</v>
      </c>
      <c r="P2126">
        <v>399</v>
      </c>
      <c r="Q2126">
        <v>0</v>
      </c>
      <c r="R2126">
        <v>0</v>
      </c>
      <c r="S2126">
        <v>0</v>
      </c>
      <c r="T2126">
        <v>0</v>
      </c>
      <c r="U2126">
        <v>9.8866669999999992</v>
      </c>
      <c r="V2126">
        <v>493.09750000000003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2176174</v>
      </c>
      <c r="B2127">
        <v>1</v>
      </c>
      <c r="C2127" t="s">
        <v>76</v>
      </c>
      <c r="D2127" t="s">
        <v>78</v>
      </c>
      <c r="E2127" t="s">
        <v>181</v>
      </c>
      <c r="F2127" t="s">
        <v>6356</v>
      </c>
      <c r="G2127" t="s">
        <v>194</v>
      </c>
      <c r="H2127" t="s">
        <v>46</v>
      </c>
      <c r="I2127" t="s">
        <v>129</v>
      </c>
      <c r="J2127" t="s">
        <v>130</v>
      </c>
      <c r="K2127" t="s">
        <v>131</v>
      </c>
      <c r="L2127" t="s">
        <v>6357</v>
      </c>
      <c r="M2127" t="s">
        <v>6358</v>
      </c>
      <c r="N2127">
        <v>7.4402777770000004</v>
      </c>
      <c r="O2127">
        <v>0</v>
      </c>
      <c r="P2127">
        <v>4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29.761111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2176175</v>
      </c>
      <c r="B2128">
        <v>1</v>
      </c>
      <c r="C2128" t="s">
        <v>76</v>
      </c>
      <c r="D2128" t="s">
        <v>99</v>
      </c>
      <c r="E2128" t="s">
        <v>161</v>
      </c>
      <c r="F2128" t="s">
        <v>6058</v>
      </c>
      <c r="G2128" t="s">
        <v>402</v>
      </c>
      <c r="H2128" t="s">
        <v>46</v>
      </c>
      <c r="I2128" t="s">
        <v>129</v>
      </c>
      <c r="J2128" t="s">
        <v>130</v>
      </c>
      <c r="K2128" t="s">
        <v>131</v>
      </c>
      <c r="L2128" t="s">
        <v>6359</v>
      </c>
      <c r="M2128" t="s">
        <v>6360</v>
      </c>
      <c r="N2128">
        <v>0.50527777699999998</v>
      </c>
      <c r="O2128">
        <v>0</v>
      </c>
      <c r="P2128">
        <v>9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4.5475000000000003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2176176</v>
      </c>
      <c r="B2129">
        <v>1</v>
      </c>
      <c r="C2129" t="s">
        <v>76</v>
      </c>
      <c r="D2129" t="s">
        <v>107</v>
      </c>
      <c r="E2129" t="s">
        <v>181</v>
      </c>
      <c r="F2129" t="s">
        <v>6361</v>
      </c>
      <c r="G2129" t="s">
        <v>194</v>
      </c>
      <c r="H2129" t="s">
        <v>46</v>
      </c>
      <c r="I2129" t="s">
        <v>129</v>
      </c>
      <c r="J2129" t="s">
        <v>130</v>
      </c>
      <c r="K2129" t="s">
        <v>131</v>
      </c>
      <c r="L2129" t="s">
        <v>6362</v>
      </c>
      <c r="M2129" t="s">
        <v>6363</v>
      </c>
      <c r="N2129">
        <v>0.68138888799999997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0.68138900000000002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2176185</v>
      </c>
      <c r="B2130">
        <v>1</v>
      </c>
      <c r="C2130" t="s">
        <v>76</v>
      </c>
      <c r="D2130" t="s">
        <v>86</v>
      </c>
      <c r="E2130" t="s">
        <v>126</v>
      </c>
      <c r="F2130" t="s">
        <v>4288</v>
      </c>
      <c r="G2130" t="s">
        <v>128</v>
      </c>
      <c r="H2130" t="s">
        <v>46</v>
      </c>
      <c r="I2130" t="s">
        <v>129</v>
      </c>
      <c r="J2130" t="s">
        <v>130</v>
      </c>
      <c r="K2130" t="s">
        <v>131</v>
      </c>
      <c r="L2130" t="s">
        <v>6364</v>
      </c>
      <c r="M2130" t="s">
        <v>6365</v>
      </c>
      <c r="N2130">
        <v>1.3602777770000001</v>
      </c>
      <c r="O2130">
        <v>0</v>
      </c>
      <c r="P2130">
        <v>95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129.22638900000001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2176184</v>
      </c>
      <c r="B2131">
        <v>1</v>
      </c>
      <c r="C2131" t="s">
        <v>77</v>
      </c>
      <c r="D2131" t="s">
        <v>114</v>
      </c>
      <c r="E2131" t="s">
        <v>126</v>
      </c>
      <c r="F2131" t="s">
        <v>6366</v>
      </c>
      <c r="G2131" t="s">
        <v>128</v>
      </c>
      <c r="H2131" t="s">
        <v>46</v>
      </c>
      <c r="I2131" t="s">
        <v>129</v>
      </c>
      <c r="J2131" t="s">
        <v>130</v>
      </c>
      <c r="K2131" t="s">
        <v>131</v>
      </c>
      <c r="L2131" t="s">
        <v>6367</v>
      </c>
      <c r="M2131" t="s">
        <v>6368</v>
      </c>
      <c r="N2131">
        <v>1.113888888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10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11.138889000000001</v>
      </c>
    </row>
    <row r="2132" spans="1:26" x14ac:dyDescent="0.25">
      <c r="A2132">
        <v>2176186</v>
      </c>
      <c r="B2132">
        <v>1</v>
      </c>
      <c r="C2132" t="s">
        <v>77</v>
      </c>
      <c r="D2132" t="s">
        <v>111</v>
      </c>
      <c r="E2132" t="s">
        <v>126</v>
      </c>
      <c r="F2132" t="s">
        <v>1147</v>
      </c>
      <c r="G2132" t="s">
        <v>128</v>
      </c>
      <c r="H2132" t="s">
        <v>46</v>
      </c>
      <c r="I2132" t="s">
        <v>129</v>
      </c>
      <c r="J2132" t="s">
        <v>130</v>
      </c>
      <c r="K2132" t="s">
        <v>131</v>
      </c>
      <c r="L2132" t="s">
        <v>6369</v>
      </c>
      <c r="M2132" t="s">
        <v>6370</v>
      </c>
      <c r="N2132">
        <v>1.108333333</v>
      </c>
      <c r="O2132">
        <v>0</v>
      </c>
      <c r="P2132">
        <v>0</v>
      </c>
      <c r="Q2132">
        <v>0</v>
      </c>
      <c r="R2132">
        <v>4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4.4333330000000002</v>
      </c>
      <c r="Y2132">
        <v>0</v>
      </c>
      <c r="Z2132">
        <v>0</v>
      </c>
    </row>
    <row r="2133" spans="1:26" x14ac:dyDescent="0.25">
      <c r="A2133">
        <v>2176187</v>
      </c>
      <c r="B2133">
        <v>1</v>
      </c>
      <c r="C2133" t="s">
        <v>76</v>
      </c>
      <c r="D2133" t="s">
        <v>106</v>
      </c>
      <c r="E2133" t="s">
        <v>181</v>
      </c>
      <c r="F2133" t="s">
        <v>6371</v>
      </c>
      <c r="G2133" t="s">
        <v>194</v>
      </c>
      <c r="H2133" t="s">
        <v>46</v>
      </c>
      <c r="I2133" t="s">
        <v>129</v>
      </c>
      <c r="J2133" t="s">
        <v>130</v>
      </c>
      <c r="K2133" t="s">
        <v>131</v>
      </c>
      <c r="L2133" t="s">
        <v>6372</v>
      </c>
      <c r="M2133" t="s">
        <v>6373</v>
      </c>
      <c r="N2133">
        <v>1.5133333330000001</v>
      </c>
      <c r="O2133">
        <v>0</v>
      </c>
      <c r="P2133">
        <v>2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3.0266670000000002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2176192</v>
      </c>
      <c r="B2134">
        <v>1</v>
      </c>
      <c r="C2134" t="s">
        <v>76</v>
      </c>
      <c r="D2134" t="s">
        <v>80</v>
      </c>
      <c r="E2134" t="s">
        <v>181</v>
      </c>
      <c r="F2134" t="s">
        <v>6374</v>
      </c>
      <c r="G2134" t="s">
        <v>287</v>
      </c>
      <c r="H2134" t="s">
        <v>46</v>
      </c>
      <c r="I2134" t="s">
        <v>129</v>
      </c>
      <c r="J2134" t="s">
        <v>130</v>
      </c>
      <c r="K2134" t="s">
        <v>131</v>
      </c>
      <c r="L2134" t="s">
        <v>6375</v>
      </c>
      <c r="M2134" t="s">
        <v>6376</v>
      </c>
      <c r="N2134">
        <v>1.344166666</v>
      </c>
      <c r="O2134">
        <v>0</v>
      </c>
      <c r="P2134">
        <v>4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5.3766670000000003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2176196</v>
      </c>
      <c r="B2135">
        <v>1</v>
      </c>
      <c r="C2135" t="s">
        <v>76</v>
      </c>
      <c r="D2135" t="s">
        <v>79</v>
      </c>
      <c r="E2135" t="s">
        <v>126</v>
      </c>
      <c r="F2135" t="s">
        <v>6377</v>
      </c>
      <c r="G2135" t="s">
        <v>128</v>
      </c>
      <c r="H2135" t="s">
        <v>46</v>
      </c>
      <c r="I2135" t="s">
        <v>129</v>
      </c>
      <c r="J2135" t="s">
        <v>130</v>
      </c>
      <c r="K2135" t="s">
        <v>131</v>
      </c>
      <c r="L2135" t="s">
        <v>6378</v>
      </c>
      <c r="M2135" t="s">
        <v>6379</v>
      </c>
      <c r="N2135">
        <v>1.987222222</v>
      </c>
      <c r="O2135">
        <v>0</v>
      </c>
      <c r="P2135">
        <v>266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528.60111099999995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2176198</v>
      </c>
      <c r="B2136">
        <v>1</v>
      </c>
      <c r="C2136" t="s">
        <v>76</v>
      </c>
      <c r="D2136" t="s">
        <v>81</v>
      </c>
      <c r="E2136" t="s">
        <v>181</v>
      </c>
      <c r="F2136" t="s">
        <v>6380</v>
      </c>
      <c r="G2136" t="s">
        <v>183</v>
      </c>
      <c r="H2136" t="s">
        <v>46</v>
      </c>
      <c r="I2136" t="s">
        <v>129</v>
      </c>
      <c r="J2136" t="s">
        <v>130</v>
      </c>
      <c r="K2136" t="s">
        <v>131</v>
      </c>
      <c r="L2136" t="s">
        <v>6381</v>
      </c>
      <c r="M2136" t="s">
        <v>6382</v>
      </c>
      <c r="N2136">
        <v>1.1797222220000001</v>
      </c>
      <c r="O2136">
        <v>0</v>
      </c>
      <c r="P2136">
        <v>42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49.548333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2176206</v>
      </c>
      <c r="B2137">
        <v>1</v>
      </c>
      <c r="C2137" t="s">
        <v>76</v>
      </c>
      <c r="D2137" t="s">
        <v>101</v>
      </c>
      <c r="E2137" t="s">
        <v>718</v>
      </c>
      <c r="F2137" t="s">
        <v>1874</v>
      </c>
      <c r="G2137" t="s">
        <v>128</v>
      </c>
      <c r="H2137" t="s">
        <v>46</v>
      </c>
      <c r="I2137" t="s">
        <v>129</v>
      </c>
      <c r="J2137" t="s">
        <v>130</v>
      </c>
      <c r="K2137" t="s">
        <v>131</v>
      </c>
      <c r="L2137" t="s">
        <v>6383</v>
      </c>
      <c r="M2137" t="s">
        <v>6384</v>
      </c>
      <c r="N2137">
        <v>2.8788888880000001</v>
      </c>
      <c r="O2137">
        <v>0</v>
      </c>
      <c r="P2137">
        <v>95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273.49444399999999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2176207</v>
      </c>
      <c r="B2138">
        <v>1</v>
      </c>
      <c r="C2138" t="s">
        <v>76</v>
      </c>
      <c r="D2138" t="s">
        <v>83</v>
      </c>
      <c r="E2138" t="s">
        <v>186</v>
      </c>
      <c r="F2138" t="s">
        <v>6385</v>
      </c>
      <c r="G2138" t="s">
        <v>1050</v>
      </c>
      <c r="H2138" t="s">
        <v>47</v>
      </c>
      <c r="I2138" t="s">
        <v>129</v>
      </c>
      <c r="J2138" t="s">
        <v>130</v>
      </c>
      <c r="K2138" t="s">
        <v>131</v>
      </c>
      <c r="L2138" t="s">
        <v>6386</v>
      </c>
      <c r="M2138" t="s">
        <v>6387</v>
      </c>
      <c r="N2138">
        <v>0.586388888</v>
      </c>
      <c r="O2138">
        <v>19</v>
      </c>
      <c r="P2138">
        <v>3067</v>
      </c>
      <c r="Q2138">
        <v>0</v>
      </c>
      <c r="R2138">
        <v>0</v>
      </c>
      <c r="S2138">
        <v>0</v>
      </c>
      <c r="T2138">
        <v>0</v>
      </c>
      <c r="U2138">
        <v>11.141389</v>
      </c>
      <c r="V2138">
        <v>1798.4547190000001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2176209</v>
      </c>
      <c r="B2139">
        <v>1</v>
      </c>
      <c r="C2139" t="s">
        <v>76</v>
      </c>
      <c r="D2139" t="s">
        <v>107</v>
      </c>
      <c r="E2139" t="s">
        <v>181</v>
      </c>
      <c r="F2139" t="s">
        <v>4659</v>
      </c>
      <c r="G2139" t="s">
        <v>287</v>
      </c>
      <c r="H2139" t="s">
        <v>46</v>
      </c>
      <c r="I2139" t="s">
        <v>129</v>
      </c>
      <c r="J2139" t="s">
        <v>130</v>
      </c>
      <c r="K2139" t="s">
        <v>131</v>
      </c>
      <c r="L2139" t="s">
        <v>6388</v>
      </c>
      <c r="M2139" t="s">
        <v>6389</v>
      </c>
      <c r="N2139">
        <v>0.78805555500000002</v>
      </c>
      <c r="O2139">
        <v>0</v>
      </c>
      <c r="P2139">
        <v>7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5.5163890000000002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2176208</v>
      </c>
      <c r="B2140">
        <v>1</v>
      </c>
      <c r="C2140" t="s">
        <v>76</v>
      </c>
      <c r="D2140" t="s">
        <v>86</v>
      </c>
      <c r="E2140" t="s">
        <v>813</v>
      </c>
      <c r="F2140" t="s">
        <v>6390</v>
      </c>
      <c r="G2140" t="s">
        <v>201</v>
      </c>
      <c r="H2140" t="s">
        <v>47</v>
      </c>
      <c r="I2140" t="s">
        <v>129</v>
      </c>
      <c r="J2140" t="s">
        <v>130</v>
      </c>
      <c r="K2140" t="s">
        <v>251</v>
      </c>
      <c r="L2140" t="s">
        <v>6391</v>
      </c>
      <c r="M2140" t="s">
        <v>6392</v>
      </c>
      <c r="N2140">
        <v>0.167222222</v>
      </c>
      <c r="O2140">
        <v>0</v>
      </c>
      <c r="P2140">
        <v>7442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1244.467776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2176218</v>
      </c>
      <c r="B2141">
        <v>1</v>
      </c>
      <c r="C2141" t="s">
        <v>76</v>
      </c>
      <c r="D2141" t="s">
        <v>102</v>
      </c>
      <c r="E2141" t="s">
        <v>161</v>
      </c>
      <c r="F2141" t="s">
        <v>6393</v>
      </c>
      <c r="G2141" t="s">
        <v>402</v>
      </c>
      <c r="H2141" t="s">
        <v>46</v>
      </c>
      <c r="I2141" t="s">
        <v>129</v>
      </c>
      <c r="J2141" t="s">
        <v>130</v>
      </c>
      <c r="K2141" t="s">
        <v>131</v>
      </c>
      <c r="L2141" t="s">
        <v>6394</v>
      </c>
      <c r="M2141" t="s">
        <v>6395</v>
      </c>
      <c r="N2141">
        <v>1.6005555549999999</v>
      </c>
      <c r="O2141">
        <v>0</v>
      </c>
      <c r="P2141">
        <v>67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107.237222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2176212</v>
      </c>
      <c r="B2142">
        <v>1</v>
      </c>
      <c r="C2142" t="s">
        <v>76</v>
      </c>
      <c r="D2142" t="s">
        <v>88</v>
      </c>
      <c r="E2142" t="s">
        <v>126</v>
      </c>
      <c r="F2142" t="s">
        <v>6396</v>
      </c>
      <c r="G2142" t="s">
        <v>128</v>
      </c>
      <c r="H2142" t="s">
        <v>46</v>
      </c>
      <c r="I2142" t="s">
        <v>129</v>
      </c>
      <c r="J2142" t="s">
        <v>130</v>
      </c>
      <c r="K2142" t="s">
        <v>131</v>
      </c>
      <c r="L2142" t="s">
        <v>6397</v>
      </c>
      <c r="M2142" t="s">
        <v>6398</v>
      </c>
      <c r="N2142">
        <v>1.7575000000000001</v>
      </c>
      <c r="O2142">
        <v>0</v>
      </c>
      <c r="P2142">
        <v>224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393.68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2176217</v>
      </c>
      <c r="B2143">
        <v>1</v>
      </c>
      <c r="C2143" t="s">
        <v>76</v>
      </c>
      <c r="D2143" t="s">
        <v>102</v>
      </c>
      <c r="E2143" t="s">
        <v>126</v>
      </c>
      <c r="F2143" t="s">
        <v>6399</v>
      </c>
      <c r="G2143" t="s">
        <v>128</v>
      </c>
      <c r="H2143" t="s">
        <v>46</v>
      </c>
      <c r="I2143" t="s">
        <v>129</v>
      </c>
      <c r="J2143" t="s">
        <v>130</v>
      </c>
      <c r="K2143" t="s">
        <v>131</v>
      </c>
      <c r="L2143" t="s">
        <v>6400</v>
      </c>
      <c r="M2143" t="s">
        <v>6401</v>
      </c>
      <c r="N2143">
        <v>1.4111111110000001</v>
      </c>
      <c r="O2143">
        <v>0</v>
      </c>
      <c r="P2143">
        <v>2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2.822222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2176216</v>
      </c>
      <c r="B2144">
        <v>1</v>
      </c>
      <c r="C2144" t="s">
        <v>76</v>
      </c>
      <c r="D2144" t="s">
        <v>80</v>
      </c>
      <c r="E2144" t="s">
        <v>181</v>
      </c>
      <c r="F2144" t="s">
        <v>6402</v>
      </c>
      <c r="G2144" t="s">
        <v>194</v>
      </c>
      <c r="H2144" t="s">
        <v>46</v>
      </c>
      <c r="I2144" t="s">
        <v>129</v>
      </c>
      <c r="J2144" t="s">
        <v>130</v>
      </c>
      <c r="K2144" t="s">
        <v>131</v>
      </c>
      <c r="L2144" t="s">
        <v>6403</v>
      </c>
      <c r="M2144" t="s">
        <v>6404</v>
      </c>
      <c r="N2144">
        <v>1.5772222220000001</v>
      </c>
      <c r="O2144">
        <v>0</v>
      </c>
      <c r="P2144">
        <v>1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1.5772219999999999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2176219</v>
      </c>
      <c r="B2145">
        <v>1</v>
      </c>
      <c r="C2145" t="s">
        <v>76</v>
      </c>
      <c r="D2145" t="s">
        <v>80</v>
      </c>
      <c r="E2145" t="s">
        <v>813</v>
      </c>
      <c r="F2145" t="s">
        <v>6405</v>
      </c>
      <c r="G2145" t="s">
        <v>201</v>
      </c>
      <c r="H2145" t="s">
        <v>47</v>
      </c>
      <c r="I2145" t="s">
        <v>129</v>
      </c>
      <c r="J2145" t="s">
        <v>130</v>
      </c>
      <c r="K2145" t="s">
        <v>251</v>
      </c>
      <c r="L2145" t="s">
        <v>6406</v>
      </c>
      <c r="M2145" t="s">
        <v>6407</v>
      </c>
      <c r="N2145">
        <v>0.19555555499999999</v>
      </c>
      <c r="O2145">
        <v>0</v>
      </c>
      <c r="P2145">
        <v>3886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759.92888700000003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2176224</v>
      </c>
      <c r="B2146">
        <v>1</v>
      </c>
      <c r="C2146" t="s">
        <v>77</v>
      </c>
      <c r="D2146" t="s">
        <v>119</v>
      </c>
      <c r="E2146" t="s">
        <v>126</v>
      </c>
      <c r="F2146" t="s">
        <v>6408</v>
      </c>
      <c r="G2146" t="s">
        <v>128</v>
      </c>
      <c r="H2146" t="s">
        <v>46</v>
      </c>
      <c r="I2146" t="s">
        <v>129</v>
      </c>
      <c r="J2146" t="s">
        <v>130</v>
      </c>
      <c r="K2146" t="s">
        <v>131</v>
      </c>
      <c r="L2146" t="s">
        <v>6409</v>
      </c>
      <c r="M2146" t="s">
        <v>6410</v>
      </c>
      <c r="N2146">
        <v>0.99277777700000003</v>
      </c>
      <c r="O2146">
        <v>0</v>
      </c>
      <c r="P2146">
        <v>155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153.88055499999999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2176226</v>
      </c>
      <c r="B2147">
        <v>1</v>
      </c>
      <c r="C2147" t="s">
        <v>76</v>
      </c>
      <c r="D2147" t="s">
        <v>106</v>
      </c>
      <c r="E2147" t="s">
        <v>813</v>
      </c>
      <c r="F2147" t="s">
        <v>6411</v>
      </c>
      <c r="G2147" t="s">
        <v>136</v>
      </c>
      <c r="H2147" t="s">
        <v>47</v>
      </c>
      <c r="I2147" t="s">
        <v>129</v>
      </c>
      <c r="J2147" t="s">
        <v>130</v>
      </c>
      <c r="K2147" t="s">
        <v>131</v>
      </c>
      <c r="L2147" t="s">
        <v>6412</v>
      </c>
      <c r="M2147" t="s">
        <v>6413</v>
      </c>
      <c r="N2147">
        <v>1.552777777</v>
      </c>
      <c r="O2147">
        <v>5</v>
      </c>
      <c r="P2147">
        <v>93</v>
      </c>
      <c r="Q2147">
        <v>0</v>
      </c>
      <c r="R2147">
        <v>0</v>
      </c>
      <c r="S2147">
        <v>0</v>
      </c>
      <c r="T2147">
        <v>0</v>
      </c>
      <c r="U2147">
        <v>7.7638889999999998</v>
      </c>
      <c r="V2147">
        <v>144.408333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2176228</v>
      </c>
      <c r="B2148">
        <v>1</v>
      </c>
      <c r="C2148" t="s">
        <v>77</v>
      </c>
      <c r="D2148" t="s">
        <v>116</v>
      </c>
      <c r="E2148" t="s">
        <v>161</v>
      </c>
      <c r="F2148" t="s">
        <v>6414</v>
      </c>
      <c r="G2148" t="s">
        <v>402</v>
      </c>
      <c r="H2148" t="s">
        <v>46</v>
      </c>
      <c r="I2148" t="s">
        <v>129</v>
      </c>
      <c r="J2148" t="s">
        <v>130</v>
      </c>
      <c r="K2148" t="s">
        <v>131</v>
      </c>
      <c r="L2148" t="s">
        <v>6415</v>
      </c>
      <c r="M2148" t="s">
        <v>6416</v>
      </c>
      <c r="N2148">
        <v>0.98777777700000002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134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132.362222</v>
      </c>
    </row>
    <row r="2149" spans="1:26" x14ac:dyDescent="0.25">
      <c r="A2149">
        <v>2176235</v>
      </c>
      <c r="B2149">
        <v>1</v>
      </c>
      <c r="C2149" t="s">
        <v>76</v>
      </c>
      <c r="D2149" t="s">
        <v>82</v>
      </c>
      <c r="E2149" t="s">
        <v>181</v>
      </c>
      <c r="F2149" t="s">
        <v>6417</v>
      </c>
      <c r="G2149" t="s">
        <v>194</v>
      </c>
      <c r="H2149" t="s">
        <v>46</v>
      </c>
      <c r="I2149" t="s">
        <v>129</v>
      </c>
      <c r="J2149" t="s">
        <v>130</v>
      </c>
      <c r="K2149" t="s">
        <v>131</v>
      </c>
      <c r="L2149" t="s">
        <v>6418</v>
      </c>
      <c r="M2149" t="s">
        <v>6419</v>
      </c>
      <c r="N2149">
        <v>0.76611111099999996</v>
      </c>
      <c r="O2149">
        <v>0</v>
      </c>
      <c r="P2149">
        <v>2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1.532222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2176241</v>
      </c>
      <c r="B2150">
        <v>1</v>
      </c>
      <c r="C2150" t="s">
        <v>77</v>
      </c>
      <c r="D2150" t="s">
        <v>111</v>
      </c>
      <c r="E2150" t="s">
        <v>134</v>
      </c>
      <c r="F2150" t="s">
        <v>6420</v>
      </c>
      <c r="G2150" t="s">
        <v>136</v>
      </c>
      <c r="H2150" t="s">
        <v>47</v>
      </c>
      <c r="I2150" t="s">
        <v>129</v>
      </c>
      <c r="J2150" t="s">
        <v>130</v>
      </c>
      <c r="K2150" t="s">
        <v>131</v>
      </c>
      <c r="L2150" t="s">
        <v>6421</v>
      </c>
      <c r="M2150" t="s">
        <v>6422</v>
      </c>
      <c r="N2150">
        <v>0.73277777700000002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767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562.04055500000004</v>
      </c>
    </row>
    <row r="2151" spans="1:26" x14ac:dyDescent="0.25">
      <c r="A2151">
        <v>2176244</v>
      </c>
      <c r="B2151">
        <v>1</v>
      </c>
      <c r="C2151" t="s">
        <v>76</v>
      </c>
      <c r="D2151" t="s">
        <v>78</v>
      </c>
      <c r="E2151" t="s">
        <v>181</v>
      </c>
      <c r="F2151" t="s">
        <v>6423</v>
      </c>
      <c r="G2151" t="s">
        <v>194</v>
      </c>
      <c r="H2151" t="s">
        <v>46</v>
      </c>
      <c r="I2151" t="s">
        <v>129</v>
      </c>
      <c r="J2151" t="s">
        <v>130</v>
      </c>
      <c r="K2151" t="s">
        <v>131</v>
      </c>
      <c r="L2151" t="s">
        <v>6424</v>
      </c>
      <c r="M2151" t="s">
        <v>6425</v>
      </c>
      <c r="N2151">
        <v>4.7202777769999997</v>
      </c>
      <c r="O2151">
        <v>0</v>
      </c>
      <c r="P2151">
        <v>1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4.7202780000000004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2176248</v>
      </c>
      <c r="B2152">
        <v>1</v>
      </c>
      <c r="C2152" t="s">
        <v>77</v>
      </c>
      <c r="D2152" t="s">
        <v>123</v>
      </c>
      <c r="E2152" t="s">
        <v>134</v>
      </c>
      <c r="F2152" t="s">
        <v>1859</v>
      </c>
      <c r="G2152" t="s">
        <v>136</v>
      </c>
      <c r="H2152" t="s">
        <v>47</v>
      </c>
      <c r="I2152" t="s">
        <v>129</v>
      </c>
      <c r="J2152" t="s">
        <v>130</v>
      </c>
      <c r="K2152" t="s">
        <v>131</v>
      </c>
      <c r="L2152" t="s">
        <v>6426</v>
      </c>
      <c r="M2152" t="s">
        <v>6427</v>
      </c>
      <c r="N2152">
        <v>1.8977777769999999</v>
      </c>
      <c r="O2152">
        <v>82</v>
      </c>
      <c r="P2152">
        <v>131</v>
      </c>
      <c r="Q2152">
        <v>0</v>
      </c>
      <c r="R2152">
        <v>0</v>
      </c>
      <c r="S2152">
        <v>0</v>
      </c>
      <c r="T2152">
        <v>0</v>
      </c>
      <c r="U2152">
        <v>155.61777799999999</v>
      </c>
      <c r="V2152">
        <v>248.608889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2176246</v>
      </c>
      <c r="B2153">
        <v>1</v>
      </c>
      <c r="C2153" t="s">
        <v>76</v>
      </c>
      <c r="D2153" t="s">
        <v>96</v>
      </c>
      <c r="E2153" t="s">
        <v>126</v>
      </c>
      <c r="F2153" t="s">
        <v>6428</v>
      </c>
      <c r="G2153" t="s">
        <v>640</v>
      </c>
      <c r="H2153" t="s">
        <v>46</v>
      </c>
      <c r="I2153" t="s">
        <v>129</v>
      </c>
      <c r="J2153" t="s">
        <v>130</v>
      </c>
      <c r="K2153" t="s">
        <v>131</v>
      </c>
      <c r="L2153" t="s">
        <v>6429</v>
      </c>
      <c r="M2153" t="s">
        <v>6430</v>
      </c>
      <c r="N2153">
        <v>4.3736111109999998</v>
      </c>
      <c r="O2153">
        <v>0</v>
      </c>
      <c r="P2153">
        <v>48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209.933333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2176250</v>
      </c>
      <c r="B2154">
        <v>1</v>
      </c>
      <c r="C2154" t="s">
        <v>76</v>
      </c>
      <c r="D2154" t="s">
        <v>98</v>
      </c>
      <c r="E2154" t="s">
        <v>186</v>
      </c>
      <c r="F2154" t="s">
        <v>6431</v>
      </c>
      <c r="G2154" t="s">
        <v>136</v>
      </c>
      <c r="H2154" t="s">
        <v>47</v>
      </c>
      <c r="I2154" t="s">
        <v>129</v>
      </c>
      <c r="J2154" t="s">
        <v>130</v>
      </c>
      <c r="K2154" t="s">
        <v>131</v>
      </c>
      <c r="L2154" t="s">
        <v>6432</v>
      </c>
      <c r="M2154" t="s">
        <v>6433</v>
      </c>
      <c r="N2154">
        <v>2.5391666659999999</v>
      </c>
      <c r="O2154">
        <v>0</v>
      </c>
      <c r="P2154">
        <v>0</v>
      </c>
      <c r="Q2154">
        <v>6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15.234999999999999</v>
      </c>
      <c r="X2154">
        <v>0</v>
      </c>
      <c r="Y2154">
        <v>0</v>
      </c>
      <c r="Z2154">
        <v>0</v>
      </c>
    </row>
    <row r="2155" spans="1:26" x14ac:dyDescent="0.25">
      <c r="A2155">
        <v>2176251</v>
      </c>
      <c r="B2155">
        <v>1</v>
      </c>
      <c r="C2155" t="s">
        <v>76</v>
      </c>
      <c r="D2155" t="s">
        <v>91</v>
      </c>
      <c r="E2155" t="s">
        <v>186</v>
      </c>
      <c r="F2155" t="s">
        <v>6434</v>
      </c>
      <c r="G2155" t="s">
        <v>136</v>
      </c>
      <c r="H2155" t="s">
        <v>47</v>
      </c>
      <c r="I2155" t="s">
        <v>129</v>
      </c>
      <c r="J2155" t="s">
        <v>130</v>
      </c>
      <c r="K2155" t="s">
        <v>131</v>
      </c>
      <c r="L2155" t="s">
        <v>6435</v>
      </c>
      <c r="M2155" t="s">
        <v>6436</v>
      </c>
      <c r="N2155">
        <v>0.99583333299999999</v>
      </c>
      <c r="O2155">
        <v>0</v>
      </c>
      <c r="P2155">
        <v>0</v>
      </c>
      <c r="Q2155">
        <v>2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1.9916670000000001</v>
      </c>
      <c r="X2155">
        <v>0</v>
      </c>
      <c r="Y2155">
        <v>0</v>
      </c>
      <c r="Z2155">
        <v>0</v>
      </c>
    </row>
    <row r="2156" spans="1:26" x14ac:dyDescent="0.25">
      <c r="A2156">
        <v>2176259</v>
      </c>
      <c r="B2156">
        <v>1</v>
      </c>
      <c r="C2156" t="s">
        <v>76</v>
      </c>
      <c r="D2156" t="s">
        <v>81</v>
      </c>
      <c r="E2156" t="s">
        <v>181</v>
      </c>
      <c r="F2156" t="s">
        <v>6380</v>
      </c>
      <c r="G2156" t="s">
        <v>183</v>
      </c>
      <c r="H2156" t="s">
        <v>46</v>
      </c>
      <c r="I2156" t="s">
        <v>129</v>
      </c>
      <c r="J2156" t="s">
        <v>130</v>
      </c>
      <c r="K2156" t="s">
        <v>131</v>
      </c>
      <c r="L2156" t="s">
        <v>6437</v>
      </c>
      <c r="M2156" t="s">
        <v>6438</v>
      </c>
      <c r="N2156">
        <v>7.7313888879999997</v>
      </c>
      <c r="O2156">
        <v>0</v>
      </c>
      <c r="P2156">
        <v>42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324.71833299999997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2176258</v>
      </c>
      <c r="B2157">
        <v>1</v>
      </c>
      <c r="C2157" t="s">
        <v>77</v>
      </c>
      <c r="D2157" t="s">
        <v>111</v>
      </c>
      <c r="E2157" t="s">
        <v>134</v>
      </c>
      <c r="F2157" t="s">
        <v>6420</v>
      </c>
      <c r="G2157" t="s">
        <v>136</v>
      </c>
      <c r="H2157" t="s">
        <v>47</v>
      </c>
      <c r="I2157" t="s">
        <v>129</v>
      </c>
      <c r="J2157" t="s">
        <v>130</v>
      </c>
      <c r="K2157" t="s">
        <v>131</v>
      </c>
      <c r="L2157" t="s">
        <v>6439</v>
      </c>
      <c r="M2157" t="s">
        <v>6440</v>
      </c>
      <c r="N2157">
        <v>0.880833333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767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675.59916599999997</v>
      </c>
    </row>
    <row r="2158" spans="1:26" x14ac:dyDescent="0.25">
      <c r="A2158">
        <v>2176257</v>
      </c>
      <c r="B2158">
        <v>1</v>
      </c>
      <c r="C2158" t="s">
        <v>76</v>
      </c>
      <c r="D2158" t="s">
        <v>86</v>
      </c>
      <c r="E2158" t="s">
        <v>181</v>
      </c>
      <c r="F2158" t="s">
        <v>6441</v>
      </c>
      <c r="G2158" t="s">
        <v>194</v>
      </c>
      <c r="H2158" t="s">
        <v>46</v>
      </c>
      <c r="I2158" t="s">
        <v>129</v>
      </c>
      <c r="J2158" t="s">
        <v>130</v>
      </c>
      <c r="K2158" t="s">
        <v>131</v>
      </c>
      <c r="L2158" t="s">
        <v>6442</v>
      </c>
      <c r="M2158" t="s">
        <v>6443</v>
      </c>
      <c r="N2158">
        <v>3.6091666660000001</v>
      </c>
      <c r="O2158">
        <v>0</v>
      </c>
      <c r="P2158">
        <v>3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10.827500000000001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2176264</v>
      </c>
      <c r="B2159">
        <v>1</v>
      </c>
      <c r="C2159" t="s">
        <v>76</v>
      </c>
      <c r="D2159" t="s">
        <v>99</v>
      </c>
      <c r="E2159" t="s">
        <v>161</v>
      </c>
      <c r="F2159" t="s">
        <v>6058</v>
      </c>
      <c r="G2159" t="s">
        <v>402</v>
      </c>
      <c r="H2159" t="s">
        <v>46</v>
      </c>
      <c r="I2159" t="s">
        <v>129</v>
      </c>
      <c r="J2159" t="s">
        <v>130</v>
      </c>
      <c r="K2159" t="s">
        <v>131</v>
      </c>
      <c r="L2159" t="s">
        <v>6444</v>
      </c>
      <c r="M2159" t="s">
        <v>6445</v>
      </c>
      <c r="N2159">
        <v>0.86583333299999998</v>
      </c>
      <c r="O2159">
        <v>0</v>
      </c>
      <c r="P2159">
        <v>9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7.7925000000000004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2176260</v>
      </c>
      <c r="B2160">
        <v>1</v>
      </c>
      <c r="C2160" t="s">
        <v>76</v>
      </c>
      <c r="D2160" t="s">
        <v>93</v>
      </c>
      <c r="E2160" t="s">
        <v>813</v>
      </c>
      <c r="F2160" t="s">
        <v>6446</v>
      </c>
      <c r="G2160" t="s">
        <v>136</v>
      </c>
      <c r="H2160" t="s">
        <v>47</v>
      </c>
      <c r="I2160" t="s">
        <v>129</v>
      </c>
      <c r="J2160" t="s">
        <v>130</v>
      </c>
      <c r="K2160" t="s">
        <v>131</v>
      </c>
      <c r="L2160" t="s">
        <v>6447</v>
      </c>
      <c r="M2160" t="s">
        <v>6448</v>
      </c>
      <c r="N2160">
        <v>0.41666666600000002</v>
      </c>
      <c r="O2160">
        <v>86</v>
      </c>
      <c r="P2160">
        <v>2097</v>
      </c>
      <c r="Q2160">
        <v>0</v>
      </c>
      <c r="R2160">
        <v>0</v>
      </c>
      <c r="S2160">
        <v>0</v>
      </c>
      <c r="T2160">
        <v>0</v>
      </c>
      <c r="U2160">
        <v>35.833333000000003</v>
      </c>
      <c r="V2160">
        <v>873.749999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2176261</v>
      </c>
      <c r="B2161">
        <v>1</v>
      </c>
      <c r="C2161" t="s">
        <v>76</v>
      </c>
      <c r="D2161" t="s">
        <v>93</v>
      </c>
      <c r="E2161" t="s">
        <v>186</v>
      </c>
      <c r="F2161" t="s">
        <v>6449</v>
      </c>
      <c r="G2161" t="s">
        <v>136</v>
      </c>
      <c r="H2161" t="s">
        <v>47</v>
      </c>
      <c r="I2161" t="s">
        <v>129</v>
      </c>
      <c r="J2161" t="s">
        <v>130</v>
      </c>
      <c r="K2161" t="s">
        <v>131</v>
      </c>
      <c r="L2161" t="s">
        <v>6450</v>
      </c>
      <c r="M2161" t="s">
        <v>6451</v>
      </c>
      <c r="N2161">
        <v>0.439722222</v>
      </c>
      <c r="O2161">
        <v>74</v>
      </c>
      <c r="P2161">
        <v>10651</v>
      </c>
      <c r="Q2161">
        <v>21</v>
      </c>
      <c r="R2161">
        <v>4174</v>
      </c>
      <c r="S2161">
        <v>53</v>
      </c>
      <c r="T2161">
        <v>2306</v>
      </c>
      <c r="U2161">
        <v>32.539444000000003</v>
      </c>
      <c r="V2161">
        <v>4683.4813869999998</v>
      </c>
      <c r="W2161">
        <v>9.2341669999999993</v>
      </c>
      <c r="X2161">
        <v>1835.4005549999999</v>
      </c>
      <c r="Y2161">
        <v>23.305278000000001</v>
      </c>
      <c r="Z2161">
        <v>1013.999444</v>
      </c>
    </row>
    <row r="2162" spans="1:26" x14ac:dyDescent="0.25">
      <c r="A2162">
        <v>2176266</v>
      </c>
      <c r="B2162">
        <v>1</v>
      </c>
      <c r="C2162" t="s">
        <v>76</v>
      </c>
      <c r="D2162" t="s">
        <v>86</v>
      </c>
      <c r="E2162" t="s">
        <v>161</v>
      </c>
      <c r="F2162" t="s">
        <v>6452</v>
      </c>
      <c r="G2162" t="s">
        <v>128</v>
      </c>
      <c r="H2162" t="s">
        <v>46</v>
      </c>
      <c r="I2162" t="s">
        <v>129</v>
      </c>
      <c r="J2162" t="s">
        <v>130</v>
      </c>
      <c r="K2162" t="s">
        <v>131</v>
      </c>
      <c r="L2162" t="s">
        <v>6453</v>
      </c>
      <c r="M2162" t="s">
        <v>6454</v>
      </c>
      <c r="N2162">
        <v>3.4816666660000002</v>
      </c>
      <c r="O2162">
        <v>0</v>
      </c>
      <c r="P2162">
        <v>1268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4414.7533320000002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2176265</v>
      </c>
      <c r="B2163">
        <v>1</v>
      </c>
      <c r="C2163" t="s">
        <v>76</v>
      </c>
      <c r="D2163" t="s">
        <v>93</v>
      </c>
      <c r="E2163" t="s">
        <v>126</v>
      </c>
      <c r="F2163" t="s">
        <v>6455</v>
      </c>
      <c r="G2163" t="s">
        <v>128</v>
      </c>
      <c r="H2163" t="s">
        <v>46</v>
      </c>
      <c r="I2163" t="s">
        <v>129</v>
      </c>
      <c r="J2163" t="s">
        <v>130</v>
      </c>
      <c r="K2163" t="s">
        <v>131</v>
      </c>
      <c r="L2163" t="s">
        <v>6456</v>
      </c>
      <c r="M2163" t="s">
        <v>6457</v>
      </c>
      <c r="N2163">
        <v>2.9624999999999999</v>
      </c>
      <c r="O2163">
        <v>0</v>
      </c>
      <c r="P2163">
        <v>3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8.8874999999999993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2176279</v>
      </c>
      <c r="B2164">
        <v>1</v>
      </c>
      <c r="C2164" t="s">
        <v>76</v>
      </c>
      <c r="D2164" t="s">
        <v>96</v>
      </c>
      <c r="E2164" t="s">
        <v>181</v>
      </c>
      <c r="F2164" t="s">
        <v>6458</v>
      </c>
      <c r="G2164" t="s">
        <v>194</v>
      </c>
      <c r="H2164" t="s">
        <v>46</v>
      </c>
      <c r="I2164" t="s">
        <v>129</v>
      </c>
      <c r="J2164" t="s">
        <v>130</v>
      </c>
      <c r="K2164" t="s">
        <v>131</v>
      </c>
      <c r="L2164" t="s">
        <v>6459</v>
      </c>
      <c r="M2164" t="s">
        <v>6460</v>
      </c>
      <c r="N2164">
        <v>2.9569444439999999</v>
      </c>
      <c r="O2164">
        <v>0</v>
      </c>
      <c r="P2164">
        <v>1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2.956944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2176270</v>
      </c>
      <c r="B2165">
        <v>1</v>
      </c>
      <c r="C2165" t="s">
        <v>76</v>
      </c>
      <c r="D2165" t="s">
        <v>93</v>
      </c>
      <c r="E2165" t="s">
        <v>181</v>
      </c>
      <c r="F2165" t="s">
        <v>6461</v>
      </c>
      <c r="G2165" t="s">
        <v>194</v>
      </c>
      <c r="H2165" t="s">
        <v>46</v>
      </c>
      <c r="I2165" t="s">
        <v>129</v>
      </c>
      <c r="J2165" t="s">
        <v>130</v>
      </c>
      <c r="K2165" t="s">
        <v>131</v>
      </c>
      <c r="L2165" t="s">
        <v>6462</v>
      </c>
      <c r="M2165" t="s">
        <v>6463</v>
      </c>
      <c r="N2165">
        <v>2.0763888879999999</v>
      </c>
      <c r="O2165">
        <v>0</v>
      </c>
      <c r="P2165">
        <v>1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2.0763889999999998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2176272</v>
      </c>
      <c r="B2166">
        <v>1</v>
      </c>
      <c r="C2166" t="s">
        <v>77</v>
      </c>
      <c r="D2166" t="s">
        <v>111</v>
      </c>
      <c r="E2166" t="s">
        <v>143</v>
      </c>
      <c r="F2166" t="s">
        <v>6464</v>
      </c>
      <c r="G2166" t="s">
        <v>145</v>
      </c>
      <c r="H2166" t="s">
        <v>47</v>
      </c>
      <c r="I2166" t="s">
        <v>129</v>
      </c>
      <c r="J2166" t="s">
        <v>130</v>
      </c>
      <c r="K2166" t="s">
        <v>131</v>
      </c>
      <c r="L2166" t="s">
        <v>6465</v>
      </c>
      <c r="M2166" t="s">
        <v>6466</v>
      </c>
      <c r="N2166">
        <v>2.0077777769999998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8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16.062221999999998</v>
      </c>
    </row>
    <row r="2167" spans="1:26" x14ac:dyDescent="0.25">
      <c r="A2167">
        <v>2176273</v>
      </c>
      <c r="B2167">
        <v>1</v>
      </c>
      <c r="C2167" t="s">
        <v>76</v>
      </c>
      <c r="D2167" t="s">
        <v>88</v>
      </c>
      <c r="E2167" t="s">
        <v>181</v>
      </c>
      <c r="F2167" t="s">
        <v>6467</v>
      </c>
      <c r="G2167" t="s">
        <v>194</v>
      </c>
      <c r="H2167" t="s">
        <v>46</v>
      </c>
      <c r="I2167" t="s">
        <v>129</v>
      </c>
      <c r="J2167" t="s">
        <v>130</v>
      </c>
      <c r="K2167" t="s">
        <v>131</v>
      </c>
      <c r="L2167" t="s">
        <v>6468</v>
      </c>
      <c r="M2167" t="s">
        <v>6469</v>
      </c>
      <c r="N2167">
        <v>4.9813888879999997</v>
      </c>
      <c r="O2167">
        <v>0</v>
      </c>
      <c r="P2167">
        <v>1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4.9813890000000001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2176278</v>
      </c>
      <c r="B2168">
        <v>1</v>
      </c>
      <c r="C2168" t="s">
        <v>76</v>
      </c>
      <c r="D2168" t="s">
        <v>80</v>
      </c>
      <c r="E2168" t="s">
        <v>161</v>
      </c>
      <c r="F2168" t="s">
        <v>6470</v>
      </c>
      <c r="G2168" t="s">
        <v>402</v>
      </c>
      <c r="H2168" t="s">
        <v>46</v>
      </c>
      <c r="I2168" t="s">
        <v>129</v>
      </c>
      <c r="J2168" t="s">
        <v>130</v>
      </c>
      <c r="K2168" t="s">
        <v>131</v>
      </c>
      <c r="L2168" t="s">
        <v>6471</v>
      </c>
      <c r="M2168" t="s">
        <v>6472</v>
      </c>
      <c r="N2168">
        <v>1.2638888880000001</v>
      </c>
      <c r="O2168">
        <v>0</v>
      </c>
      <c r="P2168">
        <v>583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736.84722199999999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2176280</v>
      </c>
      <c r="B2169">
        <v>1</v>
      </c>
      <c r="C2169" t="s">
        <v>76</v>
      </c>
      <c r="D2169" t="s">
        <v>93</v>
      </c>
      <c r="E2169" t="s">
        <v>181</v>
      </c>
      <c r="F2169" t="s">
        <v>6473</v>
      </c>
      <c r="G2169" t="s">
        <v>287</v>
      </c>
      <c r="H2169" t="s">
        <v>46</v>
      </c>
      <c r="I2169" t="s">
        <v>129</v>
      </c>
      <c r="J2169" t="s">
        <v>130</v>
      </c>
      <c r="K2169" t="s">
        <v>131</v>
      </c>
      <c r="L2169" t="s">
        <v>6474</v>
      </c>
      <c r="M2169" t="s">
        <v>6475</v>
      </c>
      <c r="N2169">
        <v>3.5861111110000001</v>
      </c>
      <c r="O2169">
        <v>0</v>
      </c>
      <c r="P2169">
        <v>1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3.5861109999999998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2176286</v>
      </c>
      <c r="B2170">
        <v>1</v>
      </c>
      <c r="C2170" t="s">
        <v>76</v>
      </c>
      <c r="D2170" t="s">
        <v>78</v>
      </c>
      <c r="E2170" t="s">
        <v>181</v>
      </c>
      <c r="F2170" t="s">
        <v>6476</v>
      </c>
      <c r="G2170" t="s">
        <v>194</v>
      </c>
      <c r="H2170" t="s">
        <v>46</v>
      </c>
      <c r="I2170" t="s">
        <v>129</v>
      </c>
      <c r="J2170" t="s">
        <v>130</v>
      </c>
      <c r="K2170" t="s">
        <v>131</v>
      </c>
      <c r="L2170" t="s">
        <v>6477</v>
      </c>
      <c r="M2170" t="s">
        <v>6478</v>
      </c>
      <c r="N2170">
        <v>2.7050000000000001</v>
      </c>
      <c r="O2170">
        <v>0</v>
      </c>
      <c r="P2170">
        <v>1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2.7050000000000001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2176283</v>
      </c>
      <c r="B2171">
        <v>1</v>
      </c>
      <c r="C2171" t="s">
        <v>76</v>
      </c>
      <c r="D2171" t="s">
        <v>84</v>
      </c>
      <c r="E2171" t="s">
        <v>181</v>
      </c>
      <c r="F2171" t="s">
        <v>6479</v>
      </c>
      <c r="G2171" t="s">
        <v>194</v>
      </c>
      <c r="H2171" t="s">
        <v>46</v>
      </c>
      <c r="I2171" t="s">
        <v>129</v>
      </c>
      <c r="J2171" t="s">
        <v>130</v>
      </c>
      <c r="K2171" t="s">
        <v>131</v>
      </c>
      <c r="L2171" t="s">
        <v>6480</v>
      </c>
      <c r="M2171" t="s">
        <v>6481</v>
      </c>
      <c r="N2171">
        <v>0.9325</v>
      </c>
      <c r="O2171">
        <v>0</v>
      </c>
      <c r="P2171">
        <v>4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3.73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2176281</v>
      </c>
      <c r="B2172">
        <v>1</v>
      </c>
      <c r="C2172" t="s">
        <v>77</v>
      </c>
      <c r="D2172" t="s">
        <v>124</v>
      </c>
      <c r="E2172" t="s">
        <v>126</v>
      </c>
      <c r="F2172" t="s">
        <v>6482</v>
      </c>
      <c r="G2172" t="s">
        <v>128</v>
      </c>
      <c r="H2172" t="s">
        <v>46</v>
      </c>
      <c r="I2172" t="s">
        <v>129</v>
      </c>
      <c r="J2172" t="s">
        <v>130</v>
      </c>
      <c r="K2172" t="s">
        <v>131</v>
      </c>
      <c r="L2172" t="s">
        <v>6483</v>
      </c>
      <c r="M2172" t="s">
        <v>6484</v>
      </c>
      <c r="N2172">
        <v>3.4822222219999999</v>
      </c>
      <c r="O2172">
        <v>0</v>
      </c>
      <c r="P2172">
        <v>190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661.62222199999997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2176285</v>
      </c>
      <c r="B2173">
        <v>1</v>
      </c>
      <c r="C2173" t="s">
        <v>76</v>
      </c>
      <c r="D2173" t="s">
        <v>92</v>
      </c>
      <c r="E2173" t="s">
        <v>161</v>
      </c>
      <c r="F2173" t="s">
        <v>6485</v>
      </c>
      <c r="G2173" t="s">
        <v>402</v>
      </c>
      <c r="H2173" t="s">
        <v>46</v>
      </c>
      <c r="I2173" t="s">
        <v>129</v>
      </c>
      <c r="J2173" t="s">
        <v>130</v>
      </c>
      <c r="K2173" t="s">
        <v>131</v>
      </c>
      <c r="L2173" t="s">
        <v>6486</v>
      </c>
      <c r="M2173" t="s">
        <v>6487</v>
      </c>
      <c r="N2173">
        <v>1.8647222219999999</v>
      </c>
      <c r="O2173">
        <v>0</v>
      </c>
      <c r="P2173">
        <v>0</v>
      </c>
      <c r="Q2173">
        <v>0</v>
      </c>
      <c r="R2173">
        <v>370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689.94722200000001</v>
      </c>
      <c r="Y2173">
        <v>0</v>
      </c>
      <c r="Z2173">
        <v>0</v>
      </c>
    </row>
    <row r="2174" spans="1:26" x14ac:dyDescent="0.25">
      <c r="A2174">
        <v>2176291</v>
      </c>
      <c r="B2174">
        <v>1</v>
      </c>
      <c r="C2174" t="s">
        <v>76</v>
      </c>
      <c r="D2174" t="s">
        <v>92</v>
      </c>
      <c r="E2174" t="s">
        <v>181</v>
      </c>
      <c r="F2174" t="s">
        <v>6488</v>
      </c>
      <c r="G2174" t="s">
        <v>194</v>
      </c>
      <c r="H2174" t="s">
        <v>46</v>
      </c>
      <c r="I2174" t="s">
        <v>129</v>
      </c>
      <c r="J2174" t="s">
        <v>130</v>
      </c>
      <c r="K2174" t="s">
        <v>131</v>
      </c>
      <c r="L2174" t="s">
        <v>6489</v>
      </c>
      <c r="M2174" t="s">
        <v>6490</v>
      </c>
      <c r="N2174">
        <v>3.2466666659999999</v>
      </c>
      <c r="O2174">
        <v>0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3.246667</v>
      </c>
      <c r="Y2174">
        <v>0</v>
      </c>
      <c r="Z2174">
        <v>0</v>
      </c>
    </row>
    <row r="2175" spans="1:26" x14ac:dyDescent="0.25">
      <c r="A2175">
        <v>2176289</v>
      </c>
      <c r="B2175">
        <v>1</v>
      </c>
      <c r="C2175" t="s">
        <v>76</v>
      </c>
      <c r="D2175" t="s">
        <v>90</v>
      </c>
      <c r="E2175" t="s">
        <v>181</v>
      </c>
      <c r="F2175" t="s">
        <v>6491</v>
      </c>
      <c r="G2175" t="s">
        <v>194</v>
      </c>
      <c r="H2175" t="s">
        <v>46</v>
      </c>
      <c r="I2175" t="s">
        <v>129</v>
      </c>
      <c r="J2175" t="s">
        <v>130</v>
      </c>
      <c r="K2175" t="s">
        <v>131</v>
      </c>
      <c r="L2175" t="s">
        <v>6492</v>
      </c>
      <c r="M2175" t="s">
        <v>6493</v>
      </c>
      <c r="N2175">
        <v>1.5041666659999999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2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3.0083329999999999</v>
      </c>
    </row>
    <row r="2176" spans="1:26" x14ac:dyDescent="0.25">
      <c r="A2176">
        <v>2176284</v>
      </c>
      <c r="B2176">
        <v>1</v>
      </c>
      <c r="C2176" t="s">
        <v>77</v>
      </c>
      <c r="D2176" t="s">
        <v>124</v>
      </c>
      <c r="E2176" t="s">
        <v>181</v>
      </c>
      <c r="F2176" t="s">
        <v>6494</v>
      </c>
      <c r="G2176" t="s">
        <v>194</v>
      </c>
      <c r="H2176" t="s">
        <v>46</v>
      </c>
      <c r="I2176" t="s">
        <v>129</v>
      </c>
      <c r="J2176" t="s">
        <v>130</v>
      </c>
      <c r="K2176" t="s">
        <v>131</v>
      </c>
      <c r="L2176" t="s">
        <v>6495</v>
      </c>
      <c r="M2176" t="s">
        <v>6496</v>
      </c>
      <c r="N2176">
        <v>1.160833333</v>
      </c>
      <c r="O2176">
        <v>0</v>
      </c>
      <c r="P2176">
        <v>4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4.6433330000000002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2176288</v>
      </c>
      <c r="B2177">
        <v>1</v>
      </c>
      <c r="C2177" t="s">
        <v>76</v>
      </c>
      <c r="D2177" t="s">
        <v>83</v>
      </c>
      <c r="E2177" t="s">
        <v>181</v>
      </c>
      <c r="F2177" t="s">
        <v>6497</v>
      </c>
      <c r="G2177" t="s">
        <v>194</v>
      </c>
      <c r="H2177" t="s">
        <v>46</v>
      </c>
      <c r="I2177" t="s">
        <v>129</v>
      </c>
      <c r="J2177" t="s">
        <v>130</v>
      </c>
      <c r="K2177" t="s">
        <v>131</v>
      </c>
      <c r="L2177" t="s">
        <v>6498</v>
      </c>
      <c r="M2177" t="s">
        <v>6499</v>
      </c>
      <c r="N2177">
        <v>4.5952777769999997</v>
      </c>
      <c r="O2177">
        <v>0</v>
      </c>
      <c r="P2177">
        <v>4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18.381111000000001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2176287</v>
      </c>
      <c r="B2178">
        <v>1</v>
      </c>
      <c r="C2178" t="s">
        <v>77</v>
      </c>
      <c r="D2178" t="s">
        <v>119</v>
      </c>
      <c r="E2178" t="s">
        <v>161</v>
      </c>
      <c r="F2178" t="s">
        <v>6500</v>
      </c>
      <c r="G2178" t="s">
        <v>402</v>
      </c>
      <c r="H2178" t="s">
        <v>46</v>
      </c>
      <c r="I2178" t="s">
        <v>129</v>
      </c>
      <c r="J2178" t="s">
        <v>130</v>
      </c>
      <c r="K2178" t="s">
        <v>131</v>
      </c>
      <c r="L2178" t="s">
        <v>6501</v>
      </c>
      <c r="M2178" t="s">
        <v>6502</v>
      </c>
      <c r="N2178">
        <v>2.6211111109999998</v>
      </c>
      <c r="O2178">
        <v>0</v>
      </c>
      <c r="P2178">
        <v>37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96.981110999999999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2176292</v>
      </c>
      <c r="B2179">
        <v>1</v>
      </c>
      <c r="C2179" t="s">
        <v>77</v>
      </c>
      <c r="D2179" t="s">
        <v>124</v>
      </c>
      <c r="E2179" t="s">
        <v>126</v>
      </c>
      <c r="F2179" t="s">
        <v>6503</v>
      </c>
      <c r="G2179" t="s">
        <v>128</v>
      </c>
      <c r="H2179" t="s">
        <v>46</v>
      </c>
      <c r="I2179" t="s">
        <v>129</v>
      </c>
      <c r="J2179" t="s">
        <v>130</v>
      </c>
      <c r="K2179" t="s">
        <v>131</v>
      </c>
      <c r="L2179" t="s">
        <v>6504</v>
      </c>
      <c r="M2179" t="s">
        <v>6505</v>
      </c>
      <c r="N2179">
        <v>2.0963888879999999</v>
      </c>
      <c r="O2179">
        <v>0</v>
      </c>
      <c r="P2179">
        <v>3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6.289167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2176302</v>
      </c>
      <c r="B2180">
        <v>1</v>
      </c>
      <c r="C2180" t="s">
        <v>76</v>
      </c>
      <c r="D2180" t="s">
        <v>81</v>
      </c>
      <c r="E2180" t="s">
        <v>181</v>
      </c>
      <c r="F2180" t="s">
        <v>6506</v>
      </c>
      <c r="G2180" t="s">
        <v>287</v>
      </c>
      <c r="H2180" t="s">
        <v>46</v>
      </c>
      <c r="I2180" t="s">
        <v>129</v>
      </c>
      <c r="J2180" t="s">
        <v>130</v>
      </c>
      <c r="K2180" t="s">
        <v>131</v>
      </c>
      <c r="L2180" t="s">
        <v>6507</v>
      </c>
      <c r="M2180" t="s">
        <v>6508</v>
      </c>
      <c r="N2180">
        <v>2.4938888879999999</v>
      </c>
      <c r="O2180">
        <v>0</v>
      </c>
      <c r="P2180">
        <v>3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7.4816669999999998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2176294</v>
      </c>
      <c r="B2181">
        <v>1</v>
      </c>
      <c r="C2181" t="s">
        <v>76</v>
      </c>
      <c r="D2181" t="s">
        <v>89</v>
      </c>
      <c r="E2181" t="s">
        <v>181</v>
      </c>
      <c r="F2181" t="s">
        <v>6509</v>
      </c>
      <c r="G2181" t="s">
        <v>194</v>
      </c>
      <c r="H2181" t="s">
        <v>46</v>
      </c>
      <c r="I2181" t="s">
        <v>129</v>
      </c>
      <c r="J2181" t="s">
        <v>130</v>
      </c>
      <c r="K2181" t="s">
        <v>131</v>
      </c>
      <c r="L2181" t="s">
        <v>6510</v>
      </c>
      <c r="M2181" t="s">
        <v>6511</v>
      </c>
      <c r="N2181">
        <v>1.733333333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2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3.4666670000000002</v>
      </c>
    </row>
    <row r="2182" spans="1:26" x14ac:dyDescent="0.25">
      <c r="A2182">
        <v>2176298</v>
      </c>
      <c r="B2182">
        <v>1</v>
      </c>
      <c r="C2182" t="s">
        <v>77</v>
      </c>
      <c r="D2182" t="s">
        <v>124</v>
      </c>
      <c r="E2182" t="s">
        <v>126</v>
      </c>
      <c r="F2182" t="s">
        <v>6512</v>
      </c>
      <c r="G2182" t="s">
        <v>140</v>
      </c>
      <c r="H2182" t="s">
        <v>46</v>
      </c>
      <c r="I2182" t="s">
        <v>129</v>
      </c>
      <c r="J2182" t="s">
        <v>130</v>
      </c>
      <c r="K2182" t="s">
        <v>131</v>
      </c>
      <c r="L2182" t="s">
        <v>6513</v>
      </c>
      <c r="M2182" t="s">
        <v>6514</v>
      </c>
      <c r="N2182">
        <v>2.4227777769999999</v>
      </c>
      <c r="O2182">
        <v>0</v>
      </c>
      <c r="P2182">
        <v>14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33.918889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2176304</v>
      </c>
      <c r="B2183">
        <v>1</v>
      </c>
      <c r="C2183" t="s">
        <v>76</v>
      </c>
      <c r="D2183" t="s">
        <v>88</v>
      </c>
      <c r="E2183" t="s">
        <v>126</v>
      </c>
      <c r="F2183" t="s">
        <v>6515</v>
      </c>
      <c r="G2183" t="s">
        <v>128</v>
      </c>
      <c r="H2183" t="s">
        <v>46</v>
      </c>
      <c r="I2183" t="s">
        <v>129</v>
      </c>
      <c r="J2183" t="s">
        <v>130</v>
      </c>
      <c r="K2183" t="s">
        <v>131</v>
      </c>
      <c r="L2183" t="s">
        <v>6516</v>
      </c>
      <c r="M2183" t="s">
        <v>6517</v>
      </c>
      <c r="N2183">
        <v>1.1541666660000001</v>
      </c>
      <c r="O2183">
        <v>0</v>
      </c>
      <c r="P2183">
        <v>13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15.004167000000001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2176306</v>
      </c>
      <c r="B2184">
        <v>1</v>
      </c>
      <c r="C2184" t="s">
        <v>76</v>
      </c>
      <c r="D2184" t="s">
        <v>81</v>
      </c>
      <c r="E2184" t="s">
        <v>718</v>
      </c>
      <c r="F2184" t="s">
        <v>6518</v>
      </c>
      <c r="G2184" t="s">
        <v>128</v>
      </c>
      <c r="H2184" t="s">
        <v>46</v>
      </c>
      <c r="I2184" t="s">
        <v>129</v>
      </c>
      <c r="J2184" t="s">
        <v>130</v>
      </c>
      <c r="K2184" t="s">
        <v>131</v>
      </c>
      <c r="L2184" t="s">
        <v>6519</v>
      </c>
      <c r="M2184" t="s">
        <v>6520</v>
      </c>
      <c r="N2184">
        <v>1.4883333329999999</v>
      </c>
      <c r="O2184">
        <v>0</v>
      </c>
      <c r="P2184">
        <v>160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238.13333299999999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2176299</v>
      </c>
      <c r="B2185">
        <v>1</v>
      </c>
      <c r="C2185" t="s">
        <v>76</v>
      </c>
      <c r="D2185" t="s">
        <v>92</v>
      </c>
      <c r="E2185" t="s">
        <v>186</v>
      </c>
      <c r="F2185" t="s">
        <v>6521</v>
      </c>
      <c r="G2185" t="s">
        <v>136</v>
      </c>
      <c r="H2185" t="s">
        <v>47</v>
      </c>
      <c r="I2185" t="s">
        <v>129</v>
      </c>
      <c r="J2185" t="s">
        <v>130</v>
      </c>
      <c r="K2185" t="s">
        <v>131</v>
      </c>
      <c r="L2185" t="s">
        <v>6522</v>
      </c>
      <c r="M2185" t="s">
        <v>6523</v>
      </c>
      <c r="N2185">
        <v>0.111944444</v>
      </c>
      <c r="O2185">
        <v>0</v>
      </c>
      <c r="P2185">
        <v>0</v>
      </c>
      <c r="Q2185">
        <v>4</v>
      </c>
      <c r="R2185">
        <v>1849</v>
      </c>
      <c r="S2185">
        <v>3</v>
      </c>
      <c r="T2185">
        <v>1903</v>
      </c>
      <c r="U2185">
        <v>0</v>
      </c>
      <c r="V2185">
        <v>0</v>
      </c>
      <c r="W2185">
        <v>0.44777800000000001</v>
      </c>
      <c r="X2185">
        <v>206.985277</v>
      </c>
      <c r="Y2185">
        <v>0.33583299999999999</v>
      </c>
      <c r="Z2185">
        <v>213.03027700000001</v>
      </c>
    </row>
    <row r="2186" spans="1:26" x14ac:dyDescent="0.25">
      <c r="A2186">
        <v>2176300</v>
      </c>
      <c r="B2186">
        <v>1</v>
      </c>
      <c r="C2186" t="s">
        <v>76</v>
      </c>
      <c r="D2186" t="s">
        <v>92</v>
      </c>
      <c r="E2186" t="s">
        <v>186</v>
      </c>
      <c r="F2186" t="s">
        <v>6524</v>
      </c>
      <c r="G2186" t="s">
        <v>136</v>
      </c>
      <c r="H2186" t="s">
        <v>47</v>
      </c>
      <c r="I2186" t="s">
        <v>129</v>
      </c>
      <c r="J2186" t="s">
        <v>130</v>
      </c>
      <c r="K2186" t="s">
        <v>131</v>
      </c>
      <c r="L2186" t="s">
        <v>6525</v>
      </c>
      <c r="M2186" t="s">
        <v>6526</v>
      </c>
      <c r="N2186">
        <v>0.42472222199999998</v>
      </c>
      <c r="O2186">
        <v>0</v>
      </c>
      <c r="P2186">
        <v>0</v>
      </c>
      <c r="Q2186">
        <v>4</v>
      </c>
      <c r="R2186">
        <v>990</v>
      </c>
      <c r="S2186">
        <v>0</v>
      </c>
      <c r="T2186">
        <v>0</v>
      </c>
      <c r="U2186">
        <v>0</v>
      </c>
      <c r="V2186">
        <v>0</v>
      </c>
      <c r="W2186">
        <v>1.6988890000000001</v>
      </c>
      <c r="X2186">
        <v>420.47500000000002</v>
      </c>
      <c r="Y2186">
        <v>0</v>
      </c>
      <c r="Z2186">
        <v>0</v>
      </c>
    </row>
    <row r="2187" spans="1:26" x14ac:dyDescent="0.25">
      <c r="A2187">
        <v>2176301</v>
      </c>
      <c r="B2187">
        <v>1</v>
      </c>
      <c r="C2187" t="s">
        <v>76</v>
      </c>
      <c r="D2187" t="s">
        <v>92</v>
      </c>
      <c r="E2187" t="s">
        <v>143</v>
      </c>
      <c r="F2187" t="s">
        <v>6527</v>
      </c>
      <c r="G2187" t="s">
        <v>136</v>
      </c>
      <c r="H2187" t="s">
        <v>47</v>
      </c>
      <c r="I2187" t="s">
        <v>129</v>
      </c>
      <c r="J2187" t="s">
        <v>130</v>
      </c>
      <c r="K2187" t="s">
        <v>131</v>
      </c>
      <c r="L2187" t="s">
        <v>6528</v>
      </c>
      <c r="M2187" t="s">
        <v>6529</v>
      </c>
      <c r="N2187">
        <v>0.391944444</v>
      </c>
      <c r="O2187">
        <v>0</v>
      </c>
      <c r="P2187">
        <v>0</v>
      </c>
      <c r="Q2187">
        <v>2</v>
      </c>
      <c r="R2187">
        <v>836</v>
      </c>
      <c r="S2187">
        <v>0</v>
      </c>
      <c r="T2187">
        <v>0</v>
      </c>
      <c r="U2187">
        <v>0</v>
      </c>
      <c r="V2187">
        <v>0</v>
      </c>
      <c r="W2187">
        <v>0.78388899999999995</v>
      </c>
      <c r="X2187">
        <v>327.66555499999998</v>
      </c>
      <c r="Y2187">
        <v>0</v>
      </c>
      <c r="Z2187">
        <v>0</v>
      </c>
    </row>
    <row r="2188" spans="1:26" x14ac:dyDescent="0.25">
      <c r="A2188">
        <v>2176310</v>
      </c>
      <c r="B2188">
        <v>1</v>
      </c>
      <c r="C2188" t="s">
        <v>76</v>
      </c>
      <c r="D2188" t="s">
        <v>86</v>
      </c>
      <c r="E2188" t="s">
        <v>126</v>
      </c>
      <c r="F2188" t="s">
        <v>2375</v>
      </c>
      <c r="G2188" t="s">
        <v>140</v>
      </c>
      <c r="H2188" t="s">
        <v>46</v>
      </c>
      <c r="I2188" t="s">
        <v>129</v>
      </c>
      <c r="J2188" t="s">
        <v>130</v>
      </c>
      <c r="K2188" t="s">
        <v>131</v>
      </c>
      <c r="L2188" t="s">
        <v>6530</v>
      </c>
      <c r="M2188" t="s">
        <v>6531</v>
      </c>
      <c r="N2188">
        <v>1.927777777</v>
      </c>
      <c r="O2188">
        <v>0</v>
      </c>
      <c r="P2188">
        <v>21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40.483333000000002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2176311</v>
      </c>
      <c r="B2189">
        <v>1</v>
      </c>
      <c r="C2189" t="s">
        <v>77</v>
      </c>
      <c r="D2189" t="s">
        <v>124</v>
      </c>
      <c r="E2189" t="s">
        <v>181</v>
      </c>
      <c r="F2189" t="s">
        <v>6532</v>
      </c>
      <c r="G2189" t="s">
        <v>183</v>
      </c>
      <c r="H2189" t="s">
        <v>46</v>
      </c>
      <c r="I2189" t="s">
        <v>129</v>
      </c>
      <c r="J2189" t="s">
        <v>130</v>
      </c>
      <c r="K2189" t="s">
        <v>131</v>
      </c>
      <c r="L2189" t="s">
        <v>6533</v>
      </c>
      <c r="M2189" t="s">
        <v>6534</v>
      </c>
      <c r="N2189">
        <v>8.9097222219999992</v>
      </c>
      <c r="O2189">
        <v>0</v>
      </c>
      <c r="P2189">
        <v>11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98.006944000000004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2176313</v>
      </c>
      <c r="B2190">
        <v>1</v>
      </c>
      <c r="C2190" t="s">
        <v>77</v>
      </c>
      <c r="D2190" t="s">
        <v>123</v>
      </c>
      <c r="E2190" t="s">
        <v>134</v>
      </c>
      <c r="F2190" t="s">
        <v>1859</v>
      </c>
      <c r="G2190" t="s">
        <v>136</v>
      </c>
      <c r="H2190" t="s">
        <v>47</v>
      </c>
      <c r="I2190" t="s">
        <v>129</v>
      </c>
      <c r="J2190" t="s">
        <v>130</v>
      </c>
      <c r="K2190" t="s">
        <v>131</v>
      </c>
      <c r="L2190" t="s">
        <v>6535</v>
      </c>
      <c r="M2190" t="s">
        <v>6536</v>
      </c>
      <c r="N2190">
        <v>2.932222222</v>
      </c>
      <c r="O2190">
        <v>82</v>
      </c>
      <c r="P2190">
        <v>131</v>
      </c>
      <c r="Q2190">
        <v>0</v>
      </c>
      <c r="R2190">
        <v>0</v>
      </c>
      <c r="S2190">
        <v>0</v>
      </c>
      <c r="T2190">
        <v>0</v>
      </c>
      <c r="U2190">
        <v>240.44222199999999</v>
      </c>
      <c r="V2190">
        <v>384.12111099999998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2176327</v>
      </c>
      <c r="B2191">
        <v>1</v>
      </c>
      <c r="C2191" t="s">
        <v>76</v>
      </c>
      <c r="D2191" t="s">
        <v>105</v>
      </c>
      <c r="E2191" t="s">
        <v>126</v>
      </c>
      <c r="F2191" t="s">
        <v>6537</v>
      </c>
      <c r="G2191" t="s">
        <v>128</v>
      </c>
      <c r="H2191" t="s">
        <v>46</v>
      </c>
      <c r="I2191" t="s">
        <v>129</v>
      </c>
      <c r="J2191" t="s">
        <v>130</v>
      </c>
      <c r="K2191" t="s">
        <v>131</v>
      </c>
      <c r="L2191" t="s">
        <v>6538</v>
      </c>
      <c r="M2191" t="s">
        <v>6539</v>
      </c>
      <c r="N2191">
        <v>1.6716666659999999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3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5.0149999999999997</v>
      </c>
    </row>
    <row r="2192" spans="1:26" x14ac:dyDescent="0.25">
      <c r="A2192">
        <v>2176314</v>
      </c>
      <c r="B2192">
        <v>1</v>
      </c>
      <c r="C2192" t="s">
        <v>76</v>
      </c>
      <c r="D2192" t="s">
        <v>80</v>
      </c>
      <c r="E2192" t="s">
        <v>143</v>
      </c>
      <c r="F2192" t="s">
        <v>6540</v>
      </c>
      <c r="G2192" t="s">
        <v>136</v>
      </c>
      <c r="H2192" t="s">
        <v>47</v>
      </c>
      <c r="I2192" t="s">
        <v>129</v>
      </c>
      <c r="J2192" t="s">
        <v>130</v>
      </c>
      <c r="K2192" t="s">
        <v>131</v>
      </c>
      <c r="L2192" t="s">
        <v>6541</v>
      </c>
      <c r="M2192" t="s">
        <v>6542</v>
      </c>
      <c r="N2192">
        <v>1.687777777</v>
      </c>
      <c r="O2192">
        <v>11</v>
      </c>
      <c r="P2192">
        <v>906</v>
      </c>
      <c r="Q2192">
        <v>0</v>
      </c>
      <c r="R2192">
        <v>0</v>
      </c>
      <c r="S2192">
        <v>0</v>
      </c>
      <c r="T2192">
        <v>0</v>
      </c>
      <c r="U2192">
        <v>18.565556000000001</v>
      </c>
      <c r="V2192">
        <v>1529.1266659999999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2176317</v>
      </c>
      <c r="B2193">
        <v>1</v>
      </c>
      <c r="C2193" t="s">
        <v>76</v>
      </c>
      <c r="D2193" t="s">
        <v>86</v>
      </c>
      <c r="E2193" t="s">
        <v>161</v>
      </c>
      <c r="F2193" t="s">
        <v>6543</v>
      </c>
      <c r="G2193" t="s">
        <v>402</v>
      </c>
      <c r="H2193" t="s">
        <v>46</v>
      </c>
      <c r="I2193" t="s">
        <v>129</v>
      </c>
      <c r="J2193" t="s">
        <v>130</v>
      </c>
      <c r="K2193" t="s">
        <v>131</v>
      </c>
      <c r="L2193" t="s">
        <v>6544</v>
      </c>
      <c r="M2193" t="s">
        <v>6545</v>
      </c>
      <c r="N2193">
        <v>0.34777777700000001</v>
      </c>
      <c r="O2193">
        <v>0</v>
      </c>
      <c r="P2193">
        <v>621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215.97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2176320</v>
      </c>
      <c r="B2194">
        <v>1</v>
      </c>
      <c r="C2194" t="s">
        <v>77</v>
      </c>
      <c r="D2194" t="s">
        <v>123</v>
      </c>
      <c r="E2194" t="s">
        <v>181</v>
      </c>
      <c r="F2194" t="s">
        <v>6546</v>
      </c>
      <c r="G2194" t="s">
        <v>194</v>
      </c>
      <c r="H2194" t="s">
        <v>46</v>
      </c>
      <c r="I2194" t="s">
        <v>129</v>
      </c>
      <c r="J2194" t="s">
        <v>130</v>
      </c>
      <c r="K2194" t="s">
        <v>131</v>
      </c>
      <c r="L2194" t="s">
        <v>6547</v>
      </c>
      <c r="M2194" t="s">
        <v>6548</v>
      </c>
      <c r="N2194">
        <v>2.6344444440000001</v>
      </c>
      <c r="O2194">
        <v>0</v>
      </c>
      <c r="P2194">
        <v>2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5.2688889999999997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2176318</v>
      </c>
      <c r="B2195">
        <v>1</v>
      </c>
      <c r="C2195" t="s">
        <v>77</v>
      </c>
      <c r="D2195" t="s">
        <v>109</v>
      </c>
      <c r="E2195" t="s">
        <v>126</v>
      </c>
      <c r="F2195" t="s">
        <v>6549</v>
      </c>
      <c r="G2195" t="s">
        <v>671</v>
      </c>
      <c r="H2195" t="s">
        <v>46</v>
      </c>
      <c r="I2195" t="s">
        <v>129</v>
      </c>
      <c r="J2195" t="s">
        <v>130</v>
      </c>
      <c r="K2195" t="s">
        <v>131</v>
      </c>
      <c r="L2195" t="s">
        <v>6550</v>
      </c>
      <c r="M2195" t="s">
        <v>6551</v>
      </c>
      <c r="N2195">
        <v>5.5263888879999996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9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49.737499999999997</v>
      </c>
    </row>
    <row r="2196" spans="1:26" x14ac:dyDescent="0.25">
      <c r="A2196">
        <v>2176352</v>
      </c>
      <c r="B2196">
        <v>1</v>
      </c>
      <c r="C2196" t="s">
        <v>76</v>
      </c>
      <c r="D2196" t="s">
        <v>95</v>
      </c>
      <c r="E2196" t="s">
        <v>181</v>
      </c>
      <c r="F2196" t="s">
        <v>6552</v>
      </c>
      <c r="G2196" t="s">
        <v>194</v>
      </c>
      <c r="H2196" t="s">
        <v>46</v>
      </c>
      <c r="I2196" t="s">
        <v>129</v>
      </c>
      <c r="J2196" t="s">
        <v>130</v>
      </c>
      <c r="K2196" t="s">
        <v>131</v>
      </c>
      <c r="L2196" t="s">
        <v>6553</v>
      </c>
      <c r="M2196" t="s">
        <v>6554</v>
      </c>
      <c r="N2196">
        <v>11.370277777</v>
      </c>
      <c r="O2196">
        <v>0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11.370278000000001</v>
      </c>
      <c r="Y2196">
        <v>0</v>
      </c>
      <c r="Z2196">
        <v>0</v>
      </c>
    </row>
    <row r="2197" spans="1:26" x14ac:dyDescent="0.25">
      <c r="A2197">
        <v>2176322</v>
      </c>
      <c r="B2197">
        <v>1</v>
      </c>
      <c r="C2197" t="s">
        <v>76</v>
      </c>
      <c r="D2197" t="s">
        <v>98</v>
      </c>
      <c r="E2197" t="s">
        <v>143</v>
      </c>
      <c r="F2197" t="s">
        <v>6555</v>
      </c>
      <c r="G2197" t="s">
        <v>145</v>
      </c>
      <c r="H2197" t="s">
        <v>47</v>
      </c>
      <c r="I2197" t="s">
        <v>129</v>
      </c>
      <c r="J2197" t="s">
        <v>130</v>
      </c>
      <c r="K2197" t="s">
        <v>131</v>
      </c>
      <c r="L2197" t="s">
        <v>6556</v>
      </c>
      <c r="M2197" t="s">
        <v>6557</v>
      </c>
      <c r="N2197">
        <v>1.4102777769999999</v>
      </c>
      <c r="O2197">
        <v>0</v>
      </c>
      <c r="P2197">
        <v>0</v>
      </c>
      <c r="Q2197">
        <v>0</v>
      </c>
      <c r="R2197">
        <v>21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29.615832999999999</v>
      </c>
      <c r="Y2197">
        <v>0</v>
      </c>
      <c r="Z2197">
        <v>0</v>
      </c>
    </row>
    <row r="2198" spans="1:26" x14ac:dyDescent="0.25">
      <c r="A2198">
        <v>2176321</v>
      </c>
      <c r="B2198">
        <v>1</v>
      </c>
      <c r="C2198" t="s">
        <v>76</v>
      </c>
      <c r="D2198" t="s">
        <v>95</v>
      </c>
      <c r="E2198" t="s">
        <v>186</v>
      </c>
      <c r="F2198" t="s">
        <v>6558</v>
      </c>
      <c r="G2198" t="s">
        <v>201</v>
      </c>
      <c r="H2198" t="s">
        <v>47</v>
      </c>
      <c r="I2198" t="s">
        <v>129</v>
      </c>
      <c r="J2198" t="s">
        <v>130</v>
      </c>
      <c r="K2198" t="s">
        <v>131</v>
      </c>
      <c r="L2198" t="s">
        <v>6559</v>
      </c>
      <c r="M2198" t="s">
        <v>6560</v>
      </c>
      <c r="N2198">
        <v>0.11027777699999999</v>
      </c>
      <c r="O2198">
        <v>0</v>
      </c>
      <c r="P2198">
        <v>0</v>
      </c>
      <c r="Q2198">
        <v>1</v>
      </c>
      <c r="R2198">
        <v>12</v>
      </c>
      <c r="S2198">
        <v>34</v>
      </c>
      <c r="T2198">
        <v>890</v>
      </c>
      <c r="U2198">
        <v>0</v>
      </c>
      <c r="V2198">
        <v>0</v>
      </c>
      <c r="W2198">
        <v>0.110278</v>
      </c>
      <c r="X2198">
        <v>1.3233330000000001</v>
      </c>
      <c r="Y2198">
        <v>3.749444</v>
      </c>
      <c r="Z2198">
        <v>98.147221999999999</v>
      </c>
    </row>
    <row r="2199" spans="1:26" x14ac:dyDescent="0.25">
      <c r="A2199">
        <v>2176332</v>
      </c>
      <c r="B2199">
        <v>1</v>
      </c>
      <c r="C2199" t="s">
        <v>76</v>
      </c>
      <c r="D2199" t="s">
        <v>104</v>
      </c>
      <c r="E2199" t="s">
        <v>181</v>
      </c>
      <c r="F2199" t="s">
        <v>6561</v>
      </c>
      <c r="G2199" t="s">
        <v>194</v>
      </c>
      <c r="H2199" t="s">
        <v>46</v>
      </c>
      <c r="I2199" t="s">
        <v>129</v>
      </c>
      <c r="J2199" t="s">
        <v>130</v>
      </c>
      <c r="K2199" t="s">
        <v>131</v>
      </c>
      <c r="L2199" t="s">
        <v>6562</v>
      </c>
      <c r="M2199" t="s">
        <v>6563</v>
      </c>
      <c r="N2199">
        <v>2.8705555550000001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1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2.8705560000000001</v>
      </c>
    </row>
    <row r="2200" spans="1:26" x14ac:dyDescent="0.25">
      <c r="A2200">
        <v>2176330</v>
      </c>
      <c r="B2200">
        <v>1</v>
      </c>
      <c r="C2200" t="s">
        <v>77</v>
      </c>
      <c r="D2200" t="s">
        <v>116</v>
      </c>
      <c r="E2200" t="s">
        <v>134</v>
      </c>
      <c r="F2200" t="s">
        <v>3418</v>
      </c>
      <c r="G2200" t="s">
        <v>136</v>
      </c>
      <c r="H2200" t="s">
        <v>47</v>
      </c>
      <c r="I2200" t="s">
        <v>129</v>
      </c>
      <c r="J2200" t="s">
        <v>130</v>
      </c>
      <c r="K2200" t="s">
        <v>131</v>
      </c>
      <c r="L2200" t="s">
        <v>6564</v>
      </c>
      <c r="M2200" t="s">
        <v>6565</v>
      </c>
      <c r="N2200">
        <v>1.729166666</v>
      </c>
      <c r="O2200">
        <v>23</v>
      </c>
      <c r="P2200">
        <v>527</v>
      </c>
      <c r="Q2200">
        <v>0</v>
      </c>
      <c r="R2200">
        <v>0</v>
      </c>
      <c r="S2200">
        <v>3</v>
      </c>
      <c r="T2200">
        <v>13</v>
      </c>
      <c r="U2200">
        <v>39.770833000000003</v>
      </c>
      <c r="V2200">
        <v>911.27083300000004</v>
      </c>
      <c r="W2200">
        <v>0</v>
      </c>
      <c r="X2200">
        <v>0</v>
      </c>
      <c r="Y2200">
        <v>5.1875</v>
      </c>
      <c r="Z2200">
        <v>22.479167</v>
      </c>
    </row>
    <row r="2201" spans="1:26" x14ac:dyDescent="0.25">
      <c r="A2201">
        <v>2176326</v>
      </c>
      <c r="B2201">
        <v>1</v>
      </c>
      <c r="C2201" t="s">
        <v>76</v>
      </c>
      <c r="D2201" t="s">
        <v>95</v>
      </c>
      <c r="E2201" t="s">
        <v>186</v>
      </c>
      <c r="F2201" t="s">
        <v>6558</v>
      </c>
      <c r="G2201" t="s">
        <v>136</v>
      </c>
      <c r="H2201" t="s">
        <v>47</v>
      </c>
      <c r="I2201" t="s">
        <v>129</v>
      </c>
      <c r="J2201" t="s">
        <v>130</v>
      </c>
      <c r="K2201" t="s">
        <v>131</v>
      </c>
      <c r="L2201" t="s">
        <v>6560</v>
      </c>
      <c r="M2201" t="s">
        <v>6566</v>
      </c>
      <c r="N2201">
        <v>2.048888888</v>
      </c>
      <c r="O2201">
        <v>0</v>
      </c>
      <c r="P2201">
        <v>0</v>
      </c>
      <c r="Q2201">
        <v>1</v>
      </c>
      <c r="R2201">
        <v>12</v>
      </c>
      <c r="S2201">
        <v>34</v>
      </c>
      <c r="T2201">
        <v>890</v>
      </c>
      <c r="U2201">
        <v>0</v>
      </c>
      <c r="V2201">
        <v>0</v>
      </c>
      <c r="W2201">
        <v>2.048889</v>
      </c>
      <c r="X2201">
        <v>24.586666999999998</v>
      </c>
      <c r="Y2201">
        <v>69.662222</v>
      </c>
      <c r="Z2201">
        <v>1823.5111099999999</v>
      </c>
    </row>
    <row r="2202" spans="1:26" x14ac:dyDescent="0.25">
      <c r="A2202">
        <v>2176337</v>
      </c>
      <c r="B2202">
        <v>1</v>
      </c>
      <c r="C2202" t="s">
        <v>76</v>
      </c>
      <c r="D2202" t="s">
        <v>93</v>
      </c>
      <c r="E2202" t="s">
        <v>143</v>
      </c>
      <c r="F2202" t="s">
        <v>6567</v>
      </c>
      <c r="G2202" t="s">
        <v>2534</v>
      </c>
      <c r="H2202" t="s">
        <v>47</v>
      </c>
      <c r="I2202" t="s">
        <v>129</v>
      </c>
      <c r="J2202" t="s">
        <v>130</v>
      </c>
      <c r="K2202" t="s">
        <v>131</v>
      </c>
      <c r="L2202" t="s">
        <v>6568</v>
      </c>
      <c r="M2202" t="s">
        <v>6569</v>
      </c>
      <c r="N2202">
        <v>1.217777777</v>
      </c>
      <c r="O2202">
        <v>1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1.217778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2176338</v>
      </c>
      <c r="B2203">
        <v>1</v>
      </c>
      <c r="C2203" t="s">
        <v>76</v>
      </c>
      <c r="D2203" t="s">
        <v>92</v>
      </c>
      <c r="E2203" t="s">
        <v>126</v>
      </c>
      <c r="F2203" t="s">
        <v>6207</v>
      </c>
      <c r="G2203" t="s">
        <v>128</v>
      </c>
      <c r="H2203" t="s">
        <v>46</v>
      </c>
      <c r="I2203" t="s">
        <v>129</v>
      </c>
      <c r="J2203" t="s">
        <v>130</v>
      </c>
      <c r="K2203" t="s">
        <v>131</v>
      </c>
      <c r="L2203" t="s">
        <v>6570</v>
      </c>
      <c r="M2203" t="s">
        <v>6571</v>
      </c>
      <c r="N2203">
        <v>1.5361111110000001</v>
      </c>
      <c r="O2203">
        <v>0</v>
      </c>
      <c r="P2203">
        <v>0</v>
      </c>
      <c r="Q2203">
        <v>0</v>
      </c>
      <c r="R2203">
        <v>64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98.311110999999997</v>
      </c>
      <c r="Y2203">
        <v>0</v>
      </c>
      <c r="Z2203">
        <v>0</v>
      </c>
    </row>
    <row r="2204" spans="1:26" x14ac:dyDescent="0.25">
      <c r="A2204">
        <v>2176334</v>
      </c>
      <c r="B2204">
        <v>1</v>
      </c>
      <c r="C2204" t="s">
        <v>76</v>
      </c>
      <c r="D2204" t="s">
        <v>100</v>
      </c>
      <c r="E2204" t="s">
        <v>718</v>
      </c>
      <c r="F2204" t="s">
        <v>5552</v>
      </c>
      <c r="G2204" t="s">
        <v>726</v>
      </c>
      <c r="H2204" t="s">
        <v>46</v>
      </c>
      <c r="I2204" t="s">
        <v>129</v>
      </c>
      <c r="J2204" t="s">
        <v>130</v>
      </c>
      <c r="K2204" t="s">
        <v>131</v>
      </c>
      <c r="L2204" t="s">
        <v>6572</v>
      </c>
      <c r="M2204" t="s">
        <v>6573</v>
      </c>
      <c r="N2204">
        <v>0.94361111099999995</v>
      </c>
      <c r="O2204">
        <v>0</v>
      </c>
      <c r="P2204">
        <v>78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73.601667000000006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2176345</v>
      </c>
      <c r="B2205">
        <v>1</v>
      </c>
      <c r="C2205" t="s">
        <v>76</v>
      </c>
      <c r="D2205" t="s">
        <v>90</v>
      </c>
      <c r="E2205" t="s">
        <v>813</v>
      </c>
      <c r="F2205" t="s">
        <v>6574</v>
      </c>
      <c r="G2205" t="s">
        <v>136</v>
      </c>
      <c r="H2205" t="s">
        <v>47</v>
      </c>
      <c r="I2205" t="s">
        <v>129</v>
      </c>
      <c r="J2205" t="s">
        <v>130</v>
      </c>
      <c r="K2205" t="s">
        <v>131</v>
      </c>
      <c r="L2205" t="s">
        <v>6575</v>
      </c>
      <c r="M2205" t="s">
        <v>6576</v>
      </c>
      <c r="N2205">
        <v>2.8180555549999999</v>
      </c>
      <c r="O2205">
        <v>67</v>
      </c>
      <c r="P2205">
        <v>896</v>
      </c>
      <c r="Q2205">
        <v>41</v>
      </c>
      <c r="R2205">
        <v>1434</v>
      </c>
      <c r="S2205">
        <v>14</v>
      </c>
      <c r="T2205">
        <v>216</v>
      </c>
      <c r="U2205">
        <v>188.80972199999999</v>
      </c>
      <c r="V2205">
        <v>2524.9777770000001</v>
      </c>
      <c r="W2205">
        <v>115.540278</v>
      </c>
      <c r="X2205">
        <v>4041.0916659999998</v>
      </c>
      <c r="Y2205">
        <v>39.452778000000002</v>
      </c>
      <c r="Z2205">
        <v>608.70000000000005</v>
      </c>
    </row>
    <row r="2206" spans="1:26" x14ac:dyDescent="0.25">
      <c r="A2206">
        <v>2176325</v>
      </c>
      <c r="B2206">
        <v>1</v>
      </c>
      <c r="C2206" t="s">
        <v>77</v>
      </c>
      <c r="D2206" t="s">
        <v>119</v>
      </c>
      <c r="E2206" t="s">
        <v>161</v>
      </c>
      <c r="F2206" t="s">
        <v>6577</v>
      </c>
      <c r="G2206" t="s">
        <v>418</v>
      </c>
      <c r="H2206" t="s">
        <v>46</v>
      </c>
      <c r="I2206" t="s">
        <v>129</v>
      </c>
      <c r="J2206" t="s">
        <v>130</v>
      </c>
      <c r="K2206" t="s">
        <v>251</v>
      </c>
      <c r="L2206" t="s">
        <v>6578</v>
      </c>
      <c r="M2206" t="s">
        <v>6579</v>
      </c>
      <c r="N2206">
        <v>7.5327563880000001</v>
      </c>
      <c r="O2206">
        <v>0</v>
      </c>
      <c r="P2206">
        <v>623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4692.9072299999998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2176335</v>
      </c>
      <c r="B2207">
        <v>1</v>
      </c>
      <c r="C2207" t="s">
        <v>77</v>
      </c>
      <c r="D2207" t="s">
        <v>124</v>
      </c>
      <c r="E2207" t="s">
        <v>181</v>
      </c>
      <c r="F2207" t="s">
        <v>6580</v>
      </c>
      <c r="G2207" t="s">
        <v>287</v>
      </c>
      <c r="H2207" t="s">
        <v>46</v>
      </c>
      <c r="I2207" t="s">
        <v>129</v>
      </c>
      <c r="J2207" t="s">
        <v>130</v>
      </c>
      <c r="K2207" t="s">
        <v>131</v>
      </c>
      <c r="L2207" t="s">
        <v>6581</v>
      </c>
      <c r="M2207" t="s">
        <v>6582</v>
      </c>
      <c r="N2207">
        <v>0.50972222199999995</v>
      </c>
      <c r="O2207">
        <v>0</v>
      </c>
      <c r="P2207">
        <v>7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3.5680559999999999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2176329</v>
      </c>
      <c r="B2208">
        <v>1</v>
      </c>
      <c r="C2208" t="s">
        <v>76</v>
      </c>
      <c r="D2208" t="s">
        <v>89</v>
      </c>
      <c r="E2208" t="s">
        <v>181</v>
      </c>
      <c r="F2208" t="s">
        <v>6583</v>
      </c>
      <c r="G2208" t="s">
        <v>194</v>
      </c>
      <c r="H2208" t="s">
        <v>46</v>
      </c>
      <c r="I2208" t="s">
        <v>129</v>
      </c>
      <c r="J2208" t="s">
        <v>130</v>
      </c>
      <c r="K2208" t="s">
        <v>131</v>
      </c>
      <c r="L2208" t="s">
        <v>6584</v>
      </c>
      <c r="M2208" t="s">
        <v>6585</v>
      </c>
      <c r="N2208">
        <v>2.0702777769999998</v>
      </c>
      <c r="O2208">
        <v>0</v>
      </c>
      <c r="P2208">
        <v>1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2.0702780000000001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2176336</v>
      </c>
      <c r="B2209">
        <v>1</v>
      </c>
      <c r="C2209" t="s">
        <v>76</v>
      </c>
      <c r="D2209" t="s">
        <v>80</v>
      </c>
      <c r="E2209" t="s">
        <v>718</v>
      </c>
      <c r="F2209" t="s">
        <v>6586</v>
      </c>
      <c r="G2209" t="s">
        <v>269</v>
      </c>
      <c r="H2209" t="s">
        <v>46</v>
      </c>
      <c r="I2209" t="s">
        <v>129</v>
      </c>
      <c r="J2209" t="s">
        <v>130</v>
      </c>
      <c r="K2209" t="s">
        <v>131</v>
      </c>
      <c r="L2209" t="s">
        <v>6587</v>
      </c>
      <c r="M2209" t="s">
        <v>6588</v>
      </c>
      <c r="N2209">
        <v>8.3949999999999996</v>
      </c>
      <c r="O2209">
        <v>0</v>
      </c>
      <c r="P2209">
        <v>7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58.765000000000001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2176347</v>
      </c>
      <c r="B2210">
        <v>1</v>
      </c>
      <c r="C2210" t="s">
        <v>77</v>
      </c>
      <c r="D2210" t="s">
        <v>114</v>
      </c>
      <c r="E2210" t="s">
        <v>143</v>
      </c>
      <c r="F2210" t="s">
        <v>6589</v>
      </c>
      <c r="G2210" t="s">
        <v>279</v>
      </c>
      <c r="H2210" t="s">
        <v>47</v>
      </c>
      <c r="I2210" t="s">
        <v>129</v>
      </c>
      <c r="J2210" t="s">
        <v>130</v>
      </c>
      <c r="K2210" t="s">
        <v>131</v>
      </c>
      <c r="L2210" t="s">
        <v>6590</v>
      </c>
      <c r="M2210" t="s">
        <v>6591</v>
      </c>
      <c r="N2210">
        <v>1.578888888</v>
      </c>
      <c r="O2210">
        <v>0</v>
      </c>
      <c r="P2210">
        <v>0</v>
      </c>
      <c r="Q2210">
        <v>0</v>
      </c>
      <c r="R2210">
        <v>0</v>
      </c>
      <c r="S2210">
        <v>5</v>
      </c>
      <c r="T2210">
        <v>158</v>
      </c>
      <c r="U2210">
        <v>0</v>
      </c>
      <c r="V2210">
        <v>0</v>
      </c>
      <c r="W2210">
        <v>0</v>
      </c>
      <c r="X2210">
        <v>0</v>
      </c>
      <c r="Y2210">
        <v>7.894444</v>
      </c>
      <c r="Z2210">
        <v>249.46444399999999</v>
      </c>
    </row>
    <row r="2211" spans="1:26" x14ac:dyDescent="0.25">
      <c r="A2211">
        <v>2176364</v>
      </c>
      <c r="B2211">
        <v>1</v>
      </c>
      <c r="C2211" t="s">
        <v>77</v>
      </c>
      <c r="D2211" t="s">
        <v>108</v>
      </c>
      <c r="E2211" t="s">
        <v>181</v>
      </c>
      <c r="F2211" t="s">
        <v>6592</v>
      </c>
      <c r="G2211" t="s">
        <v>194</v>
      </c>
      <c r="H2211" t="s">
        <v>46</v>
      </c>
      <c r="I2211" t="s">
        <v>129</v>
      </c>
      <c r="J2211" t="s">
        <v>130</v>
      </c>
      <c r="K2211" t="s">
        <v>131</v>
      </c>
      <c r="L2211" t="s">
        <v>6593</v>
      </c>
      <c r="M2211" t="s">
        <v>6594</v>
      </c>
      <c r="N2211">
        <v>1.710555555</v>
      </c>
      <c r="O2211">
        <v>0</v>
      </c>
      <c r="P2211">
        <v>1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1.710556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2176339</v>
      </c>
      <c r="B2212">
        <v>1</v>
      </c>
      <c r="C2212" t="s">
        <v>76</v>
      </c>
      <c r="D2212" t="s">
        <v>78</v>
      </c>
      <c r="E2212" t="s">
        <v>181</v>
      </c>
      <c r="F2212" t="s">
        <v>6595</v>
      </c>
      <c r="G2212" t="s">
        <v>194</v>
      </c>
      <c r="H2212" t="s">
        <v>46</v>
      </c>
      <c r="I2212" t="s">
        <v>129</v>
      </c>
      <c r="J2212" t="s">
        <v>130</v>
      </c>
      <c r="K2212" t="s">
        <v>131</v>
      </c>
      <c r="L2212" t="s">
        <v>6596</v>
      </c>
      <c r="M2212" t="s">
        <v>6597</v>
      </c>
      <c r="N2212">
        <v>1.8361111109999999</v>
      </c>
      <c r="O2212">
        <v>0</v>
      </c>
      <c r="P2212">
        <v>2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3.6722220000000001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2176470</v>
      </c>
      <c r="B2213">
        <v>1</v>
      </c>
      <c r="C2213" t="s">
        <v>76</v>
      </c>
      <c r="D2213" t="s">
        <v>93</v>
      </c>
      <c r="E2213" t="s">
        <v>126</v>
      </c>
      <c r="F2213" t="s">
        <v>6598</v>
      </c>
      <c r="G2213" t="s">
        <v>128</v>
      </c>
      <c r="H2213" t="s">
        <v>46</v>
      </c>
      <c r="I2213" t="s">
        <v>129</v>
      </c>
      <c r="J2213" t="s">
        <v>130</v>
      </c>
      <c r="K2213" t="s">
        <v>131</v>
      </c>
      <c r="L2213" t="s">
        <v>6599</v>
      </c>
      <c r="M2213" t="s">
        <v>6600</v>
      </c>
      <c r="N2213">
        <v>3.4497222220000001</v>
      </c>
      <c r="O2213">
        <v>0</v>
      </c>
      <c r="P2213">
        <v>2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6.8994439999999999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2176350</v>
      </c>
      <c r="B2214">
        <v>1</v>
      </c>
      <c r="C2214" t="s">
        <v>76</v>
      </c>
      <c r="D2214" t="s">
        <v>99</v>
      </c>
      <c r="E2214" t="s">
        <v>161</v>
      </c>
      <c r="F2214" t="s">
        <v>6058</v>
      </c>
      <c r="G2214" t="s">
        <v>402</v>
      </c>
      <c r="H2214" t="s">
        <v>46</v>
      </c>
      <c r="I2214" t="s">
        <v>129</v>
      </c>
      <c r="J2214" t="s">
        <v>130</v>
      </c>
      <c r="K2214" t="s">
        <v>131</v>
      </c>
      <c r="L2214" t="s">
        <v>6601</v>
      </c>
      <c r="M2214" t="s">
        <v>6602</v>
      </c>
      <c r="N2214">
        <v>0.69027777700000004</v>
      </c>
      <c r="O2214">
        <v>0</v>
      </c>
      <c r="P2214">
        <v>9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6.2125000000000004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2176340</v>
      </c>
      <c r="B2215">
        <v>1</v>
      </c>
      <c r="C2215" t="s">
        <v>77</v>
      </c>
      <c r="D2215" t="s">
        <v>124</v>
      </c>
      <c r="E2215" t="s">
        <v>126</v>
      </c>
      <c r="F2215" t="s">
        <v>6603</v>
      </c>
      <c r="G2215" t="s">
        <v>128</v>
      </c>
      <c r="H2215" t="s">
        <v>46</v>
      </c>
      <c r="I2215" t="s">
        <v>129</v>
      </c>
      <c r="J2215" t="s">
        <v>130</v>
      </c>
      <c r="K2215" t="s">
        <v>131</v>
      </c>
      <c r="L2215" t="s">
        <v>6604</v>
      </c>
      <c r="M2215" t="s">
        <v>6605</v>
      </c>
      <c r="N2215">
        <v>4.3447222219999997</v>
      </c>
      <c r="O2215">
        <v>0</v>
      </c>
      <c r="P2215">
        <v>583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2532.9730549999999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2176344</v>
      </c>
      <c r="B2216">
        <v>1</v>
      </c>
      <c r="C2216" t="s">
        <v>77</v>
      </c>
      <c r="D2216" t="s">
        <v>124</v>
      </c>
      <c r="E2216" t="s">
        <v>718</v>
      </c>
      <c r="F2216" t="s">
        <v>6606</v>
      </c>
      <c r="G2216" t="s">
        <v>4731</v>
      </c>
      <c r="H2216" t="s">
        <v>46</v>
      </c>
      <c r="I2216" t="s">
        <v>129</v>
      </c>
      <c r="J2216" t="s">
        <v>130</v>
      </c>
      <c r="K2216" t="s">
        <v>131</v>
      </c>
      <c r="L2216" t="s">
        <v>6607</v>
      </c>
      <c r="M2216" t="s">
        <v>6608</v>
      </c>
      <c r="N2216">
        <v>3.6066666660000002</v>
      </c>
      <c r="O2216">
        <v>0</v>
      </c>
      <c r="P2216">
        <v>170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613.13333299999999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2176378</v>
      </c>
      <c r="B2217">
        <v>1</v>
      </c>
      <c r="C2217" t="s">
        <v>76</v>
      </c>
      <c r="D2217" t="s">
        <v>92</v>
      </c>
      <c r="E2217" t="s">
        <v>126</v>
      </c>
      <c r="F2217" t="s">
        <v>6609</v>
      </c>
      <c r="G2217" t="s">
        <v>128</v>
      </c>
      <c r="H2217" t="s">
        <v>46</v>
      </c>
      <c r="I2217" t="s">
        <v>129</v>
      </c>
      <c r="J2217" t="s">
        <v>130</v>
      </c>
      <c r="K2217" t="s">
        <v>131</v>
      </c>
      <c r="L2217" t="s">
        <v>6610</v>
      </c>
      <c r="M2217" t="s">
        <v>6611</v>
      </c>
      <c r="N2217">
        <v>1.3491666659999999</v>
      </c>
      <c r="O2217">
        <v>0</v>
      </c>
      <c r="P2217">
        <v>0</v>
      </c>
      <c r="Q2217">
        <v>0</v>
      </c>
      <c r="R2217">
        <v>43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58.014167</v>
      </c>
      <c r="Y2217">
        <v>0</v>
      </c>
      <c r="Z2217">
        <v>0</v>
      </c>
    </row>
    <row r="2218" spans="1:26" x14ac:dyDescent="0.25">
      <c r="A2218">
        <v>2176343</v>
      </c>
      <c r="B2218">
        <v>1</v>
      </c>
      <c r="C2218" t="s">
        <v>77</v>
      </c>
      <c r="D2218" t="s">
        <v>115</v>
      </c>
      <c r="E2218" t="s">
        <v>134</v>
      </c>
      <c r="F2218" t="s">
        <v>6612</v>
      </c>
      <c r="G2218" t="s">
        <v>136</v>
      </c>
      <c r="H2218" t="s">
        <v>47</v>
      </c>
      <c r="I2218" t="s">
        <v>283</v>
      </c>
      <c r="J2218" t="s">
        <v>130</v>
      </c>
      <c r="K2218" t="s">
        <v>131</v>
      </c>
      <c r="L2218" t="s">
        <v>6613</v>
      </c>
      <c r="M2218" t="s">
        <v>6614</v>
      </c>
      <c r="N2218">
        <v>1.1111111E-2</v>
      </c>
      <c r="O2218">
        <v>0</v>
      </c>
      <c r="P2218">
        <v>0</v>
      </c>
      <c r="Q2218">
        <v>0</v>
      </c>
      <c r="R2218">
        <v>0</v>
      </c>
      <c r="S2218">
        <v>114</v>
      </c>
      <c r="T2218">
        <v>1580</v>
      </c>
      <c r="U2218">
        <v>0</v>
      </c>
      <c r="V2218">
        <v>0</v>
      </c>
      <c r="W2218">
        <v>0</v>
      </c>
      <c r="X2218">
        <v>0</v>
      </c>
      <c r="Y2218">
        <v>1.266667</v>
      </c>
      <c r="Z2218">
        <v>17.555554999999998</v>
      </c>
    </row>
    <row r="2219" spans="1:26" x14ac:dyDescent="0.25">
      <c r="A2219">
        <v>2176360</v>
      </c>
      <c r="B2219">
        <v>1</v>
      </c>
      <c r="C2219" t="s">
        <v>76</v>
      </c>
      <c r="D2219" t="s">
        <v>81</v>
      </c>
      <c r="E2219" t="s">
        <v>181</v>
      </c>
      <c r="F2219" t="s">
        <v>6615</v>
      </c>
      <c r="G2219" t="s">
        <v>194</v>
      </c>
      <c r="H2219" t="s">
        <v>46</v>
      </c>
      <c r="I2219" t="s">
        <v>129</v>
      </c>
      <c r="J2219" t="s">
        <v>130</v>
      </c>
      <c r="K2219" t="s">
        <v>131</v>
      </c>
      <c r="L2219" t="s">
        <v>6616</v>
      </c>
      <c r="M2219" t="s">
        <v>6617</v>
      </c>
      <c r="N2219">
        <v>2.0588888879999998</v>
      </c>
      <c r="O2219">
        <v>0</v>
      </c>
      <c r="P2219">
        <v>11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22.647777999999999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2176359</v>
      </c>
      <c r="B2220">
        <v>1</v>
      </c>
      <c r="C2220" t="s">
        <v>76</v>
      </c>
      <c r="D2220" t="s">
        <v>92</v>
      </c>
      <c r="E2220" t="s">
        <v>126</v>
      </c>
      <c r="F2220" t="s">
        <v>6618</v>
      </c>
      <c r="G2220" t="s">
        <v>128</v>
      </c>
      <c r="H2220" t="s">
        <v>46</v>
      </c>
      <c r="I2220" t="s">
        <v>129</v>
      </c>
      <c r="J2220" t="s">
        <v>130</v>
      </c>
      <c r="K2220" t="s">
        <v>131</v>
      </c>
      <c r="L2220" t="s">
        <v>6619</v>
      </c>
      <c r="M2220" t="s">
        <v>6620</v>
      </c>
      <c r="N2220">
        <v>3.4786111110000002</v>
      </c>
      <c r="O2220">
        <v>0</v>
      </c>
      <c r="P2220">
        <v>0</v>
      </c>
      <c r="Q2220">
        <v>0</v>
      </c>
      <c r="R2220">
        <v>116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403.518889</v>
      </c>
      <c r="Y2220">
        <v>0</v>
      </c>
      <c r="Z2220">
        <v>0</v>
      </c>
    </row>
    <row r="2221" spans="1:26" x14ac:dyDescent="0.25">
      <c r="A2221">
        <v>2176375</v>
      </c>
      <c r="B2221">
        <v>1</v>
      </c>
      <c r="C2221" t="s">
        <v>76</v>
      </c>
      <c r="D2221" t="s">
        <v>100</v>
      </c>
      <c r="E2221" t="s">
        <v>181</v>
      </c>
      <c r="F2221" t="s">
        <v>6621</v>
      </c>
      <c r="G2221" t="s">
        <v>183</v>
      </c>
      <c r="H2221" t="s">
        <v>46</v>
      </c>
      <c r="I2221" t="s">
        <v>129</v>
      </c>
      <c r="J2221" t="s">
        <v>130</v>
      </c>
      <c r="K2221" t="s">
        <v>131</v>
      </c>
      <c r="L2221" t="s">
        <v>6622</v>
      </c>
      <c r="M2221" t="s">
        <v>6623</v>
      </c>
      <c r="N2221">
        <v>2.988888888</v>
      </c>
      <c r="O2221">
        <v>0</v>
      </c>
      <c r="P2221">
        <v>3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8.9666669999999993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2176346</v>
      </c>
      <c r="B2222">
        <v>1</v>
      </c>
      <c r="C2222" t="s">
        <v>77</v>
      </c>
      <c r="D2222" t="s">
        <v>108</v>
      </c>
      <c r="E2222" t="s">
        <v>143</v>
      </c>
      <c r="F2222" t="s">
        <v>6624</v>
      </c>
      <c r="G2222" t="s">
        <v>201</v>
      </c>
      <c r="H2222" t="s">
        <v>47</v>
      </c>
      <c r="I2222" t="s">
        <v>129</v>
      </c>
      <c r="J2222" t="s">
        <v>130</v>
      </c>
      <c r="K2222" t="s">
        <v>251</v>
      </c>
      <c r="L2222" t="s">
        <v>6625</v>
      </c>
      <c r="M2222" t="s">
        <v>6626</v>
      </c>
      <c r="N2222">
        <v>6.4791665999999998E-2</v>
      </c>
      <c r="O2222">
        <v>0</v>
      </c>
      <c r="P2222">
        <v>400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25.916665999999999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2176401</v>
      </c>
      <c r="B2223">
        <v>1</v>
      </c>
      <c r="C2223" t="s">
        <v>76</v>
      </c>
      <c r="D2223" t="s">
        <v>89</v>
      </c>
      <c r="E2223" t="s">
        <v>186</v>
      </c>
      <c r="F2223" t="s">
        <v>6627</v>
      </c>
      <c r="G2223" t="s">
        <v>145</v>
      </c>
      <c r="H2223" t="s">
        <v>47</v>
      </c>
      <c r="I2223" t="s">
        <v>129</v>
      </c>
      <c r="J2223" t="s">
        <v>130</v>
      </c>
      <c r="K2223" t="s">
        <v>131</v>
      </c>
      <c r="L2223" t="s">
        <v>6628</v>
      </c>
      <c r="M2223" t="s">
        <v>6629</v>
      </c>
      <c r="N2223">
        <v>3.7980555549999999</v>
      </c>
      <c r="O2223">
        <v>37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140.52805599999999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2176356</v>
      </c>
      <c r="B2224">
        <v>1</v>
      </c>
      <c r="C2224" t="s">
        <v>76</v>
      </c>
      <c r="D2224" t="s">
        <v>79</v>
      </c>
      <c r="E2224" t="s">
        <v>126</v>
      </c>
      <c r="F2224" t="s">
        <v>6630</v>
      </c>
      <c r="G2224" t="s">
        <v>128</v>
      </c>
      <c r="H2224" t="s">
        <v>46</v>
      </c>
      <c r="I2224" t="s">
        <v>129</v>
      </c>
      <c r="J2224" t="s">
        <v>130</v>
      </c>
      <c r="K2224" t="s">
        <v>131</v>
      </c>
      <c r="L2224" t="s">
        <v>6631</v>
      </c>
      <c r="M2224" t="s">
        <v>6632</v>
      </c>
      <c r="N2224">
        <v>1.5436111109999999</v>
      </c>
      <c r="O2224">
        <v>0</v>
      </c>
      <c r="P2224">
        <v>159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245.434167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2176366</v>
      </c>
      <c r="B2225">
        <v>1</v>
      </c>
      <c r="C2225" t="s">
        <v>76</v>
      </c>
      <c r="D2225" t="s">
        <v>101</v>
      </c>
      <c r="E2225" t="s">
        <v>181</v>
      </c>
      <c r="F2225" t="s">
        <v>6633</v>
      </c>
      <c r="G2225" t="s">
        <v>287</v>
      </c>
      <c r="H2225" t="s">
        <v>46</v>
      </c>
      <c r="I2225" t="s">
        <v>129</v>
      </c>
      <c r="J2225" t="s">
        <v>130</v>
      </c>
      <c r="K2225" t="s">
        <v>131</v>
      </c>
      <c r="L2225" t="s">
        <v>6634</v>
      </c>
      <c r="M2225" t="s">
        <v>6635</v>
      </c>
      <c r="N2225">
        <v>2.179166666</v>
      </c>
      <c r="O2225">
        <v>0</v>
      </c>
      <c r="P2225">
        <v>1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2.1791670000000001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2176363</v>
      </c>
      <c r="B2226">
        <v>1</v>
      </c>
      <c r="C2226" t="s">
        <v>76</v>
      </c>
      <c r="D2226" t="s">
        <v>78</v>
      </c>
      <c r="E2226" t="s">
        <v>181</v>
      </c>
      <c r="F2226" t="s">
        <v>6636</v>
      </c>
      <c r="G2226" t="s">
        <v>194</v>
      </c>
      <c r="H2226" t="s">
        <v>46</v>
      </c>
      <c r="I2226" t="s">
        <v>129</v>
      </c>
      <c r="J2226" t="s">
        <v>130</v>
      </c>
      <c r="K2226" t="s">
        <v>131</v>
      </c>
      <c r="L2226" t="s">
        <v>6637</v>
      </c>
      <c r="M2226" t="s">
        <v>6638</v>
      </c>
      <c r="N2226">
        <v>5.0055555549999999</v>
      </c>
      <c r="O2226">
        <v>0</v>
      </c>
      <c r="P2226">
        <v>1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5.0055560000000003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2176358</v>
      </c>
      <c r="B2227">
        <v>1</v>
      </c>
      <c r="C2227" t="s">
        <v>76</v>
      </c>
      <c r="D2227" t="s">
        <v>78</v>
      </c>
      <c r="E2227" t="s">
        <v>181</v>
      </c>
      <c r="F2227" t="s">
        <v>6639</v>
      </c>
      <c r="G2227" t="s">
        <v>194</v>
      </c>
      <c r="H2227" t="s">
        <v>46</v>
      </c>
      <c r="I2227" t="s">
        <v>129</v>
      </c>
      <c r="J2227" t="s">
        <v>130</v>
      </c>
      <c r="K2227" t="s">
        <v>131</v>
      </c>
      <c r="L2227" t="s">
        <v>6640</v>
      </c>
      <c r="M2227" t="s">
        <v>6641</v>
      </c>
      <c r="N2227">
        <v>0.66388888800000001</v>
      </c>
      <c r="O2227">
        <v>0</v>
      </c>
      <c r="P2227">
        <v>3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1.9916670000000001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2176367</v>
      </c>
      <c r="B2228">
        <v>1</v>
      </c>
      <c r="C2228" t="s">
        <v>76</v>
      </c>
      <c r="D2228" t="s">
        <v>83</v>
      </c>
      <c r="E2228" t="s">
        <v>181</v>
      </c>
      <c r="F2228" t="s">
        <v>6642</v>
      </c>
      <c r="G2228" t="s">
        <v>194</v>
      </c>
      <c r="H2228" t="s">
        <v>46</v>
      </c>
      <c r="I2228" t="s">
        <v>129</v>
      </c>
      <c r="J2228" t="s">
        <v>130</v>
      </c>
      <c r="K2228" t="s">
        <v>131</v>
      </c>
      <c r="L2228" t="s">
        <v>6643</v>
      </c>
      <c r="M2228" t="s">
        <v>6644</v>
      </c>
      <c r="N2228">
        <v>5.9655555549999999</v>
      </c>
      <c r="O2228">
        <v>0</v>
      </c>
      <c r="P2228">
        <v>2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11.931111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2176368</v>
      </c>
      <c r="B2229">
        <v>1</v>
      </c>
      <c r="C2229" t="s">
        <v>77</v>
      </c>
      <c r="D2229" t="s">
        <v>124</v>
      </c>
      <c r="E2229" t="s">
        <v>126</v>
      </c>
      <c r="F2229" t="s">
        <v>6645</v>
      </c>
      <c r="G2229" t="s">
        <v>140</v>
      </c>
      <c r="H2229" t="s">
        <v>46</v>
      </c>
      <c r="I2229" t="s">
        <v>129</v>
      </c>
      <c r="J2229" t="s">
        <v>130</v>
      </c>
      <c r="K2229" t="s">
        <v>131</v>
      </c>
      <c r="L2229" t="s">
        <v>6646</v>
      </c>
      <c r="M2229" t="s">
        <v>6647</v>
      </c>
      <c r="N2229">
        <v>1.635555555</v>
      </c>
      <c r="O2229">
        <v>0</v>
      </c>
      <c r="P2229">
        <v>10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16.355556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2176381</v>
      </c>
      <c r="B2230">
        <v>1</v>
      </c>
      <c r="C2230" t="s">
        <v>77</v>
      </c>
      <c r="D2230" t="s">
        <v>114</v>
      </c>
      <c r="E2230" t="s">
        <v>143</v>
      </c>
      <c r="F2230" t="s">
        <v>6648</v>
      </c>
      <c r="G2230" t="s">
        <v>136</v>
      </c>
      <c r="H2230" t="s">
        <v>47</v>
      </c>
      <c r="I2230" t="s">
        <v>129</v>
      </c>
      <c r="J2230" t="s">
        <v>130</v>
      </c>
      <c r="K2230" t="s">
        <v>131</v>
      </c>
      <c r="L2230" t="s">
        <v>6649</v>
      </c>
      <c r="M2230" t="s">
        <v>6650</v>
      </c>
      <c r="N2230">
        <v>1.788333333</v>
      </c>
      <c r="O2230">
        <v>0</v>
      </c>
      <c r="P2230">
        <v>0</v>
      </c>
      <c r="Q2230">
        <v>0</v>
      </c>
      <c r="R2230">
        <v>0</v>
      </c>
      <c r="S2230">
        <v>7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12.518333</v>
      </c>
      <c r="Z2230">
        <v>0</v>
      </c>
    </row>
    <row r="2231" spans="1:26" x14ac:dyDescent="0.25">
      <c r="A2231">
        <v>2176362</v>
      </c>
      <c r="B2231">
        <v>1</v>
      </c>
      <c r="C2231" t="s">
        <v>76</v>
      </c>
      <c r="D2231" t="s">
        <v>99</v>
      </c>
      <c r="E2231" t="s">
        <v>181</v>
      </c>
      <c r="F2231" t="s">
        <v>6651</v>
      </c>
      <c r="G2231" t="s">
        <v>287</v>
      </c>
      <c r="H2231" t="s">
        <v>46</v>
      </c>
      <c r="I2231" t="s">
        <v>129</v>
      </c>
      <c r="J2231" t="s">
        <v>130</v>
      </c>
      <c r="K2231" t="s">
        <v>131</v>
      </c>
      <c r="L2231" t="s">
        <v>6652</v>
      </c>
      <c r="M2231" t="s">
        <v>6653</v>
      </c>
      <c r="N2231">
        <v>0.837777777</v>
      </c>
      <c r="O2231">
        <v>0</v>
      </c>
      <c r="P2231">
        <v>1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0.83777800000000002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2176373</v>
      </c>
      <c r="B2232">
        <v>1</v>
      </c>
      <c r="C2232" t="s">
        <v>77</v>
      </c>
      <c r="D2232" t="s">
        <v>123</v>
      </c>
      <c r="E2232" t="s">
        <v>143</v>
      </c>
      <c r="F2232" t="s">
        <v>6654</v>
      </c>
      <c r="G2232" t="s">
        <v>279</v>
      </c>
      <c r="H2232" t="s">
        <v>47</v>
      </c>
      <c r="I2232" t="s">
        <v>129</v>
      </c>
      <c r="J2232" t="s">
        <v>130</v>
      </c>
      <c r="K2232" t="s">
        <v>131</v>
      </c>
      <c r="L2232" t="s">
        <v>6655</v>
      </c>
      <c r="M2232" t="s">
        <v>6656</v>
      </c>
      <c r="N2232">
        <v>7.3594444440000002</v>
      </c>
      <c r="O2232">
        <v>0</v>
      </c>
      <c r="P2232">
        <v>25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183.98611099999999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2176365</v>
      </c>
      <c r="B2233">
        <v>1</v>
      </c>
      <c r="C2233" t="s">
        <v>76</v>
      </c>
      <c r="D2233" t="s">
        <v>88</v>
      </c>
      <c r="E2233" t="s">
        <v>186</v>
      </c>
      <c r="F2233" t="s">
        <v>6657</v>
      </c>
      <c r="G2233" t="s">
        <v>136</v>
      </c>
      <c r="H2233" t="s">
        <v>47</v>
      </c>
      <c r="I2233" t="s">
        <v>129</v>
      </c>
      <c r="J2233" t="s">
        <v>130</v>
      </c>
      <c r="K2233" t="s">
        <v>131</v>
      </c>
      <c r="L2233" t="s">
        <v>6658</v>
      </c>
      <c r="M2233" t="s">
        <v>6659</v>
      </c>
      <c r="N2233">
        <v>8.6666666000000003E-2</v>
      </c>
      <c r="O2233">
        <v>18</v>
      </c>
      <c r="P2233">
        <v>358</v>
      </c>
      <c r="Q2233">
        <v>0</v>
      </c>
      <c r="R2233">
        <v>0</v>
      </c>
      <c r="S2233">
        <v>0</v>
      </c>
      <c r="T2233">
        <v>0</v>
      </c>
      <c r="U2233">
        <v>1.56</v>
      </c>
      <c r="V2233">
        <v>31.026665999999999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2176370</v>
      </c>
      <c r="B2234">
        <v>1</v>
      </c>
      <c r="C2234" t="s">
        <v>76</v>
      </c>
      <c r="D2234" t="s">
        <v>86</v>
      </c>
      <c r="E2234" t="s">
        <v>181</v>
      </c>
      <c r="F2234" t="s">
        <v>3741</v>
      </c>
      <c r="G2234" t="s">
        <v>194</v>
      </c>
      <c r="H2234" t="s">
        <v>46</v>
      </c>
      <c r="I2234" t="s">
        <v>129</v>
      </c>
      <c r="J2234" t="s">
        <v>130</v>
      </c>
      <c r="K2234" t="s">
        <v>131</v>
      </c>
      <c r="L2234" t="s">
        <v>6660</v>
      </c>
      <c r="M2234" t="s">
        <v>6661</v>
      </c>
      <c r="N2234">
        <v>1.420555555</v>
      </c>
      <c r="O2234">
        <v>0</v>
      </c>
      <c r="P2234">
        <v>2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2.8411110000000002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2176369</v>
      </c>
      <c r="B2235">
        <v>1</v>
      </c>
      <c r="C2235" t="s">
        <v>76</v>
      </c>
      <c r="D2235" t="s">
        <v>85</v>
      </c>
      <c r="E2235" t="s">
        <v>134</v>
      </c>
      <c r="F2235" t="s">
        <v>6662</v>
      </c>
      <c r="G2235" t="s">
        <v>136</v>
      </c>
      <c r="H2235" t="s">
        <v>47</v>
      </c>
      <c r="I2235" t="s">
        <v>129</v>
      </c>
      <c r="J2235" t="s">
        <v>130</v>
      </c>
      <c r="K2235" t="s">
        <v>131</v>
      </c>
      <c r="L2235" t="s">
        <v>6663</v>
      </c>
      <c r="M2235" t="s">
        <v>6664</v>
      </c>
      <c r="N2235">
        <v>0.21972222199999999</v>
      </c>
      <c r="O2235">
        <v>1</v>
      </c>
      <c r="P2235">
        <v>171</v>
      </c>
      <c r="Q2235">
        <v>0</v>
      </c>
      <c r="R2235">
        <v>0</v>
      </c>
      <c r="S2235">
        <v>0</v>
      </c>
      <c r="T2235">
        <v>0</v>
      </c>
      <c r="U2235">
        <v>0.219722</v>
      </c>
      <c r="V2235">
        <v>37.572499999999998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2176377</v>
      </c>
      <c r="B2236">
        <v>1</v>
      </c>
      <c r="C2236" t="s">
        <v>76</v>
      </c>
      <c r="D2236" t="s">
        <v>81</v>
      </c>
      <c r="E2236" t="s">
        <v>126</v>
      </c>
      <c r="F2236" t="s">
        <v>5846</v>
      </c>
      <c r="G2236" t="s">
        <v>444</v>
      </c>
      <c r="H2236" t="s">
        <v>46</v>
      </c>
      <c r="I2236" t="s">
        <v>129</v>
      </c>
      <c r="J2236" t="s">
        <v>130</v>
      </c>
      <c r="K2236" t="s">
        <v>131</v>
      </c>
      <c r="L2236" t="s">
        <v>6665</v>
      </c>
      <c r="M2236" t="s">
        <v>6666</v>
      </c>
      <c r="N2236">
        <v>3.4455555549999999</v>
      </c>
      <c r="O2236">
        <v>0</v>
      </c>
      <c r="P2236">
        <v>132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454.813333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2176439</v>
      </c>
      <c r="B2237">
        <v>1</v>
      </c>
      <c r="C2237" t="s">
        <v>77</v>
      </c>
      <c r="D2237" t="s">
        <v>114</v>
      </c>
      <c r="E2237" t="s">
        <v>126</v>
      </c>
      <c r="F2237" t="s">
        <v>6667</v>
      </c>
      <c r="G2237" t="s">
        <v>128</v>
      </c>
      <c r="H2237" t="s">
        <v>46</v>
      </c>
      <c r="I2237" t="s">
        <v>129</v>
      </c>
      <c r="J2237" t="s">
        <v>130</v>
      </c>
      <c r="K2237" t="s">
        <v>131</v>
      </c>
      <c r="L2237" t="s">
        <v>6668</v>
      </c>
      <c r="M2237" t="s">
        <v>6669</v>
      </c>
      <c r="N2237">
        <v>5.1636111109999998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113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583.48805600000003</v>
      </c>
    </row>
    <row r="2238" spans="1:26" x14ac:dyDescent="0.25">
      <c r="A2238">
        <v>2176424</v>
      </c>
      <c r="B2238">
        <v>1</v>
      </c>
      <c r="C2238" t="s">
        <v>76</v>
      </c>
      <c r="D2238" t="s">
        <v>93</v>
      </c>
      <c r="E2238" t="s">
        <v>186</v>
      </c>
      <c r="F2238" t="s">
        <v>6670</v>
      </c>
      <c r="G2238" t="s">
        <v>136</v>
      </c>
      <c r="H2238" t="s">
        <v>47</v>
      </c>
      <c r="I2238" t="s">
        <v>129</v>
      </c>
      <c r="J2238" t="s">
        <v>130</v>
      </c>
      <c r="K2238" t="s">
        <v>131</v>
      </c>
      <c r="L2238" t="s">
        <v>6671</v>
      </c>
      <c r="M2238" t="s">
        <v>6672</v>
      </c>
      <c r="N2238">
        <v>1.5463888880000001</v>
      </c>
      <c r="O2238">
        <v>2</v>
      </c>
      <c r="P2238">
        <v>190</v>
      </c>
      <c r="Q2238">
        <v>0</v>
      </c>
      <c r="R2238">
        <v>0</v>
      </c>
      <c r="S2238">
        <v>0</v>
      </c>
      <c r="T2238">
        <v>0</v>
      </c>
      <c r="U2238">
        <v>3.092778</v>
      </c>
      <c r="V2238">
        <v>293.81388900000002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2176382</v>
      </c>
      <c r="B2239">
        <v>1</v>
      </c>
      <c r="C2239" t="s">
        <v>76</v>
      </c>
      <c r="D2239" t="s">
        <v>96</v>
      </c>
      <c r="E2239" t="s">
        <v>161</v>
      </c>
      <c r="F2239" t="s">
        <v>6673</v>
      </c>
      <c r="G2239" t="s">
        <v>6674</v>
      </c>
      <c r="H2239" t="s">
        <v>46</v>
      </c>
      <c r="I2239" t="s">
        <v>129</v>
      </c>
      <c r="J2239" t="s">
        <v>130</v>
      </c>
      <c r="K2239" t="s">
        <v>131</v>
      </c>
      <c r="L2239" t="s">
        <v>6675</v>
      </c>
      <c r="M2239" t="s">
        <v>6676</v>
      </c>
      <c r="N2239">
        <v>3.661944444</v>
      </c>
      <c r="O2239">
        <v>1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3.6619440000000001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2176385</v>
      </c>
      <c r="B2240">
        <v>1</v>
      </c>
      <c r="C2240" t="s">
        <v>76</v>
      </c>
      <c r="D2240" t="s">
        <v>97</v>
      </c>
      <c r="E2240" t="s">
        <v>126</v>
      </c>
      <c r="F2240" t="s">
        <v>6677</v>
      </c>
      <c r="G2240" t="s">
        <v>128</v>
      </c>
      <c r="H2240" t="s">
        <v>46</v>
      </c>
      <c r="I2240" t="s">
        <v>129</v>
      </c>
      <c r="J2240" t="s">
        <v>130</v>
      </c>
      <c r="K2240" t="s">
        <v>131</v>
      </c>
      <c r="L2240" t="s">
        <v>6678</v>
      </c>
      <c r="M2240" t="s">
        <v>6679</v>
      </c>
      <c r="N2240">
        <v>1.8625</v>
      </c>
      <c r="O2240">
        <v>0</v>
      </c>
      <c r="P2240">
        <v>109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203.01249999999999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2176384</v>
      </c>
      <c r="B2241">
        <v>1</v>
      </c>
      <c r="C2241" t="s">
        <v>77</v>
      </c>
      <c r="D2241" t="s">
        <v>123</v>
      </c>
      <c r="E2241" t="s">
        <v>126</v>
      </c>
      <c r="F2241" t="s">
        <v>6680</v>
      </c>
      <c r="G2241" t="s">
        <v>128</v>
      </c>
      <c r="H2241" t="s">
        <v>46</v>
      </c>
      <c r="I2241" t="s">
        <v>129</v>
      </c>
      <c r="J2241" t="s">
        <v>130</v>
      </c>
      <c r="K2241" t="s">
        <v>131</v>
      </c>
      <c r="L2241" t="s">
        <v>6681</v>
      </c>
      <c r="M2241" t="s">
        <v>6682</v>
      </c>
      <c r="N2241">
        <v>1.8244444440000001</v>
      </c>
      <c r="O2241">
        <v>0</v>
      </c>
      <c r="P2241">
        <v>36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65.680000000000007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2176389</v>
      </c>
      <c r="B2242">
        <v>1</v>
      </c>
      <c r="C2242" t="s">
        <v>76</v>
      </c>
      <c r="D2242" t="s">
        <v>96</v>
      </c>
      <c r="E2242" t="s">
        <v>186</v>
      </c>
      <c r="F2242" t="s">
        <v>6683</v>
      </c>
      <c r="G2242" t="s">
        <v>136</v>
      </c>
      <c r="H2242" t="s">
        <v>47</v>
      </c>
      <c r="I2242" t="s">
        <v>129</v>
      </c>
      <c r="J2242" t="s">
        <v>130</v>
      </c>
      <c r="K2242" t="s">
        <v>131</v>
      </c>
      <c r="L2242" t="s">
        <v>6684</v>
      </c>
      <c r="M2242" t="s">
        <v>6685</v>
      </c>
      <c r="N2242">
        <v>0.40444444400000001</v>
      </c>
      <c r="O2242">
        <v>41</v>
      </c>
      <c r="P2242">
        <v>3324</v>
      </c>
      <c r="Q2242">
        <v>0</v>
      </c>
      <c r="R2242">
        <v>0</v>
      </c>
      <c r="S2242">
        <v>0</v>
      </c>
      <c r="T2242">
        <v>0</v>
      </c>
      <c r="U2242">
        <v>16.582222000000002</v>
      </c>
      <c r="V2242">
        <v>1344.3733319999999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2176386</v>
      </c>
      <c r="B2243">
        <v>1</v>
      </c>
      <c r="C2243" t="s">
        <v>77</v>
      </c>
      <c r="D2243" t="s">
        <v>108</v>
      </c>
      <c r="E2243" t="s">
        <v>143</v>
      </c>
      <c r="F2243" t="s">
        <v>6686</v>
      </c>
      <c r="G2243" t="s">
        <v>366</v>
      </c>
      <c r="H2243" t="s">
        <v>47</v>
      </c>
      <c r="I2243" t="s">
        <v>129</v>
      </c>
      <c r="J2243" t="s">
        <v>130</v>
      </c>
      <c r="K2243" t="s">
        <v>251</v>
      </c>
      <c r="L2243" t="s">
        <v>6687</v>
      </c>
      <c r="M2243" t="s">
        <v>6688</v>
      </c>
      <c r="N2243">
        <v>7.9982674999999999</v>
      </c>
      <c r="O2243">
        <v>1</v>
      </c>
      <c r="P2243">
        <v>159</v>
      </c>
      <c r="Q2243">
        <v>0</v>
      </c>
      <c r="R2243">
        <v>0</v>
      </c>
      <c r="S2243">
        <v>0</v>
      </c>
      <c r="T2243">
        <v>0</v>
      </c>
      <c r="U2243">
        <v>7.9982680000000004</v>
      </c>
      <c r="V2243">
        <v>1271.7245330000001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2176388</v>
      </c>
      <c r="B2244">
        <v>1</v>
      </c>
      <c r="C2244" t="s">
        <v>76</v>
      </c>
      <c r="D2244" t="s">
        <v>96</v>
      </c>
      <c r="E2244" t="s">
        <v>186</v>
      </c>
      <c r="F2244" t="s">
        <v>6689</v>
      </c>
      <c r="G2244" t="s">
        <v>136</v>
      </c>
      <c r="H2244" t="s">
        <v>47</v>
      </c>
      <c r="I2244" t="s">
        <v>129</v>
      </c>
      <c r="J2244" t="s">
        <v>130</v>
      </c>
      <c r="K2244" t="s">
        <v>131</v>
      </c>
      <c r="L2244" t="s">
        <v>6690</v>
      </c>
      <c r="M2244" t="s">
        <v>6691</v>
      </c>
      <c r="N2244">
        <v>0.686111111</v>
      </c>
      <c r="O2244">
        <v>0</v>
      </c>
      <c r="P2244">
        <v>436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299.14444400000002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2176393</v>
      </c>
      <c r="B2245">
        <v>1</v>
      </c>
      <c r="C2245" t="s">
        <v>76</v>
      </c>
      <c r="D2245" t="s">
        <v>79</v>
      </c>
      <c r="E2245" t="s">
        <v>181</v>
      </c>
      <c r="F2245" t="s">
        <v>6692</v>
      </c>
      <c r="G2245" t="s">
        <v>287</v>
      </c>
      <c r="H2245" t="s">
        <v>46</v>
      </c>
      <c r="I2245" t="s">
        <v>129</v>
      </c>
      <c r="J2245" t="s">
        <v>130</v>
      </c>
      <c r="K2245" t="s">
        <v>131</v>
      </c>
      <c r="L2245" t="s">
        <v>6693</v>
      </c>
      <c r="M2245" t="s">
        <v>6694</v>
      </c>
      <c r="N2245">
        <v>1.595555555</v>
      </c>
      <c r="O2245">
        <v>0</v>
      </c>
      <c r="P2245">
        <v>1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1.595556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2176392</v>
      </c>
      <c r="B2246">
        <v>1</v>
      </c>
      <c r="C2246" t="s">
        <v>77</v>
      </c>
      <c r="D2246" t="s">
        <v>109</v>
      </c>
      <c r="E2246" t="s">
        <v>186</v>
      </c>
      <c r="F2246" t="s">
        <v>6695</v>
      </c>
      <c r="G2246" t="s">
        <v>136</v>
      </c>
      <c r="H2246" t="s">
        <v>47</v>
      </c>
      <c r="I2246" t="s">
        <v>283</v>
      </c>
      <c r="J2246" t="s">
        <v>130</v>
      </c>
      <c r="K2246" t="s">
        <v>131</v>
      </c>
      <c r="L2246" t="s">
        <v>6696</v>
      </c>
      <c r="M2246" t="s">
        <v>6697</v>
      </c>
      <c r="N2246">
        <v>8.3333330000000001E-3</v>
      </c>
      <c r="O2246">
        <v>0</v>
      </c>
      <c r="P2246">
        <v>3</v>
      </c>
      <c r="Q2246">
        <v>3</v>
      </c>
      <c r="R2246">
        <v>696</v>
      </c>
      <c r="S2246">
        <v>1</v>
      </c>
      <c r="T2246">
        <v>956</v>
      </c>
      <c r="U2246">
        <v>0</v>
      </c>
      <c r="V2246">
        <v>2.5000000000000001E-2</v>
      </c>
      <c r="W2246">
        <v>2.5000000000000001E-2</v>
      </c>
      <c r="X2246">
        <v>5.8</v>
      </c>
      <c r="Y2246">
        <v>8.3330000000000001E-3</v>
      </c>
      <c r="Z2246">
        <v>7.966666</v>
      </c>
    </row>
    <row r="2247" spans="1:26" x14ac:dyDescent="0.25">
      <c r="A2247">
        <v>2176390</v>
      </c>
      <c r="B2247">
        <v>1</v>
      </c>
      <c r="C2247" t="s">
        <v>76</v>
      </c>
      <c r="D2247" t="s">
        <v>96</v>
      </c>
      <c r="E2247" t="s">
        <v>143</v>
      </c>
      <c r="F2247" t="s">
        <v>6698</v>
      </c>
      <c r="G2247" t="s">
        <v>418</v>
      </c>
      <c r="H2247" t="s">
        <v>47</v>
      </c>
      <c r="I2247" t="s">
        <v>129</v>
      </c>
      <c r="J2247" t="s">
        <v>130</v>
      </c>
      <c r="K2247" t="s">
        <v>251</v>
      </c>
      <c r="L2247" t="s">
        <v>6699</v>
      </c>
      <c r="M2247" t="s">
        <v>6700</v>
      </c>
      <c r="N2247">
        <v>5.3749933329999999</v>
      </c>
      <c r="O2247">
        <v>0</v>
      </c>
      <c r="P2247">
        <v>236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1268.498427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2176395</v>
      </c>
      <c r="B2248">
        <v>1</v>
      </c>
      <c r="C2248" t="s">
        <v>77</v>
      </c>
      <c r="D2248" t="s">
        <v>123</v>
      </c>
      <c r="E2248" t="s">
        <v>161</v>
      </c>
      <c r="F2248" t="s">
        <v>6701</v>
      </c>
      <c r="G2248" t="s">
        <v>402</v>
      </c>
      <c r="H2248" t="s">
        <v>46</v>
      </c>
      <c r="I2248" t="s">
        <v>129</v>
      </c>
      <c r="J2248" t="s">
        <v>130</v>
      </c>
      <c r="K2248" t="s">
        <v>131</v>
      </c>
      <c r="L2248" t="s">
        <v>6702</v>
      </c>
      <c r="M2248" t="s">
        <v>6703</v>
      </c>
      <c r="N2248">
        <v>4.3027777770000002</v>
      </c>
      <c r="O2248">
        <v>0</v>
      </c>
      <c r="P2248">
        <v>127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546.45277799999997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2176396</v>
      </c>
      <c r="B2249">
        <v>1</v>
      </c>
      <c r="C2249" t="s">
        <v>76</v>
      </c>
      <c r="D2249" t="s">
        <v>96</v>
      </c>
      <c r="E2249" t="s">
        <v>186</v>
      </c>
      <c r="F2249" t="s">
        <v>6704</v>
      </c>
      <c r="G2249" t="s">
        <v>136</v>
      </c>
      <c r="H2249" t="s">
        <v>47</v>
      </c>
      <c r="I2249" t="s">
        <v>283</v>
      </c>
      <c r="J2249" t="s">
        <v>130</v>
      </c>
      <c r="K2249" t="s">
        <v>131</v>
      </c>
      <c r="L2249" t="s">
        <v>6705</v>
      </c>
      <c r="M2249" t="s">
        <v>6706</v>
      </c>
      <c r="N2249">
        <v>4.2222221999999997E-2</v>
      </c>
      <c r="O2249">
        <v>17</v>
      </c>
      <c r="P2249">
        <v>1636</v>
      </c>
      <c r="Q2249">
        <v>0</v>
      </c>
      <c r="R2249">
        <v>0</v>
      </c>
      <c r="S2249">
        <v>0</v>
      </c>
      <c r="T2249">
        <v>0</v>
      </c>
      <c r="U2249">
        <v>0.71777800000000003</v>
      </c>
      <c r="V2249">
        <v>69.075554999999994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2176411</v>
      </c>
      <c r="B2250">
        <v>1</v>
      </c>
      <c r="C2250" t="s">
        <v>76</v>
      </c>
      <c r="D2250" t="s">
        <v>104</v>
      </c>
      <c r="E2250" t="s">
        <v>126</v>
      </c>
      <c r="F2250" t="s">
        <v>6707</v>
      </c>
      <c r="G2250" t="s">
        <v>152</v>
      </c>
      <c r="H2250" t="s">
        <v>46</v>
      </c>
      <c r="I2250" t="s">
        <v>129</v>
      </c>
      <c r="J2250" t="s">
        <v>130</v>
      </c>
      <c r="K2250" t="s">
        <v>131</v>
      </c>
      <c r="L2250" t="s">
        <v>6708</v>
      </c>
      <c r="M2250" t="s">
        <v>6709</v>
      </c>
      <c r="N2250">
        <v>1.8863888879999999</v>
      </c>
      <c r="O2250">
        <v>0</v>
      </c>
      <c r="P2250">
        <v>0</v>
      </c>
      <c r="Q2250">
        <v>0</v>
      </c>
      <c r="R2250">
        <v>71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133.93361100000001</v>
      </c>
      <c r="Y2250">
        <v>0</v>
      </c>
      <c r="Z2250">
        <v>0</v>
      </c>
    </row>
    <row r="2251" spans="1:26" x14ac:dyDescent="0.25">
      <c r="A2251">
        <v>2176398</v>
      </c>
      <c r="B2251">
        <v>1</v>
      </c>
      <c r="C2251" t="s">
        <v>76</v>
      </c>
      <c r="D2251" t="s">
        <v>86</v>
      </c>
      <c r="E2251" t="s">
        <v>143</v>
      </c>
      <c r="F2251" t="s">
        <v>6710</v>
      </c>
      <c r="G2251" t="s">
        <v>366</v>
      </c>
      <c r="H2251" t="s">
        <v>47</v>
      </c>
      <c r="I2251" t="s">
        <v>129</v>
      </c>
      <c r="J2251" t="s">
        <v>130</v>
      </c>
      <c r="K2251" t="s">
        <v>251</v>
      </c>
      <c r="L2251" t="s">
        <v>6711</v>
      </c>
      <c r="M2251" t="s">
        <v>6712</v>
      </c>
      <c r="N2251">
        <v>4.3008861109999996</v>
      </c>
      <c r="O2251">
        <v>0</v>
      </c>
      <c r="P2251">
        <v>1426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6133.0635940000002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2176472</v>
      </c>
      <c r="B2252">
        <v>1</v>
      </c>
      <c r="C2252" t="s">
        <v>76</v>
      </c>
      <c r="D2252" t="s">
        <v>95</v>
      </c>
      <c r="E2252" t="s">
        <v>126</v>
      </c>
      <c r="F2252" t="s">
        <v>6713</v>
      </c>
      <c r="G2252" t="s">
        <v>140</v>
      </c>
      <c r="H2252" t="s">
        <v>46</v>
      </c>
      <c r="I2252" t="s">
        <v>129</v>
      </c>
      <c r="J2252" t="s">
        <v>130</v>
      </c>
      <c r="K2252" t="s">
        <v>131</v>
      </c>
      <c r="L2252" t="s">
        <v>6714</v>
      </c>
      <c r="M2252" t="s">
        <v>6715</v>
      </c>
      <c r="N2252">
        <v>13.123611111000001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16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209.977778</v>
      </c>
    </row>
    <row r="2253" spans="1:26" x14ac:dyDescent="0.25">
      <c r="A2253">
        <v>2176408</v>
      </c>
      <c r="B2253">
        <v>1</v>
      </c>
      <c r="C2253" t="s">
        <v>76</v>
      </c>
      <c r="D2253" t="s">
        <v>104</v>
      </c>
      <c r="E2253" t="s">
        <v>126</v>
      </c>
      <c r="F2253" t="s">
        <v>6716</v>
      </c>
      <c r="G2253" t="s">
        <v>128</v>
      </c>
      <c r="H2253" t="s">
        <v>46</v>
      </c>
      <c r="I2253" t="s">
        <v>129</v>
      </c>
      <c r="J2253" t="s">
        <v>130</v>
      </c>
      <c r="K2253" t="s">
        <v>131</v>
      </c>
      <c r="L2253" t="s">
        <v>6717</v>
      </c>
      <c r="M2253" t="s">
        <v>6718</v>
      </c>
      <c r="N2253">
        <v>3.1413888879999998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3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9.4241670000000006</v>
      </c>
    </row>
    <row r="2254" spans="1:26" x14ac:dyDescent="0.25">
      <c r="A2254">
        <v>2176400</v>
      </c>
      <c r="B2254">
        <v>1</v>
      </c>
      <c r="C2254" t="s">
        <v>77</v>
      </c>
      <c r="D2254" t="s">
        <v>114</v>
      </c>
      <c r="E2254" t="s">
        <v>161</v>
      </c>
      <c r="F2254" t="s">
        <v>6719</v>
      </c>
      <c r="G2254" t="s">
        <v>366</v>
      </c>
      <c r="H2254" t="s">
        <v>46</v>
      </c>
      <c r="I2254" t="s">
        <v>129</v>
      </c>
      <c r="J2254" t="s">
        <v>130</v>
      </c>
      <c r="K2254" t="s">
        <v>251</v>
      </c>
      <c r="L2254" t="s">
        <v>6720</v>
      </c>
      <c r="M2254" t="s">
        <v>6721</v>
      </c>
      <c r="N2254">
        <v>8.2452777770000001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82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676.11277800000005</v>
      </c>
    </row>
    <row r="2255" spans="1:26" x14ac:dyDescent="0.25">
      <c r="A2255">
        <v>2176405</v>
      </c>
      <c r="B2255">
        <v>1</v>
      </c>
      <c r="C2255" t="s">
        <v>77</v>
      </c>
      <c r="D2255" t="s">
        <v>116</v>
      </c>
      <c r="E2255" t="s">
        <v>181</v>
      </c>
      <c r="F2255" t="s">
        <v>6722</v>
      </c>
      <c r="G2255" t="s">
        <v>194</v>
      </c>
      <c r="H2255" t="s">
        <v>46</v>
      </c>
      <c r="I2255" t="s">
        <v>129</v>
      </c>
      <c r="J2255" t="s">
        <v>130</v>
      </c>
      <c r="K2255" t="s">
        <v>131</v>
      </c>
      <c r="L2255" t="s">
        <v>6723</v>
      </c>
      <c r="M2255" t="s">
        <v>6724</v>
      </c>
      <c r="N2255">
        <v>7.5044444439999998</v>
      </c>
      <c r="O2255">
        <v>0</v>
      </c>
      <c r="P2255">
        <v>1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7.5044440000000003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2176415</v>
      </c>
      <c r="B2256">
        <v>1</v>
      </c>
      <c r="C2256" t="s">
        <v>76</v>
      </c>
      <c r="D2256" t="s">
        <v>78</v>
      </c>
      <c r="E2256" t="s">
        <v>181</v>
      </c>
      <c r="F2256" t="s">
        <v>6725</v>
      </c>
      <c r="G2256" t="s">
        <v>183</v>
      </c>
      <c r="H2256" t="s">
        <v>46</v>
      </c>
      <c r="I2256" t="s">
        <v>129</v>
      </c>
      <c r="J2256" t="s">
        <v>130</v>
      </c>
      <c r="K2256" t="s">
        <v>131</v>
      </c>
      <c r="L2256" t="s">
        <v>6726</v>
      </c>
      <c r="M2256" t="s">
        <v>6727</v>
      </c>
      <c r="N2256">
        <v>4.153611111</v>
      </c>
      <c r="O2256">
        <v>0</v>
      </c>
      <c r="P2256">
        <v>14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58.150556000000002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2176414</v>
      </c>
      <c r="B2257">
        <v>1</v>
      </c>
      <c r="C2257" t="s">
        <v>76</v>
      </c>
      <c r="D2257" t="s">
        <v>104</v>
      </c>
      <c r="E2257" t="s">
        <v>126</v>
      </c>
      <c r="F2257" t="s">
        <v>6728</v>
      </c>
      <c r="G2257" t="s">
        <v>128</v>
      </c>
      <c r="H2257" t="s">
        <v>46</v>
      </c>
      <c r="I2257" t="s">
        <v>129</v>
      </c>
      <c r="J2257" t="s">
        <v>130</v>
      </c>
      <c r="K2257" t="s">
        <v>131</v>
      </c>
      <c r="L2257" t="s">
        <v>6729</v>
      </c>
      <c r="M2257" t="s">
        <v>6730</v>
      </c>
      <c r="N2257">
        <v>5.2508333330000001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24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126.02</v>
      </c>
    </row>
    <row r="2258" spans="1:26" x14ac:dyDescent="0.25">
      <c r="A2258">
        <v>2176407</v>
      </c>
      <c r="B2258">
        <v>1</v>
      </c>
      <c r="C2258" t="s">
        <v>77</v>
      </c>
      <c r="D2258" t="s">
        <v>124</v>
      </c>
      <c r="E2258" t="s">
        <v>126</v>
      </c>
      <c r="F2258" t="s">
        <v>6731</v>
      </c>
      <c r="G2258" t="s">
        <v>418</v>
      </c>
      <c r="H2258" t="s">
        <v>46</v>
      </c>
      <c r="I2258" t="s">
        <v>129</v>
      </c>
      <c r="J2258" t="s">
        <v>130</v>
      </c>
      <c r="K2258" t="s">
        <v>251</v>
      </c>
      <c r="L2258" t="s">
        <v>6732</v>
      </c>
      <c r="M2258" t="s">
        <v>6733</v>
      </c>
      <c r="N2258">
        <v>9.0597527769999999</v>
      </c>
      <c r="O2258">
        <v>0</v>
      </c>
      <c r="P2258">
        <v>33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298.97184199999998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2176413</v>
      </c>
      <c r="B2259">
        <v>1</v>
      </c>
      <c r="C2259" t="s">
        <v>76</v>
      </c>
      <c r="D2259" t="s">
        <v>96</v>
      </c>
      <c r="E2259" t="s">
        <v>143</v>
      </c>
      <c r="F2259" t="s">
        <v>6734</v>
      </c>
      <c r="G2259" t="s">
        <v>145</v>
      </c>
      <c r="H2259" t="s">
        <v>47</v>
      </c>
      <c r="I2259" t="s">
        <v>129</v>
      </c>
      <c r="J2259" t="s">
        <v>130</v>
      </c>
      <c r="K2259" t="s">
        <v>131</v>
      </c>
      <c r="L2259" t="s">
        <v>6735</v>
      </c>
      <c r="M2259" t="s">
        <v>6736</v>
      </c>
      <c r="N2259">
        <v>4.2430555549999998</v>
      </c>
      <c r="O2259">
        <v>0</v>
      </c>
      <c r="P2259">
        <v>76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322.47222199999999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2176422</v>
      </c>
      <c r="B2260">
        <v>1</v>
      </c>
      <c r="C2260" t="s">
        <v>77</v>
      </c>
      <c r="D2260" t="s">
        <v>119</v>
      </c>
      <c r="E2260" t="s">
        <v>181</v>
      </c>
      <c r="F2260" t="s">
        <v>6737</v>
      </c>
      <c r="G2260" t="s">
        <v>163</v>
      </c>
      <c r="H2260" t="s">
        <v>46</v>
      </c>
      <c r="I2260" t="s">
        <v>129</v>
      </c>
      <c r="J2260" t="s">
        <v>130</v>
      </c>
      <c r="K2260" t="s">
        <v>131</v>
      </c>
      <c r="L2260" t="s">
        <v>6738</v>
      </c>
      <c r="M2260" t="s">
        <v>6739</v>
      </c>
      <c r="N2260">
        <v>5.1055555549999996</v>
      </c>
      <c r="O2260">
        <v>0</v>
      </c>
      <c r="P2260">
        <v>2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10.211111000000001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2176423</v>
      </c>
      <c r="B2261">
        <v>1</v>
      </c>
      <c r="C2261" t="s">
        <v>76</v>
      </c>
      <c r="D2261" t="s">
        <v>86</v>
      </c>
      <c r="E2261" t="s">
        <v>181</v>
      </c>
      <c r="F2261" t="s">
        <v>6740</v>
      </c>
      <c r="G2261" t="s">
        <v>194</v>
      </c>
      <c r="H2261" t="s">
        <v>46</v>
      </c>
      <c r="I2261" t="s">
        <v>129</v>
      </c>
      <c r="J2261" t="s">
        <v>130</v>
      </c>
      <c r="K2261" t="s">
        <v>131</v>
      </c>
      <c r="L2261" t="s">
        <v>6741</v>
      </c>
      <c r="M2261" t="s">
        <v>6742</v>
      </c>
      <c r="N2261">
        <v>3.8286111109999998</v>
      </c>
      <c r="O2261">
        <v>0</v>
      </c>
      <c r="P2261">
        <v>2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7.657222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2176442</v>
      </c>
      <c r="B2262">
        <v>1</v>
      </c>
      <c r="C2262" t="s">
        <v>76</v>
      </c>
      <c r="D2262" t="s">
        <v>99</v>
      </c>
      <c r="E2262" t="s">
        <v>181</v>
      </c>
      <c r="F2262" t="s">
        <v>6743</v>
      </c>
      <c r="G2262" t="s">
        <v>194</v>
      </c>
      <c r="H2262" t="s">
        <v>46</v>
      </c>
      <c r="I2262" t="s">
        <v>129</v>
      </c>
      <c r="J2262" t="s">
        <v>130</v>
      </c>
      <c r="K2262" t="s">
        <v>131</v>
      </c>
      <c r="L2262" t="s">
        <v>6744</v>
      </c>
      <c r="M2262" t="s">
        <v>6745</v>
      </c>
      <c r="N2262">
        <v>2.7894444439999999</v>
      </c>
      <c r="O2262">
        <v>0</v>
      </c>
      <c r="P2262">
        <v>1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2.789444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2176434</v>
      </c>
      <c r="B2263">
        <v>1</v>
      </c>
      <c r="C2263" t="s">
        <v>77</v>
      </c>
      <c r="D2263" t="s">
        <v>114</v>
      </c>
      <c r="E2263" t="s">
        <v>143</v>
      </c>
      <c r="F2263" t="s">
        <v>6746</v>
      </c>
      <c r="G2263" t="s">
        <v>145</v>
      </c>
      <c r="H2263" t="s">
        <v>47</v>
      </c>
      <c r="I2263" t="s">
        <v>129</v>
      </c>
      <c r="J2263" t="s">
        <v>130</v>
      </c>
      <c r="K2263" t="s">
        <v>131</v>
      </c>
      <c r="L2263" t="s">
        <v>6747</v>
      </c>
      <c r="M2263" t="s">
        <v>6748</v>
      </c>
      <c r="N2263">
        <v>3.7855555550000002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19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71.925556</v>
      </c>
    </row>
    <row r="2264" spans="1:26" x14ac:dyDescent="0.25">
      <c r="A2264">
        <v>2176425</v>
      </c>
      <c r="B2264">
        <v>1</v>
      </c>
      <c r="C2264" t="s">
        <v>76</v>
      </c>
      <c r="D2264" t="s">
        <v>100</v>
      </c>
      <c r="E2264" t="s">
        <v>186</v>
      </c>
      <c r="F2264" t="s">
        <v>6749</v>
      </c>
      <c r="G2264" t="s">
        <v>136</v>
      </c>
      <c r="H2264" t="s">
        <v>47</v>
      </c>
      <c r="I2264" t="s">
        <v>129</v>
      </c>
      <c r="J2264" t="s">
        <v>130</v>
      </c>
      <c r="K2264" t="s">
        <v>131</v>
      </c>
      <c r="L2264" t="s">
        <v>6750</v>
      </c>
      <c r="M2264" t="s">
        <v>6751</v>
      </c>
      <c r="N2264">
        <v>0.55555555499999998</v>
      </c>
      <c r="O2264">
        <v>208</v>
      </c>
      <c r="P2264">
        <v>3174</v>
      </c>
      <c r="Q2264">
        <v>0</v>
      </c>
      <c r="R2264">
        <v>0</v>
      </c>
      <c r="S2264">
        <v>0</v>
      </c>
      <c r="T2264">
        <v>0</v>
      </c>
      <c r="U2264">
        <v>115.555555</v>
      </c>
      <c r="V2264">
        <v>1763.3333319999999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2176427</v>
      </c>
      <c r="B2265">
        <v>1</v>
      </c>
      <c r="C2265" t="s">
        <v>77</v>
      </c>
      <c r="D2265" t="s">
        <v>123</v>
      </c>
      <c r="E2265" t="s">
        <v>181</v>
      </c>
      <c r="F2265" t="s">
        <v>6752</v>
      </c>
      <c r="G2265" t="s">
        <v>194</v>
      </c>
      <c r="H2265" t="s">
        <v>46</v>
      </c>
      <c r="I2265" t="s">
        <v>129</v>
      </c>
      <c r="J2265" t="s">
        <v>130</v>
      </c>
      <c r="K2265" t="s">
        <v>131</v>
      </c>
      <c r="L2265" t="s">
        <v>6753</v>
      </c>
      <c r="M2265" t="s">
        <v>6754</v>
      </c>
      <c r="N2265">
        <v>7.2769444439999997</v>
      </c>
      <c r="O2265">
        <v>0</v>
      </c>
      <c r="P2265">
        <v>1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7.2769440000000003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2176426</v>
      </c>
      <c r="B2266">
        <v>1</v>
      </c>
      <c r="C2266" t="s">
        <v>76</v>
      </c>
      <c r="D2266" t="s">
        <v>103</v>
      </c>
      <c r="E2266" t="s">
        <v>161</v>
      </c>
      <c r="F2266" t="s">
        <v>6755</v>
      </c>
      <c r="G2266" t="s">
        <v>418</v>
      </c>
      <c r="H2266" t="s">
        <v>46</v>
      </c>
      <c r="I2266" t="s">
        <v>129</v>
      </c>
      <c r="J2266" t="s">
        <v>130</v>
      </c>
      <c r="K2266" t="s">
        <v>251</v>
      </c>
      <c r="L2266" t="s">
        <v>6756</v>
      </c>
      <c r="M2266" t="s">
        <v>6757</v>
      </c>
      <c r="N2266">
        <v>2.8113888880000002</v>
      </c>
      <c r="O2266">
        <v>0</v>
      </c>
      <c r="P2266">
        <v>0</v>
      </c>
      <c r="Q2266">
        <v>0</v>
      </c>
      <c r="R2266">
        <v>792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2226.619999</v>
      </c>
      <c r="Y2266">
        <v>0</v>
      </c>
      <c r="Z2266">
        <v>0</v>
      </c>
    </row>
    <row r="2267" spans="1:26" x14ac:dyDescent="0.25">
      <c r="A2267">
        <v>2176432</v>
      </c>
      <c r="B2267">
        <v>1</v>
      </c>
      <c r="C2267" t="s">
        <v>76</v>
      </c>
      <c r="D2267" t="s">
        <v>79</v>
      </c>
      <c r="E2267" t="s">
        <v>181</v>
      </c>
      <c r="F2267" t="s">
        <v>6758</v>
      </c>
      <c r="G2267" t="s">
        <v>287</v>
      </c>
      <c r="H2267" t="s">
        <v>46</v>
      </c>
      <c r="I2267" t="s">
        <v>129</v>
      </c>
      <c r="J2267" t="s">
        <v>130</v>
      </c>
      <c r="K2267" t="s">
        <v>131</v>
      </c>
      <c r="L2267" t="s">
        <v>6759</v>
      </c>
      <c r="M2267" t="s">
        <v>6760</v>
      </c>
      <c r="N2267">
        <v>4.7308333329999996</v>
      </c>
      <c r="O2267">
        <v>0</v>
      </c>
      <c r="P2267">
        <v>4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18.923333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2176437</v>
      </c>
      <c r="B2268">
        <v>1</v>
      </c>
      <c r="C2268" t="s">
        <v>77</v>
      </c>
      <c r="D2268" t="s">
        <v>114</v>
      </c>
      <c r="E2268" t="s">
        <v>134</v>
      </c>
      <c r="F2268" t="s">
        <v>6761</v>
      </c>
      <c r="G2268" t="s">
        <v>136</v>
      </c>
      <c r="H2268" t="s">
        <v>47</v>
      </c>
      <c r="I2268" t="s">
        <v>129</v>
      </c>
      <c r="J2268" t="s">
        <v>130</v>
      </c>
      <c r="K2268" t="s">
        <v>131</v>
      </c>
      <c r="L2268" t="s">
        <v>6762</v>
      </c>
      <c r="M2268" t="s">
        <v>6763</v>
      </c>
      <c r="N2268">
        <v>1.659166666</v>
      </c>
      <c r="O2268">
        <v>3</v>
      </c>
      <c r="P2268">
        <v>45</v>
      </c>
      <c r="Q2268">
        <v>0</v>
      </c>
      <c r="R2268">
        <v>0</v>
      </c>
      <c r="S2268">
        <v>0</v>
      </c>
      <c r="T2268">
        <v>0</v>
      </c>
      <c r="U2268">
        <v>4.9775</v>
      </c>
      <c r="V2268">
        <v>74.662499999999994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2176430</v>
      </c>
      <c r="B2269">
        <v>1</v>
      </c>
      <c r="C2269" t="s">
        <v>76</v>
      </c>
      <c r="D2269" t="s">
        <v>106</v>
      </c>
      <c r="E2269" t="s">
        <v>181</v>
      </c>
      <c r="F2269" t="s">
        <v>6764</v>
      </c>
      <c r="G2269" t="s">
        <v>194</v>
      </c>
      <c r="H2269" t="s">
        <v>46</v>
      </c>
      <c r="I2269" t="s">
        <v>129</v>
      </c>
      <c r="J2269" t="s">
        <v>130</v>
      </c>
      <c r="K2269" t="s">
        <v>131</v>
      </c>
      <c r="L2269" t="s">
        <v>6765</v>
      </c>
      <c r="M2269" t="s">
        <v>6766</v>
      </c>
      <c r="N2269">
        <v>0.72666666599999996</v>
      </c>
      <c r="O2269">
        <v>0</v>
      </c>
      <c r="P2269">
        <v>2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1.453333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2176429</v>
      </c>
      <c r="B2270">
        <v>1</v>
      </c>
      <c r="C2270" t="s">
        <v>77</v>
      </c>
      <c r="D2270" t="s">
        <v>119</v>
      </c>
      <c r="E2270" t="s">
        <v>161</v>
      </c>
      <c r="F2270" t="s">
        <v>6767</v>
      </c>
      <c r="G2270" t="s">
        <v>366</v>
      </c>
      <c r="H2270" t="s">
        <v>46</v>
      </c>
      <c r="I2270" t="s">
        <v>129</v>
      </c>
      <c r="J2270" t="s">
        <v>130</v>
      </c>
      <c r="K2270" t="s">
        <v>251</v>
      </c>
      <c r="L2270" t="s">
        <v>6768</v>
      </c>
      <c r="M2270" t="s">
        <v>6769</v>
      </c>
      <c r="N2270">
        <v>6.1944444440000002</v>
      </c>
      <c r="O2270">
        <v>0</v>
      </c>
      <c r="P2270">
        <v>38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235.38888900000001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2176453</v>
      </c>
      <c r="B2271">
        <v>1</v>
      </c>
      <c r="C2271" t="s">
        <v>76</v>
      </c>
      <c r="D2271" t="s">
        <v>81</v>
      </c>
      <c r="E2271" t="s">
        <v>161</v>
      </c>
      <c r="F2271" t="s">
        <v>6770</v>
      </c>
      <c r="G2271" t="s">
        <v>163</v>
      </c>
      <c r="H2271" t="s">
        <v>46</v>
      </c>
      <c r="I2271" t="s">
        <v>129</v>
      </c>
      <c r="J2271" t="s">
        <v>130</v>
      </c>
      <c r="K2271" t="s">
        <v>131</v>
      </c>
      <c r="L2271" t="s">
        <v>6771</v>
      </c>
      <c r="M2271" t="s">
        <v>6772</v>
      </c>
      <c r="N2271">
        <v>0.91305555500000002</v>
      </c>
      <c r="O2271">
        <v>0</v>
      </c>
      <c r="P2271">
        <v>418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381.65722199999999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2176438</v>
      </c>
      <c r="B2272">
        <v>1</v>
      </c>
      <c r="C2272" t="s">
        <v>76</v>
      </c>
      <c r="D2272" t="s">
        <v>89</v>
      </c>
      <c r="E2272" t="s">
        <v>126</v>
      </c>
      <c r="F2272" t="s">
        <v>6773</v>
      </c>
      <c r="G2272" t="s">
        <v>128</v>
      </c>
      <c r="H2272" t="s">
        <v>46</v>
      </c>
      <c r="I2272" t="s">
        <v>129</v>
      </c>
      <c r="J2272" t="s">
        <v>130</v>
      </c>
      <c r="K2272" t="s">
        <v>131</v>
      </c>
      <c r="L2272" t="s">
        <v>6774</v>
      </c>
      <c r="M2272" t="s">
        <v>6775</v>
      </c>
      <c r="N2272">
        <v>2.134166666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61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130.184167</v>
      </c>
    </row>
    <row r="2273" spans="1:26" x14ac:dyDescent="0.25">
      <c r="A2273">
        <v>2176436</v>
      </c>
      <c r="B2273">
        <v>1</v>
      </c>
      <c r="C2273" t="s">
        <v>76</v>
      </c>
      <c r="D2273" t="s">
        <v>88</v>
      </c>
      <c r="E2273" t="s">
        <v>134</v>
      </c>
      <c r="F2273" t="s">
        <v>5166</v>
      </c>
      <c r="G2273" t="s">
        <v>136</v>
      </c>
      <c r="H2273" t="s">
        <v>47</v>
      </c>
      <c r="I2273" t="s">
        <v>283</v>
      </c>
      <c r="J2273" t="s">
        <v>130</v>
      </c>
      <c r="K2273" t="s">
        <v>131</v>
      </c>
      <c r="L2273" t="s">
        <v>6776</v>
      </c>
      <c r="M2273" t="s">
        <v>6777</v>
      </c>
      <c r="N2273">
        <v>0.05</v>
      </c>
      <c r="O2273">
        <v>37</v>
      </c>
      <c r="P2273">
        <v>1539</v>
      </c>
      <c r="Q2273">
        <v>0</v>
      </c>
      <c r="R2273">
        <v>0</v>
      </c>
      <c r="S2273">
        <v>0</v>
      </c>
      <c r="T2273">
        <v>0</v>
      </c>
      <c r="U2273">
        <v>1.85</v>
      </c>
      <c r="V2273">
        <v>76.95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2176451</v>
      </c>
      <c r="B2274">
        <v>1</v>
      </c>
      <c r="C2274" t="s">
        <v>77</v>
      </c>
      <c r="D2274" t="s">
        <v>108</v>
      </c>
      <c r="E2274" t="s">
        <v>134</v>
      </c>
      <c r="F2274" t="s">
        <v>6778</v>
      </c>
      <c r="G2274" t="s">
        <v>366</v>
      </c>
      <c r="H2274" t="s">
        <v>47</v>
      </c>
      <c r="I2274" t="s">
        <v>129</v>
      </c>
      <c r="J2274" t="s">
        <v>130</v>
      </c>
      <c r="K2274" t="s">
        <v>251</v>
      </c>
      <c r="L2274" t="s">
        <v>6779</v>
      </c>
      <c r="M2274" t="s">
        <v>6780</v>
      </c>
      <c r="N2274">
        <v>0.73472222200000004</v>
      </c>
      <c r="O2274">
        <v>6</v>
      </c>
      <c r="P2274">
        <v>583</v>
      </c>
      <c r="Q2274">
        <v>0</v>
      </c>
      <c r="R2274">
        <v>0</v>
      </c>
      <c r="S2274">
        <v>7</v>
      </c>
      <c r="T2274">
        <v>276</v>
      </c>
      <c r="U2274">
        <v>4.4083329999999998</v>
      </c>
      <c r="V2274">
        <v>428.34305499999999</v>
      </c>
      <c r="W2274">
        <v>0</v>
      </c>
      <c r="X2274">
        <v>0</v>
      </c>
      <c r="Y2274">
        <v>5.1430559999999996</v>
      </c>
      <c r="Z2274">
        <v>202.783333</v>
      </c>
    </row>
    <row r="2275" spans="1:26" x14ac:dyDescent="0.25">
      <c r="A2275">
        <v>2176455</v>
      </c>
      <c r="B2275">
        <v>1</v>
      </c>
      <c r="C2275" t="s">
        <v>77</v>
      </c>
      <c r="D2275" t="s">
        <v>114</v>
      </c>
      <c r="E2275" t="s">
        <v>813</v>
      </c>
      <c r="F2275" t="s">
        <v>5822</v>
      </c>
      <c r="G2275" t="s">
        <v>136</v>
      </c>
      <c r="H2275" t="s">
        <v>47</v>
      </c>
      <c r="I2275" t="s">
        <v>129</v>
      </c>
      <c r="J2275" t="s">
        <v>130</v>
      </c>
      <c r="K2275" t="s">
        <v>131</v>
      </c>
      <c r="L2275" t="s">
        <v>6781</v>
      </c>
      <c r="M2275" t="s">
        <v>6782</v>
      </c>
      <c r="N2275">
        <v>0.32250000000000001</v>
      </c>
      <c r="O2275">
        <v>0</v>
      </c>
      <c r="P2275">
        <v>0</v>
      </c>
      <c r="Q2275">
        <v>3</v>
      </c>
      <c r="R2275">
        <v>0</v>
      </c>
      <c r="S2275">
        <v>194</v>
      </c>
      <c r="T2275">
        <v>1183</v>
      </c>
      <c r="U2275">
        <v>0</v>
      </c>
      <c r="V2275">
        <v>0</v>
      </c>
      <c r="W2275">
        <v>0.96750000000000003</v>
      </c>
      <c r="X2275">
        <v>0</v>
      </c>
      <c r="Y2275">
        <v>62.564999999999998</v>
      </c>
      <c r="Z2275">
        <v>381.51749999999998</v>
      </c>
    </row>
    <row r="2276" spans="1:26" x14ac:dyDescent="0.25">
      <c r="A2276">
        <v>2176454</v>
      </c>
      <c r="B2276">
        <v>1</v>
      </c>
      <c r="C2276" t="s">
        <v>76</v>
      </c>
      <c r="D2276" t="s">
        <v>78</v>
      </c>
      <c r="E2276" t="s">
        <v>181</v>
      </c>
      <c r="F2276" t="s">
        <v>6783</v>
      </c>
      <c r="G2276" t="s">
        <v>287</v>
      </c>
      <c r="H2276" t="s">
        <v>46</v>
      </c>
      <c r="I2276" t="s">
        <v>129</v>
      </c>
      <c r="J2276" t="s">
        <v>130</v>
      </c>
      <c r="K2276" t="s">
        <v>131</v>
      </c>
      <c r="L2276" t="s">
        <v>6784</v>
      </c>
      <c r="M2276" t="s">
        <v>6785</v>
      </c>
      <c r="N2276">
        <v>1.436666666</v>
      </c>
      <c r="O2276">
        <v>0</v>
      </c>
      <c r="P2276">
        <v>6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8.6199999999999992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2176461</v>
      </c>
      <c r="B2277">
        <v>1</v>
      </c>
      <c r="C2277" t="s">
        <v>76</v>
      </c>
      <c r="D2277" t="s">
        <v>88</v>
      </c>
      <c r="E2277" t="s">
        <v>143</v>
      </c>
      <c r="F2277" t="s">
        <v>6786</v>
      </c>
      <c r="G2277" t="s">
        <v>425</v>
      </c>
      <c r="H2277" t="s">
        <v>47</v>
      </c>
      <c r="I2277" t="s">
        <v>129</v>
      </c>
      <c r="J2277" t="s">
        <v>130</v>
      </c>
      <c r="K2277" t="s">
        <v>131</v>
      </c>
      <c r="L2277" t="s">
        <v>6787</v>
      </c>
      <c r="M2277" t="s">
        <v>6788</v>
      </c>
      <c r="N2277">
        <v>3.4141666659999999</v>
      </c>
      <c r="O2277">
        <v>0</v>
      </c>
      <c r="P2277">
        <v>159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542.85249999999996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2176457</v>
      </c>
      <c r="B2278">
        <v>1</v>
      </c>
      <c r="C2278" t="s">
        <v>76</v>
      </c>
      <c r="D2278" t="s">
        <v>91</v>
      </c>
      <c r="E2278" t="s">
        <v>813</v>
      </c>
      <c r="F2278" t="s">
        <v>5072</v>
      </c>
      <c r="G2278" t="s">
        <v>136</v>
      </c>
      <c r="H2278" t="s">
        <v>47</v>
      </c>
      <c r="I2278" t="s">
        <v>129</v>
      </c>
      <c r="J2278" t="s">
        <v>130</v>
      </c>
      <c r="K2278" t="s">
        <v>131</v>
      </c>
      <c r="L2278" t="s">
        <v>6789</v>
      </c>
      <c r="M2278" t="s">
        <v>6790</v>
      </c>
      <c r="N2278">
        <v>0.186111111</v>
      </c>
      <c r="O2278">
        <v>133</v>
      </c>
      <c r="P2278">
        <v>4380</v>
      </c>
      <c r="Q2278">
        <v>0</v>
      </c>
      <c r="R2278">
        <v>0</v>
      </c>
      <c r="S2278">
        <v>0</v>
      </c>
      <c r="T2278">
        <v>0</v>
      </c>
      <c r="U2278">
        <v>24.752777999999999</v>
      </c>
      <c r="V2278">
        <v>815.16666599999996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2176458</v>
      </c>
      <c r="B2279">
        <v>1</v>
      </c>
      <c r="C2279" t="s">
        <v>77</v>
      </c>
      <c r="D2279" t="s">
        <v>122</v>
      </c>
      <c r="E2279" t="s">
        <v>134</v>
      </c>
      <c r="F2279" t="s">
        <v>6791</v>
      </c>
      <c r="G2279" t="s">
        <v>136</v>
      </c>
      <c r="H2279" t="s">
        <v>47</v>
      </c>
      <c r="I2279" t="s">
        <v>129</v>
      </c>
      <c r="J2279" t="s">
        <v>130</v>
      </c>
      <c r="K2279" t="s">
        <v>131</v>
      </c>
      <c r="L2279" t="s">
        <v>6792</v>
      </c>
      <c r="M2279" t="s">
        <v>6793</v>
      </c>
      <c r="N2279">
        <v>0.43833333299999999</v>
      </c>
      <c r="O2279">
        <v>0</v>
      </c>
      <c r="P2279">
        <v>1</v>
      </c>
      <c r="Q2279">
        <v>46</v>
      </c>
      <c r="R2279">
        <v>334</v>
      </c>
      <c r="S2279">
        <v>16</v>
      </c>
      <c r="T2279">
        <v>106</v>
      </c>
      <c r="U2279">
        <v>0</v>
      </c>
      <c r="V2279">
        <v>0.43833299999999997</v>
      </c>
      <c r="W2279">
        <v>20.163333000000002</v>
      </c>
      <c r="X2279">
        <v>146.403333</v>
      </c>
      <c r="Y2279">
        <v>7.0133330000000003</v>
      </c>
      <c r="Z2279">
        <v>46.463332999999999</v>
      </c>
    </row>
    <row r="2280" spans="1:26" x14ac:dyDescent="0.25">
      <c r="A2280">
        <v>2176486</v>
      </c>
      <c r="B2280">
        <v>1</v>
      </c>
      <c r="C2280" t="s">
        <v>76</v>
      </c>
      <c r="D2280" t="s">
        <v>93</v>
      </c>
      <c r="E2280" t="s">
        <v>181</v>
      </c>
      <c r="F2280" t="s">
        <v>6794</v>
      </c>
      <c r="G2280" t="s">
        <v>194</v>
      </c>
      <c r="H2280" t="s">
        <v>46</v>
      </c>
      <c r="I2280" t="s">
        <v>129</v>
      </c>
      <c r="J2280" t="s">
        <v>130</v>
      </c>
      <c r="K2280" t="s">
        <v>131</v>
      </c>
      <c r="L2280" t="s">
        <v>6795</v>
      </c>
      <c r="M2280" t="s">
        <v>6796</v>
      </c>
      <c r="N2280">
        <v>3.6997222220000001</v>
      </c>
      <c r="O2280">
        <v>0</v>
      </c>
      <c r="P2280">
        <v>1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3.699722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2176466</v>
      </c>
      <c r="B2281">
        <v>1</v>
      </c>
      <c r="C2281" t="s">
        <v>76</v>
      </c>
      <c r="D2281" t="s">
        <v>89</v>
      </c>
      <c r="E2281" t="s">
        <v>181</v>
      </c>
      <c r="F2281" t="s">
        <v>6797</v>
      </c>
      <c r="G2281" t="s">
        <v>183</v>
      </c>
      <c r="H2281" t="s">
        <v>46</v>
      </c>
      <c r="I2281" t="s">
        <v>129</v>
      </c>
      <c r="J2281" t="s">
        <v>130</v>
      </c>
      <c r="K2281" t="s">
        <v>131</v>
      </c>
      <c r="L2281" t="s">
        <v>6798</v>
      </c>
      <c r="M2281" t="s">
        <v>6799</v>
      </c>
      <c r="N2281">
        <v>2.2938888880000001</v>
      </c>
      <c r="O2281">
        <v>0</v>
      </c>
      <c r="P2281">
        <v>1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2.2938890000000001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2176464</v>
      </c>
      <c r="B2282">
        <v>1</v>
      </c>
      <c r="C2282" t="s">
        <v>76</v>
      </c>
      <c r="D2282" t="s">
        <v>86</v>
      </c>
      <c r="E2282" t="s">
        <v>161</v>
      </c>
      <c r="F2282" t="s">
        <v>6452</v>
      </c>
      <c r="G2282" t="s">
        <v>163</v>
      </c>
      <c r="H2282" t="s">
        <v>46</v>
      </c>
      <c r="I2282" t="s">
        <v>129</v>
      </c>
      <c r="J2282" t="s">
        <v>130</v>
      </c>
      <c r="K2282" t="s">
        <v>131</v>
      </c>
      <c r="L2282" t="s">
        <v>6800</v>
      </c>
      <c r="M2282" t="s">
        <v>6801</v>
      </c>
      <c r="N2282">
        <v>0.73499999999999999</v>
      </c>
      <c r="O2282">
        <v>0</v>
      </c>
      <c r="P2282">
        <v>1268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931.98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2176462</v>
      </c>
      <c r="B2283">
        <v>1</v>
      </c>
      <c r="C2283" t="s">
        <v>77</v>
      </c>
      <c r="D2283" t="s">
        <v>115</v>
      </c>
      <c r="E2283" t="s">
        <v>134</v>
      </c>
      <c r="F2283" t="s">
        <v>6802</v>
      </c>
      <c r="G2283" t="s">
        <v>136</v>
      </c>
      <c r="H2283" t="s">
        <v>47</v>
      </c>
      <c r="I2283" t="s">
        <v>283</v>
      </c>
      <c r="J2283" t="s">
        <v>130</v>
      </c>
      <c r="K2283" t="s">
        <v>131</v>
      </c>
      <c r="L2283" t="s">
        <v>6803</v>
      </c>
      <c r="M2283" t="s">
        <v>6804</v>
      </c>
      <c r="N2283">
        <v>1.1111111E-2</v>
      </c>
      <c r="O2283">
        <v>0</v>
      </c>
      <c r="P2283">
        <v>0</v>
      </c>
      <c r="Q2283">
        <v>15</v>
      </c>
      <c r="R2283">
        <v>9</v>
      </c>
      <c r="S2283">
        <v>41</v>
      </c>
      <c r="T2283">
        <v>1002</v>
      </c>
      <c r="U2283">
        <v>0</v>
      </c>
      <c r="V2283">
        <v>0</v>
      </c>
      <c r="W2283">
        <v>0.16666700000000001</v>
      </c>
      <c r="X2283">
        <v>0.1</v>
      </c>
      <c r="Y2283">
        <v>0.45555600000000002</v>
      </c>
      <c r="Z2283">
        <v>11.133333</v>
      </c>
    </row>
    <row r="2284" spans="1:26" x14ac:dyDescent="0.25">
      <c r="A2284">
        <v>2176467</v>
      </c>
      <c r="B2284">
        <v>1</v>
      </c>
      <c r="C2284" t="s">
        <v>76</v>
      </c>
      <c r="D2284" t="s">
        <v>95</v>
      </c>
      <c r="E2284" t="s">
        <v>143</v>
      </c>
      <c r="F2284" t="s">
        <v>6805</v>
      </c>
      <c r="G2284" t="s">
        <v>2068</v>
      </c>
      <c r="H2284" t="s">
        <v>47</v>
      </c>
      <c r="I2284" t="s">
        <v>129</v>
      </c>
      <c r="J2284" t="s">
        <v>130</v>
      </c>
      <c r="K2284" t="s">
        <v>131</v>
      </c>
      <c r="L2284" t="s">
        <v>6806</v>
      </c>
      <c r="M2284" t="s">
        <v>6807</v>
      </c>
      <c r="N2284">
        <v>6.9666666660000001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37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257.76666699999998</v>
      </c>
    </row>
    <row r="2285" spans="1:26" x14ac:dyDescent="0.25">
      <c r="A2285">
        <v>2176483</v>
      </c>
      <c r="B2285">
        <v>1</v>
      </c>
      <c r="C2285" t="s">
        <v>76</v>
      </c>
      <c r="D2285" t="s">
        <v>83</v>
      </c>
      <c r="E2285" t="s">
        <v>181</v>
      </c>
      <c r="F2285" t="s">
        <v>6808</v>
      </c>
      <c r="G2285" t="s">
        <v>183</v>
      </c>
      <c r="H2285" t="s">
        <v>46</v>
      </c>
      <c r="I2285" t="s">
        <v>129</v>
      </c>
      <c r="J2285" t="s">
        <v>130</v>
      </c>
      <c r="K2285" t="s">
        <v>131</v>
      </c>
      <c r="L2285" t="s">
        <v>6809</v>
      </c>
      <c r="M2285" t="s">
        <v>6810</v>
      </c>
      <c r="N2285">
        <v>2.6188888879999999</v>
      </c>
      <c r="O2285">
        <v>0</v>
      </c>
      <c r="P2285">
        <v>2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5.2377779999999996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2176488</v>
      </c>
      <c r="B2286">
        <v>1</v>
      </c>
      <c r="C2286" t="s">
        <v>76</v>
      </c>
      <c r="D2286" t="s">
        <v>80</v>
      </c>
      <c r="E2286" t="s">
        <v>181</v>
      </c>
      <c r="F2286" t="s">
        <v>6811</v>
      </c>
      <c r="G2286" t="s">
        <v>194</v>
      </c>
      <c r="H2286" t="s">
        <v>46</v>
      </c>
      <c r="I2286" t="s">
        <v>129</v>
      </c>
      <c r="J2286" t="s">
        <v>130</v>
      </c>
      <c r="K2286" t="s">
        <v>131</v>
      </c>
      <c r="L2286" t="s">
        <v>6812</v>
      </c>
      <c r="M2286" t="s">
        <v>6813</v>
      </c>
      <c r="N2286">
        <v>0.80138888799999997</v>
      </c>
      <c r="O2286">
        <v>0</v>
      </c>
      <c r="P2286">
        <v>10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8.0138890000000007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2176476</v>
      </c>
      <c r="B2287">
        <v>1</v>
      </c>
      <c r="C2287" t="s">
        <v>76</v>
      </c>
      <c r="D2287" t="s">
        <v>86</v>
      </c>
      <c r="E2287" t="s">
        <v>181</v>
      </c>
      <c r="F2287" t="s">
        <v>6814</v>
      </c>
      <c r="G2287" t="s">
        <v>194</v>
      </c>
      <c r="H2287" t="s">
        <v>46</v>
      </c>
      <c r="I2287" t="s">
        <v>129</v>
      </c>
      <c r="J2287" t="s">
        <v>130</v>
      </c>
      <c r="K2287" t="s">
        <v>131</v>
      </c>
      <c r="L2287" t="s">
        <v>6815</v>
      </c>
      <c r="M2287" t="s">
        <v>6816</v>
      </c>
      <c r="N2287">
        <v>0.49</v>
      </c>
      <c r="O2287">
        <v>0</v>
      </c>
      <c r="P2287">
        <v>1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0.49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2176479</v>
      </c>
      <c r="B2288">
        <v>1</v>
      </c>
      <c r="C2288" t="s">
        <v>76</v>
      </c>
      <c r="D2288" t="s">
        <v>81</v>
      </c>
      <c r="E2288" t="s">
        <v>181</v>
      </c>
      <c r="F2288" t="s">
        <v>6817</v>
      </c>
      <c r="G2288" t="s">
        <v>287</v>
      </c>
      <c r="H2288" t="s">
        <v>46</v>
      </c>
      <c r="I2288" t="s">
        <v>129</v>
      </c>
      <c r="J2288" t="s">
        <v>130</v>
      </c>
      <c r="K2288" t="s">
        <v>131</v>
      </c>
      <c r="L2288" t="s">
        <v>6818</v>
      </c>
      <c r="M2288" t="s">
        <v>6819</v>
      </c>
      <c r="N2288">
        <v>7.4738888880000003</v>
      </c>
      <c r="O2288">
        <v>0</v>
      </c>
      <c r="P2288">
        <v>18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134.53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2176478</v>
      </c>
      <c r="B2289">
        <v>1</v>
      </c>
      <c r="C2289" t="s">
        <v>76</v>
      </c>
      <c r="D2289" t="s">
        <v>99</v>
      </c>
      <c r="E2289" t="s">
        <v>143</v>
      </c>
      <c r="F2289" t="s">
        <v>6820</v>
      </c>
      <c r="G2289" t="s">
        <v>3348</v>
      </c>
      <c r="H2289" t="s">
        <v>47</v>
      </c>
      <c r="I2289" t="s">
        <v>129</v>
      </c>
      <c r="J2289" t="s">
        <v>130</v>
      </c>
      <c r="K2289" t="s">
        <v>131</v>
      </c>
      <c r="L2289" t="s">
        <v>6821</v>
      </c>
      <c r="M2289" t="s">
        <v>6822</v>
      </c>
      <c r="N2289">
        <v>6.4272222220000002</v>
      </c>
      <c r="O2289">
        <v>0</v>
      </c>
      <c r="P2289">
        <v>43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276.37055600000002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2176489</v>
      </c>
      <c r="B2290">
        <v>1</v>
      </c>
      <c r="C2290" t="s">
        <v>76</v>
      </c>
      <c r="D2290" t="s">
        <v>100</v>
      </c>
      <c r="E2290" t="s">
        <v>186</v>
      </c>
      <c r="F2290" t="s">
        <v>6823</v>
      </c>
      <c r="G2290" t="s">
        <v>1496</v>
      </c>
      <c r="H2290" t="s">
        <v>47</v>
      </c>
      <c r="I2290" t="s">
        <v>129</v>
      </c>
      <c r="J2290" t="s">
        <v>130</v>
      </c>
      <c r="K2290" t="s">
        <v>131</v>
      </c>
      <c r="L2290" t="s">
        <v>6824</v>
      </c>
      <c r="M2290" t="s">
        <v>6825</v>
      </c>
      <c r="N2290">
        <v>0.94166666600000004</v>
      </c>
      <c r="O2290">
        <v>3</v>
      </c>
      <c r="P2290">
        <v>808</v>
      </c>
      <c r="Q2290">
        <v>0</v>
      </c>
      <c r="R2290">
        <v>0</v>
      </c>
      <c r="S2290">
        <v>0</v>
      </c>
      <c r="T2290">
        <v>0</v>
      </c>
      <c r="U2290">
        <v>2.8250000000000002</v>
      </c>
      <c r="V2290">
        <v>760.86666600000001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2176487</v>
      </c>
      <c r="B2291">
        <v>1</v>
      </c>
      <c r="C2291" t="s">
        <v>76</v>
      </c>
      <c r="D2291" t="s">
        <v>92</v>
      </c>
      <c r="E2291" t="s">
        <v>181</v>
      </c>
      <c r="F2291" t="s">
        <v>6826</v>
      </c>
      <c r="G2291" t="s">
        <v>183</v>
      </c>
      <c r="H2291" t="s">
        <v>46</v>
      </c>
      <c r="I2291" t="s">
        <v>129</v>
      </c>
      <c r="J2291" t="s">
        <v>130</v>
      </c>
      <c r="K2291" t="s">
        <v>131</v>
      </c>
      <c r="L2291" t="s">
        <v>6827</v>
      </c>
      <c r="M2291" t="s">
        <v>6828</v>
      </c>
      <c r="N2291">
        <v>9.3925000000000001</v>
      </c>
      <c r="O2291">
        <v>0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9.3925000000000001</v>
      </c>
      <c r="Y2291">
        <v>0</v>
      </c>
      <c r="Z2291">
        <v>0</v>
      </c>
    </row>
    <row r="2292" spans="1:26" x14ac:dyDescent="0.25">
      <c r="A2292">
        <v>2176482</v>
      </c>
      <c r="B2292">
        <v>1</v>
      </c>
      <c r="C2292" t="s">
        <v>76</v>
      </c>
      <c r="D2292" t="s">
        <v>102</v>
      </c>
      <c r="E2292" t="s">
        <v>186</v>
      </c>
      <c r="F2292" t="s">
        <v>2352</v>
      </c>
      <c r="G2292" t="s">
        <v>136</v>
      </c>
      <c r="H2292" t="s">
        <v>47</v>
      </c>
      <c r="I2292" t="s">
        <v>129</v>
      </c>
      <c r="J2292" t="s">
        <v>130</v>
      </c>
      <c r="K2292" t="s">
        <v>131</v>
      </c>
      <c r="L2292" t="s">
        <v>6829</v>
      </c>
      <c r="M2292" t="s">
        <v>6830</v>
      </c>
      <c r="N2292">
        <v>0.31</v>
      </c>
      <c r="O2292">
        <v>41</v>
      </c>
      <c r="P2292">
        <v>339</v>
      </c>
      <c r="Q2292">
        <v>0</v>
      </c>
      <c r="R2292">
        <v>0</v>
      </c>
      <c r="S2292">
        <v>0</v>
      </c>
      <c r="T2292">
        <v>0</v>
      </c>
      <c r="U2292">
        <v>12.71</v>
      </c>
      <c r="V2292">
        <v>105.09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2176491</v>
      </c>
      <c r="B2293">
        <v>1</v>
      </c>
      <c r="C2293" t="s">
        <v>76</v>
      </c>
      <c r="D2293" t="s">
        <v>78</v>
      </c>
      <c r="E2293" t="s">
        <v>181</v>
      </c>
      <c r="F2293" t="s">
        <v>6831</v>
      </c>
      <c r="G2293" t="s">
        <v>183</v>
      </c>
      <c r="H2293" t="s">
        <v>46</v>
      </c>
      <c r="I2293" t="s">
        <v>129</v>
      </c>
      <c r="J2293" t="s">
        <v>130</v>
      </c>
      <c r="K2293" t="s">
        <v>131</v>
      </c>
      <c r="L2293" t="s">
        <v>6832</v>
      </c>
      <c r="M2293" t="s">
        <v>6833</v>
      </c>
      <c r="N2293">
        <v>6.48</v>
      </c>
      <c r="O2293">
        <v>0</v>
      </c>
      <c r="P2293">
        <v>14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90.72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2176507</v>
      </c>
      <c r="B2294">
        <v>1</v>
      </c>
      <c r="C2294" t="s">
        <v>76</v>
      </c>
      <c r="D2294" t="s">
        <v>80</v>
      </c>
      <c r="E2294" t="s">
        <v>126</v>
      </c>
      <c r="F2294" t="s">
        <v>6834</v>
      </c>
      <c r="G2294" t="s">
        <v>128</v>
      </c>
      <c r="H2294" t="s">
        <v>46</v>
      </c>
      <c r="I2294" t="s">
        <v>129</v>
      </c>
      <c r="J2294" t="s">
        <v>130</v>
      </c>
      <c r="K2294" t="s">
        <v>131</v>
      </c>
      <c r="L2294" t="s">
        <v>6835</v>
      </c>
      <c r="M2294" t="s">
        <v>6836</v>
      </c>
      <c r="N2294">
        <v>1.761111111</v>
      </c>
      <c r="O2294">
        <v>0</v>
      </c>
      <c r="P2294">
        <v>28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49.311110999999997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2176494</v>
      </c>
      <c r="B2295">
        <v>1</v>
      </c>
      <c r="C2295" t="s">
        <v>77</v>
      </c>
      <c r="D2295" t="s">
        <v>124</v>
      </c>
      <c r="E2295" t="s">
        <v>143</v>
      </c>
      <c r="F2295" t="s">
        <v>6837</v>
      </c>
      <c r="G2295" t="s">
        <v>136</v>
      </c>
      <c r="H2295" t="s">
        <v>47</v>
      </c>
      <c r="I2295" t="s">
        <v>129</v>
      </c>
      <c r="J2295" t="s">
        <v>130</v>
      </c>
      <c r="K2295" t="s">
        <v>131</v>
      </c>
      <c r="L2295" t="s">
        <v>6838</v>
      </c>
      <c r="M2295" t="s">
        <v>6839</v>
      </c>
      <c r="N2295">
        <v>3.9669444440000001</v>
      </c>
      <c r="O2295">
        <v>25</v>
      </c>
      <c r="P2295">
        <v>131</v>
      </c>
      <c r="Q2295">
        <v>0</v>
      </c>
      <c r="R2295">
        <v>0</v>
      </c>
      <c r="S2295">
        <v>0</v>
      </c>
      <c r="T2295">
        <v>0</v>
      </c>
      <c r="U2295">
        <v>99.173610999999994</v>
      </c>
      <c r="V2295">
        <v>519.66972199999998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2176501</v>
      </c>
      <c r="B2296">
        <v>1</v>
      </c>
      <c r="C2296" t="s">
        <v>76</v>
      </c>
      <c r="D2296" t="s">
        <v>93</v>
      </c>
      <c r="E2296" t="s">
        <v>181</v>
      </c>
      <c r="F2296" t="s">
        <v>6840</v>
      </c>
      <c r="G2296" t="s">
        <v>163</v>
      </c>
      <c r="H2296" t="s">
        <v>46</v>
      </c>
      <c r="I2296" t="s">
        <v>129</v>
      </c>
      <c r="J2296" t="s">
        <v>130</v>
      </c>
      <c r="K2296" t="s">
        <v>131</v>
      </c>
      <c r="L2296" t="s">
        <v>6841</v>
      </c>
      <c r="M2296" t="s">
        <v>6842</v>
      </c>
      <c r="N2296">
        <v>4.8144444440000003</v>
      </c>
      <c r="O2296">
        <v>0</v>
      </c>
      <c r="P2296">
        <v>1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4.8144439999999999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2176517</v>
      </c>
      <c r="B2297">
        <v>1</v>
      </c>
      <c r="C2297" t="s">
        <v>76</v>
      </c>
      <c r="D2297" t="s">
        <v>95</v>
      </c>
      <c r="E2297" t="s">
        <v>186</v>
      </c>
      <c r="F2297" t="s">
        <v>6558</v>
      </c>
      <c r="G2297" t="s">
        <v>136</v>
      </c>
      <c r="H2297" t="s">
        <v>47</v>
      </c>
      <c r="I2297" t="s">
        <v>283</v>
      </c>
      <c r="J2297" t="s">
        <v>130</v>
      </c>
      <c r="K2297" t="s">
        <v>131</v>
      </c>
      <c r="L2297" t="s">
        <v>6843</v>
      </c>
      <c r="M2297" t="s">
        <v>6844</v>
      </c>
      <c r="N2297">
        <v>2.7777777E-2</v>
      </c>
      <c r="O2297">
        <v>0</v>
      </c>
      <c r="P2297">
        <v>0</v>
      </c>
      <c r="Q2297">
        <v>1</v>
      </c>
      <c r="R2297">
        <v>12</v>
      </c>
      <c r="S2297">
        <v>34</v>
      </c>
      <c r="T2297">
        <v>853</v>
      </c>
      <c r="U2297">
        <v>0</v>
      </c>
      <c r="V2297">
        <v>0</v>
      </c>
      <c r="W2297">
        <v>2.7778000000000001E-2</v>
      </c>
      <c r="X2297">
        <v>0.33333299999999999</v>
      </c>
      <c r="Y2297">
        <v>0.94444399999999995</v>
      </c>
      <c r="Z2297">
        <v>23.694444000000001</v>
      </c>
    </row>
    <row r="2298" spans="1:26" x14ac:dyDescent="0.25">
      <c r="A2298">
        <v>2176498</v>
      </c>
      <c r="B2298">
        <v>1</v>
      </c>
      <c r="C2298" t="s">
        <v>76</v>
      </c>
      <c r="D2298" t="s">
        <v>101</v>
      </c>
      <c r="E2298" t="s">
        <v>186</v>
      </c>
      <c r="F2298" t="s">
        <v>1956</v>
      </c>
      <c r="G2298" t="s">
        <v>136</v>
      </c>
      <c r="H2298" t="s">
        <v>47</v>
      </c>
      <c r="I2298" t="s">
        <v>129</v>
      </c>
      <c r="J2298" t="s">
        <v>130</v>
      </c>
      <c r="K2298" t="s">
        <v>131</v>
      </c>
      <c r="L2298" t="s">
        <v>6845</v>
      </c>
      <c r="M2298" t="s">
        <v>6846</v>
      </c>
      <c r="N2298">
        <v>0.65055555499999995</v>
      </c>
      <c r="O2298">
        <v>21</v>
      </c>
      <c r="P2298">
        <v>369</v>
      </c>
      <c r="Q2298">
        <v>0</v>
      </c>
      <c r="R2298">
        <v>0</v>
      </c>
      <c r="S2298">
        <v>0</v>
      </c>
      <c r="T2298">
        <v>0</v>
      </c>
      <c r="U2298">
        <v>13.661667</v>
      </c>
      <c r="V2298">
        <v>240.05500000000001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2176502</v>
      </c>
      <c r="B2299">
        <v>1</v>
      </c>
      <c r="C2299" t="s">
        <v>76</v>
      </c>
      <c r="D2299" t="s">
        <v>86</v>
      </c>
      <c r="E2299" t="s">
        <v>181</v>
      </c>
      <c r="F2299" t="s">
        <v>6847</v>
      </c>
      <c r="G2299" t="s">
        <v>183</v>
      </c>
      <c r="H2299" t="s">
        <v>46</v>
      </c>
      <c r="I2299" t="s">
        <v>129</v>
      </c>
      <c r="J2299" t="s">
        <v>130</v>
      </c>
      <c r="K2299" t="s">
        <v>131</v>
      </c>
      <c r="L2299" t="s">
        <v>6848</v>
      </c>
      <c r="M2299" t="s">
        <v>6849</v>
      </c>
      <c r="N2299">
        <v>8.2352777770000003</v>
      </c>
      <c r="O2299">
        <v>0</v>
      </c>
      <c r="P2299">
        <v>5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41.176389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2176503</v>
      </c>
      <c r="B2300">
        <v>1</v>
      </c>
      <c r="C2300" t="s">
        <v>76</v>
      </c>
      <c r="D2300" t="s">
        <v>96</v>
      </c>
      <c r="E2300" t="s">
        <v>186</v>
      </c>
      <c r="F2300" t="s">
        <v>6850</v>
      </c>
      <c r="G2300" t="s">
        <v>136</v>
      </c>
      <c r="H2300" t="s">
        <v>47</v>
      </c>
      <c r="I2300" t="s">
        <v>129</v>
      </c>
      <c r="J2300" t="s">
        <v>130</v>
      </c>
      <c r="K2300" t="s">
        <v>131</v>
      </c>
      <c r="L2300" t="s">
        <v>6851</v>
      </c>
      <c r="M2300" t="s">
        <v>6852</v>
      </c>
      <c r="N2300">
        <v>1.3761111109999999</v>
      </c>
      <c r="O2300">
        <v>10</v>
      </c>
      <c r="P2300">
        <v>1026</v>
      </c>
      <c r="Q2300">
        <v>0</v>
      </c>
      <c r="R2300">
        <v>0</v>
      </c>
      <c r="S2300">
        <v>0</v>
      </c>
      <c r="T2300">
        <v>0</v>
      </c>
      <c r="U2300">
        <v>13.761111</v>
      </c>
      <c r="V2300">
        <v>1411.89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2176505</v>
      </c>
      <c r="B2301">
        <v>1</v>
      </c>
      <c r="C2301" t="s">
        <v>76</v>
      </c>
      <c r="D2301" t="s">
        <v>103</v>
      </c>
      <c r="E2301" t="s">
        <v>181</v>
      </c>
      <c r="F2301" t="s">
        <v>6853</v>
      </c>
      <c r="G2301" t="s">
        <v>287</v>
      </c>
      <c r="H2301" t="s">
        <v>46</v>
      </c>
      <c r="I2301" t="s">
        <v>129</v>
      </c>
      <c r="J2301" t="s">
        <v>130</v>
      </c>
      <c r="K2301" t="s">
        <v>131</v>
      </c>
      <c r="L2301" t="s">
        <v>6854</v>
      </c>
      <c r="M2301" t="s">
        <v>6855</v>
      </c>
      <c r="N2301">
        <v>3.4136111109999998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1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3.413611</v>
      </c>
    </row>
    <row r="2302" spans="1:26" x14ac:dyDescent="0.25">
      <c r="A2302">
        <v>2176587</v>
      </c>
      <c r="B2302">
        <v>1</v>
      </c>
      <c r="C2302" t="s">
        <v>76</v>
      </c>
      <c r="D2302" t="s">
        <v>97</v>
      </c>
      <c r="E2302" t="s">
        <v>181</v>
      </c>
      <c r="F2302" t="s">
        <v>6856</v>
      </c>
      <c r="G2302" t="s">
        <v>183</v>
      </c>
      <c r="H2302" t="s">
        <v>46</v>
      </c>
      <c r="I2302" t="s">
        <v>129</v>
      </c>
      <c r="J2302" t="s">
        <v>130</v>
      </c>
      <c r="K2302" t="s">
        <v>131</v>
      </c>
      <c r="L2302" t="s">
        <v>6857</v>
      </c>
      <c r="M2302" t="s">
        <v>6858</v>
      </c>
      <c r="N2302">
        <v>3.153611111</v>
      </c>
      <c r="O2302">
        <v>0</v>
      </c>
      <c r="P2302">
        <v>7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22.075278000000001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2176514</v>
      </c>
      <c r="B2303">
        <v>1</v>
      </c>
      <c r="C2303" t="s">
        <v>76</v>
      </c>
      <c r="D2303" t="s">
        <v>92</v>
      </c>
      <c r="E2303" t="s">
        <v>126</v>
      </c>
      <c r="F2303" t="s">
        <v>6859</v>
      </c>
      <c r="G2303" t="s">
        <v>140</v>
      </c>
      <c r="H2303" t="s">
        <v>46</v>
      </c>
      <c r="I2303" t="s">
        <v>129</v>
      </c>
      <c r="J2303" t="s">
        <v>130</v>
      </c>
      <c r="K2303" t="s">
        <v>131</v>
      </c>
      <c r="L2303" t="s">
        <v>6860</v>
      </c>
      <c r="M2303" t="s">
        <v>6861</v>
      </c>
      <c r="N2303">
        <v>4.3958333329999997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70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307.70833299999998</v>
      </c>
    </row>
    <row r="2304" spans="1:26" x14ac:dyDescent="0.25">
      <c r="A2304">
        <v>2176525</v>
      </c>
      <c r="B2304">
        <v>1</v>
      </c>
      <c r="C2304" t="s">
        <v>76</v>
      </c>
      <c r="D2304" t="s">
        <v>92</v>
      </c>
      <c r="E2304" t="s">
        <v>126</v>
      </c>
      <c r="F2304" t="s">
        <v>6862</v>
      </c>
      <c r="G2304" t="s">
        <v>128</v>
      </c>
      <c r="H2304" t="s">
        <v>46</v>
      </c>
      <c r="I2304" t="s">
        <v>129</v>
      </c>
      <c r="J2304" t="s">
        <v>130</v>
      </c>
      <c r="K2304" t="s">
        <v>131</v>
      </c>
      <c r="L2304" t="s">
        <v>6863</v>
      </c>
      <c r="M2304" t="s">
        <v>6864</v>
      </c>
      <c r="N2304">
        <v>8.346944444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108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901.47</v>
      </c>
    </row>
    <row r="2305" spans="1:26" x14ac:dyDescent="0.25">
      <c r="A2305">
        <v>2176518</v>
      </c>
      <c r="B2305">
        <v>1</v>
      </c>
      <c r="C2305" t="s">
        <v>76</v>
      </c>
      <c r="D2305" t="s">
        <v>79</v>
      </c>
      <c r="E2305" t="s">
        <v>181</v>
      </c>
      <c r="F2305" t="s">
        <v>6865</v>
      </c>
      <c r="G2305" t="s">
        <v>287</v>
      </c>
      <c r="H2305" t="s">
        <v>46</v>
      </c>
      <c r="I2305" t="s">
        <v>129</v>
      </c>
      <c r="J2305" t="s">
        <v>130</v>
      </c>
      <c r="K2305" t="s">
        <v>131</v>
      </c>
      <c r="L2305" t="s">
        <v>6866</v>
      </c>
      <c r="M2305" t="s">
        <v>6867</v>
      </c>
      <c r="N2305">
        <v>4.6061111109999997</v>
      </c>
      <c r="O2305">
        <v>0</v>
      </c>
      <c r="P2305">
        <v>23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105.940556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2176523</v>
      </c>
      <c r="B2306">
        <v>1</v>
      </c>
      <c r="C2306" t="s">
        <v>76</v>
      </c>
      <c r="D2306" t="s">
        <v>96</v>
      </c>
      <c r="E2306" t="s">
        <v>126</v>
      </c>
      <c r="F2306" t="s">
        <v>6868</v>
      </c>
      <c r="G2306" t="s">
        <v>140</v>
      </c>
      <c r="H2306" t="s">
        <v>46</v>
      </c>
      <c r="I2306" t="s">
        <v>129</v>
      </c>
      <c r="J2306" t="s">
        <v>130</v>
      </c>
      <c r="K2306" t="s">
        <v>131</v>
      </c>
      <c r="L2306" t="s">
        <v>6869</v>
      </c>
      <c r="M2306" t="s">
        <v>6870</v>
      </c>
      <c r="N2306">
        <v>3.3902777770000001</v>
      </c>
      <c r="O2306">
        <v>0</v>
      </c>
      <c r="P2306">
        <v>126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427.17500000000001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2176524</v>
      </c>
      <c r="B2307">
        <v>1</v>
      </c>
      <c r="C2307" t="s">
        <v>76</v>
      </c>
      <c r="D2307" t="s">
        <v>83</v>
      </c>
      <c r="E2307" t="s">
        <v>181</v>
      </c>
      <c r="F2307" t="s">
        <v>6871</v>
      </c>
      <c r="G2307" t="s">
        <v>194</v>
      </c>
      <c r="H2307" t="s">
        <v>46</v>
      </c>
      <c r="I2307" t="s">
        <v>129</v>
      </c>
      <c r="J2307" t="s">
        <v>130</v>
      </c>
      <c r="K2307" t="s">
        <v>131</v>
      </c>
      <c r="L2307" t="s">
        <v>6872</v>
      </c>
      <c r="M2307" t="s">
        <v>6873</v>
      </c>
      <c r="N2307">
        <v>2.4844444440000002</v>
      </c>
      <c r="O2307">
        <v>0</v>
      </c>
      <c r="P2307">
        <v>4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9.9377779999999998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2176530</v>
      </c>
      <c r="B2308">
        <v>1</v>
      </c>
      <c r="C2308" t="s">
        <v>76</v>
      </c>
      <c r="D2308" t="s">
        <v>99</v>
      </c>
      <c r="E2308" t="s">
        <v>186</v>
      </c>
      <c r="F2308" t="s">
        <v>6874</v>
      </c>
      <c r="G2308" t="s">
        <v>136</v>
      </c>
      <c r="H2308" t="s">
        <v>47</v>
      </c>
      <c r="I2308" t="s">
        <v>129</v>
      </c>
      <c r="J2308" t="s">
        <v>130</v>
      </c>
      <c r="K2308" t="s">
        <v>131</v>
      </c>
      <c r="L2308" t="s">
        <v>6875</v>
      </c>
      <c r="M2308" t="s">
        <v>6876</v>
      </c>
      <c r="N2308">
        <v>0.20972222200000001</v>
      </c>
      <c r="O2308">
        <v>54</v>
      </c>
      <c r="P2308">
        <v>73</v>
      </c>
      <c r="Q2308">
        <v>0</v>
      </c>
      <c r="R2308">
        <v>0</v>
      </c>
      <c r="S2308">
        <v>0</v>
      </c>
      <c r="T2308">
        <v>0</v>
      </c>
      <c r="U2308">
        <v>11.324999999999999</v>
      </c>
      <c r="V2308">
        <v>15.309722000000001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2176522</v>
      </c>
      <c r="B2309">
        <v>1</v>
      </c>
      <c r="C2309" t="s">
        <v>76</v>
      </c>
      <c r="D2309" t="s">
        <v>99</v>
      </c>
      <c r="E2309" t="s">
        <v>186</v>
      </c>
      <c r="F2309" t="s">
        <v>6877</v>
      </c>
      <c r="G2309" t="s">
        <v>136</v>
      </c>
      <c r="H2309" t="s">
        <v>47</v>
      </c>
      <c r="I2309" t="s">
        <v>129</v>
      </c>
      <c r="J2309" t="s">
        <v>130</v>
      </c>
      <c r="K2309" t="s">
        <v>131</v>
      </c>
      <c r="L2309" t="s">
        <v>6878</v>
      </c>
      <c r="M2309" t="s">
        <v>6879</v>
      </c>
      <c r="N2309">
        <v>0.29472222199999998</v>
      </c>
      <c r="O2309">
        <v>2</v>
      </c>
      <c r="P2309">
        <v>304</v>
      </c>
      <c r="Q2309">
        <v>0</v>
      </c>
      <c r="R2309">
        <v>0</v>
      </c>
      <c r="S2309">
        <v>0</v>
      </c>
      <c r="T2309">
        <v>0</v>
      </c>
      <c r="U2309">
        <v>0.58944399999999997</v>
      </c>
      <c r="V2309">
        <v>89.595555000000004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2176540</v>
      </c>
      <c r="B2310">
        <v>1</v>
      </c>
      <c r="C2310" t="s">
        <v>76</v>
      </c>
      <c r="D2310" t="s">
        <v>107</v>
      </c>
      <c r="E2310" t="s">
        <v>181</v>
      </c>
      <c r="F2310" t="s">
        <v>4659</v>
      </c>
      <c r="G2310" t="s">
        <v>287</v>
      </c>
      <c r="H2310" t="s">
        <v>46</v>
      </c>
      <c r="I2310" t="s">
        <v>129</v>
      </c>
      <c r="J2310" t="s">
        <v>130</v>
      </c>
      <c r="K2310" t="s">
        <v>131</v>
      </c>
      <c r="L2310" t="s">
        <v>6880</v>
      </c>
      <c r="M2310" t="s">
        <v>6881</v>
      </c>
      <c r="N2310">
        <v>0.91611111099999998</v>
      </c>
      <c r="O2310">
        <v>0</v>
      </c>
      <c r="P2310">
        <v>7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6.4127780000000003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2176544</v>
      </c>
      <c r="B2311">
        <v>1</v>
      </c>
      <c r="C2311" t="s">
        <v>76</v>
      </c>
      <c r="D2311" t="s">
        <v>79</v>
      </c>
      <c r="E2311" t="s">
        <v>181</v>
      </c>
      <c r="F2311" t="s">
        <v>6882</v>
      </c>
      <c r="G2311" t="s">
        <v>194</v>
      </c>
      <c r="H2311" t="s">
        <v>46</v>
      </c>
      <c r="I2311" t="s">
        <v>129</v>
      </c>
      <c r="J2311" t="s">
        <v>130</v>
      </c>
      <c r="K2311" t="s">
        <v>131</v>
      </c>
      <c r="L2311" t="s">
        <v>6883</v>
      </c>
      <c r="M2311" t="s">
        <v>6884</v>
      </c>
      <c r="N2311">
        <v>2.059722222</v>
      </c>
      <c r="O2311">
        <v>0</v>
      </c>
      <c r="P2311">
        <v>1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2.0597219999999998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2176536</v>
      </c>
      <c r="B2312">
        <v>1</v>
      </c>
      <c r="C2312" t="s">
        <v>76</v>
      </c>
      <c r="D2312" t="s">
        <v>89</v>
      </c>
      <c r="E2312" t="s">
        <v>126</v>
      </c>
      <c r="F2312" t="s">
        <v>6885</v>
      </c>
      <c r="G2312" t="s">
        <v>140</v>
      </c>
      <c r="H2312" t="s">
        <v>46</v>
      </c>
      <c r="I2312" t="s">
        <v>129</v>
      </c>
      <c r="J2312" t="s">
        <v>130</v>
      </c>
      <c r="K2312" t="s">
        <v>131</v>
      </c>
      <c r="L2312" t="s">
        <v>6886</v>
      </c>
      <c r="M2312" t="s">
        <v>6887</v>
      </c>
      <c r="N2312">
        <v>2.1780555549999998</v>
      </c>
      <c r="O2312">
        <v>0</v>
      </c>
      <c r="P2312">
        <v>21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45.739167000000002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2176532</v>
      </c>
      <c r="B2313">
        <v>1</v>
      </c>
      <c r="C2313" t="s">
        <v>76</v>
      </c>
      <c r="D2313" t="s">
        <v>91</v>
      </c>
      <c r="E2313" t="s">
        <v>186</v>
      </c>
      <c r="F2313" t="s">
        <v>6888</v>
      </c>
      <c r="G2313" t="s">
        <v>136</v>
      </c>
      <c r="H2313" t="s">
        <v>47</v>
      </c>
      <c r="I2313" t="s">
        <v>129</v>
      </c>
      <c r="J2313" t="s">
        <v>130</v>
      </c>
      <c r="K2313" t="s">
        <v>131</v>
      </c>
      <c r="L2313" t="s">
        <v>6889</v>
      </c>
      <c r="M2313" t="s">
        <v>6890</v>
      </c>
      <c r="N2313">
        <v>0.23111111100000001</v>
      </c>
      <c r="O2313">
        <v>3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0.69333299999999998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2176537</v>
      </c>
      <c r="B2314">
        <v>1</v>
      </c>
      <c r="C2314" t="s">
        <v>76</v>
      </c>
      <c r="D2314" t="s">
        <v>84</v>
      </c>
      <c r="E2314" t="s">
        <v>126</v>
      </c>
      <c r="F2314" t="s">
        <v>6891</v>
      </c>
      <c r="G2314" t="s">
        <v>128</v>
      </c>
      <c r="H2314" t="s">
        <v>46</v>
      </c>
      <c r="I2314" t="s">
        <v>129</v>
      </c>
      <c r="J2314" t="s">
        <v>130</v>
      </c>
      <c r="K2314" t="s">
        <v>131</v>
      </c>
      <c r="L2314" t="s">
        <v>6892</v>
      </c>
      <c r="M2314" t="s">
        <v>6893</v>
      </c>
      <c r="N2314">
        <v>2.8483333329999998</v>
      </c>
      <c r="O2314">
        <v>0</v>
      </c>
      <c r="P2314">
        <v>33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93.995000000000005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2176584</v>
      </c>
      <c r="B2315">
        <v>1</v>
      </c>
      <c r="C2315" t="s">
        <v>76</v>
      </c>
      <c r="D2315" t="s">
        <v>93</v>
      </c>
      <c r="E2315" t="s">
        <v>143</v>
      </c>
      <c r="F2315" t="s">
        <v>6894</v>
      </c>
      <c r="G2315" t="s">
        <v>145</v>
      </c>
      <c r="H2315" t="s">
        <v>47</v>
      </c>
      <c r="I2315" t="s">
        <v>129</v>
      </c>
      <c r="J2315" t="s">
        <v>130</v>
      </c>
      <c r="K2315" t="s">
        <v>131</v>
      </c>
      <c r="L2315" t="s">
        <v>6895</v>
      </c>
      <c r="M2315" t="s">
        <v>6896</v>
      </c>
      <c r="N2315">
        <v>2.6983333329999999</v>
      </c>
      <c r="O2315">
        <v>0</v>
      </c>
      <c r="P2315">
        <v>124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334.59333299999997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2176539</v>
      </c>
      <c r="B2316">
        <v>1</v>
      </c>
      <c r="C2316" t="s">
        <v>76</v>
      </c>
      <c r="D2316" t="s">
        <v>81</v>
      </c>
      <c r="E2316" t="s">
        <v>181</v>
      </c>
      <c r="F2316" t="s">
        <v>6897</v>
      </c>
      <c r="G2316" t="s">
        <v>287</v>
      </c>
      <c r="H2316" t="s">
        <v>46</v>
      </c>
      <c r="I2316" t="s">
        <v>129</v>
      </c>
      <c r="J2316" t="s">
        <v>130</v>
      </c>
      <c r="K2316" t="s">
        <v>131</v>
      </c>
      <c r="L2316" t="s">
        <v>6898</v>
      </c>
      <c r="M2316" t="s">
        <v>6899</v>
      </c>
      <c r="N2316">
        <v>3.0219444439999998</v>
      </c>
      <c r="O2316">
        <v>0</v>
      </c>
      <c r="P2316">
        <v>18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54.395000000000003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2176546</v>
      </c>
      <c r="B2317">
        <v>1</v>
      </c>
      <c r="C2317" t="s">
        <v>76</v>
      </c>
      <c r="D2317" t="s">
        <v>100</v>
      </c>
      <c r="E2317" t="s">
        <v>186</v>
      </c>
      <c r="F2317" t="s">
        <v>6900</v>
      </c>
      <c r="G2317" t="s">
        <v>136</v>
      </c>
      <c r="H2317" t="s">
        <v>47</v>
      </c>
      <c r="I2317" t="s">
        <v>129</v>
      </c>
      <c r="J2317" t="s">
        <v>130</v>
      </c>
      <c r="K2317" t="s">
        <v>131</v>
      </c>
      <c r="L2317" t="s">
        <v>6901</v>
      </c>
      <c r="M2317" t="s">
        <v>6902</v>
      </c>
      <c r="N2317">
        <v>0.57138888799999998</v>
      </c>
      <c r="O2317">
        <v>160</v>
      </c>
      <c r="P2317">
        <v>2062</v>
      </c>
      <c r="Q2317">
        <v>0</v>
      </c>
      <c r="R2317">
        <v>0</v>
      </c>
      <c r="S2317">
        <v>0</v>
      </c>
      <c r="T2317">
        <v>0</v>
      </c>
      <c r="U2317">
        <v>91.422222000000005</v>
      </c>
      <c r="V2317">
        <v>1178.2038869999999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2176560</v>
      </c>
      <c r="B2318">
        <v>1</v>
      </c>
      <c r="C2318" t="s">
        <v>77</v>
      </c>
      <c r="D2318" t="s">
        <v>118</v>
      </c>
      <c r="E2318" t="s">
        <v>143</v>
      </c>
      <c r="F2318" t="s">
        <v>6903</v>
      </c>
      <c r="G2318" t="s">
        <v>636</v>
      </c>
      <c r="H2318" t="s">
        <v>47</v>
      </c>
      <c r="I2318" t="s">
        <v>129</v>
      </c>
      <c r="J2318" t="s">
        <v>130</v>
      </c>
      <c r="K2318" t="s">
        <v>131</v>
      </c>
      <c r="L2318" t="s">
        <v>6904</v>
      </c>
      <c r="M2318" t="s">
        <v>6905</v>
      </c>
      <c r="N2318">
        <v>6.5947222219999997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105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692.44583299999999</v>
      </c>
    </row>
    <row r="2319" spans="1:26" x14ac:dyDescent="0.25">
      <c r="A2319">
        <v>2176559</v>
      </c>
      <c r="B2319">
        <v>1</v>
      </c>
      <c r="C2319" t="s">
        <v>76</v>
      </c>
      <c r="D2319" t="s">
        <v>99</v>
      </c>
      <c r="E2319" t="s">
        <v>143</v>
      </c>
      <c r="F2319" t="s">
        <v>6906</v>
      </c>
      <c r="G2319" t="s">
        <v>136</v>
      </c>
      <c r="H2319" t="s">
        <v>47</v>
      </c>
      <c r="I2319" t="s">
        <v>129</v>
      </c>
      <c r="J2319" t="s">
        <v>130</v>
      </c>
      <c r="K2319" t="s">
        <v>131</v>
      </c>
      <c r="L2319" t="s">
        <v>6907</v>
      </c>
      <c r="M2319" t="s">
        <v>6908</v>
      </c>
      <c r="N2319">
        <v>0.43</v>
      </c>
      <c r="O2319">
        <v>6</v>
      </c>
      <c r="P2319">
        <v>938</v>
      </c>
      <c r="Q2319">
        <v>0</v>
      </c>
      <c r="R2319">
        <v>0</v>
      </c>
      <c r="S2319">
        <v>0</v>
      </c>
      <c r="T2319">
        <v>0</v>
      </c>
      <c r="U2319">
        <v>2.58</v>
      </c>
      <c r="V2319">
        <v>403.34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2176556</v>
      </c>
      <c r="B2320">
        <v>1</v>
      </c>
      <c r="C2320" t="s">
        <v>76</v>
      </c>
      <c r="D2320" t="s">
        <v>81</v>
      </c>
      <c r="E2320" t="s">
        <v>181</v>
      </c>
      <c r="F2320" t="s">
        <v>6909</v>
      </c>
      <c r="G2320" t="s">
        <v>194</v>
      </c>
      <c r="H2320" t="s">
        <v>46</v>
      </c>
      <c r="I2320" t="s">
        <v>129</v>
      </c>
      <c r="J2320" t="s">
        <v>130</v>
      </c>
      <c r="K2320" t="s">
        <v>131</v>
      </c>
      <c r="L2320" t="s">
        <v>6910</v>
      </c>
      <c r="M2320" t="s">
        <v>6911</v>
      </c>
      <c r="N2320">
        <v>5.7280555550000001</v>
      </c>
      <c r="O2320">
        <v>0</v>
      </c>
      <c r="P2320">
        <v>1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5.7280559999999996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2176549</v>
      </c>
      <c r="B2321">
        <v>1</v>
      </c>
      <c r="C2321" t="s">
        <v>76</v>
      </c>
      <c r="D2321" t="s">
        <v>94</v>
      </c>
      <c r="E2321" t="s">
        <v>186</v>
      </c>
      <c r="F2321" t="s">
        <v>6912</v>
      </c>
      <c r="G2321" t="s">
        <v>136</v>
      </c>
      <c r="H2321" t="s">
        <v>47</v>
      </c>
      <c r="I2321" t="s">
        <v>129</v>
      </c>
      <c r="J2321" t="s">
        <v>130</v>
      </c>
      <c r="K2321" t="s">
        <v>131</v>
      </c>
      <c r="L2321" t="s">
        <v>6913</v>
      </c>
      <c r="M2321" t="s">
        <v>6914</v>
      </c>
      <c r="N2321">
        <v>0.127222222</v>
      </c>
      <c r="O2321">
        <v>38</v>
      </c>
      <c r="P2321">
        <v>276</v>
      </c>
      <c r="Q2321">
        <v>0</v>
      </c>
      <c r="R2321">
        <v>0</v>
      </c>
      <c r="S2321">
        <v>0</v>
      </c>
      <c r="T2321">
        <v>0</v>
      </c>
      <c r="U2321">
        <v>4.8344440000000004</v>
      </c>
      <c r="V2321">
        <v>35.113332999999997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2176579</v>
      </c>
      <c r="B2322">
        <v>1</v>
      </c>
      <c r="C2322" t="s">
        <v>76</v>
      </c>
      <c r="D2322" t="s">
        <v>100</v>
      </c>
      <c r="E2322" t="s">
        <v>186</v>
      </c>
      <c r="F2322" t="s">
        <v>6915</v>
      </c>
      <c r="G2322" t="s">
        <v>136</v>
      </c>
      <c r="H2322" t="s">
        <v>47</v>
      </c>
      <c r="I2322" t="s">
        <v>129</v>
      </c>
      <c r="J2322" t="s">
        <v>130</v>
      </c>
      <c r="K2322" t="s">
        <v>131</v>
      </c>
      <c r="L2322" t="s">
        <v>6916</v>
      </c>
      <c r="M2322" t="s">
        <v>6917</v>
      </c>
      <c r="N2322">
        <v>0.96250000000000002</v>
      </c>
      <c r="O2322">
        <v>22</v>
      </c>
      <c r="P2322">
        <v>394</v>
      </c>
      <c r="Q2322">
        <v>0</v>
      </c>
      <c r="R2322">
        <v>0</v>
      </c>
      <c r="S2322">
        <v>0</v>
      </c>
      <c r="T2322">
        <v>0</v>
      </c>
      <c r="U2322">
        <v>21.175000000000001</v>
      </c>
      <c r="V2322">
        <v>379.22500000000002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2176692</v>
      </c>
      <c r="B2323">
        <v>1</v>
      </c>
      <c r="C2323" t="s">
        <v>77</v>
      </c>
      <c r="D2323" t="s">
        <v>113</v>
      </c>
      <c r="E2323" t="s">
        <v>186</v>
      </c>
      <c r="F2323" t="s">
        <v>6918</v>
      </c>
      <c r="G2323" t="s">
        <v>4860</v>
      </c>
      <c r="H2323" t="s">
        <v>47</v>
      </c>
      <c r="I2323" t="s">
        <v>129</v>
      </c>
      <c r="J2323" t="s">
        <v>130</v>
      </c>
      <c r="K2323" t="s">
        <v>131</v>
      </c>
      <c r="L2323" t="s">
        <v>6919</v>
      </c>
      <c r="M2323" t="s">
        <v>6920</v>
      </c>
      <c r="N2323">
        <v>9.8730555550000005</v>
      </c>
      <c r="O2323">
        <v>0</v>
      </c>
      <c r="P2323">
        <v>0</v>
      </c>
      <c r="Q2323">
        <v>22</v>
      </c>
      <c r="R2323">
        <v>2344</v>
      </c>
      <c r="S2323">
        <v>88</v>
      </c>
      <c r="T2323">
        <v>947</v>
      </c>
      <c r="U2323">
        <v>0</v>
      </c>
      <c r="V2323">
        <v>0</v>
      </c>
      <c r="W2323">
        <v>217.207222</v>
      </c>
      <c r="X2323">
        <v>23142.442221000001</v>
      </c>
      <c r="Y2323">
        <v>868.828889</v>
      </c>
      <c r="Z2323">
        <v>9349.7836110000007</v>
      </c>
    </row>
    <row r="2324" spans="1:26" x14ac:dyDescent="0.25">
      <c r="A2324">
        <v>2176548</v>
      </c>
      <c r="B2324">
        <v>1</v>
      </c>
      <c r="C2324" t="s">
        <v>76</v>
      </c>
      <c r="D2324" t="s">
        <v>79</v>
      </c>
      <c r="E2324" t="s">
        <v>143</v>
      </c>
      <c r="F2324" t="s">
        <v>6921</v>
      </c>
      <c r="G2324" t="s">
        <v>136</v>
      </c>
      <c r="H2324" t="s">
        <v>47</v>
      </c>
      <c r="I2324" t="s">
        <v>129</v>
      </c>
      <c r="J2324" t="s">
        <v>130</v>
      </c>
      <c r="K2324" t="s">
        <v>131</v>
      </c>
      <c r="L2324" t="s">
        <v>6922</v>
      </c>
      <c r="M2324" t="s">
        <v>6923</v>
      </c>
      <c r="N2324">
        <v>0.81916666599999999</v>
      </c>
      <c r="O2324">
        <v>12</v>
      </c>
      <c r="P2324">
        <v>1701</v>
      </c>
      <c r="Q2324">
        <v>0</v>
      </c>
      <c r="R2324">
        <v>0</v>
      </c>
      <c r="S2324">
        <v>0</v>
      </c>
      <c r="T2324">
        <v>0</v>
      </c>
      <c r="U2324">
        <v>9.83</v>
      </c>
      <c r="V2324">
        <v>1393.402499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2176551</v>
      </c>
      <c r="B2325">
        <v>1</v>
      </c>
      <c r="C2325" t="s">
        <v>76</v>
      </c>
      <c r="D2325" t="s">
        <v>102</v>
      </c>
      <c r="E2325" t="s">
        <v>134</v>
      </c>
      <c r="F2325" t="s">
        <v>6924</v>
      </c>
      <c r="G2325" t="s">
        <v>136</v>
      </c>
      <c r="H2325" t="s">
        <v>47</v>
      </c>
      <c r="I2325" t="s">
        <v>283</v>
      </c>
      <c r="J2325" t="s">
        <v>130</v>
      </c>
      <c r="K2325" t="s">
        <v>131</v>
      </c>
      <c r="L2325" t="s">
        <v>6925</v>
      </c>
      <c r="M2325" t="s">
        <v>6926</v>
      </c>
      <c r="N2325">
        <v>8.3333330000000001E-3</v>
      </c>
      <c r="O2325">
        <v>6</v>
      </c>
      <c r="P2325">
        <v>712</v>
      </c>
      <c r="Q2325">
        <v>0</v>
      </c>
      <c r="R2325">
        <v>0</v>
      </c>
      <c r="S2325">
        <v>0</v>
      </c>
      <c r="T2325">
        <v>0</v>
      </c>
      <c r="U2325">
        <v>0.05</v>
      </c>
      <c r="V2325">
        <v>5.9333330000000002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2176555</v>
      </c>
      <c r="B2326">
        <v>1</v>
      </c>
      <c r="C2326" t="s">
        <v>77</v>
      </c>
      <c r="D2326" t="s">
        <v>124</v>
      </c>
      <c r="E2326" t="s">
        <v>181</v>
      </c>
      <c r="F2326" t="s">
        <v>6927</v>
      </c>
      <c r="G2326" t="s">
        <v>194</v>
      </c>
      <c r="H2326" t="s">
        <v>46</v>
      </c>
      <c r="I2326" t="s">
        <v>129</v>
      </c>
      <c r="J2326" t="s">
        <v>130</v>
      </c>
      <c r="K2326" t="s">
        <v>131</v>
      </c>
      <c r="L2326" t="s">
        <v>6928</v>
      </c>
      <c r="M2326" t="s">
        <v>6929</v>
      </c>
      <c r="N2326">
        <v>8.4005555550000004</v>
      </c>
      <c r="O2326">
        <v>0</v>
      </c>
      <c r="P2326">
        <v>1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8.4005559999999999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2198474</v>
      </c>
      <c r="B2327">
        <v>1</v>
      </c>
      <c r="C2327" t="s">
        <v>77</v>
      </c>
      <c r="D2327" t="s">
        <v>118</v>
      </c>
      <c r="E2327" t="s">
        <v>186</v>
      </c>
      <c r="F2327" t="s">
        <v>6930</v>
      </c>
      <c r="G2327" t="s">
        <v>136</v>
      </c>
      <c r="H2327" t="s">
        <v>47</v>
      </c>
      <c r="I2327" t="s">
        <v>129</v>
      </c>
      <c r="J2327" t="s">
        <v>130</v>
      </c>
      <c r="K2327" t="s">
        <v>131</v>
      </c>
      <c r="L2327" t="s">
        <v>6931</v>
      </c>
      <c r="M2327" t="s">
        <v>6932</v>
      </c>
      <c r="N2327">
        <v>1.2166666660000001</v>
      </c>
      <c r="O2327">
        <v>25</v>
      </c>
      <c r="P2327">
        <v>0</v>
      </c>
      <c r="Q2327">
        <v>0</v>
      </c>
      <c r="R2327">
        <v>0</v>
      </c>
      <c r="S2327">
        <v>1</v>
      </c>
      <c r="T2327">
        <v>115</v>
      </c>
      <c r="U2327">
        <v>30.416667</v>
      </c>
      <c r="V2327">
        <v>0</v>
      </c>
      <c r="W2327">
        <v>0</v>
      </c>
      <c r="X2327">
        <v>0</v>
      </c>
      <c r="Y2327">
        <v>1.2166669999999999</v>
      </c>
      <c r="Z2327">
        <v>139.91666699999999</v>
      </c>
    </row>
    <row r="2328" spans="1:26" x14ac:dyDescent="0.25">
      <c r="A2328">
        <v>2176565</v>
      </c>
      <c r="B2328">
        <v>1</v>
      </c>
      <c r="C2328" t="s">
        <v>76</v>
      </c>
      <c r="D2328" t="s">
        <v>99</v>
      </c>
      <c r="E2328" t="s">
        <v>161</v>
      </c>
      <c r="F2328" t="s">
        <v>6933</v>
      </c>
      <c r="G2328" t="s">
        <v>402</v>
      </c>
      <c r="H2328" t="s">
        <v>46</v>
      </c>
      <c r="I2328" t="s">
        <v>129</v>
      </c>
      <c r="J2328" t="s">
        <v>130</v>
      </c>
      <c r="K2328" t="s">
        <v>131</v>
      </c>
      <c r="L2328" t="s">
        <v>6934</v>
      </c>
      <c r="M2328" t="s">
        <v>6935</v>
      </c>
      <c r="N2328">
        <v>3.2980555549999999</v>
      </c>
      <c r="O2328">
        <v>0</v>
      </c>
      <c r="P2328">
        <v>103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339.69972200000001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2176558</v>
      </c>
      <c r="B2329">
        <v>1</v>
      </c>
      <c r="C2329" t="s">
        <v>76</v>
      </c>
      <c r="D2329" t="s">
        <v>102</v>
      </c>
      <c r="E2329" t="s">
        <v>134</v>
      </c>
      <c r="F2329" t="s">
        <v>6936</v>
      </c>
      <c r="G2329" t="s">
        <v>136</v>
      </c>
      <c r="H2329" t="s">
        <v>47</v>
      </c>
      <c r="I2329" t="s">
        <v>129</v>
      </c>
      <c r="J2329" t="s">
        <v>130</v>
      </c>
      <c r="K2329" t="s">
        <v>131</v>
      </c>
      <c r="L2329" t="s">
        <v>6937</v>
      </c>
      <c r="M2329" t="s">
        <v>6938</v>
      </c>
      <c r="N2329">
        <v>0.95166666600000005</v>
      </c>
      <c r="O2329">
        <v>40</v>
      </c>
      <c r="P2329">
        <v>511</v>
      </c>
      <c r="Q2329">
        <v>0</v>
      </c>
      <c r="R2329">
        <v>0</v>
      </c>
      <c r="S2329">
        <v>22</v>
      </c>
      <c r="T2329">
        <v>466</v>
      </c>
      <c r="U2329">
        <v>38.066667000000002</v>
      </c>
      <c r="V2329">
        <v>486.30166600000001</v>
      </c>
      <c r="W2329">
        <v>0</v>
      </c>
      <c r="X2329">
        <v>0</v>
      </c>
      <c r="Y2329">
        <v>20.936667</v>
      </c>
      <c r="Z2329">
        <v>443.47666600000002</v>
      </c>
    </row>
    <row r="2330" spans="1:26" x14ac:dyDescent="0.25">
      <c r="A2330">
        <v>2176571</v>
      </c>
      <c r="B2330">
        <v>1</v>
      </c>
      <c r="C2330" t="s">
        <v>76</v>
      </c>
      <c r="D2330" t="s">
        <v>79</v>
      </c>
      <c r="E2330" t="s">
        <v>161</v>
      </c>
      <c r="F2330" t="s">
        <v>6939</v>
      </c>
      <c r="G2330" t="s">
        <v>402</v>
      </c>
      <c r="H2330" t="s">
        <v>46</v>
      </c>
      <c r="I2330" t="s">
        <v>129</v>
      </c>
      <c r="J2330" t="s">
        <v>130</v>
      </c>
      <c r="K2330" t="s">
        <v>131</v>
      </c>
      <c r="L2330" t="s">
        <v>6940</v>
      </c>
      <c r="M2330" t="s">
        <v>6941</v>
      </c>
      <c r="N2330">
        <v>1.9527777770000001</v>
      </c>
      <c r="O2330">
        <v>0</v>
      </c>
      <c r="P2330">
        <v>12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23.433333000000001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2176583</v>
      </c>
      <c r="B2331">
        <v>1</v>
      </c>
      <c r="C2331" t="s">
        <v>76</v>
      </c>
      <c r="D2331" t="s">
        <v>95</v>
      </c>
      <c r="E2331" t="s">
        <v>181</v>
      </c>
      <c r="F2331" t="s">
        <v>6942</v>
      </c>
      <c r="G2331" t="s">
        <v>194</v>
      </c>
      <c r="H2331" t="s">
        <v>46</v>
      </c>
      <c r="I2331" t="s">
        <v>129</v>
      </c>
      <c r="J2331" t="s">
        <v>130</v>
      </c>
      <c r="K2331" t="s">
        <v>131</v>
      </c>
      <c r="L2331" t="s">
        <v>6943</v>
      </c>
      <c r="M2331" t="s">
        <v>6944</v>
      </c>
      <c r="N2331">
        <v>7.0933333330000004</v>
      </c>
      <c r="O2331">
        <v>0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7.0933330000000003</v>
      </c>
      <c r="Y2331">
        <v>0</v>
      </c>
      <c r="Z2331">
        <v>0</v>
      </c>
    </row>
    <row r="2332" spans="1:26" x14ac:dyDescent="0.25">
      <c r="A2332">
        <v>2176563</v>
      </c>
      <c r="B2332">
        <v>1</v>
      </c>
      <c r="C2332" t="s">
        <v>76</v>
      </c>
      <c r="D2332" t="s">
        <v>89</v>
      </c>
      <c r="E2332" t="s">
        <v>186</v>
      </c>
      <c r="F2332" t="s">
        <v>6945</v>
      </c>
      <c r="G2332" t="s">
        <v>136</v>
      </c>
      <c r="H2332" t="s">
        <v>47</v>
      </c>
      <c r="I2332" t="s">
        <v>129</v>
      </c>
      <c r="J2332" t="s">
        <v>130</v>
      </c>
      <c r="K2332" t="s">
        <v>131</v>
      </c>
      <c r="L2332" t="s">
        <v>6946</v>
      </c>
      <c r="M2332" t="s">
        <v>6947</v>
      </c>
      <c r="N2332">
        <v>1.896111111</v>
      </c>
      <c r="O2332">
        <v>11</v>
      </c>
      <c r="P2332">
        <v>235</v>
      </c>
      <c r="Q2332">
        <v>0</v>
      </c>
      <c r="R2332">
        <v>0</v>
      </c>
      <c r="S2332">
        <v>0</v>
      </c>
      <c r="T2332">
        <v>19</v>
      </c>
      <c r="U2332">
        <v>20.857222</v>
      </c>
      <c r="V2332">
        <v>445.58611100000002</v>
      </c>
      <c r="W2332">
        <v>0</v>
      </c>
      <c r="X2332">
        <v>0</v>
      </c>
      <c r="Y2332">
        <v>0</v>
      </c>
      <c r="Z2332">
        <v>36.026111</v>
      </c>
    </row>
    <row r="2333" spans="1:26" x14ac:dyDescent="0.25">
      <c r="A2333">
        <v>2176577</v>
      </c>
      <c r="B2333">
        <v>1</v>
      </c>
      <c r="C2333" t="s">
        <v>76</v>
      </c>
      <c r="D2333" t="s">
        <v>102</v>
      </c>
      <c r="E2333" t="s">
        <v>161</v>
      </c>
      <c r="F2333" t="s">
        <v>6948</v>
      </c>
      <c r="G2333" t="s">
        <v>152</v>
      </c>
      <c r="H2333" t="s">
        <v>46</v>
      </c>
      <c r="I2333" t="s">
        <v>129</v>
      </c>
      <c r="J2333" t="s">
        <v>130</v>
      </c>
      <c r="K2333" t="s">
        <v>131</v>
      </c>
      <c r="L2333" t="s">
        <v>6949</v>
      </c>
      <c r="M2333" t="s">
        <v>6950</v>
      </c>
      <c r="N2333">
        <v>4.0986111110000003</v>
      </c>
      <c r="O2333">
        <v>0</v>
      </c>
      <c r="P2333">
        <v>15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61.479166999999997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2176566</v>
      </c>
      <c r="B2334">
        <v>1</v>
      </c>
      <c r="C2334" t="s">
        <v>76</v>
      </c>
      <c r="D2334" t="s">
        <v>103</v>
      </c>
      <c r="E2334" t="s">
        <v>181</v>
      </c>
      <c r="F2334" t="s">
        <v>6951</v>
      </c>
      <c r="G2334" t="s">
        <v>287</v>
      </c>
      <c r="H2334" t="s">
        <v>46</v>
      </c>
      <c r="I2334" t="s">
        <v>129</v>
      </c>
      <c r="J2334" t="s">
        <v>130</v>
      </c>
      <c r="K2334" t="s">
        <v>131</v>
      </c>
      <c r="L2334" t="s">
        <v>6952</v>
      </c>
      <c r="M2334" t="s">
        <v>6953</v>
      </c>
      <c r="N2334">
        <v>1.4113888880000001</v>
      </c>
      <c r="O2334">
        <v>0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1.411389</v>
      </c>
      <c r="Y2334">
        <v>0</v>
      </c>
      <c r="Z2334">
        <v>0</v>
      </c>
    </row>
    <row r="2335" spans="1:26" x14ac:dyDescent="0.25">
      <c r="A2335">
        <v>2176567</v>
      </c>
      <c r="B2335">
        <v>1</v>
      </c>
      <c r="C2335" t="s">
        <v>77</v>
      </c>
      <c r="D2335" t="s">
        <v>123</v>
      </c>
      <c r="E2335" t="s">
        <v>134</v>
      </c>
      <c r="F2335" t="s">
        <v>6954</v>
      </c>
      <c r="G2335" t="s">
        <v>136</v>
      </c>
      <c r="H2335" t="s">
        <v>47</v>
      </c>
      <c r="I2335" t="s">
        <v>129</v>
      </c>
      <c r="J2335" t="s">
        <v>130</v>
      </c>
      <c r="K2335" t="s">
        <v>131</v>
      </c>
      <c r="L2335" t="s">
        <v>6955</v>
      </c>
      <c r="M2335" t="s">
        <v>6956</v>
      </c>
      <c r="N2335">
        <v>10.271666666</v>
      </c>
      <c r="O2335">
        <v>39</v>
      </c>
      <c r="P2335">
        <v>50</v>
      </c>
      <c r="Q2335">
        <v>0</v>
      </c>
      <c r="R2335">
        <v>0</v>
      </c>
      <c r="S2335">
        <v>0</v>
      </c>
      <c r="T2335">
        <v>0</v>
      </c>
      <c r="U2335">
        <v>400.59500000000003</v>
      </c>
      <c r="V2335">
        <v>513.58333300000004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2176568</v>
      </c>
      <c r="B2336">
        <v>1</v>
      </c>
      <c r="C2336" t="s">
        <v>76</v>
      </c>
      <c r="D2336" t="s">
        <v>100</v>
      </c>
      <c r="E2336" t="s">
        <v>143</v>
      </c>
      <c r="F2336" t="s">
        <v>6957</v>
      </c>
      <c r="G2336" t="s">
        <v>6958</v>
      </c>
      <c r="H2336" t="s">
        <v>47</v>
      </c>
      <c r="I2336" t="s">
        <v>129</v>
      </c>
      <c r="J2336" t="s">
        <v>130</v>
      </c>
      <c r="K2336" t="s">
        <v>131</v>
      </c>
      <c r="L2336" t="s">
        <v>6959</v>
      </c>
      <c r="M2336" t="s">
        <v>6960</v>
      </c>
      <c r="N2336">
        <v>3.4874999999999998</v>
      </c>
      <c r="O2336">
        <v>14</v>
      </c>
      <c r="P2336">
        <v>39</v>
      </c>
      <c r="Q2336">
        <v>0</v>
      </c>
      <c r="R2336">
        <v>0</v>
      </c>
      <c r="S2336">
        <v>0</v>
      </c>
      <c r="T2336">
        <v>0</v>
      </c>
      <c r="U2336">
        <v>48.825000000000003</v>
      </c>
      <c r="V2336">
        <v>136.01249999999999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2176570</v>
      </c>
      <c r="B2337">
        <v>1</v>
      </c>
      <c r="C2337" t="s">
        <v>77</v>
      </c>
      <c r="D2337" t="s">
        <v>116</v>
      </c>
      <c r="E2337" t="s">
        <v>161</v>
      </c>
      <c r="F2337" t="s">
        <v>2382</v>
      </c>
      <c r="G2337" t="s">
        <v>402</v>
      </c>
      <c r="H2337" t="s">
        <v>46</v>
      </c>
      <c r="I2337" t="s">
        <v>129</v>
      </c>
      <c r="J2337" t="s">
        <v>130</v>
      </c>
      <c r="K2337" t="s">
        <v>131</v>
      </c>
      <c r="L2337" t="s">
        <v>6961</v>
      </c>
      <c r="M2337" t="s">
        <v>6962</v>
      </c>
      <c r="N2337">
        <v>3.3913888879999998</v>
      </c>
      <c r="O2337">
        <v>0</v>
      </c>
      <c r="P2337">
        <v>68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230.61444399999999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2176569</v>
      </c>
      <c r="B2338">
        <v>1</v>
      </c>
      <c r="C2338" t="s">
        <v>76</v>
      </c>
      <c r="D2338" t="s">
        <v>95</v>
      </c>
      <c r="E2338" t="s">
        <v>186</v>
      </c>
      <c r="F2338" t="s">
        <v>6558</v>
      </c>
      <c r="G2338" t="s">
        <v>136</v>
      </c>
      <c r="H2338" t="s">
        <v>47</v>
      </c>
      <c r="I2338" t="s">
        <v>283</v>
      </c>
      <c r="J2338" t="s">
        <v>130</v>
      </c>
      <c r="K2338" t="s">
        <v>131</v>
      </c>
      <c r="L2338" t="s">
        <v>6963</v>
      </c>
      <c r="M2338" t="s">
        <v>6964</v>
      </c>
      <c r="N2338">
        <v>3.6111111000000001E-2</v>
      </c>
      <c r="O2338">
        <v>0</v>
      </c>
      <c r="P2338">
        <v>0</v>
      </c>
      <c r="Q2338">
        <v>1</v>
      </c>
      <c r="R2338">
        <v>12</v>
      </c>
      <c r="S2338">
        <v>34</v>
      </c>
      <c r="T2338">
        <v>853</v>
      </c>
      <c r="U2338">
        <v>0</v>
      </c>
      <c r="V2338">
        <v>0</v>
      </c>
      <c r="W2338">
        <v>3.6110999999999997E-2</v>
      </c>
      <c r="X2338">
        <v>0.43333300000000002</v>
      </c>
      <c r="Y2338">
        <v>1.227778</v>
      </c>
      <c r="Z2338">
        <v>30.802778</v>
      </c>
    </row>
    <row r="2339" spans="1:26" x14ac:dyDescent="0.25">
      <c r="A2339">
        <v>2176590</v>
      </c>
      <c r="B2339">
        <v>1</v>
      </c>
      <c r="C2339" t="s">
        <v>76</v>
      </c>
      <c r="D2339" t="s">
        <v>101</v>
      </c>
      <c r="E2339" t="s">
        <v>186</v>
      </c>
      <c r="F2339" t="s">
        <v>6965</v>
      </c>
      <c r="G2339" t="s">
        <v>136</v>
      </c>
      <c r="H2339" t="s">
        <v>47</v>
      </c>
      <c r="I2339" t="s">
        <v>129</v>
      </c>
      <c r="J2339" t="s">
        <v>130</v>
      </c>
      <c r="K2339" t="s">
        <v>131</v>
      </c>
      <c r="L2339" t="s">
        <v>6966</v>
      </c>
      <c r="M2339" t="s">
        <v>6967</v>
      </c>
      <c r="N2339">
        <v>1.701944444</v>
      </c>
      <c r="O2339">
        <v>2</v>
      </c>
      <c r="P2339">
        <v>77</v>
      </c>
      <c r="Q2339">
        <v>0</v>
      </c>
      <c r="R2339">
        <v>0</v>
      </c>
      <c r="S2339">
        <v>0</v>
      </c>
      <c r="T2339">
        <v>0</v>
      </c>
      <c r="U2339">
        <v>3.4038889999999999</v>
      </c>
      <c r="V2339">
        <v>131.049722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2176585</v>
      </c>
      <c r="B2340">
        <v>1</v>
      </c>
      <c r="C2340" t="s">
        <v>76</v>
      </c>
      <c r="D2340" t="s">
        <v>86</v>
      </c>
      <c r="E2340" t="s">
        <v>181</v>
      </c>
      <c r="F2340" t="s">
        <v>6968</v>
      </c>
      <c r="G2340" t="s">
        <v>194</v>
      </c>
      <c r="H2340" t="s">
        <v>46</v>
      </c>
      <c r="I2340" t="s">
        <v>129</v>
      </c>
      <c r="J2340" t="s">
        <v>130</v>
      </c>
      <c r="K2340" t="s">
        <v>131</v>
      </c>
      <c r="L2340" t="s">
        <v>6969</v>
      </c>
      <c r="M2340" t="s">
        <v>6970</v>
      </c>
      <c r="N2340">
        <v>7.6347222219999997</v>
      </c>
      <c r="O2340">
        <v>0</v>
      </c>
      <c r="P2340">
        <v>2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15.269444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2176582</v>
      </c>
      <c r="B2341">
        <v>1</v>
      </c>
      <c r="C2341" t="s">
        <v>76</v>
      </c>
      <c r="D2341" t="s">
        <v>89</v>
      </c>
      <c r="E2341" t="s">
        <v>126</v>
      </c>
      <c r="F2341" t="s">
        <v>6971</v>
      </c>
      <c r="G2341" t="s">
        <v>140</v>
      </c>
      <c r="H2341" t="s">
        <v>46</v>
      </c>
      <c r="I2341" t="s">
        <v>129</v>
      </c>
      <c r="J2341" t="s">
        <v>130</v>
      </c>
      <c r="K2341" t="s">
        <v>131</v>
      </c>
      <c r="L2341" t="s">
        <v>6972</v>
      </c>
      <c r="M2341" t="s">
        <v>6973</v>
      </c>
      <c r="N2341">
        <v>2.3077777770000001</v>
      </c>
      <c r="O2341">
        <v>0</v>
      </c>
      <c r="P2341">
        <v>8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18.462222000000001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2176603</v>
      </c>
      <c r="B2342">
        <v>1</v>
      </c>
      <c r="C2342" t="s">
        <v>76</v>
      </c>
      <c r="D2342" t="s">
        <v>95</v>
      </c>
      <c r="E2342" t="s">
        <v>186</v>
      </c>
      <c r="F2342" t="s">
        <v>6558</v>
      </c>
      <c r="G2342" t="s">
        <v>136</v>
      </c>
      <c r="H2342" t="s">
        <v>47</v>
      </c>
      <c r="I2342" t="s">
        <v>283</v>
      </c>
      <c r="J2342" t="s">
        <v>130</v>
      </c>
      <c r="K2342" t="s">
        <v>131</v>
      </c>
      <c r="L2342" t="s">
        <v>6974</v>
      </c>
      <c r="M2342" t="s">
        <v>6975</v>
      </c>
      <c r="N2342">
        <v>2.4722221999999999E-2</v>
      </c>
      <c r="O2342">
        <v>0</v>
      </c>
      <c r="P2342">
        <v>0</v>
      </c>
      <c r="Q2342">
        <v>1</v>
      </c>
      <c r="R2342">
        <v>12</v>
      </c>
      <c r="S2342">
        <v>34</v>
      </c>
      <c r="T2342">
        <v>853</v>
      </c>
      <c r="U2342">
        <v>0</v>
      </c>
      <c r="V2342">
        <v>0</v>
      </c>
      <c r="W2342">
        <v>2.4722000000000001E-2</v>
      </c>
      <c r="X2342">
        <v>0.29666700000000001</v>
      </c>
      <c r="Y2342">
        <v>0.84055599999999997</v>
      </c>
      <c r="Z2342">
        <v>21.088055000000001</v>
      </c>
    </row>
    <row r="2343" spans="1:26" x14ac:dyDescent="0.25">
      <c r="A2343">
        <v>2176593</v>
      </c>
      <c r="B2343">
        <v>1</v>
      </c>
      <c r="C2343" t="s">
        <v>76</v>
      </c>
      <c r="D2343" t="s">
        <v>88</v>
      </c>
      <c r="E2343" t="s">
        <v>126</v>
      </c>
      <c r="F2343" t="s">
        <v>6976</v>
      </c>
      <c r="G2343" t="s">
        <v>128</v>
      </c>
      <c r="H2343" t="s">
        <v>46</v>
      </c>
      <c r="I2343" t="s">
        <v>129</v>
      </c>
      <c r="J2343" t="s">
        <v>130</v>
      </c>
      <c r="K2343" t="s">
        <v>131</v>
      </c>
      <c r="L2343" t="s">
        <v>6977</v>
      </c>
      <c r="M2343" t="s">
        <v>6978</v>
      </c>
      <c r="N2343">
        <v>4.0536111110000004</v>
      </c>
      <c r="O2343">
        <v>0</v>
      </c>
      <c r="P2343">
        <v>32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129.71555599999999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2176586</v>
      </c>
      <c r="B2344">
        <v>1</v>
      </c>
      <c r="C2344" t="s">
        <v>76</v>
      </c>
      <c r="D2344" t="s">
        <v>86</v>
      </c>
      <c r="E2344" t="s">
        <v>181</v>
      </c>
      <c r="F2344" t="s">
        <v>6979</v>
      </c>
      <c r="G2344" t="s">
        <v>194</v>
      </c>
      <c r="H2344" t="s">
        <v>46</v>
      </c>
      <c r="I2344" t="s">
        <v>129</v>
      </c>
      <c r="J2344" t="s">
        <v>130</v>
      </c>
      <c r="K2344" t="s">
        <v>131</v>
      </c>
      <c r="L2344" t="s">
        <v>6980</v>
      </c>
      <c r="M2344" t="s">
        <v>6981</v>
      </c>
      <c r="N2344">
        <v>4.9333333330000002</v>
      </c>
      <c r="O2344">
        <v>0</v>
      </c>
      <c r="P2344">
        <v>3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14.8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2176701</v>
      </c>
      <c r="B2345">
        <v>1</v>
      </c>
      <c r="C2345" t="s">
        <v>76</v>
      </c>
      <c r="D2345" t="s">
        <v>103</v>
      </c>
      <c r="E2345" t="s">
        <v>718</v>
      </c>
      <c r="F2345" t="s">
        <v>6982</v>
      </c>
      <c r="G2345" t="s">
        <v>128</v>
      </c>
      <c r="H2345" t="s">
        <v>46</v>
      </c>
      <c r="I2345" t="s">
        <v>129</v>
      </c>
      <c r="J2345" t="s">
        <v>130</v>
      </c>
      <c r="K2345" t="s">
        <v>131</v>
      </c>
      <c r="L2345" t="s">
        <v>6983</v>
      </c>
      <c r="M2345" t="s">
        <v>6984</v>
      </c>
      <c r="N2345">
        <v>5.2972222220000003</v>
      </c>
      <c r="O2345">
        <v>0</v>
      </c>
      <c r="P2345">
        <v>0</v>
      </c>
      <c r="Q2345">
        <v>0</v>
      </c>
      <c r="R2345">
        <v>91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482.04722199999998</v>
      </c>
      <c r="Y2345">
        <v>0</v>
      </c>
      <c r="Z2345">
        <v>0</v>
      </c>
    </row>
    <row r="2346" spans="1:26" x14ac:dyDescent="0.25">
      <c r="A2346">
        <v>2176608</v>
      </c>
      <c r="B2346">
        <v>1</v>
      </c>
      <c r="C2346" t="s">
        <v>76</v>
      </c>
      <c r="D2346" t="s">
        <v>99</v>
      </c>
      <c r="E2346" t="s">
        <v>126</v>
      </c>
      <c r="F2346" t="s">
        <v>6985</v>
      </c>
      <c r="G2346" t="s">
        <v>128</v>
      </c>
      <c r="H2346" t="s">
        <v>46</v>
      </c>
      <c r="I2346" t="s">
        <v>129</v>
      </c>
      <c r="J2346" t="s">
        <v>130</v>
      </c>
      <c r="K2346" t="s">
        <v>131</v>
      </c>
      <c r="L2346" t="s">
        <v>6986</v>
      </c>
      <c r="M2346" t="s">
        <v>6987</v>
      </c>
      <c r="N2346">
        <v>3.3566666660000002</v>
      </c>
      <c r="O2346">
        <v>0</v>
      </c>
      <c r="P2346">
        <v>4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13.426667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2176591</v>
      </c>
      <c r="B2347">
        <v>1</v>
      </c>
      <c r="C2347" t="s">
        <v>77</v>
      </c>
      <c r="D2347" t="s">
        <v>123</v>
      </c>
      <c r="E2347" t="s">
        <v>134</v>
      </c>
      <c r="F2347" t="s">
        <v>738</v>
      </c>
      <c r="G2347" t="s">
        <v>136</v>
      </c>
      <c r="H2347" t="s">
        <v>47</v>
      </c>
      <c r="I2347" t="s">
        <v>129</v>
      </c>
      <c r="J2347" t="s">
        <v>130</v>
      </c>
      <c r="K2347" t="s">
        <v>131</v>
      </c>
      <c r="L2347" t="s">
        <v>6988</v>
      </c>
      <c r="M2347" t="s">
        <v>6989</v>
      </c>
      <c r="N2347">
        <v>2.096666666</v>
      </c>
      <c r="O2347">
        <v>190</v>
      </c>
      <c r="P2347">
        <v>112</v>
      </c>
      <c r="Q2347">
        <v>0</v>
      </c>
      <c r="R2347">
        <v>0</v>
      </c>
      <c r="S2347">
        <v>0</v>
      </c>
      <c r="T2347">
        <v>0</v>
      </c>
      <c r="U2347">
        <v>398.36666700000001</v>
      </c>
      <c r="V2347">
        <v>234.82666699999999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2176615</v>
      </c>
      <c r="B2348">
        <v>1</v>
      </c>
      <c r="C2348" t="s">
        <v>76</v>
      </c>
      <c r="D2348" t="s">
        <v>88</v>
      </c>
      <c r="E2348" t="s">
        <v>126</v>
      </c>
      <c r="F2348" t="s">
        <v>6990</v>
      </c>
      <c r="G2348" t="s">
        <v>140</v>
      </c>
      <c r="H2348" t="s">
        <v>46</v>
      </c>
      <c r="I2348" t="s">
        <v>129</v>
      </c>
      <c r="J2348" t="s">
        <v>130</v>
      </c>
      <c r="K2348" t="s">
        <v>131</v>
      </c>
      <c r="L2348" t="s">
        <v>6991</v>
      </c>
      <c r="M2348" t="s">
        <v>6992</v>
      </c>
      <c r="N2348">
        <v>6.8986111110000001</v>
      </c>
      <c r="O2348">
        <v>0</v>
      </c>
      <c r="P2348">
        <v>188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1296.938889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2176597</v>
      </c>
      <c r="B2349">
        <v>1</v>
      </c>
      <c r="C2349" t="s">
        <v>76</v>
      </c>
      <c r="D2349" t="s">
        <v>83</v>
      </c>
      <c r="E2349" t="s">
        <v>181</v>
      </c>
      <c r="F2349" t="s">
        <v>6993</v>
      </c>
      <c r="G2349" t="s">
        <v>194</v>
      </c>
      <c r="H2349" t="s">
        <v>46</v>
      </c>
      <c r="I2349" t="s">
        <v>129</v>
      </c>
      <c r="J2349" t="s">
        <v>130</v>
      </c>
      <c r="K2349" t="s">
        <v>131</v>
      </c>
      <c r="L2349" t="s">
        <v>6994</v>
      </c>
      <c r="M2349" t="s">
        <v>6995</v>
      </c>
      <c r="N2349">
        <v>8.0494444440000006</v>
      </c>
      <c r="O2349">
        <v>0</v>
      </c>
      <c r="P2349">
        <v>1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8.0494439999999994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2176611</v>
      </c>
      <c r="B2350">
        <v>1</v>
      </c>
      <c r="C2350" t="s">
        <v>77</v>
      </c>
      <c r="D2350" t="s">
        <v>123</v>
      </c>
      <c r="E2350" t="s">
        <v>161</v>
      </c>
      <c r="F2350" t="s">
        <v>6996</v>
      </c>
      <c r="G2350" t="s">
        <v>402</v>
      </c>
      <c r="H2350" t="s">
        <v>46</v>
      </c>
      <c r="I2350" t="s">
        <v>129</v>
      </c>
      <c r="J2350" t="s">
        <v>130</v>
      </c>
      <c r="K2350" t="s">
        <v>131</v>
      </c>
      <c r="L2350" t="s">
        <v>6997</v>
      </c>
      <c r="M2350" t="s">
        <v>6998</v>
      </c>
      <c r="N2350">
        <v>1.6788888879999999</v>
      </c>
      <c r="O2350">
        <v>0</v>
      </c>
      <c r="P2350">
        <v>47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78.907777999999993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2176618</v>
      </c>
      <c r="B2351">
        <v>1</v>
      </c>
      <c r="C2351" t="s">
        <v>77</v>
      </c>
      <c r="D2351" t="s">
        <v>119</v>
      </c>
      <c r="E2351" t="s">
        <v>161</v>
      </c>
      <c r="F2351" t="s">
        <v>6999</v>
      </c>
      <c r="G2351" t="s">
        <v>402</v>
      </c>
      <c r="H2351" t="s">
        <v>46</v>
      </c>
      <c r="I2351" t="s">
        <v>129</v>
      </c>
      <c r="J2351" t="s">
        <v>130</v>
      </c>
      <c r="K2351" t="s">
        <v>131</v>
      </c>
      <c r="L2351" t="s">
        <v>7000</v>
      </c>
      <c r="M2351" t="s">
        <v>7001</v>
      </c>
      <c r="N2351">
        <v>1.544166666</v>
      </c>
      <c r="O2351">
        <v>0</v>
      </c>
      <c r="P2351">
        <v>524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809.14333299999998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2176601</v>
      </c>
      <c r="B2352">
        <v>1</v>
      </c>
      <c r="C2352" t="s">
        <v>77</v>
      </c>
      <c r="D2352" t="s">
        <v>123</v>
      </c>
      <c r="E2352" t="s">
        <v>143</v>
      </c>
      <c r="F2352" t="s">
        <v>7002</v>
      </c>
      <c r="G2352" t="s">
        <v>279</v>
      </c>
      <c r="H2352" t="s">
        <v>47</v>
      </c>
      <c r="I2352" t="s">
        <v>129</v>
      </c>
      <c r="J2352" t="s">
        <v>130</v>
      </c>
      <c r="K2352" t="s">
        <v>131</v>
      </c>
      <c r="L2352" t="s">
        <v>7003</v>
      </c>
      <c r="M2352" t="s">
        <v>7004</v>
      </c>
      <c r="N2352">
        <v>5.9686111110000004</v>
      </c>
      <c r="O2352">
        <v>1</v>
      </c>
      <c r="P2352">
        <v>110</v>
      </c>
      <c r="Q2352">
        <v>0</v>
      </c>
      <c r="R2352">
        <v>0</v>
      </c>
      <c r="S2352">
        <v>0</v>
      </c>
      <c r="T2352">
        <v>0</v>
      </c>
      <c r="U2352">
        <v>5.9686110000000001</v>
      </c>
      <c r="V2352">
        <v>656.54722200000003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2176600</v>
      </c>
      <c r="B2353">
        <v>1</v>
      </c>
      <c r="C2353" t="s">
        <v>77</v>
      </c>
      <c r="D2353" t="s">
        <v>118</v>
      </c>
      <c r="E2353" t="s">
        <v>186</v>
      </c>
      <c r="F2353" t="s">
        <v>247</v>
      </c>
      <c r="G2353" t="s">
        <v>136</v>
      </c>
      <c r="H2353" t="s">
        <v>47</v>
      </c>
      <c r="I2353" t="s">
        <v>129</v>
      </c>
      <c r="J2353" t="s">
        <v>130</v>
      </c>
      <c r="K2353" t="s">
        <v>131</v>
      </c>
      <c r="L2353" t="s">
        <v>7005</v>
      </c>
      <c r="M2353" t="s">
        <v>7006</v>
      </c>
      <c r="N2353">
        <v>0.22138888800000001</v>
      </c>
      <c r="O2353">
        <v>17</v>
      </c>
      <c r="P2353">
        <v>1</v>
      </c>
      <c r="Q2353">
        <v>0</v>
      </c>
      <c r="R2353">
        <v>0</v>
      </c>
      <c r="S2353">
        <v>38</v>
      </c>
      <c r="T2353">
        <v>428</v>
      </c>
      <c r="U2353">
        <v>3.763611</v>
      </c>
      <c r="V2353">
        <v>0.221389</v>
      </c>
      <c r="W2353">
        <v>0</v>
      </c>
      <c r="X2353">
        <v>0</v>
      </c>
      <c r="Y2353">
        <v>8.4127779999999994</v>
      </c>
      <c r="Z2353">
        <v>94.754444000000007</v>
      </c>
    </row>
    <row r="2354" spans="1:26" x14ac:dyDescent="0.25">
      <c r="A2354">
        <v>2176604</v>
      </c>
      <c r="B2354">
        <v>1</v>
      </c>
      <c r="C2354" t="s">
        <v>76</v>
      </c>
      <c r="D2354" t="s">
        <v>79</v>
      </c>
      <c r="E2354" t="s">
        <v>143</v>
      </c>
      <c r="F2354" t="s">
        <v>7007</v>
      </c>
      <c r="G2354" t="s">
        <v>145</v>
      </c>
      <c r="H2354" t="s">
        <v>47</v>
      </c>
      <c r="I2354" t="s">
        <v>129</v>
      </c>
      <c r="J2354" t="s">
        <v>130</v>
      </c>
      <c r="K2354" t="s">
        <v>131</v>
      </c>
      <c r="L2354" t="s">
        <v>7008</v>
      </c>
      <c r="M2354" t="s">
        <v>7009</v>
      </c>
      <c r="N2354">
        <v>1.73</v>
      </c>
      <c r="O2354">
        <v>1</v>
      </c>
      <c r="P2354">
        <v>62</v>
      </c>
      <c r="Q2354">
        <v>0</v>
      </c>
      <c r="R2354">
        <v>0</v>
      </c>
      <c r="S2354">
        <v>0</v>
      </c>
      <c r="T2354">
        <v>0</v>
      </c>
      <c r="U2354">
        <v>1.73</v>
      </c>
      <c r="V2354">
        <v>107.26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2176609</v>
      </c>
      <c r="B2355">
        <v>1</v>
      </c>
      <c r="C2355" t="s">
        <v>76</v>
      </c>
      <c r="D2355" t="s">
        <v>79</v>
      </c>
      <c r="E2355" t="s">
        <v>126</v>
      </c>
      <c r="F2355" t="s">
        <v>7010</v>
      </c>
      <c r="G2355" t="s">
        <v>128</v>
      </c>
      <c r="H2355" t="s">
        <v>46</v>
      </c>
      <c r="I2355" t="s">
        <v>129</v>
      </c>
      <c r="J2355" t="s">
        <v>130</v>
      </c>
      <c r="K2355" t="s">
        <v>131</v>
      </c>
      <c r="L2355" t="s">
        <v>7011</v>
      </c>
      <c r="M2355" t="s">
        <v>7012</v>
      </c>
      <c r="N2355">
        <v>1.9030555549999999</v>
      </c>
      <c r="O2355">
        <v>0</v>
      </c>
      <c r="P2355">
        <v>160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304.48888899999997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2176613</v>
      </c>
      <c r="B2356">
        <v>1</v>
      </c>
      <c r="C2356" t="s">
        <v>76</v>
      </c>
      <c r="D2356" t="s">
        <v>85</v>
      </c>
      <c r="E2356" t="s">
        <v>181</v>
      </c>
      <c r="F2356" t="s">
        <v>7013</v>
      </c>
      <c r="G2356" t="s">
        <v>287</v>
      </c>
      <c r="H2356" t="s">
        <v>46</v>
      </c>
      <c r="I2356" t="s">
        <v>129</v>
      </c>
      <c r="J2356" t="s">
        <v>130</v>
      </c>
      <c r="K2356" t="s">
        <v>131</v>
      </c>
      <c r="L2356" t="s">
        <v>7014</v>
      </c>
      <c r="M2356" t="s">
        <v>7015</v>
      </c>
      <c r="N2356">
        <v>0.60250000000000004</v>
      </c>
      <c r="O2356">
        <v>0</v>
      </c>
      <c r="P2356">
        <v>2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1.2050000000000001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2176607</v>
      </c>
      <c r="B2357">
        <v>1</v>
      </c>
      <c r="C2357" t="s">
        <v>77</v>
      </c>
      <c r="D2357" t="s">
        <v>124</v>
      </c>
      <c r="E2357" t="s">
        <v>126</v>
      </c>
      <c r="F2357" t="s">
        <v>7016</v>
      </c>
      <c r="G2357" t="s">
        <v>444</v>
      </c>
      <c r="H2357" t="s">
        <v>46</v>
      </c>
      <c r="I2357" t="s">
        <v>129</v>
      </c>
      <c r="J2357" t="s">
        <v>130</v>
      </c>
      <c r="K2357" t="s">
        <v>131</v>
      </c>
      <c r="L2357" t="s">
        <v>7017</v>
      </c>
      <c r="M2357" t="s">
        <v>7018</v>
      </c>
      <c r="N2357">
        <v>7.6033333330000001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22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167.27333300000001</v>
      </c>
    </row>
    <row r="2358" spans="1:26" x14ac:dyDescent="0.25">
      <c r="A2358">
        <v>2176616</v>
      </c>
      <c r="B2358">
        <v>1</v>
      </c>
      <c r="C2358" t="s">
        <v>76</v>
      </c>
      <c r="D2358" t="s">
        <v>78</v>
      </c>
      <c r="E2358" t="s">
        <v>181</v>
      </c>
      <c r="F2358" t="s">
        <v>7019</v>
      </c>
      <c r="G2358" t="s">
        <v>194</v>
      </c>
      <c r="H2358" t="s">
        <v>46</v>
      </c>
      <c r="I2358" t="s">
        <v>129</v>
      </c>
      <c r="J2358" t="s">
        <v>130</v>
      </c>
      <c r="K2358" t="s">
        <v>131</v>
      </c>
      <c r="L2358" t="s">
        <v>7020</v>
      </c>
      <c r="M2358" t="s">
        <v>7021</v>
      </c>
      <c r="N2358">
        <v>1.773055555</v>
      </c>
      <c r="O2358">
        <v>0</v>
      </c>
      <c r="P2358">
        <v>3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5.3191670000000002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2176619</v>
      </c>
      <c r="B2359">
        <v>1</v>
      </c>
      <c r="C2359" t="s">
        <v>77</v>
      </c>
      <c r="D2359" t="s">
        <v>114</v>
      </c>
      <c r="E2359" t="s">
        <v>181</v>
      </c>
      <c r="F2359" t="s">
        <v>7022</v>
      </c>
      <c r="G2359" t="s">
        <v>194</v>
      </c>
      <c r="H2359" t="s">
        <v>46</v>
      </c>
      <c r="I2359" t="s">
        <v>129</v>
      </c>
      <c r="J2359" t="s">
        <v>130</v>
      </c>
      <c r="K2359" t="s">
        <v>131</v>
      </c>
      <c r="L2359" t="s">
        <v>7023</v>
      </c>
      <c r="M2359" t="s">
        <v>7024</v>
      </c>
      <c r="N2359">
        <v>1.0594444439999999</v>
      </c>
      <c r="O2359">
        <v>0</v>
      </c>
      <c r="P2359">
        <v>1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1.0594440000000001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2176612</v>
      </c>
      <c r="B2360">
        <v>1</v>
      </c>
      <c r="C2360" t="s">
        <v>76</v>
      </c>
      <c r="D2360" t="s">
        <v>89</v>
      </c>
      <c r="E2360" t="s">
        <v>126</v>
      </c>
      <c r="F2360" t="s">
        <v>7025</v>
      </c>
      <c r="G2360" t="s">
        <v>671</v>
      </c>
      <c r="H2360" t="s">
        <v>46</v>
      </c>
      <c r="I2360" t="s">
        <v>129</v>
      </c>
      <c r="J2360" t="s">
        <v>130</v>
      </c>
      <c r="K2360" t="s">
        <v>131</v>
      </c>
      <c r="L2360" t="s">
        <v>7026</v>
      </c>
      <c r="M2360" t="s">
        <v>7027</v>
      </c>
      <c r="N2360">
        <v>0.66611111099999998</v>
      </c>
      <c r="O2360">
        <v>0</v>
      </c>
      <c r="P2360">
        <v>5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3.3305560000000001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2176638</v>
      </c>
      <c r="B2361">
        <v>1</v>
      </c>
      <c r="C2361" t="s">
        <v>76</v>
      </c>
      <c r="D2361" t="s">
        <v>95</v>
      </c>
      <c r="E2361" t="s">
        <v>186</v>
      </c>
      <c r="F2361" t="s">
        <v>6558</v>
      </c>
      <c r="G2361" t="s">
        <v>136</v>
      </c>
      <c r="H2361" t="s">
        <v>47</v>
      </c>
      <c r="I2361" t="s">
        <v>129</v>
      </c>
      <c r="J2361" t="s">
        <v>130</v>
      </c>
      <c r="K2361" t="s">
        <v>131</v>
      </c>
      <c r="L2361" t="s">
        <v>7028</v>
      </c>
      <c r="M2361" t="s">
        <v>7029</v>
      </c>
      <c r="N2361">
        <v>0.10611111099999999</v>
      </c>
      <c r="O2361">
        <v>0</v>
      </c>
      <c r="P2361">
        <v>0</v>
      </c>
      <c r="Q2361">
        <v>1</v>
      </c>
      <c r="R2361">
        <v>12</v>
      </c>
      <c r="S2361">
        <v>34</v>
      </c>
      <c r="T2361">
        <v>853</v>
      </c>
      <c r="U2361">
        <v>0</v>
      </c>
      <c r="V2361">
        <v>0</v>
      </c>
      <c r="W2361">
        <v>0.106111</v>
      </c>
      <c r="X2361">
        <v>1.273333</v>
      </c>
      <c r="Y2361">
        <v>3.6077780000000002</v>
      </c>
      <c r="Z2361">
        <v>90.512777999999997</v>
      </c>
    </row>
    <row r="2362" spans="1:26" x14ac:dyDescent="0.25">
      <c r="A2362">
        <v>2176624</v>
      </c>
      <c r="B2362">
        <v>1</v>
      </c>
      <c r="C2362" t="s">
        <v>77</v>
      </c>
      <c r="D2362" t="s">
        <v>109</v>
      </c>
      <c r="E2362" t="s">
        <v>161</v>
      </c>
      <c r="F2362" t="s">
        <v>7030</v>
      </c>
      <c r="G2362" t="s">
        <v>402</v>
      </c>
      <c r="H2362" t="s">
        <v>46</v>
      </c>
      <c r="I2362" t="s">
        <v>129</v>
      </c>
      <c r="J2362" t="s">
        <v>130</v>
      </c>
      <c r="K2362" t="s">
        <v>131</v>
      </c>
      <c r="L2362" t="s">
        <v>7031</v>
      </c>
      <c r="M2362" t="s">
        <v>7032</v>
      </c>
      <c r="N2362">
        <v>5.0136111110000003</v>
      </c>
      <c r="O2362">
        <v>0</v>
      </c>
      <c r="P2362">
        <v>87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436.184167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2176617</v>
      </c>
      <c r="B2363">
        <v>1</v>
      </c>
      <c r="C2363" t="s">
        <v>77</v>
      </c>
      <c r="D2363" t="s">
        <v>114</v>
      </c>
      <c r="E2363" t="s">
        <v>143</v>
      </c>
      <c r="F2363" t="s">
        <v>6648</v>
      </c>
      <c r="G2363" t="s">
        <v>136</v>
      </c>
      <c r="H2363" t="s">
        <v>47</v>
      </c>
      <c r="I2363" t="s">
        <v>129</v>
      </c>
      <c r="J2363" t="s">
        <v>130</v>
      </c>
      <c r="K2363" t="s">
        <v>131</v>
      </c>
      <c r="L2363" t="s">
        <v>7033</v>
      </c>
      <c r="M2363" t="s">
        <v>7034</v>
      </c>
      <c r="N2363">
        <v>3.4277777770000002</v>
      </c>
      <c r="O2363">
        <v>0</v>
      </c>
      <c r="P2363">
        <v>0</v>
      </c>
      <c r="Q2363">
        <v>0</v>
      </c>
      <c r="R2363">
        <v>0</v>
      </c>
      <c r="S2363">
        <v>7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23.994444000000001</v>
      </c>
      <c r="Z2363">
        <v>0</v>
      </c>
    </row>
    <row r="2364" spans="1:26" x14ac:dyDescent="0.25">
      <c r="A2364">
        <v>2176623</v>
      </c>
      <c r="B2364">
        <v>1</v>
      </c>
      <c r="C2364" t="s">
        <v>76</v>
      </c>
      <c r="D2364" t="s">
        <v>102</v>
      </c>
      <c r="E2364" t="s">
        <v>718</v>
      </c>
      <c r="F2364" t="s">
        <v>7035</v>
      </c>
      <c r="G2364" t="s">
        <v>269</v>
      </c>
      <c r="H2364" t="s">
        <v>46</v>
      </c>
      <c r="I2364" t="s">
        <v>129</v>
      </c>
      <c r="J2364" t="s">
        <v>130</v>
      </c>
      <c r="K2364" t="s">
        <v>131</v>
      </c>
      <c r="L2364" t="s">
        <v>7036</v>
      </c>
      <c r="M2364" t="s">
        <v>7037</v>
      </c>
      <c r="N2364">
        <v>9.9677777770000002</v>
      </c>
      <c r="O2364">
        <v>0</v>
      </c>
      <c r="P2364">
        <v>51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508.35666700000002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2176620</v>
      </c>
      <c r="B2365">
        <v>1</v>
      </c>
      <c r="C2365" t="s">
        <v>77</v>
      </c>
      <c r="D2365" t="s">
        <v>119</v>
      </c>
      <c r="E2365" t="s">
        <v>181</v>
      </c>
      <c r="F2365" t="s">
        <v>7038</v>
      </c>
      <c r="G2365" t="s">
        <v>194</v>
      </c>
      <c r="H2365" t="s">
        <v>46</v>
      </c>
      <c r="I2365" t="s">
        <v>129</v>
      </c>
      <c r="J2365" t="s">
        <v>130</v>
      </c>
      <c r="K2365" t="s">
        <v>131</v>
      </c>
      <c r="L2365" t="s">
        <v>6666</v>
      </c>
      <c r="M2365" t="s">
        <v>7039</v>
      </c>
      <c r="N2365">
        <v>4.8211111109999996</v>
      </c>
      <c r="O2365">
        <v>0</v>
      </c>
      <c r="P2365">
        <v>6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28.926666999999998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2176642</v>
      </c>
      <c r="B2366">
        <v>1</v>
      </c>
      <c r="C2366" t="s">
        <v>76</v>
      </c>
      <c r="D2366" t="s">
        <v>95</v>
      </c>
      <c r="E2366" t="s">
        <v>186</v>
      </c>
      <c r="F2366" t="s">
        <v>6558</v>
      </c>
      <c r="G2366" t="s">
        <v>136</v>
      </c>
      <c r="H2366" t="s">
        <v>47</v>
      </c>
      <c r="I2366" t="s">
        <v>283</v>
      </c>
      <c r="J2366" t="s">
        <v>130</v>
      </c>
      <c r="K2366" t="s">
        <v>131</v>
      </c>
      <c r="L2366" t="s">
        <v>7040</v>
      </c>
      <c r="M2366" t="s">
        <v>7041</v>
      </c>
      <c r="N2366">
        <v>2.4722221999999999E-2</v>
      </c>
      <c r="O2366">
        <v>0</v>
      </c>
      <c r="P2366">
        <v>0</v>
      </c>
      <c r="Q2366">
        <v>1</v>
      </c>
      <c r="R2366">
        <v>12</v>
      </c>
      <c r="S2366">
        <v>34</v>
      </c>
      <c r="T2366">
        <v>853</v>
      </c>
      <c r="U2366">
        <v>0</v>
      </c>
      <c r="V2366">
        <v>0</v>
      </c>
      <c r="W2366">
        <v>2.4722000000000001E-2</v>
      </c>
      <c r="X2366">
        <v>0.29666700000000001</v>
      </c>
      <c r="Y2366">
        <v>0.84055599999999997</v>
      </c>
      <c r="Z2366">
        <v>21.088055000000001</v>
      </c>
    </row>
    <row r="2367" spans="1:26" x14ac:dyDescent="0.25">
      <c r="A2367">
        <v>2176626</v>
      </c>
      <c r="B2367">
        <v>1</v>
      </c>
      <c r="C2367" t="s">
        <v>76</v>
      </c>
      <c r="D2367" t="s">
        <v>78</v>
      </c>
      <c r="E2367" t="s">
        <v>181</v>
      </c>
      <c r="F2367" t="s">
        <v>7042</v>
      </c>
      <c r="G2367" t="s">
        <v>194</v>
      </c>
      <c r="H2367" t="s">
        <v>46</v>
      </c>
      <c r="I2367" t="s">
        <v>129</v>
      </c>
      <c r="J2367" t="s">
        <v>130</v>
      </c>
      <c r="K2367" t="s">
        <v>131</v>
      </c>
      <c r="L2367" t="s">
        <v>7043</v>
      </c>
      <c r="M2367" t="s">
        <v>7044</v>
      </c>
      <c r="N2367">
        <v>4.0605555549999997</v>
      </c>
      <c r="O2367">
        <v>0</v>
      </c>
      <c r="P2367">
        <v>1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4.0605560000000001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2176633</v>
      </c>
      <c r="B2368">
        <v>1</v>
      </c>
      <c r="C2368" t="s">
        <v>76</v>
      </c>
      <c r="D2368" t="s">
        <v>79</v>
      </c>
      <c r="E2368" t="s">
        <v>181</v>
      </c>
      <c r="F2368" t="s">
        <v>7045</v>
      </c>
      <c r="G2368" t="s">
        <v>194</v>
      </c>
      <c r="H2368" t="s">
        <v>46</v>
      </c>
      <c r="I2368" t="s">
        <v>129</v>
      </c>
      <c r="J2368" t="s">
        <v>130</v>
      </c>
      <c r="K2368" t="s">
        <v>131</v>
      </c>
      <c r="L2368" t="s">
        <v>7046</v>
      </c>
      <c r="M2368" t="s">
        <v>7047</v>
      </c>
      <c r="N2368">
        <v>0.88166666599999999</v>
      </c>
      <c r="O2368">
        <v>0</v>
      </c>
      <c r="P2368">
        <v>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0.88166699999999998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2176632</v>
      </c>
      <c r="B2369">
        <v>1</v>
      </c>
      <c r="C2369" t="s">
        <v>76</v>
      </c>
      <c r="D2369" t="s">
        <v>99</v>
      </c>
      <c r="E2369" t="s">
        <v>134</v>
      </c>
      <c r="F2369" t="s">
        <v>7048</v>
      </c>
      <c r="G2369" t="s">
        <v>136</v>
      </c>
      <c r="H2369" t="s">
        <v>47</v>
      </c>
      <c r="I2369" t="s">
        <v>129</v>
      </c>
      <c r="J2369" t="s">
        <v>130</v>
      </c>
      <c r="K2369" t="s">
        <v>131</v>
      </c>
      <c r="L2369" t="s">
        <v>7049</v>
      </c>
      <c r="M2369" t="s">
        <v>7050</v>
      </c>
      <c r="N2369">
        <v>1.2677777770000001</v>
      </c>
      <c r="O2369">
        <v>39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49.443333000000003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2176657</v>
      </c>
      <c r="B2370">
        <v>1</v>
      </c>
      <c r="C2370" t="s">
        <v>76</v>
      </c>
      <c r="D2370" t="s">
        <v>101</v>
      </c>
      <c r="E2370" t="s">
        <v>181</v>
      </c>
      <c r="F2370" t="s">
        <v>7051</v>
      </c>
      <c r="G2370" t="s">
        <v>287</v>
      </c>
      <c r="H2370" t="s">
        <v>46</v>
      </c>
      <c r="I2370" t="s">
        <v>129</v>
      </c>
      <c r="J2370" t="s">
        <v>130</v>
      </c>
      <c r="K2370" t="s">
        <v>131</v>
      </c>
      <c r="L2370" t="s">
        <v>7052</v>
      </c>
      <c r="M2370" t="s">
        <v>7053</v>
      </c>
      <c r="N2370">
        <v>5.8138888880000001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5.8138889999999996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2176634</v>
      </c>
      <c r="B2371">
        <v>1</v>
      </c>
      <c r="C2371" t="s">
        <v>77</v>
      </c>
      <c r="D2371" t="s">
        <v>108</v>
      </c>
      <c r="E2371" t="s">
        <v>186</v>
      </c>
      <c r="F2371" t="s">
        <v>7054</v>
      </c>
      <c r="G2371" t="s">
        <v>136</v>
      </c>
      <c r="H2371" t="s">
        <v>47</v>
      </c>
      <c r="I2371" t="s">
        <v>129</v>
      </c>
      <c r="J2371" t="s">
        <v>130</v>
      </c>
      <c r="K2371" t="s">
        <v>131</v>
      </c>
      <c r="L2371" t="s">
        <v>7055</v>
      </c>
      <c r="M2371" t="s">
        <v>7056</v>
      </c>
      <c r="N2371">
        <v>0.81388888800000003</v>
      </c>
      <c r="O2371">
        <v>2</v>
      </c>
      <c r="P2371">
        <v>13447</v>
      </c>
      <c r="Q2371">
        <v>0</v>
      </c>
      <c r="R2371">
        <v>0</v>
      </c>
      <c r="S2371">
        <v>0</v>
      </c>
      <c r="T2371">
        <v>0</v>
      </c>
      <c r="U2371">
        <v>1.6277779999999999</v>
      </c>
      <c r="V2371">
        <v>10944.363877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2176649</v>
      </c>
      <c r="B2372">
        <v>1</v>
      </c>
      <c r="C2372" t="s">
        <v>76</v>
      </c>
      <c r="D2372" t="s">
        <v>101</v>
      </c>
      <c r="E2372" t="s">
        <v>143</v>
      </c>
      <c r="F2372" t="s">
        <v>7057</v>
      </c>
      <c r="G2372" t="s">
        <v>145</v>
      </c>
      <c r="H2372" t="s">
        <v>47</v>
      </c>
      <c r="I2372" t="s">
        <v>129</v>
      </c>
      <c r="J2372" t="s">
        <v>130</v>
      </c>
      <c r="K2372" t="s">
        <v>131</v>
      </c>
      <c r="L2372" t="s">
        <v>7058</v>
      </c>
      <c r="M2372" t="s">
        <v>7059</v>
      </c>
      <c r="N2372">
        <v>3.204722222</v>
      </c>
      <c r="O2372">
        <v>1</v>
      </c>
      <c r="P2372">
        <v>63</v>
      </c>
      <c r="Q2372">
        <v>0</v>
      </c>
      <c r="R2372">
        <v>0</v>
      </c>
      <c r="S2372">
        <v>0</v>
      </c>
      <c r="T2372">
        <v>0</v>
      </c>
      <c r="U2372">
        <v>3.2047219999999998</v>
      </c>
      <c r="V2372">
        <v>201.89750000000001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2176646</v>
      </c>
      <c r="B2373">
        <v>1</v>
      </c>
      <c r="C2373" t="s">
        <v>76</v>
      </c>
      <c r="D2373" t="s">
        <v>100</v>
      </c>
      <c r="E2373" t="s">
        <v>181</v>
      </c>
      <c r="F2373" t="s">
        <v>7060</v>
      </c>
      <c r="G2373" t="s">
        <v>194</v>
      </c>
      <c r="H2373" t="s">
        <v>46</v>
      </c>
      <c r="I2373" t="s">
        <v>129</v>
      </c>
      <c r="J2373" t="s">
        <v>130</v>
      </c>
      <c r="K2373" t="s">
        <v>131</v>
      </c>
      <c r="L2373" t="s">
        <v>7061</v>
      </c>
      <c r="M2373" t="s">
        <v>7062</v>
      </c>
      <c r="N2373">
        <v>4.84</v>
      </c>
      <c r="O2373">
        <v>0</v>
      </c>
      <c r="P2373">
        <v>1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4.84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2176644</v>
      </c>
      <c r="B2374">
        <v>1</v>
      </c>
      <c r="C2374" t="s">
        <v>76</v>
      </c>
      <c r="D2374" t="s">
        <v>104</v>
      </c>
      <c r="E2374" t="s">
        <v>134</v>
      </c>
      <c r="F2374" t="s">
        <v>4124</v>
      </c>
      <c r="G2374" t="s">
        <v>136</v>
      </c>
      <c r="H2374" t="s">
        <v>47</v>
      </c>
      <c r="I2374" t="s">
        <v>283</v>
      </c>
      <c r="J2374" t="s">
        <v>130</v>
      </c>
      <c r="K2374" t="s">
        <v>131</v>
      </c>
      <c r="L2374" t="s">
        <v>7063</v>
      </c>
      <c r="M2374" t="s">
        <v>7064</v>
      </c>
      <c r="N2374">
        <v>1.6666666E-2</v>
      </c>
      <c r="O2374">
        <v>0</v>
      </c>
      <c r="P2374">
        <v>0</v>
      </c>
      <c r="Q2374">
        <v>1</v>
      </c>
      <c r="R2374">
        <v>185</v>
      </c>
      <c r="S2374">
        <v>3</v>
      </c>
      <c r="T2374">
        <v>344</v>
      </c>
      <c r="U2374">
        <v>0</v>
      </c>
      <c r="V2374">
        <v>0</v>
      </c>
      <c r="W2374">
        <v>1.6667000000000001E-2</v>
      </c>
      <c r="X2374">
        <v>3.0833330000000001</v>
      </c>
      <c r="Y2374">
        <v>0.05</v>
      </c>
      <c r="Z2374">
        <v>5.733333</v>
      </c>
    </row>
    <row r="2375" spans="1:26" x14ac:dyDescent="0.25">
      <c r="A2375">
        <v>2176643</v>
      </c>
      <c r="B2375">
        <v>1</v>
      </c>
      <c r="C2375" t="s">
        <v>76</v>
      </c>
      <c r="D2375" t="s">
        <v>88</v>
      </c>
      <c r="E2375" t="s">
        <v>126</v>
      </c>
      <c r="F2375" t="s">
        <v>7065</v>
      </c>
      <c r="G2375" t="s">
        <v>140</v>
      </c>
      <c r="H2375" t="s">
        <v>46</v>
      </c>
      <c r="I2375" t="s">
        <v>129</v>
      </c>
      <c r="J2375" t="s">
        <v>130</v>
      </c>
      <c r="K2375" t="s">
        <v>131</v>
      </c>
      <c r="L2375" t="s">
        <v>6932</v>
      </c>
      <c r="M2375" t="s">
        <v>7066</v>
      </c>
      <c r="N2375">
        <v>3.2155555549999999</v>
      </c>
      <c r="O2375">
        <v>0</v>
      </c>
      <c r="P2375">
        <v>51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163.99333300000001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2176676</v>
      </c>
      <c r="B2376">
        <v>1</v>
      </c>
      <c r="C2376" t="s">
        <v>77</v>
      </c>
      <c r="D2376" t="s">
        <v>114</v>
      </c>
      <c r="E2376" t="s">
        <v>126</v>
      </c>
      <c r="F2376" t="s">
        <v>7067</v>
      </c>
      <c r="G2376" t="s">
        <v>128</v>
      </c>
      <c r="H2376" t="s">
        <v>46</v>
      </c>
      <c r="I2376" t="s">
        <v>129</v>
      </c>
      <c r="J2376" t="s">
        <v>130</v>
      </c>
      <c r="K2376" t="s">
        <v>131</v>
      </c>
      <c r="L2376" t="s">
        <v>7068</v>
      </c>
      <c r="M2376" t="s">
        <v>7069</v>
      </c>
      <c r="N2376">
        <v>4.6427777770000001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13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60.356110999999999</v>
      </c>
    </row>
    <row r="2377" spans="1:26" x14ac:dyDescent="0.25">
      <c r="A2377">
        <v>2176647</v>
      </c>
      <c r="B2377">
        <v>1</v>
      </c>
      <c r="C2377" t="s">
        <v>77</v>
      </c>
      <c r="D2377" t="s">
        <v>111</v>
      </c>
      <c r="E2377" t="s">
        <v>186</v>
      </c>
      <c r="F2377" t="s">
        <v>7070</v>
      </c>
      <c r="G2377" t="s">
        <v>136</v>
      </c>
      <c r="H2377" t="s">
        <v>47</v>
      </c>
      <c r="I2377" t="s">
        <v>129</v>
      </c>
      <c r="J2377" t="s">
        <v>130</v>
      </c>
      <c r="K2377" t="s">
        <v>131</v>
      </c>
      <c r="L2377" t="s">
        <v>7071</v>
      </c>
      <c r="M2377" t="s">
        <v>7072</v>
      </c>
      <c r="N2377">
        <v>0.207777777</v>
      </c>
      <c r="O2377">
        <v>0</v>
      </c>
      <c r="P2377">
        <v>1</v>
      </c>
      <c r="Q2377">
        <v>3</v>
      </c>
      <c r="R2377">
        <v>571</v>
      </c>
      <c r="S2377">
        <v>4</v>
      </c>
      <c r="T2377">
        <v>133</v>
      </c>
      <c r="U2377">
        <v>0</v>
      </c>
      <c r="V2377">
        <v>0.20777799999999999</v>
      </c>
      <c r="W2377">
        <v>0.62333300000000003</v>
      </c>
      <c r="X2377">
        <v>118.641111</v>
      </c>
      <c r="Y2377">
        <v>0.83111100000000004</v>
      </c>
      <c r="Z2377">
        <v>27.634443999999998</v>
      </c>
    </row>
    <row r="2378" spans="1:26" x14ac:dyDescent="0.25">
      <c r="A2378">
        <v>2176697</v>
      </c>
      <c r="B2378">
        <v>1</v>
      </c>
      <c r="C2378" t="s">
        <v>77</v>
      </c>
      <c r="D2378" t="s">
        <v>124</v>
      </c>
      <c r="E2378" t="s">
        <v>181</v>
      </c>
      <c r="F2378" t="s">
        <v>7073</v>
      </c>
      <c r="G2378" t="s">
        <v>194</v>
      </c>
      <c r="H2378" t="s">
        <v>46</v>
      </c>
      <c r="I2378" t="s">
        <v>129</v>
      </c>
      <c r="J2378" t="s">
        <v>130</v>
      </c>
      <c r="K2378" t="s">
        <v>131</v>
      </c>
      <c r="L2378" t="s">
        <v>7074</v>
      </c>
      <c r="M2378" t="s">
        <v>7075</v>
      </c>
      <c r="N2378">
        <v>10.702500000000001</v>
      </c>
      <c r="O2378">
        <v>0</v>
      </c>
      <c r="P2378">
        <v>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10.702500000000001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2176648</v>
      </c>
      <c r="B2379">
        <v>1</v>
      </c>
      <c r="C2379" t="s">
        <v>76</v>
      </c>
      <c r="D2379" t="s">
        <v>92</v>
      </c>
      <c r="E2379" t="s">
        <v>813</v>
      </c>
      <c r="F2379" t="s">
        <v>1218</v>
      </c>
      <c r="G2379" t="s">
        <v>136</v>
      </c>
      <c r="H2379" t="s">
        <v>47</v>
      </c>
      <c r="I2379" t="s">
        <v>129</v>
      </c>
      <c r="J2379" t="s">
        <v>130</v>
      </c>
      <c r="K2379" t="s">
        <v>131</v>
      </c>
      <c r="L2379" t="s">
        <v>7076</v>
      </c>
      <c r="M2379" t="s">
        <v>7077</v>
      </c>
      <c r="N2379">
        <v>2.4554694439999998</v>
      </c>
      <c r="O2379">
        <v>0</v>
      </c>
      <c r="P2379">
        <v>0</v>
      </c>
      <c r="Q2379">
        <v>10</v>
      </c>
      <c r="R2379">
        <v>0</v>
      </c>
      <c r="S2379">
        <v>29</v>
      </c>
      <c r="T2379">
        <v>307</v>
      </c>
      <c r="U2379">
        <v>0</v>
      </c>
      <c r="V2379">
        <v>0</v>
      </c>
      <c r="W2379">
        <v>24.554694000000001</v>
      </c>
      <c r="X2379">
        <v>0</v>
      </c>
      <c r="Y2379">
        <v>71.208613999999997</v>
      </c>
      <c r="Z2379">
        <v>753.82911899999999</v>
      </c>
    </row>
    <row r="2380" spans="1:26" x14ac:dyDescent="0.25">
      <c r="A2380">
        <v>2176654</v>
      </c>
      <c r="B2380">
        <v>1</v>
      </c>
      <c r="C2380" t="s">
        <v>76</v>
      </c>
      <c r="D2380" t="s">
        <v>79</v>
      </c>
      <c r="E2380" t="s">
        <v>181</v>
      </c>
      <c r="F2380" t="s">
        <v>7078</v>
      </c>
      <c r="G2380" t="s">
        <v>287</v>
      </c>
      <c r="H2380" t="s">
        <v>46</v>
      </c>
      <c r="I2380" t="s">
        <v>129</v>
      </c>
      <c r="J2380" t="s">
        <v>130</v>
      </c>
      <c r="K2380" t="s">
        <v>131</v>
      </c>
      <c r="L2380" t="s">
        <v>7079</v>
      </c>
      <c r="M2380" t="s">
        <v>7080</v>
      </c>
      <c r="N2380">
        <v>1.839444444</v>
      </c>
      <c r="O2380">
        <v>0</v>
      </c>
      <c r="P2380">
        <v>3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5.5183330000000002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2176721</v>
      </c>
      <c r="B2381">
        <v>1</v>
      </c>
      <c r="C2381" t="s">
        <v>76</v>
      </c>
      <c r="D2381" t="s">
        <v>101</v>
      </c>
      <c r="E2381" t="s">
        <v>181</v>
      </c>
      <c r="F2381" t="s">
        <v>7081</v>
      </c>
      <c r="G2381" t="s">
        <v>194</v>
      </c>
      <c r="H2381" t="s">
        <v>46</v>
      </c>
      <c r="I2381" t="s">
        <v>129</v>
      </c>
      <c r="J2381" t="s">
        <v>130</v>
      </c>
      <c r="K2381" t="s">
        <v>131</v>
      </c>
      <c r="L2381" t="s">
        <v>7082</v>
      </c>
      <c r="M2381" t="s">
        <v>7083</v>
      </c>
      <c r="N2381">
        <v>4.76</v>
      </c>
      <c r="O2381">
        <v>0</v>
      </c>
      <c r="P2381">
        <v>1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4.76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2176781</v>
      </c>
      <c r="B2382">
        <v>1</v>
      </c>
      <c r="C2382" t="s">
        <v>76</v>
      </c>
      <c r="D2382" t="s">
        <v>92</v>
      </c>
      <c r="E2382" t="s">
        <v>126</v>
      </c>
      <c r="F2382" t="s">
        <v>7084</v>
      </c>
      <c r="G2382" t="s">
        <v>128</v>
      </c>
      <c r="H2382" t="s">
        <v>46</v>
      </c>
      <c r="I2382" t="s">
        <v>129</v>
      </c>
      <c r="J2382" t="s">
        <v>130</v>
      </c>
      <c r="K2382" t="s">
        <v>131</v>
      </c>
      <c r="L2382" t="s">
        <v>7085</v>
      </c>
      <c r="M2382" t="s">
        <v>7086</v>
      </c>
      <c r="N2382">
        <v>9.3897222219999996</v>
      </c>
      <c r="O2382">
        <v>0</v>
      </c>
      <c r="P2382">
        <v>0</v>
      </c>
      <c r="Q2382">
        <v>0</v>
      </c>
      <c r="R2382">
        <v>138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1295.781667</v>
      </c>
      <c r="Y2382">
        <v>0</v>
      </c>
      <c r="Z2382">
        <v>0</v>
      </c>
    </row>
    <row r="2383" spans="1:26" x14ac:dyDescent="0.25">
      <c r="A2383">
        <v>2176658</v>
      </c>
      <c r="B2383">
        <v>1</v>
      </c>
      <c r="C2383" t="s">
        <v>77</v>
      </c>
      <c r="D2383" t="s">
        <v>113</v>
      </c>
      <c r="E2383" t="s">
        <v>134</v>
      </c>
      <c r="F2383" t="s">
        <v>7087</v>
      </c>
      <c r="G2383" t="s">
        <v>136</v>
      </c>
      <c r="H2383" t="s">
        <v>47</v>
      </c>
      <c r="I2383" t="s">
        <v>129</v>
      </c>
      <c r="J2383" t="s">
        <v>130</v>
      </c>
      <c r="K2383" t="s">
        <v>131</v>
      </c>
      <c r="L2383" t="s">
        <v>7088</v>
      </c>
      <c r="M2383" t="s">
        <v>7089</v>
      </c>
      <c r="N2383">
        <v>1.3305555549999999</v>
      </c>
      <c r="O2383">
        <v>0</v>
      </c>
      <c r="P2383">
        <v>0</v>
      </c>
      <c r="Q2383">
        <v>1</v>
      </c>
      <c r="R2383">
        <v>0</v>
      </c>
      <c r="S2383">
        <v>18</v>
      </c>
      <c r="T2383">
        <v>317</v>
      </c>
      <c r="U2383">
        <v>0</v>
      </c>
      <c r="V2383">
        <v>0</v>
      </c>
      <c r="W2383">
        <v>1.3305560000000001</v>
      </c>
      <c r="X2383">
        <v>0</v>
      </c>
      <c r="Y2383">
        <v>23.95</v>
      </c>
      <c r="Z2383">
        <v>421.78611100000001</v>
      </c>
    </row>
    <row r="2384" spans="1:26" x14ac:dyDescent="0.25">
      <c r="A2384">
        <v>2176659</v>
      </c>
      <c r="B2384">
        <v>1</v>
      </c>
      <c r="C2384" t="s">
        <v>77</v>
      </c>
      <c r="D2384" t="s">
        <v>124</v>
      </c>
      <c r="E2384" t="s">
        <v>181</v>
      </c>
      <c r="F2384" t="s">
        <v>7090</v>
      </c>
      <c r="G2384" t="s">
        <v>287</v>
      </c>
      <c r="H2384" t="s">
        <v>46</v>
      </c>
      <c r="I2384" t="s">
        <v>129</v>
      </c>
      <c r="J2384" t="s">
        <v>130</v>
      </c>
      <c r="K2384" t="s">
        <v>131</v>
      </c>
      <c r="L2384" t="s">
        <v>7091</v>
      </c>
      <c r="M2384" t="s">
        <v>7092</v>
      </c>
      <c r="N2384">
        <v>7.3038888880000004</v>
      </c>
      <c r="O2384">
        <v>0</v>
      </c>
      <c r="P2384">
        <v>1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7.3038889999999999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2176661</v>
      </c>
      <c r="B2385">
        <v>1</v>
      </c>
      <c r="C2385" t="s">
        <v>76</v>
      </c>
      <c r="D2385" t="s">
        <v>92</v>
      </c>
      <c r="E2385" t="s">
        <v>186</v>
      </c>
      <c r="F2385" t="s">
        <v>7093</v>
      </c>
      <c r="G2385" t="s">
        <v>136</v>
      </c>
      <c r="H2385" t="s">
        <v>47</v>
      </c>
      <c r="I2385" t="s">
        <v>129</v>
      </c>
      <c r="J2385" t="s">
        <v>130</v>
      </c>
      <c r="K2385" t="s">
        <v>131</v>
      </c>
      <c r="L2385" t="s">
        <v>7094</v>
      </c>
      <c r="M2385" t="s">
        <v>7095</v>
      </c>
      <c r="N2385">
        <v>0.34</v>
      </c>
      <c r="O2385">
        <v>0</v>
      </c>
      <c r="P2385">
        <v>0</v>
      </c>
      <c r="Q2385">
        <v>12</v>
      </c>
      <c r="R2385">
        <v>995</v>
      </c>
      <c r="S2385">
        <v>6</v>
      </c>
      <c r="T2385">
        <v>2800</v>
      </c>
      <c r="U2385">
        <v>0</v>
      </c>
      <c r="V2385">
        <v>0</v>
      </c>
      <c r="W2385">
        <v>4.08</v>
      </c>
      <c r="X2385">
        <v>338.3</v>
      </c>
      <c r="Y2385">
        <v>2.04</v>
      </c>
      <c r="Z2385">
        <v>952</v>
      </c>
    </row>
    <row r="2386" spans="1:26" x14ac:dyDescent="0.25">
      <c r="A2386">
        <v>2176672</v>
      </c>
      <c r="B2386">
        <v>1</v>
      </c>
      <c r="C2386" t="s">
        <v>76</v>
      </c>
      <c r="D2386" t="s">
        <v>80</v>
      </c>
      <c r="E2386" t="s">
        <v>181</v>
      </c>
      <c r="F2386" t="s">
        <v>7096</v>
      </c>
      <c r="G2386" t="s">
        <v>183</v>
      </c>
      <c r="H2386" t="s">
        <v>46</v>
      </c>
      <c r="I2386" t="s">
        <v>129</v>
      </c>
      <c r="J2386" t="s">
        <v>130</v>
      </c>
      <c r="K2386" t="s">
        <v>131</v>
      </c>
      <c r="L2386" t="s">
        <v>7097</v>
      </c>
      <c r="M2386" t="s">
        <v>7098</v>
      </c>
      <c r="N2386">
        <v>3.1272222219999999</v>
      </c>
      <c r="O2386">
        <v>0</v>
      </c>
      <c r="P2386">
        <v>5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15.636111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2176723</v>
      </c>
      <c r="B2387">
        <v>1</v>
      </c>
      <c r="C2387" t="s">
        <v>76</v>
      </c>
      <c r="D2387" t="s">
        <v>101</v>
      </c>
      <c r="E2387" t="s">
        <v>126</v>
      </c>
      <c r="F2387" t="s">
        <v>7099</v>
      </c>
      <c r="G2387" t="s">
        <v>128</v>
      </c>
      <c r="H2387" t="s">
        <v>46</v>
      </c>
      <c r="I2387" t="s">
        <v>129</v>
      </c>
      <c r="J2387" t="s">
        <v>130</v>
      </c>
      <c r="K2387" t="s">
        <v>131</v>
      </c>
      <c r="L2387" t="s">
        <v>7100</v>
      </c>
      <c r="M2387" t="s">
        <v>7101</v>
      </c>
      <c r="N2387">
        <v>4.238888888</v>
      </c>
      <c r="O2387">
        <v>0</v>
      </c>
      <c r="P2387">
        <v>354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1500.5666659999999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2176510</v>
      </c>
      <c r="B2388">
        <v>1</v>
      </c>
      <c r="C2388" t="s">
        <v>76</v>
      </c>
      <c r="D2388" t="s">
        <v>97</v>
      </c>
      <c r="E2388" t="s">
        <v>134</v>
      </c>
      <c r="F2388" t="s">
        <v>7102</v>
      </c>
      <c r="G2388" t="s">
        <v>136</v>
      </c>
      <c r="H2388" t="s">
        <v>47</v>
      </c>
      <c r="I2388" t="s">
        <v>129</v>
      </c>
      <c r="J2388" t="s">
        <v>130</v>
      </c>
      <c r="K2388" t="s">
        <v>131</v>
      </c>
      <c r="L2388" t="s">
        <v>7103</v>
      </c>
      <c r="M2388" t="s">
        <v>7104</v>
      </c>
      <c r="N2388">
        <v>2.685277777</v>
      </c>
      <c r="O2388">
        <v>14</v>
      </c>
      <c r="P2388">
        <v>2072</v>
      </c>
      <c r="Q2388">
        <v>0</v>
      </c>
      <c r="R2388">
        <v>0</v>
      </c>
      <c r="S2388">
        <v>0</v>
      </c>
      <c r="T2388">
        <v>0</v>
      </c>
      <c r="U2388">
        <v>37.593888999999997</v>
      </c>
      <c r="V2388">
        <v>5563.8955539999997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2176663</v>
      </c>
      <c r="B2389">
        <v>1</v>
      </c>
      <c r="C2389" t="s">
        <v>76</v>
      </c>
      <c r="D2389" t="s">
        <v>103</v>
      </c>
      <c r="E2389" t="s">
        <v>126</v>
      </c>
      <c r="F2389" t="s">
        <v>7105</v>
      </c>
      <c r="G2389" t="s">
        <v>128</v>
      </c>
      <c r="H2389" t="s">
        <v>46</v>
      </c>
      <c r="I2389" t="s">
        <v>129</v>
      </c>
      <c r="J2389" t="s">
        <v>130</v>
      </c>
      <c r="K2389" t="s">
        <v>131</v>
      </c>
      <c r="L2389" t="s">
        <v>7106</v>
      </c>
      <c r="M2389" t="s">
        <v>7107</v>
      </c>
      <c r="N2389">
        <v>4.5461111110000001</v>
      </c>
      <c r="O2389">
        <v>0</v>
      </c>
      <c r="P2389">
        <v>0</v>
      </c>
      <c r="Q2389">
        <v>0</v>
      </c>
      <c r="R2389">
        <v>66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300.04333300000002</v>
      </c>
      <c r="Y2389">
        <v>0</v>
      </c>
      <c r="Z2389">
        <v>0</v>
      </c>
    </row>
    <row r="2390" spans="1:26" x14ac:dyDescent="0.25">
      <c r="A2390">
        <v>2176666</v>
      </c>
      <c r="B2390">
        <v>1</v>
      </c>
      <c r="C2390" t="s">
        <v>77</v>
      </c>
      <c r="D2390" t="s">
        <v>108</v>
      </c>
      <c r="E2390" t="s">
        <v>186</v>
      </c>
      <c r="F2390" t="s">
        <v>7108</v>
      </c>
      <c r="G2390" t="s">
        <v>136</v>
      </c>
      <c r="H2390" t="s">
        <v>47</v>
      </c>
      <c r="I2390" t="s">
        <v>129</v>
      </c>
      <c r="J2390" t="s">
        <v>130</v>
      </c>
      <c r="K2390" t="s">
        <v>131</v>
      </c>
      <c r="L2390" t="s">
        <v>7109</v>
      </c>
      <c r="M2390" t="s">
        <v>7110</v>
      </c>
      <c r="N2390">
        <v>0.42861111099999999</v>
      </c>
      <c r="O2390">
        <v>7</v>
      </c>
      <c r="P2390">
        <v>513</v>
      </c>
      <c r="Q2390">
        <v>0</v>
      </c>
      <c r="R2390">
        <v>0</v>
      </c>
      <c r="S2390">
        <v>0</v>
      </c>
      <c r="T2390">
        <v>0</v>
      </c>
      <c r="U2390">
        <v>3.0002779999999998</v>
      </c>
      <c r="V2390">
        <v>219.8775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2176667</v>
      </c>
      <c r="B2391">
        <v>1</v>
      </c>
      <c r="C2391" t="s">
        <v>76</v>
      </c>
      <c r="D2391" t="s">
        <v>104</v>
      </c>
      <c r="E2391" t="s">
        <v>134</v>
      </c>
      <c r="F2391" t="s">
        <v>7111</v>
      </c>
      <c r="G2391" t="s">
        <v>136</v>
      </c>
      <c r="H2391" t="s">
        <v>47</v>
      </c>
      <c r="I2391" t="s">
        <v>283</v>
      </c>
      <c r="J2391" t="s">
        <v>130</v>
      </c>
      <c r="K2391" t="s">
        <v>131</v>
      </c>
      <c r="L2391" t="s">
        <v>7112</v>
      </c>
      <c r="M2391" t="s">
        <v>7113</v>
      </c>
      <c r="N2391">
        <v>5.5555550000000002E-3</v>
      </c>
      <c r="O2391">
        <v>0</v>
      </c>
      <c r="P2391">
        <v>0</v>
      </c>
      <c r="Q2391">
        <v>7</v>
      </c>
      <c r="R2391">
        <v>971</v>
      </c>
      <c r="S2391">
        <v>0</v>
      </c>
      <c r="T2391">
        <v>0</v>
      </c>
      <c r="U2391">
        <v>0</v>
      </c>
      <c r="V2391">
        <v>0</v>
      </c>
      <c r="W2391">
        <v>3.8889E-2</v>
      </c>
      <c r="X2391">
        <v>5.394444</v>
      </c>
      <c r="Y2391">
        <v>0</v>
      </c>
      <c r="Z2391">
        <v>0</v>
      </c>
    </row>
    <row r="2392" spans="1:26" x14ac:dyDescent="0.25">
      <c r="A2392">
        <v>2176668</v>
      </c>
      <c r="B2392">
        <v>1</v>
      </c>
      <c r="C2392" t="s">
        <v>76</v>
      </c>
      <c r="D2392" t="s">
        <v>95</v>
      </c>
      <c r="E2392" t="s">
        <v>186</v>
      </c>
      <c r="F2392" t="s">
        <v>6558</v>
      </c>
      <c r="G2392" t="s">
        <v>136</v>
      </c>
      <c r="H2392" t="s">
        <v>47</v>
      </c>
      <c r="I2392" t="s">
        <v>283</v>
      </c>
      <c r="J2392" t="s">
        <v>130</v>
      </c>
      <c r="K2392" t="s">
        <v>131</v>
      </c>
      <c r="L2392" t="s">
        <v>7114</v>
      </c>
      <c r="M2392" t="s">
        <v>7115</v>
      </c>
      <c r="N2392">
        <v>1.0833333000000001E-2</v>
      </c>
      <c r="O2392">
        <v>0</v>
      </c>
      <c r="P2392">
        <v>0</v>
      </c>
      <c r="Q2392">
        <v>1</v>
      </c>
      <c r="R2392">
        <v>12</v>
      </c>
      <c r="S2392">
        <v>34</v>
      </c>
      <c r="T2392">
        <v>853</v>
      </c>
      <c r="U2392">
        <v>0</v>
      </c>
      <c r="V2392">
        <v>0</v>
      </c>
      <c r="W2392">
        <v>1.0833000000000001E-2</v>
      </c>
      <c r="X2392">
        <v>0.13</v>
      </c>
      <c r="Y2392">
        <v>0.36833300000000002</v>
      </c>
      <c r="Z2392">
        <v>9.2408330000000003</v>
      </c>
    </row>
    <row r="2393" spans="1:26" x14ac:dyDescent="0.25">
      <c r="A2393">
        <v>2176670</v>
      </c>
      <c r="B2393">
        <v>1</v>
      </c>
      <c r="C2393" t="s">
        <v>76</v>
      </c>
      <c r="D2393" t="s">
        <v>104</v>
      </c>
      <c r="E2393" t="s">
        <v>134</v>
      </c>
      <c r="F2393" t="s">
        <v>7116</v>
      </c>
      <c r="G2393" t="s">
        <v>136</v>
      </c>
      <c r="H2393" t="s">
        <v>47</v>
      </c>
      <c r="I2393" t="s">
        <v>283</v>
      </c>
      <c r="J2393" t="s">
        <v>130</v>
      </c>
      <c r="K2393" t="s">
        <v>131</v>
      </c>
      <c r="L2393" t="s">
        <v>7117</v>
      </c>
      <c r="M2393" t="s">
        <v>7118</v>
      </c>
      <c r="N2393">
        <v>8.3333330000000001E-3</v>
      </c>
      <c r="O2393">
        <v>0</v>
      </c>
      <c r="P2393">
        <v>0</v>
      </c>
      <c r="Q2393">
        <v>7</v>
      </c>
      <c r="R2393">
        <v>1328</v>
      </c>
      <c r="S2393">
        <v>3</v>
      </c>
      <c r="T2393">
        <v>346</v>
      </c>
      <c r="U2393">
        <v>0</v>
      </c>
      <c r="V2393">
        <v>0</v>
      </c>
      <c r="W2393">
        <v>5.8333000000000003E-2</v>
      </c>
      <c r="X2393">
        <v>11.066666</v>
      </c>
      <c r="Y2393">
        <v>2.5000000000000001E-2</v>
      </c>
      <c r="Z2393">
        <v>2.8833329999999999</v>
      </c>
    </row>
    <row r="2394" spans="1:26" x14ac:dyDescent="0.25">
      <c r="A2394">
        <v>2176673</v>
      </c>
      <c r="B2394">
        <v>1</v>
      </c>
      <c r="C2394" t="s">
        <v>76</v>
      </c>
      <c r="D2394" t="s">
        <v>89</v>
      </c>
      <c r="E2394" t="s">
        <v>186</v>
      </c>
      <c r="F2394" t="s">
        <v>7119</v>
      </c>
      <c r="G2394" t="s">
        <v>136</v>
      </c>
      <c r="H2394" t="s">
        <v>47</v>
      </c>
      <c r="I2394" t="s">
        <v>129</v>
      </c>
      <c r="J2394" t="s">
        <v>130</v>
      </c>
      <c r="K2394" t="s">
        <v>131</v>
      </c>
      <c r="L2394" t="s">
        <v>7120</v>
      </c>
      <c r="M2394" t="s">
        <v>7121</v>
      </c>
      <c r="N2394">
        <v>0.53888888800000001</v>
      </c>
      <c r="O2394">
        <v>0</v>
      </c>
      <c r="P2394">
        <v>0</v>
      </c>
      <c r="Q2394">
        <v>0</v>
      </c>
      <c r="R2394">
        <v>2</v>
      </c>
      <c r="S2394">
        <v>2</v>
      </c>
      <c r="T2394">
        <v>1020</v>
      </c>
      <c r="U2394">
        <v>0</v>
      </c>
      <c r="V2394">
        <v>0</v>
      </c>
      <c r="W2394">
        <v>0</v>
      </c>
      <c r="X2394">
        <v>1.0777779999999999</v>
      </c>
      <c r="Y2394">
        <v>1.0777779999999999</v>
      </c>
      <c r="Z2394">
        <v>549.66666599999996</v>
      </c>
    </row>
    <row r="2395" spans="1:26" x14ac:dyDescent="0.25">
      <c r="A2395">
        <v>2176766</v>
      </c>
      <c r="B2395">
        <v>1</v>
      </c>
      <c r="C2395" t="s">
        <v>76</v>
      </c>
      <c r="D2395" t="s">
        <v>100</v>
      </c>
      <c r="E2395" t="s">
        <v>181</v>
      </c>
      <c r="F2395" t="s">
        <v>7122</v>
      </c>
      <c r="G2395" t="s">
        <v>194</v>
      </c>
      <c r="H2395" t="s">
        <v>46</v>
      </c>
      <c r="I2395" t="s">
        <v>129</v>
      </c>
      <c r="J2395" t="s">
        <v>130</v>
      </c>
      <c r="K2395" t="s">
        <v>131</v>
      </c>
      <c r="L2395" t="s">
        <v>7123</v>
      </c>
      <c r="M2395" t="s">
        <v>7124</v>
      </c>
      <c r="N2395">
        <v>3.3358333330000001</v>
      </c>
      <c r="O2395">
        <v>0</v>
      </c>
      <c r="P2395">
        <v>1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3.335833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2176726</v>
      </c>
      <c r="B2396">
        <v>1</v>
      </c>
      <c r="C2396" t="s">
        <v>76</v>
      </c>
      <c r="D2396" t="s">
        <v>95</v>
      </c>
      <c r="E2396" t="s">
        <v>181</v>
      </c>
      <c r="F2396" t="s">
        <v>7125</v>
      </c>
      <c r="G2396" t="s">
        <v>194</v>
      </c>
      <c r="H2396" t="s">
        <v>46</v>
      </c>
      <c r="I2396" t="s">
        <v>129</v>
      </c>
      <c r="J2396" t="s">
        <v>130</v>
      </c>
      <c r="K2396" t="s">
        <v>131</v>
      </c>
      <c r="L2396" t="s">
        <v>7126</v>
      </c>
      <c r="M2396" t="s">
        <v>7127</v>
      </c>
      <c r="N2396">
        <v>7.7774999999999999</v>
      </c>
      <c r="O2396">
        <v>0</v>
      </c>
      <c r="P2396">
        <v>1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7.7774999999999999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2176674</v>
      </c>
      <c r="B2397">
        <v>1</v>
      </c>
      <c r="C2397" t="s">
        <v>76</v>
      </c>
      <c r="D2397" t="s">
        <v>104</v>
      </c>
      <c r="E2397" t="s">
        <v>134</v>
      </c>
      <c r="F2397" t="s">
        <v>7111</v>
      </c>
      <c r="G2397" t="s">
        <v>136</v>
      </c>
      <c r="H2397" t="s">
        <v>47</v>
      </c>
      <c r="I2397" t="s">
        <v>283</v>
      </c>
      <c r="J2397" t="s">
        <v>130</v>
      </c>
      <c r="K2397" t="s">
        <v>131</v>
      </c>
      <c r="L2397" t="s">
        <v>7128</v>
      </c>
      <c r="M2397" t="s">
        <v>7129</v>
      </c>
      <c r="N2397">
        <v>8.3333330000000001E-3</v>
      </c>
      <c r="O2397">
        <v>0</v>
      </c>
      <c r="P2397">
        <v>0</v>
      </c>
      <c r="Q2397">
        <v>7</v>
      </c>
      <c r="R2397">
        <v>971</v>
      </c>
      <c r="S2397">
        <v>0</v>
      </c>
      <c r="T2397">
        <v>0</v>
      </c>
      <c r="U2397">
        <v>0</v>
      </c>
      <c r="V2397">
        <v>0</v>
      </c>
      <c r="W2397">
        <v>5.8333000000000003E-2</v>
      </c>
      <c r="X2397">
        <v>8.091666</v>
      </c>
      <c r="Y2397">
        <v>0</v>
      </c>
      <c r="Z2397">
        <v>0</v>
      </c>
    </row>
    <row r="2398" spans="1:26" x14ac:dyDescent="0.25">
      <c r="A2398">
        <v>2176694</v>
      </c>
      <c r="B2398">
        <v>1</v>
      </c>
      <c r="C2398" t="s">
        <v>76</v>
      </c>
      <c r="D2398" t="s">
        <v>85</v>
      </c>
      <c r="E2398" t="s">
        <v>718</v>
      </c>
      <c r="F2398" t="s">
        <v>7130</v>
      </c>
      <c r="G2398" t="s">
        <v>726</v>
      </c>
      <c r="H2398" t="s">
        <v>46</v>
      </c>
      <c r="I2398" t="s">
        <v>129</v>
      </c>
      <c r="J2398" t="s">
        <v>130</v>
      </c>
      <c r="K2398" t="s">
        <v>131</v>
      </c>
      <c r="L2398" t="s">
        <v>7131</v>
      </c>
      <c r="M2398" t="s">
        <v>7132</v>
      </c>
      <c r="N2398">
        <v>1.8819444439999999</v>
      </c>
      <c r="O2398">
        <v>0</v>
      </c>
      <c r="P2398">
        <v>83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156.20138900000001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2176690</v>
      </c>
      <c r="B2399">
        <v>1</v>
      </c>
      <c r="C2399" t="s">
        <v>76</v>
      </c>
      <c r="D2399" t="s">
        <v>107</v>
      </c>
      <c r="E2399" t="s">
        <v>718</v>
      </c>
      <c r="F2399" t="s">
        <v>7133</v>
      </c>
      <c r="G2399" t="s">
        <v>726</v>
      </c>
      <c r="H2399" t="s">
        <v>46</v>
      </c>
      <c r="I2399" t="s">
        <v>129</v>
      </c>
      <c r="J2399" t="s">
        <v>130</v>
      </c>
      <c r="K2399" t="s">
        <v>131</v>
      </c>
      <c r="L2399" t="s">
        <v>7134</v>
      </c>
      <c r="M2399" t="s">
        <v>7135</v>
      </c>
      <c r="N2399">
        <v>3.1658333330000001</v>
      </c>
      <c r="O2399">
        <v>0</v>
      </c>
      <c r="P2399">
        <v>45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142.46250000000001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2176695</v>
      </c>
      <c r="B2400">
        <v>1</v>
      </c>
      <c r="C2400" t="s">
        <v>76</v>
      </c>
      <c r="D2400" t="s">
        <v>103</v>
      </c>
      <c r="E2400" t="s">
        <v>186</v>
      </c>
      <c r="F2400" t="s">
        <v>7136</v>
      </c>
      <c r="G2400" t="s">
        <v>136</v>
      </c>
      <c r="H2400" t="s">
        <v>47</v>
      </c>
      <c r="I2400" t="s">
        <v>129</v>
      </c>
      <c r="J2400" t="s">
        <v>130</v>
      </c>
      <c r="K2400" t="s">
        <v>131</v>
      </c>
      <c r="L2400" t="s">
        <v>7137</v>
      </c>
      <c r="M2400" t="s">
        <v>7138</v>
      </c>
      <c r="N2400">
        <v>0.65</v>
      </c>
      <c r="O2400">
        <v>0</v>
      </c>
      <c r="P2400">
        <v>0</v>
      </c>
      <c r="Q2400">
        <v>37</v>
      </c>
      <c r="R2400">
        <v>1215</v>
      </c>
      <c r="S2400">
        <v>0</v>
      </c>
      <c r="T2400">
        <v>0</v>
      </c>
      <c r="U2400">
        <v>0</v>
      </c>
      <c r="V2400">
        <v>0</v>
      </c>
      <c r="W2400">
        <v>24.05</v>
      </c>
      <c r="X2400">
        <v>789.75</v>
      </c>
      <c r="Y2400">
        <v>0</v>
      </c>
      <c r="Z2400">
        <v>0</v>
      </c>
    </row>
    <row r="2401" spans="1:26" x14ac:dyDescent="0.25">
      <c r="A2401">
        <v>2176702</v>
      </c>
      <c r="B2401">
        <v>1</v>
      </c>
      <c r="C2401" t="s">
        <v>76</v>
      </c>
      <c r="D2401" t="s">
        <v>90</v>
      </c>
      <c r="E2401" t="s">
        <v>186</v>
      </c>
      <c r="F2401" t="s">
        <v>7139</v>
      </c>
      <c r="G2401" t="s">
        <v>136</v>
      </c>
      <c r="H2401" t="s">
        <v>47</v>
      </c>
      <c r="I2401" t="s">
        <v>129</v>
      </c>
      <c r="J2401" t="s">
        <v>130</v>
      </c>
      <c r="K2401" t="s">
        <v>131</v>
      </c>
      <c r="L2401" t="s">
        <v>7140</v>
      </c>
      <c r="M2401" t="s">
        <v>7141</v>
      </c>
      <c r="N2401">
        <v>0.887222222</v>
      </c>
      <c r="O2401">
        <v>5</v>
      </c>
      <c r="P2401">
        <v>29</v>
      </c>
      <c r="Q2401">
        <v>7</v>
      </c>
      <c r="R2401">
        <v>7</v>
      </c>
      <c r="S2401">
        <v>93</v>
      </c>
      <c r="T2401">
        <v>1418</v>
      </c>
      <c r="U2401">
        <v>4.4361110000000004</v>
      </c>
      <c r="V2401">
        <v>25.729444000000001</v>
      </c>
      <c r="W2401">
        <v>6.2105560000000004</v>
      </c>
      <c r="X2401">
        <v>6.2105560000000004</v>
      </c>
      <c r="Y2401">
        <v>82.511667000000003</v>
      </c>
      <c r="Z2401">
        <v>1258.081111</v>
      </c>
    </row>
    <row r="2402" spans="1:26" x14ac:dyDescent="0.25">
      <c r="A2402">
        <v>2176747</v>
      </c>
      <c r="B2402">
        <v>1</v>
      </c>
      <c r="C2402" t="s">
        <v>76</v>
      </c>
      <c r="D2402" t="s">
        <v>96</v>
      </c>
      <c r="E2402" t="s">
        <v>181</v>
      </c>
      <c r="F2402" t="s">
        <v>7142</v>
      </c>
      <c r="G2402" t="s">
        <v>194</v>
      </c>
      <c r="H2402" t="s">
        <v>46</v>
      </c>
      <c r="I2402" t="s">
        <v>129</v>
      </c>
      <c r="J2402" t="s">
        <v>130</v>
      </c>
      <c r="K2402" t="s">
        <v>131</v>
      </c>
      <c r="L2402" t="s">
        <v>7143</v>
      </c>
      <c r="M2402" t="s">
        <v>7144</v>
      </c>
      <c r="N2402">
        <v>3.6133333329999999</v>
      </c>
      <c r="O2402">
        <v>0</v>
      </c>
      <c r="P2402">
        <v>20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72.266666999999998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2176679</v>
      </c>
      <c r="B2403">
        <v>1</v>
      </c>
      <c r="C2403" t="s">
        <v>76</v>
      </c>
      <c r="D2403" t="s">
        <v>96</v>
      </c>
      <c r="E2403" t="s">
        <v>126</v>
      </c>
      <c r="F2403" t="s">
        <v>7145</v>
      </c>
      <c r="G2403" t="s">
        <v>163</v>
      </c>
      <c r="H2403" t="s">
        <v>46</v>
      </c>
      <c r="I2403" t="s">
        <v>129</v>
      </c>
      <c r="J2403" t="s">
        <v>130</v>
      </c>
      <c r="K2403" t="s">
        <v>131</v>
      </c>
      <c r="L2403" t="s">
        <v>7146</v>
      </c>
      <c r="M2403" t="s">
        <v>7147</v>
      </c>
      <c r="N2403">
        <v>6.1663888880000002</v>
      </c>
      <c r="O2403">
        <v>0</v>
      </c>
      <c r="P2403">
        <v>22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135.66055600000001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2176734</v>
      </c>
      <c r="B2404">
        <v>1</v>
      </c>
      <c r="C2404" t="s">
        <v>77</v>
      </c>
      <c r="D2404" t="s">
        <v>111</v>
      </c>
      <c r="E2404" t="s">
        <v>143</v>
      </c>
      <c r="F2404" t="s">
        <v>7148</v>
      </c>
      <c r="G2404" t="s">
        <v>145</v>
      </c>
      <c r="H2404" t="s">
        <v>47</v>
      </c>
      <c r="I2404" t="s">
        <v>129</v>
      </c>
      <c r="J2404" t="s">
        <v>130</v>
      </c>
      <c r="K2404" t="s">
        <v>131</v>
      </c>
      <c r="L2404" t="s">
        <v>7149</v>
      </c>
      <c r="M2404" t="s">
        <v>7150</v>
      </c>
      <c r="N2404">
        <v>2.1097222219999998</v>
      </c>
      <c r="O2404">
        <v>0</v>
      </c>
      <c r="P2404">
        <v>0</v>
      </c>
      <c r="Q2404">
        <v>0</v>
      </c>
      <c r="R2404">
        <v>2</v>
      </c>
      <c r="S2404">
        <v>0</v>
      </c>
      <c r="T2404">
        <v>260</v>
      </c>
      <c r="U2404">
        <v>0</v>
      </c>
      <c r="V2404">
        <v>0</v>
      </c>
      <c r="W2404">
        <v>0</v>
      </c>
      <c r="X2404">
        <v>4.2194440000000002</v>
      </c>
      <c r="Y2404">
        <v>0</v>
      </c>
      <c r="Z2404">
        <v>548.52777800000001</v>
      </c>
    </row>
    <row r="2405" spans="1:26" x14ac:dyDescent="0.25">
      <c r="A2405">
        <v>2176750</v>
      </c>
      <c r="B2405">
        <v>1</v>
      </c>
      <c r="C2405" t="s">
        <v>77</v>
      </c>
      <c r="D2405" t="s">
        <v>111</v>
      </c>
      <c r="E2405" t="s">
        <v>181</v>
      </c>
      <c r="F2405" t="s">
        <v>7151</v>
      </c>
      <c r="G2405" t="s">
        <v>636</v>
      </c>
      <c r="H2405" t="s">
        <v>46</v>
      </c>
      <c r="I2405" t="s">
        <v>129</v>
      </c>
      <c r="J2405" t="s">
        <v>130</v>
      </c>
      <c r="K2405" t="s">
        <v>131</v>
      </c>
      <c r="L2405" t="s">
        <v>7152</v>
      </c>
      <c r="M2405" t="s">
        <v>7153</v>
      </c>
      <c r="N2405">
        <v>3.2441666659999999</v>
      </c>
      <c r="O2405">
        <v>0</v>
      </c>
      <c r="P2405">
        <v>0</v>
      </c>
      <c r="Q2405">
        <v>0</v>
      </c>
      <c r="R2405">
        <v>11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35.685833000000002</v>
      </c>
      <c r="Y2405">
        <v>0</v>
      </c>
      <c r="Z2405">
        <v>0</v>
      </c>
    </row>
    <row r="2406" spans="1:26" x14ac:dyDescent="0.25">
      <c r="A2406">
        <v>2176769</v>
      </c>
      <c r="B2406">
        <v>1</v>
      </c>
      <c r="C2406" t="s">
        <v>76</v>
      </c>
      <c r="D2406" t="s">
        <v>100</v>
      </c>
      <c r="E2406" t="s">
        <v>181</v>
      </c>
      <c r="F2406" t="s">
        <v>7154</v>
      </c>
      <c r="G2406" t="s">
        <v>194</v>
      </c>
      <c r="H2406" t="s">
        <v>46</v>
      </c>
      <c r="I2406" t="s">
        <v>129</v>
      </c>
      <c r="J2406" t="s">
        <v>130</v>
      </c>
      <c r="K2406" t="s">
        <v>131</v>
      </c>
      <c r="L2406" t="s">
        <v>7155</v>
      </c>
      <c r="M2406" t="s">
        <v>7156</v>
      </c>
      <c r="N2406">
        <v>3.5125000000000002</v>
      </c>
      <c r="O2406">
        <v>0</v>
      </c>
      <c r="P2406">
        <v>1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3.5125000000000002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2176685</v>
      </c>
      <c r="B2407">
        <v>1</v>
      </c>
      <c r="C2407" t="s">
        <v>77</v>
      </c>
      <c r="D2407" t="s">
        <v>123</v>
      </c>
      <c r="E2407" t="s">
        <v>718</v>
      </c>
      <c r="F2407" t="s">
        <v>7157</v>
      </c>
      <c r="G2407" t="s">
        <v>259</v>
      </c>
      <c r="H2407" t="s">
        <v>46</v>
      </c>
      <c r="I2407" t="s">
        <v>129</v>
      </c>
      <c r="J2407" t="s">
        <v>130</v>
      </c>
      <c r="K2407" t="s">
        <v>131</v>
      </c>
      <c r="L2407" t="s">
        <v>7158</v>
      </c>
      <c r="M2407" t="s">
        <v>7159</v>
      </c>
      <c r="N2407">
        <v>2.9525000000000001</v>
      </c>
      <c r="O2407">
        <v>0</v>
      </c>
      <c r="P2407">
        <v>74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218.48500000000001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2176691</v>
      </c>
      <c r="B2408">
        <v>1</v>
      </c>
      <c r="C2408" t="s">
        <v>77</v>
      </c>
      <c r="D2408" t="s">
        <v>110</v>
      </c>
      <c r="E2408" t="s">
        <v>143</v>
      </c>
      <c r="F2408" t="s">
        <v>7160</v>
      </c>
      <c r="G2408" t="s">
        <v>145</v>
      </c>
      <c r="H2408" t="s">
        <v>47</v>
      </c>
      <c r="I2408" t="s">
        <v>129</v>
      </c>
      <c r="J2408" t="s">
        <v>130</v>
      </c>
      <c r="K2408" t="s">
        <v>131</v>
      </c>
      <c r="L2408" t="s">
        <v>7161</v>
      </c>
      <c r="M2408" t="s">
        <v>7162</v>
      </c>
      <c r="N2408">
        <v>0.97194444400000002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5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4.8597219999999997</v>
      </c>
    </row>
    <row r="2409" spans="1:26" x14ac:dyDescent="0.25">
      <c r="A2409">
        <v>2176763</v>
      </c>
      <c r="B2409">
        <v>1</v>
      </c>
      <c r="C2409" t="s">
        <v>77</v>
      </c>
      <c r="D2409" t="s">
        <v>109</v>
      </c>
      <c r="E2409" t="s">
        <v>126</v>
      </c>
      <c r="F2409" t="s">
        <v>7163</v>
      </c>
      <c r="G2409" t="s">
        <v>140</v>
      </c>
      <c r="H2409" t="s">
        <v>46</v>
      </c>
      <c r="I2409" t="s">
        <v>129</v>
      </c>
      <c r="J2409" t="s">
        <v>130</v>
      </c>
      <c r="K2409" t="s">
        <v>131</v>
      </c>
      <c r="L2409" t="s">
        <v>7164</v>
      </c>
      <c r="M2409" t="s">
        <v>7165</v>
      </c>
      <c r="N2409">
        <v>2.483333333</v>
      </c>
      <c r="O2409">
        <v>0</v>
      </c>
      <c r="P2409">
        <v>1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2.483333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2176689</v>
      </c>
      <c r="B2410">
        <v>1</v>
      </c>
      <c r="C2410" t="s">
        <v>77</v>
      </c>
      <c r="D2410" t="s">
        <v>124</v>
      </c>
      <c r="E2410" t="s">
        <v>126</v>
      </c>
      <c r="F2410" t="s">
        <v>7166</v>
      </c>
      <c r="G2410" t="s">
        <v>128</v>
      </c>
      <c r="H2410" t="s">
        <v>46</v>
      </c>
      <c r="I2410" t="s">
        <v>129</v>
      </c>
      <c r="J2410" t="s">
        <v>130</v>
      </c>
      <c r="K2410" t="s">
        <v>131</v>
      </c>
      <c r="L2410" t="s">
        <v>7167</v>
      </c>
      <c r="M2410" t="s">
        <v>7168</v>
      </c>
      <c r="N2410">
        <v>4.8530555550000001</v>
      </c>
      <c r="O2410">
        <v>0</v>
      </c>
      <c r="P2410">
        <v>49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237.799722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2176727</v>
      </c>
      <c r="B2411">
        <v>1</v>
      </c>
      <c r="C2411" t="s">
        <v>76</v>
      </c>
      <c r="D2411" t="s">
        <v>97</v>
      </c>
      <c r="E2411" t="s">
        <v>134</v>
      </c>
      <c r="F2411" t="s">
        <v>7169</v>
      </c>
      <c r="G2411" t="s">
        <v>136</v>
      </c>
      <c r="H2411" t="s">
        <v>47</v>
      </c>
      <c r="I2411" t="s">
        <v>129</v>
      </c>
      <c r="J2411" t="s">
        <v>130</v>
      </c>
      <c r="K2411" t="s">
        <v>131</v>
      </c>
      <c r="L2411" t="s">
        <v>7170</v>
      </c>
      <c r="M2411" t="s">
        <v>7171</v>
      </c>
      <c r="N2411">
        <v>1.2222222220000001</v>
      </c>
      <c r="O2411">
        <v>20</v>
      </c>
      <c r="P2411">
        <v>2215</v>
      </c>
      <c r="Q2411">
        <v>0</v>
      </c>
      <c r="R2411">
        <v>0</v>
      </c>
      <c r="S2411">
        <v>0</v>
      </c>
      <c r="T2411">
        <v>0</v>
      </c>
      <c r="U2411">
        <v>24.444444000000001</v>
      </c>
      <c r="V2411">
        <v>2707.2222219999999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2176704</v>
      </c>
      <c r="B2412">
        <v>1</v>
      </c>
      <c r="C2412" t="s">
        <v>76</v>
      </c>
      <c r="D2412" t="s">
        <v>80</v>
      </c>
      <c r="E2412" t="s">
        <v>181</v>
      </c>
      <c r="F2412" t="s">
        <v>7172</v>
      </c>
      <c r="G2412" t="s">
        <v>194</v>
      </c>
      <c r="H2412" t="s">
        <v>46</v>
      </c>
      <c r="I2412" t="s">
        <v>129</v>
      </c>
      <c r="J2412" t="s">
        <v>130</v>
      </c>
      <c r="K2412" t="s">
        <v>131</v>
      </c>
      <c r="L2412" t="s">
        <v>7173</v>
      </c>
      <c r="M2412" t="s">
        <v>7174</v>
      </c>
      <c r="N2412">
        <v>4.7461111110000003</v>
      </c>
      <c r="O2412">
        <v>0</v>
      </c>
      <c r="P2412">
        <v>1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4.746111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2176839</v>
      </c>
      <c r="B2413">
        <v>1</v>
      </c>
      <c r="C2413" t="s">
        <v>76</v>
      </c>
      <c r="D2413" t="s">
        <v>88</v>
      </c>
      <c r="E2413" t="s">
        <v>718</v>
      </c>
      <c r="F2413" t="s">
        <v>7175</v>
      </c>
      <c r="G2413" t="s">
        <v>183</v>
      </c>
      <c r="H2413" t="s">
        <v>46</v>
      </c>
      <c r="I2413" t="s">
        <v>129</v>
      </c>
      <c r="J2413" t="s">
        <v>130</v>
      </c>
      <c r="K2413" t="s">
        <v>131</v>
      </c>
      <c r="L2413" t="s">
        <v>7176</v>
      </c>
      <c r="M2413" t="s">
        <v>7177</v>
      </c>
      <c r="N2413">
        <v>5.0291666660000001</v>
      </c>
      <c r="O2413">
        <v>0</v>
      </c>
      <c r="P2413">
        <v>1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5.0291670000000002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2176693</v>
      </c>
      <c r="B2414">
        <v>1</v>
      </c>
      <c r="C2414" t="s">
        <v>77</v>
      </c>
      <c r="D2414" t="s">
        <v>119</v>
      </c>
      <c r="E2414" t="s">
        <v>134</v>
      </c>
      <c r="F2414" t="s">
        <v>7178</v>
      </c>
      <c r="G2414" t="s">
        <v>136</v>
      </c>
      <c r="H2414" t="s">
        <v>47</v>
      </c>
      <c r="I2414" t="s">
        <v>129</v>
      </c>
      <c r="J2414" t="s">
        <v>130</v>
      </c>
      <c r="K2414" t="s">
        <v>131</v>
      </c>
      <c r="L2414" t="s">
        <v>7179</v>
      </c>
      <c r="M2414" t="s">
        <v>7180</v>
      </c>
      <c r="N2414">
        <v>1.629444444</v>
      </c>
      <c r="O2414">
        <v>129</v>
      </c>
      <c r="P2414">
        <v>406</v>
      </c>
      <c r="Q2414">
        <v>0</v>
      </c>
      <c r="R2414">
        <v>0</v>
      </c>
      <c r="S2414">
        <v>0</v>
      </c>
      <c r="T2414">
        <v>0</v>
      </c>
      <c r="U2414">
        <v>210.19833299999999</v>
      </c>
      <c r="V2414">
        <v>661.55444399999999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2176730</v>
      </c>
      <c r="B2415">
        <v>1</v>
      </c>
      <c r="C2415" t="s">
        <v>76</v>
      </c>
      <c r="D2415" t="s">
        <v>104</v>
      </c>
      <c r="E2415" t="s">
        <v>134</v>
      </c>
      <c r="F2415" t="s">
        <v>7181</v>
      </c>
      <c r="G2415" t="s">
        <v>136</v>
      </c>
      <c r="H2415" t="s">
        <v>47</v>
      </c>
      <c r="I2415" t="s">
        <v>129</v>
      </c>
      <c r="J2415" t="s">
        <v>130</v>
      </c>
      <c r="K2415" t="s">
        <v>131</v>
      </c>
      <c r="L2415" t="s">
        <v>7182</v>
      </c>
      <c r="M2415" t="s">
        <v>7183</v>
      </c>
      <c r="N2415">
        <v>1.9375</v>
      </c>
      <c r="O2415">
        <v>0</v>
      </c>
      <c r="P2415">
        <v>0</v>
      </c>
      <c r="Q2415">
        <v>9</v>
      </c>
      <c r="R2415">
        <v>1329</v>
      </c>
      <c r="S2415">
        <v>3</v>
      </c>
      <c r="T2415">
        <v>346</v>
      </c>
      <c r="U2415">
        <v>0</v>
      </c>
      <c r="V2415">
        <v>0</v>
      </c>
      <c r="W2415">
        <v>17.4375</v>
      </c>
      <c r="X2415">
        <v>2574.9375</v>
      </c>
      <c r="Y2415">
        <v>5.8125</v>
      </c>
      <c r="Z2415">
        <v>670.375</v>
      </c>
    </row>
    <row r="2416" spans="1:26" x14ac:dyDescent="0.25">
      <c r="A2416">
        <v>2176699</v>
      </c>
      <c r="B2416">
        <v>1</v>
      </c>
      <c r="C2416" t="s">
        <v>77</v>
      </c>
      <c r="D2416" t="s">
        <v>116</v>
      </c>
      <c r="E2416" t="s">
        <v>134</v>
      </c>
      <c r="F2416" t="s">
        <v>4170</v>
      </c>
      <c r="G2416" t="s">
        <v>136</v>
      </c>
      <c r="H2416" t="s">
        <v>47</v>
      </c>
      <c r="I2416" t="s">
        <v>129</v>
      </c>
      <c r="J2416" t="s">
        <v>130</v>
      </c>
      <c r="K2416" t="s">
        <v>131</v>
      </c>
      <c r="L2416" t="s">
        <v>7184</v>
      </c>
      <c r="M2416" t="s">
        <v>7185</v>
      </c>
      <c r="N2416">
        <v>0.44527777699999999</v>
      </c>
      <c r="O2416">
        <v>201</v>
      </c>
      <c r="P2416">
        <v>3631</v>
      </c>
      <c r="Q2416">
        <v>0</v>
      </c>
      <c r="R2416">
        <v>0</v>
      </c>
      <c r="S2416">
        <v>0</v>
      </c>
      <c r="T2416">
        <v>0</v>
      </c>
      <c r="U2416">
        <v>89.500833</v>
      </c>
      <c r="V2416">
        <v>1616.8036079999999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2176698</v>
      </c>
      <c r="B2417">
        <v>1</v>
      </c>
      <c r="C2417" t="s">
        <v>76</v>
      </c>
      <c r="D2417" t="s">
        <v>96</v>
      </c>
      <c r="E2417" t="s">
        <v>126</v>
      </c>
      <c r="F2417" t="s">
        <v>7186</v>
      </c>
      <c r="G2417" t="s">
        <v>418</v>
      </c>
      <c r="H2417" t="s">
        <v>46</v>
      </c>
      <c r="I2417" t="s">
        <v>129</v>
      </c>
      <c r="J2417" t="s">
        <v>130</v>
      </c>
      <c r="K2417" t="s">
        <v>251</v>
      </c>
      <c r="L2417" t="s">
        <v>7187</v>
      </c>
      <c r="M2417" t="s">
        <v>7188</v>
      </c>
      <c r="N2417">
        <v>2.5514683329999999</v>
      </c>
      <c r="O2417">
        <v>0</v>
      </c>
      <c r="P2417">
        <v>1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2.5514679999999998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2176711</v>
      </c>
      <c r="B2418">
        <v>1</v>
      </c>
      <c r="C2418" t="s">
        <v>76</v>
      </c>
      <c r="D2418" t="s">
        <v>82</v>
      </c>
      <c r="E2418" t="s">
        <v>181</v>
      </c>
      <c r="F2418" t="s">
        <v>7189</v>
      </c>
      <c r="G2418" t="s">
        <v>287</v>
      </c>
      <c r="H2418" t="s">
        <v>46</v>
      </c>
      <c r="I2418" t="s">
        <v>129</v>
      </c>
      <c r="J2418" t="s">
        <v>130</v>
      </c>
      <c r="K2418" t="s">
        <v>131</v>
      </c>
      <c r="L2418" t="s">
        <v>7190</v>
      </c>
      <c r="M2418" t="s">
        <v>7191</v>
      </c>
      <c r="N2418">
        <v>3.241666666</v>
      </c>
      <c r="O2418">
        <v>0</v>
      </c>
      <c r="P2418">
        <v>1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3.2416670000000001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2176717</v>
      </c>
      <c r="B2419">
        <v>1</v>
      </c>
      <c r="C2419" t="s">
        <v>77</v>
      </c>
      <c r="D2419" t="s">
        <v>118</v>
      </c>
      <c r="E2419" t="s">
        <v>186</v>
      </c>
      <c r="F2419" t="s">
        <v>7192</v>
      </c>
      <c r="G2419" t="s">
        <v>136</v>
      </c>
      <c r="H2419" t="s">
        <v>47</v>
      </c>
      <c r="I2419" t="s">
        <v>129</v>
      </c>
      <c r="J2419" t="s">
        <v>130</v>
      </c>
      <c r="K2419" t="s">
        <v>131</v>
      </c>
      <c r="L2419" t="s">
        <v>7193</v>
      </c>
      <c r="M2419" t="s">
        <v>7194</v>
      </c>
      <c r="N2419">
        <v>0.49027777700000003</v>
      </c>
      <c r="O2419">
        <v>17</v>
      </c>
      <c r="P2419">
        <v>8635</v>
      </c>
      <c r="Q2419">
        <v>0</v>
      </c>
      <c r="R2419">
        <v>0</v>
      </c>
      <c r="S2419">
        <v>0</v>
      </c>
      <c r="T2419">
        <v>0</v>
      </c>
      <c r="U2419">
        <v>8.3347219999999993</v>
      </c>
      <c r="V2419">
        <v>4233.5486039999996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2176707</v>
      </c>
      <c r="B2420">
        <v>1</v>
      </c>
      <c r="C2420" t="s">
        <v>77</v>
      </c>
      <c r="D2420" t="s">
        <v>119</v>
      </c>
      <c r="E2420" t="s">
        <v>186</v>
      </c>
      <c r="F2420" t="s">
        <v>7195</v>
      </c>
      <c r="G2420" t="s">
        <v>136</v>
      </c>
      <c r="H2420" t="s">
        <v>47</v>
      </c>
      <c r="I2420" t="s">
        <v>129</v>
      </c>
      <c r="J2420" t="s">
        <v>130</v>
      </c>
      <c r="K2420" t="s">
        <v>131</v>
      </c>
      <c r="L2420" t="s">
        <v>7196</v>
      </c>
      <c r="M2420" t="s">
        <v>7197</v>
      </c>
      <c r="N2420">
        <v>1.1144444440000001</v>
      </c>
      <c r="O2420">
        <v>2</v>
      </c>
      <c r="P2420">
        <v>179</v>
      </c>
      <c r="Q2420">
        <v>0</v>
      </c>
      <c r="R2420">
        <v>0</v>
      </c>
      <c r="S2420">
        <v>54</v>
      </c>
      <c r="T2420">
        <v>1528</v>
      </c>
      <c r="U2420">
        <v>2.2288890000000001</v>
      </c>
      <c r="V2420">
        <v>199.48555500000001</v>
      </c>
      <c r="W2420">
        <v>0</v>
      </c>
      <c r="X2420">
        <v>0</v>
      </c>
      <c r="Y2420">
        <v>60.18</v>
      </c>
      <c r="Z2420">
        <v>1702.87111</v>
      </c>
    </row>
    <row r="2421" spans="1:26" x14ac:dyDescent="0.25">
      <c r="A2421">
        <v>2176714</v>
      </c>
      <c r="B2421">
        <v>1</v>
      </c>
      <c r="C2421" t="s">
        <v>76</v>
      </c>
      <c r="D2421" t="s">
        <v>84</v>
      </c>
      <c r="E2421" t="s">
        <v>126</v>
      </c>
      <c r="F2421" t="s">
        <v>7198</v>
      </c>
      <c r="G2421" t="s">
        <v>128</v>
      </c>
      <c r="H2421" t="s">
        <v>46</v>
      </c>
      <c r="I2421" t="s">
        <v>129</v>
      </c>
      <c r="J2421" t="s">
        <v>130</v>
      </c>
      <c r="K2421" t="s">
        <v>131</v>
      </c>
      <c r="L2421" t="s">
        <v>7199</v>
      </c>
      <c r="M2421" t="s">
        <v>7200</v>
      </c>
      <c r="N2421">
        <v>1.3702777770000001</v>
      </c>
      <c r="O2421">
        <v>0</v>
      </c>
      <c r="P2421">
        <v>110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150.73055500000001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2176743</v>
      </c>
      <c r="B2422">
        <v>1</v>
      </c>
      <c r="C2422" t="s">
        <v>76</v>
      </c>
      <c r="D2422" t="s">
        <v>102</v>
      </c>
      <c r="E2422" t="s">
        <v>143</v>
      </c>
      <c r="F2422" t="s">
        <v>7201</v>
      </c>
      <c r="G2422" t="s">
        <v>136</v>
      </c>
      <c r="H2422" t="s">
        <v>47</v>
      </c>
      <c r="I2422" t="s">
        <v>129</v>
      </c>
      <c r="J2422" t="s">
        <v>130</v>
      </c>
      <c r="K2422" t="s">
        <v>131</v>
      </c>
      <c r="L2422" t="s">
        <v>7202</v>
      </c>
      <c r="M2422" t="s">
        <v>7203</v>
      </c>
      <c r="N2422">
        <v>4.9580555549999996</v>
      </c>
      <c r="O2422">
        <v>1</v>
      </c>
      <c r="P2422">
        <v>24</v>
      </c>
      <c r="Q2422">
        <v>0</v>
      </c>
      <c r="R2422">
        <v>0</v>
      </c>
      <c r="S2422">
        <v>0</v>
      </c>
      <c r="T2422">
        <v>0</v>
      </c>
      <c r="U2422">
        <v>4.958056</v>
      </c>
      <c r="V2422">
        <v>118.99333300000001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2176710</v>
      </c>
      <c r="B2423">
        <v>1</v>
      </c>
      <c r="C2423" t="s">
        <v>76</v>
      </c>
      <c r="D2423" t="s">
        <v>94</v>
      </c>
      <c r="E2423" t="s">
        <v>186</v>
      </c>
      <c r="F2423" t="s">
        <v>6912</v>
      </c>
      <c r="G2423" t="s">
        <v>201</v>
      </c>
      <c r="H2423" t="s">
        <v>47</v>
      </c>
      <c r="I2423" t="s">
        <v>129</v>
      </c>
      <c r="J2423" t="s">
        <v>130</v>
      </c>
      <c r="K2423" t="s">
        <v>131</v>
      </c>
      <c r="L2423" t="s">
        <v>7204</v>
      </c>
      <c r="M2423" t="s">
        <v>7205</v>
      </c>
      <c r="N2423">
        <v>0.252222222</v>
      </c>
      <c r="O2423">
        <v>38</v>
      </c>
      <c r="P2423">
        <v>276</v>
      </c>
      <c r="Q2423">
        <v>0</v>
      </c>
      <c r="R2423">
        <v>0</v>
      </c>
      <c r="S2423">
        <v>0</v>
      </c>
      <c r="T2423">
        <v>0</v>
      </c>
      <c r="U2423">
        <v>9.5844439999999995</v>
      </c>
      <c r="V2423">
        <v>69.613332999999997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2176720</v>
      </c>
      <c r="B2424">
        <v>1</v>
      </c>
      <c r="C2424" t="s">
        <v>77</v>
      </c>
      <c r="D2424" t="s">
        <v>118</v>
      </c>
      <c r="E2424" t="s">
        <v>134</v>
      </c>
      <c r="F2424" t="s">
        <v>7206</v>
      </c>
      <c r="G2424" t="s">
        <v>136</v>
      </c>
      <c r="H2424" t="s">
        <v>47</v>
      </c>
      <c r="I2424" t="s">
        <v>129</v>
      </c>
      <c r="J2424" t="s">
        <v>130</v>
      </c>
      <c r="K2424" t="s">
        <v>131</v>
      </c>
      <c r="L2424" t="s">
        <v>7207</v>
      </c>
      <c r="M2424" t="s">
        <v>7208</v>
      </c>
      <c r="N2424">
        <v>3.8133333330000001</v>
      </c>
      <c r="O2424">
        <v>22</v>
      </c>
      <c r="P2424">
        <v>115</v>
      </c>
      <c r="Q2424">
        <v>0</v>
      </c>
      <c r="R2424">
        <v>0</v>
      </c>
      <c r="S2424">
        <v>0</v>
      </c>
      <c r="T2424">
        <v>0</v>
      </c>
      <c r="U2424">
        <v>83.893332999999998</v>
      </c>
      <c r="V2424">
        <v>438.53333300000003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2176718</v>
      </c>
      <c r="B2425">
        <v>1</v>
      </c>
      <c r="C2425" t="s">
        <v>77</v>
      </c>
      <c r="D2425" t="s">
        <v>109</v>
      </c>
      <c r="E2425" t="s">
        <v>126</v>
      </c>
      <c r="F2425" t="s">
        <v>7209</v>
      </c>
      <c r="G2425" t="s">
        <v>128</v>
      </c>
      <c r="H2425" t="s">
        <v>46</v>
      </c>
      <c r="I2425" t="s">
        <v>129</v>
      </c>
      <c r="J2425" t="s">
        <v>130</v>
      </c>
      <c r="K2425" t="s">
        <v>131</v>
      </c>
      <c r="L2425" t="s">
        <v>7210</v>
      </c>
      <c r="M2425" t="s">
        <v>7211</v>
      </c>
      <c r="N2425">
        <v>4.4138888879999998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49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216.28055599999999</v>
      </c>
    </row>
    <row r="2426" spans="1:26" x14ac:dyDescent="0.25">
      <c r="A2426">
        <v>2176713</v>
      </c>
      <c r="B2426">
        <v>1</v>
      </c>
      <c r="C2426" t="s">
        <v>76</v>
      </c>
      <c r="D2426" t="s">
        <v>104</v>
      </c>
      <c r="E2426" t="s">
        <v>186</v>
      </c>
      <c r="F2426" t="s">
        <v>7212</v>
      </c>
      <c r="G2426" t="s">
        <v>136</v>
      </c>
      <c r="H2426" t="s">
        <v>47</v>
      </c>
      <c r="I2426" t="s">
        <v>129</v>
      </c>
      <c r="J2426" t="s">
        <v>130</v>
      </c>
      <c r="K2426" t="s">
        <v>131</v>
      </c>
      <c r="L2426" t="s">
        <v>7213</v>
      </c>
      <c r="M2426" t="s">
        <v>7214</v>
      </c>
      <c r="N2426">
        <v>9.7777776999999996E-2</v>
      </c>
      <c r="O2426">
        <v>0</v>
      </c>
      <c r="P2426">
        <v>0</v>
      </c>
      <c r="Q2426">
        <v>13</v>
      </c>
      <c r="R2426">
        <v>2238</v>
      </c>
      <c r="S2426">
        <v>4</v>
      </c>
      <c r="T2426">
        <v>746</v>
      </c>
      <c r="U2426">
        <v>0</v>
      </c>
      <c r="V2426">
        <v>0</v>
      </c>
      <c r="W2426">
        <v>1.2711110000000001</v>
      </c>
      <c r="X2426">
        <v>218.82666499999999</v>
      </c>
      <c r="Y2426">
        <v>0.39111099999999999</v>
      </c>
      <c r="Z2426">
        <v>72.942222000000001</v>
      </c>
    </row>
    <row r="2427" spans="1:26" x14ac:dyDescent="0.25">
      <c r="A2427">
        <v>2176724</v>
      </c>
      <c r="B2427">
        <v>1</v>
      </c>
      <c r="C2427" t="s">
        <v>77</v>
      </c>
      <c r="D2427" t="s">
        <v>124</v>
      </c>
      <c r="E2427" t="s">
        <v>126</v>
      </c>
      <c r="F2427" t="s">
        <v>7215</v>
      </c>
      <c r="G2427" t="s">
        <v>128</v>
      </c>
      <c r="H2427" t="s">
        <v>46</v>
      </c>
      <c r="I2427" t="s">
        <v>129</v>
      </c>
      <c r="J2427" t="s">
        <v>130</v>
      </c>
      <c r="K2427" t="s">
        <v>131</v>
      </c>
      <c r="L2427" t="s">
        <v>7216</v>
      </c>
      <c r="M2427" t="s">
        <v>7217</v>
      </c>
      <c r="N2427">
        <v>9.3641666659999991</v>
      </c>
      <c r="O2427">
        <v>0</v>
      </c>
      <c r="P2427">
        <v>30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280.92500000000001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2176735</v>
      </c>
      <c r="B2428">
        <v>1</v>
      </c>
      <c r="C2428" t="s">
        <v>76</v>
      </c>
      <c r="D2428" t="s">
        <v>104</v>
      </c>
      <c r="E2428" t="s">
        <v>134</v>
      </c>
      <c r="F2428" t="s">
        <v>7218</v>
      </c>
      <c r="G2428" t="s">
        <v>136</v>
      </c>
      <c r="H2428" t="s">
        <v>47</v>
      </c>
      <c r="I2428" t="s">
        <v>129</v>
      </c>
      <c r="J2428" t="s">
        <v>130</v>
      </c>
      <c r="K2428" t="s">
        <v>131</v>
      </c>
      <c r="L2428" t="s">
        <v>7219</v>
      </c>
      <c r="M2428" t="s">
        <v>7220</v>
      </c>
      <c r="N2428">
        <v>2.2488888880000002</v>
      </c>
      <c r="O2428">
        <v>0</v>
      </c>
      <c r="P2428">
        <v>0</v>
      </c>
      <c r="Q2428">
        <v>1</v>
      </c>
      <c r="R2428">
        <v>185</v>
      </c>
      <c r="S2428">
        <v>3</v>
      </c>
      <c r="T2428">
        <v>344</v>
      </c>
      <c r="U2428">
        <v>0</v>
      </c>
      <c r="V2428">
        <v>0</v>
      </c>
      <c r="W2428">
        <v>2.2488890000000001</v>
      </c>
      <c r="X2428">
        <v>416.044444</v>
      </c>
      <c r="Y2428">
        <v>6.7466670000000004</v>
      </c>
      <c r="Z2428">
        <v>773.61777700000005</v>
      </c>
    </row>
    <row r="2429" spans="1:26" x14ac:dyDescent="0.25">
      <c r="A2429">
        <v>2176728</v>
      </c>
      <c r="B2429">
        <v>1</v>
      </c>
      <c r="C2429" t="s">
        <v>76</v>
      </c>
      <c r="D2429" t="s">
        <v>80</v>
      </c>
      <c r="E2429" t="s">
        <v>126</v>
      </c>
      <c r="F2429" t="s">
        <v>7221</v>
      </c>
      <c r="G2429" t="s">
        <v>128</v>
      </c>
      <c r="H2429" t="s">
        <v>46</v>
      </c>
      <c r="I2429" t="s">
        <v>129</v>
      </c>
      <c r="J2429" t="s">
        <v>130</v>
      </c>
      <c r="K2429" t="s">
        <v>131</v>
      </c>
      <c r="L2429" t="s">
        <v>7222</v>
      </c>
      <c r="M2429" t="s">
        <v>7223</v>
      </c>
      <c r="N2429">
        <v>4.3316666660000003</v>
      </c>
      <c r="O2429">
        <v>0</v>
      </c>
      <c r="P2429">
        <v>125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541.45833300000004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2176754</v>
      </c>
      <c r="B2430">
        <v>1</v>
      </c>
      <c r="C2430" t="s">
        <v>76</v>
      </c>
      <c r="D2430" t="s">
        <v>102</v>
      </c>
      <c r="E2430" t="s">
        <v>161</v>
      </c>
      <c r="F2430" t="s">
        <v>7224</v>
      </c>
      <c r="G2430" t="s">
        <v>402</v>
      </c>
      <c r="H2430" t="s">
        <v>46</v>
      </c>
      <c r="I2430" t="s">
        <v>129</v>
      </c>
      <c r="J2430" t="s">
        <v>130</v>
      </c>
      <c r="K2430" t="s">
        <v>131</v>
      </c>
      <c r="L2430" t="s">
        <v>7225</v>
      </c>
      <c r="M2430" t="s">
        <v>7226</v>
      </c>
      <c r="N2430">
        <v>1.345555555</v>
      </c>
      <c r="O2430">
        <v>0</v>
      </c>
      <c r="P2430">
        <v>7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9.4188890000000001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2176722</v>
      </c>
      <c r="B2431">
        <v>1</v>
      </c>
      <c r="C2431" t="s">
        <v>77</v>
      </c>
      <c r="D2431" t="s">
        <v>110</v>
      </c>
      <c r="E2431" t="s">
        <v>161</v>
      </c>
      <c r="F2431" t="s">
        <v>7227</v>
      </c>
      <c r="G2431" t="s">
        <v>402</v>
      </c>
      <c r="H2431" t="s">
        <v>46</v>
      </c>
      <c r="I2431" t="s">
        <v>129</v>
      </c>
      <c r="J2431" t="s">
        <v>130</v>
      </c>
      <c r="K2431" t="s">
        <v>131</v>
      </c>
      <c r="L2431" t="s">
        <v>7228</v>
      </c>
      <c r="M2431" t="s">
        <v>7229</v>
      </c>
      <c r="N2431">
        <v>0.91305555500000002</v>
      </c>
      <c r="O2431">
        <v>0</v>
      </c>
      <c r="P2431">
        <v>0</v>
      </c>
      <c r="Q2431">
        <v>0</v>
      </c>
      <c r="R2431">
        <v>4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3.6522220000000001</v>
      </c>
      <c r="Y2431">
        <v>0</v>
      </c>
      <c r="Z2431">
        <v>0</v>
      </c>
    </row>
    <row r="2432" spans="1:26" x14ac:dyDescent="0.25">
      <c r="A2432">
        <v>2176737</v>
      </c>
      <c r="B2432">
        <v>1</v>
      </c>
      <c r="C2432" t="s">
        <v>76</v>
      </c>
      <c r="D2432" t="s">
        <v>101</v>
      </c>
      <c r="E2432" t="s">
        <v>181</v>
      </c>
      <c r="F2432" t="s">
        <v>7230</v>
      </c>
      <c r="G2432" t="s">
        <v>194</v>
      </c>
      <c r="H2432" t="s">
        <v>46</v>
      </c>
      <c r="I2432" t="s">
        <v>129</v>
      </c>
      <c r="J2432" t="s">
        <v>130</v>
      </c>
      <c r="K2432" t="s">
        <v>131</v>
      </c>
      <c r="L2432" t="s">
        <v>7231</v>
      </c>
      <c r="M2432" t="s">
        <v>7232</v>
      </c>
      <c r="N2432">
        <v>4.1130555549999999</v>
      </c>
      <c r="O2432">
        <v>0</v>
      </c>
      <c r="P2432">
        <v>1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4.1130560000000003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2176770</v>
      </c>
      <c r="B2433">
        <v>1</v>
      </c>
      <c r="C2433" t="s">
        <v>77</v>
      </c>
      <c r="D2433" t="s">
        <v>114</v>
      </c>
      <c r="E2433" t="s">
        <v>134</v>
      </c>
      <c r="F2433" t="s">
        <v>7233</v>
      </c>
      <c r="G2433" t="s">
        <v>136</v>
      </c>
      <c r="H2433" t="s">
        <v>47</v>
      </c>
      <c r="I2433" t="s">
        <v>129</v>
      </c>
      <c r="J2433" t="s">
        <v>130</v>
      </c>
      <c r="K2433" t="s">
        <v>131</v>
      </c>
      <c r="L2433" t="s">
        <v>7234</v>
      </c>
      <c r="M2433" t="s">
        <v>7235</v>
      </c>
      <c r="N2433">
        <v>2.8347222219999999</v>
      </c>
      <c r="O2433">
        <v>0</v>
      </c>
      <c r="P2433">
        <v>55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155.90972199999999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2176733</v>
      </c>
      <c r="B2434">
        <v>1</v>
      </c>
      <c r="C2434" t="s">
        <v>76</v>
      </c>
      <c r="D2434" t="s">
        <v>89</v>
      </c>
      <c r="E2434" t="s">
        <v>161</v>
      </c>
      <c r="F2434" t="s">
        <v>7236</v>
      </c>
      <c r="G2434" t="s">
        <v>402</v>
      </c>
      <c r="H2434" t="s">
        <v>46</v>
      </c>
      <c r="I2434" t="s">
        <v>129</v>
      </c>
      <c r="J2434" t="s">
        <v>130</v>
      </c>
      <c r="K2434" t="s">
        <v>131</v>
      </c>
      <c r="L2434" t="s">
        <v>7237</v>
      </c>
      <c r="M2434" t="s">
        <v>7238</v>
      </c>
      <c r="N2434">
        <v>2.6272222219999999</v>
      </c>
      <c r="O2434">
        <v>0</v>
      </c>
      <c r="P2434">
        <v>132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346.79333300000002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2176822</v>
      </c>
      <c r="B2435">
        <v>1</v>
      </c>
      <c r="C2435" t="s">
        <v>76</v>
      </c>
      <c r="D2435" t="s">
        <v>88</v>
      </c>
      <c r="E2435" t="s">
        <v>126</v>
      </c>
      <c r="F2435" t="s">
        <v>7239</v>
      </c>
      <c r="G2435" t="s">
        <v>140</v>
      </c>
      <c r="H2435" t="s">
        <v>46</v>
      </c>
      <c r="I2435" t="s">
        <v>129</v>
      </c>
      <c r="J2435" t="s">
        <v>130</v>
      </c>
      <c r="K2435" t="s">
        <v>131</v>
      </c>
      <c r="L2435" t="s">
        <v>7240</v>
      </c>
      <c r="M2435" t="s">
        <v>7241</v>
      </c>
      <c r="N2435">
        <v>7.1869444439999999</v>
      </c>
      <c r="O2435">
        <v>0</v>
      </c>
      <c r="P2435">
        <v>65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467.15138899999999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2176755</v>
      </c>
      <c r="B2436">
        <v>1</v>
      </c>
      <c r="C2436" t="s">
        <v>76</v>
      </c>
      <c r="D2436" t="s">
        <v>89</v>
      </c>
      <c r="E2436" t="s">
        <v>126</v>
      </c>
      <c r="F2436" t="s">
        <v>7242</v>
      </c>
      <c r="G2436" t="s">
        <v>128</v>
      </c>
      <c r="H2436" t="s">
        <v>46</v>
      </c>
      <c r="I2436" t="s">
        <v>129</v>
      </c>
      <c r="J2436" t="s">
        <v>130</v>
      </c>
      <c r="K2436" t="s">
        <v>131</v>
      </c>
      <c r="L2436" t="s">
        <v>7243</v>
      </c>
      <c r="M2436" t="s">
        <v>7244</v>
      </c>
      <c r="N2436">
        <v>1.701944444</v>
      </c>
      <c r="O2436">
        <v>0</v>
      </c>
      <c r="P2436">
        <v>6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10.211667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2176745</v>
      </c>
      <c r="B2437">
        <v>1</v>
      </c>
      <c r="C2437" t="s">
        <v>76</v>
      </c>
      <c r="D2437" t="s">
        <v>85</v>
      </c>
      <c r="E2437" t="s">
        <v>181</v>
      </c>
      <c r="F2437" t="s">
        <v>7245</v>
      </c>
      <c r="G2437" t="s">
        <v>183</v>
      </c>
      <c r="H2437" t="s">
        <v>46</v>
      </c>
      <c r="I2437" t="s">
        <v>129</v>
      </c>
      <c r="J2437" t="s">
        <v>130</v>
      </c>
      <c r="K2437" t="s">
        <v>131</v>
      </c>
      <c r="L2437" t="s">
        <v>7246</v>
      </c>
      <c r="M2437" t="s">
        <v>7247</v>
      </c>
      <c r="N2437">
        <v>3.3786111110000001</v>
      </c>
      <c r="O2437">
        <v>0</v>
      </c>
      <c r="P2437">
        <v>1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3.3786109999999998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2176741</v>
      </c>
      <c r="B2438">
        <v>1</v>
      </c>
      <c r="C2438" t="s">
        <v>76</v>
      </c>
      <c r="D2438" t="s">
        <v>96</v>
      </c>
      <c r="E2438" t="s">
        <v>181</v>
      </c>
      <c r="F2438" t="s">
        <v>7248</v>
      </c>
      <c r="G2438" t="s">
        <v>194</v>
      </c>
      <c r="H2438" t="s">
        <v>46</v>
      </c>
      <c r="I2438" t="s">
        <v>129</v>
      </c>
      <c r="J2438" t="s">
        <v>130</v>
      </c>
      <c r="K2438" t="s">
        <v>131</v>
      </c>
      <c r="L2438" t="s">
        <v>7249</v>
      </c>
      <c r="M2438" t="s">
        <v>7250</v>
      </c>
      <c r="N2438">
        <v>2.3233333329999999</v>
      </c>
      <c r="O2438">
        <v>0</v>
      </c>
      <c r="P2438">
        <v>1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2.3233329999999999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2176749</v>
      </c>
      <c r="B2439">
        <v>1</v>
      </c>
      <c r="C2439" t="s">
        <v>76</v>
      </c>
      <c r="D2439" t="s">
        <v>87</v>
      </c>
      <c r="E2439" t="s">
        <v>143</v>
      </c>
      <c r="F2439" t="s">
        <v>7251</v>
      </c>
      <c r="G2439" t="s">
        <v>145</v>
      </c>
      <c r="H2439" t="s">
        <v>47</v>
      </c>
      <c r="I2439" t="s">
        <v>129</v>
      </c>
      <c r="J2439" t="s">
        <v>130</v>
      </c>
      <c r="K2439" t="s">
        <v>131</v>
      </c>
      <c r="L2439" t="s">
        <v>6987</v>
      </c>
      <c r="M2439" t="s">
        <v>7252</v>
      </c>
      <c r="N2439">
        <v>3.0933333329999999</v>
      </c>
      <c r="O2439">
        <v>0</v>
      </c>
      <c r="P2439">
        <v>0</v>
      </c>
      <c r="Q2439">
        <v>1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3.0933329999999999</v>
      </c>
      <c r="X2439">
        <v>0</v>
      </c>
      <c r="Y2439">
        <v>0</v>
      </c>
      <c r="Z2439">
        <v>0</v>
      </c>
    </row>
    <row r="2440" spans="1:26" x14ac:dyDescent="0.25">
      <c r="A2440">
        <v>2176758</v>
      </c>
      <c r="B2440">
        <v>1</v>
      </c>
      <c r="C2440" t="s">
        <v>77</v>
      </c>
      <c r="D2440" t="s">
        <v>108</v>
      </c>
      <c r="E2440" t="s">
        <v>126</v>
      </c>
      <c r="F2440" t="s">
        <v>7253</v>
      </c>
      <c r="G2440" t="s">
        <v>128</v>
      </c>
      <c r="H2440" t="s">
        <v>46</v>
      </c>
      <c r="I2440" t="s">
        <v>129</v>
      </c>
      <c r="J2440" t="s">
        <v>130</v>
      </c>
      <c r="K2440" t="s">
        <v>131</v>
      </c>
      <c r="L2440" t="s">
        <v>7254</v>
      </c>
      <c r="M2440" t="s">
        <v>7255</v>
      </c>
      <c r="N2440">
        <v>3.4866666660000001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16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55.786667000000001</v>
      </c>
    </row>
    <row r="2441" spans="1:26" x14ac:dyDescent="0.25">
      <c r="A2441">
        <v>2176782</v>
      </c>
      <c r="B2441">
        <v>1</v>
      </c>
      <c r="C2441" t="s">
        <v>77</v>
      </c>
      <c r="D2441" t="s">
        <v>109</v>
      </c>
      <c r="E2441" t="s">
        <v>126</v>
      </c>
      <c r="F2441" t="s">
        <v>7256</v>
      </c>
      <c r="G2441" t="s">
        <v>152</v>
      </c>
      <c r="H2441" t="s">
        <v>46</v>
      </c>
      <c r="I2441" t="s">
        <v>129</v>
      </c>
      <c r="J2441" t="s">
        <v>130</v>
      </c>
      <c r="K2441" t="s">
        <v>131</v>
      </c>
      <c r="L2441" t="s">
        <v>7257</v>
      </c>
      <c r="M2441" t="s">
        <v>7258</v>
      </c>
      <c r="N2441">
        <v>2.622222222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6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15.733333</v>
      </c>
    </row>
    <row r="2442" spans="1:26" x14ac:dyDescent="0.25">
      <c r="A2442">
        <v>2176842</v>
      </c>
      <c r="B2442">
        <v>1</v>
      </c>
      <c r="C2442" t="s">
        <v>76</v>
      </c>
      <c r="D2442" t="s">
        <v>89</v>
      </c>
      <c r="E2442" t="s">
        <v>161</v>
      </c>
      <c r="F2442" t="s">
        <v>7259</v>
      </c>
      <c r="G2442" t="s">
        <v>402</v>
      </c>
      <c r="H2442" t="s">
        <v>46</v>
      </c>
      <c r="I2442" t="s">
        <v>129</v>
      </c>
      <c r="J2442" t="s">
        <v>130</v>
      </c>
      <c r="K2442" t="s">
        <v>131</v>
      </c>
      <c r="L2442" t="s">
        <v>7260</v>
      </c>
      <c r="M2442" t="s">
        <v>7261</v>
      </c>
      <c r="N2442">
        <v>2.9624999999999999</v>
      </c>
      <c r="O2442">
        <v>0</v>
      </c>
      <c r="P2442">
        <v>25</v>
      </c>
      <c r="Q2442">
        <v>0</v>
      </c>
      <c r="R2442">
        <v>1</v>
      </c>
      <c r="S2442">
        <v>0</v>
      </c>
      <c r="T2442">
        <v>0</v>
      </c>
      <c r="U2442">
        <v>0</v>
      </c>
      <c r="V2442">
        <v>74.0625</v>
      </c>
      <c r="W2442">
        <v>0</v>
      </c>
      <c r="X2442">
        <v>2.9624999999999999</v>
      </c>
      <c r="Y2442">
        <v>0</v>
      </c>
      <c r="Z2442">
        <v>0</v>
      </c>
    </row>
    <row r="2443" spans="1:26" x14ac:dyDescent="0.25">
      <c r="A2443">
        <v>2176793</v>
      </c>
      <c r="B2443">
        <v>1</v>
      </c>
      <c r="C2443" t="s">
        <v>77</v>
      </c>
      <c r="D2443" t="s">
        <v>109</v>
      </c>
      <c r="E2443" t="s">
        <v>161</v>
      </c>
      <c r="F2443" t="s">
        <v>7262</v>
      </c>
      <c r="G2443" t="s">
        <v>402</v>
      </c>
      <c r="H2443" t="s">
        <v>46</v>
      </c>
      <c r="I2443" t="s">
        <v>129</v>
      </c>
      <c r="J2443" t="s">
        <v>130</v>
      </c>
      <c r="K2443" t="s">
        <v>131</v>
      </c>
      <c r="L2443" t="s">
        <v>7263</v>
      </c>
      <c r="M2443" t="s">
        <v>7264</v>
      </c>
      <c r="N2443">
        <v>1.6088888880000001</v>
      </c>
      <c r="O2443">
        <v>0</v>
      </c>
      <c r="P2443">
        <v>140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225.24444399999999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2176761</v>
      </c>
      <c r="B2444">
        <v>1</v>
      </c>
      <c r="C2444" t="s">
        <v>77</v>
      </c>
      <c r="D2444" t="s">
        <v>124</v>
      </c>
      <c r="E2444" t="s">
        <v>181</v>
      </c>
      <c r="F2444" t="s">
        <v>7265</v>
      </c>
      <c r="G2444" t="s">
        <v>183</v>
      </c>
      <c r="H2444" t="s">
        <v>46</v>
      </c>
      <c r="I2444" t="s">
        <v>129</v>
      </c>
      <c r="J2444" t="s">
        <v>130</v>
      </c>
      <c r="K2444" t="s">
        <v>131</v>
      </c>
      <c r="L2444" t="s">
        <v>7266</v>
      </c>
      <c r="M2444" t="s">
        <v>7267</v>
      </c>
      <c r="N2444">
        <v>9.7074999999999996</v>
      </c>
      <c r="O2444">
        <v>0</v>
      </c>
      <c r="P2444">
        <v>6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58.244999999999997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2176773</v>
      </c>
      <c r="B2445">
        <v>1</v>
      </c>
      <c r="C2445" t="s">
        <v>76</v>
      </c>
      <c r="D2445" t="s">
        <v>89</v>
      </c>
      <c r="E2445" t="s">
        <v>126</v>
      </c>
      <c r="F2445" t="s">
        <v>7268</v>
      </c>
      <c r="G2445" t="s">
        <v>128</v>
      </c>
      <c r="H2445" t="s">
        <v>46</v>
      </c>
      <c r="I2445" t="s">
        <v>129</v>
      </c>
      <c r="J2445" t="s">
        <v>130</v>
      </c>
      <c r="K2445" t="s">
        <v>131</v>
      </c>
      <c r="L2445" t="s">
        <v>7269</v>
      </c>
      <c r="M2445" t="s">
        <v>7270</v>
      </c>
      <c r="N2445">
        <v>1.6488888880000001</v>
      </c>
      <c r="O2445">
        <v>0</v>
      </c>
      <c r="P2445">
        <v>31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51.115555999999998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2176771</v>
      </c>
      <c r="B2446">
        <v>1</v>
      </c>
      <c r="C2446" t="s">
        <v>76</v>
      </c>
      <c r="D2446" t="s">
        <v>86</v>
      </c>
      <c r="E2446" t="s">
        <v>181</v>
      </c>
      <c r="F2446" t="s">
        <v>7271</v>
      </c>
      <c r="G2446" t="s">
        <v>194</v>
      </c>
      <c r="H2446" t="s">
        <v>46</v>
      </c>
      <c r="I2446" t="s">
        <v>129</v>
      </c>
      <c r="J2446" t="s">
        <v>130</v>
      </c>
      <c r="K2446" t="s">
        <v>131</v>
      </c>
      <c r="L2446" t="s">
        <v>7272</v>
      </c>
      <c r="M2446" t="s">
        <v>7273</v>
      </c>
      <c r="N2446">
        <v>3.4027777769999998</v>
      </c>
      <c r="O2446">
        <v>0</v>
      </c>
      <c r="P2446">
        <v>1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3.4027780000000001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2176760</v>
      </c>
      <c r="B2447">
        <v>1</v>
      </c>
      <c r="C2447" t="s">
        <v>76</v>
      </c>
      <c r="D2447" t="s">
        <v>79</v>
      </c>
      <c r="E2447" t="s">
        <v>181</v>
      </c>
      <c r="F2447" t="s">
        <v>7274</v>
      </c>
      <c r="G2447" t="s">
        <v>194</v>
      </c>
      <c r="H2447" t="s">
        <v>46</v>
      </c>
      <c r="I2447" t="s">
        <v>129</v>
      </c>
      <c r="J2447" t="s">
        <v>130</v>
      </c>
      <c r="K2447" t="s">
        <v>131</v>
      </c>
      <c r="L2447" t="s">
        <v>7275</v>
      </c>
      <c r="M2447" t="s">
        <v>7276</v>
      </c>
      <c r="N2447">
        <v>1.5241666659999999</v>
      </c>
      <c r="O2447">
        <v>0</v>
      </c>
      <c r="P2447">
        <v>1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1.524167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2176783</v>
      </c>
      <c r="B2448">
        <v>1</v>
      </c>
      <c r="C2448" t="s">
        <v>77</v>
      </c>
      <c r="D2448" t="s">
        <v>114</v>
      </c>
      <c r="E2448" t="s">
        <v>126</v>
      </c>
      <c r="F2448" t="s">
        <v>7277</v>
      </c>
      <c r="G2448" t="s">
        <v>128</v>
      </c>
      <c r="H2448" t="s">
        <v>46</v>
      </c>
      <c r="I2448" t="s">
        <v>129</v>
      </c>
      <c r="J2448" t="s">
        <v>130</v>
      </c>
      <c r="K2448" t="s">
        <v>131</v>
      </c>
      <c r="L2448" t="s">
        <v>7278</v>
      </c>
      <c r="M2448" t="s">
        <v>7279</v>
      </c>
      <c r="N2448">
        <v>1.46</v>
      </c>
      <c r="O2448">
        <v>0</v>
      </c>
      <c r="P2448">
        <v>37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54.02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2176821</v>
      </c>
      <c r="B2449">
        <v>1</v>
      </c>
      <c r="C2449" t="s">
        <v>76</v>
      </c>
      <c r="D2449" t="s">
        <v>93</v>
      </c>
      <c r="E2449" t="s">
        <v>181</v>
      </c>
      <c r="F2449" t="s">
        <v>7280</v>
      </c>
      <c r="G2449" t="s">
        <v>194</v>
      </c>
      <c r="H2449" t="s">
        <v>46</v>
      </c>
      <c r="I2449" t="s">
        <v>129</v>
      </c>
      <c r="J2449" t="s">
        <v>130</v>
      </c>
      <c r="K2449" t="s">
        <v>131</v>
      </c>
      <c r="L2449" t="s">
        <v>7281</v>
      </c>
      <c r="M2449" t="s">
        <v>7282</v>
      </c>
      <c r="N2449">
        <v>2.1263888880000001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2.1263890000000001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2176767</v>
      </c>
      <c r="B2450">
        <v>1</v>
      </c>
      <c r="C2450" t="s">
        <v>76</v>
      </c>
      <c r="D2450" t="s">
        <v>90</v>
      </c>
      <c r="E2450" t="s">
        <v>181</v>
      </c>
      <c r="F2450" t="s">
        <v>7283</v>
      </c>
      <c r="G2450" t="s">
        <v>194</v>
      </c>
      <c r="H2450" t="s">
        <v>46</v>
      </c>
      <c r="I2450" t="s">
        <v>129</v>
      </c>
      <c r="J2450" t="s">
        <v>130</v>
      </c>
      <c r="K2450" t="s">
        <v>131</v>
      </c>
      <c r="L2450" t="s">
        <v>7284</v>
      </c>
      <c r="M2450" t="s">
        <v>7285</v>
      </c>
      <c r="N2450">
        <v>1.7541666659999999</v>
      </c>
      <c r="O2450">
        <v>0</v>
      </c>
      <c r="P2450">
        <v>2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3.5083329999999999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2176823</v>
      </c>
      <c r="B2451">
        <v>1</v>
      </c>
      <c r="C2451" t="s">
        <v>76</v>
      </c>
      <c r="D2451" t="s">
        <v>93</v>
      </c>
      <c r="E2451" t="s">
        <v>126</v>
      </c>
      <c r="F2451" t="s">
        <v>7286</v>
      </c>
      <c r="G2451" t="s">
        <v>128</v>
      </c>
      <c r="H2451" t="s">
        <v>46</v>
      </c>
      <c r="I2451" t="s">
        <v>129</v>
      </c>
      <c r="J2451" t="s">
        <v>130</v>
      </c>
      <c r="K2451" t="s">
        <v>131</v>
      </c>
      <c r="L2451" t="s">
        <v>7287</v>
      </c>
      <c r="M2451" t="s">
        <v>7288</v>
      </c>
      <c r="N2451">
        <v>3.8447222220000001</v>
      </c>
      <c r="O2451">
        <v>0</v>
      </c>
      <c r="P2451">
        <v>83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319.11194399999999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2176825</v>
      </c>
      <c r="B2452">
        <v>1</v>
      </c>
      <c r="C2452" t="s">
        <v>76</v>
      </c>
      <c r="D2452" t="s">
        <v>92</v>
      </c>
      <c r="E2452" t="s">
        <v>126</v>
      </c>
      <c r="F2452" t="s">
        <v>7289</v>
      </c>
      <c r="G2452" t="s">
        <v>671</v>
      </c>
      <c r="H2452" t="s">
        <v>46</v>
      </c>
      <c r="I2452" t="s">
        <v>129</v>
      </c>
      <c r="J2452" t="s">
        <v>130</v>
      </c>
      <c r="K2452" t="s">
        <v>131</v>
      </c>
      <c r="L2452" t="s">
        <v>7290</v>
      </c>
      <c r="M2452" t="s">
        <v>7291</v>
      </c>
      <c r="N2452">
        <v>2.3391666660000001</v>
      </c>
      <c r="O2452">
        <v>0</v>
      </c>
      <c r="P2452">
        <v>0</v>
      </c>
      <c r="Q2452">
        <v>0</v>
      </c>
      <c r="R2452">
        <v>15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35.087499999999999</v>
      </c>
      <c r="Y2452">
        <v>0</v>
      </c>
      <c r="Z2452">
        <v>0</v>
      </c>
    </row>
    <row r="2453" spans="1:26" x14ac:dyDescent="0.25">
      <c r="A2453">
        <v>2176775</v>
      </c>
      <c r="B2453">
        <v>1</v>
      </c>
      <c r="C2453" t="s">
        <v>76</v>
      </c>
      <c r="D2453" t="s">
        <v>102</v>
      </c>
      <c r="E2453" t="s">
        <v>134</v>
      </c>
      <c r="F2453" t="s">
        <v>7292</v>
      </c>
      <c r="G2453" t="s">
        <v>136</v>
      </c>
      <c r="H2453" t="s">
        <v>47</v>
      </c>
      <c r="I2453" t="s">
        <v>129</v>
      </c>
      <c r="J2453" t="s">
        <v>130</v>
      </c>
      <c r="K2453" t="s">
        <v>131</v>
      </c>
      <c r="L2453" t="s">
        <v>7293</v>
      </c>
      <c r="M2453" t="s">
        <v>7294</v>
      </c>
      <c r="N2453">
        <v>1.289722222</v>
      </c>
      <c r="O2453">
        <v>0</v>
      </c>
      <c r="P2453">
        <v>0</v>
      </c>
      <c r="Q2453">
        <v>0</v>
      </c>
      <c r="R2453">
        <v>0</v>
      </c>
      <c r="S2453">
        <v>1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1.289722</v>
      </c>
      <c r="Z2453">
        <v>0</v>
      </c>
    </row>
    <row r="2454" spans="1:26" x14ac:dyDescent="0.25">
      <c r="A2454">
        <v>2176778</v>
      </c>
      <c r="B2454">
        <v>1</v>
      </c>
      <c r="C2454" t="s">
        <v>77</v>
      </c>
      <c r="D2454" t="s">
        <v>110</v>
      </c>
      <c r="E2454" t="s">
        <v>181</v>
      </c>
      <c r="F2454" t="s">
        <v>7295</v>
      </c>
      <c r="G2454" t="s">
        <v>194</v>
      </c>
      <c r="H2454" t="s">
        <v>46</v>
      </c>
      <c r="I2454" t="s">
        <v>129</v>
      </c>
      <c r="J2454" t="s">
        <v>130</v>
      </c>
      <c r="K2454" t="s">
        <v>131</v>
      </c>
      <c r="L2454" t="s">
        <v>7296</v>
      </c>
      <c r="M2454" t="s">
        <v>7297</v>
      </c>
      <c r="N2454">
        <v>0.99194444400000004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1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0.99194400000000005</v>
      </c>
    </row>
    <row r="2455" spans="1:26" x14ac:dyDescent="0.25">
      <c r="A2455">
        <v>2176897</v>
      </c>
      <c r="B2455">
        <v>1</v>
      </c>
      <c r="C2455" t="s">
        <v>76</v>
      </c>
      <c r="D2455" t="s">
        <v>95</v>
      </c>
      <c r="E2455" t="s">
        <v>186</v>
      </c>
      <c r="F2455" t="s">
        <v>7298</v>
      </c>
      <c r="G2455" t="s">
        <v>136</v>
      </c>
      <c r="H2455" t="s">
        <v>47</v>
      </c>
      <c r="I2455" t="s">
        <v>129</v>
      </c>
      <c r="J2455" t="s">
        <v>130</v>
      </c>
      <c r="K2455" t="s">
        <v>131</v>
      </c>
      <c r="L2455" t="s">
        <v>7299</v>
      </c>
      <c r="M2455" t="s">
        <v>7300</v>
      </c>
      <c r="N2455">
        <v>1.9530555549999999</v>
      </c>
      <c r="O2455">
        <v>0</v>
      </c>
      <c r="P2455">
        <v>14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27.342777999999999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2176787</v>
      </c>
      <c r="B2456">
        <v>1</v>
      </c>
      <c r="C2456" t="s">
        <v>77</v>
      </c>
      <c r="D2456" t="s">
        <v>108</v>
      </c>
      <c r="E2456" t="s">
        <v>181</v>
      </c>
      <c r="F2456" t="s">
        <v>7301</v>
      </c>
      <c r="G2456" t="s">
        <v>183</v>
      </c>
      <c r="H2456" t="s">
        <v>46</v>
      </c>
      <c r="I2456" t="s">
        <v>129</v>
      </c>
      <c r="J2456" t="s">
        <v>130</v>
      </c>
      <c r="K2456" t="s">
        <v>131</v>
      </c>
      <c r="L2456" t="s">
        <v>7302</v>
      </c>
      <c r="M2456" t="s">
        <v>7303</v>
      </c>
      <c r="N2456">
        <v>0.84222222199999996</v>
      </c>
      <c r="O2456">
        <v>0</v>
      </c>
      <c r="P2456">
        <v>1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0.84222200000000003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2176784</v>
      </c>
      <c r="B2457">
        <v>1</v>
      </c>
      <c r="C2457" t="s">
        <v>76</v>
      </c>
      <c r="D2457" t="s">
        <v>96</v>
      </c>
      <c r="E2457" t="s">
        <v>143</v>
      </c>
      <c r="F2457" t="s">
        <v>7304</v>
      </c>
      <c r="G2457" t="s">
        <v>136</v>
      </c>
      <c r="H2457" t="s">
        <v>47</v>
      </c>
      <c r="I2457" t="s">
        <v>129</v>
      </c>
      <c r="J2457" t="s">
        <v>130</v>
      </c>
      <c r="K2457" t="s">
        <v>131</v>
      </c>
      <c r="L2457" t="s">
        <v>7305</v>
      </c>
      <c r="M2457" t="s">
        <v>7306</v>
      </c>
      <c r="N2457">
        <v>1.0833333329999999</v>
      </c>
      <c r="O2457">
        <v>2</v>
      </c>
      <c r="P2457">
        <v>2228</v>
      </c>
      <c r="Q2457">
        <v>0</v>
      </c>
      <c r="R2457">
        <v>0</v>
      </c>
      <c r="S2457">
        <v>0</v>
      </c>
      <c r="T2457">
        <v>0</v>
      </c>
      <c r="U2457">
        <v>2.1666669999999999</v>
      </c>
      <c r="V2457">
        <v>2413.6666660000001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2176796</v>
      </c>
      <c r="B2458">
        <v>1</v>
      </c>
      <c r="C2458" t="s">
        <v>77</v>
      </c>
      <c r="D2458" t="s">
        <v>115</v>
      </c>
      <c r="E2458" t="s">
        <v>126</v>
      </c>
      <c r="F2458" t="s">
        <v>7307</v>
      </c>
      <c r="G2458" t="s">
        <v>255</v>
      </c>
      <c r="H2458" t="s">
        <v>46</v>
      </c>
      <c r="I2458" t="s">
        <v>129</v>
      </c>
      <c r="J2458" t="s">
        <v>130</v>
      </c>
      <c r="K2458" t="s">
        <v>131</v>
      </c>
      <c r="L2458" t="s">
        <v>7308</v>
      </c>
      <c r="M2458" t="s">
        <v>7309</v>
      </c>
      <c r="N2458">
        <v>1.416388888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9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12.7475</v>
      </c>
    </row>
    <row r="2459" spans="1:26" x14ac:dyDescent="0.25">
      <c r="A2459">
        <v>2177065</v>
      </c>
      <c r="B2459">
        <v>1</v>
      </c>
      <c r="C2459" t="s">
        <v>76</v>
      </c>
      <c r="D2459" t="s">
        <v>99</v>
      </c>
      <c r="E2459" t="s">
        <v>143</v>
      </c>
      <c r="F2459" t="s">
        <v>7310</v>
      </c>
      <c r="G2459" t="s">
        <v>279</v>
      </c>
      <c r="H2459" t="s">
        <v>47</v>
      </c>
      <c r="I2459" t="s">
        <v>129</v>
      </c>
      <c r="J2459" t="s">
        <v>130</v>
      </c>
      <c r="K2459" t="s">
        <v>131</v>
      </c>
      <c r="L2459" t="s">
        <v>7311</v>
      </c>
      <c r="M2459" t="s">
        <v>7312</v>
      </c>
      <c r="N2459">
        <v>6.9483333329999999</v>
      </c>
      <c r="O2459">
        <v>0</v>
      </c>
      <c r="P2459">
        <v>93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646.19500000000005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2176826</v>
      </c>
      <c r="B2460">
        <v>1</v>
      </c>
      <c r="C2460" t="s">
        <v>76</v>
      </c>
      <c r="D2460" t="s">
        <v>92</v>
      </c>
      <c r="E2460" t="s">
        <v>181</v>
      </c>
      <c r="F2460" t="s">
        <v>7313</v>
      </c>
      <c r="G2460" t="s">
        <v>183</v>
      </c>
      <c r="H2460" t="s">
        <v>46</v>
      </c>
      <c r="I2460" t="s">
        <v>129</v>
      </c>
      <c r="J2460" t="s">
        <v>130</v>
      </c>
      <c r="K2460" t="s">
        <v>131</v>
      </c>
      <c r="L2460" t="s">
        <v>7314</v>
      </c>
      <c r="M2460" t="s">
        <v>7315</v>
      </c>
      <c r="N2460">
        <v>2.7025000000000001</v>
      </c>
      <c r="O2460">
        <v>0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2.7025000000000001</v>
      </c>
      <c r="Y2460">
        <v>0</v>
      </c>
      <c r="Z2460">
        <v>0</v>
      </c>
    </row>
    <row r="2461" spans="1:26" x14ac:dyDescent="0.25">
      <c r="A2461">
        <v>2176828</v>
      </c>
      <c r="B2461">
        <v>1</v>
      </c>
      <c r="C2461" t="s">
        <v>77</v>
      </c>
      <c r="D2461" t="s">
        <v>114</v>
      </c>
      <c r="E2461" t="s">
        <v>143</v>
      </c>
      <c r="F2461" t="s">
        <v>7316</v>
      </c>
      <c r="G2461" t="s">
        <v>145</v>
      </c>
      <c r="H2461" t="s">
        <v>47</v>
      </c>
      <c r="I2461" t="s">
        <v>129</v>
      </c>
      <c r="J2461" t="s">
        <v>130</v>
      </c>
      <c r="K2461" t="s">
        <v>131</v>
      </c>
      <c r="L2461" t="s">
        <v>7317</v>
      </c>
      <c r="M2461" t="s">
        <v>7318</v>
      </c>
      <c r="N2461">
        <v>3.3438888879999999</v>
      </c>
      <c r="O2461">
        <v>0</v>
      </c>
      <c r="P2461">
        <v>0</v>
      </c>
      <c r="Q2461">
        <v>0</v>
      </c>
      <c r="R2461">
        <v>0</v>
      </c>
      <c r="S2461">
        <v>15</v>
      </c>
      <c r="T2461">
        <v>454</v>
      </c>
      <c r="U2461">
        <v>0</v>
      </c>
      <c r="V2461">
        <v>0</v>
      </c>
      <c r="W2461">
        <v>0</v>
      </c>
      <c r="X2461">
        <v>0</v>
      </c>
      <c r="Y2461">
        <v>50.158332999999999</v>
      </c>
      <c r="Z2461">
        <v>1518.1255550000001</v>
      </c>
    </row>
    <row r="2462" spans="1:26" x14ac:dyDescent="0.25">
      <c r="A2462">
        <v>2176802</v>
      </c>
      <c r="B2462">
        <v>1</v>
      </c>
      <c r="C2462" t="s">
        <v>76</v>
      </c>
      <c r="D2462" t="s">
        <v>102</v>
      </c>
      <c r="E2462" t="s">
        <v>143</v>
      </c>
      <c r="F2462" t="s">
        <v>7319</v>
      </c>
      <c r="G2462" t="s">
        <v>279</v>
      </c>
      <c r="H2462" t="s">
        <v>47</v>
      </c>
      <c r="I2462" t="s">
        <v>129</v>
      </c>
      <c r="J2462" t="s">
        <v>130</v>
      </c>
      <c r="K2462" t="s">
        <v>131</v>
      </c>
      <c r="L2462" t="s">
        <v>7320</v>
      </c>
      <c r="M2462" t="s">
        <v>7321</v>
      </c>
      <c r="N2462">
        <v>1.690833333</v>
      </c>
      <c r="O2462">
        <v>0</v>
      </c>
      <c r="P2462">
        <v>0</v>
      </c>
      <c r="Q2462">
        <v>0</v>
      </c>
      <c r="R2462">
        <v>0</v>
      </c>
      <c r="S2462">
        <v>1</v>
      </c>
      <c r="T2462">
        <v>40</v>
      </c>
      <c r="U2462">
        <v>0</v>
      </c>
      <c r="V2462">
        <v>0</v>
      </c>
      <c r="W2462">
        <v>0</v>
      </c>
      <c r="X2462">
        <v>0</v>
      </c>
      <c r="Y2462">
        <v>1.690833</v>
      </c>
      <c r="Z2462">
        <v>67.633332999999993</v>
      </c>
    </row>
    <row r="2463" spans="1:26" x14ac:dyDescent="0.25">
      <c r="A2463">
        <v>2176791</v>
      </c>
      <c r="B2463">
        <v>1</v>
      </c>
      <c r="C2463" t="s">
        <v>76</v>
      </c>
      <c r="D2463" t="s">
        <v>78</v>
      </c>
      <c r="E2463" t="s">
        <v>181</v>
      </c>
      <c r="F2463" t="s">
        <v>7322</v>
      </c>
      <c r="G2463" t="s">
        <v>194</v>
      </c>
      <c r="H2463" t="s">
        <v>46</v>
      </c>
      <c r="I2463" t="s">
        <v>129</v>
      </c>
      <c r="J2463" t="s">
        <v>130</v>
      </c>
      <c r="K2463" t="s">
        <v>131</v>
      </c>
      <c r="L2463" t="s">
        <v>7323</v>
      </c>
      <c r="M2463" t="s">
        <v>7324</v>
      </c>
      <c r="N2463">
        <v>6.3250000000000002</v>
      </c>
      <c r="O2463">
        <v>0</v>
      </c>
      <c r="P2463">
        <v>3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18.975000000000001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2176806</v>
      </c>
      <c r="B2464">
        <v>1</v>
      </c>
      <c r="C2464" t="s">
        <v>76</v>
      </c>
      <c r="D2464" t="s">
        <v>81</v>
      </c>
      <c r="E2464" t="s">
        <v>181</v>
      </c>
      <c r="F2464" t="s">
        <v>7325</v>
      </c>
      <c r="G2464" t="s">
        <v>287</v>
      </c>
      <c r="H2464" t="s">
        <v>46</v>
      </c>
      <c r="I2464" t="s">
        <v>129</v>
      </c>
      <c r="J2464" t="s">
        <v>130</v>
      </c>
      <c r="K2464" t="s">
        <v>131</v>
      </c>
      <c r="L2464" t="s">
        <v>7326</v>
      </c>
      <c r="M2464" t="s">
        <v>7327</v>
      </c>
      <c r="N2464">
        <v>1.686388888</v>
      </c>
      <c r="O2464">
        <v>0</v>
      </c>
      <c r="P2464">
        <v>11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18.550277999999999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2176810</v>
      </c>
      <c r="B2465">
        <v>1</v>
      </c>
      <c r="C2465" t="s">
        <v>76</v>
      </c>
      <c r="D2465" t="s">
        <v>85</v>
      </c>
      <c r="E2465" t="s">
        <v>181</v>
      </c>
      <c r="F2465" t="s">
        <v>7328</v>
      </c>
      <c r="G2465" t="s">
        <v>287</v>
      </c>
      <c r="H2465" t="s">
        <v>46</v>
      </c>
      <c r="I2465" t="s">
        <v>129</v>
      </c>
      <c r="J2465" t="s">
        <v>130</v>
      </c>
      <c r="K2465" t="s">
        <v>131</v>
      </c>
      <c r="L2465" t="s">
        <v>7329</v>
      </c>
      <c r="M2465" t="s">
        <v>7330</v>
      </c>
      <c r="N2465">
        <v>1.190833333</v>
      </c>
      <c r="O2465">
        <v>0</v>
      </c>
      <c r="P2465">
        <v>4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4.7633330000000003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2176808</v>
      </c>
      <c r="B2466">
        <v>1</v>
      </c>
      <c r="C2466" t="s">
        <v>76</v>
      </c>
      <c r="D2466" t="s">
        <v>84</v>
      </c>
      <c r="E2466" t="s">
        <v>181</v>
      </c>
      <c r="F2466" t="s">
        <v>1279</v>
      </c>
      <c r="G2466" t="s">
        <v>194</v>
      </c>
      <c r="H2466" t="s">
        <v>46</v>
      </c>
      <c r="I2466" t="s">
        <v>129</v>
      </c>
      <c r="J2466" t="s">
        <v>130</v>
      </c>
      <c r="K2466" t="s">
        <v>131</v>
      </c>
      <c r="L2466" t="s">
        <v>7331</v>
      </c>
      <c r="M2466" t="s">
        <v>7332</v>
      </c>
      <c r="N2466">
        <v>0.53722222200000003</v>
      </c>
      <c r="O2466">
        <v>0</v>
      </c>
      <c r="P2466">
        <v>1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0.53722199999999998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2176820</v>
      </c>
      <c r="B2467">
        <v>1</v>
      </c>
      <c r="C2467" t="s">
        <v>77</v>
      </c>
      <c r="D2467" t="s">
        <v>114</v>
      </c>
      <c r="E2467" t="s">
        <v>126</v>
      </c>
      <c r="F2467" t="s">
        <v>4304</v>
      </c>
      <c r="G2467" t="s">
        <v>223</v>
      </c>
      <c r="H2467" t="s">
        <v>46</v>
      </c>
      <c r="I2467" t="s">
        <v>129</v>
      </c>
      <c r="J2467" t="s">
        <v>130</v>
      </c>
      <c r="K2467" t="s">
        <v>131</v>
      </c>
      <c r="L2467" t="s">
        <v>7333</v>
      </c>
      <c r="M2467" t="s">
        <v>7334</v>
      </c>
      <c r="N2467">
        <v>4.7469444440000004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23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109.179722</v>
      </c>
    </row>
    <row r="2468" spans="1:26" x14ac:dyDescent="0.25">
      <c r="A2468">
        <v>2176824</v>
      </c>
      <c r="B2468">
        <v>1</v>
      </c>
      <c r="C2468" t="s">
        <v>77</v>
      </c>
      <c r="D2468" t="s">
        <v>110</v>
      </c>
      <c r="E2468" t="s">
        <v>143</v>
      </c>
      <c r="F2468" t="s">
        <v>4176</v>
      </c>
      <c r="G2468" t="s">
        <v>145</v>
      </c>
      <c r="H2468" t="s">
        <v>47</v>
      </c>
      <c r="I2468" t="s">
        <v>129</v>
      </c>
      <c r="J2468" t="s">
        <v>130</v>
      </c>
      <c r="K2468" t="s">
        <v>131</v>
      </c>
      <c r="L2468" t="s">
        <v>7335</v>
      </c>
      <c r="M2468" t="s">
        <v>7336</v>
      </c>
      <c r="N2468">
        <v>3.3544444439999999</v>
      </c>
      <c r="O2468">
        <v>0</v>
      </c>
      <c r="P2468">
        <v>0</v>
      </c>
      <c r="Q2468">
        <v>0</v>
      </c>
      <c r="R2468">
        <v>0</v>
      </c>
      <c r="S2468">
        <v>8</v>
      </c>
      <c r="T2468">
        <v>195</v>
      </c>
      <c r="U2468">
        <v>0</v>
      </c>
      <c r="V2468">
        <v>0</v>
      </c>
      <c r="W2468">
        <v>0</v>
      </c>
      <c r="X2468">
        <v>0</v>
      </c>
      <c r="Y2468">
        <v>26.835556</v>
      </c>
      <c r="Z2468">
        <v>654.11666700000001</v>
      </c>
    </row>
    <row r="2469" spans="1:26" x14ac:dyDescent="0.25">
      <c r="A2469">
        <v>2176811</v>
      </c>
      <c r="B2469">
        <v>1</v>
      </c>
      <c r="C2469" t="s">
        <v>77</v>
      </c>
      <c r="D2469" t="s">
        <v>113</v>
      </c>
      <c r="E2469" t="s">
        <v>126</v>
      </c>
      <c r="F2469" t="s">
        <v>7337</v>
      </c>
      <c r="G2469" t="s">
        <v>128</v>
      </c>
      <c r="H2469" t="s">
        <v>46</v>
      </c>
      <c r="I2469" t="s">
        <v>129</v>
      </c>
      <c r="J2469" t="s">
        <v>130</v>
      </c>
      <c r="K2469" t="s">
        <v>131</v>
      </c>
      <c r="L2469" t="s">
        <v>7338</v>
      </c>
      <c r="M2469" t="s">
        <v>7339</v>
      </c>
      <c r="N2469">
        <v>8.3622222219999998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28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234.142222</v>
      </c>
    </row>
    <row r="2470" spans="1:26" x14ac:dyDescent="0.25">
      <c r="A2470">
        <v>2176845</v>
      </c>
      <c r="B2470">
        <v>1</v>
      </c>
      <c r="C2470" t="s">
        <v>76</v>
      </c>
      <c r="D2470" t="s">
        <v>89</v>
      </c>
      <c r="E2470" t="s">
        <v>126</v>
      </c>
      <c r="F2470" t="s">
        <v>7340</v>
      </c>
      <c r="G2470" t="s">
        <v>128</v>
      </c>
      <c r="H2470" t="s">
        <v>46</v>
      </c>
      <c r="I2470" t="s">
        <v>129</v>
      </c>
      <c r="J2470" t="s">
        <v>130</v>
      </c>
      <c r="K2470" t="s">
        <v>131</v>
      </c>
      <c r="L2470" t="s">
        <v>7341</v>
      </c>
      <c r="M2470" t="s">
        <v>7342</v>
      </c>
      <c r="N2470">
        <v>1.4388888879999999</v>
      </c>
      <c r="O2470">
        <v>0</v>
      </c>
      <c r="P2470">
        <v>12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17.266667000000002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2176812</v>
      </c>
      <c r="B2471">
        <v>1</v>
      </c>
      <c r="C2471" t="s">
        <v>76</v>
      </c>
      <c r="D2471" t="s">
        <v>92</v>
      </c>
      <c r="E2471" t="s">
        <v>181</v>
      </c>
      <c r="F2471" t="s">
        <v>7343</v>
      </c>
      <c r="G2471" t="s">
        <v>194</v>
      </c>
      <c r="H2471" t="s">
        <v>46</v>
      </c>
      <c r="I2471" t="s">
        <v>129</v>
      </c>
      <c r="J2471" t="s">
        <v>130</v>
      </c>
      <c r="K2471" t="s">
        <v>131</v>
      </c>
      <c r="L2471" t="s">
        <v>7344</v>
      </c>
      <c r="M2471" t="s">
        <v>7345</v>
      </c>
      <c r="N2471">
        <v>0.66638888799999996</v>
      </c>
      <c r="O2471">
        <v>0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0.66638900000000001</v>
      </c>
      <c r="Y2471">
        <v>0</v>
      </c>
      <c r="Z2471">
        <v>0</v>
      </c>
    </row>
    <row r="2472" spans="1:26" x14ac:dyDescent="0.25">
      <c r="A2472">
        <v>2176816</v>
      </c>
      <c r="B2472">
        <v>1</v>
      </c>
      <c r="C2472" t="s">
        <v>77</v>
      </c>
      <c r="D2472" t="s">
        <v>116</v>
      </c>
      <c r="E2472" t="s">
        <v>126</v>
      </c>
      <c r="F2472" t="s">
        <v>7346</v>
      </c>
      <c r="G2472" t="s">
        <v>128</v>
      </c>
      <c r="H2472" t="s">
        <v>46</v>
      </c>
      <c r="I2472" t="s">
        <v>129</v>
      </c>
      <c r="J2472" t="s">
        <v>130</v>
      </c>
      <c r="K2472" t="s">
        <v>131</v>
      </c>
      <c r="L2472" t="s">
        <v>7347</v>
      </c>
      <c r="M2472" t="s">
        <v>7348</v>
      </c>
      <c r="N2472">
        <v>1.094166666</v>
      </c>
      <c r="O2472">
        <v>0</v>
      </c>
      <c r="P2472">
        <v>46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50.331667000000003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2176818</v>
      </c>
      <c r="B2473">
        <v>1</v>
      </c>
      <c r="C2473" t="s">
        <v>76</v>
      </c>
      <c r="D2473" t="s">
        <v>102</v>
      </c>
      <c r="E2473" t="s">
        <v>181</v>
      </c>
      <c r="F2473" t="s">
        <v>7349</v>
      </c>
      <c r="G2473" t="s">
        <v>194</v>
      </c>
      <c r="H2473" t="s">
        <v>46</v>
      </c>
      <c r="I2473" t="s">
        <v>129</v>
      </c>
      <c r="J2473" t="s">
        <v>130</v>
      </c>
      <c r="K2473" t="s">
        <v>131</v>
      </c>
      <c r="L2473" t="s">
        <v>7350</v>
      </c>
      <c r="M2473" t="s">
        <v>7351</v>
      </c>
      <c r="N2473">
        <v>3.4586111110000002</v>
      </c>
      <c r="O2473">
        <v>0</v>
      </c>
      <c r="P2473">
        <v>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3.4586109999999999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2176853</v>
      </c>
      <c r="B2474">
        <v>1</v>
      </c>
      <c r="C2474" t="s">
        <v>76</v>
      </c>
      <c r="D2474" t="s">
        <v>89</v>
      </c>
      <c r="E2474" t="s">
        <v>126</v>
      </c>
      <c r="F2474" t="s">
        <v>7352</v>
      </c>
      <c r="G2474" t="s">
        <v>128</v>
      </c>
      <c r="H2474" t="s">
        <v>46</v>
      </c>
      <c r="I2474" t="s">
        <v>129</v>
      </c>
      <c r="J2474" t="s">
        <v>130</v>
      </c>
      <c r="K2474" t="s">
        <v>131</v>
      </c>
      <c r="L2474" t="s">
        <v>7353</v>
      </c>
      <c r="M2474" t="s">
        <v>7354</v>
      </c>
      <c r="N2474">
        <v>4.5991666660000003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43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197.76416699999999</v>
      </c>
    </row>
    <row r="2475" spans="1:26" x14ac:dyDescent="0.25">
      <c r="A2475">
        <v>2176832</v>
      </c>
      <c r="B2475">
        <v>1</v>
      </c>
      <c r="C2475" t="s">
        <v>76</v>
      </c>
      <c r="D2475" t="s">
        <v>82</v>
      </c>
      <c r="E2475" t="s">
        <v>181</v>
      </c>
      <c r="F2475" t="s">
        <v>7355</v>
      </c>
      <c r="G2475" t="s">
        <v>194</v>
      </c>
      <c r="H2475" t="s">
        <v>46</v>
      </c>
      <c r="I2475" t="s">
        <v>129</v>
      </c>
      <c r="J2475" t="s">
        <v>130</v>
      </c>
      <c r="K2475" t="s">
        <v>131</v>
      </c>
      <c r="L2475" t="s">
        <v>7356</v>
      </c>
      <c r="M2475" t="s">
        <v>7357</v>
      </c>
      <c r="N2475">
        <v>2.2052777770000001</v>
      </c>
      <c r="O2475">
        <v>0</v>
      </c>
      <c r="P2475">
        <v>2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4.4105559999999997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2176860</v>
      </c>
      <c r="B2476">
        <v>1</v>
      </c>
      <c r="C2476" t="s">
        <v>76</v>
      </c>
      <c r="D2476" t="s">
        <v>89</v>
      </c>
      <c r="E2476" t="s">
        <v>126</v>
      </c>
      <c r="F2476" t="s">
        <v>7358</v>
      </c>
      <c r="G2476" t="s">
        <v>128</v>
      </c>
      <c r="H2476" t="s">
        <v>46</v>
      </c>
      <c r="I2476" t="s">
        <v>129</v>
      </c>
      <c r="J2476" t="s">
        <v>130</v>
      </c>
      <c r="K2476" t="s">
        <v>131</v>
      </c>
      <c r="L2476" t="s">
        <v>7359</v>
      </c>
      <c r="M2476" t="s">
        <v>7360</v>
      </c>
      <c r="N2476">
        <v>3.5474999999999999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5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17.737500000000001</v>
      </c>
    </row>
    <row r="2477" spans="1:26" x14ac:dyDescent="0.25">
      <c r="A2477">
        <v>2176847</v>
      </c>
      <c r="B2477">
        <v>1</v>
      </c>
      <c r="C2477" t="s">
        <v>77</v>
      </c>
      <c r="D2477" t="s">
        <v>115</v>
      </c>
      <c r="E2477" t="s">
        <v>181</v>
      </c>
      <c r="F2477" t="s">
        <v>7361</v>
      </c>
      <c r="G2477" t="s">
        <v>194</v>
      </c>
      <c r="H2477" t="s">
        <v>46</v>
      </c>
      <c r="I2477" t="s">
        <v>129</v>
      </c>
      <c r="J2477" t="s">
        <v>130</v>
      </c>
      <c r="K2477" t="s">
        <v>131</v>
      </c>
      <c r="L2477" t="s">
        <v>7362</v>
      </c>
      <c r="M2477" t="s">
        <v>7363</v>
      </c>
      <c r="N2477">
        <v>4.443333333</v>
      </c>
      <c r="O2477">
        <v>0</v>
      </c>
      <c r="P2477">
        <v>0</v>
      </c>
      <c r="Q2477">
        <v>0</v>
      </c>
      <c r="R2477">
        <v>6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26.66</v>
      </c>
      <c r="Y2477">
        <v>0</v>
      </c>
      <c r="Z2477">
        <v>0</v>
      </c>
    </row>
    <row r="2478" spans="1:26" x14ac:dyDescent="0.25">
      <c r="A2478">
        <v>2176843</v>
      </c>
      <c r="B2478">
        <v>1</v>
      </c>
      <c r="C2478" t="s">
        <v>76</v>
      </c>
      <c r="D2478" t="s">
        <v>85</v>
      </c>
      <c r="E2478" t="s">
        <v>181</v>
      </c>
      <c r="F2478" t="s">
        <v>7364</v>
      </c>
      <c r="G2478" t="s">
        <v>183</v>
      </c>
      <c r="H2478" t="s">
        <v>46</v>
      </c>
      <c r="I2478" t="s">
        <v>129</v>
      </c>
      <c r="J2478" t="s">
        <v>130</v>
      </c>
      <c r="K2478" t="s">
        <v>131</v>
      </c>
      <c r="L2478" t="s">
        <v>7365</v>
      </c>
      <c r="M2478" t="s">
        <v>7366</v>
      </c>
      <c r="N2478">
        <v>1.7355555549999999</v>
      </c>
      <c r="O2478">
        <v>0</v>
      </c>
      <c r="P2478">
        <v>7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12.148889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2176895</v>
      </c>
      <c r="B2479">
        <v>1</v>
      </c>
      <c r="C2479" t="s">
        <v>76</v>
      </c>
      <c r="D2479" t="s">
        <v>96</v>
      </c>
      <c r="E2479" t="s">
        <v>181</v>
      </c>
      <c r="F2479" t="s">
        <v>7367</v>
      </c>
      <c r="G2479" t="s">
        <v>194</v>
      </c>
      <c r="H2479" t="s">
        <v>46</v>
      </c>
      <c r="I2479" t="s">
        <v>129</v>
      </c>
      <c r="J2479" t="s">
        <v>130</v>
      </c>
      <c r="K2479" t="s">
        <v>131</v>
      </c>
      <c r="L2479" t="s">
        <v>7368</v>
      </c>
      <c r="M2479" t="s">
        <v>7369</v>
      </c>
      <c r="N2479">
        <v>4.7916666660000002</v>
      </c>
      <c r="O2479">
        <v>0</v>
      </c>
      <c r="P2479">
        <v>4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19.166667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2176848</v>
      </c>
      <c r="B2480">
        <v>1</v>
      </c>
      <c r="C2480" t="s">
        <v>76</v>
      </c>
      <c r="D2480" t="s">
        <v>93</v>
      </c>
      <c r="E2480" t="s">
        <v>181</v>
      </c>
      <c r="F2480" t="s">
        <v>7370</v>
      </c>
      <c r="G2480" t="s">
        <v>183</v>
      </c>
      <c r="H2480" t="s">
        <v>46</v>
      </c>
      <c r="I2480" t="s">
        <v>129</v>
      </c>
      <c r="J2480" t="s">
        <v>130</v>
      </c>
      <c r="K2480" t="s">
        <v>131</v>
      </c>
      <c r="L2480" t="s">
        <v>7371</v>
      </c>
      <c r="M2480" t="s">
        <v>7372</v>
      </c>
      <c r="N2480">
        <v>3.008611111</v>
      </c>
      <c r="O2480">
        <v>0</v>
      </c>
      <c r="P2480">
        <v>1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3.0086110000000001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2176855</v>
      </c>
      <c r="B2481">
        <v>1</v>
      </c>
      <c r="C2481" t="s">
        <v>77</v>
      </c>
      <c r="D2481" t="s">
        <v>109</v>
      </c>
      <c r="E2481" t="s">
        <v>126</v>
      </c>
      <c r="F2481" t="s">
        <v>7373</v>
      </c>
      <c r="G2481" t="s">
        <v>128</v>
      </c>
      <c r="H2481" t="s">
        <v>46</v>
      </c>
      <c r="I2481" t="s">
        <v>129</v>
      </c>
      <c r="J2481" t="s">
        <v>130</v>
      </c>
      <c r="K2481" t="s">
        <v>131</v>
      </c>
      <c r="L2481" t="s">
        <v>7374</v>
      </c>
      <c r="M2481" t="s">
        <v>7375</v>
      </c>
      <c r="N2481">
        <v>1.527222222</v>
      </c>
      <c r="O2481">
        <v>0</v>
      </c>
      <c r="P2481">
        <v>5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7.6361109999999996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2176849</v>
      </c>
      <c r="B2482">
        <v>1</v>
      </c>
      <c r="C2482" t="s">
        <v>76</v>
      </c>
      <c r="D2482" t="s">
        <v>106</v>
      </c>
      <c r="E2482" t="s">
        <v>181</v>
      </c>
      <c r="F2482" t="s">
        <v>7376</v>
      </c>
      <c r="G2482" t="s">
        <v>194</v>
      </c>
      <c r="H2482" t="s">
        <v>46</v>
      </c>
      <c r="I2482" t="s">
        <v>129</v>
      </c>
      <c r="J2482" t="s">
        <v>130</v>
      </c>
      <c r="K2482" t="s">
        <v>131</v>
      </c>
      <c r="L2482" t="s">
        <v>7377</v>
      </c>
      <c r="M2482" t="s">
        <v>7378</v>
      </c>
      <c r="N2482">
        <v>2.0127777770000002</v>
      </c>
      <c r="O2482">
        <v>0</v>
      </c>
      <c r="P2482">
        <v>1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2.012778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2176854</v>
      </c>
      <c r="B2483">
        <v>1</v>
      </c>
      <c r="C2483" t="s">
        <v>76</v>
      </c>
      <c r="D2483" t="s">
        <v>86</v>
      </c>
      <c r="E2483" t="s">
        <v>126</v>
      </c>
      <c r="F2483" t="s">
        <v>7379</v>
      </c>
      <c r="G2483" t="s">
        <v>152</v>
      </c>
      <c r="H2483" t="s">
        <v>46</v>
      </c>
      <c r="I2483" t="s">
        <v>129</v>
      </c>
      <c r="J2483" t="s">
        <v>130</v>
      </c>
      <c r="K2483" t="s">
        <v>131</v>
      </c>
      <c r="L2483" t="s">
        <v>7380</v>
      </c>
      <c r="M2483" t="s">
        <v>7381</v>
      </c>
      <c r="N2483">
        <v>2.4913888879999999</v>
      </c>
      <c r="O2483">
        <v>0</v>
      </c>
      <c r="P2483">
        <v>114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284.01833299999998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2176856</v>
      </c>
      <c r="B2484">
        <v>1</v>
      </c>
      <c r="C2484" t="s">
        <v>76</v>
      </c>
      <c r="D2484" t="s">
        <v>87</v>
      </c>
      <c r="E2484" t="s">
        <v>181</v>
      </c>
      <c r="F2484" t="s">
        <v>7382</v>
      </c>
      <c r="G2484" t="s">
        <v>287</v>
      </c>
      <c r="H2484" t="s">
        <v>46</v>
      </c>
      <c r="I2484" t="s">
        <v>129</v>
      </c>
      <c r="J2484" t="s">
        <v>130</v>
      </c>
      <c r="K2484" t="s">
        <v>131</v>
      </c>
      <c r="L2484" t="s">
        <v>7383</v>
      </c>
      <c r="M2484" t="s">
        <v>7384</v>
      </c>
      <c r="N2484">
        <v>3.543055555</v>
      </c>
      <c r="O2484">
        <v>0</v>
      </c>
      <c r="P2484">
        <v>0</v>
      </c>
      <c r="Q2484">
        <v>0</v>
      </c>
      <c r="R2484">
        <v>12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42.516666999999998</v>
      </c>
      <c r="Y2484">
        <v>0</v>
      </c>
      <c r="Z2484">
        <v>0</v>
      </c>
    </row>
    <row r="2485" spans="1:26" x14ac:dyDescent="0.25">
      <c r="A2485">
        <v>2176858</v>
      </c>
      <c r="B2485">
        <v>1</v>
      </c>
      <c r="C2485" t="s">
        <v>76</v>
      </c>
      <c r="D2485" t="s">
        <v>78</v>
      </c>
      <c r="E2485" t="s">
        <v>181</v>
      </c>
      <c r="F2485" t="s">
        <v>7385</v>
      </c>
      <c r="G2485" t="s">
        <v>128</v>
      </c>
      <c r="H2485" t="s">
        <v>46</v>
      </c>
      <c r="I2485" t="s">
        <v>129</v>
      </c>
      <c r="J2485" t="s">
        <v>130</v>
      </c>
      <c r="K2485" t="s">
        <v>131</v>
      </c>
      <c r="L2485" t="s">
        <v>7386</v>
      </c>
      <c r="M2485" t="s">
        <v>7387</v>
      </c>
      <c r="N2485">
        <v>2.0788888879999998</v>
      </c>
      <c r="O2485">
        <v>0</v>
      </c>
      <c r="P2485">
        <v>37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76.918888999999993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2176859</v>
      </c>
      <c r="B2486">
        <v>1</v>
      </c>
      <c r="C2486" t="s">
        <v>77</v>
      </c>
      <c r="D2486" t="s">
        <v>118</v>
      </c>
      <c r="E2486" t="s">
        <v>126</v>
      </c>
      <c r="F2486" t="s">
        <v>7388</v>
      </c>
      <c r="G2486" t="s">
        <v>152</v>
      </c>
      <c r="H2486" t="s">
        <v>46</v>
      </c>
      <c r="I2486" t="s">
        <v>129</v>
      </c>
      <c r="J2486" t="s">
        <v>130</v>
      </c>
      <c r="K2486" t="s">
        <v>131</v>
      </c>
      <c r="L2486" t="s">
        <v>7389</v>
      </c>
      <c r="M2486" t="s">
        <v>7390</v>
      </c>
      <c r="N2486">
        <v>2.3172222219999998</v>
      </c>
      <c r="O2486">
        <v>0</v>
      </c>
      <c r="P2486">
        <v>80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185.37777800000001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2176864</v>
      </c>
      <c r="B2487">
        <v>1</v>
      </c>
      <c r="C2487" t="s">
        <v>76</v>
      </c>
      <c r="D2487" t="s">
        <v>86</v>
      </c>
      <c r="E2487" t="s">
        <v>181</v>
      </c>
      <c r="F2487" t="s">
        <v>7391</v>
      </c>
      <c r="G2487" t="s">
        <v>194</v>
      </c>
      <c r="H2487" t="s">
        <v>46</v>
      </c>
      <c r="I2487" t="s">
        <v>129</v>
      </c>
      <c r="J2487" t="s">
        <v>130</v>
      </c>
      <c r="K2487" t="s">
        <v>131</v>
      </c>
      <c r="L2487" t="s">
        <v>7392</v>
      </c>
      <c r="M2487" t="s">
        <v>7393</v>
      </c>
      <c r="N2487">
        <v>3.6930555549999999</v>
      </c>
      <c r="O2487">
        <v>0</v>
      </c>
      <c r="P2487">
        <v>4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14.772221999999999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2176865</v>
      </c>
      <c r="B2488">
        <v>1</v>
      </c>
      <c r="C2488" t="s">
        <v>76</v>
      </c>
      <c r="D2488" t="s">
        <v>81</v>
      </c>
      <c r="E2488" t="s">
        <v>181</v>
      </c>
      <c r="F2488" t="s">
        <v>6380</v>
      </c>
      <c r="G2488" t="s">
        <v>183</v>
      </c>
      <c r="H2488" t="s">
        <v>46</v>
      </c>
      <c r="I2488" t="s">
        <v>129</v>
      </c>
      <c r="J2488" t="s">
        <v>130</v>
      </c>
      <c r="K2488" t="s">
        <v>131</v>
      </c>
      <c r="L2488" t="s">
        <v>7394</v>
      </c>
      <c r="M2488" t="s">
        <v>7395</v>
      </c>
      <c r="N2488">
        <v>9.2561111109999992</v>
      </c>
      <c r="O2488">
        <v>0</v>
      </c>
      <c r="P2488">
        <v>42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388.75666699999999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2176878</v>
      </c>
      <c r="B2489">
        <v>1</v>
      </c>
      <c r="C2489" t="s">
        <v>77</v>
      </c>
      <c r="D2489" t="s">
        <v>108</v>
      </c>
      <c r="E2489" t="s">
        <v>161</v>
      </c>
      <c r="F2489" t="s">
        <v>7396</v>
      </c>
      <c r="G2489" t="s">
        <v>402</v>
      </c>
      <c r="H2489" t="s">
        <v>46</v>
      </c>
      <c r="I2489" t="s">
        <v>129</v>
      </c>
      <c r="J2489" t="s">
        <v>130</v>
      </c>
      <c r="K2489" t="s">
        <v>131</v>
      </c>
      <c r="L2489" t="s">
        <v>7397</v>
      </c>
      <c r="M2489" t="s">
        <v>7398</v>
      </c>
      <c r="N2489">
        <v>2.7744444439999998</v>
      </c>
      <c r="O2489">
        <v>0</v>
      </c>
      <c r="P2489">
        <v>0</v>
      </c>
      <c r="Q2489">
        <v>0</v>
      </c>
      <c r="R2489">
        <v>20</v>
      </c>
      <c r="S2489">
        <v>0</v>
      </c>
      <c r="T2489">
        <v>9</v>
      </c>
      <c r="U2489">
        <v>0</v>
      </c>
      <c r="V2489">
        <v>0</v>
      </c>
      <c r="W2489">
        <v>0</v>
      </c>
      <c r="X2489">
        <v>55.488889</v>
      </c>
      <c r="Y2489">
        <v>0</v>
      </c>
      <c r="Z2489">
        <v>24.97</v>
      </c>
    </row>
    <row r="2490" spans="1:26" x14ac:dyDescent="0.25">
      <c r="A2490">
        <v>2176867</v>
      </c>
      <c r="B2490">
        <v>1</v>
      </c>
      <c r="C2490" t="s">
        <v>76</v>
      </c>
      <c r="D2490" t="s">
        <v>80</v>
      </c>
      <c r="E2490" t="s">
        <v>181</v>
      </c>
      <c r="F2490" t="s">
        <v>7399</v>
      </c>
      <c r="G2490" t="s">
        <v>183</v>
      </c>
      <c r="H2490" t="s">
        <v>46</v>
      </c>
      <c r="I2490" t="s">
        <v>129</v>
      </c>
      <c r="J2490" t="s">
        <v>130</v>
      </c>
      <c r="K2490" t="s">
        <v>131</v>
      </c>
      <c r="L2490" t="s">
        <v>7400</v>
      </c>
      <c r="M2490" t="s">
        <v>7401</v>
      </c>
      <c r="N2490">
        <v>2.5649999999999999</v>
      </c>
      <c r="O2490">
        <v>0</v>
      </c>
      <c r="P2490">
        <v>1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2.5649999999999999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2176884</v>
      </c>
      <c r="B2491">
        <v>1</v>
      </c>
      <c r="C2491" t="s">
        <v>76</v>
      </c>
      <c r="D2491" t="s">
        <v>99</v>
      </c>
      <c r="E2491" t="s">
        <v>126</v>
      </c>
      <c r="F2491" t="s">
        <v>7402</v>
      </c>
      <c r="G2491" t="s">
        <v>152</v>
      </c>
      <c r="H2491" t="s">
        <v>46</v>
      </c>
      <c r="I2491" t="s">
        <v>129</v>
      </c>
      <c r="J2491" t="s">
        <v>130</v>
      </c>
      <c r="K2491" t="s">
        <v>131</v>
      </c>
      <c r="L2491" t="s">
        <v>7403</v>
      </c>
      <c r="M2491" t="s">
        <v>7404</v>
      </c>
      <c r="N2491">
        <v>6.7186111110000004</v>
      </c>
      <c r="O2491">
        <v>0</v>
      </c>
      <c r="P2491">
        <v>55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369.52361100000002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2176870</v>
      </c>
      <c r="B2492">
        <v>1</v>
      </c>
      <c r="C2492" t="s">
        <v>76</v>
      </c>
      <c r="D2492" t="s">
        <v>103</v>
      </c>
      <c r="E2492" t="s">
        <v>181</v>
      </c>
      <c r="F2492" t="s">
        <v>7405</v>
      </c>
      <c r="G2492" t="s">
        <v>194</v>
      </c>
      <c r="H2492" t="s">
        <v>46</v>
      </c>
      <c r="I2492" t="s">
        <v>129</v>
      </c>
      <c r="J2492" t="s">
        <v>130</v>
      </c>
      <c r="K2492" t="s">
        <v>131</v>
      </c>
      <c r="L2492" t="s">
        <v>7406</v>
      </c>
      <c r="M2492" t="s">
        <v>7407</v>
      </c>
      <c r="N2492">
        <v>2.1469444439999998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1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2.146944</v>
      </c>
    </row>
    <row r="2493" spans="1:26" x14ac:dyDescent="0.25">
      <c r="A2493">
        <v>2176873</v>
      </c>
      <c r="B2493">
        <v>1</v>
      </c>
      <c r="C2493" t="s">
        <v>76</v>
      </c>
      <c r="D2493" t="s">
        <v>88</v>
      </c>
      <c r="E2493" t="s">
        <v>126</v>
      </c>
      <c r="F2493" t="s">
        <v>7408</v>
      </c>
      <c r="G2493" t="s">
        <v>140</v>
      </c>
      <c r="H2493" t="s">
        <v>46</v>
      </c>
      <c r="I2493" t="s">
        <v>129</v>
      </c>
      <c r="J2493" t="s">
        <v>130</v>
      </c>
      <c r="K2493" t="s">
        <v>131</v>
      </c>
      <c r="L2493" t="s">
        <v>7409</v>
      </c>
      <c r="M2493" t="s">
        <v>7410</v>
      </c>
      <c r="N2493">
        <v>2.5352777770000001</v>
      </c>
      <c r="O2493">
        <v>0</v>
      </c>
      <c r="P2493">
        <v>202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512.12611100000004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2176877</v>
      </c>
      <c r="B2494">
        <v>1</v>
      </c>
      <c r="C2494" t="s">
        <v>77</v>
      </c>
      <c r="D2494" t="s">
        <v>119</v>
      </c>
      <c r="E2494" t="s">
        <v>181</v>
      </c>
      <c r="F2494" t="s">
        <v>7411</v>
      </c>
      <c r="G2494" t="s">
        <v>183</v>
      </c>
      <c r="H2494" t="s">
        <v>46</v>
      </c>
      <c r="I2494" t="s">
        <v>129</v>
      </c>
      <c r="J2494" t="s">
        <v>130</v>
      </c>
      <c r="K2494" t="s">
        <v>131</v>
      </c>
      <c r="L2494" t="s">
        <v>7135</v>
      </c>
      <c r="M2494" t="s">
        <v>7412</v>
      </c>
      <c r="N2494">
        <v>3.8647222220000002</v>
      </c>
      <c r="O2494">
        <v>0</v>
      </c>
      <c r="P2494">
        <v>1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3.864722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2176938</v>
      </c>
      <c r="B2495">
        <v>1</v>
      </c>
      <c r="C2495" t="s">
        <v>77</v>
      </c>
      <c r="D2495" t="s">
        <v>114</v>
      </c>
      <c r="E2495" t="s">
        <v>181</v>
      </c>
      <c r="F2495" t="s">
        <v>7413</v>
      </c>
      <c r="G2495" t="s">
        <v>287</v>
      </c>
      <c r="H2495" t="s">
        <v>46</v>
      </c>
      <c r="I2495" t="s">
        <v>129</v>
      </c>
      <c r="J2495" t="s">
        <v>130</v>
      </c>
      <c r="K2495" t="s">
        <v>131</v>
      </c>
      <c r="L2495" t="s">
        <v>7414</v>
      </c>
      <c r="M2495" t="s">
        <v>7415</v>
      </c>
      <c r="N2495">
        <v>1.5733333329999999</v>
      </c>
      <c r="O2495">
        <v>0</v>
      </c>
      <c r="P2495">
        <v>1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1.5733330000000001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2176880</v>
      </c>
      <c r="B2496">
        <v>1</v>
      </c>
      <c r="C2496" t="s">
        <v>76</v>
      </c>
      <c r="D2496" t="s">
        <v>96</v>
      </c>
      <c r="E2496" t="s">
        <v>134</v>
      </c>
      <c r="F2496" t="s">
        <v>7416</v>
      </c>
      <c r="G2496" t="s">
        <v>136</v>
      </c>
      <c r="H2496" t="s">
        <v>47</v>
      </c>
      <c r="I2496" t="s">
        <v>129</v>
      </c>
      <c r="J2496" t="s">
        <v>130</v>
      </c>
      <c r="K2496" t="s">
        <v>131</v>
      </c>
      <c r="L2496" t="s">
        <v>7417</v>
      </c>
      <c r="M2496" t="s">
        <v>7418</v>
      </c>
      <c r="N2496">
        <v>0.59944444399999997</v>
      </c>
      <c r="O2496">
        <v>5</v>
      </c>
      <c r="P2496">
        <v>3216</v>
      </c>
      <c r="Q2496">
        <v>0</v>
      </c>
      <c r="R2496">
        <v>0</v>
      </c>
      <c r="S2496">
        <v>0</v>
      </c>
      <c r="T2496">
        <v>0</v>
      </c>
      <c r="U2496">
        <v>2.9972219999999998</v>
      </c>
      <c r="V2496">
        <v>1927.8133319999999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2176891</v>
      </c>
      <c r="B2497">
        <v>1</v>
      </c>
      <c r="C2497" t="s">
        <v>77</v>
      </c>
      <c r="D2497" t="s">
        <v>108</v>
      </c>
      <c r="E2497" t="s">
        <v>143</v>
      </c>
      <c r="F2497" t="s">
        <v>7419</v>
      </c>
      <c r="G2497" t="s">
        <v>201</v>
      </c>
      <c r="H2497" t="s">
        <v>47</v>
      </c>
      <c r="I2497" t="s">
        <v>129</v>
      </c>
      <c r="J2497" t="s">
        <v>130</v>
      </c>
      <c r="K2497" t="s">
        <v>251</v>
      </c>
      <c r="L2497" t="s">
        <v>7420</v>
      </c>
      <c r="M2497" t="s">
        <v>7421</v>
      </c>
      <c r="N2497">
        <v>6.6666665999999999E-2</v>
      </c>
      <c r="O2497">
        <v>0</v>
      </c>
      <c r="P2497">
        <v>607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40.466665999999996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2176881</v>
      </c>
      <c r="B2498">
        <v>1</v>
      </c>
      <c r="C2498" t="s">
        <v>76</v>
      </c>
      <c r="D2498" t="s">
        <v>90</v>
      </c>
      <c r="E2498" t="s">
        <v>126</v>
      </c>
      <c r="F2498" t="s">
        <v>7422</v>
      </c>
      <c r="G2498" t="s">
        <v>152</v>
      </c>
      <c r="H2498" t="s">
        <v>46</v>
      </c>
      <c r="I2498" t="s">
        <v>129</v>
      </c>
      <c r="J2498" t="s">
        <v>130</v>
      </c>
      <c r="K2498" t="s">
        <v>131</v>
      </c>
      <c r="L2498" t="s">
        <v>7423</v>
      </c>
      <c r="M2498" t="s">
        <v>7424</v>
      </c>
      <c r="N2498">
        <v>3.9391666660000002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8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31.513332999999999</v>
      </c>
    </row>
    <row r="2499" spans="1:26" x14ac:dyDescent="0.25">
      <c r="A2499">
        <v>2176885</v>
      </c>
      <c r="B2499">
        <v>1</v>
      </c>
      <c r="C2499" t="s">
        <v>76</v>
      </c>
      <c r="D2499" t="s">
        <v>89</v>
      </c>
      <c r="E2499" t="s">
        <v>718</v>
      </c>
      <c r="F2499" t="s">
        <v>7425</v>
      </c>
      <c r="G2499" t="s">
        <v>726</v>
      </c>
      <c r="H2499" t="s">
        <v>46</v>
      </c>
      <c r="I2499" t="s">
        <v>129</v>
      </c>
      <c r="J2499" t="s">
        <v>130</v>
      </c>
      <c r="K2499" t="s">
        <v>131</v>
      </c>
      <c r="L2499" t="s">
        <v>7426</v>
      </c>
      <c r="M2499" t="s">
        <v>7427</v>
      </c>
      <c r="N2499">
        <v>3.0180555550000001</v>
      </c>
      <c r="O2499">
        <v>0</v>
      </c>
      <c r="P2499">
        <v>5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15.090278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2176886</v>
      </c>
      <c r="B2500">
        <v>1</v>
      </c>
      <c r="C2500" t="s">
        <v>77</v>
      </c>
      <c r="D2500" t="s">
        <v>124</v>
      </c>
      <c r="E2500" t="s">
        <v>181</v>
      </c>
      <c r="F2500" t="s">
        <v>7428</v>
      </c>
      <c r="G2500" t="s">
        <v>194</v>
      </c>
      <c r="H2500" t="s">
        <v>46</v>
      </c>
      <c r="I2500" t="s">
        <v>129</v>
      </c>
      <c r="J2500" t="s">
        <v>130</v>
      </c>
      <c r="K2500" t="s">
        <v>131</v>
      </c>
      <c r="L2500" t="s">
        <v>7421</v>
      </c>
      <c r="M2500" t="s">
        <v>7429</v>
      </c>
      <c r="N2500">
        <v>2.1086111110000001</v>
      </c>
      <c r="O2500">
        <v>0</v>
      </c>
      <c r="P2500">
        <v>5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10.543056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2176893</v>
      </c>
      <c r="B2501">
        <v>1</v>
      </c>
      <c r="C2501" t="s">
        <v>76</v>
      </c>
      <c r="D2501" t="s">
        <v>90</v>
      </c>
      <c r="E2501" t="s">
        <v>181</v>
      </c>
      <c r="F2501" t="s">
        <v>7430</v>
      </c>
      <c r="G2501" t="s">
        <v>194</v>
      </c>
      <c r="H2501" t="s">
        <v>46</v>
      </c>
      <c r="I2501" t="s">
        <v>129</v>
      </c>
      <c r="J2501" t="s">
        <v>130</v>
      </c>
      <c r="K2501" t="s">
        <v>131</v>
      </c>
      <c r="L2501" t="s">
        <v>7431</v>
      </c>
      <c r="M2501" t="s">
        <v>7432</v>
      </c>
      <c r="N2501">
        <v>1.7863888880000001</v>
      </c>
      <c r="O2501">
        <v>0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1.786389</v>
      </c>
      <c r="Y2501">
        <v>0</v>
      </c>
      <c r="Z2501">
        <v>0</v>
      </c>
    </row>
    <row r="2502" spans="1:26" x14ac:dyDescent="0.25">
      <c r="A2502">
        <v>2176918</v>
      </c>
      <c r="B2502">
        <v>1</v>
      </c>
      <c r="C2502" t="s">
        <v>76</v>
      </c>
      <c r="D2502" t="s">
        <v>104</v>
      </c>
      <c r="E2502" t="s">
        <v>161</v>
      </c>
      <c r="F2502" t="s">
        <v>7433</v>
      </c>
      <c r="G2502" t="s">
        <v>402</v>
      </c>
      <c r="H2502" t="s">
        <v>46</v>
      </c>
      <c r="I2502" t="s">
        <v>129</v>
      </c>
      <c r="J2502" t="s">
        <v>130</v>
      </c>
      <c r="K2502" t="s">
        <v>131</v>
      </c>
      <c r="L2502" t="s">
        <v>7434</v>
      </c>
      <c r="M2502" t="s">
        <v>7435</v>
      </c>
      <c r="N2502">
        <v>5.2588888880000004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36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189.32</v>
      </c>
    </row>
    <row r="2503" spans="1:26" x14ac:dyDescent="0.25">
      <c r="A2503">
        <v>2176887</v>
      </c>
      <c r="B2503">
        <v>1</v>
      </c>
      <c r="C2503" t="s">
        <v>76</v>
      </c>
      <c r="D2503" t="s">
        <v>91</v>
      </c>
      <c r="E2503" t="s">
        <v>161</v>
      </c>
      <c r="F2503" t="s">
        <v>2464</v>
      </c>
      <c r="G2503" t="s">
        <v>128</v>
      </c>
      <c r="H2503" t="s">
        <v>46</v>
      </c>
      <c r="I2503" t="s">
        <v>129</v>
      </c>
      <c r="J2503" t="s">
        <v>130</v>
      </c>
      <c r="K2503" t="s">
        <v>131</v>
      </c>
      <c r="L2503" t="s">
        <v>7436</v>
      </c>
      <c r="M2503" t="s">
        <v>7437</v>
      </c>
      <c r="N2503">
        <v>0.53277777699999995</v>
      </c>
      <c r="O2503">
        <v>0</v>
      </c>
      <c r="P2503">
        <v>399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212.57833299999999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2176889</v>
      </c>
      <c r="B2504">
        <v>1</v>
      </c>
      <c r="C2504" t="s">
        <v>77</v>
      </c>
      <c r="D2504" t="s">
        <v>119</v>
      </c>
      <c r="E2504" t="s">
        <v>181</v>
      </c>
      <c r="F2504" t="s">
        <v>7438</v>
      </c>
      <c r="G2504" t="s">
        <v>287</v>
      </c>
      <c r="H2504" t="s">
        <v>46</v>
      </c>
      <c r="I2504" t="s">
        <v>129</v>
      </c>
      <c r="J2504" t="s">
        <v>130</v>
      </c>
      <c r="K2504" t="s">
        <v>131</v>
      </c>
      <c r="L2504" t="s">
        <v>7439</v>
      </c>
      <c r="M2504" t="s">
        <v>7440</v>
      </c>
      <c r="N2504">
        <v>1.3869444440000001</v>
      </c>
      <c r="O2504">
        <v>0</v>
      </c>
      <c r="P2504">
        <v>1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1.386944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2176903</v>
      </c>
      <c r="B2505">
        <v>1</v>
      </c>
      <c r="C2505" t="s">
        <v>77</v>
      </c>
      <c r="D2505" t="s">
        <v>109</v>
      </c>
      <c r="E2505" t="s">
        <v>126</v>
      </c>
      <c r="F2505" t="s">
        <v>7441</v>
      </c>
      <c r="G2505" t="s">
        <v>7442</v>
      </c>
      <c r="H2505" t="s">
        <v>46</v>
      </c>
      <c r="I2505" t="s">
        <v>129</v>
      </c>
      <c r="J2505" t="s">
        <v>130</v>
      </c>
      <c r="K2505" t="s">
        <v>131</v>
      </c>
      <c r="L2505" t="s">
        <v>7443</v>
      </c>
      <c r="M2505" t="s">
        <v>7444</v>
      </c>
      <c r="N2505">
        <v>5.9305555549999998</v>
      </c>
      <c r="O2505">
        <v>0</v>
      </c>
      <c r="P2505">
        <v>38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225.36111099999999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2176888</v>
      </c>
      <c r="B2506">
        <v>1</v>
      </c>
      <c r="C2506" t="s">
        <v>77</v>
      </c>
      <c r="D2506" t="s">
        <v>109</v>
      </c>
      <c r="E2506" t="s">
        <v>161</v>
      </c>
      <c r="F2506" t="s">
        <v>7445</v>
      </c>
      <c r="G2506" t="s">
        <v>402</v>
      </c>
      <c r="H2506" t="s">
        <v>46</v>
      </c>
      <c r="I2506" t="s">
        <v>129</v>
      </c>
      <c r="J2506" t="s">
        <v>130</v>
      </c>
      <c r="K2506" t="s">
        <v>131</v>
      </c>
      <c r="L2506" t="s">
        <v>7446</v>
      </c>
      <c r="M2506" t="s">
        <v>7447</v>
      </c>
      <c r="N2506">
        <v>1.6344444440000001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223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364.481111</v>
      </c>
    </row>
    <row r="2507" spans="1:26" x14ac:dyDescent="0.25">
      <c r="A2507">
        <v>2176904</v>
      </c>
      <c r="B2507">
        <v>1</v>
      </c>
      <c r="C2507" t="s">
        <v>77</v>
      </c>
      <c r="D2507" t="s">
        <v>118</v>
      </c>
      <c r="E2507" t="s">
        <v>126</v>
      </c>
      <c r="F2507" t="s">
        <v>7448</v>
      </c>
      <c r="G2507" t="s">
        <v>128</v>
      </c>
      <c r="H2507" t="s">
        <v>46</v>
      </c>
      <c r="I2507" t="s">
        <v>129</v>
      </c>
      <c r="J2507" t="s">
        <v>130</v>
      </c>
      <c r="K2507" t="s">
        <v>131</v>
      </c>
      <c r="L2507" t="s">
        <v>7449</v>
      </c>
      <c r="M2507" t="s">
        <v>7450</v>
      </c>
      <c r="N2507">
        <v>3.5347222220000001</v>
      </c>
      <c r="O2507">
        <v>0</v>
      </c>
      <c r="P2507">
        <v>77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272.17361099999999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2176896</v>
      </c>
      <c r="B2508">
        <v>1</v>
      </c>
      <c r="C2508" t="s">
        <v>77</v>
      </c>
      <c r="D2508" t="s">
        <v>108</v>
      </c>
      <c r="E2508" t="s">
        <v>181</v>
      </c>
      <c r="F2508" t="s">
        <v>7451</v>
      </c>
      <c r="G2508" t="s">
        <v>194</v>
      </c>
      <c r="H2508" t="s">
        <v>46</v>
      </c>
      <c r="I2508" t="s">
        <v>129</v>
      </c>
      <c r="J2508" t="s">
        <v>130</v>
      </c>
      <c r="K2508" t="s">
        <v>131</v>
      </c>
      <c r="L2508" t="s">
        <v>7452</v>
      </c>
      <c r="M2508" t="s">
        <v>7453</v>
      </c>
      <c r="N2508">
        <v>3.0011111110000002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1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3.0011109999999999</v>
      </c>
    </row>
    <row r="2509" spans="1:26" x14ac:dyDescent="0.25">
      <c r="A2509">
        <v>2176969</v>
      </c>
      <c r="B2509">
        <v>1</v>
      </c>
      <c r="C2509" t="s">
        <v>76</v>
      </c>
      <c r="D2509" t="s">
        <v>95</v>
      </c>
      <c r="E2509" t="s">
        <v>143</v>
      </c>
      <c r="F2509" t="s">
        <v>7454</v>
      </c>
      <c r="G2509" t="s">
        <v>145</v>
      </c>
      <c r="H2509" t="s">
        <v>47</v>
      </c>
      <c r="I2509" t="s">
        <v>129</v>
      </c>
      <c r="J2509" t="s">
        <v>130</v>
      </c>
      <c r="K2509" t="s">
        <v>131</v>
      </c>
      <c r="L2509" t="s">
        <v>7455</v>
      </c>
      <c r="M2509" t="s">
        <v>7456</v>
      </c>
      <c r="N2509">
        <v>5.3513888879999998</v>
      </c>
      <c r="O2509">
        <v>0</v>
      </c>
      <c r="P2509">
        <v>0</v>
      </c>
      <c r="Q2509">
        <v>0</v>
      </c>
      <c r="R2509">
        <v>0</v>
      </c>
      <c r="S2509">
        <v>1</v>
      </c>
      <c r="T2509">
        <v>69</v>
      </c>
      <c r="U2509">
        <v>0</v>
      </c>
      <c r="V2509">
        <v>0</v>
      </c>
      <c r="W2509">
        <v>0</v>
      </c>
      <c r="X2509">
        <v>0</v>
      </c>
      <c r="Y2509">
        <v>5.3513890000000002</v>
      </c>
      <c r="Z2509">
        <v>369.245833</v>
      </c>
    </row>
    <row r="2510" spans="1:26" x14ac:dyDescent="0.25">
      <c r="A2510">
        <v>2176914</v>
      </c>
      <c r="B2510">
        <v>1</v>
      </c>
      <c r="C2510" t="s">
        <v>76</v>
      </c>
      <c r="D2510" t="s">
        <v>89</v>
      </c>
      <c r="E2510" t="s">
        <v>126</v>
      </c>
      <c r="F2510" t="s">
        <v>7457</v>
      </c>
      <c r="G2510" t="s">
        <v>152</v>
      </c>
      <c r="H2510" t="s">
        <v>46</v>
      </c>
      <c r="I2510" t="s">
        <v>129</v>
      </c>
      <c r="J2510" t="s">
        <v>130</v>
      </c>
      <c r="K2510" t="s">
        <v>131</v>
      </c>
      <c r="L2510" t="s">
        <v>7458</v>
      </c>
      <c r="M2510" t="s">
        <v>7459</v>
      </c>
      <c r="N2510">
        <v>0.58472222200000001</v>
      </c>
      <c r="O2510">
        <v>0</v>
      </c>
      <c r="P2510">
        <v>51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29.820833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2176906</v>
      </c>
      <c r="B2511">
        <v>1</v>
      </c>
      <c r="C2511" t="s">
        <v>76</v>
      </c>
      <c r="D2511" t="s">
        <v>98</v>
      </c>
      <c r="E2511" t="s">
        <v>181</v>
      </c>
      <c r="F2511" t="s">
        <v>7460</v>
      </c>
      <c r="G2511" t="s">
        <v>194</v>
      </c>
      <c r="H2511" t="s">
        <v>46</v>
      </c>
      <c r="I2511" t="s">
        <v>129</v>
      </c>
      <c r="J2511" t="s">
        <v>130</v>
      </c>
      <c r="K2511" t="s">
        <v>131</v>
      </c>
      <c r="L2511" t="s">
        <v>7461</v>
      </c>
      <c r="M2511" t="s">
        <v>7462</v>
      </c>
      <c r="N2511">
        <v>2.5669444440000002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1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2.5669439999999999</v>
      </c>
    </row>
    <row r="2512" spans="1:26" x14ac:dyDescent="0.25">
      <c r="A2512">
        <v>2176909</v>
      </c>
      <c r="B2512">
        <v>1</v>
      </c>
      <c r="C2512" t="s">
        <v>76</v>
      </c>
      <c r="D2512" t="s">
        <v>79</v>
      </c>
      <c r="E2512" t="s">
        <v>181</v>
      </c>
      <c r="F2512" t="s">
        <v>7463</v>
      </c>
      <c r="G2512" t="s">
        <v>287</v>
      </c>
      <c r="H2512" t="s">
        <v>46</v>
      </c>
      <c r="I2512" t="s">
        <v>129</v>
      </c>
      <c r="J2512" t="s">
        <v>130</v>
      </c>
      <c r="K2512" t="s">
        <v>131</v>
      </c>
      <c r="L2512" t="s">
        <v>7464</v>
      </c>
      <c r="M2512" t="s">
        <v>7465</v>
      </c>
      <c r="N2512">
        <v>1.183333333</v>
      </c>
      <c r="O2512">
        <v>0</v>
      </c>
      <c r="P2512">
        <v>1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1.183333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2176930</v>
      </c>
      <c r="B2513">
        <v>1</v>
      </c>
      <c r="C2513" t="s">
        <v>76</v>
      </c>
      <c r="D2513" t="s">
        <v>96</v>
      </c>
      <c r="E2513" t="s">
        <v>181</v>
      </c>
      <c r="F2513" t="s">
        <v>7466</v>
      </c>
      <c r="G2513" t="s">
        <v>194</v>
      </c>
      <c r="H2513" t="s">
        <v>46</v>
      </c>
      <c r="I2513" t="s">
        <v>129</v>
      </c>
      <c r="J2513" t="s">
        <v>130</v>
      </c>
      <c r="K2513" t="s">
        <v>131</v>
      </c>
      <c r="L2513" t="s">
        <v>7467</v>
      </c>
      <c r="M2513" t="s">
        <v>7468</v>
      </c>
      <c r="N2513">
        <v>4.0088888880000004</v>
      </c>
      <c r="O2513">
        <v>0</v>
      </c>
      <c r="P2513">
        <v>1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4.0088889999999999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2176970</v>
      </c>
      <c r="B2514">
        <v>1</v>
      </c>
      <c r="C2514" t="s">
        <v>76</v>
      </c>
      <c r="D2514" t="s">
        <v>95</v>
      </c>
      <c r="E2514" t="s">
        <v>181</v>
      </c>
      <c r="F2514" t="s">
        <v>7469</v>
      </c>
      <c r="G2514" t="s">
        <v>194</v>
      </c>
      <c r="H2514" t="s">
        <v>46</v>
      </c>
      <c r="I2514" t="s">
        <v>129</v>
      </c>
      <c r="J2514" t="s">
        <v>130</v>
      </c>
      <c r="K2514" t="s">
        <v>131</v>
      </c>
      <c r="L2514" t="s">
        <v>7470</v>
      </c>
      <c r="M2514" t="s">
        <v>7471</v>
      </c>
      <c r="N2514">
        <v>4.9619444440000002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1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4.9619439999999999</v>
      </c>
    </row>
    <row r="2515" spans="1:26" x14ac:dyDescent="0.25">
      <c r="A2515">
        <v>2176921</v>
      </c>
      <c r="B2515">
        <v>1</v>
      </c>
      <c r="C2515" t="s">
        <v>76</v>
      </c>
      <c r="D2515" t="s">
        <v>88</v>
      </c>
      <c r="E2515" t="s">
        <v>181</v>
      </c>
      <c r="F2515" t="s">
        <v>7472</v>
      </c>
      <c r="G2515" t="s">
        <v>194</v>
      </c>
      <c r="H2515" t="s">
        <v>46</v>
      </c>
      <c r="I2515" t="s">
        <v>129</v>
      </c>
      <c r="J2515" t="s">
        <v>130</v>
      </c>
      <c r="K2515" t="s">
        <v>131</v>
      </c>
      <c r="L2515" t="s">
        <v>7473</v>
      </c>
      <c r="M2515" t="s">
        <v>7474</v>
      </c>
      <c r="N2515">
        <v>5.0561111109999999</v>
      </c>
      <c r="O2515">
        <v>0</v>
      </c>
      <c r="P2515">
        <v>1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5.0561109999999996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2176956</v>
      </c>
      <c r="B2516">
        <v>1</v>
      </c>
      <c r="C2516" t="s">
        <v>76</v>
      </c>
      <c r="D2516" t="s">
        <v>92</v>
      </c>
      <c r="E2516" t="s">
        <v>126</v>
      </c>
      <c r="F2516" t="s">
        <v>7475</v>
      </c>
      <c r="G2516" t="s">
        <v>640</v>
      </c>
      <c r="H2516" t="s">
        <v>46</v>
      </c>
      <c r="I2516" t="s">
        <v>129</v>
      </c>
      <c r="J2516" t="s">
        <v>130</v>
      </c>
      <c r="K2516" t="s">
        <v>131</v>
      </c>
      <c r="L2516" t="s">
        <v>7476</v>
      </c>
      <c r="M2516" t="s">
        <v>7477</v>
      </c>
      <c r="N2516">
        <v>7.3419444440000001</v>
      </c>
      <c r="O2516">
        <v>0</v>
      </c>
      <c r="P2516">
        <v>0</v>
      </c>
      <c r="Q2516">
        <v>0</v>
      </c>
      <c r="R2516">
        <v>31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227.600278</v>
      </c>
      <c r="Y2516">
        <v>0</v>
      </c>
      <c r="Z2516">
        <v>0</v>
      </c>
    </row>
    <row r="2517" spans="1:26" x14ac:dyDescent="0.25">
      <c r="A2517">
        <v>2176948</v>
      </c>
      <c r="B2517">
        <v>1</v>
      </c>
      <c r="C2517" t="s">
        <v>76</v>
      </c>
      <c r="D2517" t="s">
        <v>105</v>
      </c>
      <c r="E2517" t="s">
        <v>181</v>
      </c>
      <c r="F2517" t="s">
        <v>7478</v>
      </c>
      <c r="G2517" t="s">
        <v>194</v>
      </c>
      <c r="H2517" t="s">
        <v>46</v>
      </c>
      <c r="I2517" t="s">
        <v>129</v>
      </c>
      <c r="J2517" t="s">
        <v>130</v>
      </c>
      <c r="K2517" t="s">
        <v>131</v>
      </c>
      <c r="L2517" t="s">
        <v>7479</v>
      </c>
      <c r="M2517" t="s">
        <v>7480</v>
      </c>
      <c r="N2517">
        <v>2.0497222220000002</v>
      </c>
      <c r="O2517">
        <v>0</v>
      </c>
      <c r="P2517">
        <v>0</v>
      </c>
      <c r="Q2517">
        <v>0</v>
      </c>
      <c r="R2517">
        <v>4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8.1988889999999994</v>
      </c>
      <c r="Y2517">
        <v>0</v>
      </c>
      <c r="Z2517">
        <v>0</v>
      </c>
    </row>
    <row r="2518" spans="1:26" x14ac:dyDescent="0.25">
      <c r="A2518">
        <v>2176946</v>
      </c>
      <c r="B2518">
        <v>1</v>
      </c>
      <c r="C2518" t="s">
        <v>76</v>
      </c>
      <c r="D2518" t="s">
        <v>89</v>
      </c>
      <c r="E2518" t="s">
        <v>181</v>
      </c>
      <c r="F2518" t="s">
        <v>7481</v>
      </c>
      <c r="G2518" t="s">
        <v>194</v>
      </c>
      <c r="H2518" t="s">
        <v>46</v>
      </c>
      <c r="I2518" t="s">
        <v>129</v>
      </c>
      <c r="J2518" t="s">
        <v>130</v>
      </c>
      <c r="K2518" t="s">
        <v>131</v>
      </c>
      <c r="L2518" t="s">
        <v>7482</v>
      </c>
      <c r="M2518" t="s">
        <v>7483</v>
      </c>
      <c r="N2518">
        <v>4.9666666660000001</v>
      </c>
      <c r="O2518">
        <v>0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4.9666670000000002</v>
      </c>
      <c r="Y2518">
        <v>0</v>
      </c>
      <c r="Z2518">
        <v>0</v>
      </c>
    </row>
    <row r="2519" spans="1:26" x14ac:dyDescent="0.25">
      <c r="A2519">
        <v>2176917</v>
      </c>
      <c r="B2519">
        <v>1</v>
      </c>
      <c r="C2519" t="s">
        <v>76</v>
      </c>
      <c r="D2519" t="s">
        <v>103</v>
      </c>
      <c r="E2519" t="s">
        <v>126</v>
      </c>
      <c r="F2519" t="s">
        <v>7484</v>
      </c>
      <c r="G2519" t="s">
        <v>128</v>
      </c>
      <c r="H2519" t="s">
        <v>46</v>
      </c>
      <c r="I2519" t="s">
        <v>129</v>
      </c>
      <c r="J2519" t="s">
        <v>130</v>
      </c>
      <c r="K2519" t="s">
        <v>131</v>
      </c>
      <c r="L2519" t="s">
        <v>7485</v>
      </c>
      <c r="M2519" t="s">
        <v>7486</v>
      </c>
      <c r="N2519">
        <v>2.548888888</v>
      </c>
      <c r="O2519">
        <v>0</v>
      </c>
      <c r="P2519">
        <v>0</v>
      </c>
      <c r="Q2519">
        <v>0</v>
      </c>
      <c r="R2519">
        <v>23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58.624443999999997</v>
      </c>
      <c r="Y2519">
        <v>0</v>
      </c>
      <c r="Z2519">
        <v>0</v>
      </c>
    </row>
    <row r="2520" spans="1:26" x14ac:dyDescent="0.25">
      <c r="A2520">
        <v>2176916</v>
      </c>
      <c r="B2520">
        <v>1</v>
      </c>
      <c r="C2520" t="s">
        <v>77</v>
      </c>
      <c r="D2520" t="s">
        <v>113</v>
      </c>
      <c r="E2520" t="s">
        <v>126</v>
      </c>
      <c r="F2520" t="s">
        <v>7487</v>
      </c>
      <c r="G2520" t="s">
        <v>128</v>
      </c>
      <c r="H2520" t="s">
        <v>46</v>
      </c>
      <c r="I2520" t="s">
        <v>129</v>
      </c>
      <c r="J2520" t="s">
        <v>130</v>
      </c>
      <c r="K2520" t="s">
        <v>131</v>
      </c>
      <c r="L2520" t="s">
        <v>7488</v>
      </c>
      <c r="M2520" t="s">
        <v>7489</v>
      </c>
      <c r="N2520">
        <v>7.2205555549999998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25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180.51388900000001</v>
      </c>
    </row>
    <row r="2521" spans="1:26" x14ac:dyDescent="0.25">
      <c r="A2521">
        <v>2176926</v>
      </c>
      <c r="B2521">
        <v>1</v>
      </c>
      <c r="C2521" t="s">
        <v>77</v>
      </c>
      <c r="D2521" t="s">
        <v>120</v>
      </c>
      <c r="E2521" t="s">
        <v>181</v>
      </c>
      <c r="F2521" t="s">
        <v>7490</v>
      </c>
      <c r="G2521" t="s">
        <v>194</v>
      </c>
      <c r="H2521" t="s">
        <v>46</v>
      </c>
      <c r="I2521" t="s">
        <v>129</v>
      </c>
      <c r="J2521" t="s">
        <v>130</v>
      </c>
      <c r="K2521" t="s">
        <v>131</v>
      </c>
      <c r="L2521" t="s">
        <v>7491</v>
      </c>
      <c r="M2521" t="s">
        <v>7492</v>
      </c>
      <c r="N2521">
        <v>0.88611111099999995</v>
      </c>
      <c r="O2521">
        <v>0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0.88611099999999998</v>
      </c>
      <c r="Y2521">
        <v>0</v>
      </c>
      <c r="Z2521">
        <v>0</v>
      </c>
    </row>
    <row r="2522" spans="1:26" x14ac:dyDescent="0.25">
      <c r="A2522">
        <v>2176927</v>
      </c>
      <c r="B2522">
        <v>1</v>
      </c>
      <c r="C2522" t="s">
        <v>76</v>
      </c>
      <c r="D2522" t="s">
        <v>96</v>
      </c>
      <c r="E2522" t="s">
        <v>181</v>
      </c>
      <c r="F2522" t="s">
        <v>7493</v>
      </c>
      <c r="G2522" t="s">
        <v>183</v>
      </c>
      <c r="H2522" t="s">
        <v>46</v>
      </c>
      <c r="I2522" t="s">
        <v>129</v>
      </c>
      <c r="J2522" t="s">
        <v>130</v>
      </c>
      <c r="K2522" t="s">
        <v>131</v>
      </c>
      <c r="L2522" t="s">
        <v>7494</v>
      </c>
      <c r="M2522" t="s">
        <v>7495</v>
      </c>
      <c r="N2522">
        <v>3.8544444439999999</v>
      </c>
      <c r="O2522">
        <v>0</v>
      </c>
      <c r="P2522">
        <v>5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19.272221999999999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2176936</v>
      </c>
      <c r="B2523">
        <v>1</v>
      </c>
      <c r="C2523" t="s">
        <v>76</v>
      </c>
      <c r="D2523" t="s">
        <v>78</v>
      </c>
      <c r="E2523" t="s">
        <v>181</v>
      </c>
      <c r="F2523" t="s">
        <v>7496</v>
      </c>
      <c r="G2523" t="s">
        <v>194</v>
      </c>
      <c r="H2523" t="s">
        <v>46</v>
      </c>
      <c r="I2523" t="s">
        <v>129</v>
      </c>
      <c r="J2523" t="s">
        <v>130</v>
      </c>
      <c r="K2523" t="s">
        <v>131</v>
      </c>
      <c r="L2523" t="s">
        <v>7497</v>
      </c>
      <c r="M2523" t="s">
        <v>7498</v>
      </c>
      <c r="N2523">
        <v>4.4000000000000004</v>
      </c>
      <c r="O2523">
        <v>0</v>
      </c>
      <c r="P2523">
        <v>1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4.4000000000000004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2176929</v>
      </c>
      <c r="B2524">
        <v>1</v>
      </c>
      <c r="C2524" t="s">
        <v>76</v>
      </c>
      <c r="D2524" t="s">
        <v>86</v>
      </c>
      <c r="E2524" t="s">
        <v>126</v>
      </c>
      <c r="F2524" t="s">
        <v>7499</v>
      </c>
      <c r="G2524" t="s">
        <v>128</v>
      </c>
      <c r="H2524" t="s">
        <v>46</v>
      </c>
      <c r="I2524" t="s">
        <v>129</v>
      </c>
      <c r="J2524" t="s">
        <v>130</v>
      </c>
      <c r="K2524" t="s">
        <v>131</v>
      </c>
      <c r="L2524" t="s">
        <v>7500</v>
      </c>
      <c r="M2524" t="s">
        <v>7501</v>
      </c>
      <c r="N2524">
        <v>3.699166666</v>
      </c>
      <c r="O2524">
        <v>0</v>
      </c>
      <c r="P2524">
        <v>166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614.06166700000006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2176962</v>
      </c>
      <c r="B2525">
        <v>1</v>
      </c>
      <c r="C2525" t="s">
        <v>77</v>
      </c>
      <c r="D2525" t="s">
        <v>109</v>
      </c>
      <c r="E2525" t="s">
        <v>126</v>
      </c>
      <c r="F2525" t="s">
        <v>7502</v>
      </c>
      <c r="G2525" t="s">
        <v>128</v>
      </c>
      <c r="H2525" t="s">
        <v>46</v>
      </c>
      <c r="I2525" t="s">
        <v>129</v>
      </c>
      <c r="J2525" t="s">
        <v>130</v>
      </c>
      <c r="K2525" t="s">
        <v>131</v>
      </c>
      <c r="L2525" t="s">
        <v>7503</v>
      </c>
      <c r="M2525" t="s">
        <v>7504</v>
      </c>
      <c r="N2525">
        <v>8.6855555550000005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1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8.6855560000000001</v>
      </c>
    </row>
    <row r="2526" spans="1:26" x14ac:dyDescent="0.25">
      <c r="A2526">
        <v>2176924</v>
      </c>
      <c r="B2526">
        <v>1</v>
      </c>
      <c r="C2526" t="s">
        <v>76</v>
      </c>
      <c r="D2526" t="s">
        <v>81</v>
      </c>
      <c r="E2526" t="s">
        <v>181</v>
      </c>
      <c r="F2526" t="s">
        <v>7505</v>
      </c>
      <c r="G2526" t="s">
        <v>287</v>
      </c>
      <c r="H2526" t="s">
        <v>46</v>
      </c>
      <c r="I2526" t="s">
        <v>129</v>
      </c>
      <c r="J2526" t="s">
        <v>130</v>
      </c>
      <c r="K2526" t="s">
        <v>131</v>
      </c>
      <c r="L2526" t="s">
        <v>7506</v>
      </c>
      <c r="M2526" t="s">
        <v>7507</v>
      </c>
      <c r="N2526">
        <v>1.261666666</v>
      </c>
      <c r="O2526">
        <v>0</v>
      </c>
      <c r="P2526">
        <v>6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7.57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2176944</v>
      </c>
      <c r="B2527">
        <v>1</v>
      </c>
      <c r="C2527" t="s">
        <v>76</v>
      </c>
      <c r="D2527" t="s">
        <v>89</v>
      </c>
      <c r="E2527" t="s">
        <v>126</v>
      </c>
      <c r="F2527" t="s">
        <v>4229</v>
      </c>
      <c r="G2527" t="s">
        <v>671</v>
      </c>
      <c r="H2527" t="s">
        <v>46</v>
      </c>
      <c r="I2527" t="s">
        <v>129</v>
      </c>
      <c r="J2527" t="s">
        <v>130</v>
      </c>
      <c r="K2527" t="s">
        <v>131</v>
      </c>
      <c r="L2527" t="s">
        <v>7508</v>
      </c>
      <c r="M2527" t="s">
        <v>7509</v>
      </c>
      <c r="N2527">
        <v>3.869444444</v>
      </c>
      <c r="O2527">
        <v>0</v>
      </c>
      <c r="P2527">
        <v>10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38.694443999999997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2176932</v>
      </c>
      <c r="B2528">
        <v>1</v>
      </c>
      <c r="C2528" t="s">
        <v>77</v>
      </c>
      <c r="D2528" t="s">
        <v>109</v>
      </c>
      <c r="E2528" t="s">
        <v>181</v>
      </c>
      <c r="F2528" t="s">
        <v>7510</v>
      </c>
      <c r="G2528" t="s">
        <v>194</v>
      </c>
      <c r="H2528" t="s">
        <v>46</v>
      </c>
      <c r="I2528" t="s">
        <v>129</v>
      </c>
      <c r="J2528" t="s">
        <v>130</v>
      </c>
      <c r="K2528" t="s">
        <v>131</v>
      </c>
      <c r="L2528" t="s">
        <v>7511</v>
      </c>
      <c r="M2528" t="s">
        <v>7512</v>
      </c>
      <c r="N2528">
        <v>2.3288888879999998</v>
      </c>
      <c r="O2528">
        <v>0</v>
      </c>
      <c r="P2528">
        <v>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2.3288890000000002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2176935</v>
      </c>
      <c r="B2529">
        <v>1</v>
      </c>
      <c r="C2529" t="s">
        <v>76</v>
      </c>
      <c r="D2529" t="s">
        <v>86</v>
      </c>
      <c r="E2529" t="s">
        <v>181</v>
      </c>
      <c r="F2529" t="s">
        <v>7513</v>
      </c>
      <c r="G2529" t="s">
        <v>194</v>
      </c>
      <c r="H2529" t="s">
        <v>46</v>
      </c>
      <c r="I2529" t="s">
        <v>129</v>
      </c>
      <c r="J2529" t="s">
        <v>130</v>
      </c>
      <c r="K2529" t="s">
        <v>131</v>
      </c>
      <c r="L2529" t="s">
        <v>7514</v>
      </c>
      <c r="M2529" t="s">
        <v>7515</v>
      </c>
      <c r="N2529">
        <v>6.6383333330000003</v>
      </c>
      <c r="O2529">
        <v>0</v>
      </c>
      <c r="P2529">
        <v>1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6.6383330000000003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2176933</v>
      </c>
      <c r="B2530">
        <v>1</v>
      </c>
      <c r="C2530" t="s">
        <v>76</v>
      </c>
      <c r="D2530" t="s">
        <v>91</v>
      </c>
      <c r="E2530" t="s">
        <v>126</v>
      </c>
      <c r="F2530" t="s">
        <v>7516</v>
      </c>
      <c r="G2530" t="s">
        <v>140</v>
      </c>
      <c r="H2530" t="s">
        <v>46</v>
      </c>
      <c r="I2530" t="s">
        <v>129</v>
      </c>
      <c r="J2530" t="s">
        <v>130</v>
      </c>
      <c r="K2530" t="s">
        <v>131</v>
      </c>
      <c r="L2530" t="s">
        <v>7517</v>
      </c>
      <c r="M2530" t="s">
        <v>7518</v>
      </c>
      <c r="N2530">
        <v>1.2469444439999999</v>
      </c>
      <c r="O2530">
        <v>0</v>
      </c>
      <c r="P2530">
        <v>18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22.445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2176941</v>
      </c>
      <c r="B2531">
        <v>1</v>
      </c>
      <c r="C2531" t="s">
        <v>77</v>
      </c>
      <c r="D2531" t="s">
        <v>112</v>
      </c>
      <c r="E2531" t="s">
        <v>186</v>
      </c>
      <c r="F2531" t="s">
        <v>7519</v>
      </c>
      <c r="G2531" t="s">
        <v>136</v>
      </c>
      <c r="H2531" t="s">
        <v>47</v>
      </c>
      <c r="I2531" t="s">
        <v>129</v>
      </c>
      <c r="J2531" t="s">
        <v>130</v>
      </c>
      <c r="K2531" t="s">
        <v>131</v>
      </c>
      <c r="L2531" t="s">
        <v>7520</v>
      </c>
      <c r="M2531" t="s">
        <v>7521</v>
      </c>
      <c r="N2531">
        <v>1.1444444439999999</v>
      </c>
      <c r="O2531">
        <v>0</v>
      </c>
      <c r="P2531">
        <v>0</v>
      </c>
      <c r="Q2531">
        <v>12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13.733333</v>
      </c>
      <c r="X2531">
        <v>0</v>
      </c>
      <c r="Y2531">
        <v>0</v>
      </c>
      <c r="Z2531">
        <v>0</v>
      </c>
    </row>
    <row r="2532" spans="1:26" x14ac:dyDescent="0.25">
      <c r="A2532">
        <v>2176934</v>
      </c>
      <c r="B2532">
        <v>1</v>
      </c>
      <c r="C2532" t="s">
        <v>76</v>
      </c>
      <c r="D2532" t="s">
        <v>81</v>
      </c>
      <c r="E2532" t="s">
        <v>181</v>
      </c>
      <c r="F2532" t="s">
        <v>7522</v>
      </c>
      <c r="G2532" t="s">
        <v>287</v>
      </c>
      <c r="H2532" t="s">
        <v>46</v>
      </c>
      <c r="I2532" t="s">
        <v>129</v>
      </c>
      <c r="J2532" t="s">
        <v>130</v>
      </c>
      <c r="K2532" t="s">
        <v>131</v>
      </c>
      <c r="L2532" t="s">
        <v>7523</v>
      </c>
      <c r="M2532" t="s">
        <v>7524</v>
      </c>
      <c r="N2532">
        <v>1.6297222220000001</v>
      </c>
      <c r="O2532">
        <v>0</v>
      </c>
      <c r="P2532">
        <v>3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4.8891669999999996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2176943</v>
      </c>
      <c r="B2533">
        <v>1</v>
      </c>
      <c r="C2533" t="s">
        <v>76</v>
      </c>
      <c r="D2533" t="s">
        <v>105</v>
      </c>
      <c r="E2533" t="s">
        <v>181</v>
      </c>
      <c r="F2533" t="s">
        <v>7525</v>
      </c>
      <c r="G2533" t="s">
        <v>194</v>
      </c>
      <c r="H2533" t="s">
        <v>46</v>
      </c>
      <c r="I2533" t="s">
        <v>129</v>
      </c>
      <c r="J2533" t="s">
        <v>130</v>
      </c>
      <c r="K2533" t="s">
        <v>131</v>
      </c>
      <c r="L2533" t="s">
        <v>7526</v>
      </c>
      <c r="M2533" t="s">
        <v>7527</v>
      </c>
      <c r="N2533">
        <v>2.4638888880000001</v>
      </c>
      <c r="O2533">
        <v>0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2.463889</v>
      </c>
      <c r="Y2533">
        <v>0</v>
      </c>
      <c r="Z2533">
        <v>0</v>
      </c>
    </row>
    <row r="2534" spans="1:26" x14ac:dyDescent="0.25">
      <c r="A2534">
        <v>2176937</v>
      </c>
      <c r="B2534">
        <v>1</v>
      </c>
      <c r="C2534" t="s">
        <v>76</v>
      </c>
      <c r="D2534" t="s">
        <v>78</v>
      </c>
      <c r="E2534" t="s">
        <v>181</v>
      </c>
      <c r="F2534" t="s">
        <v>7528</v>
      </c>
      <c r="G2534" t="s">
        <v>194</v>
      </c>
      <c r="H2534" t="s">
        <v>46</v>
      </c>
      <c r="I2534" t="s">
        <v>129</v>
      </c>
      <c r="J2534" t="s">
        <v>130</v>
      </c>
      <c r="K2534" t="s">
        <v>131</v>
      </c>
      <c r="L2534" t="s">
        <v>7529</v>
      </c>
      <c r="M2534" t="s">
        <v>7530</v>
      </c>
      <c r="N2534">
        <v>5.3105555549999997</v>
      </c>
      <c r="O2534">
        <v>0</v>
      </c>
      <c r="P2534">
        <v>1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5.3105560000000001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2176949</v>
      </c>
      <c r="B2535">
        <v>1</v>
      </c>
      <c r="C2535" t="s">
        <v>77</v>
      </c>
      <c r="D2535" t="s">
        <v>108</v>
      </c>
      <c r="E2535" t="s">
        <v>181</v>
      </c>
      <c r="F2535" t="s">
        <v>7531</v>
      </c>
      <c r="G2535" t="s">
        <v>194</v>
      </c>
      <c r="H2535" t="s">
        <v>46</v>
      </c>
      <c r="I2535" t="s">
        <v>129</v>
      </c>
      <c r="J2535" t="s">
        <v>130</v>
      </c>
      <c r="K2535" t="s">
        <v>131</v>
      </c>
      <c r="L2535" t="s">
        <v>7532</v>
      </c>
      <c r="M2535" t="s">
        <v>7533</v>
      </c>
      <c r="N2535">
        <v>1.957222222</v>
      </c>
      <c r="O2535">
        <v>0</v>
      </c>
      <c r="P2535">
        <v>7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13.700556000000001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2176955</v>
      </c>
      <c r="B2536">
        <v>1</v>
      </c>
      <c r="C2536" t="s">
        <v>77</v>
      </c>
      <c r="D2536" t="s">
        <v>111</v>
      </c>
      <c r="E2536" t="s">
        <v>143</v>
      </c>
      <c r="F2536" t="s">
        <v>7534</v>
      </c>
      <c r="G2536" t="s">
        <v>145</v>
      </c>
      <c r="H2536" t="s">
        <v>47</v>
      </c>
      <c r="I2536" t="s">
        <v>129</v>
      </c>
      <c r="J2536" t="s">
        <v>130</v>
      </c>
      <c r="K2536" t="s">
        <v>131</v>
      </c>
      <c r="L2536" t="s">
        <v>7535</v>
      </c>
      <c r="M2536" t="s">
        <v>7536</v>
      </c>
      <c r="N2536">
        <v>3.4297222220000001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11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37.726944000000003</v>
      </c>
    </row>
    <row r="2537" spans="1:26" x14ac:dyDescent="0.25">
      <c r="A2537">
        <v>2176959</v>
      </c>
      <c r="B2537">
        <v>1</v>
      </c>
      <c r="C2537" t="s">
        <v>76</v>
      </c>
      <c r="D2537" t="s">
        <v>100</v>
      </c>
      <c r="E2537" t="s">
        <v>181</v>
      </c>
      <c r="F2537" t="s">
        <v>7537</v>
      </c>
      <c r="G2537" t="s">
        <v>194</v>
      </c>
      <c r="H2537" t="s">
        <v>46</v>
      </c>
      <c r="I2537" t="s">
        <v>129</v>
      </c>
      <c r="J2537" t="s">
        <v>130</v>
      </c>
      <c r="K2537" t="s">
        <v>131</v>
      </c>
      <c r="L2537" t="s">
        <v>7538</v>
      </c>
      <c r="M2537" t="s">
        <v>7539</v>
      </c>
      <c r="N2537">
        <v>2.2552777769999999</v>
      </c>
      <c r="O2537">
        <v>0</v>
      </c>
      <c r="P2537">
        <v>1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2.2552780000000001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2176954</v>
      </c>
      <c r="B2538">
        <v>1</v>
      </c>
      <c r="C2538" t="s">
        <v>77</v>
      </c>
      <c r="D2538" t="s">
        <v>123</v>
      </c>
      <c r="E2538" t="s">
        <v>181</v>
      </c>
      <c r="F2538" t="s">
        <v>7540</v>
      </c>
      <c r="G2538" t="s">
        <v>287</v>
      </c>
      <c r="H2538" t="s">
        <v>46</v>
      </c>
      <c r="I2538" t="s">
        <v>129</v>
      </c>
      <c r="J2538" t="s">
        <v>130</v>
      </c>
      <c r="K2538" t="s">
        <v>131</v>
      </c>
      <c r="L2538" t="s">
        <v>7541</v>
      </c>
      <c r="M2538" t="s">
        <v>7542</v>
      </c>
      <c r="N2538">
        <v>3.0080555549999999</v>
      </c>
      <c r="O2538">
        <v>0</v>
      </c>
      <c r="P2538">
        <v>17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51.136944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2176953</v>
      </c>
      <c r="B2539">
        <v>1</v>
      </c>
      <c r="C2539" t="s">
        <v>76</v>
      </c>
      <c r="D2539" t="s">
        <v>102</v>
      </c>
      <c r="E2539" t="s">
        <v>161</v>
      </c>
      <c r="F2539" t="s">
        <v>7543</v>
      </c>
      <c r="G2539" t="s">
        <v>402</v>
      </c>
      <c r="H2539" t="s">
        <v>46</v>
      </c>
      <c r="I2539" t="s">
        <v>129</v>
      </c>
      <c r="J2539" t="s">
        <v>130</v>
      </c>
      <c r="K2539" t="s">
        <v>131</v>
      </c>
      <c r="L2539" t="s">
        <v>7544</v>
      </c>
      <c r="M2539" t="s">
        <v>7545</v>
      </c>
      <c r="N2539">
        <v>7.5108333329999999</v>
      </c>
      <c r="O2539">
        <v>0</v>
      </c>
      <c r="P2539">
        <v>27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202.79249999999999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2176950</v>
      </c>
      <c r="B2540">
        <v>1</v>
      </c>
      <c r="C2540" t="s">
        <v>76</v>
      </c>
      <c r="D2540" t="s">
        <v>86</v>
      </c>
      <c r="E2540" t="s">
        <v>181</v>
      </c>
      <c r="F2540" t="s">
        <v>7546</v>
      </c>
      <c r="G2540" t="s">
        <v>194</v>
      </c>
      <c r="H2540" t="s">
        <v>46</v>
      </c>
      <c r="I2540" t="s">
        <v>129</v>
      </c>
      <c r="J2540" t="s">
        <v>130</v>
      </c>
      <c r="K2540" t="s">
        <v>131</v>
      </c>
      <c r="L2540" t="s">
        <v>7547</v>
      </c>
      <c r="M2540" t="s">
        <v>7548</v>
      </c>
      <c r="N2540">
        <v>7.0033333329999996</v>
      </c>
      <c r="O2540">
        <v>0</v>
      </c>
      <c r="P2540">
        <v>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7.0033329999999996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2176960</v>
      </c>
      <c r="B2541">
        <v>1</v>
      </c>
      <c r="C2541" t="s">
        <v>76</v>
      </c>
      <c r="D2541" t="s">
        <v>78</v>
      </c>
      <c r="E2541" t="s">
        <v>143</v>
      </c>
      <c r="F2541" t="s">
        <v>7549</v>
      </c>
      <c r="G2541" t="s">
        <v>3348</v>
      </c>
      <c r="H2541" t="s">
        <v>47</v>
      </c>
      <c r="I2541" t="s">
        <v>129</v>
      </c>
      <c r="J2541" t="s">
        <v>130</v>
      </c>
      <c r="K2541" t="s">
        <v>131</v>
      </c>
      <c r="L2541" t="s">
        <v>7550</v>
      </c>
      <c r="M2541" t="s">
        <v>7551</v>
      </c>
      <c r="N2541">
        <v>6.9130555549999997</v>
      </c>
      <c r="O2541">
        <v>0</v>
      </c>
      <c r="P2541">
        <v>317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2191.438611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2176964</v>
      </c>
      <c r="B2542">
        <v>1</v>
      </c>
      <c r="C2542" t="s">
        <v>76</v>
      </c>
      <c r="D2542" t="s">
        <v>83</v>
      </c>
      <c r="E2542" t="s">
        <v>181</v>
      </c>
      <c r="F2542" t="s">
        <v>7552</v>
      </c>
      <c r="G2542" t="s">
        <v>194</v>
      </c>
      <c r="H2542" t="s">
        <v>46</v>
      </c>
      <c r="I2542" t="s">
        <v>129</v>
      </c>
      <c r="J2542" t="s">
        <v>130</v>
      </c>
      <c r="K2542" t="s">
        <v>131</v>
      </c>
      <c r="L2542" t="s">
        <v>7553</v>
      </c>
      <c r="M2542" t="s">
        <v>7554</v>
      </c>
      <c r="N2542">
        <v>3.0869444439999998</v>
      </c>
      <c r="O2542">
        <v>0</v>
      </c>
      <c r="P2542">
        <v>1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3.0869439999999999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2176971</v>
      </c>
      <c r="B2543">
        <v>1</v>
      </c>
      <c r="C2543" t="s">
        <v>77</v>
      </c>
      <c r="D2543" t="s">
        <v>108</v>
      </c>
      <c r="E2543" t="s">
        <v>126</v>
      </c>
      <c r="F2543" t="s">
        <v>7555</v>
      </c>
      <c r="G2543" t="s">
        <v>128</v>
      </c>
      <c r="H2543" t="s">
        <v>46</v>
      </c>
      <c r="I2543" t="s">
        <v>129</v>
      </c>
      <c r="J2543" t="s">
        <v>130</v>
      </c>
      <c r="K2543" t="s">
        <v>131</v>
      </c>
      <c r="L2543" t="s">
        <v>7556</v>
      </c>
      <c r="M2543" t="s">
        <v>7557</v>
      </c>
      <c r="N2543">
        <v>2.3969444439999998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16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38.351111000000003</v>
      </c>
    </row>
    <row r="2544" spans="1:26" x14ac:dyDescent="0.25">
      <c r="A2544">
        <v>2176965</v>
      </c>
      <c r="B2544">
        <v>1</v>
      </c>
      <c r="C2544" t="s">
        <v>76</v>
      </c>
      <c r="D2544" t="s">
        <v>103</v>
      </c>
      <c r="E2544" t="s">
        <v>718</v>
      </c>
      <c r="F2544" t="s">
        <v>7558</v>
      </c>
      <c r="G2544" t="s">
        <v>128</v>
      </c>
      <c r="H2544" t="s">
        <v>46</v>
      </c>
      <c r="I2544" t="s">
        <v>129</v>
      </c>
      <c r="J2544" t="s">
        <v>130</v>
      </c>
      <c r="K2544" t="s">
        <v>131</v>
      </c>
      <c r="L2544" t="s">
        <v>7252</v>
      </c>
      <c r="M2544" t="s">
        <v>7559</v>
      </c>
      <c r="N2544">
        <v>2.429444444</v>
      </c>
      <c r="O2544">
        <v>0</v>
      </c>
      <c r="P2544">
        <v>0</v>
      </c>
      <c r="Q2544">
        <v>0</v>
      </c>
      <c r="R2544">
        <v>83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201.643889</v>
      </c>
      <c r="Y2544">
        <v>0</v>
      </c>
      <c r="Z2544">
        <v>0</v>
      </c>
    </row>
    <row r="2545" spans="1:26" x14ac:dyDescent="0.25">
      <c r="A2545">
        <v>2176984</v>
      </c>
      <c r="B2545">
        <v>1</v>
      </c>
      <c r="C2545" t="s">
        <v>76</v>
      </c>
      <c r="D2545" t="s">
        <v>94</v>
      </c>
      <c r="E2545" t="s">
        <v>181</v>
      </c>
      <c r="F2545" t="s">
        <v>7560</v>
      </c>
      <c r="G2545" t="s">
        <v>163</v>
      </c>
      <c r="H2545" t="s">
        <v>46</v>
      </c>
      <c r="I2545" t="s">
        <v>129</v>
      </c>
      <c r="J2545" t="s">
        <v>130</v>
      </c>
      <c r="K2545" t="s">
        <v>131</v>
      </c>
      <c r="L2545" t="s">
        <v>7561</v>
      </c>
      <c r="M2545" t="s">
        <v>7562</v>
      </c>
      <c r="N2545">
        <v>3.128333333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1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3.128333</v>
      </c>
    </row>
    <row r="2546" spans="1:26" x14ac:dyDescent="0.25">
      <c r="A2546">
        <v>2176972</v>
      </c>
      <c r="B2546">
        <v>1</v>
      </c>
      <c r="C2546" t="s">
        <v>77</v>
      </c>
      <c r="D2546" t="s">
        <v>109</v>
      </c>
      <c r="E2546" t="s">
        <v>126</v>
      </c>
      <c r="F2546" t="s">
        <v>7563</v>
      </c>
      <c r="G2546" t="s">
        <v>255</v>
      </c>
      <c r="H2546" t="s">
        <v>46</v>
      </c>
      <c r="I2546" t="s">
        <v>129</v>
      </c>
      <c r="J2546" t="s">
        <v>130</v>
      </c>
      <c r="K2546" t="s">
        <v>131</v>
      </c>
      <c r="L2546" t="s">
        <v>7564</v>
      </c>
      <c r="M2546" t="s">
        <v>7565</v>
      </c>
      <c r="N2546">
        <v>1.964444444</v>
      </c>
      <c r="O2546">
        <v>0</v>
      </c>
      <c r="P2546">
        <v>6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11.786667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2176974</v>
      </c>
      <c r="B2547">
        <v>1</v>
      </c>
      <c r="C2547" t="s">
        <v>76</v>
      </c>
      <c r="D2547" t="s">
        <v>86</v>
      </c>
      <c r="E2547" t="s">
        <v>126</v>
      </c>
      <c r="F2547" t="s">
        <v>7566</v>
      </c>
      <c r="G2547" t="s">
        <v>444</v>
      </c>
      <c r="H2547" t="s">
        <v>46</v>
      </c>
      <c r="I2547" t="s">
        <v>129</v>
      </c>
      <c r="J2547" t="s">
        <v>130</v>
      </c>
      <c r="K2547" t="s">
        <v>131</v>
      </c>
      <c r="L2547" t="s">
        <v>7567</v>
      </c>
      <c r="M2547" t="s">
        <v>7568</v>
      </c>
      <c r="N2547">
        <v>3.1694444439999998</v>
      </c>
      <c r="O2547">
        <v>0</v>
      </c>
      <c r="P2547">
        <v>50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158.47222199999999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2176978</v>
      </c>
      <c r="B2548">
        <v>1</v>
      </c>
      <c r="C2548" t="s">
        <v>77</v>
      </c>
      <c r="D2548" t="s">
        <v>118</v>
      </c>
      <c r="E2548" t="s">
        <v>181</v>
      </c>
      <c r="F2548" t="s">
        <v>7569</v>
      </c>
      <c r="G2548" t="s">
        <v>287</v>
      </c>
      <c r="H2548" t="s">
        <v>46</v>
      </c>
      <c r="I2548" t="s">
        <v>129</v>
      </c>
      <c r="J2548" t="s">
        <v>130</v>
      </c>
      <c r="K2548" t="s">
        <v>131</v>
      </c>
      <c r="L2548" t="s">
        <v>7570</v>
      </c>
      <c r="M2548" t="s">
        <v>7571</v>
      </c>
      <c r="N2548">
        <v>2.8880555550000002</v>
      </c>
      <c r="O2548">
        <v>0</v>
      </c>
      <c r="P2548">
        <v>4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11.552222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2176976</v>
      </c>
      <c r="B2549">
        <v>1</v>
      </c>
      <c r="C2549" t="s">
        <v>76</v>
      </c>
      <c r="D2549" t="s">
        <v>93</v>
      </c>
      <c r="E2549" t="s">
        <v>186</v>
      </c>
      <c r="F2549" t="s">
        <v>6449</v>
      </c>
      <c r="G2549" t="s">
        <v>136</v>
      </c>
      <c r="H2549" t="s">
        <v>47</v>
      </c>
      <c r="I2549" t="s">
        <v>129</v>
      </c>
      <c r="J2549" t="s">
        <v>130</v>
      </c>
      <c r="K2549" t="s">
        <v>131</v>
      </c>
      <c r="L2549" t="s">
        <v>7572</v>
      </c>
      <c r="M2549" t="s">
        <v>7573</v>
      </c>
      <c r="N2549">
        <v>0.44805555499999999</v>
      </c>
      <c r="O2549">
        <v>74</v>
      </c>
      <c r="P2549">
        <v>10632</v>
      </c>
      <c r="Q2549">
        <v>21</v>
      </c>
      <c r="R2549">
        <v>4174</v>
      </c>
      <c r="S2549">
        <v>53</v>
      </c>
      <c r="T2549">
        <v>2306</v>
      </c>
      <c r="U2549">
        <v>33.156111000000003</v>
      </c>
      <c r="V2549">
        <v>4763.7266609999997</v>
      </c>
      <c r="W2549">
        <v>9.4091670000000001</v>
      </c>
      <c r="X2549">
        <v>1870.1838869999999</v>
      </c>
      <c r="Y2549">
        <v>23.746943999999999</v>
      </c>
      <c r="Z2549">
        <v>1033.2161100000001</v>
      </c>
    </row>
    <row r="2550" spans="1:26" x14ac:dyDescent="0.25">
      <c r="A2550">
        <v>2177001</v>
      </c>
      <c r="B2550">
        <v>1</v>
      </c>
      <c r="C2550" t="s">
        <v>76</v>
      </c>
      <c r="D2550" t="s">
        <v>95</v>
      </c>
      <c r="E2550" t="s">
        <v>186</v>
      </c>
      <c r="F2550" t="s">
        <v>7574</v>
      </c>
      <c r="G2550" t="s">
        <v>136</v>
      </c>
      <c r="H2550" t="s">
        <v>47</v>
      </c>
      <c r="I2550" t="s">
        <v>129</v>
      </c>
      <c r="J2550" t="s">
        <v>130</v>
      </c>
      <c r="K2550" t="s">
        <v>131</v>
      </c>
      <c r="L2550" t="s">
        <v>7575</v>
      </c>
      <c r="M2550" t="s">
        <v>7576</v>
      </c>
      <c r="N2550">
        <v>1.5591666660000001</v>
      </c>
      <c r="O2550">
        <v>2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3.1183329999999998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2176979</v>
      </c>
      <c r="B2551">
        <v>1</v>
      </c>
      <c r="C2551" t="s">
        <v>76</v>
      </c>
      <c r="D2551" t="s">
        <v>92</v>
      </c>
      <c r="E2551" t="s">
        <v>813</v>
      </c>
      <c r="F2551" t="s">
        <v>7577</v>
      </c>
      <c r="G2551" t="s">
        <v>136</v>
      </c>
      <c r="H2551" t="s">
        <v>47</v>
      </c>
      <c r="I2551" t="s">
        <v>283</v>
      </c>
      <c r="J2551" t="s">
        <v>130</v>
      </c>
      <c r="K2551" t="s">
        <v>131</v>
      </c>
      <c r="L2551" t="s">
        <v>7578</v>
      </c>
      <c r="M2551" t="s">
        <v>7579</v>
      </c>
      <c r="N2551">
        <v>4.65E-2</v>
      </c>
      <c r="O2551">
        <v>0</v>
      </c>
      <c r="P2551">
        <v>0</v>
      </c>
      <c r="Q2551">
        <v>0</v>
      </c>
      <c r="R2551">
        <v>1141</v>
      </c>
      <c r="S2551">
        <v>5</v>
      </c>
      <c r="T2551">
        <v>422</v>
      </c>
      <c r="U2551">
        <v>0</v>
      </c>
      <c r="V2551">
        <v>0</v>
      </c>
      <c r="W2551">
        <v>0</v>
      </c>
      <c r="X2551">
        <v>53.0565</v>
      </c>
      <c r="Y2551">
        <v>0.23250000000000001</v>
      </c>
      <c r="Z2551">
        <v>19.623000000000001</v>
      </c>
    </row>
    <row r="2552" spans="1:26" x14ac:dyDescent="0.25">
      <c r="A2552">
        <v>2176983</v>
      </c>
      <c r="B2552">
        <v>1</v>
      </c>
      <c r="C2552" t="s">
        <v>76</v>
      </c>
      <c r="D2552" t="s">
        <v>105</v>
      </c>
      <c r="E2552" t="s">
        <v>126</v>
      </c>
      <c r="F2552" t="s">
        <v>7580</v>
      </c>
      <c r="G2552" t="s">
        <v>128</v>
      </c>
      <c r="H2552" t="s">
        <v>46</v>
      </c>
      <c r="I2552" t="s">
        <v>129</v>
      </c>
      <c r="J2552" t="s">
        <v>130</v>
      </c>
      <c r="K2552" t="s">
        <v>131</v>
      </c>
      <c r="L2552" t="s">
        <v>7581</v>
      </c>
      <c r="M2552" t="s">
        <v>7582</v>
      </c>
      <c r="N2552">
        <v>2.6047222219999999</v>
      </c>
      <c r="O2552">
        <v>0</v>
      </c>
      <c r="P2552">
        <v>0</v>
      </c>
      <c r="Q2552">
        <v>0</v>
      </c>
      <c r="R2552">
        <v>7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18.233056000000001</v>
      </c>
      <c r="Y2552">
        <v>0</v>
      </c>
      <c r="Z2552">
        <v>0</v>
      </c>
    </row>
    <row r="2553" spans="1:26" x14ac:dyDescent="0.25">
      <c r="A2553">
        <v>2176990</v>
      </c>
      <c r="B2553">
        <v>1</v>
      </c>
      <c r="C2553" t="s">
        <v>77</v>
      </c>
      <c r="D2553" t="s">
        <v>124</v>
      </c>
      <c r="E2553" t="s">
        <v>126</v>
      </c>
      <c r="F2553" t="s">
        <v>7583</v>
      </c>
      <c r="G2553" t="s">
        <v>128</v>
      </c>
      <c r="H2553" t="s">
        <v>46</v>
      </c>
      <c r="I2553" t="s">
        <v>129</v>
      </c>
      <c r="J2553" t="s">
        <v>130</v>
      </c>
      <c r="K2553" t="s">
        <v>131</v>
      </c>
      <c r="L2553" t="s">
        <v>7584</v>
      </c>
      <c r="M2553" t="s">
        <v>7585</v>
      </c>
      <c r="N2553">
        <v>1.1325000000000001</v>
      </c>
      <c r="O2553">
        <v>0</v>
      </c>
      <c r="P2553">
        <v>368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416.76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2176982</v>
      </c>
      <c r="B2554">
        <v>1</v>
      </c>
      <c r="C2554" t="s">
        <v>76</v>
      </c>
      <c r="D2554" t="s">
        <v>101</v>
      </c>
      <c r="E2554" t="s">
        <v>718</v>
      </c>
      <c r="F2554" t="s">
        <v>1874</v>
      </c>
      <c r="G2554" t="s">
        <v>269</v>
      </c>
      <c r="H2554" t="s">
        <v>46</v>
      </c>
      <c r="I2554" t="s">
        <v>129</v>
      </c>
      <c r="J2554" t="s">
        <v>130</v>
      </c>
      <c r="K2554" t="s">
        <v>131</v>
      </c>
      <c r="L2554" t="s">
        <v>7586</v>
      </c>
      <c r="M2554" t="s">
        <v>7587</v>
      </c>
      <c r="N2554">
        <v>7.0791666659999999</v>
      </c>
      <c r="O2554">
        <v>0</v>
      </c>
      <c r="P2554">
        <v>95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672.52083300000004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2176981</v>
      </c>
      <c r="B2555">
        <v>1</v>
      </c>
      <c r="C2555" t="s">
        <v>76</v>
      </c>
      <c r="D2555" t="s">
        <v>93</v>
      </c>
      <c r="E2555" t="s">
        <v>813</v>
      </c>
      <c r="F2555" t="s">
        <v>7588</v>
      </c>
      <c r="G2555" t="s">
        <v>136</v>
      </c>
      <c r="H2555" t="s">
        <v>47</v>
      </c>
      <c r="I2555" t="s">
        <v>129</v>
      </c>
      <c r="J2555" t="s">
        <v>130</v>
      </c>
      <c r="K2555" t="s">
        <v>131</v>
      </c>
      <c r="L2555" t="s">
        <v>7589</v>
      </c>
      <c r="M2555" t="s">
        <v>7590</v>
      </c>
      <c r="N2555">
        <v>9.0330555000000007E-2</v>
      </c>
      <c r="O2555">
        <v>74</v>
      </c>
      <c r="P2555">
        <v>10632</v>
      </c>
      <c r="Q2555">
        <v>21</v>
      </c>
      <c r="R2555">
        <v>4174</v>
      </c>
      <c r="S2555">
        <v>53</v>
      </c>
      <c r="T2555">
        <v>2306</v>
      </c>
      <c r="U2555">
        <v>6.6844609999999998</v>
      </c>
      <c r="V2555">
        <v>960.39446099999998</v>
      </c>
      <c r="W2555">
        <v>1.8969419999999999</v>
      </c>
      <c r="X2555">
        <v>377.039737</v>
      </c>
      <c r="Y2555">
        <v>4.7875189999999996</v>
      </c>
      <c r="Z2555">
        <v>208.30225999999999</v>
      </c>
    </row>
    <row r="2556" spans="1:26" x14ac:dyDescent="0.25">
      <c r="A2556">
        <v>2176987</v>
      </c>
      <c r="B2556">
        <v>1</v>
      </c>
      <c r="C2556" t="s">
        <v>77</v>
      </c>
      <c r="D2556" t="s">
        <v>109</v>
      </c>
      <c r="E2556" t="s">
        <v>181</v>
      </c>
      <c r="F2556" t="s">
        <v>7591</v>
      </c>
      <c r="G2556" t="s">
        <v>287</v>
      </c>
      <c r="H2556" t="s">
        <v>46</v>
      </c>
      <c r="I2556" t="s">
        <v>129</v>
      </c>
      <c r="J2556" t="s">
        <v>130</v>
      </c>
      <c r="K2556" t="s">
        <v>131</v>
      </c>
      <c r="L2556" t="s">
        <v>7592</v>
      </c>
      <c r="M2556" t="s">
        <v>7593</v>
      </c>
      <c r="N2556">
        <v>6.4505555550000002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1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6.4505559999999997</v>
      </c>
    </row>
    <row r="2557" spans="1:26" x14ac:dyDescent="0.25">
      <c r="A2557">
        <v>2176986</v>
      </c>
      <c r="B2557">
        <v>1</v>
      </c>
      <c r="C2557" t="s">
        <v>76</v>
      </c>
      <c r="D2557" t="s">
        <v>78</v>
      </c>
      <c r="E2557" t="s">
        <v>161</v>
      </c>
      <c r="F2557" t="s">
        <v>7594</v>
      </c>
      <c r="G2557" t="s">
        <v>402</v>
      </c>
      <c r="H2557" t="s">
        <v>46</v>
      </c>
      <c r="I2557" t="s">
        <v>129</v>
      </c>
      <c r="J2557" t="s">
        <v>130</v>
      </c>
      <c r="K2557" t="s">
        <v>131</v>
      </c>
      <c r="L2557" t="s">
        <v>7595</v>
      </c>
      <c r="M2557" t="s">
        <v>7596</v>
      </c>
      <c r="N2557">
        <v>2.0527777770000002</v>
      </c>
      <c r="O2557">
        <v>0</v>
      </c>
      <c r="P2557">
        <v>218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447.50555500000002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2177028</v>
      </c>
      <c r="B2558">
        <v>1</v>
      </c>
      <c r="C2558" t="s">
        <v>76</v>
      </c>
      <c r="D2558" t="s">
        <v>93</v>
      </c>
      <c r="E2558" t="s">
        <v>181</v>
      </c>
      <c r="F2558" t="s">
        <v>7597</v>
      </c>
      <c r="G2558" t="s">
        <v>287</v>
      </c>
      <c r="H2558" t="s">
        <v>46</v>
      </c>
      <c r="I2558" t="s">
        <v>129</v>
      </c>
      <c r="J2558" t="s">
        <v>130</v>
      </c>
      <c r="K2558" t="s">
        <v>131</v>
      </c>
      <c r="L2558" t="s">
        <v>7598</v>
      </c>
      <c r="M2558" t="s">
        <v>7599</v>
      </c>
      <c r="N2558">
        <v>3.4763888879999998</v>
      </c>
      <c r="O2558">
        <v>0</v>
      </c>
      <c r="P2558">
        <v>1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3.4763890000000002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2176995</v>
      </c>
      <c r="B2559">
        <v>1</v>
      </c>
      <c r="C2559" t="s">
        <v>76</v>
      </c>
      <c r="D2559" t="s">
        <v>88</v>
      </c>
      <c r="E2559" t="s">
        <v>143</v>
      </c>
      <c r="F2559" t="s">
        <v>7600</v>
      </c>
      <c r="G2559" t="s">
        <v>145</v>
      </c>
      <c r="H2559" t="s">
        <v>47</v>
      </c>
      <c r="I2559" t="s">
        <v>129</v>
      </c>
      <c r="J2559" t="s">
        <v>130</v>
      </c>
      <c r="K2559" t="s">
        <v>131</v>
      </c>
      <c r="L2559" t="s">
        <v>7601</v>
      </c>
      <c r="M2559" t="s">
        <v>7602</v>
      </c>
      <c r="N2559">
        <v>1.7294444440000001</v>
      </c>
      <c r="O2559">
        <v>6</v>
      </c>
      <c r="P2559">
        <v>646</v>
      </c>
      <c r="Q2559">
        <v>0</v>
      </c>
      <c r="R2559">
        <v>0</v>
      </c>
      <c r="S2559">
        <v>0</v>
      </c>
      <c r="T2559">
        <v>0</v>
      </c>
      <c r="U2559">
        <v>10.376666999999999</v>
      </c>
      <c r="V2559">
        <v>1117.2211110000001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2176991</v>
      </c>
      <c r="B2560">
        <v>1</v>
      </c>
      <c r="C2560" t="s">
        <v>76</v>
      </c>
      <c r="D2560" t="s">
        <v>95</v>
      </c>
      <c r="E2560" t="s">
        <v>186</v>
      </c>
      <c r="F2560" t="s">
        <v>7603</v>
      </c>
      <c r="G2560" t="s">
        <v>201</v>
      </c>
      <c r="H2560" t="s">
        <v>47</v>
      </c>
      <c r="I2560" t="s">
        <v>283</v>
      </c>
      <c r="J2560" t="s">
        <v>130</v>
      </c>
      <c r="K2560" t="s">
        <v>131</v>
      </c>
      <c r="L2560" t="s">
        <v>7604</v>
      </c>
      <c r="M2560" t="s">
        <v>7605</v>
      </c>
      <c r="N2560">
        <v>2.8055554999999999E-2</v>
      </c>
      <c r="O2560">
        <v>27</v>
      </c>
      <c r="P2560">
        <v>6075</v>
      </c>
      <c r="Q2560">
        <v>21</v>
      </c>
      <c r="R2560">
        <v>4174</v>
      </c>
      <c r="S2560">
        <v>35</v>
      </c>
      <c r="T2560">
        <v>1751</v>
      </c>
      <c r="U2560">
        <v>0.75749999999999995</v>
      </c>
      <c r="V2560">
        <v>170.43749700000001</v>
      </c>
      <c r="W2560">
        <v>0.589167</v>
      </c>
      <c r="X2560">
        <v>117.103887</v>
      </c>
      <c r="Y2560">
        <v>0.98194400000000004</v>
      </c>
      <c r="Z2560">
        <v>49.125276999999997</v>
      </c>
    </row>
    <row r="2561" spans="1:26" x14ac:dyDescent="0.25">
      <c r="A2561">
        <v>2176999</v>
      </c>
      <c r="B2561">
        <v>1</v>
      </c>
      <c r="C2561" t="s">
        <v>77</v>
      </c>
      <c r="D2561" t="s">
        <v>114</v>
      </c>
      <c r="E2561" t="s">
        <v>126</v>
      </c>
      <c r="F2561" t="s">
        <v>7606</v>
      </c>
      <c r="G2561" t="s">
        <v>128</v>
      </c>
      <c r="H2561" t="s">
        <v>46</v>
      </c>
      <c r="I2561" t="s">
        <v>129</v>
      </c>
      <c r="J2561" t="s">
        <v>130</v>
      </c>
      <c r="K2561" t="s">
        <v>131</v>
      </c>
      <c r="L2561" t="s">
        <v>7607</v>
      </c>
      <c r="M2561" t="s">
        <v>7608</v>
      </c>
      <c r="N2561">
        <v>0.49333333299999999</v>
      </c>
      <c r="O2561">
        <v>0</v>
      </c>
      <c r="P2561">
        <v>329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162.306667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2177005</v>
      </c>
      <c r="B2562">
        <v>1</v>
      </c>
      <c r="C2562" t="s">
        <v>76</v>
      </c>
      <c r="D2562" t="s">
        <v>86</v>
      </c>
      <c r="E2562" t="s">
        <v>126</v>
      </c>
      <c r="F2562" t="s">
        <v>7609</v>
      </c>
      <c r="G2562" t="s">
        <v>152</v>
      </c>
      <c r="H2562" t="s">
        <v>46</v>
      </c>
      <c r="I2562" t="s">
        <v>129</v>
      </c>
      <c r="J2562" t="s">
        <v>130</v>
      </c>
      <c r="K2562" t="s">
        <v>131</v>
      </c>
      <c r="L2562" t="s">
        <v>7610</v>
      </c>
      <c r="M2562" t="s">
        <v>7611</v>
      </c>
      <c r="N2562">
        <v>4.1727777770000003</v>
      </c>
      <c r="O2562">
        <v>0</v>
      </c>
      <c r="P2562">
        <v>82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342.167778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2177010</v>
      </c>
      <c r="B2563">
        <v>1</v>
      </c>
      <c r="C2563" t="s">
        <v>76</v>
      </c>
      <c r="D2563" t="s">
        <v>89</v>
      </c>
      <c r="E2563" t="s">
        <v>181</v>
      </c>
      <c r="F2563" t="s">
        <v>7612</v>
      </c>
      <c r="G2563" t="s">
        <v>194</v>
      </c>
      <c r="H2563" t="s">
        <v>46</v>
      </c>
      <c r="I2563" t="s">
        <v>129</v>
      </c>
      <c r="J2563" t="s">
        <v>130</v>
      </c>
      <c r="K2563" t="s">
        <v>131</v>
      </c>
      <c r="L2563" t="s">
        <v>7613</v>
      </c>
      <c r="M2563" t="s">
        <v>7614</v>
      </c>
      <c r="N2563">
        <v>5.3274999999999997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5.3274999999999997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2177008</v>
      </c>
      <c r="B2564">
        <v>1</v>
      </c>
      <c r="C2564" t="s">
        <v>76</v>
      </c>
      <c r="D2564" t="s">
        <v>100</v>
      </c>
      <c r="E2564" t="s">
        <v>126</v>
      </c>
      <c r="F2564" t="s">
        <v>7615</v>
      </c>
      <c r="G2564" t="s">
        <v>128</v>
      </c>
      <c r="H2564" t="s">
        <v>46</v>
      </c>
      <c r="I2564" t="s">
        <v>129</v>
      </c>
      <c r="J2564" t="s">
        <v>130</v>
      </c>
      <c r="K2564" t="s">
        <v>131</v>
      </c>
      <c r="L2564" t="s">
        <v>7616</v>
      </c>
      <c r="M2564" t="s">
        <v>7617</v>
      </c>
      <c r="N2564">
        <v>2.9049999999999998</v>
      </c>
      <c r="O2564">
        <v>0</v>
      </c>
      <c r="P2564">
        <v>51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148.155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2177027</v>
      </c>
      <c r="B2565">
        <v>1</v>
      </c>
      <c r="C2565" t="s">
        <v>76</v>
      </c>
      <c r="D2565" t="s">
        <v>78</v>
      </c>
      <c r="E2565" t="s">
        <v>181</v>
      </c>
      <c r="F2565" t="s">
        <v>7618</v>
      </c>
      <c r="G2565" t="s">
        <v>194</v>
      </c>
      <c r="H2565" t="s">
        <v>46</v>
      </c>
      <c r="I2565" t="s">
        <v>129</v>
      </c>
      <c r="J2565" t="s">
        <v>130</v>
      </c>
      <c r="K2565" t="s">
        <v>131</v>
      </c>
      <c r="L2565" t="s">
        <v>7619</v>
      </c>
      <c r="M2565" t="s">
        <v>7620</v>
      </c>
      <c r="N2565">
        <v>3.5080555549999999</v>
      </c>
      <c r="O2565">
        <v>0</v>
      </c>
      <c r="P2565">
        <v>1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3.5080559999999998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2177021</v>
      </c>
      <c r="B2566">
        <v>1</v>
      </c>
      <c r="C2566" t="s">
        <v>76</v>
      </c>
      <c r="D2566" t="s">
        <v>87</v>
      </c>
      <c r="E2566" t="s">
        <v>143</v>
      </c>
      <c r="F2566" t="s">
        <v>7621</v>
      </c>
      <c r="G2566" t="s">
        <v>425</v>
      </c>
      <c r="H2566" t="s">
        <v>47</v>
      </c>
      <c r="I2566" t="s">
        <v>129</v>
      </c>
      <c r="J2566" t="s">
        <v>130</v>
      </c>
      <c r="K2566" t="s">
        <v>131</v>
      </c>
      <c r="L2566" t="s">
        <v>7622</v>
      </c>
      <c r="M2566" t="s">
        <v>7623</v>
      </c>
      <c r="N2566">
        <v>1.983333333</v>
      </c>
      <c r="O2566">
        <v>0</v>
      </c>
      <c r="P2566">
        <v>0</v>
      </c>
      <c r="Q2566">
        <v>1</v>
      </c>
      <c r="R2566">
        <v>1</v>
      </c>
      <c r="S2566">
        <v>0</v>
      </c>
      <c r="T2566">
        <v>0</v>
      </c>
      <c r="U2566">
        <v>0</v>
      </c>
      <c r="V2566">
        <v>0</v>
      </c>
      <c r="W2566">
        <v>1.983333</v>
      </c>
      <c r="X2566">
        <v>1.983333</v>
      </c>
      <c r="Y2566">
        <v>0</v>
      </c>
      <c r="Z2566">
        <v>0</v>
      </c>
    </row>
    <row r="2567" spans="1:26" x14ac:dyDescent="0.25">
      <c r="A2567">
        <v>2177016</v>
      </c>
      <c r="B2567">
        <v>1</v>
      </c>
      <c r="C2567" t="s">
        <v>77</v>
      </c>
      <c r="D2567" t="s">
        <v>109</v>
      </c>
      <c r="E2567" t="s">
        <v>143</v>
      </c>
      <c r="F2567" t="s">
        <v>7624</v>
      </c>
      <c r="G2567" t="s">
        <v>279</v>
      </c>
      <c r="H2567" t="s">
        <v>47</v>
      </c>
      <c r="I2567" t="s">
        <v>129</v>
      </c>
      <c r="J2567" t="s">
        <v>130</v>
      </c>
      <c r="K2567" t="s">
        <v>131</v>
      </c>
      <c r="L2567" t="s">
        <v>7625</v>
      </c>
      <c r="M2567" t="s">
        <v>7626</v>
      </c>
      <c r="N2567">
        <v>5.8919444439999999</v>
      </c>
      <c r="O2567">
        <v>0</v>
      </c>
      <c r="P2567">
        <v>1</v>
      </c>
      <c r="Q2567">
        <v>1</v>
      </c>
      <c r="R2567">
        <v>57</v>
      </c>
      <c r="S2567">
        <v>0</v>
      </c>
      <c r="T2567">
        <v>0</v>
      </c>
      <c r="U2567">
        <v>0</v>
      </c>
      <c r="V2567">
        <v>5.8919439999999996</v>
      </c>
      <c r="W2567">
        <v>5.8919439999999996</v>
      </c>
      <c r="X2567">
        <v>335.84083299999998</v>
      </c>
      <c r="Y2567">
        <v>0</v>
      </c>
      <c r="Z2567">
        <v>0</v>
      </c>
    </row>
    <row r="2568" spans="1:26" x14ac:dyDescent="0.25">
      <c r="A2568">
        <v>2177014</v>
      </c>
      <c r="B2568">
        <v>1</v>
      </c>
      <c r="C2568" t="s">
        <v>76</v>
      </c>
      <c r="D2568" t="s">
        <v>88</v>
      </c>
      <c r="E2568" t="s">
        <v>186</v>
      </c>
      <c r="F2568" t="s">
        <v>7627</v>
      </c>
      <c r="G2568" t="s">
        <v>136</v>
      </c>
      <c r="H2568" t="s">
        <v>47</v>
      </c>
      <c r="I2568" t="s">
        <v>129</v>
      </c>
      <c r="J2568" t="s">
        <v>130</v>
      </c>
      <c r="K2568" t="s">
        <v>131</v>
      </c>
      <c r="L2568" t="s">
        <v>7628</v>
      </c>
      <c r="M2568" t="s">
        <v>7629</v>
      </c>
      <c r="N2568">
        <v>0.33916666600000001</v>
      </c>
      <c r="O2568">
        <v>99</v>
      </c>
      <c r="P2568">
        <v>13181</v>
      </c>
      <c r="Q2568">
        <v>0</v>
      </c>
      <c r="R2568">
        <v>0</v>
      </c>
      <c r="S2568">
        <v>0</v>
      </c>
      <c r="T2568">
        <v>0</v>
      </c>
      <c r="U2568">
        <v>33.577500000000001</v>
      </c>
      <c r="V2568">
        <v>4470.5558250000004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2177004</v>
      </c>
      <c r="B2569">
        <v>1</v>
      </c>
      <c r="C2569" t="s">
        <v>77</v>
      </c>
      <c r="D2569" t="s">
        <v>111</v>
      </c>
      <c r="E2569" t="s">
        <v>126</v>
      </c>
      <c r="F2569" t="s">
        <v>7630</v>
      </c>
      <c r="G2569" t="s">
        <v>128</v>
      </c>
      <c r="H2569" t="s">
        <v>46</v>
      </c>
      <c r="I2569" t="s">
        <v>129</v>
      </c>
      <c r="J2569" t="s">
        <v>130</v>
      </c>
      <c r="K2569" t="s">
        <v>131</v>
      </c>
      <c r="L2569" t="s">
        <v>7631</v>
      </c>
      <c r="M2569" t="s">
        <v>7632</v>
      </c>
      <c r="N2569">
        <v>0.51944444400000001</v>
      </c>
      <c r="O2569">
        <v>0</v>
      </c>
      <c r="P2569">
        <v>0</v>
      </c>
      <c r="Q2569">
        <v>0</v>
      </c>
      <c r="R2569">
        <v>9</v>
      </c>
      <c r="S2569">
        <v>0</v>
      </c>
      <c r="T2569">
        <v>2</v>
      </c>
      <c r="U2569">
        <v>0</v>
      </c>
      <c r="V2569">
        <v>0</v>
      </c>
      <c r="W2569">
        <v>0</v>
      </c>
      <c r="X2569">
        <v>4.6749999999999998</v>
      </c>
      <c r="Y2569">
        <v>0</v>
      </c>
      <c r="Z2569">
        <v>1.038889</v>
      </c>
    </row>
    <row r="2570" spans="1:26" x14ac:dyDescent="0.25">
      <c r="A2570">
        <v>2177022</v>
      </c>
      <c r="B2570">
        <v>1</v>
      </c>
      <c r="C2570" t="s">
        <v>76</v>
      </c>
      <c r="D2570" t="s">
        <v>90</v>
      </c>
      <c r="E2570" t="s">
        <v>126</v>
      </c>
      <c r="F2570" t="s">
        <v>7633</v>
      </c>
      <c r="G2570" t="s">
        <v>152</v>
      </c>
      <c r="H2570" t="s">
        <v>46</v>
      </c>
      <c r="I2570" t="s">
        <v>129</v>
      </c>
      <c r="J2570" t="s">
        <v>130</v>
      </c>
      <c r="K2570" t="s">
        <v>131</v>
      </c>
      <c r="L2570" t="s">
        <v>7634</v>
      </c>
      <c r="M2570" t="s">
        <v>7635</v>
      </c>
      <c r="N2570">
        <v>2.0577777770000001</v>
      </c>
      <c r="O2570">
        <v>0</v>
      </c>
      <c r="P2570">
        <v>47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96.715556000000007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2177026</v>
      </c>
      <c r="B2571">
        <v>1</v>
      </c>
      <c r="C2571" t="s">
        <v>76</v>
      </c>
      <c r="D2571" t="s">
        <v>103</v>
      </c>
      <c r="E2571" t="s">
        <v>181</v>
      </c>
      <c r="F2571" t="s">
        <v>7636</v>
      </c>
      <c r="G2571" t="s">
        <v>194</v>
      </c>
      <c r="H2571" t="s">
        <v>46</v>
      </c>
      <c r="I2571" t="s">
        <v>129</v>
      </c>
      <c r="J2571" t="s">
        <v>130</v>
      </c>
      <c r="K2571" t="s">
        <v>131</v>
      </c>
      <c r="L2571" t="s">
        <v>7637</v>
      </c>
      <c r="M2571" t="s">
        <v>7638</v>
      </c>
      <c r="N2571">
        <v>2.8502777770000001</v>
      </c>
      <c r="O2571">
        <v>0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2.8502779999999999</v>
      </c>
      <c r="Y2571">
        <v>0</v>
      </c>
      <c r="Z2571">
        <v>0</v>
      </c>
    </row>
    <row r="2572" spans="1:26" x14ac:dyDescent="0.25">
      <c r="A2572">
        <v>2177029</v>
      </c>
      <c r="B2572">
        <v>1</v>
      </c>
      <c r="C2572" t="s">
        <v>76</v>
      </c>
      <c r="D2572" t="s">
        <v>107</v>
      </c>
      <c r="E2572" t="s">
        <v>181</v>
      </c>
      <c r="F2572" t="s">
        <v>4659</v>
      </c>
      <c r="G2572" t="s">
        <v>287</v>
      </c>
      <c r="H2572" t="s">
        <v>46</v>
      </c>
      <c r="I2572" t="s">
        <v>129</v>
      </c>
      <c r="J2572" t="s">
        <v>130</v>
      </c>
      <c r="K2572" t="s">
        <v>131</v>
      </c>
      <c r="L2572" t="s">
        <v>7639</v>
      </c>
      <c r="M2572" t="s">
        <v>7640</v>
      </c>
      <c r="N2572">
        <v>1.9013888880000001</v>
      </c>
      <c r="O2572">
        <v>0</v>
      </c>
      <c r="P2572">
        <v>7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13.309722000000001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2177037</v>
      </c>
      <c r="B2573">
        <v>1</v>
      </c>
      <c r="C2573" t="s">
        <v>76</v>
      </c>
      <c r="D2573" t="s">
        <v>93</v>
      </c>
      <c r="E2573" t="s">
        <v>143</v>
      </c>
      <c r="F2573" t="s">
        <v>7641</v>
      </c>
      <c r="G2573" t="s">
        <v>145</v>
      </c>
      <c r="H2573" t="s">
        <v>47</v>
      </c>
      <c r="I2573" t="s">
        <v>129</v>
      </c>
      <c r="J2573" t="s">
        <v>130</v>
      </c>
      <c r="K2573" t="s">
        <v>131</v>
      </c>
      <c r="L2573" t="s">
        <v>7642</v>
      </c>
      <c r="M2573" t="s">
        <v>7643</v>
      </c>
      <c r="N2573">
        <v>3.5902777769999998</v>
      </c>
      <c r="O2573">
        <v>5</v>
      </c>
      <c r="P2573">
        <v>82</v>
      </c>
      <c r="Q2573">
        <v>0</v>
      </c>
      <c r="R2573">
        <v>0</v>
      </c>
      <c r="S2573">
        <v>0</v>
      </c>
      <c r="T2573">
        <v>0</v>
      </c>
      <c r="U2573">
        <v>17.951388999999999</v>
      </c>
      <c r="V2573">
        <v>294.40277800000001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2177030</v>
      </c>
      <c r="B2574">
        <v>1</v>
      </c>
      <c r="C2574" t="s">
        <v>76</v>
      </c>
      <c r="D2574" t="s">
        <v>86</v>
      </c>
      <c r="E2574" t="s">
        <v>126</v>
      </c>
      <c r="F2574" t="s">
        <v>5506</v>
      </c>
      <c r="G2574" t="s">
        <v>128</v>
      </c>
      <c r="H2574" t="s">
        <v>46</v>
      </c>
      <c r="I2574" t="s">
        <v>129</v>
      </c>
      <c r="J2574" t="s">
        <v>130</v>
      </c>
      <c r="K2574" t="s">
        <v>131</v>
      </c>
      <c r="L2574" t="s">
        <v>7644</v>
      </c>
      <c r="M2574" t="s">
        <v>7645</v>
      </c>
      <c r="N2574">
        <v>3.383611111</v>
      </c>
      <c r="O2574">
        <v>0</v>
      </c>
      <c r="P2574">
        <v>124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419.56777799999998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2177032</v>
      </c>
      <c r="B2575">
        <v>1</v>
      </c>
      <c r="C2575" t="s">
        <v>77</v>
      </c>
      <c r="D2575" t="s">
        <v>109</v>
      </c>
      <c r="E2575" t="s">
        <v>718</v>
      </c>
      <c r="F2575" t="s">
        <v>7646</v>
      </c>
      <c r="G2575" t="s">
        <v>128</v>
      </c>
      <c r="H2575" t="s">
        <v>46</v>
      </c>
      <c r="I2575" t="s">
        <v>129</v>
      </c>
      <c r="J2575" t="s">
        <v>130</v>
      </c>
      <c r="K2575" t="s">
        <v>131</v>
      </c>
      <c r="L2575" t="s">
        <v>7647</v>
      </c>
      <c r="M2575" t="s">
        <v>7648</v>
      </c>
      <c r="N2575">
        <v>0.523888888</v>
      </c>
      <c r="O2575">
        <v>0</v>
      </c>
      <c r="P2575">
        <v>117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61.295000000000002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2177038</v>
      </c>
      <c r="B2576">
        <v>1</v>
      </c>
      <c r="C2576" t="s">
        <v>76</v>
      </c>
      <c r="D2576" t="s">
        <v>88</v>
      </c>
      <c r="E2576" t="s">
        <v>143</v>
      </c>
      <c r="F2576" t="s">
        <v>7649</v>
      </c>
      <c r="G2576" t="s">
        <v>145</v>
      </c>
      <c r="H2576" t="s">
        <v>47</v>
      </c>
      <c r="I2576" t="s">
        <v>129</v>
      </c>
      <c r="J2576" t="s">
        <v>130</v>
      </c>
      <c r="K2576" t="s">
        <v>131</v>
      </c>
      <c r="L2576" t="s">
        <v>6929</v>
      </c>
      <c r="M2576" t="s">
        <v>7650</v>
      </c>
      <c r="N2576">
        <v>2.980555555</v>
      </c>
      <c r="O2576">
        <v>1</v>
      </c>
      <c r="P2576">
        <v>146</v>
      </c>
      <c r="Q2576">
        <v>0</v>
      </c>
      <c r="R2576">
        <v>0</v>
      </c>
      <c r="S2576">
        <v>0</v>
      </c>
      <c r="T2576">
        <v>0</v>
      </c>
      <c r="U2576">
        <v>2.980556</v>
      </c>
      <c r="V2576">
        <v>435.16111100000001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2177044</v>
      </c>
      <c r="B2577">
        <v>1</v>
      </c>
      <c r="C2577" t="s">
        <v>77</v>
      </c>
      <c r="D2577" t="s">
        <v>123</v>
      </c>
      <c r="E2577" t="s">
        <v>181</v>
      </c>
      <c r="F2577" t="s">
        <v>7651</v>
      </c>
      <c r="G2577" t="s">
        <v>287</v>
      </c>
      <c r="H2577" t="s">
        <v>46</v>
      </c>
      <c r="I2577" t="s">
        <v>129</v>
      </c>
      <c r="J2577" t="s">
        <v>130</v>
      </c>
      <c r="K2577" t="s">
        <v>131</v>
      </c>
      <c r="L2577" t="s">
        <v>7652</v>
      </c>
      <c r="M2577" t="s">
        <v>7653</v>
      </c>
      <c r="N2577">
        <v>2.292777777</v>
      </c>
      <c r="O2577">
        <v>0</v>
      </c>
      <c r="P2577">
        <v>1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2.2927780000000002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2177047</v>
      </c>
      <c r="B2578">
        <v>1</v>
      </c>
      <c r="C2578" t="s">
        <v>76</v>
      </c>
      <c r="D2578" t="s">
        <v>102</v>
      </c>
      <c r="E2578" t="s">
        <v>126</v>
      </c>
      <c r="F2578" t="s">
        <v>7654</v>
      </c>
      <c r="G2578" t="s">
        <v>128</v>
      </c>
      <c r="H2578" t="s">
        <v>46</v>
      </c>
      <c r="I2578" t="s">
        <v>129</v>
      </c>
      <c r="J2578" t="s">
        <v>130</v>
      </c>
      <c r="K2578" t="s">
        <v>131</v>
      </c>
      <c r="L2578" t="s">
        <v>7655</v>
      </c>
      <c r="M2578" t="s">
        <v>7656</v>
      </c>
      <c r="N2578">
        <v>5.3844444439999997</v>
      </c>
      <c r="O2578">
        <v>0</v>
      </c>
      <c r="P2578">
        <v>4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21.537777999999999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2177041</v>
      </c>
      <c r="B2579">
        <v>1</v>
      </c>
      <c r="C2579" t="s">
        <v>77</v>
      </c>
      <c r="D2579" t="s">
        <v>108</v>
      </c>
      <c r="E2579" t="s">
        <v>126</v>
      </c>
      <c r="F2579" t="s">
        <v>7657</v>
      </c>
      <c r="G2579" t="s">
        <v>671</v>
      </c>
      <c r="H2579" t="s">
        <v>46</v>
      </c>
      <c r="I2579" t="s">
        <v>129</v>
      </c>
      <c r="J2579" t="s">
        <v>130</v>
      </c>
      <c r="K2579" t="s">
        <v>131</v>
      </c>
      <c r="L2579" t="s">
        <v>7658</v>
      </c>
      <c r="M2579" t="s">
        <v>7659</v>
      </c>
      <c r="N2579">
        <v>1.6497222220000001</v>
      </c>
      <c r="O2579">
        <v>0</v>
      </c>
      <c r="P2579">
        <v>6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9.8983329999999992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2177042</v>
      </c>
      <c r="B2580">
        <v>1</v>
      </c>
      <c r="C2580" t="s">
        <v>76</v>
      </c>
      <c r="D2580" t="s">
        <v>84</v>
      </c>
      <c r="E2580" t="s">
        <v>181</v>
      </c>
      <c r="F2580" t="s">
        <v>7660</v>
      </c>
      <c r="G2580" t="s">
        <v>287</v>
      </c>
      <c r="H2580" t="s">
        <v>46</v>
      </c>
      <c r="I2580" t="s">
        <v>129</v>
      </c>
      <c r="J2580" t="s">
        <v>130</v>
      </c>
      <c r="K2580" t="s">
        <v>131</v>
      </c>
      <c r="L2580" t="s">
        <v>7661</v>
      </c>
      <c r="M2580" t="s">
        <v>7662</v>
      </c>
      <c r="N2580">
        <v>0.53222222200000002</v>
      </c>
      <c r="O2580">
        <v>0</v>
      </c>
      <c r="P2580">
        <v>24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12.773332999999999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2177045</v>
      </c>
      <c r="B2581">
        <v>1</v>
      </c>
      <c r="C2581" t="s">
        <v>77</v>
      </c>
      <c r="D2581" t="s">
        <v>109</v>
      </c>
      <c r="E2581" t="s">
        <v>126</v>
      </c>
      <c r="F2581" t="s">
        <v>7663</v>
      </c>
      <c r="G2581" t="s">
        <v>671</v>
      </c>
      <c r="H2581" t="s">
        <v>46</v>
      </c>
      <c r="I2581" t="s">
        <v>129</v>
      </c>
      <c r="J2581" t="s">
        <v>130</v>
      </c>
      <c r="K2581" t="s">
        <v>131</v>
      </c>
      <c r="L2581" t="s">
        <v>7664</v>
      </c>
      <c r="M2581" t="s">
        <v>7665</v>
      </c>
      <c r="N2581">
        <v>1.676666666</v>
      </c>
      <c r="O2581">
        <v>0</v>
      </c>
      <c r="P2581">
        <v>24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40.24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2177048</v>
      </c>
      <c r="B2582">
        <v>1</v>
      </c>
      <c r="C2582" t="s">
        <v>77</v>
      </c>
      <c r="D2582" t="s">
        <v>119</v>
      </c>
      <c r="E2582" t="s">
        <v>126</v>
      </c>
      <c r="F2582" t="s">
        <v>7666</v>
      </c>
      <c r="G2582" t="s">
        <v>128</v>
      </c>
      <c r="H2582" t="s">
        <v>46</v>
      </c>
      <c r="I2582" t="s">
        <v>129</v>
      </c>
      <c r="J2582" t="s">
        <v>130</v>
      </c>
      <c r="K2582" t="s">
        <v>131</v>
      </c>
      <c r="L2582" t="s">
        <v>7667</v>
      </c>
      <c r="M2582" t="s">
        <v>7668</v>
      </c>
      <c r="N2582">
        <v>0.79500000000000004</v>
      </c>
      <c r="O2582">
        <v>0</v>
      </c>
      <c r="P2582">
        <v>25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19.875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2177050</v>
      </c>
      <c r="B2583">
        <v>1</v>
      </c>
      <c r="C2583" t="s">
        <v>76</v>
      </c>
      <c r="D2583" t="s">
        <v>89</v>
      </c>
      <c r="E2583" t="s">
        <v>161</v>
      </c>
      <c r="F2583" t="s">
        <v>7669</v>
      </c>
      <c r="G2583" t="s">
        <v>402</v>
      </c>
      <c r="H2583" t="s">
        <v>46</v>
      </c>
      <c r="I2583" t="s">
        <v>129</v>
      </c>
      <c r="J2583" t="s">
        <v>130</v>
      </c>
      <c r="K2583" t="s">
        <v>131</v>
      </c>
      <c r="L2583" t="s">
        <v>7670</v>
      </c>
      <c r="M2583" t="s">
        <v>7671</v>
      </c>
      <c r="N2583">
        <v>1.1469444440000001</v>
      </c>
      <c r="O2583">
        <v>0</v>
      </c>
      <c r="P2583">
        <v>32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36.702221999999999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2177049</v>
      </c>
      <c r="B2584">
        <v>1</v>
      </c>
      <c r="C2584" t="s">
        <v>76</v>
      </c>
      <c r="D2584" t="s">
        <v>88</v>
      </c>
      <c r="E2584" t="s">
        <v>134</v>
      </c>
      <c r="F2584" t="s">
        <v>7672</v>
      </c>
      <c r="G2584" t="s">
        <v>201</v>
      </c>
      <c r="H2584" t="s">
        <v>47</v>
      </c>
      <c r="I2584" t="s">
        <v>129</v>
      </c>
      <c r="J2584" t="s">
        <v>130</v>
      </c>
      <c r="K2584" t="s">
        <v>131</v>
      </c>
      <c r="L2584" t="s">
        <v>7673</v>
      </c>
      <c r="M2584" t="s">
        <v>7674</v>
      </c>
      <c r="N2584">
        <v>0.27333333300000001</v>
      </c>
      <c r="O2584">
        <v>0</v>
      </c>
      <c r="P2584">
        <v>1298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354.78666600000003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2177055</v>
      </c>
      <c r="B2585">
        <v>1</v>
      </c>
      <c r="C2585" t="s">
        <v>76</v>
      </c>
      <c r="D2585" t="s">
        <v>81</v>
      </c>
      <c r="E2585" t="s">
        <v>181</v>
      </c>
      <c r="F2585" t="s">
        <v>7675</v>
      </c>
      <c r="G2585" t="s">
        <v>183</v>
      </c>
      <c r="H2585" t="s">
        <v>46</v>
      </c>
      <c r="I2585" t="s">
        <v>129</v>
      </c>
      <c r="J2585" t="s">
        <v>130</v>
      </c>
      <c r="K2585" t="s">
        <v>131</v>
      </c>
      <c r="L2585" t="s">
        <v>7676</v>
      </c>
      <c r="M2585" t="s">
        <v>7677</v>
      </c>
      <c r="N2585">
        <v>3.1488888880000001</v>
      </c>
      <c r="O2585">
        <v>0</v>
      </c>
      <c r="P2585">
        <v>29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91.317778000000004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2177064</v>
      </c>
      <c r="B2586">
        <v>1</v>
      </c>
      <c r="C2586" t="s">
        <v>76</v>
      </c>
      <c r="D2586" t="s">
        <v>103</v>
      </c>
      <c r="E2586" t="s">
        <v>718</v>
      </c>
      <c r="F2586" t="s">
        <v>7678</v>
      </c>
      <c r="G2586" t="s">
        <v>2782</v>
      </c>
      <c r="H2586" t="s">
        <v>46</v>
      </c>
      <c r="I2586" t="s">
        <v>129</v>
      </c>
      <c r="J2586" t="s">
        <v>130</v>
      </c>
      <c r="K2586" t="s">
        <v>131</v>
      </c>
      <c r="L2586" t="s">
        <v>7679</v>
      </c>
      <c r="M2586" t="s">
        <v>7680</v>
      </c>
      <c r="N2586">
        <v>5.9316666659999999</v>
      </c>
      <c r="O2586">
        <v>0</v>
      </c>
      <c r="P2586">
        <v>0</v>
      </c>
      <c r="Q2586">
        <v>0</v>
      </c>
      <c r="R2586">
        <v>9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53.384999999999998</v>
      </c>
      <c r="Y2586">
        <v>0</v>
      </c>
      <c r="Z2586">
        <v>0</v>
      </c>
    </row>
    <row r="2587" spans="1:26" x14ac:dyDescent="0.25">
      <c r="A2587">
        <v>2177059</v>
      </c>
      <c r="B2587">
        <v>1</v>
      </c>
      <c r="C2587" t="s">
        <v>76</v>
      </c>
      <c r="D2587" t="s">
        <v>103</v>
      </c>
      <c r="E2587" t="s">
        <v>181</v>
      </c>
      <c r="F2587" t="s">
        <v>7681</v>
      </c>
      <c r="G2587" t="s">
        <v>183</v>
      </c>
      <c r="H2587" t="s">
        <v>46</v>
      </c>
      <c r="I2587" t="s">
        <v>129</v>
      </c>
      <c r="J2587" t="s">
        <v>130</v>
      </c>
      <c r="K2587" t="s">
        <v>131</v>
      </c>
      <c r="L2587" t="s">
        <v>7682</v>
      </c>
      <c r="M2587" t="s">
        <v>7683</v>
      </c>
      <c r="N2587">
        <v>2.0733333329999999</v>
      </c>
      <c r="O2587">
        <v>0</v>
      </c>
      <c r="P2587">
        <v>0</v>
      </c>
      <c r="Q2587">
        <v>0</v>
      </c>
      <c r="R2587">
        <v>2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4.1466669999999999</v>
      </c>
      <c r="Y2587">
        <v>0</v>
      </c>
      <c r="Z2587">
        <v>0</v>
      </c>
    </row>
    <row r="2588" spans="1:26" x14ac:dyDescent="0.25">
      <c r="A2588">
        <v>2177061</v>
      </c>
      <c r="B2588">
        <v>1</v>
      </c>
      <c r="C2588" t="s">
        <v>76</v>
      </c>
      <c r="D2588" t="s">
        <v>93</v>
      </c>
      <c r="E2588" t="s">
        <v>186</v>
      </c>
      <c r="F2588" t="s">
        <v>7684</v>
      </c>
      <c r="G2588" t="s">
        <v>136</v>
      </c>
      <c r="H2588" t="s">
        <v>47</v>
      </c>
      <c r="I2588" t="s">
        <v>129</v>
      </c>
      <c r="J2588" t="s">
        <v>130</v>
      </c>
      <c r="K2588" t="s">
        <v>131</v>
      </c>
      <c r="L2588" t="s">
        <v>7685</v>
      </c>
      <c r="M2588" t="s">
        <v>7686</v>
      </c>
      <c r="N2588">
        <v>2.009166666</v>
      </c>
      <c r="O2588">
        <v>2</v>
      </c>
      <c r="P2588">
        <v>401</v>
      </c>
      <c r="Q2588">
        <v>0</v>
      </c>
      <c r="R2588">
        <v>0</v>
      </c>
      <c r="S2588">
        <v>0</v>
      </c>
      <c r="T2588">
        <v>0</v>
      </c>
      <c r="U2588">
        <v>4.0183330000000002</v>
      </c>
      <c r="V2588">
        <v>805.67583300000001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2177077</v>
      </c>
      <c r="B2589">
        <v>1</v>
      </c>
      <c r="C2589" t="s">
        <v>76</v>
      </c>
      <c r="D2589" t="s">
        <v>96</v>
      </c>
      <c r="E2589" t="s">
        <v>181</v>
      </c>
      <c r="F2589" t="s">
        <v>7687</v>
      </c>
      <c r="G2589" t="s">
        <v>183</v>
      </c>
      <c r="H2589" t="s">
        <v>46</v>
      </c>
      <c r="I2589" t="s">
        <v>129</v>
      </c>
      <c r="J2589" t="s">
        <v>130</v>
      </c>
      <c r="K2589" t="s">
        <v>131</v>
      </c>
      <c r="L2589" t="s">
        <v>7688</v>
      </c>
      <c r="M2589" t="s">
        <v>7689</v>
      </c>
      <c r="N2589">
        <v>5.6038888880000002</v>
      </c>
      <c r="O2589">
        <v>0</v>
      </c>
      <c r="P2589">
        <v>7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39.227221999999998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2177086</v>
      </c>
      <c r="B2590">
        <v>1</v>
      </c>
      <c r="C2590" t="s">
        <v>76</v>
      </c>
      <c r="D2590" t="s">
        <v>93</v>
      </c>
      <c r="E2590" t="s">
        <v>186</v>
      </c>
      <c r="F2590" t="s">
        <v>7690</v>
      </c>
      <c r="G2590" t="s">
        <v>136</v>
      </c>
      <c r="H2590" t="s">
        <v>47</v>
      </c>
      <c r="I2590" t="s">
        <v>129</v>
      </c>
      <c r="J2590" t="s">
        <v>130</v>
      </c>
      <c r="K2590" t="s">
        <v>131</v>
      </c>
      <c r="L2590" t="s">
        <v>7691</v>
      </c>
      <c r="M2590" t="s">
        <v>7692</v>
      </c>
      <c r="N2590">
        <v>0.22500000000000001</v>
      </c>
      <c r="O2590">
        <v>3</v>
      </c>
      <c r="P2590">
        <v>936</v>
      </c>
      <c r="Q2590">
        <v>0</v>
      </c>
      <c r="R2590">
        <v>0</v>
      </c>
      <c r="S2590">
        <v>0</v>
      </c>
      <c r="T2590">
        <v>0</v>
      </c>
      <c r="U2590">
        <v>0.67500000000000004</v>
      </c>
      <c r="V2590">
        <v>210.6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2177073</v>
      </c>
      <c r="B2591">
        <v>1</v>
      </c>
      <c r="C2591" t="s">
        <v>76</v>
      </c>
      <c r="D2591" t="s">
        <v>84</v>
      </c>
      <c r="E2591" t="s">
        <v>718</v>
      </c>
      <c r="F2591" t="s">
        <v>7693</v>
      </c>
      <c r="G2591" t="s">
        <v>128</v>
      </c>
      <c r="H2591" t="s">
        <v>46</v>
      </c>
      <c r="I2591" t="s">
        <v>129</v>
      </c>
      <c r="J2591" t="s">
        <v>130</v>
      </c>
      <c r="K2591" t="s">
        <v>131</v>
      </c>
      <c r="L2591" t="s">
        <v>7694</v>
      </c>
      <c r="M2591" t="s">
        <v>7695</v>
      </c>
      <c r="N2591">
        <v>4.3499999999999996</v>
      </c>
      <c r="O2591">
        <v>0</v>
      </c>
      <c r="P2591">
        <v>28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121.8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2177091</v>
      </c>
      <c r="B2592">
        <v>1</v>
      </c>
      <c r="C2592" t="s">
        <v>76</v>
      </c>
      <c r="D2592" t="s">
        <v>96</v>
      </c>
      <c r="E2592" t="s">
        <v>186</v>
      </c>
      <c r="F2592" t="s">
        <v>6683</v>
      </c>
      <c r="G2592" t="s">
        <v>136</v>
      </c>
      <c r="H2592" t="s">
        <v>47</v>
      </c>
      <c r="I2592" t="s">
        <v>129</v>
      </c>
      <c r="J2592" t="s">
        <v>130</v>
      </c>
      <c r="K2592" t="s">
        <v>131</v>
      </c>
      <c r="L2592" t="s">
        <v>7696</v>
      </c>
      <c r="M2592" t="s">
        <v>7697</v>
      </c>
      <c r="N2592">
        <v>0.82888888800000005</v>
      </c>
      <c r="O2592">
        <v>41</v>
      </c>
      <c r="P2592">
        <v>3324</v>
      </c>
      <c r="Q2592">
        <v>0</v>
      </c>
      <c r="R2592">
        <v>0</v>
      </c>
      <c r="S2592">
        <v>0</v>
      </c>
      <c r="T2592">
        <v>0</v>
      </c>
      <c r="U2592">
        <v>33.984444000000003</v>
      </c>
      <c r="V2592">
        <v>2755.2266639999998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2177076</v>
      </c>
      <c r="B2593">
        <v>1</v>
      </c>
      <c r="C2593" t="s">
        <v>76</v>
      </c>
      <c r="D2593" t="s">
        <v>78</v>
      </c>
      <c r="E2593" t="s">
        <v>126</v>
      </c>
      <c r="F2593" t="s">
        <v>7698</v>
      </c>
      <c r="G2593" t="s">
        <v>128</v>
      </c>
      <c r="H2593" t="s">
        <v>46</v>
      </c>
      <c r="I2593" t="s">
        <v>129</v>
      </c>
      <c r="J2593" t="s">
        <v>130</v>
      </c>
      <c r="K2593" t="s">
        <v>131</v>
      </c>
      <c r="L2593" t="s">
        <v>7699</v>
      </c>
      <c r="M2593" t="s">
        <v>7700</v>
      </c>
      <c r="N2593">
        <v>2.6019444439999999</v>
      </c>
      <c r="O2593">
        <v>0</v>
      </c>
      <c r="P2593">
        <v>65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169.12638899999999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2177093</v>
      </c>
      <c r="B2594">
        <v>1</v>
      </c>
      <c r="C2594" t="s">
        <v>76</v>
      </c>
      <c r="D2594" t="s">
        <v>93</v>
      </c>
      <c r="E2594" t="s">
        <v>143</v>
      </c>
      <c r="F2594" t="s">
        <v>7701</v>
      </c>
      <c r="G2594" t="s">
        <v>145</v>
      </c>
      <c r="H2594" t="s">
        <v>47</v>
      </c>
      <c r="I2594" t="s">
        <v>129</v>
      </c>
      <c r="J2594" t="s">
        <v>130</v>
      </c>
      <c r="K2594" t="s">
        <v>131</v>
      </c>
      <c r="L2594" t="s">
        <v>7702</v>
      </c>
      <c r="M2594" t="s">
        <v>7703</v>
      </c>
      <c r="N2594">
        <v>2.861388888</v>
      </c>
      <c r="O2594">
        <v>0</v>
      </c>
      <c r="P2594">
        <v>190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543.66388900000004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2177081</v>
      </c>
      <c r="B2595">
        <v>1</v>
      </c>
      <c r="C2595" t="s">
        <v>76</v>
      </c>
      <c r="D2595" t="s">
        <v>86</v>
      </c>
      <c r="E2595" t="s">
        <v>126</v>
      </c>
      <c r="F2595" t="s">
        <v>5664</v>
      </c>
      <c r="G2595" t="s">
        <v>128</v>
      </c>
      <c r="H2595" t="s">
        <v>46</v>
      </c>
      <c r="I2595" t="s">
        <v>129</v>
      </c>
      <c r="J2595" t="s">
        <v>130</v>
      </c>
      <c r="K2595" t="s">
        <v>131</v>
      </c>
      <c r="L2595" t="s">
        <v>7704</v>
      </c>
      <c r="M2595" t="s">
        <v>7705</v>
      </c>
      <c r="N2595">
        <v>2.3819444440000002</v>
      </c>
      <c r="O2595">
        <v>0</v>
      </c>
      <c r="P2595">
        <v>166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395.40277800000001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2177080</v>
      </c>
      <c r="B2596">
        <v>1</v>
      </c>
      <c r="C2596" t="s">
        <v>76</v>
      </c>
      <c r="D2596" t="s">
        <v>78</v>
      </c>
      <c r="E2596" t="s">
        <v>161</v>
      </c>
      <c r="F2596" t="s">
        <v>7706</v>
      </c>
      <c r="G2596" t="s">
        <v>163</v>
      </c>
      <c r="H2596" t="s">
        <v>46</v>
      </c>
      <c r="I2596" t="s">
        <v>129</v>
      </c>
      <c r="J2596" t="s">
        <v>130</v>
      </c>
      <c r="K2596" t="s">
        <v>131</v>
      </c>
      <c r="L2596" t="s">
        <v>7707</v>
      </c>
      <c r="M2596" t="s">
        <v>7708</v>
      </c>
      <c r="N2596">
        <v>0.60361111099999998</v>
      </c>
      <c r="O2596">
        <v>0</v>
      </c>
      <c r="P2596">
        <v>807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487.11416700000001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2177087</v>
      </c>
      <c r="B2597">
        <v>1</v>
      </c>
      <c r="C2597" t="s">
        <v>76</v>
      </c>
      <c r="D2597" t="s">
        <v>86</v>
      </c>
      <c r="E2597" t="s">
        <v>181</v>
      </c>
      <c r="F2597" t="s">
        <v>7709</v>
      </c>
      <c r="G2597" t="s">
        <v>194</v>
      </c>
      <c r="H2597" t="s">
        <v>46</v>
      </c>
      <c r="I2597" t="s">
        <v>129</v>
      </c>
      <c r="J2597" t="s">
        <v>130</v>
      </c>
      <c r="K2597" t="s">
        <v>131</v>
      </c>
      <c r="L2597" t="s">
        <v>7710</v>
      </c>
      <c r="M2597" t="s">
        <v>7711</v>
      </c>
      <c r="N2597">
        <v>1.1125</v>
      </c>
      <c r="O2597">
        <v>0</v>
      </c>
      <c r="P2597">
        <v>2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2.2250000000000001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2177090</v>
      </c>
      <c r="B2598">
        <v>1</v>
      </c>
      <c r="C2598" t="s">
        <v>77</v>
      </c>
      <c r="D2598" t="s">
        <v>118</v>
      </c>
      <c r="E2598" t="s">
        <v>143</v>
      </c>
      <c r="F2598" t="s">
        <v>7712</v>
      </c>
      <c r="G2598" t="s">
        <v>145</v>
      </c>
      <c r="H2598" t="s">
        <v>47</v>
      </c>
      <c r="I2598" t="s">
        <v>129</v>
      </c>
      <c r="J2598" t="s">
        <v>130</v>
      </c>
      <c r="K2598" t="s">
        <v>131</v>
      </c>
      <c r="L2598" t="s">
        <v>7713</v>
      </c>
      <c r="M2598" t="s">
        <v>7714</v>
      </c>
      <c r="N2598">
        <v>1.8875</v>
      </c>
      <c r="O2598">
        <v>0</v>
      </c>
      <c r="P2598">
        <v>45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84.9375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2177089</v>
      </c>
      <c r="B2599">
        <v>1</v>
      </c>
      <c r="C2599" t="s">
        <v>76</v>
      </c>
      <c r="D2599" t="s">
        <v>88</v>
      </c>
      <c r="E2599" t="s">
        <v>181</v>
      </c>
      <c r="F2599" t="s">
        <v>7715</v>
      </c>
      <c r="G2599" t="s">
        <v>194</v>
      </c>
      <c r="H2599" t="s">
        <v>46</v>
      </c>
      <c r="I2599" t="s">
        <v>129</v>
      </c>
      <c r="J2599" t="s">
        <v>130</v>
      </c>
      <c r="K2599" t="s">
        <v>131</v>
      </c>
      <c r="L2599" t="s">
        <v>7716</v>
      </c>
      <c r="M2599" t="s">
        <v>7717</v>
      </c>
      <c r="N2599">
        <v>1.119444444</v>
      </c>
      <c r="O2599">
        <v>0</v>
      </c>
      <c r="P2599">
        <v>1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1.1194440000000001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2177095</v>
      </c>
      <c r="B2600">
        <v>1</v>
      </c>
      <c r="C2600" t="s">
        <v>77</v>
      </c>
      <c r="D2600" t="s">
        <v>115</v>
      </c>
      <c r="E2600" t="s">
        <v>126</v>
      </c>
      <c r="F2600" t="s">
        <v>7718</v>
      </c>
      <c r="G2600" t="s">
        <v>128</v>
      </c>
      <c r="H2600" t="s">
        <v>46</v>
      </c>
      <c r="I2600" t="s">
        <v>129</v>
      </c>
      <c r="J2600" t="s">
        <v>130</v>
      </c>
      <c r="K2600" t="s">
        <v>131</v>
      </c>
      <c r="L2600" t="s">
        <v>7719</v>
      </c>
      <c r="M2600" t="s">
        <v>7720</v>
      </c>
      <c r="N2600">
        <v>1.112777777</v>
      </c>
      <c r="O2600">
        <v>0</v>
      </c>
      <c r="P2600">
        <v>0</v>
      </c>
      <c r="Q2600">
        <v>0</v>
      </c>
      <c r="R2600">
        <v>33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36.721666999999997</v>
      </c>
      <c r="Y2600">
        <v>0</v>
      </c>
      <c r="Z2600">
        <v>0</v>
      </c>
    </row>
    <row r="2601" spans="1:26" x14ac:dyDescent="0.25">
      <c r="A2601">
        <v>2177092</v>
      </c>
      <c r="B2601">
        <v>1</v>
      </c>
      <c r="C2601" t="s">
        <v>76</v>
      </c>
      <c r="D2601" t="s">
        <v>79</v>
      </c>
      <c r="E2601" t="s">
        <v>161</v>
      </c>
      <c r="F2601" t="s">
        <v>7721</v>
      </c>
      <c r="G2601" t="s">
        <v>640</v>
      </c>
      <c r="H2601" t="s">
        <v>46</v>
      </c>
      <c r="I2601" t="s">
        <v>129</v>
      </c>
      <c r="J2601" t="s">
        <v>130</v>
      </c>
      <c r="K2601" t="s">
        <v>131</v>
      </c>
      <c r="L2601" t="s">
        <v>7722</v>
      </c>
      <c r="M2601" t="s">
        <v>7723</v>
      </c>
      <c r="N2601">
        <v>1.989166666</v>
      </c>
      <c r="O2601">
        <v>0</v>
      </c>
      <c r="P2601">
        <v>392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779.753333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2177100</v>
      </c>
      <c r="B2602">
        <v>1</v>
      </c>
      <c r="C2602" t="s">
        <v>76</v>
      </c>
      <c r="D2602" t="s">
        <v>99</v>
      </c>
      <c r="E2602" t="s">
        <v>134</v>
      </c>
      <c r="F2602" t="s">
        <v>7724</v>
      </c>
      <c r="G2602" t="s">
        <v>201</v>
      </c>
      <c r="H2602" t="s">
        <v>47</v>
      </c>
      <c r="I2602" t="s">
        <v>129</v>
      </c>
      <c r="J2602" t="s">
        <v>130</v>
      </c>
      <c r="K2602" t="s">
        <v>131</v>
      </c>
      <c r="L2602" t="s">
        <v>7725</v>
      </c>
      <c r="M2602" t="s">
        <v>7726</v>
      </c>
      <c r="N2602">
        <v>0.42583333299999998</v>
      </c>
      <c r="O2602">
        <v>39</v>
      </c>
      <c r="P2602">
        <v>401</v>
      </c>
      <c r="Q2602">
        <v>0</v>
      </c>
      <c r="R2602">
        <v>0</v>
      </c>
      <c r="S2602">
        <v>0</v>
      </c>
      <c r="T2602">
        <v>0</v>
      </c>
      <c r="U2602">
        <v>16.607500000000002</v>
      </c>
      <c r="V2602">
        <v>170.75916699999999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2177103</v>
      </c>
      <c r="B2603">
        <v>1</v>
      </c>
      <c r="C2603" t="s">
        <v>77</v>
      </c>
      <c r="D2603" t="s">
        <v>123</v>
      </c>
      <c r="E2603" t="s">
        <v>143</v>
      </c>
      <c r="F2603" t="s">
        <v>7727</v>
      </c>
      <c r="G2603" t="s">
        <v>145</v>
      </c>
      <c r="H2603" t="s">
        <v>47</v>
      </c>
      <c r="I2603" t="s">
        <v>129</v>
      </c>
      <c r="J2603" t="s">
        <v>130</v>
      </c>
      <c r="K2603" t="s">
        <v>131</v>
      </c>
      <c r="L2603" t="s">
        <v>7728</v>
      </c>
      <c r="M2603" t="s">
        <v>7729</v>
      </c>
      <c r="N2603">
        <v>8.4213888879999992</v>
      </c>
      <c r="O2603">
        <v>0</v>
      </c>
      <c r="P2603">
        <v>103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867.40305499999999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2177106</v>
      </c>
      <c r="B2604">
        <v>1</v>
      </c>
      <c r="C2604" t="s">
        <v>76</v>
      </c>
      <c r="D2604" t="s">
        <v>96</v>
      </c>
      <c r="E2604" t="s">
        <v>186</v>
      </c>
      <c r="F2604" t="s">
        <v>6683</v>
      </c>
      <c r="G2604" t="s">
        <v>136</v>
      </c>
      <c r="H2604" t="s">
        <v>47</v>
      </c>
      <c r="I2604" t="s">
        <v>129</v>
      </c>
      <c r="J2604" t="s">
        <v>130</v>
      </c>
      <c r="K2604" t="s">
        <v>131</v>
      </c>
      <c r="L2604" t="s">
        <v>7730</v>
      </c>
      <c r="M2604" t="s">
        <v>7731</v>
      </c>
      <c r="N2604">
        <v>6.6666665999999999E-2</v>
      </c>
      <c r="O2604">
        <v>41</v>
      </c>
      <c r="P2604">
        <v>3324</v>
      </c>
      <c r="Q2604">
        <v>0</v>
      </c>
      <c r="R2604">
        <v>0</v>
      </c>
      <c r="S2604">
        <v>0</v>
      </c>
      <c r="T2604">
        <v>0</v>
      </c>
      <c r="U2604">
        <v>2.733333</v>
      </c>
      <c r="V2604">
        <v>221.599998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2177107</v>
      </c>
      <c r="B2605">
        <v>1</v>
      </c>
      <c r="C2605" t="s">
        <v>76</v>
      </c>
      <c r="D2605" t="s">
        <v>88</v>
      </c>
      <c r="E2605" t="s">
        <v>186</v>
      </c>
      <c r="F2605" t="s">
        <v>5682</v>
      </c>
      <c r="G2605" t="s">
        <v>201</v>
      </c>
      <c r="H2605" t="s">
        <v>47</v>
      </c>
      <c r="I2605" t="s">
        <v>129</v>
      </c>
      <c r="J2605" t="s">
        <v>130</v>
      </c>
      <c r="K2605" t="s">
        <v>131</v>
      </c>
      <c r="L2605" t="s">
        <v>7732</v>
      </c>
      <c r="M2605" t="s">
        <v>7733</v>
      </c>
      <c r="N2605">
        <v>0.101944444</v>
      </c>
      <c r="O2605">
        <v>50</v>
      </c>
      <c r="P2605">
        <v>3644</v>
      </c>
      <c r="Q2605">
        <v>0</v>
      </c>
      <c r="R2605">
        <v>0</v>
      </c>
      <c r="S2605">
        <v>0</v>
      </c>
      <c r="T2605">
        <v>0</v>
      </c>
      <c r="U2605">
        <v>5.0972220000000004</v>
      </c>
      <c r="V2605">
        <v>371.48555399999998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2177112</v>
      </c>
      <c r="B2606">
        <v>1</v>
      </c>
      <c r="C2606" t="s">
        <v>76</v>
      </c>
      <c r="D2606" t="s">
        <v>96</v>
      </c>
      <c r="E2606" t="s">
        <v>181</v>
      </c>
      <c r="F2606" t="s">
        <v>7734</v>
      </c>
      <c r="G2606" t="s">
        <v>287</v>
      </c>
      <c r="H2606" t="s">
        <v>46</v>
      </c>
      <c r="I2606" t="s">
        <v>129</v>
      </c>
      <c r="J2606" t="s">
        <v>130</v>
      </c>
      <c r="K2606" t="s">
        <v>131</v>
      </c>
      <c r="L2606" t="s">
        <v>7735</v>
      </c>
      <c r="M2606" t="s">
        <v>7736</v>
      </c>
      <c r="N2606">
        <v>0.87027777699999997</v>
      </c>
      <c r="O2606">
        <v>0</v>
      </c>
      <c r="P2606">
        <v>3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2.610833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2177110</v>
      </c>
      <c r="B2607">
        <v>1</v>
      </c>
      <c r="C2607" t="s">
        <v>76</v>
      </c>
      <c r="D2607" t="s">
        <v>93</v>
      </c>
      <c r="E2607" t="s">
        <v>143</v>
      </c>
      <c r="F2607" t="s">
        <v>7737</v>
      </c>
      <c r="G2607" t="s">
        <v>136</v>
      </c>
      <c r="H2607" t="s">
        <v>47</v>
      </c>
      <c r="I2607" t="s">
        <v>129</v>
      </c>
      <c r="J2607" t="s">
        <v>130</v>
      </c>
      <c r="K2607" t="s">
        <v>131</v>
      </c>
      <c r="L2607" t="s">
        <v>7738</v>
      </c>
      <c r="M2607" t="s">
        <v>7739</v>
      </c>
      <c r="N2607">
        <v>0.245277777</v>
      </c>
      <c r="O2607">
        <v>16</v>
      </c>
      <c r="P2607">
        <v>727</v>
      </c>
      <c r="Q2607">
        <v>0</v>
      </c>
      <c r="R2607">
        <v>0</v>
      </c>
      <c r="S2607">
        <v>0</v>
      </c>
      <c r="T2607">
        <v>0</v>
      </c>
      <c r="U2607">
        <v>3.9244439999999998</v>
      </c>
      <c r="V2607">
        <v>178.31694400000001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2177119</v>
      </c>
      <c r="B2608">
        <v>1</v>
      </c>
      <c r="C2608" t="s">
        <v>77</v>
      </c>
      <c r="D2608" t="s">
        <v>124</v>
      </c>
      <c r="E2608" t="s">
        <v>718</v>
      </c>
      <c r="F2608" t="s">
        <v>7740</v>
      </c>
      <c r="G2608" t="s">
        <v>726</v>
      </c>
      <c r="H2608" t="s">
        <v>46</v>
      </c>
      <c r="I2608" t="s">
        <v>129</v>
      </c>
      <c r="J2608" t="s">
        <v>130</v>
      </c>
      <c r="K2608" t="s">
        <v>131</v>
      </c>
      <c r="L2608" t="s">
        <v>7741</v>
      </c>
      <c r="M2608" t="s">
        <v>7742</v>
      </c>
      <c r="N2608">
        <v>1.696111111</v>
      </c>
      <c r="O2608">
        <v>0</v>
      </c>
      <c r="P2608">
        <v>28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47.491110999999997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2177120</v>
      </c>
      <c r="B2609">
        <v>1</v>
      </c>
      <c r="C2609" t="s">
        <v>76</v>
      </c>
      <c r="D2609" t="s">
        <v>88</v>
      </c>
      <c r="E2609" t="s">
        <v>143</v>
      </c>
      <c r="F2609" t="s">
        <v>7649</v>
      </c>
      <c r="G2609" t="s">
        <v>145</v>
      </c>
      <c r="H2609" t="s">
        <v>47</v>
      </c>
      <c r="I2609" t="s">
        <v>129</v>
      </c>
      <c r="J2609" t="s">
        <v>130</v>
      </c>
      <c r="K2609" t="s">
        <v>131</v>
      </c>
      <c r="L2609" t="s">
        <v>7743</v>
      </c>
      <c r="M2609" t="s">
        <v>7744</v>
      </c>
      <c r="N2609">
        <v>0.68500000000000005</v>
      </c>
      <c r="O2609">
        <v>1</v>
      </c>
      <c r="P2609">
        <v>146</v>
      </c>
      <c r="Q2609">
        <v>0</v>
      </c>
      <c r="R2609">
        <v>0</v>
      </c>
      <c r="S2609">
        <v>0</v>
      </c>
      <c r="T2609">
        <v>0</v>
      </c>
      <c r="U2609">
        <v>0.68500000000000005</v>
      </c>
      <c r="V2609">
        <v>100.01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2177123</v>
      </c>
      <c r="B2610">
        <v>1</v>
      </c>
      <c r="C2610" t="s">
        <v>76</v>
      </c>
      <c r="D2610" t="s">
        <v>93</v>
      </c>
      <c r="E2610" t="s">
        <v>143</v>
      </c>
      <c r="F2610" t="s">
        <v>7641</v>
      </c>
      <c r="G2610" t="s">
        <v>145</v>
      </c>
      <c r="H2610" t="s">
        <v>47</v>
      </c>
      <c r="I2610" t="s">
        <v>129</v>
      </c>
      <c r="J2610" t="s">
        <v>130</v>
      </c>
      <c r="K2610" t="s">
        <v>131</v>
      </c>
      <c r="L2610" t="s">
        <v>7745</v>
      </c>
      <c r="M2610" t="s">
        <v>7746</v>
      </c>
      <c r="N2610">
        <v>1.1630555549999999</v>
      </c>
      <c r="O2610">
        <v>5</v>
      </c>
      <c r="P2610">
        <v>82</v>
      </c>
      <c r="Q2610">
        <v>0</v>
      </c>
      <c r="R2610">
        <v>0</v>
      </c>
      <c r="S2610">
        <v>0</v>
      </c>
      <c r="T2610">
        <v>0</v>
      </c>
      <c r="U2610">
        <v>5.8152780000000002</v>
      </c>
      <c r="V2610">
        <v>95.370555999999993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2177126</v>
      </c>
      <c r="B2611">
        <v>1</v>
      </c>
      <c r="C2611" t="s">
        <v>76</v>
      </c>
      <c r="D2611" t="s">
        <v>86</v>
      </c>
      <c r="E2611" t="s">
        <v>126</v>
      </c>
      <c r="F2611" t="s">
        <v>5506</v>
      </c>
      <c r="G2611" t="s">
        <v>128</v>
      </c>
      <c r="H2611" t="s">
        <v>46</v>
      </c>
      <c r="I2611" t="s">
        <v>129</v>
      </c>
      <c r="J2611" t="s">
        <v>130</v>
      </c>
      <c r="K2611" t="s">
        <v>131</v>
      </c>
      <c r="L2611" t="s">
        <v>7747</v>
      </c>
      <c r="M2611" t="s">
        <v>7748</v>
      </c>
      <c r="N2611">
        <v>2.0441666660000002</v>
      </c>
      <c r="O2611">
        <v>0</v>
      </c>
      <c r="P2611">
        <v>124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253.47666699999999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2177127</v>
      </c>
      <c r="B2612">
        <v>1</v>
      </c>
      <c r="C2612" t="s">
        <v>76</v>
      </c>
      <c r="D2612" t="s">
        <v>79</v>
      </c>
      <c r="E2612" t="s">
        <v>181</v>
      </c>
      <c r="F2612" t="s">
        <v>7749</v>
      </c>
      <c r="G2612" t="s">
        <v>194</v>
      </c>
      <c r="H2612" t="s">
        <v>46</v>
      </c>
      <c r="I2612" t="s">
        <v>129</v>
      </c>
      <c r="J2612" t="s">
        <v>130</v>
      </c>
      <c r="K2612" t="s">
        <v>131</v>
      </c>
      <c r="L2612" t="s">
        <v>7750</v>
      </c>
      <c r="M2612" t="s">
        <v>7751</v>
      </c>
      <c r="N2612">
        <v>0.98805555499999997</v>
      </c>
      <c r="O2612">
        <v>0</v>
      </c>
      <c r="P2612">
        <v>3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2.9641670000000002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2177131</v>
      </c>
      <c r="B2613">
        <v>1</v>
      </c>
      <c r="C2613" t="s">
        <v>76</v>
      </c>
      <c r="D2613" t="s">
        <v>88</v>
      </c>
      <c r="E2613" t="s">
        <v>126</v>
      </c>
      <c r="F2613" t="s">
        <v>6990</v>
      </c>
      <c r="G2613" t="s">
        <v>152</v>
      </c>
      <c r="H2613" t="s">
        <v>46</v>
      </c>
      <c r="I2613" t="s">
        <v>129</v>
      </c>
      <c r="J2613" t="s">
        <v>130</v>
      </c>
      <c r="K2613" t="s">
        <v>131</v>
      </c>
      <c r="L2613" t="s">
        <v>7752</v>
      </c>
      <c r="M2613" t="s">
        <v>7753</v>
      </c>
      <c r="N2613">
        <v>1.2708333329999999</v>
      </c>
      <c r="O2613">
        <v>0</v>
      </c>
      <c r="P2613">
        <v>188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238.91666699999999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2177133</v>
      </c>
      <c r="B2614">
        <v>1</v>
      </c>
      <c r="C2614" t="s">
        <v>77</v>
      </c>
      <c r="D2614" t="s">
        <v>113</v>
      </c>
      <c r="E2614" t="s">
        <v>134</v>
      </c>
      <c r="F2614" t="s">
        <v>7754</v>
      </c>
      <c r="G2614" t="s">
        <v>136</v>
      </c>
      <c r="H2614" t="s">
        <v>47</v>
      </c>
      <c r="I2614" t="s">
        <v>129</v>
      </c>
      <c r="J2614" t="s">
        <v>130</v>
      </c>
      <c r="K2614" t="s">
        <v>131</v>
      </c>
      <c r="L2614" t="s">
        <v>7755</v>
      </c>
      <c r="M2614" t="s">
        <v>7756</v>
      </c>
      <c r="N2614">
        <v>1.395277777</v>
      </c>
      <c r="O2614">
        <v>0</v>
      </c>
      <c r="P2614">
        <v>0</v>
      </c>
      <c r="Q2614">
        <v>1</v>
      </c>
      <c r="R2614">
        <v>0</v>
      </c>
      <c r="S2614">
        <v>18</v>
      </c>
      <c r="T2614">
        <v>317</v>
      </c>
      <c r="U2614">
        <v>0</v>
      </c>
      <c r="V2614">
        <v>0</v>
      </c>
      <c r="W2614">
        <v>1.395278</v>
      </c>
      <c r="X2614">
        <v>0</v>
      </c>
      <c r="Y2614">
        <v>25.114999999999998</v>
      </c>
      <c r="Z2614">
        <v>442.30305499999997</v>
      </c>
    </row>
    <row r="2615" spans="1:26" x14ac:dyDescent="0.25">
      <c r="A2615">
        <v>2177135</v>
      </c>
      <c r="B2615">
        <v>1</v>
      </c>
      <c r="C2615" t="s">
        <v>76</v>
      </c>
      <c r="D2615" t="s">
        <v>82</v>
      </c>
      <c r="E2615" t="s">
        <v>181</v>
      </c>
      <c r="F2615" t="s">
        <v>5187</v>
      </c>
      <c r="G2615" t="s">
        <v>194</v>
      </c>
      <c r="H2615" t="s">
        <v>46</v>
      </c>
      <c r="I2615" t="s">
        <v>129</v>
      </c>
      <c r="J2615" t="s">
        <v>130</v>
      </c>
      <c r="K2615" t="s">
        <v>131</v>
      </c>
      <c r="L2615" t="s">
        <v>7757</v>
      </c>
      <c r="M2615" t="s">
        <v>7758</v>
      </c>
      <c r="N2615">
        <v>1.8208333329999999</v>
      </c>
      <c r="O2615">
        <v>0</v>
      </c>
      <c r="P2615">
        <v>1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1.8208329999999999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2177132</v>
      </c>
      <c r="B2616">
        <v>1</v>
      </c>
      <c r="C2616" t="s">
        <v>76</v>
      </c>
      <c r="D2616" t="s">
        <v>78</v>
      </c>
      <c r="E2616" t="s">
        <v>181</v>
      </c>
      <c r="F2616" t="s">
        <v>7759</v>
      </c>
      <c r="G2616" t="s">
        <v>194</v>
      </c>
      <c r="H2616" t="s">
        <v>46</v>
      </c>
      <c r="I2616" t="s">
        <v>129</v>
      </c>
      <c r="J2616" t="s">
        <v>130</v>
      </c>
      <c r="K2616" t="s">
        <v>131</v>
      </c>
      <c r="L2616" t="s">
        <v>7760</v>
      </c>
      <c r="M2616" t="s">
        <v>7761</v>
      </c>
      <c r="N2616">
        <v>2.0747222220000001</v>
      </c>
      <c r="O2616">
        <v>0</v>
      </c>
      <c r="P2616">
        <v>5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10.373611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2177130</v>
      </c>
      <c r="B2617">
        <v>1</v>
      </c>
      <c r="C2617" t="s">
        <v>77</v>
      </c>
      <c r="D2617" t="s">
        <v>109</v>
      </c>
      <c r="E2617" t="s">
        <v>186</v>
      </c>
      <c r="F2617" t="s">
        <v>7762</v>
      </c>
      <c r="G2617" t="s">
        <v>201</v>
      </c>
      <c r="H2617" t="s">
        <v>47</v>
      </c>
      <c r="I2617" t="s">
        <v>129</v>
      </c>
      <c r="J2617" t="s">
        <v>130</v>
      </c>
      <c r="K2617" t="s">
        <v>131</v>
      </c>
      <c r="L2617" t="s">
        <v>7763</v>
      </c>
      <c r="M2617" t="s">
        <v>7764</v>
      </c>
      <c r="N2617">
        <v>0.163611111</v>
      </c>
      <c r="O2617">
        <v>0</v>
      </c>
      <c r="P2617">
        <v>3</v>
      </c>
      <c r="Q2617">
        <v>3</v>
      </c>
      <c r="R2617">
        <v>696</v>
      </c>
      <c r="S2617">
        <v>1</v>
      </c>
      <c r="T2617">
        <v>956</v>
      </c>
      <c r="U2617">
        <v>0</v>
      </c>
      <c r="V2617">
        <v>0.49083300000000002</v>
      </c>
      <c r="W2617">
        <v>0.49083300000000002</v>
      </c>
      <c r="X2617">
        <v>113.873333</v>
      </c>
      <c r="Y2617">
        <v>0.16361100000000001</v>
      </c>
      <c r="Z2617">
        <v>156.41222200000001</v>
      </c>
    </row>
    <row r="2618" spans="1:26" x14ac:dyDescent="0.25">
      <c r="A2618">
        <v>2177134</v>
      </c>
      <c r="B2618">
        <v>1</v>
      </c>
      <c r="C2618" t="s">
        <v>76</v>
      </c>
      <c r="D2618" t="s">
        <v>89</v>
      </c>
      <c r="E2618" t="s">
        <v>186</v>
      </c>
      <c r="F2618" t="s">
        <v>2452</v>
      </c>
      <c r="G2618" t="s">
        <v>7765</v>
      </c>
      <c r="H2618" t="s">
        <v>47</v>
      </c>
      <c r="I2618" t="s">
        <v>129</v>
      </c>
      <c r="J2618" t="s">
        <v>130</v>
      </c>
      <c r="K2618" t="s">
        <v>131</v>
      </c>
      <c r="L2618" t="s">
        <v>7766</v>
      </c>
      <c r="M2618" t="s">
        <v>7767</v>
      </c>
      <c r="N2618">
        <v>0.64027777699999999</v>
      </c>
      <c r="O2618">
        <v>11</v>
      </c>
      <c r="P2618">
        <v>227</v>
      </c>
      <c r="Q2618">
        <v>0</v>
      </c>
      <c r="R2618">
        <v>0</v>
      </c>
      <c r="S2618">
        <v>0</v>
      </c>
      <c r="T2618">
        <v>19</v>
      </c>
      <c r="U2618">
        <v>7.043056</v>
      </c>
      <c r="V2618">
        <v>145.34305499999999</v>
      </c>
      <c r="W2618">
        <v>0</v>
      </c>
      <c r="X2618">
        <v>0</v>
      </c>
      <c r="Y2618">
        <v>0</v>
      </c>
      <c r="Z2618">
        <v>12.165278000000001</v>
      </c>
    </row>
    <row r="2619" spans="1:26" x14ac:dyDescent="0.25">
      <c r="A2619">
        <v>2177139</v>
      </c>
      <c r="B2619">
        <v>1</v>
      </c>
      <c r="C2619" t="s">
        <v>76</v>
      </c>
      <c r="D2619" t="s">
        <v>81</v>
      </c>
      <c r="E2619" t="s">
        <v>181</v>
      </c>
      <c r="F2619" t="s">
        <v>7768</v>
      </c>
      <c r="G2619" t="s">
        <v>287</v>
      </c>
      <c r="H2619" t="s">
        <v>46</v>
      </c>
      <c r="I2619" t="s">
        <v>129</v>
      </c>
      <c r="J2619" t="s">
        <v>130</v>
      </c>
      <c r="K2619" t="s">
        <v>131</v>
      </c>
      <c r="L2619" t="s">
        <v>7769</v>
      </c>
      <c r="M2619" t="s">
        <v>7770</v>
      </c>
      <c r="N2619">
        <v>3.6944444440000002</v>
      </c>
      <c r="O2619">
        <v>0</v>
      </c>
      <c r="P2619">
        <v>70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258.61111099999999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2177136</v>
      </c>
      <c r="B2620">
        <v>1</v>
      </c>
      <c r="C2620" t="s">
        <v>76</v>
      </c>
      <c r="D2620" t="s">
        <v>86</v>
      </c>
      <c r="E2620" t="s">
        <v>813</v>
      </c>
      <c r="F2620" t="s">
        <v>7771</v>
      </c>
      <c r="G2620" t="s">
        <v>136</v>
      </c>
      <c r="H2620" t="s">
        <v>47</v>
      </c>
      <c r="I2620" t="s">
        <v>129</v>
      </c>
      <c r="J2620" t="s">
        <v>130</v>
      </c>
      <c r="K2620" t="s">
        <v>131</v>
      </c>
      <c r="L2620" t="s">
        <v>7772</v>
      </c>
      <c r="M2620" t="s">
        <v>7773</v>
      </c>
      <c r="N2620">
        <v>1.7208333330000001</v>
      </c>
      <c r="O2620">
        <v>2</v>
      </c>
      <c r="P2620">
        <v>3278</v>
      </c>
      <c r="Q2620">
        <v>0</v>
      </c>
      <c r="R2620">
        <v>0</v>
      </c>
      <c r="S2620">
        <v>0</v>
      </c>
      <c r="T2620">
        <v>0</v>
      </c>
      <c r="U2620">
        <v>3.4416669999999998</v>
      </c>
      <c r="V2620">
        <v>5640.8916660000004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2177141</v>
      </c>
      <c r="B2621">
        <v>1</v>
      </c>
      <c r="C2621" t="s">
        <v>76</v>
      </c>
      <c r="D2621" t="s">
        <v>95</v>
      </c>
      <c r="E2621" t="s">
        <v>126</v>
      </c>
      <c r="F2621" t="s">
        <v>1730</v>
      </c>
      <c r="G2621" t="s">
        <v>128</v>
      </c>
      <c r="H2621" t="s">
        <v>46</v>
      </c>
      <c r="I2621" t="s">
        <v>129</v>
      </c>
      <c r="J2621" t="s">
        <v>130</v>
      </c>
      <c r="K2621" t="s">
        <v>131</v>
      </c>
      <c r="L2621" t="s">
        <v>7774</v>
      </c>
      <c r="M2621" t="s">
        <v>7775</v>
      </c>
      <c r="N2621">
        <v>0.58861111099999996</v>
      </c>
      <c r="O2621">
        <v>0</v>
      </c>
      <c r="P2621">
        <v>0</v>
      </c>
      <c r="Q2621">
        <v>0</v>
      </c>
      <c r="R2621">
        <v>3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1.765833</v>
      </c>
      <c r="Y2621">
        <v>0</v>
      </c>
      <c r="Z2621">
        <v>0</v>
      </c>
    </row>
    <row r="2622" spans="1:26" x14ac:dyDescent="0.25">
      <c r="A2622">
        <v>2177142</v>
      </c>
      <c r="B2622">
        <v>1</v>
      </c>
      <c r="C2622" t="s">
        <v>76</v>
      </c>
      <c r="D2622" t="s">
        <v>79</v>
      </c>
      <c r="E2622" t="s">
        <v>181</v>
      </c>
      <c r="F2622" t="s">
        <v>7776</v>
      </c>
      <c r="G2622" t="s">
        <v>194</v>
      </c>
      <c r="H2622" t="s">
        <v>46</v>
      </c>
      <c r="I2622" t="s">
        <v>129</v>
      </c>
      <c r="J2622" t="s">
        <v>130</v>
      </c>
      <c r="K2622" t="s">
        <v>131</v>
      </c>
      <c r="L2622" t="s">
        <v>7777</v>
      </c>
      <c r="M2622" t="s">
        <v>7778</v>
      </c>
      <c r="N2622">
        <v>1.7513888879999999</v>
      </c>
      <c r="O2622">
        <v>0</v>
      </c>
      <c r="P2622">
        <v>1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1.7513890000000001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2177145</v>
      </c>
      <c r="B2623">
        <v>1</v>
      </c>
      <c r="C2623" t="s">
        <v>76</v>
      </c>
      <c r="D2623" t="s">
        <v>93</v>
      </c>
      <c r="E2623" t="s">
        <v>181</v>
      </c>
      <c r="F2623" t="s">
        <v>7779</v>
      </c>
      <c r="G2623" t="s">
        <v>183</v>
      </c>
      <c r="H2623" t="s">
        <v>46</v>
      </c>
      <c r="I2623" t="s">
        <v>129</v>
      </c>
      <c r="J2623" t="s">
        <v>130</v>
      </c>
      <c r="K2623" t="s">
        <v>131</v>
      </c>
      <c r="L2623" t="s">
        <v>7780</v>
      </c>
      <c r="M2623" t="s">
        <v>7781</v>
      </c>
      <c r="N2623">
        <v>2.1497222219999998</v>
      </c>
      <c r="O2623">
        <v>0</v>
      </c>
      <c r="P2623">
        <v>1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2.1497220000000001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2177147</v>
      </c>
      <c r="B2624">
        <v>1</v>
      </c>
      <c r="C2624" t="s">
        <v>76</v>
      </c>
      <c r="D2624" t="s">
        <v>99</v>
      </c>
      <c r="E2624" t="s">
        <v>126</v>
      </c>
      <c r="F2624" t="s">
        <v>7782</v>
      </c>
      <c r="G2624" t="s">
        <v>128</v>
      </c>
      <c r="H2624" t="s">
        <v>46</v>
      </c>
      <c r="I2624" t="s">
        <v>129</v>
      </c>
      <c r="J2624" t="s">
        <v>130</v>
      </c>
      <c r="K2624" t="s">
        <v>131</v>
      </c>
      <c r="L2624" t="s">
        <v>7783</v>
      </c>
      <c r="M2624" t="s">
        <v>7784</v>
      </c>
      <c r="N2624">
        <v>1.3080555549999999</v>
      </c>
      <c r="O2624">
        <v>0</v>
      </c>
      <c r="P2624">
        <v>7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9.1563890000000008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2177184</v>
      </c>
      <c r="B2625">
        <v>1</v>
      </c>
      <c r="C2625" t="s">
        <v>76</v>
      </c>
      <c r="D2625" t="s">
        <v>78</v>
      </c>
      <c r="E2625" t="s">
        <v>143</v>
      </c>
      <c r="F2625" t="s">
        <v>7549</v>
      </c>
      <c r="G2625" t="s">
        <v>3348</v>
      </c>
      <c r="H2625" t="s">
        <v>47</v>
      </c>
      <c r="I2625" t="s">
        <v>129</v>
      </c>
      <c r="J2625" t="s">
        <v>130</v>
      </c>
      <c r="K2625" t="s">
        <v>131</v>
      </c>
      <c r="L2625" t="s">
        <v>7785</v>
      </c>
      <c r="M2625" t="s">
        <v>7786</v>
      </c>
      <c r="N2625">
        <v>6.971944444</v>
      </c>
      <c r="O2625">
        <v>0</v>
      </c>
      <c r="P2625">
        <v>318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2217.0783329999999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2177148</v>
      </c>
      <c r="B2626">
        <v>1</v>
      </c>
      <c r="C2626" t="s">
        <v>77</v>
      </c>
      <c r="D2626" t="s">
        <v>124</v>
      </c>
      <c r="E2626" t="s">
        <v>181</v>
      </c>
      <c r="F2626" t="s">
        <v>7787</v>
      </c>
      <c r="G2626" t="s">
        <v>183</v>
      </c>
      <c r="H2626" t="s">
        <v>46</v>
      </c>
      <c r="I2626" t="s">
        <v>129</v>
      </c>
      <c r="J2626" t="s">
        <v>130</v>
      </c>
      <c r="K2626" t="s">
        <v>131</v>
      </c>
      <c r="L2626" t="s">
        <v>7788</v>
      </c>
      <c r="M2626" t="s">
        <v>7789</v>
      </c>
      <c r="N2626">
        <v>6.8055555549999998</v>
      </c>
      <c r="O2626">
        <v>0</v>
      </c>
      <c r="P2626">
        <v>2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13.611110999999999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2177150</v>
      </c>
      <c r="B2627">
        <v>1</v>
      </c>
      <c r="C2627" t="s">
        <v>76</v>
      </c>
      <c r="D2627" t="s">
        <v>93</v>
      </c>
      <c r="E2627" t="s">
        <v>126</v>
      </c>
      <c r="F2627" t="s">
        <v>7790</v>
      </c>
      <c r="G2627" t="s">
        <v>128</v>
      </c>
      <c r="H2627" t="s">
        <v>46</v>
      </c>
      <c r="I2627" t="s">
        <v>129</v>
      </c>
      <c r="J2627" t="s">
        <v>130</v>
      </c>
      <c r="K2627" t="s">
        <v>131</v>
      </c>
      <c r="L2627" t="s">
        <v>7791</v>
      </c>
      <c r="M2627" t="s">
        <v>7792</v>
      </c>
      <c r="N2627">
        <v>8.6205555549999993</v>
      </c>
      <c r="O2627">
        <v>0</v>
      </c>
      <c r="P2627">
        <v>22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189.65222199999999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2177155</v>
      </c>
      <c r="B2628">
        <v>1</v>
      </c>
      <c r="C2628" t="s">
        <v>76</v>
      </c>
      <c r="D2628" t="s">
        <v>100</v>
      </c>
      <c r="E2628" t="s">
        <v>181</v>
      </c>
      <c r="F2628" t="s">
        <v>7793</v>
      </c>
      <c r="G2628" t="s">
        <v>194</v>
      </c>
      <c r="H2628" t="s">
        <v>46</v>
      </c>
      <c r="I2628" t="s">
        <v>129</v>
      </c>
      <c r="J2628" t="s">
        <v>130</v>
      </c>
      <c r="K2628" t="s">
        <v>131</v>
      </c>
      <c r="L2628" t="s">
        <v>7794</v>
      </c>
      <c r="M2628" t="s">
        <v>7795</v>
      </c>
      <c r="N2628">
        <v>1.108055555</v>
      </c>
      <c r="O2628">
        <v>0</v>
      </c>
      <c r="P2628">
        <v>2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2.2161110000000002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2177156</v>
      </c>
      <c r="B2629">
        <v>1</v>
      </c>
      <c r="C2629" t="s">
        <v>76</v>
      </c>
      <c r="D2629" t="s">
        <v>92</v>
      </c>
      <c r="E2629" t="s">
        <v>186</v>
      </c>
      <c r="F2629" t="s">
        <v>7796</v>
      </c>
      <c r="G2629" t="s">
        <v>136</v>
      </c>
      <c r="H2629" t="s">
        <v>47</v>
      </c>
      <c r="I2629" t="s">
        <v>129</v>
      </c>
      <c r="J2629" t="s">
        <v>130</v>
      </c>
      <c r="K2629" t="s">
        <v>131</v>
      </c>
      <c r="L2629" t="s">
        <v>7797</v>
      </c>
      <c r="M2629" t="s">
        <v>7798</v>
      </c>
      <c r="N2629">
        <v>0.61444444399999998</v>
      </c>
      <c r="O2629">
        <v>0</v>
      </c>
      <c r="P2629">
        <v>0</v>
      </c>
      <c r="Q2629">
        <v>7</v>
      </c>
      <c r="R2629">
        <v>859</v>
      </c>
      <c r="S2629">
        <v>0</v>
      </c>
      <c r="T2629">
        <v>0</v>
      </c>
      <c r="U2629">
        <v>0</v>
      </c>
      <c r="V2629">
        <v>0</v>
      </c>
      <c r="W2629">
        <v>4.3011109999999997</v>
      </c>
      <c r="X2629">
        <v>527.80777699999999</v>
      </c>
      <c r="Y2629">
        <v>0</v>
      </c>
      <c r="Z2629">
        <v>0</v>
      </c>
    </row>
    <row r="2630" spans="1:26" x14ac:dyDescent="0.25">
      <c r="A2630">
        <v>2177157</v>
      </c>
      <c r="B2630">
        <v>1</v>
      </c>
      <c r="C2630" t="s">
        <v>76</v>
      </c>
      <c r="D2630" t="s">
        <v>86</v>
      </c>
      <c r="E2630" t="s">
        <v>813</v>
      </c>
      <c r="F2630" t="s">
        <v>7799</v>
      </c>
      <c r="G2630" t="s">
        <v>201</v>
      </c>
      <c r="H2630" t="s">
        <v>47</v>
      </c>
      <c r="I2630" t="s">
        <v>129</v>
      </c>
      <c r="J2630" t="s">
        <v>130</v>
      </c>
      <c r="K2630" t="s">
        <v>131</v>
      </c>
      <c r="L2630" t="s">
        <v>7800</v>
      </c>
      <c r="M2630" t="s">
        <v>7801</v>
      </c>
      <c r="N2630">
        <v>0.133611111</v>
      </c>
      <c r="O2630">
        <v>0</v>
      </c>
      <c r="P2630">
        <v>4481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598.71138800000006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2177159</v>
      </c>
      <c r="B2631">
        <v>1</v>
      </c>
      <c r="C2631" t="s">
        <v>76</v>
      </c>
      <c r="D2631" t="s">
        <v>86</v>
      </c>
      <c r="E2631" t="s">
        <v>143</v>
      </c>
      <c r="F2631" t="s">
        <v>7802</v>
      </c>
      <c r="G2631" t="s">
        <v>3348</v>
      </c>
      <c r="H2631" t="s">
        <v>47</v>
      </c>
      <c r="I2631" t="s">
        <v>129</v>
      </c>
      <c r="J2631" t="s">
        <v>130</v>
      </c>
      <c r="K2631" t="s">
        <v>131</v>
      </c>
      <c r="L2631" t="s">
        <v>7803</v>
      </c>
      <c r="M2631" t="s">
        <v>7804</v>
      </c>
      <c r="N2631">
        <v>7.9675000000000002</v>
      </c>
      <c r="O2631">
        <v>1</v>
      </c>
      <c r="P2631">
        <v>656</v>
      </c>
      <c r="Q2631">
        <v>0</v>
      </c>
      <c r="R2631">
        <v>0</v>
      </c>
      <c r="S2631">
        <v>0</v>
      </c>
      <c r="T2631">
        <v>0</v>
      </c>
      <c r="U2631">
        <v>7.9675000000000002</v>
      </c>
      <c r="V2631">
        <v>5226.68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2177161</v>
      </c>
      <c r="B2632">
        <v>1</v>
      </c>
      <c r="C2632" t="s">
        <v>76</v>
      </c>
      <c r="D2632" t="s">
        <v>95</v>
      </c>
      <c r="E2632" t="s">
        <v>186</v>
      </c>
      <c r="F2632" t="s">
        <v>7805</v>
      </c>
      <c r="G2632" t="s">
        <v>136</v>
      </c>
      <c r="H2632" t="s">
        <v>47</v>
      </c>
      <c r="I2632" t="s">
        <v>129</v>
      </c>
      <c r="J2632" t="s">
        <v>130</v>
      </c>
      <c r="K2632" t="s">
        <v>131</v>
      </c>
      <c r="L2632" t="s">
        <v>7806</v>
      </c>
      <c r="M2632" t="s">
        <v>7807</v>
      </c>
      <c r="N2632">
        <v>0.123333333</v>
      </c>
      <c r="O2632">
        <v>76</v>
      </c>
      <c r="P2632">
        <v>6682</v>
      </c>
      <c r="Q2632">
        <v>11</v>
      </c>
      <c r="R2632">
        <v>419</v>
      </c>
      <c r="S2632">
        <v>7</v>
      </c>
      <c r="T2632">
        <v>983</v>
      </c>
      <c r="U2632">
        <v>9.3733330000000006</v>
      </c>
      <c r="V2632">
        <v>824.11333100000002</v>
      </c>
      <c r="W2632">
        <v>1.3566670000000001</v>
      </c>
      <c r="X2632">
        <v>51.676667000000002</v>
      </c>
      <c r="Y2632">
        <v>0.86333300000000002</v>
      </c>
      <c r="Z2632">
        <v>121.236666</v>
      </c>
    </row>
    <row r="2633" spans="1:26" x14ac:dyDescent="0.25">
      <c r="A2633">
        <v>2177164</v>
      </c>
      <c r="B2633">
        <v>1</v>
      </c>
      <c r="C2633" t="s">
        <v>76</v>
      </c>
      <c r="D2633" t="s">
        <v>93</v>
      </c>
      <c r="E2633" t="s">
        <v>126</v>
      </c>
      <c r="F2633" t="s">
        <v>7808</v>
      </c>
      <c r="G2633" t="s">
        <v>128</v>
      </c>
      <c r="H2633" t="s">
        <v>46</v>
      </c>
      <c r="I2633" t="s">
        <v>129</v>
      </c>
      <c r="J2633" t="s">
        <v>130</v>
      </c>
      <c r="K2633" t="s">
        <v>131</v>
      </c>
      <c r="L2633" t="s">
        <v>7809</v>
      </c>
      <c r="M2633" t="s">
        <v>7810</v>
      </c>
      <c r="N2633">
        <v>3.2777777769999998</v>
      </c>
      <c r="O2633">
        <v>0</v>
      </c>
      <c r="P2633">
        <v>13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42.611111000000001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2177167</v>
      </c>
      <c r="B2634">
        <v>1</v>
      </c>
      <c r="C2634" t="s">
        <v>77</v>
      </c>
      <c r="D2634" t="s">
        <v>119</v>
      </c>
      <c r="E2634" t="s">
        <v>134</v>
      </c>
      <c r="F2634" t="s">
        <v>7811</v>
      </c>
      <c r="G2634" t="s">
        <v>136</v>
      </c>
      <c r="H2634" t="s">
        <v>47</v>
      </c>
      <c r="I2634" t="s">
        <v>129</v>
      </c>
      <c r="J2634" t="s">
        <v>130</v>
      </c>
      <c r="K2634" t="s">
        <v>131</v>
      </c>
      <c r="L2634" t="s">
        <v>7812</v>
      </c>
      <c r="M2634" t="s">
        <v>7813</v>
      </c>
      <c r="N2634">
        <v>2.5391666659999999</v>
      </c>
      <c r="O2634">
        <v>95</v>
      </c>
      <c r="P2634">
        <v>17</v>
      </c>
      <c r="Q2634">
        <v>0</v>
      </c>
      <c r="R2634">
        <v>0</v>
      </c>
      <c r="S2634">
        <v>0</v>
      </c>
      <c r="T2634">
        <v>0</v>
      </c>
      <c r="U2634">
        <v>241.220833</v>
      </c>
      <c r="V2634">
        <v>43.165832999999999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2177169</v>
      </c>
      <c r="B2635">
        <v>1</v>
      </c>
      <c r="C2635" t="s">
        <v>77</v>
      </c>
      <c r="D2635" t="s">
        <v>124</v>
      </c>
      <c r="E2635" t="s">
        <v>181</v>
      </c>
      <c r="F2635" t="s">
        <v>7814</v>
      </c>
      <c r="G2635" t="s">
        <v>287</v>
      </c>
      <c r="H2635" t="s">
        <v>46</v>
      </c>
      <c r="I2635" t="s">
        <v>129</v>
      </c>
      <c r="J2635" t="s">
        <v>130</v>
      </c>
      <c r="K2635" t="s">
        <v>131</v>
      </c>
      <c r="L2635" t="s">
        <v>7815</v>
      </c>
      <c r="M2635" t="s">
        <v>7816</v>
      </c>
      <c r="N2635">
        <v>0.561111111</v>
      </c>
      <c r="O2635">
        <v>0</v>
      </c>
      <c r="P2635">
        <v>5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2.8055560000000002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2177174</v>
      </c>
      <c r="B2636">
        <v>1</v>
      </c>
      <c r="C2636" t="s">
        <v>76</v>
      </c>
      <c r="D2636" t="s">
        <v>93</v>
      </c>
      <c r="E2636" t="s">
        <v>126</v>
      </c>
      <c r="F2636" t="s">
        <v>7817</v>
      </c>
      <c r="G2636" t="s">
        <v>128</v>
      </c>
      <c r="H2636" t="s">
        <v>46</v>
      </c>
      <c r="I2636" t="s">
        <v>129</v>
      </c>
      <c r="J2636" t="s">
        <v>130</v>
      </c>
      <c r="K2636" t="s">
        <v>131</v>
      </c>
      <c r="L2636" t="s">
        <v>7818</v>
      </c>
      <c r="M2636" t="s">
        <v>7819</v>
      </c>
      <c r="N2636">
        <v>5.3169444439999998</v>
      </c>
      <c r="O2636">
        <v>0</v>
      </c>
      <c r="P2636">
        <v>97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515.74361099999999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2177186</v>
      </c>
      <c r="B2637">
        <v>1</v>
      </c>
      <c r="C2637" t="s">
        <v>77</v>
      </c>
      <c r="D2637" t="s">
        <v>123</v>
      </c>
      <c r="E2637" t="s">
        <v>143</v>
      </c>
      <c r="F2637" t="s">
        <v>7820</v>
      </c>
      <c r="G2637" t="s">
        <v>136</v>
      </c>
      <c r="H2637" t="s">
        <v>47</v>
      </c>
      <c r="I2637" t="s">
        <v>129</v>
      </c>
      <c r="J2637" t="s">
        <v>130</v>
      </c>
      <c r="K2637" t="s">
        <v>131</v>
      </c>
      <c r="L2637" t="s">
        <v>7821</v>
      </c>
      <c r="M2637" t="s">
        <v>7822</v>
      </c>
      <c r="N2637">
        <v>4.8899999999999997</v>
      </c>
      <c r="O2637">
        <v>0</v>
      </c>
      <c r="P2637">
        <v>62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303.18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2177274</v>
      </c>
      <c r="B2638">
        <v>1</v>
      </c>
      <c r="C2638" t="s">
        <v>76</v>
      </c>
      <c r="D2638" t="s">
        <v>86</v>
      </c>
      <c r="E2638" t="s">
        <v>126</v>
      </c>
      <c r="F2638" t="s">
        <v>5506</v>
      </c>
      <c r="G2638" t="s">
        <v>640</v>
      </c>
      <c r="H2638" t="s">
        <v>46</v>
      </c>
      <c r="I2638" t="s">
        <v>129</v>
      </c>
      <c r="J2638" t="s">
        <v>130</v>
      </c>
      <c r="K2638" t="s">
        <v>131</v>
      </c>
      <c r="L2638" t="s">
        <v>7823</v>
      </c>
      <c r="M2638" t="s">
        <v>7824</v>
      </c>
      <c r="N2638">
        <v>4.9558333330000002</v>
      </c>
      <c r="O2638">
        <v>0</v>
      </c>
      <c r="P2638">
        <v>124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614.52333299999998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2177178</v>
      </c>
      <c r="B2639">
        <v>1</v>
      </c>
      <c r="C2639" t="s">
        <v>76</v>
      </c>
      <c r="D2639" t="s">
        <v>99</v>
      </c>
      <c r="E2639" t="s">
        <v>813</v>
      </c>
      <c r="F2639" t="s">
        <v>7825</v>
      </c>
      <c r="G2639" t="s">
        <v>136</v>
      </c>
      <c r="H2639" t="s">
        <v>47</v>
      </c>
      <c r="I2639" t="s">
        <v>129</v>
      </c>
      <c r="J2639" t="s">
        <v>130</v>
      </c>
      <c r="K2639" t="s">
        <v>131</v>
      </c>
      <c r="L2639" t="s">
        <v>7826</v>
      </c>
      <c r="M2639" t="s">
        <v>7827</v>
      </c>
      <c r="N2639">
        <v>0.15636555499999999</v>
      </c>
      <c r="O2639">
        <v>136</v>
      </c>
      <c r="P2639">
        <v>10</v>
      </c>
      <c r="Q2639">
        <v>0</v>
      </c>
      <c r="R2639">
        <v>0</v>
      </c>
      <c r="S2639">
        <v>0</v>
      </c>
      <c r="T2639">
        <v>0</v>
      </c>
      <c r="U2639">
        <v>21.265715</v>
      </c>
      <c r="V2639">
        <v>1.5636559999999999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2177179</v>
      </c>
      <c r="B2640">
        <v>1</v>
      </c>
      <c r="C2640" t="s">
        <v>76</v>
      </c>
      <c r="D2640" t="s">
        <v>99</v>
      </c>
      <c r="E2640" t="s">
        <v>813</v>
      </c>
      <c r="F2640" t="s">
        <v>4285</v>
      </c>
      <c r="G2640" t="s">
        <v>136</v>
      </c>
      <c r="H2640" t="s">
        <v>47</v>
      </c>
      <c r="I2640" t="s">
        <v>129</v>
      </c>
      <c r="J2640" t="s">
        <v>130</v>
      </c>
      <c r="K2640" t="s">
        <v>131</v>
      </c>
      <c r="L2640" t="s">
        <v>7828</v>
      </c>
      <c r="M2640" t="s">
        <v>7829</v>
      </c>
      <c r="N2640">
        <v>0.130100833</v>
      </c>
      <c r="O2640">
        <v>147</v>
      </c>
      <c r="P2640">
        <v>2466</v>
      </c>
      <c r="Q2640">
        <v>0</v>
      </c>
      <c r="R2640">
        <v>0</v>
      </c>
      <c r="S2640">
        <v>0</v>
      </c>
      <c r="T2640">
        <v>0</v>
      </c>
      <c r="U2640">
        <v>19.124822000000002</v>
      </c>
      <c r="V2640">
        <v>320.82865399999997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2177180</v>
      </c>
      <c r="B2641">
        <v>1</v>
      </c>
      <c r="C2641" t="s">
        <v>76</v>
      </c>
      <c r="D2641" t="s">
        <v>84</v>
      </c>
      <c r="E2641" t="s">
        <v>181</v>
      </c>
      <c r="F2641" t="s">
        <v>7830</v>
      </c>
      <c r="G2641" t="s">
        <v>287</v>
      </c>
      <c r="H2641" t="s">
        <v>46</v>
      </c>
      <c r="I2641" t="s">
        <v>129</v>
      </c>
      <c r="J2641" t="s">
        <v>130</v>
      </c>
      <c r="K2641" t="s">
        <v>131</v>
      </c>
      <c r="L2641" t="s">
        <v>7831</v>
      </c>
      <c r="M2641" t="s">
        <v>7832</v>
      </c>
      <c r="N2641">
        <v>4.0669444439999998</v>
      </c>
      <c r="O2641">
        <v>0</v>
      </c>
      <c r="P2641">
        <v>28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113.874444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2177183</v>
      </c>
      <c r="B2642">
        <v>1</v>
      </c>
      <c r="C2642" t="s">
        <v>76</v>
      </c>
      <c r="D2642" t="s">
        <v>99</v>
      </c>
      <c r="E2642" t="s">
        <v>813</v>
      </c>
      <c r="F2642" t="s">
        <v>4285</v>
      </c>
      <c r="G2642" t="s">
        <v>136</v>
      </c>
      <c r="H2642" t="s">
        <v>47</v>
      </c>
      <c r="I2642" t="s">
        <v>129</v>
      </c>
      <c r="J2642" t="s">
        <v>130</v>
      </c>
      <c r="K2642" t="s">
        <v>131</v>
      </c>
      <c r="L2642" t="s">
        <v>7833</v>
      </c>
      <c r="M2642" t="s">
        <v>7834</v>
      </c>
      <c r="N2642">
        <v>0.12166666600000001</v>
      </c>
      <c r="O2642">
        <v>147</v>
      </c>
      <c r="P2642">
        <v>2466</v>
      </c>
      <c r="Q2642">
        <v>0</v>
      </c>
      <c r="R2642">
        <v>0</v>
      </c>
      <c r="S2642">
        <v>0</v>
      </c>
      <c r="T2642">
        <v>0</v>
      </c>
      <c r="U2642">
        <v>17.885000000000002</v>
      </c>
      <c r="V2642">
        <v>300.02999799999998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2177189</v>
      </c>
      <c r="B2643">
        <v>1</v>
      </c>
      <c r="C2643" t="s">
        <v>77</v>
      </c>
      <c r="D2643" t="s">
        <v>109</v>
      </c>
      <c r="E2643" t="s">
        <v>126</v>
      </c>
      <c r="F2643" t="s">
        <v>7835</v>
      </c>
      <c r="G2643" t="s">
        <v>671</v>
      </c>
      <c r="H2643" t="s">
        <v>46</v>
      </c>
      <c r="I2643" t="s">
        <v>129</v>
      </c>
      <c r="J2643" t="s">
        <v>130</v>
      </c>
      <c r="K2643" t="s">
        <v>131</v>
      </c>
      <c r="L2643" t="s">
        <v>7836</v>
      </c>
      <c r="M2643" t="s">
        <v>7837</v>
      </c>
      <c r="N2643">
        <v>3.4286111109999999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8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27.428889000000002</v>
      </c>
    </row>
    <row r="2644" spans="1:26" x14ac:dyDescent="0.25">
      <c r="A2644">
        <v>2177190</v>
      </c>
      <c r="B2644">
        <v>1</v>
      </c>
      <c r="C2644" t="s">
        <v>76</v>
      </c>
      <c r="D2644" t="s">
        <v>99</v>
      </c>
      <c r="E2644" t="s">
        <v>134</v>
      </c>
      <c r="F2644" t="s">
        <v>7838</v>
      </c>
      <c r="G2644" t="s">
        <v>136</v>
      </c>
      <c r="H2644" t="s">
        <v>47</v>
      </c>
      <c r="I2644" t="s">
        <v>129</v>
      </c>
      <c r="J2644" t="s">
        <v>130</v>
      </c>
      <c r="K2644" t="s">
        <v>131</v>
      </c>
      <c r="L2644" t="s">
        <v>7839</v>
      </c>
      <c r="M2644" t="s">
        <v>7840</v>
      </c>
      <c r="N2644">
        <v>0.764444444</v>
      </c>
      <c r="O2644">
        <v>22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16.817778000000001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2177192</v>
      </c>
      <c r="B2645">
        <v>1</v>
      </c>
      <c r="C2645" t="s">
        <v>76</v>
      </c>
      <c r="D2645" t="s">
        <v>100</v>
      </c>
      <c r="E2645" t="s">
        <v>134</v>
      </c>
      <c r="F2645" t="s">
        <v>7841</v>
      </c>
      <c r="G2645" t="s">
        <v>136</v>
      </c>
      <c r="H2645" t="s">
        <v>47</v>
      </c>
      <c r="I2645" t="s">
        <v>129</v>
      </c>
      <c r="J2645" t="s">
        <v>130</v>
      </c>
      <c r="K2645" t="s">
        <v>131</v>
      </c>
      <c r="L2645" t="s">
        <v>7842</v>
      </c>
      <c r="M2645" t="s">
        <v>7843</v>
      </c>
      <c r="N2645">
        <v>1.0377777770000001</v>
      </c>
      <c r="O2645">
        <v>14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14.528888999999999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2177191</v>
      </c>
      <c r="B2646">
        <v>1</v>
      </c>
      <c r="C2646" t="s">
        <v>76</v>
      </c>
      <c r="D2646" t="s">
        <v>95</v>
      </c>
      <c r="E2646" t="s">
        <v>181</v>
      </c>
      <c r="F2646" t="s">
        <v>7844</v>
      </c>
      <c r="G2646" t="s">
        <v>194</v>
      </c>
      <c r="H2646" t="s">
        <v>46</v>
      </c>
      <c r="I2646" t="s">
        <v>129</v>
      </c>
      <c r="J2646" t="s">
        <v>130</v>
      </c>
      <c r="K2646" t="s">
        <v>131</v>
      </c>
      <c r="L2646" t="s">
        <v>7845</v>
      </c>
      <c r="M2646" t="s">
        <v>7846</v>
      </c>
      <c r="N2646">
        <v>4.4077777769999997</v>
      </c>
      <c r="O2646">
        <v>0</v>
      </c>
      <c r="P2646">
        <v>1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4.4077780000000004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2177193</v>
      </c>
      <c r="B2647">
        <v>1</v>
      </c>
      <c r="C2647" t="s">
        <v>76</v>
      </c>
      <c r="D2647" t="s">
        <v>101</v>
      </c>
      <c r="E2647" t="s">
        <v>143</v>
      </c>
      <c r="F2647" t="s">
        <v>1643</v>
      </c>
      <c r="G2647" t="s">
        <v>145</v>
      </c>
      <c r="H2647" t="s">
        <v>47</v>
      </c>
      <c r="I2647" t="s">
        <v>129</v>
      </c>
      <c r="J2647" t="s">
        <v>130</v>
      </c>
      <c r="K2647" t="s">
        <v>131</v>
      </c>
      <c r="L2647" t="s">
        <v>7847</v>
      </c>
      <c r="M2647" t="s">
        <v>7848</v>
      </c>
      <c r="N2647">
        <v>2.2336111110000001</v>
      </c>
      <c r="O2647">
        <v>2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4.4672219999999996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2177195</v>
      </c>
      <c r="B2648">
        <v>1</v>
      </c>
      <c r="C2648" t="s">
        <v>76</v>
      </c>
      <c r="D2648" t="s">
        <v>88</v>
      </c>
      <c r="E2648" t="s">
        <v>181</v>
      </c>
      <c r="F2648" t="s">
        <v>7849</v>
      </c>
      <c r="G2648" t="s">
        <v>287</v>
      </c>
      <c r="H2648" t="s">
        <v>46</v>
      </c>
      <c r="I2648" t="s">
        <v>129</v>
      </c>
      <c r="J2648" t="s">
        <v>130</v>
      </c>
      <c r="K2648" t="s">
        <v>131</v>
      </c>
      <c r="L2648" t="s">
        <v>7850</v>
      </c>
      <c r="M2648" t="s">
        <v>7851</v>
      </c>
      <c r="N2648">
        <v>1.46</v>
      </c>
      <c r="O2648">
        <v>0</v>
      </c>
      <c r="P2648">
        <v>2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2.92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2177194</v>
      </c>
      <c r="B2649">
        <v>1</v>
      </c>
      <c r="C2649" t="s">
        <v>76</v>
      </c>
      <c r="D2649" t="s">
        <v>88</v>
      </c>
      <c r="E2649" t="s">
        <v>143</v>
      </c>
      <c r="F2649" t="s">
        <v>7852</v>
      </c>
      <c r="G2649" t="s">
        <v>145</v>
      </c>
      <c r="H2649" t="s">
        <v>47</v>
      </c>
      <c r="I2649" t="s">
        <v>129</v>
      </c>
      <c r="J2649" t="s">
        <v>130</v>
      </c>
      <c r="K2649" t="s">
        <v>131</v>
      </c>
      <c r="L2649" t="s">
        <v>7853</v>
      </c>
      <c r="M2649" t="s">
        <v>7854</v>
      </c>
      <c r="N2649">
        <v>5.0261111109999996</v>
      </c>
      <c r="O2649">
        <v>0</v>
      </c>
      <c r="P2649">
        <v>59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296.54055599999998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2177197</v>
      </c>
      <c r="B2650">
        <v>1</v>
      </c>
      <c r="C2650" t="s">
        <v>76</v>
      </c>
      <c r="D2650" t="s">
        <v>91</v>
      </c>
      <c r="E2650" t="s">
        <v>134</v>
      </c>
      <c r="F2650" t="s">
        <v>5120</v>
      </c>
      <c r="G2650" t="s">
        <v>136</v>
      </c>
      <c r="H2650" t="s">
        <v>47</v>
      </c>
      <c r="I2650" t="s">
        <v>129</v>
      </c>
      <c r="J2650" t="s">
        <v>130</v>
      </c>
      <c r="K2650" t="s">
        <v>131</v>
      </c>
      <c r="L2650" t="s">
        <v>7855</v>
      </c>
      <c r="M2650" t="s">
        <v>7856</v>
      </c>
      <c r="N2650">
        <v>1.6658333329999999</v>
      </c>
      <c r="O2650">
        <v>20</v>
      </c>
      <c r="P2650">
        <v>1</v>
      </c>
      <c r="Q2650">
        <v>0</v>
      </c>
      <c r="R2650">
        <v>0</v>
      </c>
      <c r="S2650">
        <v>0</v>
      </c>
      <c r="T2650">
        <v>0</v>
      </c>
      <c r="U2650">
        <v>33.316667000000002</v>
      </c>
      <c r="V2650">
        <v>1.6658329999999999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2177199</v>
      </c>
      <c r="B2651">
        <v>1</v>
      </c>
      <c r="C2651" t="s">
        <v>76</v>
      </c>
      <c r="D2651" t="s">
        <v>107</v>
      </c>
      <c r="E2651" t="s">
        <v>181</v>
      </c>
      <c r="F2651" t="s">
        <v>7857</v>
      </c>
      <c r="G2651" t="s">
        <v>183</v>
      </c>
      <c r="H2651" t="s">
        <v>46</v>
      </c>
      <c r="I2651" t="s">
        <v>129</v>
      </c>
      <c r="J2651" t="s">
        <v>130</v>
      </c>
      <c r="K2651" t="s">
        <v>131</v>
      </c>
      <c r="L2651" t="s">
        <v>7858</v>
      </c>
      <c r="M2651" t="s">
        <v>7859</v>
      </c>
      <c r="N2651">
        <v>3.0525000000000002</v>
      </c>
      <c r="O2651">
        <v>0</v>
      </c>
      <c r="P2651">
        <v>9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27.4725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2177200</v>
      </c>
      <c r="B2652">
        <v>1</v>
      </c>
      <c r="C2652" t="s">
        <v>76</v>
      </c>
      <c r="D2652" t="s">
        <v>88</v>
      </c>
      <c r="E2652" t="s">
        <v>126</v>
      </c>
      <c r="F2652" t="s">
        <v>7860</v>
      </c>
      <c r="G2652" t="s">
        <v>128</v>
      </c>
      <c r="H2652" t="s">
        <v>46</v>
      </c>
      <c r="I2652" t="s">
        <v>129</v>
      </c>
      <c r="J2652" t="s">
        <v>130</v>
      </c>
      <c r="K2652" t="s">
        <v>131</v>
      </c>
      <c r="L2652" t="s">
        <v>7861</v>
      </c>
      <c r="M2652" t="s">
        <v>7862</v>
      </c>
      <c r="N2652">
        <v>2.4391666660000002</v>
      </c>
      <c r="O2652">
        <v>0</v>
      </c>
      <c r="P2652">
        <v>94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229.281667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2177203</v>
      </c>
      <c r="B2653">
        <v>1</v>
      </c>
      <c r="C2653" t="s">
        <v>76</v>
      </c>
      <c r="D2653" t="s">
        <v>100</v>
      </c>
      <c r="E2653" t="s">
        <v>718</v>
      </c>
      <c r="F2653" t="s">
        <v>5552</v>
      </c>
      <c r="G2653" t="s">
        <v>726</v>
      </c>
      <c r="H2653" t="s">
        <v>46</v>
      </c>
      <c r="I2653" t="s">
        <v>129</v>
      </c>
      <c r="J2653" t="s">
        <v>130</v>
      </c>
      <c r="K2653" t="s">
        <v>131</v>
      </c>
      <c r="L2653" t="s">
        <v>7863</v>
      </c>
      <c r="M2653" t="s">
        <v>7864</v>
      </c>
      <c r="N2653">
        <v>1.3602777770000001</v>
      </c>
      <c r="O2653">
        <v>0</v>
      </c>
      <c r="P2653">
        <v>78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106.10166700000001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2177216</v>
      </c>
      <c r="B2654">
        <v>1</v>
      </c>
      <c r="C2654" t="s">
        <v>76</v>
      </c>
      <c r="D2654" t="s">
        <v>93</v>
      </c>
      <c r="E2654" t="s">
        <v>181</v>
      </c>
      <c r="F2654" t="s">
        <v>7865</v>
      </c>
      <c r="G2654" t="s">
        <v>194</v>
      </c>
      <c r="H2654" t="s">
        <v>46</v>
      </c>
      <c r="I2654" t="s">
        <v>129</v>
      </c>
      <c r="J2654" t="s">
        <v>130</v>
      </c>
      <c r="K2654" t="s">
        <v>131</v>
      </c>
      <c r="L2654" t="s">
        <v>7866</v>
      </c>
      <c r="M2654" t="s">
        <v>7867</v>
      </c>
      <c r="N2654">
        <v>3.7722222219999999</v>
      </c>
      <c r="O2654">
        <v>0</v>
      </c>
      <c r="P2654">
        <v>1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3.7722220000000002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2177204</v>
      </c>
      <c r="B2655">
        <v>1</v>
      </c>
      <c r="C2655" t="s">
        <v>76</v>
      </c>
      <c r="D2655" t="s">
        <v>82</v>
      </c>
      <c r="E2655" t="s">
        <v>181</v>
      </c>
      <c r="F2655" t="s">
        <v>7868</v>
      </c>
      <c r="G2655" t="s">
        <v>183</v>
      </c>
      <c r="H2655" t="s">
        <v>46</v>
      </c>
      <c r="I2655" t="s">
        <v>129</v>
      </c>
      <c r="J2655" t="s">
        <v>130</v>
      </c>
      <c r="K2655" t="s">
        <v>131</v>
      </c>
      <c r="L2655" t="s">
        <v>7869</v>
      </c>
      <c r="M2655" t="s">
        <v>7870</v>
      </c>
      <c r="N2655">
        <v>4.369722222</v>
      </c>
      <c r="O2655">
        <v>0</v>
      </c>
      <c r="P2655">
        <v>1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4.3697220000000003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2177205</v>
      </c>
      <c r="B2656">
        <v>1</v>
      </c>
      <c r="C2656" t="s">
        <v>77</v>
      </c>
      <c r="D2656" t="s">
        <v>118</v>
      </c>
      <c r="E2656" t="s">
        <v>186</v>
      </c>
      <c r="F2656" t="s">
        <v>5541</v>
      </c>
      <c r="G2656" t="s">
        <v>366</v>
      </c>
      <c r="H2656" t="s">
        <v>47</v>
      </c>
      <c r="I2656" t="s">
        <v>129</v>
      </c>
      <c r="J2656" t="s">
        <v>130</v>
      </c>
      <c r="K2656" t="s">
        <v>251</v>
      </c>
      <c r="L2656" t="s">
        <v>7871</v>
      </c>
      <c r="M2656" t="s">
        <v>7872</v>
      </c>
      <c r="N2656">
        <v>0.61057388800000001</v>
      </c>
      <c r="O2656">
        <v>0</v>
      </c>
      <c r="P2656">
        <v>2902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1771.8854229999999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2177219</v>
      </c>
      <c r="B2657">
        <v>1</v>
      </c>
      <c r="C2657" t="s">
        <v>76</v>
      </c>
      <c r="D2657" t="s">
        <v>92</v>
      </c>
      <c r="E2657" t="s">
        <v>126</v>
      </c>
      <c r="F2657" t="s">
        <v>7873</v>
      </c>
      <c r="G2657" t="s">
        <v>140</v>
      </c>
      <c r="H2657" t="s">
        <v>46</v>
      </c>
      <c r="I2657" t="s">
        <v>129</v>
      </c>
      <c r="J2657" t="s">
        <v>130</v>
      </c>
      <c r="K2657" t="s">
        <v>131</v>
      </c>
      <c r="L2657" t="s">
        <v>7874</v>
      </c>
      <c r="M2657" t="s">
        <v>7875</v>
      </c>
      <c r="N2657">
        <v>5.3519444439999999</v>
      </c>
      <c r="O2657">
        <v>0</v>
      </c>
      <c r="P2657">
        <v>0</v>
      </c>
      <c r="Q2657">
        <v>0</v>
      </c>
      <c r="R2657">
        <v>43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230.133611</v>
      </c>
      <c r="Y2657">
        <v>0</v>
      </c>
      <c r="Z2657">
        <v>0</v>
      </c>
    </row>
    <row r="2658" spans="1:26" x14ac:dyDescent="0.25">
      <c r="A2658">
        <v>2177207</v>
      </c>
      <c r="B2658">
        <v>1</v>
      </c>
      <c r="C2658" t="s">
        <v>76</v>
      </c>
      <c r="D2658" t="s">
        <v>90</v>
      </c>
      <c r="E2658" t="s">
        <v>718</v>
      </c>
      <c r="F2658" t="s">
        <v>7876</v>
      </c>
      <c r="G2658" t="s">
        <v>726</v>
      </c>
      <c r="H2658" t="s">
        <v>46</v>
      </c>
      <c r="I2658" t="s">
        <v>129</v>
      </c>
      <c r="J2658" t="s">
        <v>130</v>
      </c>
      <c r="K2658" t="s">
        <v>131</v>
      </c>
      <c r="L2658" t="s">
        <v>7877</v>
      </c>
      <c r="M2658" t="s">
        <v>7878</v>
      </c>
      <c r="N2658">
        <v>2.5616666659999998</v>
      </c>
      <c r="O2658">
        <v>0</v>
      </c>
      <c r="P2658">
        <v>68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174.193333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2177208</v>
      </c>
      <c r="B2659">
        <v>1</v>
      </c>
      <c r="C2659" t="s">
        <v>77</v>
      </c>
      <c r="D2659" t="s">
        <v>124</v>
      </c>
      <c r="E2659" t="s">
        <v>181</v>
      </c>
      <c r="F2659" t="s">
        <v>7879</v>
      </c>
      <c r="G2659" t="s">
        <v>163</v>
      </c>
      <c r="H2659" t="s">
        <v>46</v>
      </c>
      <c r="I2659" t="s">
        <v>129</v>
      </c>
      <c r="J2659" t="s">
        <v>130</v>
      </c>
      <c r="K2659" t="s">
        <v>131</v>
      </c>
      <c r="L2659" t="s">
        <v>7880</v>
      </c>
      <c r="M2659" t="s">
        <v>7881</v>
      </c>
      <c r="N2659">
        <v>3.079722222</v>
      </c>
      <c r="O2659">
        <v>0</v>
      </c>
      <c r="P2659">
        <v>9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27.717500000000001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2177234</v>
      </c>
      <c r="B2660">
        <v>1</v>
      </c>
      <c r="C2660" t="s">
        <v>76</v>
      </c>
      <c r="D2660" t="s">
        <v>92</v>
      </c>
      <c r="E2660" t="s">
        <v>181</v>
      </c>
      <c r="F2660" t="s">
        <v>7882</v>
      </c>
      <c r="G2660" t="s">
        <v>287</v>
      </c>
      <c r="H2660" t="s">
        <v>46</v>
      </c>
      <c r="I2660" t="s">
        <v>129</v>
      </c>
      <c r="J2660" t="s">
        <v>130</v>
      </c>
      <c r="K2660" t="s">
        <v>131</v>
      </c>
      <c r="L2660" t="s">
        <v>7883</v>
      </c>
      <c r="M2660" t="s">
        <v>7884</v>
      </c>
      <c r="N2660">
        <v>5.7527777770000004</v>
      </c>
      <c r="O2660">
        <v>0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5.7527780000000002</v>
      </c>
      <c r="Y2660">
        <v>0</v>
      </c>
      <c r="Z2660">
        <v>0</v>
      </c>
    </row>
    <row r="2661" spans="1:26" x14ac:dyDescent="0.25">
      <c r="A2661">
        <v>2177209</v>
      </c>
      <c r="B2661">
        <v>1</v>
      </c>
      <c r="C2661" t="s">
        <v>76</v>
      </c>
      <c r="D2661" t="s">
        <v>79</v>
      </c>
      <c r="E2661" t="s">
        <v>134</v>
      </c>
      <c r="F2661" t="s">
        <v>7885</v>
      </c>
      <c r="G2661" t="s">
        <v>136</v>
      </c>
      <c r="H2661" t="s">
        <v>47</v>
      </c>
      <c r="I2661" t="s">
        <v>129</v>
      </c>
      <c r="J2661" t="s">
        <v>130</v>
      </c>
      <c r="K2661" t="s">
        <v>131</v>
      </c>
      <c r="L2661" t="s">
        <v>7886</v>
      </c>
      <c r="M2661" t="s">
        <v>7887</v>
      </c>
      <c r="N2661">
        <v>0.85888888799999996</v>
      </c>
      <c r="O2661">
        <v>4</v>
      </c>
      <c r="P2661">
        <v>66</v>
      </c>
      <c r="Q2661">
        <v>0</v>
      </c>
      <c r="R2661">
        <v>0</v>
      </c>
      <c r="S2661">
        <v>0</v>
      </c>
      <c r="T2661">
        <v>0</v>
      </c>
      <c r="U2661">
        <v>3.4355560000000001</v>
      </c>
      <c r="V2661">
        <v>56.686667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2177210</v>
      </c>
      <c r="B2662">
        <v>1</v>
      </c>
      <c r="C2662" t="s">
        <v>76</v>
      </c>
      <c r="D2662" t="s">
        <v>79</v>
      </c>
      <c r="E2662" t="s">
        <v>134</v>
      </c>
      <c r="F2662" t="s">
        <v>7888</v>
      </c>
      <c r="G2662" t="s">
        <v>136</v>
      </c>
      <c r="H2662" t="s">
        <v>47</v>
      </c>
      <c r="I2662" t="s">
        <v>129</v>
      </c>
      <c r="J2662" t="s">
        <v>130</v>
      </c>
      <c r="K2662" t="s">
        <v>131</v>
      </c>
      <c r="L2662" t="s">
        <v>7886</v>
      </c>
      <c r="M2662" t="s">
        <v>7889</v>
      </c>
      <c r="N2662">
        <v>0.28472222200000002</v>
      </c>
      <c r="O2662">
        <v>4</v>
      </c>
      <c r="P2662">
        <v>10</v>
      </c>
      <c r="Q2662">
        <v>0</v>
      </c>
      <c r="R2662">
        <v>0</v>
      </c>
      <c r="S2662">
        <v>0</v>
      </c>
      <c r="T2662">
        <v>0</v>
      </c>
      <c r="U2662">
        <v>1.138889</v>
      </c>
      <c r="V2662">
        <v>2.8472219999999999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2177212</v>
      </c>
      <c r="B2663">
        <v>1</v>
      </c>
      <c r="C2663" t="s">
        <v>76</v>
      </c>
      <c r="D2663" t="s">
        <v>85</v>
      </c>
      <c r="E2663" t="s">
        <v>181</v>
      </c>
      <c r="F2663" t="s">
        <v>7890</v>
      </c>
      <c r="G2663" t="s">
        <v>194</v>
      </c>
      <c r="H2663" t="s">
        <v>46</v>
      </c>
      <c r="I2663" t="s">
        <v>129</v>
      </c>
      <c r="J2663" t="s">
        <v>130</v>
      </c>
      <c r="K2663" t="s">
        <v>131</v>
      </c>
      <c r="L2663" t="s">
        <v>7891</v>
      </c>
      <c r="M2663" t="s">
        <v>7892</v>
      </c>
      <c r="N2663">
        <v>0.94194444399999999</v>
      </c>
      <c r="O2663">
        <v>0</v>
      </c>
      <c r="P2663">
        <v>1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0.941944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2177215</v>
      </c>
      <c r="B2664">
        <v>1</v>
      </c>
      <c r="C2664" t="s">
        <v>76</v>
      </c>
      <c r="D2664" t="s">
        <v>103</v>
      </c>
      <c r="E2664" t="s">
        <v>181</v>
      </c>
      <c r="F2664" t="s">
        <v>7893</v>
      </c>
      <c r="G2664" t="s">
        <v>183</v>
      </c>
      <c r="H2664" t="s">
        <v>46</v>
      </c>
      <c r="I2664" t="s">
        <v>129</v>
      </c>
      <c r="J2664" t="s">
        <v>130</v>
      </c>
      <c r="K2664" t="s">
        <v>131</v>
      </c>
      <c r="L2664" t="s">
        <v>7894</v>
      </c>
      <c r="M2664" t="s">
        <v>7895</v>
      </c>
      <c r="N2664">
        <v>2.0358333329999998</v>
      </c>
      <c r="O2664">
        <v>0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2.0358329999999998</v>
      </c>
      <c r="Y2664">
        <v>0</v>
      </c>
      <c r="Z2664">
        <v>0</v>
      </c>
    </row>
    <row r="2665" spans="1:26" x14ac:dyDescent="0.25">
      <c r="A2665">
        <v>2177218</v>
      </c>
      <c r="B2665">
        <v>1</v>
      </c>
      <c r="C2665" t="s">
        <v>76</v>
      </c>
      <c r="D2665" t="s">
        <v>86</v>
      </c>
      <c r="E2665" t="s">
        <v>181</v>
      </c>
      <c r="F2665" t="s">
        <v>7896</v>
      </c>
      <c r="G2665" t="s">
        <v>194</v>
      </c>
      <c r="H2665" t="s">
        <v>46</v>
      </c>
      <c r="I2665" t="s">
        <v>129</v>
      </c>
      <c r="J2665" t="s">
        <v>130</v>
      </c>
      <c r="K2665" t="s">
        <v>131</v>
      </c>
      <c r="L2665" t="s">
        <v>7897</v>
      </c>
      <c r="M2665" t="s">
        <v>7898</v>
      </c>
      <c r="N2665">
        <v>0.86583333299999998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0.86583299999999996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2177222</v>
      </c>
      <c r="B2666">
        <v>1</v>
      </c>
      <c r="C2666" t="s">
        <v>76</v>
      </c>
      <c r="D2666" t="s">
        <v>93</v>
      </c>
      <c r="E2666" t="s">
        <v>181</v>
      </c>
      <c r="F2666" t="s">
        <v>7899</v>
      </c>
      <c r="G2666" t="s">
        <v>194</v>
      </c>
      <c r="H2666" t="s">
        <v>46</v>
      </c>
      <c r="I2666" t="s">
        <v>129</v>
      </c>
      <c r="J2666" t="s">
        <v>130</v>
      </c>
      <c r="K2666" t="s">
        <v>131</v>
      </c>
      <c r="L2666" t="s">
        <v>7900</v>
      </c>
      <c r="M2666" t="s">
        <v>7901</v>
      </c>
      <c r="N2666">
        <v>2.8416666660000001</v>
      </c>
      <c r="O2666">
        <v>0</v>
      </c>
      <c r="P2666">
        <v>1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2.8416670000000002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2177231</v>
      </c>
      <c r="B2667">
        <v>1</v>
      </c>
      <c r="C2667" t="s">
        <v>76</v>
      </c>
      <c r="D2667" t="s">
        <v>93</v>
      </c>
      <c r="E2667" t="s">
        <v>181</v>
      </c>
      <c r="F2667" t="s">
        <v>7902</v>
      </c>
      <c r="G2667" t="s">
        <v>194</v>
      </c>
      <c r="H2667" t="s">
        <v>46</v>
      </c>
      <c r="I2667" t="s">
        <v>129</v>
      </c>
      <c r="J2667" t="s">
        <v>130</v>
      </c>
      <c r="K2667" t="s">
        <v>131</v>
      </c>
      <c r="L2667" t="s">
        <v>7903</v>
      </c>
      <c r="M2667" t="s">
        <v>7904</v>
      </c>
      <c r="N2667">
        <v>6.8288888879999998</v>
      </c>
      <c r="O2667">
        <v>0</v>
      </c>
      <c r="P2667">
        <v>2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13.657778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2177228</v>
      </c>
      <c r="B2668">
        <v>1</v>
      </c>
      <c r="C2668" t="s">
        <v>76</v>
      </c>
      <c r="D2668" t="s">
        <v>93</v>
      </c>
      <c r="E2668" t="s">
        <v>126</v>
      </c>
      <c r="F2668" t="s">
        <v>7905</v>
      </c>
      <c r="G2668" t="s">
        <v>128</v>
      </c>
      <c r="H2668" t="s">
        <v>46</v>
      </c>
      <c r="I2668" t="s">
        <v>129</v>
      </c>
      <c r="J2668" t="s">
        <v>130</v>
      </c>
      <c r="K2668" t="s">
        <v>131</v>
      </c>
      <c r="L2668" t="s">
        <v>7906</v>
      </c>
      <c r="M2668" t="s">
        <v>7907</v>
      </c>
      <c r="N2668">
        <v>3.4988888880000002</v>
      </c>
      <c r="O2668">
        <v>0</v>
      </c>
      <c r="P2668">
        <v>12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41.986666999999997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2177225</v>
      </c>
      <c r="B2669">
        <v>1</v>
      </c>
      <c r="C2669" t="s">
        <v>76</v>
      </c>
      <c r="D2669" t="s">
        <v>93</v>
      </c>
      <c r="E2669" t="s">
        <v>181</v>
      </c>
      <c r="F2669" t="s">
        <v>7908</v>
      </c>
      <c r="G2669" t="s">
        <v>194</v>
      </c>
      <c r="H2669" t="s">
        <v>46</v>
      </c>
      <c r="I2669" t="s">
        <v>129</v>
      </c>
      <c r="J2669" t="s">
        <v>130</v>
      </c>
      <c r="K2669" t="s">
        <v>131</v>
      </c>
      <c r="L2669" t="s">
        <v>7909</v>
      </c>
      <c r="M2669" t="s">
        <v>7910</v>
      </c>
      <c r="N2669">
        <v>5.0144444439999996</v>
      </c>
      <c r="O2669">
        <v>0</v>
      </c>
      <c r="P2669">
        <v>1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5.0144440000000001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2177223</v>
      </c>
      <c r="B2670">
        <v>1</v>
      </c>
      <c r="C2670" t="s">
        <v>77</v>
      </c>
      <c r="D2670" t="s">
        <v>119</v>
      </c>
      <c r="E2670" t="s">
        <v>143</v>
      </c>
      <c r="F2670" t="s">
        <v>7911</v>
      </c>
      <c r="G2670" t="s">
        <v>136</v>
      </c>
      <c r="H2670" t="s">
        <v>47</v>
      </c>
      <c r="I2670" t="s">
        <v>129</v>
      </c>
      <c r="J2670" t="s">
        <v>130</v>
      </c>
      <c r="K2670" t="s">
        <v>131</v>
      </c>
      <c r="L2670" t="s">
        <v>7912</v>
      </c>
      <c r="M2670" t="s">
        <v>7913</v>
      </c>
      <c r="N2670">
        <v>1.842222222</v>
      </c>
      <c r="O2670">
        <v>211</v>
      </c>
      <c r="P2670">
        <v>150</v>
      </c>
      <c r="Q2670">
        <v>0</v>
      </c>
      <c r="R2670">
        <v>0</v>
      </c>
      <c r="S2670">
        <v>0</v>
      </c>
      <c r="T2670">
        <v>0</v>
      </c>
      <c r="U2670">
        <v>388.708889</v>
      </c>
      <c r="V2670">
        <v>276.33333299999998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2177243</v>
      </c>
      <c r="B2671">
        <v>1</v>
      </c>
      <c r="C2671" t="s">
        <v>76</v>
      </c>
      <c r="D2671" t="s">
        <v>99</v>
      </c>
      <c r="E2671" t="s">
        <v>161</v>
      </c>
      <c r="F2671" t="s">
        <v>7914</v>
      </c>
      <c r="G2671" t="s">
        <v>402</v>
      </c>
      <c r="H2671" t="s">
        <v>46</v>
      </c>
      <c r="I2671" t="s">
        <v>129</v>
      </c>
      <c r="J2671" t="s">
        <v>130</v>
      </c>
      <c r="K2671" t="s">
        <v>131</v>
      </c>
      <c r="L2671" t="s">
        <v>7915</v>
      </c>
      <c r="M2671" t="s">
        <v>7916</v>
      </c>
      <c r="N2671">
        <v>0.53055555499999996</v>
      </c>
      <c r="O2671">
        <v>1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0.53055600000000003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2177224</v>
      </c>
      <c r="B2672">
        <v>1</v>
      </c>
      <c r="C2672" t="s">
        <v>77</v>
      </c>
      <c r="D2672" t="s">
        <v>124</v>
      </c>
      <c r="E2672" t="s">
        <v>181</v>
      </c>
      <c r="F2672" t="s">
        <v>7917</v>
      </c>
      <c r="G2672" t="s">
        <v>183</v>
      </c>
      <c r="H2672" t="s">
        <v>46</v>
      </c>
      <c r="I2672" t="s">
        <v>129</v>
      </c>
      <c r="J2672" t="s">
        <v>130</v>
      </c>
      <c r="K2672" t="s">
        <v>131</v>
      </c>
      <c r="L2672" t="s">
        <v>7918</v>
      </c>
      <c r="M2672" t="s">
        <v>7919</v>
      </c>
      <c r="N2672">
        <v>10.426111111000001</v>
      </c>
      <c r="O2672">
        <v>0</v>
      </c>
      <c r="P2672">
        <v>9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93.834999999999994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2177226</v>
      </c>
      <c r="B2673">
        <v>1</v>
      </c>
      <c r="C2673" t="s">
        <v>76</v>
      </c>
      <c r="D2673" t="s">
        <v>86</v>
      </c>
      <c r="E2673" t="s">
        <v>181</v>
      </c>
      <c r="F2673" t="s">
        <v>7920</v>
      </c>
      <c r="G2673" t="s">
        <v>194</v>
      </c>
      <c r="H2673" t="s">
        <v>46</v>
      </c>
      <c r="I2673" t="s">
        <v>129</v>
      </c>
      <c r="J2673" t="s">
        <v>130</v>
      </c>
      <c r="K2673" t="s">
        <v>131</v>
      </c>
      <c r="L2673" t="s">
        <v>7921</v>
      </c>
      <c r="M2673" t="s">
        <v>7922</v>
      </c>
      <c r="N2673">
        <v>1.0944444440000001</v>
      </c>
      <c r="O2673">
        <v>0</v>
      </c>
      <c r="P2673">
        <v>1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1.094444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2177235</v>
      </c>
      <c r="B2674">
        <v>1</v>
      </c>
      <c r="C2674" t="s">
        <v>76</v>
      </c>
      <c r="D2674" t="s">
        <v>92</v>
      </c>
      <c r="E2674" t="s">
        <v>181</v>
      </c>
      <c r="F2674" t="s">
        <v>7923</v>
      </c>
      <c r="G2674" t="s">
        <v>287</v>
      </c>
      <c r="H2674" t="s">
        <v>46</v>
      </c>
      <c r="I2674" t="s">
        <v>129</v>
      </c>
      <c r="J2674" t="s">
        <v>130</v>
      </c>
      <c r="K2674" t="s">
        <v>131</v>
      </c>
      <c r="L2674" t="s">
        <v>7924</v>
      </c>
      <c r="M2674" t="s">
        <v>7925</v>
      </c>
      <c r="N2674">
        <v>5.7424999999999997</v>
      </c>
      <c r="O2674">
        <v>0</v>
      </c>
      <c r="P2674">
        <v>0</v>
      </c>
      <c r="Q2674">
        <v>0</v>
      </c>
      <c r="R2674">
        <v>2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11.484999999999999</v>
      </c>
      <c r="Y2674">
        <v>0</v>
      </c>
      <c r="Z2674">
        <v>0</v>
      </c>
    </row>
    <row r="2675" spans="1:26" x14ac:dyDescent="0.25">
      <c r="A2675">
        <v>2177230</v>
      </c>
      <c r="B2675">
        <v>1</v>
      </c>
      <c r="C2675" t="s">
        <v>77</v>
      </c>
      <c r="D2675" t="s">
        <v>123</v>
      </c>
      <c r="E2675" t="s">
        <v>181</v>
      </c>
      <c r="F2675" t="s">
        <v>7926</v>
      </c>
      <c r="G2675" t="s">
        <v>183</v>
      </c>
      <c r="H2675" t="s">
        <v>46</v>
      </c>
      <c r="I2675" t="s">
        <v>129</v>
      </c>
      <c r="J2675" t="s">
        <v>130</v>
      </c>
      <c r="K2675" t="s">
        <v>131</v>
      </c>
      <c r="L2675" t="s">
        <v>7927</v>
      </c>
      <c r="M2675" t="s">
        <v>7928</v>
      </c>
      <c r="N2675">
        <v>4.8213888880000004</v>
      </c>
      <c r="O2675">
        <v>0</v>
      </c>
      <c r="P2675">
        <v>15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72.320832999999993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2177237</v>
      </c>
      <c r="B2676">
        <v>1</v>
      </c>
      <c r="C2676" t="s">
        <v>77</v>
      </c>
      <c r="D2676" t="s">
        <v>109</v>
      </c>
      <c r="E2676" t="s">
        <v>126</v>
      </c>
      <c r="F2676" t="s">
        <v>7929</v>
      </c>
      <c r="G2676" t="s">
        <v>140</v>
      </c>
      <c r="H2676" t="s">
        <v>46</v>
      </c>
      <c r="I2676" t="s">
        <v>129</v>
      </c>
      <c r="J2676" t="s">
        <v>130</v>
      </c>
      <c r="K2676" t="s">
        <v>131</v>
      </c>
      <c r="L2676" t="s">
        <v>7930</v>
      </c>
      <c r="M2676" t="s">
        <v>7931</v>
      </c>
      <c r="N2676">
        <v>1.6344444440000001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53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86.625556000000003</v>
      </c>
    </row>
    <row r="2677" spans="1:26" x14ac:dyDescent="0.25">
      <c r="A2677">
        <v>2177253</v>
      </c>
      <c r="B2677">
        <v>1</v>
      </c>
      <c r="C2677" t="s">
        <v>76</v>
      </c>
      <c r="D2677" t="s">
        <v>95</v>
      </c>
      <c r="E2677" t="s">
        <v>181</v>
      </c>
      <c r="F2677" t="s">
        <v>7932</v>
      </c>
      <c r="G2677" t="s">
        <v>194</v>
      </c>
      <c r="H2677" t="s">
        <v>46</v>
      </c>
      <c r="I2677" t="s">
        <v>129</v>
      </c>
      <c r="J2677" t="s">
        <v>130</v>
      </c>
      <c r="K2677" t="s">
        <v>131</v>
      </c>
      <c r="L2677" t="s">
        <v>7933</v>
      </c>
      <c r="M2677" t="s">
        <v>7934</v>
      </c>
      <c r="N2677">
        <v>9.5272222220000007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1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9.5272220000000001</v>
      </c>
    </row>
    <row r="2678" spans="1:26" x14ac:dyDescent="0.25">
      <c r="A2678">
        <v>2177233</v>
      </c>
      <c r="B2678">
        <v>1</v>
      </c>
      <c r="C2678" t="s">
        <v>77</v>
      </c>
      <c r="D2678" t="s">
        <v>110</v>
      </c>
      <c r="E2678" t="s">
        <v>186</v>
      </c>
      <c r="F2678" t="s">
        <v>7935</v>
      </c>
      <c r="G2678" t="s">
        <v>136</v>
      </c>
      <c r="H2678" t="s">
        <v>47</v>
      </c>
      <c r="I2678" t="s">
        <v>129</v>
      </c>
      <c r="J2678" t="s">
        <v>130</v>
      </c>
      <c r="K2678" t="s">
        <v>131</v>
      </c>
      <c r="L2678" t="s">
        <v>7936</v>
      </c>
      <c r="M2678" t="s">
        <v>7937</v>
      </c>
      <c r="N2678">
        <v>0.109444444</v>
      </c>
      <c r="O2678">
        <v>0</v>
      </c>
      <c r="P2678">
        <v>0</v>
      </c>
      <c r="Q2678">
        <v>0</v>
      </c>
      <c r="R2678">
        <v>0</v>
      </c>
      <c r="S2678">
        <v>2</v>
      </c>
      <c r="T2678">
        <v>1795</v>
      </c>
      <c r="U2678">
        <v>0</v>
      </c>
      <c r="V2678">
        <v>0</v>
      </c>
      <c r="W2678">
        <v>0</v>
      </c>
      <c r="X2678">
        <v>0</v>
      </c>
      <c r="Y2678">
        <v>0.218889</v>
      </c>
      <c r="Z2678">
        <v>196.452777</v>
      </c>
    </row>
    <row r="2679" spans="1:26" x14ac:dyDescent="0.25">
      <c r="A2679">
        <v>2177245</v>
      </c>
      <c r="B2679">
        <v>1</v>
      </c>
      <c r="C2679" t="s">
        <v>76</v>
      </c>
      <c r="D2679" t="s">
        <v>86</v>
      </c>
      <c r="E2679" t="s">
        <v>126</v>
      </c>
      <c r="F2679" t="s">
        <v>7938</v>
      </c>
      <c r="G2679" t="s">
        <v>128</v>
      </c>
      <c r="H2679" t="s">
        <v>46</v>
      </c>
      <c r="I2679" t="s">
        <v>129</v>
      </c>
      <c r="J2679" t="s">
        <v>130</v>
      </c>
      <c r="K2679" t="s">
        <v>131</v>
      </c>
      <c r="L2679" t="s">
        <v>7939</v>
      </c>
      <c r="M2679" t="s">
        <v>7940</v>
      </c>
      <c r="N2679">
        <v>5.61</v>
      </c>
      <c r="O2679">
        <v>0</v>
      </c>
      <c r="P2679">
        <v>87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488.07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2177240</v>
      </c>
      <c r="B2680">
        <v>1</v>
      </c>
      <c r="C2680" t="s">
        <v>76</v>
      </c>
      <c r="D2680" t="s">
        <v>79</v>
      </c>
      <c r="E2680" t="s">
        <v>181</v>
      </c>
      <c r="F2680" t="s">
        <v>7941</v>
      </c>
      <c r="G2680" t="s">
        <v>183</v>
      </c>
      <c r="H2680" t="s">
        <v>46</v>
      </c>
      <c r="I2680" t="s">
        <v>129</v>
      </c>
      <c r="J2680" t="s">
        <v>130</v>
      </c>
      <c r="K2680" t="s">
        <v>131</v>
      </c>
      <c r="L2680" t="s">
        <v>7942</v>
      </c>
      <c r="M2680" t="s">
        <v>7943</v>
      </c>
      <c r="N2680">
        <v>3.690555555</v>
      </c>
      <c r="O2680">
        <v>0</v>
      </c>
      <c r="P2680">
        <v>3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11.071667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2177242</v>
      </c>
      <c r="B2681">
        <v>1</v>
      </c>
      <c r="C2681" t="s">
        <v>76</v>
      </c>
      <c r="D2681" t="s">
        <v>101</v>
      </c>
      <c r="E2681" t="s">
        <v>718</v>
      </c>
      <c r="F2681" t="s">
        <v>1874</v>
      </c>
      <c r="G2681" t="s">
        <v>269</v>
      </c>
      <c r="H2681" t="s">
        <v>46</v>
      </c>
      <c r="I2681" t="s">
        <v>129</v>
      </c>
      <c r="J2681" t="s">
        <v>130</v>
      </c>
      <c r="K2681" t="s">
        <v>131</v>
      </c>
      <c r="L2681" t="s">
        <v>7944</v>
      </c>
      <c r="M2681" t="s">
        <v>7945</v>
      </c>
      <c r="N2681">
        <v>7.7141666659999997</v>
      </c>
      <c r="O2681">
        <v>0</v>
      </c>
      <c r="P2681">
        <v>95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732.84583299999997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2177246</v>
      </c>
      <c r="B2682">
        <v>1</v>
      </c>
      <c r="C2682" t="s">
        <v>76</v>
      </c>
      <c r="D2682" t="s">
        <v>79</v>
      </c>
      <c r="E2682" t="s">
        <v>181</v>
      </c>
      <c r="F2682" t="s">
        <v>7946</v>
      </c>
      <c r="G2682" t="s">
        <v>194</v>
      </c>
      <c r="H2682" t="s">
        <v>46</v>
      </c>
      <c r="I2682" t="s">
        <v>129</v>
      </c>
      <c r="J2682" t="s">
        <v>130</v>
      </c>
      <c r="K2682" t="s">
        <v>131</v>
      </c>
      <c r="L2682" t="s">
        <v>7947</v>
      </c>
      <c r="M2682" t="s">
        <v>7948</v>
      </c>
      <c r="N2682">
        <v>2.221944444</v>
      </c>
      <c r="O2682">
        <v>0</v>
      </c>
      <c r="P2682">
        <v>1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2.2219440000000001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2177241</v>
      </c>
      <c r="B2683">
        <v>1</v>
      </c>
      <c r="C2683" t="s">
        <v>77</v>
      </c>
      <c r="D2683" t="s">
        <v>112</v>
      </c>
      <c r="E2683" t="s">
        <v>143</v>
      </c>
      <c r="F2683" t="s">
        <v>7949</v>
      </c>
      <c r="G2683" t="s">
        <v>418</v>
      </c>
      <c r="H2683" t="s">
        <v>47</v>
      </c>
      <c r="I2683" t="s">
        <v>129</v>
      </c>
      <c r="J2683" t="s">
        <v>130</v>
      </c>
      <c r="K2683" t="s">
        <v>251</v>
      </c>
      <c r="L2683" t="s">
        <v>7950</v>
      </c>
      <c r="M2683" t="s">
        <v>7951</v>
      </c>
      <c r="N2683">
        <v>7.9174722219999998</v>
      </c>
      <c r="O2683">
        <v>25</v>
      </c>
      <c r="P2683">
        <v>173</v>
      </c>
      <c r="Q2683">
        <v>155</v>
      </c>
      <c r="R2683">
        <v>1</v>
      </c>
      <c r="S2683">
        <v>25</v>
      </c>
      <c r="T2683">
        <v>47</v>
      </c>
      <c r="U2683">
        <v>197.93680599999999</v>
      </c>
      <c r="V2683">
        <v>1369.722694</v>
      </c>
      <c r="W2683">
        <v>1227.208194</v>
      </c>
      <c r="X2683">
        <v>7.9174720000000001</v>
      </c>
      <c r="Y2683">
        <v>197.93680599999999</v>
      </c>
      <c r="Z2683">
        <v>372.121194</v>
      </c>
    </row>
    <row r="2684" spans="1:26" x14ac:dyDescent="0.25">
      <c r="A2684">
        <v>2177271</v>
      </c>
      <c r="B2684">
        <v>1</v>
      </c>
      <c r="C2684" t="s">
        <v>76</v>
      </c>
      <c r="D2684" t="s">
        <v>86</v>
      </c>
      <c r="E2684" t="s">
        <v>813</v>
      </c>
      <c r="F2684" t="s">
        <v>7952</v>
      </c>
      <c r="G2684" t="s">
        <v>366</v>
      </c>
      <c r="H2684" t="s">
        <v>47</v>
      </c>
      <c r="I2684" t="s">
        <v>129</v>
      </c>
      <c r="J2684" t="s">
        <v>130</v>
      </c>
      <c r="K2684" t="s">
        <v>251</v>
      </c>
      <c r="L2684" t="s">
        <v>7953</v>
      </c>
      <c r="M2684" t="s">
        <v>7954</v>
      </c>
      <c r="N2684">
        <v>8.4599488879999996</v>
      </c>
      <c r="O2684">
        <v>0</v>
      </c>
      <c r="P2684">
        <v>796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6734.1193149999999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2177244</v>
      </c>
      <c r="B2685">
        <v>1</v>
      </c>
      <c r="C2685" t="s">
        <v>77</v>
      </c>
      <c r="D2685" t="s">
        <v>119</v>
      </c>
      <c r="E2685" t="s">
        <v>161</v>
      </c>
      <c r="F2685" t="s">
        <v>6577</v>
      </c>
      <c r="G2685" t="s">
        <v>418</v>
      </c>
      <c r="H2685" t="s">
        <v>46</v>
      </c>
      <c r="I2685" t="s">
        <v>129</v>
      </c>
      <c r="J2685" t="s">
        <v>130</v>
      </c>
      <c r="K2685" t="s">
        <v>251</v>
      </c>
      <c r="L2685" t="s">
        <v>7955</v>
      </c>
      <c r="M2685" t="s">
        <v>7956</v>
      </c>
      <c r="N2685">
        <v>5.5930452769999999</v>
      </c>
      <c r="O2685">
        <v>0</v>
      </c>
      <c r="P2685">
        <v>623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3484.467208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2177260</v>
      </c>
      <c r="B2686">
        <v>1</v>
      </c>
      <c r="C2686" t="s">
        <v>76</v>
      </c>
      <c r="D2686" t="s">
        <v>78</v>
      </c>
      <c r="E2686" t="s">
        <v>181</v>
      </c>
      <c r="F2686" t="s">
        <v>7957</v>
      </c>
      <c r="G2686" t="s">
        <v>194</v>
      </c>
      <c r="H2686" t="s">
        <v>46</v>
      </c>
      <c r="I2686" t="s">
        <v>129</v>
      </c>
      <c r="J2686" t="s">
        <v>130</v>
      </c>
      <c r="K2686" t="s">
        <v>131</v>
      </c>
      <c r="L2686" t="s">
        <v>7958</v>
      </c>
      <c r="M2686" t="s">
        <v>7959</v>
      </c>
      <c r="N2686">
        <v>2.5833333330000001</v>
      </c>
      <c r="O2686">
        <v>0</v>
      </c>
      <c r="P2686">
        <v>3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7.75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2177259</v>
      </c>
      <c r="B2687">
        <v>1</v>
      </c>
      <c r="C2687" t="s">
        <v>76</v>
      </c>
      <c r="D2687" t="s">
        <v>79</v>
      </c>
      <c r="E2687" t="s">
        <v>161</v>
      </c>
      <c r="F2687" t="s">
        <v>7960</v>
      </c>
      <c r="G2687" t="s">
        <v>7961</v>
      </c>
      <c r="H2687" t="s">
        <v>46</v>
      </c>
      <c r="I2687" t="s">
        <v>129</v>
      </c>
      <c r="J2687" t="s">
        <v>130</v>
      </c>
      <c r="K2687" t="s">
        <v>131</v>
      </c>
      <c r="L2687" t="s">
        <v>7962</v>
      </c>
      <c r="M2687" t="s">
        <v>7963</v>
      </c>
      <c r="N2687">
        <v>0.24972222199999999</v>
      </c>
      <c r="O2687">
        <v>0</v>
      </c>
      <c r="P2687">
        <v>397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99.139722000000006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2177265</v>
      </c>
      <c r="B2688">
        <v>1</v>
      </c>
      <c r="C2688" t="s">
        <v>76</v>
      </c>
      <c r="D2688" t="s">
        <v>102</v>
      </c>
      <c r="E2688" t="s">
        <v>161</v>
      </c>
      <c r="F2688" t="s">
        <v>7964</v>
      </c>
      <c r="G2688" t="s">
        <v>402</v>
      </c>
      <c r="H2688" t="s">
        <v>46</v>
      </c>
      <c r="I2688" t="s">
        <v>129</v>
      </c>
      <c r="J2688" t="s">
        <v>130</v>
      </c>
      <c r="K2688" t="s">
        <v>131</v>
      </c>
      <c r="L2688" t="s">
        <v>7965</v>
      </c>
      <c r="M2688" t="s">
        <v>7966</v>
      </c>
      <c r="N2688">
        <v>0.66555555499999997</v>
      </c>
      <c r="O2688">
        <v>0</v>
      </c>
      <c r="P2688">
        <v>18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11.98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2177266</v>
      </c>
      <c r="B2689">
        <v>1</v>
      </c>
      <c r="C2689" t="s">
        <v>76</v>
      </c>
      <c r="D2689" t="s">
        <v>96</v>
      </c>
      <c r="E2689" t="s">
        <v>181</v>
      </c>
      <c r="F2689" t="s">
        <v>5228</v>
      </c>
      <c r="G2689" t="s">
        <v>183</v>
      </c>
      <c r="H2689" t="s">
        <v>46</v>
      </c>
      <c r="I2689" t="s">
        <v>129</v>
      </c>
      <c r="J2689" t="s">
        <v>130</v>
      </c>
      <c r="K2689" t="s">
        <v>131</v>
      </c>
      <c r="L2689" t="s">
        <v>7967</v>
      </c>
      <c r="M2689" t="s">
        <v>7968</v>
      </c>
      <c r="N2689">
        <v>8.5002777770000009</v>
      </c>
      <c r="O2689">
        <v>0</v>
      </c>
      <c r="P2689">
        <v>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8.5002779999999998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2177251</v>
      </c>
      <c r="B2690">
        <v>1</v>
      </c>
      <c r="C2690" t="s">
        <v>76</v>
      </c>
      <c r="D2690" t="s">
        <v>106</v>
      </c>
      <c r="E2690" t="s">
        <v>161</v>
      </c>
      <c r="F2690" t="s">
        <v>7969</v>
      </c>
      <c r="G2690" t="s">
        <v>418</v>
      </c>
      <c r="H2690" t="s">
        <v>46</v>
      </c>
      <c r="I2690" t="s">
        <v>129</v>
      </c>
      <c r="J2690" t="s">
        <v>130</v>
      </c>
      <c r="K2690" t="s">
        <v>251</v>
      </c>
      <c r="L2690" t="s">
        <v>7970</v>
      </c>
      <c r="M2690" t="s">
        <v>7971</v>
      </c>
      <c r="N2690">
        <v>3.1758333329999999</v>
      </c>
      <c r="O2690">
        <v>0</v>
      </c>
      <c r="P2690">
        <v>423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1343.3775000000001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2177258</v>
      </c>
      <c r="B2691">
        <v>1</v>
      </c>
      <c r="C2691" t="s">
        <v>76</v>
      </c>
      <c r="D2691" t="s">
        <v>93</v>
      </c>
      <c r="E2691" t="s">
        <v>126</v>
      </c>
      <c r="F2691" t="s">
        <v>7972</v>
      </c>
      <c r="G2691" t="s">
        <v>128</v>
      </c>
      <c r="H2691" t="s">
        <v>46</v>
      </c>
      <c r="I2691" t="s">
        <v>129</v>
      </c>
      <c r="J2691" t="s">
        <v>130</v>
      </c>
      <c r="K2691" t="s">
        <v>131</v>
      </c>
      <c r="L2691" t="s">
        <v>7973</v>
      </c>
      <c r="M2691" t="s">
        <v>7974</v>
      </c>
      <c r="N2691">
        <v>1.9358333329999999</v>
      </c>
      <c r="O2691">
        <v>0</v>
      </c>
      <c r="P2691">
        <v>11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21.294167000000002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2177250</v>
      </c>
      <c r="B2692">
        <v>1</v>
      </c>
      <c r="C2692" t="s">
        <v>77</v>
      </c>
      <c r="D2692" t="s">
        <v>116</v>
      </c>
      <c r="E2692" t="s">
        <v>181</v>
      </c>
      <c r="F2692" t="s">
        <v>7975</v>
      </c>
      <c r="G2692" t="s">
        <v>287</v>
      </c>
      <c r="H2692" t="s">
        <v>46</v>
      </c>
      <c r="I2692" t="s">
        <v>129</v>
      </c>
      <c r="J2692" t="s">
        <v>130</v>
      </c>
      <c r="K2692" t="s">
        <v>131</v>
      </c>
      <c r="L2692" t="s">
        <v>7976</v>
      </c>
      <c r="M2692" t="s">
        <v>7977</v>
      </c>
      <c r="N2692">
        <v>1.4063888879999999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1.4063889999999999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2177262</v>
      </c>
      <c r="B2693">
        <v>1</v>
      </c>
      <c r="C2693" t="s">
        <v>77</v>
      </c>
      <c r="D2693" t="s">
        <v>108</v>
      </c>
      <c r="E2693" t="s">
        <v>143</v>
      </c>
      <c r="F2693" t="s">
        <v>7978</v>
      </c>
      <c r="G2693" t="s">
        <v>366</v>
      </c>
      <c r="H2693" t="s">
        <v>47</v>
      </c>
      <c r="I2693" t="s">
        <v>129</v>
      </c>
      <c r="J2693" t="s">
        <v>130</v>
      </c>
      <c r="K2693" t="s">
        <v>251</v>
      </c>
      <c r="L2693" t="s">
        <v>7979</v>
      </c>
      <c r="M2693" t="s">
        <v>7980</v>
      </c>
      <c r="N2693">
        <v>6.11</v>
      </c>
      <c r="O2693">
        <v>0</v>
      </c>
      <c r="P2693">
        <v>0</v>
      </c>
      <c r="Q2693">
        <v>0</v>
      </c>
      <c r="R2693">
        <v>0</v>
      </c>
      <c r="S2693">
        <v>1</v>
      </c>
      <c r="T2693">
        <v>123</v>
      </c>
      <c r="U2693">
        <v>0</v>
      </c>
      <c r="V2693">
        <v>0</v>
      </c>
      <c r="W2693">
        <v>0</v>
      </c>
      <c r="X2693">
        <v>0</v>
      </c>
      <c r="Y2693">
        <v>6.11</v>
      </c>
      <c r="Z2693">
        <v>751.53</v>
      </c>
    </row>
    <row r="2694" spans="1:26" x14ac:dyDescent="0.25">
      <c r="A2694">
        <v>2177261</v>
      </c>
      <c r="B2694">
        <v>1</v>
      </c>
      <c r="C2694" t="s">
        <v>76</v>
      </c>
      <c r="D2694" t="s">
        <v>79</v>
      </c>
      <c r="E2694" t="s">
        <v>181</v>
      </c>
      <c r="F2694" t="s">
        <v>7981</v>
      </c>
      <c r="G2694" t="s">
        <v>287</v>
      </c>
      <c r="H2694" t="s">
        <v>46</v>
      </c>
      <c r="I2694" t="s">
        <v>129</v>
      </c>
      <c r="J2694" t="s">
        <v>130</v>
      </c>
      <c r="K2694" t="s">
        <v>131</v>
      </c>
      <c r="L2694" t="s">
        <v>7982</v>
      </c>
      <c r="M2694" t="s">
        <v>7983</v>
      </c>
      <c r="N2694">
        <v>1.8091666660000001</v>
      </c>
      <c r="O2694">
        <v>0</v>
      </c>
      <c r="P2694">
        <v>1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1.809167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2177275</v>
      </c>
      <c r="B2695">
        <v>1</v>
      </c>
      <c r="C2695" t="s">
        <v>76</v>
      </c>
      <c r="D2695" t="s">
        <v>92</v>
      </c>
      <c r="E2695" t="s">
        <v>126</v>
      </c>
      <c r="F2695" t="s">
        <v>7984</v>
      </c>
      <c r="G2695" t="s">
        <v>366</v>
      </c>
      <c r="H2695" t="s">
        <v>46</v>
      </c>
      <c r="I2695" t="s">
        <v>129</v>
      </c>
      <c r="J2695" t="s">
        <v>130</v>
      </c>
      <c r="K2695" t="s">
        <v>251</v>
      </c>
      <c r="L2695" t="s">
        <v>7985</v>
      </c>
      <c r="M2695" t="s">
        <v>7986</v>
      </c>
      <c r="N2695">
        <v>3.866666666</v>
      </c>
      <c r="O2695">
        <v>0</v>
      </c>
      <c r="P2695">
        <v>0</v>
      </c>
      <c r="Q2695">
        <v>0</v>
      </c>
      <c r="R2695">
        <v>94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363.46666699999997</v>
      </c>
      <c r="Y2695">
        <v>0</v>
      </c>
      <c r="Z2695">
        <v>0</v>
      </c>
    </row>
    <row r="2696" spans="1:26" x14ac:dyDescent="0.25">
      <c r="A2696">
        <v>2177257</v>
      </c>
      <c r="B2696">
        <v>1</v>
      </c>
      <c r="C2696" t="s">
        <v>77</v>
      </c>
      <c r="D2696" t="s">
        <v>123</v>
      </c>
      <c r="E2696" t="s">
        <v>181</v>
      </c>
      <c r="F2696" t="s">
        <v>7987</v>
      </c>
      <c r="G2696" t="s">
        <v>194</v>
      </c>
      <c r="H2696" t="s">
        <v>46</v>
      </c>
      <c r="I2696" t="s">
        <v>129</v>
      </c>
      <c r="J2696" t="s">
        <v>130</v>
      </c>
      <c r="K2696" t="s">
        <v>131</v>
      </c>
      <c r="L2696" t="s">
        <v>7988</v>
      </c>
      <c r="M2696" t="s">
        <v>7989</v>
      </c>
      <c r="N2696">
        <v>5.8663888880000004</v>
      </c>
      <c r="O2696">
        <v>0</v>
      </c>
      <c r="P2696">
        <v>1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5.8663889999999999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2177267</v>
      </c>
      <c r="B2697">
        <v>1</v>
      </c>
      <c r="C2697" t="s">
        <v>76</v>
      </c>
      <c r="D2697" t="s">
        <v>96</v>
      </c>
      <c r="E2697" t="s">
        <v>181</v>
      </c>
      <c r="F2697" t="s">
        <v>7990</v>
      </c>
      <c r="G2697" t="s">
        <v>194</v>
      </c>
      <c r="H2697" t="s">
        <v>46</v>
      </c>
      <c r="I2697" t="s">
        <v>129</v>
      </c>
      <c r="J2697" t="s">
        <v>130</v>
      </c>
      <c r="K2697" t="s">
        <v>131</v>
      </c>
      <c r="L2697" t="s">
        <v>7991</v>
      </c>
      <c r="M2697" t="s">
        <v>7992</v>
      </c>
      <c r="N2697">
        <v>3.1175000000000002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3.1175000000000002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2177294</v>
      </c>
      <c r="B2698">
        <v>1</v>
      </c>
      <c r="C2698" t="s">
        <v>76</v>
      </c>
      <c r="D2698" t="s">
        <v>92</v>
      </c>
      <c r="E2698" t="s">
        <v>181</v>
      </c>
      <c r="F2698" t="s">
        <v>7993</v>
      </c>
      <c r="G2698" t="s">
        <v>183</v>
      </c>
      <c r="H2698" t="s">
        <v>46</v>
      </c>
      <c r="I2698" t="s">
        <v>129</v>
      </c>
      <c r="J2698" t="s">
        <v>130</v>
      </c>
      <c r="K2698" t="s">
        <v>131</v>
      </c>
      <c r="L2698" t="s">
        <v>7994</v>
      </c>
      <c r="M2698" t="s">
        <v>7995</v>
      </c>
      <c r="N2698">
        <v>9.2358333330000004</v>
      </c>
      <c r="O2698">
        <v>0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9.2358329999999995</v>
      </c>
      <c r="Y2698">
        <v>0</v>
      </c>
      <c r="Z2698">
        <v>0</v>
      </c>
    </row>
    <row r="2699" spans="1:26" x14ac:dyDescent="0.25">
      <c r="A2699">
        <v>2177263</v>
      </c>
      <c r="B2699">
        <v>1</v>
      </c>
      <c r="C2699" t="s">
        <v>76</v>
      </c>
      <c r="D2699" t="s">
        <v>87</v>
      </c>
      <c r="E2699" t="s">
        <v>126</v>
      </c>
      <c r="F2699" t="s">
        <v>7996</v>
      </c>
      <c r="G2699" t="s">
        <v>916</v>
      </c>
      <c r="H2699" t="s">
        <v>46</v>
      </c>
      <c r="I2699" t="s">
        <v>129</v>
      </c>
      <c r="J2699" t="s">
        <v>130</v>
      </c>
      <c r="K2699" t="s">
        <v>131</v>
      </c>
      <c r="L2699" t="s">
        <v>7997</v>
      </c>
      <c r="M2699" t="s">
        <v>7998</v>
      </c>
      <c r="N2699">
        <v>0.49194444399999998</v>
      </c>
      <c r="O2699">
        <v>0</v>
      </c>
      <c r="P2699">
        <v>0</v>
      </c>
      <c r="Q2699">
        <v>0</v>
      </c>
      <c r="R2699">
        <v>42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20.661667000000001</v>
      </c>
      <c r="Y2699">
        <v>0</v>
      </c>
      <c r="Z2699">
        <v>0</v>
      </c>
    </row>
    <row r="2700" spans="1:26" x14ac:dyDescent="0.25">
      <c r="A2700">
        <v>2177270</v>
      </c>
      <c r="B2700">
        <v>1</v>
      </c>
      <c r="C2700" t="s">
        <v>76</v>
      </c>
      <c r="D2700" t="s">
        <v>80</v>
      </c>
      <c r="E2700" t="s">
        <v>181</v>
      </c>
      <c r="F2700" t="s">
        <v>7999</v>
      </c>
      <c r="G2700" t="s">
        <v>287</v>
      </c>
      <c r="H2700" t="s">
        <v>46</v>
      </c>
      <c r="I2700" t="s">
        <v>129</v>
      </c>
      <c r="J2700" t="s">
        <v>130</v>
      </c>
      <c r="K2700" t="s">
        <v>131</v>
      </c>
      <c r="L2700" t="s">
        <v>8000</v>
      </c>
      <c r="M2700" t="s">
        <v>8001</v>
      </c>
      <c r="N2700">
        <v>3.2683333330000002</v>
      </c>
      <c r="O2700">
        <v>0</v>
      </c>
      <c r="P2700">
        <v>1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3.2683330000000002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2177280</v>
      </c>
      <c r="B2701">
        <v>1</v>
      </c>
      <c r="C2701" t="s">
        <v>76</v>
      </c>
      <c r="D2701" t="s">
        <v>79</v>
      </c>
      <c r="E2701" t="s">
        <v>181</v>
      </c>
      <c r="F2701" t="s">
        <v>8002</v>
      </c>
      <c r="G2701" t="s">
        <v>194</v>
      </c>
      <c r="H2701" t="s">
        <v>46</v>
      </c>
      <c r="I2701" t="s">
        <v>129</v>
      </c>
      <c r="J2701" t="s">
        <v>130</v>
      </c>
      <c r="K2701" t="s">
        <v>131</v>
      </c>
      <c r="L2701" t="s">
        <v>8003</v>
      </c>
      <c r="M2701" t="s">
        <v>8004</v>
      </c>
      <c r="N2701">
        <v>1.331388888</v>
      </c>
      <c r="O2701">
        <v>0</v>
      </c>
      <c r="P2701">
        <v>3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3.994167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2177269</v>
      </c>
      <c r="B2702">
        <v>1</v>
      </c>
      <c r="C2702" t="s">
        <v>76</v>
      </c>
      <c r="D2702" t="s">
        <v>106</v>
      </c>
      <c r="E2702" t="s">
        <v>161</v>
      </c>
      <c r="F2702" t="s">
        <v>8005</v>
      </c>
      <c r="G2702" t="s">
        <v>418</v>
      </c>
      <c r="H2702" t="s">
        <v>46</v>
      </c>
      <c r="I2702" t="s">
        <v>129</v>
      </c>
      <c r="J2702" t="s">
        <v>130</v>
      </c>
      <c r="K2702" t="s">
        <v>251</v>
      </c>
      <c r="L2702" t="s">
        <v>8006</v>
      </c>
      <c r="M2702" t="s">
        <v>8007</v>
      </c>
      <c r="N2702">
        <v>2.554166666</v>
      </c>
      <c r="O2702">
        <v>0</v>
      </c>
      <c r="P2702">
        <v>696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1777.7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2177272</v>
      </c>
      <c r="B2703">
        <v>1</v>
      </c>
      <c r="C2703" t="s">
        <v>77</v>
      </c>
      <c r="D2703" t="s">
        <v>124</v>
      </c>
      <c r="E2703" t="s">
        <v>161</v>
      </c>
      <c r="F2703" t="s">
        <v>5765</v>
      </c>
      <c r="G2703" t="s">
        <v>418</v>
      </c>
      <c r="H2703" t="s">
        <v>46</v>
      </c>
      <c r="I2703" t="s">
        <v>129</v>
      </c>
      <c r="J2703" t="s">
        <v>130</v>
      </c>
      <c r="K2703" t="s">
        <v>251</v>
      </c>
      <c r="L2703" t="s">
        <v>8008</v>
      </c>
      <c r="M2703" t="s">
        <v>8009</v>
      </c>
      <c r="N2703">
        <v>7.5761091660000002</v>
      </c>
      <c r="O2703">
        <v>0</v>
      </c>
      <c r="P2703">
        <v>699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5295.7003070000001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2177284</v>
      </c>
      <c r="B2704">
        <v>1</v>
      </c>
      <c r="C2704" t="s">
        <v>76</v>
      </c>
      <c r="D2704" t="s">
        <v>79</v>
      </c>
      <c r="E2704" t="s">
        <v>181</v>
      </c>
      <c r="F2704" t="s">
        <v>8010</v>
      </c>
      <c r="G2704" t="s">
        <v>194</v>
      </c>
      <c r="H2704" t="s">
        <v>46</v>
      </c>
      <c r="I2704" t="s">
        <v>129</v>
      </c>
      <c r="J2704" t="s">
        <v>130</v>
      </c>
      <c r="K2704" t="s">
        <v>131</v>
      </c>
      <c r="L2704" t="s">
        <v>8011</v>
      </c>
      <c r="M2704" t="s">
        <v>8012</v>
      </c>
      <c r="N2704">
        <v>1.7366666660000001</v>
      </c>
      <c r="O2704">
        <v>0</v>
      </c>
      <c r="P2704">
        <v>5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8.6833329999999993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2177335</v>
      </c>
      <c r="B2705">
        <v>1</v>
      </c>
      <c r="C2705" t="s">
        <v>76</v>
      </c>
      <c r="D2705" t="s">
        <v>99</v>
      </c>
      <c r="E2705" t="s">
        <v>181</v>
      </c>
      <c r="F2705" t="s">
        <v>8013</v>
      </c>
      <c r="G2705" t="s">
        <v>194</v>
      </c>
      <c r="H2705" t="s">
        <v>46</v>
      </c>
      <c r="I2705" t="s">
        <v>129</v>
      </c>
      <c r="J2705" t="s">
        <v>130</v>
      </c>
      <c r="K2705" t="s">
        <v>131</v>
      </c>
      <c r="L2705" t="s">
        <v>8014</v>
      </c>
      <c r="M2705" t="s">
        <v>8015</v>
      </c>
      <c r="N2705">
        <v>2.125</v>
      </c>
      <c r="O2705">
        <v>0</v>
      </c>
      <c r="P2705">
        <v>1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2.125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2177279</v>
      </c>
      <c r="B2706">
        <v>1</v>
      </c>
      <c r="C2706" t="s">
        <v>76</v>
      </c>
      <c r="D2706" t="s">
        <v>80</v>
      </c>
      <c r="E2706" t="s">
        <v>181</v>
      </c>
      <c r="F2706" t="s">
        <v>8016</v>
      </c>
      <c r="G2706" t="s">
        <v>194</v>
      </c>
      <c r="H2706" t="s">
        <v>46</v>
      </c>
      <c r="I2706" t="s">
        <v>129</v>
      </c>
      <c r="J2706" t="s">
        <v>130</v>
      </c>
      <c r="K2706" t="s">
        <v>131</v>
      </c>
      <c r="L2706" t="s">
        <v>8017</v>
      </c>
      <c r="M2706" t="s">
        <v>8018</v>
      </c>
      <c r="N2706">
        <v>1.5180555549999999</v>
      </c>
      <c r="O2706">
        <v>0</v>
      </c>
      <c r="P2706">
        <v>2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3.036111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2177278</v>
      </c>
      <c r="B2707">
        <v>1</v>
      </c>
      <c r="C2707" t="s">
        <v>76</v>
      </c>
      <c r="D2707" t="s">
        <v>81</v>
      </c>
      <c r="E2707" t="s">
        <v>181</v>
      </c>
      <c r="F2707" t="s">
        <v>8019</v>
      </c>
      <c r="G2707" t="s">
        <v>287</v>
      </c>
      <c r="H2707" t="s">
        <v>46</v>
      </c>
      <c r="I2707" t="s">
        <v>129</v>
      </c>
      <c r="J2707" t="s">
        <v>130</v>
      </c>
      <c r="K2707" t="s">
        <v>131</v>
      </c>
      <c r="L2707" t="s">
        <v>8020</v>
      </c>
      <c r="M2707" t="s">
        <v>8021</v>
      </c>
      <c r="N2707">
        <v>1.4444444439999999</v>
      </c>
      <c r="O2707">
        <v>0</v>
      </c>
      <c r="P2707">
        <v>10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14.444444000000001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2177283</v>
      </c>
      <c r="B2708">
        <v>1</v>
      </c>
      <c r="C2708" t="s">
        <v>77</v>
      </c>
      <c r="D2708" t="s">
        <v>114</v>
      </c>
      <c r="E2708" t="s">
        <v>181</v>
      </c>
      <c r="F2708" t="s">
        <v>8022</v>
      </c>
      <c r="G2708" t="s">
        <v>1384</v>
      </c>
      <c r="H2708" t="s">
        <v>46</v>
      </c>
      <c r="I2708" t="s">
        <v>129</v>
      </c>
      <c r="J2708" t="s">
        <v>130</v>
      </c>
      <c r="K2708" t="s">
        <v>131</v>
      </c>
      <c r="L2708" t="s">
        <v>8023</v>
      </c>
      <c r="M2708" t="s">
        <v>8024</v>
      </c>
      <c r="N2708">
        <v>0.84527777699999995</v>
      </c>
      <c r="O2708">
        <v>0</v>
      </c>
      <c r="P2708">
        <v>42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35.501666999999998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2177277</v>
      </c>
      <c r="B2709">
        <v>1</v>
      </c>
      <c r="C2709" t="s">
        <v>77</v>
      </c>
      <c r="D2709" t="s">
        <v>119</v>
      </c>
      <c r="E2709" t="s">
        <v>161</v>
      </c>
      <c r="F2709" t="s">
        <v>8025</v>
      </c>
      <c r="G2709" t="s">
        <v>366</v>
      </c>
      <c r="H2709" t="s">
        <v>46</v>
      </c>
      <c r="I2709" t="s">
        <v>129</v>
      </c>
      <c r="J2709" t="s">
        <v>130</v>
      </c>
      <c r="K2709" t="s">
        <v>251</v>
      </c>
      <c r="L2709" t="s">
        <v>8026</v>
      </c>
      <c r="M2709" t="s">
        <v>8027</v>
      </c>
      <c r="N2709">
        <v>5.1701277770000003</v>
      </c>
      <c r="O2709">
        <v>0</v>
      </c>
      <c r="P2709">
        <v>411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2124.9225160000001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2177289</v>
      </c>
      <c r="B2710">
        <v>1</v>
      </c>
      <c r="C2710" t="s">
        <v>76</v>
      </c>
      <c r="D2710" t="s">
        <v>78</v>
      </c>
      <c r="E2710" t="s">
        <v>718</v>
      </c>
      <c r="F2710" t="s">
        <v>8028</v>
      </c>
      <c r="G2710" t="s">
        <v>269</v>
      </c>
      <c r="H2710" t="s">
        <v>46</v>
      </c>
      <c r="I2710" t="s">
        <v>129</v>
      </c>
      <c r="J2710" t="s">
        <v>130</v>
      </c>
      <c r="K2710" t="s">
        <v>131</v>
      </c>
      <c r="L2710" t="s">
        <v>8029</v>
      </c>
      <c r="M2710" t="s">
        <v>8030</v>
      </c>
      <c r="N2710">
        <v>9.1416666660000008</v>
      </c>
      <c r="O2710">
        <v>0</v>
      </c>
      <c r="P2710">
        <v>12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109.7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2177286</v>
      </c>
      <c r="B2711">
        <v>1</v>
      </c>
      <c r="C2711" t="s">
        <v>77</v>
      </c>
      <c r="D2711" t="s">
        <v>124</v>
      </c>
      <c r="E2711" t="s">
        <v>161</v>
      </c>
      <c r="F2711" t="s">
        <v>5575</v>
      </c>
      <c r="G2711" t="s">
        <v>418</v>
      </c>
      <c r="H2711" t="s">
        <v>46</v>
      </c>
      <c r="I2711" t="s">
        <v>129</v>
      </c>
      <c r="J2711" t="s">
        <v>130</v>
      </c>
      <c r="K2711" t="s">
        <v>251</v>
      </c>
      <c r="L2711" t="s">
        <v>8031</v>
      </c>
      <c r="M2711" t="s">
        <v>8032</v>
      </c>
      <c r="N2711">
        <v>8.3835211110000003</v>
      </c>
      <c r="O2711">
        <v>0</v>
      </c>
      <c r="P2711">
        <v>101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846.73563200000001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2177288</v>
      </c>
      <c r="B2712">
        <v>1</v>
      </c>
      <c r="C2712" t="s">
        <v>77</v>
      </c>
      <c r="D2712" t="s">
        <v>124</v>
      </c>
      <c r="E2712" t="s">
        <v>186</v>
      </c>
      <c r="F2712" t="s">
        <v>8033</v>
      </c>
      <c r="G2712" t="s">
        <v>366</v>
      </c>
      <c r="H2712" t="s">
        <v>47</v>
      </c>
      <c r="I2712" t="s">
        <v>129</v>
      </c>
      <c r="J2712" t="s">
        <v>130</v>
      </c>
      <c r="K2712" t="s">
        <v>251</v>
      </c>
      <c r="L2712" t="s">
        <v>8034</v>
      </c>
      <c r="M2712" t="s">
        <v>8035</v>
      </c>
      <c r="N2712">
        <v>2.2078813880000001</v>
      </c>
      <c r="O2712">
        <v>2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4.4157630000000001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2177300</v>
      </c>
      <c r="B2713">
        <v>1</v>
      </c>
      <c r="C2713" t="s">
        <v>77</v>
      </c>
      <c r="D2713" t="s">
        <v>121</v>
      </c>
      <c r="E2713" t="s">
        <v>134</v>
      </c>
      <c r="F2713" t="s">
        <v>8036</v>
      </c>
      <c r="G2713" t="s">
        <v>8037</v>
      </c>
      <c r="H2713" t="s">
        <v>47</v>
      </c>
      <c r="I2713" t="s">
        <v>129</v>
      </c>
      <c r="J2713" t="s">
        <v>130</v>
      </c>
      <c r="K2713" t="s">
        <v>131</v>
      </c>
      <c r="L2713" t="s">
        <v>8038</v>
      </c>
      <c r="M2713" t="s">
        <v>8039</v>
      </c>
      <c r="N2713">
        <v>0.65055555499999995</v>
      </c>
      <c r="O2713">
        <v>0</v>
      </c>
      <c r="P2713">
        <v>0</v>
      </c>
      <c r="Q2713">
        <v>21</v>
      </c>
      <c r="R2713">
        <v>466</v>
      </c>
      <c r="S2713">
        <v>0</v>
      </c>
      <c r="T2713">
        <v>0</v>
      </c>
      <c r="U2713">
        <v>0</v>
      </c>
      <c r="V2713">
        <v>0</v>
      </c>
      <c r="W2713">
        <v>13.661667</v>
      </c>
      <c r="X2713">
        <v>303.15888899999999</v>
      </c>
      <c r="Y2713">
        <v>0</v>
      </c>
      <c r="Z2713">
        <v>0</v>
      </c>
    </row>
    <row r="2714" spans="1:26" x14ac:dyDescent="0.25">
      <c r="A2714">
        <v>2177291</v>
      </c>
      <c r="B2714">
        <v>1</v>
      </c>
      <c r="C2714" t="s">
        <v>76</v>
      </c>
      <c r="D2714" t="s">
        <v>95</v>
      </c>
      <c r="E2714" t="s">
        <v>181</v>
      </c>
      <c r="F2714" t="s">
        <v>8040</v>
      </c>
      <c r="G2714" t="s">
        <v>194</v>
      </c>
      <c r="H2714" t="s">
        <v>46</v>
      </c>
      <c r="I2714" t="s">
        <v>129</v>
      </c>
      <c r="J2714" t="s">
        <v>130</v>
      </c>
      <c r="K2714" t="s">
        <v>131</v>
      </c>
      <c r="L2714" t="s">
        <v>8041</v>
      </c>
      <c r="M2714" t="s">
        <v>8042</v>
      </c>
      <c r="N2714">
        <v>1.0886111110000001</v>
      </c>
      <c r="O2714">
        <v>0</v>
      </c>
      <c r="P2714">
        <v>1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1.088611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2177358</v>
      </c>
      <c r="B2715">
        <v>1</v>
      </c>
      <c r="C2715" t="s">
        <v>76</v>
      </c>
      <c r="D2715" t="s">
        <v>92</v>
      </c>
      <c r="E2715" t="s">
        <v>186</v>
      </c>
      <c r="F2715" t="s">
        <v>8043</v>
      </c>
      <c r="G2715" t="s">
        <v>136</v>
      </c>
      <c r="H2715" t="s">
        <v>47</v>
      </c>
      <c r="I2715" t="s">
        <v>283</v>
      </c>
      <c r="J2715" t="s">
        <v>130</v>
      </c>
      <c r="K2715" t="s">
        <v>131</v>
      </c>
      <c r="L2715" t="s">
        <v>8044</v>
      </c>
      <c r="M2715" t="s">
        <v>8045</v>
      </c>
      <c r="N2715">
        <v>6.6666659999999999E-3</v>
      </c>
      <c r="O2715">
        <v>0</v>
      </c>
      <c r="P2715">
        <v>0</v>
      </c>
      <c r="Q2715">
        <v>0</v>
      </c>
      <c r="R2715">
        <v>877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5.8466659999999999</v>
      </c>
      <c r="Y2715">
        <v>0</v>
      </c>
      <c r="Z2715">
        <v>0</v>
      </c>
    </row>
    <row r="2716" spans="1:26" x14ac:dyDescent="0.25">
      <c r="A2716">
        <v>2177328</v>
      </c>
      <c r="B2716">
        <v>1</v>
      </c>
      <c r="C2716" t="s">
        <v>76</v>
      </c>
      <c r="D2716" t="s">
        <v>92</v>
      </c>
      <c r="E2716" t="s">
        <v>181</v>
      </c>
      <c r="F2716" t="s">
        <v>8046</v>
      </c>
      <c r="G2716" t="s">
        <v>183</v>
      </c>
      <c r="H2716" t="s">
        <v>46</v>
      </c>
      <c r="I2716" t="s">
        <v>129</v>
      </c>
      <c r="J2716" t="s">
        <v>130</v>
      </c>
      <c r="K2716" t="s">
        <v>131</v>
      </c>
      <c r="L2716" t="s">
        <v>8047</v>
      </c>
      <c r="M2716" t="s">
        <v>8048</v>
      </c>
      <c r="N2716">
        <v>9.6305555550000008</v>
      </c>
      <c r="O2716">
        <v>0</v>
      </c>
      <c r="P2716">
        <v>0</v>
      </c>
      <c r="Q2716">
        <v>0</v>
      </c>
      <c r="R2716">
        <v>2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19.261111</v>
      </c>
      <c r="Y2716">
        <v>0</v>
      </c>
      <c r="Z2716">
        <v>0</v>
      </c>
    </row>
    <row r="2717" spans="1:26" x14ac:dyDescent="0.25">
      <c r="A2717">
        <v>2177330</v>
      </c>
      <c r="B2717">
        <v>1</v>
      </c>
      <c r="C2717" t="s">
        <v>76</v>
      </c>
      <c r="D2717" t="s">
        <v>88</v>
      </c>
      <c r="E2717" t="s">
        <v>181</v>
      </c>
      <c r="F2717" t="s">
        <v>8049</v>
      </c>
      <c r="G2717" t="s">
        <v>287</v>
      </c>
      <c r="H2717" t="s">
        <v>46</v>
      </c>
      <c r="I2717" t="s">
        <v>129</v>
      </c>
      <c r="J2717" t="s">
        <v>130</v>
      </c>
      <c r="K2717" t="s">
        <v>131</v>
      </c>
      <c r="L2717" t="s">
        <v>8050</v>
      </c>
      <c r="M2717" t="s">
        <v>8051</v>
      </c>
      <c r="N2717">
        <v>2.920833333</v>
      </c>
      <c r="O2717">
        <v>0</v>
      </c>
      <c r="P2717">
        <v>2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5.8416670000000002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2177307</v>
      </c>
      <c r="B2718">
        <v>1</v>
      </c>
      <c r="C2718" t="s">
        <v>76</v>
      </c>
      <c r="D2718" t="s">
        <v>95</v>
      </c>
      <c r="E2718" t="s">
        <v>181</v>
      </c>
      <c r="F2718" t="s">
        <v>8052</v>
      </c>
      <c r="G2718" t="s">
        <v>194</v>
      </c>
      <c r="H2718" t="s">
        <v>46</v>
      </c>
      <c r="I2718" t="s">
        <v>129</v>
      </c>
      <c r="J2718" t="s">
        <v>130</v>
      </c>
      <c r="K2718" t="s">
        <v>131</v>
      </c>
      <c r="L2718" t="s">
        <v>8053</v>
      </c>
      <c r="M2718" t="s">
        <v>8054</v>
      </c>
      <c r="N2718">
        <v>1.071388888</v>
      </c>
      <c r="O2718">
        <v>0</v>
      </c>
      <c r="P2718">
        <v>1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1.0713889999999999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2177303</v>
      </c>
      <c r="B2719">
        <v>1</v>
      </c>
      <c r="C2719" t="s">
        <v>76</v>
      </c>
      <c r="D2719" t="s">
        <v>88</v>
      </c>
      <c r="E2719" t="s">
        <v>126</v>
      </c>
      <c r="F2719" t="s">
        <v>8055</v>
      </c>
      <c r="G2719" t="s">
        <v>140</v>
      </c>
      <c r="H2719" t="s">
        <v>46</v>
      </c>
      <c r="I2719" t="s">
        <v>129</v>
      </c>
      <c r="J2719" t="s">
        <v>130</v>
      </c>
      <c r="K2719" t="s">
        <v>131</v>
      </c>
      <c r="L2719" t="s">
        <v>8056</v>
      </c>
      <c r="M2719" t="s">
        <v>8057</v>
      </c>
      <c r="N2719">
        <v>5.9180555549999996</v>
      </c>
      <c r="O2719">
        <v>0</v>
      </c>
      <c r="P2719">
        <v>19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112.443056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2177306</v>
      </c>
      <c r="B2720">
        <v>1</v>
      </c>
      <c r="C2720" t="s">
        <v>76</v>
      </c>
      <c r="D2720" t="s">
        <v>90</v>
      </c>
      <c r="E2720" t="s">
        <v>186</v>
      </c>
      <c r="F2720" t="s">
        <v>8058</v>
      </c>
      <c r="G2720" t="s">
        <v>136</v>
      </c>
      <c r="H2720" t="s">
        <v>47</v>
      </c>
      <c r="I2720" t="s">
        <v>129</v>
      </c>
      <c r="J2720" t="s">
        <v>130</v>
      </c>
      <c r="K2720" t="s">
        <v>131</v>
      </c>
      <c r="L2720" t="s">
        <v>8059</v>
      </c>
      <c r="M2720" t="s">
        <v>8060</v>
      </c>
      <c r="N2720">
        <v>1.6016666660000001</v>
      </c>
      <c r="O2720">
        <v>0</v>
      </c>
      <c r="P2720">
        <v>0</v>
      </c>
      <c r="Q2720">
        <v>0</v>
      </c>
      <c r="R2720">
        <v>0</v>
      </c>
      <c r="S2720">
        <v>16</v>
      </c>
      <c r="T2720">
        <v>46</v>
      </c>
      <c r="U2720">
        <v>0</v>
      </c>
      <c r="V2720">
        <v>0</v>
      </c>
      <c r="W2720">
        <v>0</v>
      </c>
      <c r="X2720">
        <v>0</v>
      </c>
      <c r="Y2720">
        <v>25.626667000000001</v>
      </c>
      <c r="Z2720">
        <v>73.676666999999995</v>
      </c>
    </row>
    <row r="2721" spans="1:26" x14ac:dyDescent="0.25">
      <c r="A2721">
        <v>2177308</v>
      </c>
      <c r="B2721">
        <v>1</v>
      </c>
      <c r="C2721" t="s">
        <v>76</v>
      </c>
      <c r="D2721" t="s">
        <v>78</v>
      </c>
      <c r="E2721" t="s">
        <v>813</v>
      </c>
      <c r="F2721" t="s">
        <v>8061</v>
      </c>
      <c r="G2721" t="s">
        <v>136</v>
      </c>
      <c r="H2721" t="s">
        <v>47</v>
      </c>
      <c r="I2721" t="s">
        <v>129</v>
      </c>
      <c r="J2721" t="s">
        <v>130</v>
      </c>
      <c r="K2721" t="s">
        <v>131</v>
      </c>
      <c r="L2721" t="s">
        <v>8062</v>
      </c>
      <c r="M2721" t="s">
        <v>8063</v>
      </c>
      <c r="N2721">
        <v>0.95</v>
      </c>
      <c r="O2721">
        <v>2</v>
      </c>
      <c r="P2721">
        <v>1337</v>
      </c>
      <c r="Q2721">
        <v>0</v>
      </c>
      <c r="R2721">
        <v>0</v>
      </c>
      <c r="S2721">
        <v>0</v>
      </c>
      <c r="T2721">
        <v>0</v>
      </c>
      <c r="U2721">
        <v>1.9</v>
      </c>
      <c r="V2721">
        <v>1270.1500000000001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2177342</v>
      </c>
      <c r="B2722">
        <v>1</v>
      </c>
      <c r="C2722" t="s">
        <v>76</v>
      </c>
      <c r="D2722" t="s">
        <v>88</v>
      </c>
      <c r="E2722" t="s">
        <v>181</v>
      </c>
      <c r="F2722" t="s">
        <v>8064</v>
      </c>
      <c r="G2722" t="s">
        <v>183</v>
      </c>
      <c r="H2722" t="s">
        <v>46</v>
      </c>
      <c r="I2722" t="s">
        <v>129</v>
      </c>
      <c r="J2722" t="s">
        <v>130</v>
      </c>
      <c r="K2722" t="s">
        <v>131</v>
      </c>
      <c r="L2722" t="s">
        <v>8065</v>
      </c>
      <c r="M2722" t="s">
        <v>8066</v>
      </c>
      <c r="N2722">
        <v>3.8111111110000002</v>
      </c>
      <c r="O2722">
        <v>0</v>
      </c>
      <c r="P2722">
        <v>2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7.6222219999999998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2177329</v>
      </c>
      <c r="B2723">
        <v>1</v>
      </c>
      <c r="C2723" t="s">
        <v>76</v>
      </c>
      <c r="D2723" t="s">
        <v>106</v>
      </c>
      <c r="E2723" t="s">
        <v>181</v>
      </c>
      <c r="F2723" t="s">
        <v>8067</v>
      </c>
      <c r="G2723" t="s">
        <v>194</v>
      </c>
      <c r="H2723" t="s">
        <v>46</v>
      </c>
      <c r="I2723" t="s">
        <v>129</v>
      </c>
      <c r="J2723" t="s">
        <v>130</v>
      </c>
      <c r="K2723" t="s">
        <v>131</v>
      </c>
      <c r="L2723" t="s">
        <v>8068</v>
      </c>
      <c r="M2723" t="s">
        <v>8069</v>
      </c>
      <c r="N2723">
        <v>2.5016666660000002</v>
      </c>
      <c r="O2723">
        <v>0</v>
      </c>
      <c r="P2723">
        <v>4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10.006667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2177313</v>
      </c>
      <c r="B2724">
        <v>1</v>
      </c>
      <c r="C2724" t="s">
        <v>77</v>
      </c>
      <c r="D2724" t="s">
        <v>123</v>
      </c>
      <c r="E2724" t="s">
        <v>134</v>
      </c>
      <c r="F2724" t="s">
        <v>1856</v>
      </c>
      <c r="G2724" t="s">
        <v>136</v>
      </c>
      <c r="H2724" t="s">
        <v>47</v>
      </c>
      <c r="I2724" t="s">
        <v>129</v>
      </c>
      <c r="J2724" t="s">
        <v>130</v>
      </c>
      <c r="K2724" t="s">
        <v>131</v>
      </c>
      <c r="L2724" t="s">
        <v>8070</v>
      </c>
      <c r="M2724" t="s">
        <v>8071</v>
      </c>
      <c r="N2724">
        <v>0.82527777700000005</v>
      </c>
      <c r="O2724">
        <v>39</v>
      </c>
      <c r="P2724">
        <v>50</v>
      </c>
      <c r="Q2724">
        <v>0</v>
      </c>
      <c r="R2724">
        <v>0</v>
      </c>
      <c r="S2724">
        <v>0</v>
      </c>
      <c r="T2724">
        <v>0</v>
      </c>
      <c r="U2724">
        <v>32.185833000000002</v>
      </c>
      <c r="V2724">
        <v>41.263888999999999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2177368</v>
      </c>
      <c r="B2725">
        <v>1</v>
      </c>
      <c r="C2725" t="s">
        <v>76</v>
      </c>
      <c r="D2725" t="s">
        <v>92</v>
      </c>
      <c r="E2725" t="s">
        <v>181</v>
      </c>
      <c r="F2725" t="s">
        <v>8072</v>
      </c>
      <c r="G2725" t="s">
        <v>183</v>
      </c>
      <c r="H2725" t="s">
        <v>46</v>
      </c>
      <c r="I2725" t="s">
        <v>129</v>
      </c>
      <c r="J2725" t="s">
        <v>130</v>
      </c>
      <c r="K2725" t="s">
        <v>131</v>
      </c>
      <c r="L2725" t="s">
        <v>8073</v>
      </c>
      <c r="M2725" t="s">
        <v>8074</v>
      </c>
      <c r="N2725">
        <v>2.1133333329999999</v>
      </c>
      <c r="O2725">
        <v>0</v>
      </c>
      <c r="P2725">
        <v>0</v>
      </c>
      <c r="Q2725">
        <v>0</v>
      </c>
      <c r="R2725">
        <v>2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4.226667</v>
      </c>
      <c r="Y2725">
        <v>0</v>
      </c>
      <c r="Z2725">
        <v>0</v>
      </c>
    </row>
    <row r="2726" spans="1:26" x14ac:dyDescent="0.25">
      <c r="A2726">
        <v>2177363</v>
      </c>
      <c r="B2726">
        <v>1</v>
      </c>
      <c r="C2726" t="s">
        <v>77</v>
      </c>
      <c r="D2726" t="s">
        <v>124</v>
      </c>
      <c r="E2726" t="s">
        <v>134</v>
      </c>
      <c r="F2726" t="s">
        <v>2274</v>
      </c>
      <c r="G2726" t="s">
        <v>136</v>
      </c>
      <c r="H2726" t="s">
        <v>47</v>
      </c>
      <c r="I2726" t="s">
        <v>129</v>
      </c>
      <c r="J2726" t="s">
        <v>130</v>
      </c>
      <c r="K2726" t="s">
        <v>131</v>
      </c>
      <c r="L2726" t="s">
        <v>8075</v>
      </c>
      <c r="M2726" t="s">
        <v>8076</v>
      </c>
      <c r="N2726">
        <v>0.28222222200000002</v>
      </c>
      <c r="O2726">
        <v>38</v>
      </c>
      <c r="P2726">
        <v>1351</v>
      </c>
      <c r="Q2726">
        <v>0</v>
      </c>
      <c r="R2726">
        <v>0</v>
      </c>
      <c r="S2726">
        <v>0</v>
      </c>
      <c r="T2726">
        <v>0</v>
      </c>
      <c r="U2726">
        <v>10.724444</v>
      </c>
      <c r="V2726">
        <v>381.28222199999999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2177320</v>
      </c>
      <c r="B2727">
        <v>1</v>
      </c>
      <c r="C2727" t="s">
        <v>77</v>
      </c>
      <c r="D2727" t="s">
        <v>109</v>
      </c>
      <c r="E2727" t="s">
        <v>126</v>
      </c>
      <c r="F2727" t="s">
        <v>7502</v>
      </c>
      <c r="G2727" t="s">
        <v>152</v>
      </c>
      <c r="H2727" t="s">
        <v>46</v>
      </c>
      <c r="I2727" t="s">
        <v>129</v>
      </c>
      <c r="J2727" t="s">
        <v>130</v>
      </c>
      <c r="K2727" t="s">
        <v>131</v>
      </c>
      <c r="L2727" t="s">
        <v>8077</v>
      </c>
      <c r="M2727" t="s">
        <v>8078</v>
      </c>
      <c r="N2727">
        <v>2.605555555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1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2.605556</v>
      </c>
    </row>
    <row r="2728" spans="1:26" x14ac:dyDescent="0.25">
      <c r="A2728">
        <v>2177318</v>
      </c>
      <c r="B2728">
        <v>1</v>
      </c>
      <c r="C2728" t="s">
        <v>76</v>
      </c>
      <c r="D2728" t="s">
        <v>89</v>
      </c>
      <c r="E2728" t="s">
        <v>134</v>
      </c>
      <c r="F2728" t="s">
        <v>8079</v>
      </c>
      <c r="G2728" t="s">
        <v>136</v>
      </c>
      <c r="H2728" t="s">
        <v>47</v>
      </c>
      <c r="I2728" t="s">
        <v>283</v>
      </c>
      <c r="J2728" t="s">
        <v>130</v>
      </c>
      <c r="K2728" t="s">
        <v>131</v>
      </c>
      <c r="L2728" t="s">
        <v>8080</v>
      </c>
      <c r="M2728" t="s">
        <v>8081</v>
      </c>
      <c r="N2728">
        <v>1.3888888E-2</v>
      </c>
      <c r="O2728">
        <v>26</v>
      </c>
      <c r="P2728">
        <v>437</v>
      </c>
      <c r="Q2728">
        <v>0</v>
      </c>
      <c r="R2728">
        <v>0</v>
      </c>
      <c r="S2728">
        <v>0</v>
      </c>
      <c r="T2728">
        <v>0</v>
      </c>
      <c r="U2728">
        <v>0.36111100000000002</v>
      </c>
      <c r="V2728">
        <v>6.0694439999999998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2177341</v>
      </c>
      <c r="B2729">
        <v>1</v>
      </c>
      <c r="C2729" t="s">
        <v>77</v>
      </c>
      <c r="D2729" t="s">
        <v>108</v>
      </c>
      <c r="E2729" t="s">
        <v>181</v>
      </c>
      <c r="F2729" t="s">
        <v>8082</v>
      </c>
      <c r="G2729" t="s">
        <v>194</v>
      </c>
      <c r="H2729" t="s">
        <v>46</v>
      </c>
      <c r="I2729" t="s">
        <v>129</v>
      </c>
      <c r="J2729" t="s">
        <v>130</v>
      </c>
      <c r="K2729" t="s">
        <v>131</v>
      </c>
      <c r="L2729" t="s">
        <v>8083</v>
      </c>
      <c r="M2729" t="s">
        <v>8084</v>
      </c>
      <c r="N2729">
        <v>1.4597222219999999</v>
      </c>
      <c r="O2729">
        <v>0</v>
      </c>
      <c r="P2729">
        <v>1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1.459722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2177322</v>
      </c>
      <c r="B2730">
        <v>1</v>
      </c>
      <c r="C2730" t="s">
        <v>76</v>
      </c>
      <c r="D2730" t="s">
        <v>86</v>
      </c>
      <c r="E2730" t="s">
        <v>143</v>
      </c>
      <c r="F2730" t="s">
        <v>8085</v>
      </c>
      <c r="G2730" t="s">
        <v>366</v>
      </c>
      <c r="H2730" t="s">
        <v>47</v>
      </c>
      <c r="I2730" t="s">
        <v>129</v>
      </c>
      <c r="J2730" t="s">
        <v>130</v>
      </c>
      <c r="K2730" t="s">
        <v>251</v>
      </c>
      <c r="L2730" t="s">
        <v>8086</v>
      </c>
      <c r="M2730" t="s">
        <v>8087</v>
      </c>
      <c r="N2730">
        <v>6.7963888880000001</v>
      </c>
      <c r="O2730">
        <v>0</v>
      </c>
      <c r="P2730">
        <v>766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5206.0338879999999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2177353</v>
      </c>
      <c r="B2731">
        <v>1</v>
      </c>
      <c r="C2731" t="s">
        <v>76</v>
      </c>
      <c r="D2731" t="s">
        <v>97</v>
      </c>
      <c r="E2731" t="s">
        <v>161</v>
      </c>
      <c r="F2731" t="s">
        <v>8088</v>
      </c>
      <c r="G2731" t="s">
        <v>366</v>
      </c>
      <c r="H2731" t="s">
        <v>46</v>
      </c>
      <c r="I2731" t="s">
        <v>129</v>
      </c>
      <c r="J2731" t="s">
        <v>130</v>
      </c>
      <c r="K2731" t="s">
        <v>251</v>
      </c>
      <c r="L2731" t="s">
        <v>8089</v>
      </c>
      <c r="M2731" t="s">
        <v>8090</v>
      </c>
      <c r="N2731">
        <v>7.5202777770000004</v>
      </c>
      <c r="O2731">
        <v>0</v>
      </c>
      <c r="P2731">
        <v>414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3113.395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2177338</v>
      </c>
      <c r="B2732">
        <v>1</v>
      </c>
      <c r="C2732" t="s">
        <v>77</v>
      </c>
      <c r="D2732" t="s">
        <v>116</v>
      </c>
      <c r="E2732" t="s">
        <v>134</v>
      </c>
      <c r="F2732" t="s">
        <v>5029</v>
      </c>
      <c r="G2732" t="s">
        <v>136</v>
      </c>
      <c r="H2732" t="s">
        <v>47</v>
      </c>
      <c r="I2732" t="s">
        <v>129</v>
      </c>
      <c r="J2732" t="s">
        <v>130</v>
      </c>
      <c r="K2732" t="s">
        <v>131</v>
      </c>
      <c r="L2732" t="s">
        <v>8091</v>
      </c>
      <c r="M2732" t="s">
        <v>8092</v>
      </c>
      <c r="N2732">
        <v>0.85777777700000002</v>
      </c>
      <c r="O2732">
        <v>16</v>
      </c>
      <c r="P2732">
        <v>0</v>
      </c>
      <c r="Q2732">
        <v>0</v>
      </c>
      <c r="R2732">
        <v>0</v>
      </c>
      <c r="S2732">
        <v>9</v>
      </c>
      <c r="T2732">
        <v>140</v>
      </c>
      <c r="U2732">
        <v>13.724444</v>
      </c>
      <c r="V2732">
        <v>0</v>
      </c>
      <c r="W2732">
        <v>0</v>
      </c>
      <c r="X2732">
        <v>0</v>
      </c>
      <c r="Y2732">
        <v>7.72</v>
      </c>
      <c r="Z2732">
        <v>120.08888899999999</v>
      </c>
    </row>
    <row r="2733" spans="1:26" x14ac:dyDescent="0.25">
      <c r="A2733">
        <v>2177325</v>
      </c>
      <c r="B2733">
        <v>1</v>
      </c>
      <c r="C2733" t="s">
        <v>77</v>
      </c>
      <c r="D2733" t="s">
        <v>124</v>
      </c>
      <c r="E2733" t="s">
        <v>126</v>
      </c>
      <c r="F2733" t="s">
        <v>8093</v>
      </c>
      <c r="G2733" t="s">
        <v>152</v>
      </c>
      <c r="H2733" t="s">
        <v>46</v>
      </c>
      <c r="I2733" t="s">
        <v>129</v>
      </c>
      <c r="J2733" t="s">
        <v>130</v>
      </c>
      <c r="K2733" t="s">
        <v>131</v>
      </c>
      <c r="L2733" t="s">
        <v>8094</v>
      </c>
      <c r="M2733" t="s">
        <v>8095</v>
      </c>
      <c r="N2733">
        <v>3.9375</v>
      </c>
      <c r="O2733">
        <v>0</v>
      </c>
      <c r="P2733">
        <v>20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78.75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2177331</v>
      </c>
      <c r="B2734">
        <v>1</v>
      </c>
      <c r="C2734" t="s">
        <v>76</v>
      </c>
      <c r="D2734" t="s">
        <v>99</v>
      </c>
      <c r="E2734" t="s">
        <v>186</v>
      </c>
      <c r="F2734" t="s">
        <v>8096</v>
      </c>
      <c r="G2734" t="s">
        <v>201</v>
      </c>
      <c r="H2734" t="s">
        <v>47</v>
      </c>
      <c r="I2734" t="s">
        <v>129</v>
      </c>
      <c r="J2734" t="s">
        <v>130</v>
      </c>
      <c r="K2734" t="s">
        <v>131</v>
      </c>
      <c r="L2734" t="s">
        <v>8097</v>
      </c>
      <c r="M2734" t="s">
        <v>8098</v>
      </c>
      <c r="N2734">
        <v>0.48972222199999998</v>
      </c>
      <c r="O2734">
        <v>24</v>
      </c>
      <c r="P2734">
        <v>398</v>
      </c>
      <c r="Q2734">
        <v>0</v>
      </c>
      <c r="R2734">
        <v>0</v>
      </c>
      <c r="S2734">
        <v>0</v>
      </c>
      <c r="T2734">
        <v>0</v>
      </c>
      <c r="U2734">
        <v>11.753333</v>
      </c>
      <c r="V2734">
        <v>194.90944400000001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2177340</v>
      </c>
      <c r="B2735">
        <v>1</v>
      </c>
      <c r="C2735" t="s">
        <v>76</v>
      </c>
      <c r="D2735" t="s">
        <v>79</v>
      </c>
      <c r="E2735" t="s">
        <v>181</v>
      </c>
      <c r="F2735" t="s">
        <v>8099</v>
      </c>
      <c r="G2735" t="s">
        <v>183</v>
      </c>
      <c r="H2735" t="s">
        <v>46</v>
      </c>
      <c r="I2735" t="s">
        <v>129</v>
      </c>
      <c r="J2735" t="s">
        <v>130</v>
      </c>
      <c r="K2735" t="s">
        <v>131</v>
      </c>
      <c r="L2735" t="s">
        <v>8100</v>
      </c>
      <c r="M2735" t="s">
        <v>8101</v>
      </c>
      <c r="N2735">
        <v>4.1827777770000001</v>
      </c>
      <c r="O2735">
        <v>0</v>
      </c>
      <c r="P2735">
        <v>35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146.397222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2177334</v>
      </c>
      <c r="B2736">
        <v>1</v>
      </c>
      <c r="C2736" t="s">
        <v>77</v>
      </c>
      <c r="D2736" t="s">
        <v>109</v>
      </c>
      <c r="E2736" t="s">
        <v>161</v>
      </c>
      <c r="F2736" t="s">
        <v>8102</v>
      </c>
      <c r="G2736" t="s">
        <v>402</v>
      </c>
      <c r="H2736" t="s">
        <v>46</v>
      </c>
      <c r="I2736" t="s">
        <v>129</v>
      </c>
      <c r="J2736" t="s">
        <v>130</v>
      </c>
      <c r="K2736" t="s">
        <v>131</v>
      </c>
      <c r="L2736" t="s">
        <v>8103</v>
      </c>
      <c r="M2736" t="s">
        <v>8104</v>
      </c>
      <c r="N2736">
        <v>3.207222222</v>
      </c>
      <c r="O2736">
        <v>1</v>
      </c>
      <c r="P2736">
        <v>35</v>
      </c>
      <c r="Q2736">
        <v>0</v>
      </c>
      <c r="R2736">
        <v>0</v>
      </c>
      <c r="S2736">
        <v>0</v>
      </c>
      <c r="T2736">
        <v>0</v>
      </c>
      <c r="U2736">
        <v>3.2072219999999998</v>
      </c>
      <c r="V2736">
        <v>112.25277800000001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2177332</v>
      </c>
      <c r="B2737">
        <v>1</v>
      </c>
      <c r="C2737" t="s">
        <v>76</v>
      </c>
      <c r="D2737" t="s">
        <v>79</v>
      </c>
      <c r="E2737" t="s">
        <v>126</v>
      </c>
      <c r="F2737" t="s">
        <v>8105</v>
      </c>
      <c r="G2737" t="s">
        <v>128</v>
      </c>
      <c r="H2737" t="s">
        <v>46</v>
      </c>
      <c r="I2737" t="s">
        <v>129</v>
      </c>
      <c r="J2737" t="s">
        <v>130</v>
      </c>
      <c r="K2737" t="s">
        <v>131</v>
      </c>
      <c r="L2737" t="s">
        <v>8106</v>
      </c>
      <c r="M2737" t="s">
        <v>8107</v>
      </c>
      <c r="N2737">
        <v>1.608333333</v>
      </c>
      <c r="O2737">
        <v>0</v>
      </c>
      <c r="P2737">
        <v>32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51.466667000000001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2177345</v>
      </c>
      <c r="B2738">
        <v>1</v>
      </c>
      <c r="C2738" t="s">
        <v>76</v>
      </c>
      <c r="D2738" t="s">
        <v>91</v>
      </c>
      <c r="E2738" t="s">
        <v>143</v>
      </c>
      <c r="F2738" t="s">
        <v>8108</v>
      </c>
      <c r="G2738" t="s">
        <v>145</v>
      </c>
      <c r="H2738" t="s">
        <v>47</v>
      </c>
      <c r="I2738" t="s">
        <v>129</v>
      </c>
      <c r="J2738" t="s">
        <v>130</v>
      </c>
      <c r="K2738" t="s">
        <v>131</v>
      </c>
      <c r="L2738" t="s">
        <v>8109</v>
      </c>
      <c r="M2738" t="s">
        <v>8110</v>
      </c>
      <c r="N2738">
        <v>2.1497222219999998</v>
      </c>
      <c r="O2738">
        <v>1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2.1497220000000001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2177333</v>
      </c>
      <c r="B2739">
        <v>1</v>
      </c>
      <c r="C2739" t="s">
        <v>76</v>
      </c>
      <c r="D2739" t="s">
        <v>92</v>
      </c>
      <c r="E2739" t="s">
        <v>143</v>
      </c>
      <c r="F2739" t="s">
        <v>8111</v>
      </c>
      <c r="G2739" t="s">
        <v>366</v>
      </c>
      <c r="H2739" t="s">
        <v>47</v>
      </c>
      <c r="I2739" t="s">
        <v>129</v>
      </c>
      <c r="J2739" t="s">
        <v>130</v>
      </c>
      <c r="K2739" t="s">
        <v>251</v>
      </c>
      <c r="L2739" t="s">
        <v>8112</v>
      </c>
      <c r="M2739" t="s">
        <v>8113</v>
      </c>
      <c r="N2739">
        <v>7.7983119439999999</v>
      </c>
      <c r="O2739">
        <v>0</v>
      </c>
      <c r="P2739">
        <v>0</v>
      </c>
      <c r="Q2739">
        <v>0</v>
      </c>
      <c r="R2739">
        <v>142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1107.3602960000001</v>
      </c>
      <c r="Y2739">
        <v>0</v>
      </c>
      <c r="Z2739">
        <v>0</v>
      </c>
    </row>
    <row r="2740" spans="1:26" x14ac:dyDescent="0.25">
      <c r="A2740">
        <v>2177336</v>
      </c>
      <c r="B2740">
        <v>1</v>
      </c>
      <c r="C2740" t="s">
        <v>76</v>
      </c>
      <c r="D2740" t="s">
        <v>80</v>
      </c>
      <c r="E2740" t="s">
        <v>161</v>
      </c>
      <c r="F2740" t="s">
        <v>5676</v>
      </c>
      <c r="G2740" t="s">
        <v>366</v>
      </c>
      <c r="H2740" t="s">
        <v>46</v>
      </c>
      <c r="I2740" t="s">
        <v>129</v>
      </c>
      <c r="J2740" t="s">
        <v>130</v>
      </c>
      <c r="K2740" t="s">
        <v>251</v>
      </c>
      <c r="L2740" t="s">
        <v>8114</v>
      </c>
      <c r="M2740" t="s">
        <v>8115</v>
      </c>
      <c r="N2740">
        <v>8.4406202770000007</v>
      </c>
      <c r="O2740">
        <v>0</v>
      </c>
      <c r="P2740">
        <v>140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1181.686839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2177356</v>
      </c>
      <c r="B2741">
        <v>1</v>
      </c>
      <c r="C2741" t="s">
        <v>76</v>
      </c>
      <c r="D2741" t="s">
        <v>81</v>
      </c>
      <c r="E2741" t="s">
        <v>181</v>
      </c>
      <c r="F2741" t="s">
        <v>8116</v>
      </c>
      <c r="G2741" t="s">
        <v>287</v>
      </c>
      <c r="H2741" t="s">
        <v>46</v>
      </c>
      <c r="I2741" t="s">
        <v>129</v>
      </c>
      <c r="J2741" t="s">
        <v>130</v>
      </c>
      <c r="K2741" t="s">
        <v>131</v>
      </c>
      <c r="L2741" t="s">
        <v>8117</v>
      </c>
      <c r="M2741" t="s">
        <v>8118</v>
      </c>
      <c r="N2741">
        <v>1.0463888880000001</v>
      </c>
      <c r="O2741">
        <v>0</v>
      </c>
      <c r="P2741">
        <v>11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11.510278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2177357</v>
      </c>
      <c r="B2742">
        <v>1</v>
      </c>
      <c r="C2742" t="s">
        <v>76</v>
      </c>
      <c r="D2742" t="s">
        <v>89</v>
      </c>
      <c r="E2742" t="s">
        <v>143</v>
      </c>
      <c r="F2742" t="s">
        <v>8119</v>
      </c>
      <c r="G2742" t="s">
        <v>145</v>
      </c>
      <c r="H2742" t="s">
        <v>47</v>
      </c>
      <c r="I2742" t="s">
        <v>129</v>
      </c>
      <c r="J2742" t="s">
        <v>130</v>
      </c>
      <c r="K2742" t="s">
        <v>131</v>
      </c>
      <c r="L2742" t="s">
        <v>8120</v>
      </c>
      <c r="M2742" t="s">
        <v>8121</v>
      </c>
      <c r="N2742">
        <v>1.7825</v>
      </c>
      <c r="O2742">
        <v>0</v>
      </c>
      <c r="P2742">
        <v>45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80.212500000000006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2177355</v>
      </c>
      <c r="B2743">
        <v>1</v>
      </c>
      <c r="C2743" t="s">
        <v>77</v>
      </c>
      <c r="D2743" t="s">
        <v>119</v>
      </c>
      <c r="E2743" t="s">
        <v>161</v>
      </c>
      <c r="F2743" t="s">
        <v>8122</v>
      </c>
      <c r="G2743" t="s">
        <v>402</v>
      </c>
      <c r="H2743" t="s">
        <v>46</v>
      </c>
      <c r="I2743" t="s">
        <v>129</v>
      </c>
      <c r="J2743" t="s">
        <v>130</v>
      </c>
      <c r="K2743" t="s">
        <v>131</v>
      </c>
      <c r="L2743" t="s">
        <v>8123</v>
      </c>
      <c r="M2743" t="s">
        <v>8124</v>
      </c>
      <c r="N2743">
        <v>1.111111111</v>
      </c>
      <c r="O2743">
        <v>1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1.111111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2177371</v>
      </c>
      <c r="B2744">
        <v>1</v>
      </c>
      <c r="C2744" t="s">
        <v>77</v>
      </c>
      <c r="D2744" t="s">
        <v>108</v>
      </c>
      <c r="E2744" t="s">
        <v>126</v>
      </c>
      <c r="F2744" t="s">
        <v>8125</v>
      </c>
      <c r="G2744" t="s">
        <v>671</v>
      </c>
      <c r="H2744" t="s">
        <v>46</v>
      </c>
      <c r="I2744" t="s">
        <v>129</v>
      </c>
      <c r="J2744" t="s">
        <v>130</v>
      </c>
      <c r="K2744" t="s">
        <v>131</v>
      </c>
      <c r="L2744" t="s">
        <v>8126</v>
      </c>
      <c r="M2744" t="s">
        <v>8127</v>
      </c>
      <c r="N2744">
        <v>2.7050000000000001</v>
      </c>
      <c r="O2744">
        <v>0</v>
      </c>
      <c r="P2744">
        <v>99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267.79500000000002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2177362</v>
      </c>
      <c r="B2745">
        <v>1</v>
      </c>
      <c r="C2745" t="s">
        <v>76</v>
      </c>
      <c r="D2745" t="s">
        <v>98</v>
      </c>
      <c r="E2745" t="s">
        <v>181</v>
      </c>
      <c r="F2745" t="s">
        <v>8128</v>
      </c>
      <c r="G2745" t="s">
        <v>287</v>
      </c>
      <c r="H2745" t="s">
        <v>46</v>
      </c>
      <c r="I2745" t="s">
        <v>129</v>
      </c>
      <c r="J2745" t="s">
        <v>130</v>
      </c>
      <c r="K2745" t="s">
        <v>131</v>
      </c>
      <c r="L2745" t="s">
        <v>8129</v>
      </c>
      <c r="M2745" t="s">
        <v>8130</v>
      </c>
      <c r="N2745">
        <v>2.1091666660000001</v>
      </c>
      <c r="O2745">
        <v>0</v>
      </c>
      <c r="P2745">
        <v>0</v>
      </c>
      <c r="Q2745">
        <v>0</v>
      </c>
      <c r="R2745">
        <v>5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10.545833</v>
      </c>
      <c r="Y2745">
        <v>0</v>
      </c>
      <c r="Z2745">
        <v>0</v>
      </c>
    </row>
    <row r="2746" spans="1:26" x14ac:dyDescent="0.25">
      <c r="A2746">
        <v>2177409</v>
      </c>
      <c r="B2746">
        <v>1</v>
      </c>
      <c r="C2746" t="s">
        <v>76</v>
      </c>
      <c r="D2746" t="s">
        <v>93</v>
      </c>
      <c r="E2746" t="s">
        <v>126</v>
      </c>
      <c r="F2746" t="s">
        <v>8131</v>
      </c>
      <c r="G2746" t="s">
        <v>128</v>
      </c>
      <c r="H2746" t="s">
        <v>46</v>
      </c>
      <c r="I2746" t="s">
        <v>129</v>
      </c>
      <c r="J2746" t="s">
        <v>130</v>
      </c>
      <c r="K2746" t="s">
        <v>131</v>
      </c>
      <c r="L2746" t="s">
        <v>8132</v>
      </c>
      <c r="M2746" t="s">
        <v>8133</v>
      </c>
      <c r="N2746">
        <v>2.3263888879999999</v>
      </c>
      <c r="O2746">
        <v>0</v>
      </c>
      <c r="P2746">
        <v>25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58.159722000000002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2177439</v>
      </c>
      <c r="B2747">
        <v>1</v>
      </c>
      <c r="C2747" t="s">
        <v>76</v>
      </c>
      <c r="D2747" t="s">
        <v>88</v>
      </c>
      <c r="E2747" t="s">
        <v>181</v>
      </c>
      <c r="F2747" t="s">
        <v>8134</v>
      </c>
      <c r="G2747" t="s">
        <v>194</v>
      </c>
      <c r="H2747" t="s">
        <v>46</v>
      </c>
      <c r="I2747" t="s">
        <v>129</v>
      </c>
      <c r="J2747" t="s">
        <v>130</v>
      </c>
      <c r="K2747" t="s">
        <v>131</v>
      </c>
      <c r="L2747" t="s">
        <v>8135</v>
      </c>
      <c r="M2747" t="s">
        <v>8136</v>
      </c>
      <c r="N2747">
        <v>6.4402777770000004</v>
      </c>
      <c r="O2747">
        <v>0</v>
      </c>
      <c r="P2747">
        <v>1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6.4402780000000002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2177370</v>
      </c>
      <c r="B2748">
        <v>1</v>
      </c>
      <c r="C2748" t="s">
        <v>76</v>
      </c>
      <c r="D2748" t="s">
        <v>86</v>
      </c>
      <c r="E2748" t="s">
        <v>181</v>
      </c>
      <c r="F2748" t="s">
        <v>8137</v>
      </c>
      <c r="G2748" t="s">
        <v>183</v>
      </c>
      <c r="H2748" t="s">
        <v>46</v>
      </c>
      <c r="I2748" t="s">
        <v>129</v>
      </c>
      <c r="J2748" t="s">
        <v>130</v>
      </c>
      <c r="K2748" t="s">
        <v>131</v>
      </c>
      <c r="L2748" t="s">
        <v>8138</v>
      </c>
      <c r="M2748" t="s">
        <v>8139</v>
      </c>
      <c r="N2748">
        <v>8.3152777770000004</v>
      </c>
      <c r="O2748">
        <v>0</v>
      </c>
      <c r="P2748">
        <v>9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74.837500000000006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2177380</v>
      </c>
      <c r="B2749">
        <v>1</v>
      </c>
      <c r="C2749" t="s">
        <v>77</v>
      </c>
      <c r="D2749" t="s">
        <v>109</v>
      </c>
      <c r="E2749" t="s">
        <v>181</v>
      </c>
      <c r="F2749" t="s">
        <v>8140</v>
      </c>
      <c r="G2749" t="s">
        <v>194</v>
      </c>
      <c r="H2749" t="s">
        <v>46</v>
      </c>
      <c r="I2749" t="s">
        <v>129</v>
      </c>
      <c r="J2749" t="s">
        <v>130</v>
      </c>
      <c r="K2749" t="s">
        <v>131</v>
      </c>
      <c r="L2749" t="s">
        <v>8141</v>
      </c>
      <c r="M2749" t="s">
        <v>8142</v>
      </c>
      <c r="N2749">
        <v>5.7905555550000001</v>
      </c>
      <c r="O2749">
        <v>0</v>
      </c>
      <c r="P2749">
        <v>1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5.7905559999999996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2177374</v>
      </c>
      <c r="B2750">
        <v>1</v>
      </c>
      <c r="C2750" t="s">
        <v>76</v>
      </c>
      <c r="D2750" t="s">
        <v>78</v>
      </c>
      <c r="E2750" t="s">
        <v>143</v>
      </c>
      <c r="F2750" t="s">
        <v>8143</v>
      </c>
      <c r="G2750" t="s">
        <v>1273</v>
      </c>
      <c r="H2750" t="s">
        <v>47</v>
      </c>
      <c r="I2750" t="s">
        <v>129</v>
      </c>
      <c r="J2750" t="s">
        <v>130</v>
      </c>
      <c r="K2750" t="s">
        <v>131</v>
      </c>
      <c r="L2750" t="s">
        <v>8144</v>
      </c>
      <c r="M2750" t="s">
        <v>8145</v>
      </c>
      <c r="N2750">
        <v>2.1924999999999999</v>
      </c>
      <c r="O2750">
        <v>2</v>
      </c>
      <c r="P2750">
        <v>1205</v>
      </c>
      <c r="Q2750">
        <v>0</v>
      </c>
      <c r="R2750">
        <v>0</v>
      </c>
      <c r="S2750">
        <v>0</v>
      </c>
      <c r="T2750">
        <v>0</v>
      </c>
      <c r="U2750">
        <v>4.3849999999999998</v>
      </c>
      <c r="V2750">
        <v>2641.9625000000001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2177381</v>
      </c>
      <c r="B2751">
        <v>1</v>
      </c>
      <c r="C2751" t="s">
        <v>76</v>
      </c>
      <c r="D2751" t="s">
        <v>81</v>
      </c>
      <c r="E2751" t="s">
        <v>181</v>
      </c>
      <c r="F2751" t="s">
        <v>8146</v>
      </c>
      <c r="G2751" t="s">
        <v>287</v>
      </c>
      <c r="H2751" t="s">
        <v>46</v>
      </c>
      <c r="I2751" t="s">
        <v>129</v>
      </c>
      <c r="J2751" t="s">
        <v>130</v>
      </c>
      <c r="K2751" t="s">
        <v>131</v>
      </c>
      <c r="L2751" t="s">
        <v>8147</v>
      </c>
      <c r="M2751" t="s">
        <v>8148</v>
      </c>
      <c r="N2751">
        <v>0.79166666600000002</v>
      </c>
      <c r="O2751">
        <v>0</v>
      </c>
      <c r="P2751">
        <v>6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4.75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2177375</v>
      </c>
      <c r="B2752">
        <v>1</v>
      </c>
      <c r="C2752" t="s">
        <v>76</v>
      </c>
      <c r="D2752" t="s">
        <v>103</v>
      </c>
      <c r="E2752" t="s">
        <v>161</v>
      </c>
      <c r="F2752" t="s">
        <v>8149</v>
      </c>
      <c r="G2752" t="s">
        <v>2782</v>
      </c>
      <c r="H2752" t="s">
        <v>46</v>
      </c>
      <c r="I2752" t="s">
        <v>129</v>
      </c>
      <c r="J2752" t="s">
        <v>130</v>
      </c>
      <c r="K2752" t="s">
        <v>131</v>
      </c>
      <c r="L2752" t="s">
        <v>8150</v>
      </c>
      <c r="M2752" t="s">
        <v>8151</v>
      </c>
      <c r="N2752">
        <v>0.54749999999999999</v>
      </c>
      <c r="O2752">
        <v>0</v>
      </c>
      <c r="P2752">
        <v>0</v>
      </c>
      <c r="Q2752">
        <v>8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4.38</v>
      </c>
      <c r="X2752">
        <v>0</v>
      </c>
      <c r="Y2752">
        <v>0</v>
      </c>
      <c r="Z2752">
        <v>0</v>
      </c>
    </row>
    <row r="2753" spans="1:26" x14ac:dyDescent="0.25">
      <c r="A2753">
        <v>2177430</v>
      </c>
      <c r="B2753">
        <v>1</v>
      </c>
      <c r="C2753" t="s">
        <v>76</v>
      </c>
      <c r="D2753" t="s">
        <v>80</v>
      </c>
      <c r="E2753" t="s">
        <v>718</v>
      </c>
      <c r="F2753" t="s">
        <v>8152</v>
      </c>
      <c r="G2753" t="s">
        <v>726</v>
      </c>
      <c r="H2753" t="s">
        <v>46</v>
      </c>
      <c r="I2753" t="s">
        <v>129</v>
      </c>
      <c r="J2753" t="s">
        <v>130</v>
      </c>
      <c r="K2753" t="s">
        <v>131</v>
      </c>
      <c r="L2753" t="s">
        <v>8153</v>
      </c>
      <c r="M2753" t="s">
        <v>8154</v>
      </c>
      <c r="N2753">
        <v>5.0324999999999998</v>
      </c>
      <c r="O2753">
        <v>0</v>
      </c>
      <c r="P2753">
        <v>65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327.11250000000001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2177382</v>
      </c>
      <c r="B2754">
        <v>1</v>
      </c>
      <c r="C2754" t="s">
        <v>76</v>
      </c>
      <c r="D2754" t="s">
        <v>88</v>
      </c>
      <c r="E2754" t="s">
        <v>186</v>
      </c>
      <c r="F2754" t="s">
        <v>6657</v>
      </c>
      <c r="G2754" t="s">
        <v>136</v>
      </c>
      <c r="H2754" t="s">
        <v>47</v>
      </c>
      <c r="I2754" t="s">
        <v>129</v>
      </c>
      <c r="J2754" t="s">
        <v>130</v>
      </c>
      <c r="K2754" t="s">
        <v>131</v>
      </c>
      <c r="L2754" t="s">
        <v>8155</v>
      </c>
      <c r="M2754" t="s">
        <v>8156</v>
      </c>
      <c r="N2754">
        <v>1.514444444</v>
      </c>
      <c r="O2754">
        <v>11</v>
      </c>
      <c r="P2754">
        <v>336</v>
      </c>
      <c r="Q2754">
        <v>0</v>
      </c>
      <c r="R2754">
        <v>0</v>
      </c>
      <c r="S2754">
        <v>0</v>
      </c>
      <c r="T2754">
        <v>0</v>
      </c>
      <c r="U2754">
        <v>16.658888999999999</v>
      </c>
      <c r="V2754">
        <v>508.85333300000002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2177389</v>
      </c>
      <c r="B2755">
        <v>1</v>
      </c>
      <c r="C2755" t="s">
        <v>76</v>
      </c>
      <c r="D2755" t="s">
        <v>106</v>
      </c>
      <c r="E2755" t="s">
        <v>181</v>
      </c>
      <c r="F2755" t="s">
        <v>8157</v>
      </c>
      <c r="G2755" t="s">
        <v>194</v>
      </c>
      <c r="H2755" t="s">
        <v>46</v>
      </c>
      <c r="I2755" t="s">
        <v>129</v>
      </c>
      <c r="J2755" t="s">
        <v>130</v>
      </c>
      <c r="K2755" t="s">
        <v>131</v>
      </c>
      <c r="L2755" t="s">
        <v>8158</v>
      </c>
      <c r="M2755" t="s">
        <v>8159</v>
      </c>
      <c r="N2755">
        <v>1.3388888880000001</v>
      </c>
      <c r="O2755">
        <v>0</v>
      </c>
      <c r="P2755">
        <v>4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5.355556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2177385</v>
      </c>
      <c r="B2756">
        <v>1</v>
      </c>
      <c r="C2756" t="s">
        <v>77</v>
      </c>
      <c r="D2756" t="s">
        <v>115</v>
      </c>
      <c r="E2756" t="s">
        <v>186</v>
      </c>
      <c r="F2756" t="s">
        <v>8160</v>
      </c>
      <c r="G2756" t="s">
        <v>136</v>
      </c>
      <c r="H2756" t="s">
        <v>47</v>
      </c>
      <c r="I2756" t="s">
        <v>129</v>
      </c>
      <c r="J2756" t="s">
        <v>130</v>
      </c>
      <c r="K2756" t="s">
        <v>131</v>
      </c>
      <c r="L2756" t="s">
        <v>8161</v>
      </c>
      <c r="M2756" t="s">
        <v>8162</v>
      </c>
      <c r="N2756">
        <v>0.47749999999999998</v>
      </c>
      <c r="O2756">
        <v>0</v>
      </c>
      <c r="P2756">
        <v>0</v>
      </c>
      <c r="Q2756">
        <v>1</v>
      </c>
      <c r="R2756">
        <v>25</v>
      </c>
      <c r="S2756">
        <v>0</v>
      </c>
      <c r="T2756">
        <v>0</v>
      </c>
      <c r="U2756">
        <v>0</v>
      </c>
      <c r="V2756">
        <v>0</v>
      </c>
      <c r="W2756">
        <v>0.47749999999999998</v>
      </c>
      <c r="X2756">
        <v>11.9375</v>
      </c>
      <c r="Y2756">
        <v>0</v>
      </c>
      <c r="Z2756">
        <v>0</v>
      </c>
    </row>
    <row r="2757" spans="1:26" x14ac:dyDescent="0.25">
      <c r="A2757">
        <v>2177388</v>
      </c>
      <c r="B2757">
        <v>1</v>
      </c>
      <c r="C2757" t="s">
        <v>77</v>
      </c>
      <c r="D2757" t="s">
        <v>109</v>
      </c>
      <c r="E2757" t="s">
        <v>126</v>
      </c>
      <c r="F2757" t="s">
        <v>8163</v>
      </c>
      <c r="G2757" t="s">
        <v>5461</v>
      </c>
      <c r="H2757" t="s">
        <v>46</v>
      </c>
      <c r="I2757" t="s">
        <v>129</v>
      </c>
      <c r="J2757" t="s">
        <v>130</v>
      </c>
      <c r="K2757" t="s">
        <v>131</v>
      </c>
      <c r="L2757" t="s">
        <v>8164</v>
      </c>
      <c r="M2757" t="s">
        <v>8165</v>
      </c>
      <c r="N2757">
        <v>4.3588888880000001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7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30.512222000000001</v>
      </c>
    </row>
    <row r="2758" spans="1:26" x14ac:dyDescent="0.25">
      <c r="A2758">
        <v>2177476</v>
      </c>
      <c r="B2758">
        <v>1</v>
      </c>
      <c r="C2758" t="s">
        <v>76</v>
      </c>
      <c r="D2758" t="s">
        <v>92</v>
      </c>
      <c r="E2758" t="s">
        <v>186</v>
      </c>
      <c r="F2758" t="s">
        <v>8166</v>
      </c>
      <c r="G2758" t="s">
        <v>145</v>
      </c>
      <c r="H2758" t="s">
        <v>47</v>
      </c>
      <c r="I2758" t="s">
        <v>129</v>
      </c>
      <c r="J2758" t="s">
        <v>130</v>
      </c>
      <c r="K2758" t="s">
        <v>131</v>
      </c>
      <c r="L2758" t="s">
        <v>8167</v>
      </c>
      <c r="M2758" t="s">
        <v>8168</v>
      </c>
      <c r="N2758">
        <v>6.7380555549999999</v>
      </c>
      <c r="O2758">
        <v>0</v>
      </c>
      <c r="P2758">
        <v>0</v>
      </c>
      <c r="Q2758">
        <v>1</v>
      </c>
      <c r="R2758">
        <v>118</v>
      </c>
      <c r="S2758">
        <v>0</v>
      </c>
      <c r="T2758">
        <v>0</v>
      </c>
      <c r="U2758">
        <v>0</v>
      </c>
      <c r="V2758">
        <v>0</v>
      </c>
      <c r="W2758">
        <v>6.7380560000000003</v>
      </c>
      <c r="X2758">
        <v>795.09055499999999</v>
      </c>
      <c r="Y2758">
        <v>0</v>
      </c>
      <c r="Z2758">
        <v>0</v>
      </c>
    </row>
    <row r="2759" spans="1:26" x14ac:dyDescent="0.25">
      <c r="A2759">
        <v>2177384</v>
      </c>
      <c r="B2759">
        <v>1</v>
      </c>
      <c r="C2759" t="s">
        <v>77</v>
      </c>
      <c r="D2759" t="s">
        <v>110</v>
      </c>
      <c r="E2759" t="s">
        <v>161</v>
      </c>
      <c r="F2759" t="s">
        <v>8169</v>
      </c>
      <c r="G2759" t="s">
        <v>402</v>
      </c>
      <c r="H2759" t="s">
        <v>46</v>
      </c>
      <c r="I2759" t="s">
        <v>129</v>
      </c>
      <c r="J2759" t="s">
        <v>130</v>
      </c>
      <c r="K2759" t="s">
        <v>131</v>
      </c>
      <c r="L2759" t="s">
        <v>8170</v>
      </c>
      <c r="M2759" t="s">
        <v>8171</v>
      </c>
      <c r="N2759">
        <v>3.1663888880000002</v>
      </c>
      <c r="O2759">
        <v>0</v>
      </c>
      <c r="P2759">
        <v>0</v>
      </c>
      <c r="Q2759">
        <v>0</v>
      </c>
      <c r="R2759">
        <v>5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15.831944</v>
      </c>
      <c r="Y2759">
        <v>0</v>
      </c>
      <c r="Z2759">
        <v>0</v>
      </c>
    </row>
    <row r="2760" spans="1:26" x14ac:dyDescent="0.25">
      <c r="A2760">
        <v>2177386</v>
      </c>
      <c r="B2760">
        <v>1</v>
      </c>
      <c r="C2760" t="s">
        <v>77</v>
      </c>
      <c r="D2760" t="s">
        <v>123</v>
      </c>
      <c r="E2760" t="s">
        <v>143</v>
      </c>
      <c r="F2760" t="s">
        <v>2029</v>
      </c>
      <c r="G2760" t="s">
        <v>145</v>
      </c>
      <c r="H2760" t="s">
        <v>47</v>
      </c>
      <c r="I2760" t="s">
        <v>129</v>
      </c>
      <c r="J2760" t="s">
        <v>130</v>
      </c>
      <c r="K2760" t="s">
        <v>131</v>
      </c>
      <c r="L2760" t="s">
        <v>8172</v>
      </c>
      <c r="M2760" t="s">
        <v>8173</v>
      </c>
      <c r="N2760">
        <v>2.4288888879999999</v>
      </c>
      <c r="O2760">
        <v>0</v>
      </c>
      <c r="P2760">
        <v>11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26.717777999999999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2177387</v>
      </c>
      <c r="B2761">
        <v>1</v>
      </c>
      <c r="C2761" t="s">
        <v>76</v>
      </c>
      <c r="D2761" t="s">
        <v>79</v>
      </c>
      <c r="E2761" t="s">
        <v>181</v>
      </c>
      <c r="F2761" t="s">
        <v>8174</v>
      </c>
      <c r="G2761" t="s">
        <v>636</v>
      </c>
      <c r="H2761" t="s">
        <v>46</v>
      </c>
      <c r="I2761" t="s">
        <v>129</v>
      </c>
      <c r="J2761" t="s">
        <v>15</v>
      </c>
      <c r="K2761" t="s">
        <v>131</v>
      </c>
      <c r="L2761" t="s">
        <v>8175</v>
      </c>
      <c r="M2761" t="s">
        <v>8176</v>
      </c>
      <c r="N2761">
        <v>4.4072222219999997</v>
      </c>
      <c r="O2761">
        <v>0</v>
      </c>
      <c r="P2761">
        <v>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4.407222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2177392</v>
      </c>
      <c r="B2762">
        <v>1</v>
      </c>
      <c r="C2762" t="s">
        <v>77</v>
      </c>
      <c r="D2762" t="s">
        <v>109</v>
      </c>
      <c r="E2762" t="s">
        <v>181</v>
      </c>
      <c r="F2762" t="s">
        <v>8177</v>
      </c>
      <c r="G2762" t="s">
        <v>194</v>
      </c>
      <c r="H2762" t="s">
        <v>46</v>
      </c>
      <c r="I2762" t="s">
        <v>129</v>
      </c>
      <c r="J2762" t="s">
        <v>130</v>
      </c>
      <c r="K2762" t="s">
        <v>131</v>
      </c>
      <c r="L2762" t="s">
        <v>8178</v>
      </c>
      <c r="M2762" t="s">
        <v>8179</v>
      </c>
      <c r="N2762">
        <v>1.834166666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1.8341670000000001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2177399</v>
      </c>
      <c r="B2763">
        <v>1</v>
      </c>
      <c r="C2763" t="s">
        <v>76</v>
      </c>
      <c r="D2763" t="s">
        <v>98</v>
      </c>
      <c r="E2763" t="s">
        <v>143</v>
      </c>
      <c r="F2763" t="s">
        <v>6052</v>
      </c>
      <c r="G2763" t="s">
        <v>145</v>
      </c>
      <c r="H2763" t="s">
        <v>47</v>
      </c>
      <c r="I2763" t="s">
        <v>129</v>
      </c>
      <c r="J2763" t="s">
        <v>130</v>
      </c>
      <c r="K2763" t="s">
        <v>131</v>
      </c>
      <c r="L2763" t="s">
        <v>8180</v>
      </c>
      <c r="M2763" t="s">
        <v>8181</v>
      </c>
      <c r="N2763">
        <v>3.6494444439999998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139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507.27277800000002</v>
      </c>
    </row>
    <row r="2764" spans="1:26" x14ac:dyDescent="0.25">
      <c r="A2764">
        <v>2177402</v>
      </c>
      <c r="B2764">
        <v>1</v>
      </c>
      <c r="C2764" t="s">
        <v>76</v>
      </c>
      <c r="D2764" t="s">
        <v>99</v>
      </c>
      <c r="E2764" t="s">
        <v>126</v>
      </c>
      <c r="F2764" t="s">
        <v>7402</v>
      </c>
      <c r="G2764" t="s">
        <v>444</v>
      </c>
      <c r="H2764" t="s">
        <v>46</v>
      </c>
      <c r="I2764" t="s">
        <v>129</v>
      </c>
      <c r="J2764" t="s">
        <v>130</v>
      </c>
      <c r="K2764" t="s">
        <v>131</v>
      </c>
      <c r="L2764" t="s">
        <v>8182</v>
      </c>
      <c r="M2764" t="s">
        <v>8183</v>
      </c>
      <c r="N2764">
        <v>1.0127777769999999</v>
      </c>
      <c r="O2764">
        <v>0</v>
      </c>
      <c r="P2764">
        <v>55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55.702778000000002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2177403</v>
      </c>
      <c r="B2765">
        <v>1</v>
      </c>
      <c r="C2765" t="s">
        <v>77</v>
      </c>
      <c r="D2765" t="s">
        <v>111</v>
      </c>
      <c r="E2765" t="s">
        <v>181</v>
      </c>
      <c r="F2765" t="s">
        <v>8184</v>
      </c>
      <c r="G2765" t="s">
        <v>194</v>
      </c>
      <c r="H2765" t="s">
        <v>46</v>
      </c>
      <c r="I2765" t="s">
        <v>129</v>
      </c>
      <c r="J2765" t="s">
        <v>130</v>
      </c>
      <c r="K2765" t="s">
        <v>131</v>
      </c>
      <c r="L2765" t="s">
        <v>8185</v>
      </c>
      <c r="M2765" t="s">
        <v>8186</v>
      </c>
      <c r="N2765">
        <v>1.6783333330000001</v>
      </c>
      <c r="O2765">
        <v>0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1.6783330000000001</v>
      </c>
      <c r="Y2765">
        <v>0</v>
      </c>
      <c r="Z2765">
        <v>0</v>
      </c>
    </row>
    <row r="2766" spans="1:26" x14ac:dyDescent="0.25">
      <c r="A2766">
        <v>2177406</v>
      </c>
      <c r="B2766">
        <v>1</v>
      </c>
      <c r="C2766" t="s">
        <v>77</v>
      </c>
      <c r="D2766" t="s">
        <v>114</v>
      </c>
      <c r="E2766" t="s">
        <v>181</v>
      </c>
      <c r="F2766" t="s">
        <v>8187</v>
      </c>
      <c r="G2766" t="s">
        <v>183</v>
      </c>
      <c r="H2766" t="s">
        <v>46</v>
      </c>
      <c r="I2766" t="s">
        <v>129</v>
      </c>
      <c r="J2766" t="s">
        <v>130</v>
      </c>
      <c r="K2766" t="s">
        <v>131</v>
      </c>
      <c r="L2766" t="s">
        <v>8188</v>
      </c>
      <c r="M2766" t="s">
        <v>8189</v>
      </c>
      <c r="N2766">
        <v>1.779722222</v>
      </c>
      <c r="O2766">
        <v>0</v>
      </c>
      <c r="P2766">
        <v>5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8.8986110000000007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2177407</v>
      </c>
      <c r="B2767">
        <v>1</v>
      </c>
      <c r="C2767" t="s">
        <v>76</v>
      </c>
      <c r="D2767" t="s">
        <v>99</v>
      </c>
      <c r="E2767" t="s">
        <v>181</v>
      </c>
      <c r="F2767" t="s">
        <v>8190</v>
      </c>
      <c r="G2767" t="s">
        <v>194</v>
      </c>
      <c r="H2767" t="s">
        <v>46</v>
      </c>
      <c r="I2767" t="s">
        <v>129</v>
      </c>
      <c r="J2767" t="s">
        <v>130</v>
      </c>
      <c r="K2767" t="s">
        <v>131</v>
      </c>
      <c r="L2767" t="s">
        <v>8191</v>
      </c>
      <c r="M2767" t="s">
        <v>8192</v>
      </c>
      <c r="N2767">
        <v>0.84083333299999996</v>
      </c>
      <c r="O2767">
        <v>0</v>
      </c>
      <c r="P2767">
        <v>5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4.204167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2177411</v>
      </c>
      <c r="B2768">
        <v>1</v>
      </c>
      <c r="C2768" t="s">
        <v>76</v>
      </c>
      <c r="D2768" t="s">
        <v>79</v>
      </c>
      <c r="E2768" t="s">
        <v>181</v>
      </c>
      <c r="F2768" t="s">
        <v>8193</v>
      </c>
      <c r="G2768" t="s">
        <v>183</v>
      </c>
      <c r="H2768" t="s">
        <v>46</v>
      </c>
      <c r="I2768" t="s">
        <v>129</v>
      </c>
      <c r="J2768" t="s">
        <v>130</v>
      </c>
      <c r="K2768" t="s">
        <v>131</v>
      </c>
      <c r="L2768" t="s">
        <v>8194</v>
      </c>
      <c r="M2768" t="s">
        <v>8195</v>
      </c>
      <c r="N2768">
        <v>2.738611111</v>
      </c>
      <c r="O2768">
        <v>0</v>
      </c>
      <c r="P2768">
        <v>11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30.124721999999998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2177404</v>
      </c>
      <c r="B2769">
        <v>1</v>
      </c>
      <c r="C2769" t="s">
        <v>76</v>
      </c>
      <c r="D2769" t="s">
        <v>96</v>
      </c>
      <c r="E2769" t="s">
        <v>186</v>
      </c>
      <c r="F2769" t="s">
        <v>6704</v>
      </c>
      <c r="G2769" t="s">
        <v>136</v>
      </c>
      <c r="H2769" t="s">
        <v>47</v>
      </c>
      <c r="I2769" t="s">
        <v>129</v>
      </c>
      <c r="J2769" t="s">
        <v>130</v>
      </c>
      <c r="K2769" t="s">
        <v>131</v>
      </c>
      <c r="L2769" t="s">
        <v>8196</v>
      </c>
      <c r="M2769" t="s">
        <v>8197</v>
      </c>
      <c r="N2769">
        <v>0.263055555</v>
      </c>
      <c r="O2769">
        <v>17</v>
      </c>
      <c r="P2769">
        <v>1636</v>
      </c>
      <c r="Q2769">
        <v>0</v>
      </c>
      <c r="R2769">
        <v>0</v>
      </c>
      <c r="S2769">
        <v>0</v>
      </c>
      <c r="T2769">
        <v>0</v>
      </c>
      <c r="U2769">
        <v>4.4719439999999997</v>
      </c>
      <c r="V2769">
        <v>430.35888799999998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2177412</v>
      </c>
      <c r="B2770">
        <v>1</v>
      </c>
      <c r="C2770" t="s">
        <v>76</v>
      </c>
      <c r="D2770" t="s">
        <v>89</v>
      </c>
      <c r="E2770" t="s">
        <v>126</v>
      </c>
      <c r="F2770" t="s">
        <v>8198</v>
      </c>
      <c r="G2770" t="s">
        <v>128</v>
      </c>
      <c r="H2770" t="s">
        <v>46</v>
      </c>
      <c r="I2770" t="s">
        <v>129</v>
      </c>
      <c r="J2770" t="s">
        <v>130</v>
      </c>
      <c r="K2770" t="s">
        <v>131</v>
      </c>
      <c r="L2770" t="s">
        <v>8199</v>
      </c>
      <c r="M2770" t="s">
        <v>8200</v>
      </c>
      <c r="N2770">
        <v>3.585555555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34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121.908889</v>
      </c>
    </row>
    <row r="2771" spans="1:26" x14ac:dyDescent="0.25">
      <c r="A2771">
        <v>2177413</v>
      </c>
      <c r="B2771">
        <v>1</v>
      </c>
      <c r="C2771" t="s">
        <v>76</v>
      </c>
      <c r="D2771" t="s">
        <v>80</v>
      </c>
      <c r="E2771" t="s">
        <v>126</v>
      </c>
      <c r="F2771" t="s">
        <v>8201</v>
      </c>
      <c r="G2771" t="s">
        <v>640</v>
      </c>
      <c r="H2771" t="s">
        <v>46</v>
      </c>
      <c r="I2771" t="s">
        <v>129</v>
      </c>
      <c r="J2771" t="s">
        <v>130</v>
      </c>
      <c r="K2771" t="s">
        <v>131</v>
      </c>
      <c r="L2771" t="s">
        <v>8202</v>
      </c>
      <c r="M2771" t="s">
        <v>8203</v>
      </c>
      <c r="N2771">
        <v>1.3433333329999999</v>
      </c>
      <c r="O2771">
        <v>0</v>
      </c>
      <c r="P2771">
        <v>213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286.13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2177415</v>
      </c>
      <c r="B2772">
        <v>1</v>
      </c>
      <c r="C2772" t="s">
        <v>77</v>
      </c>
      <c r="D2772" t="s">
        <v>124</v>
      </c>
      <c r="E2772" t="s">
        <v>143</v>
      </c>
      <c r="F2772" t="s">
        <v>8204</v>
      </c>
      <c r="G2772" t="s">
        <v>145</v>
      </c>
      <c r="H2772" t="s">
        <v>47</v>
      </c>
      <c r="I2772" t="s">
        <v>129</v>
      </c>
      <c r="J2772" t="s">
        <v>130</v>
      </c>
      <c r="K2772" t="s">
        <v>131</v>
      </c>
      <c r="L2772" t="s">
        <v>8205</v>
      </c>
      <c r="M2772" t="s">
        <v>8206</v>
      </c>
      <c r="N2772">
        <v>4.4602777769999999</v>
      </c>
      <c r="O2772">
        <v>0</v>
      </c>
      <c r="P2772">
        <v>127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566.45527800000002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2177423</v>
      </c>
      <c r="B2773">
        <v>1</v>
      </c>
      <c r="C2773" t="s">
        <v>76</v>
      </c>
      <c r="D2773" t="s">
        <v>86</v>
      </c>
      <c r="E2773" t="s">
        <v>161</v>
      </c>
      <c r="F2773" t="s">
        <v>8207</v>
      </c>
      <c r="G2773" t="s">
        <v>163</v>
      </c>
      <c r="H2773" t="s">
        <v>46</v>
      </c>
      <c r="I2773" t="s">
        <v>129</v>
      </c>
      <c r="J2773" t="s">
        <v>130</v>
      </c>
      <c r="K2773" t="s">
        <v>131</v>
      </c>
      <c r="L2773" t="s">
        <v>8208</v>
      </c>
      <c r="M2773" t="s">
        <v>8209</v>
      </c>
      <c r="N2773">
        <v>3.9652777769999998</v>
      </c>
      <c r="O2773">
        <v>0</v>
      </c>
      <c r="P2773">
        <v>487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1931.090277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2177420</v>
      </c>
      <c r="B2774">
        <v>1</v>
      </c>
      <c r="C2774" t="s">
        <v>76</v>
      </c>
      <c r="D2774" t="s">
        <v>81</v>
      </c>
      <c r="E2774" t="s">
        <v>181</v>
      </c>
      <c r="F2774" t="s">
        <v>8210</v>
      </c>
      <c r="G2774" t="s">
        <v>163</v>
      </c>
      <c r="H2774" t="s">
        <v>46</v>
      </c>
      <c r="I2774" t="s">
        <v>129</v>
      </c>
      <c r="J2774" t="s">
        <v>130</v>
      </c>
      <c r="K2774" t="s">
        <v>131</v>
      </c>
      <c r="L2774" t="s">
        <v>8211</v>
      </c>
      <c r="M2774" t="s">
        <v>8212</v>
      </c>
      <c r="N2774">
        <v>1.2222222220000001</v>
      </c>
      <c r="O2774">
        <v>0</v>
      </c>
      <c r="P2774">
        <v>12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14.666667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2177422</v>
      </c>
      <c r="B2775">
        <v>1</v>
      </c>
      <c r="C2775" t="s">
        <v>76</v>
      </c>
      <c r="D2775" t="s">
        <v>99</v>
      </c>
      <c r="E2775" t="s">
        <v>134</v>
      </c>
      <c r="F2775" t="s">
        <v>8213</v>
      </c>
      <c r="G2775" t="s">
        <v>136</v>
      </c>
      <c r="H2775" t="s">
        <v>47</v>
      </c>
      <c r="I2775" t="s">
        <v>129</v>
      </c>
      <c r="J2775" t="s">
        <v>130</v>
      </c>
      <c r="K2775" t="s">
        <v>131</v>
      </c>
      <c r="L2775" t="s">
        <v>8214</v>
      </c>
      <c r="M2775" t="s">
        <v>8215</v>
      </c>
      <c r="N2775">
        <v>2.3272222220000001</v>
      </c>
      <c r="O2775">
        <v>11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25.599443999999998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2177466</v>
      </c>
      <c r="B2776">
        <v>1</v>
      </c>
      <c r="C2776" t="s">
        <v>76</v>
      </c>
      <c r="D2776" t="s">
        <v>101</v>
      </c>
      <c r="E2776" t="s">
        <v>181</v>
      </c>
      <c r="F2776" t="s">
        <v>8216</v>
      </c>
      <c r="G2776" t="s">
        <v>194</v>
      </c>
      <c r="H2776" t="s">
        <v>46</v>
      </c>
      <c r="I2776" t="s">
        <v>129</v>
      </c>
      <c r="J2776" t="s">
        <v>130</v>
      </c>
      <c r="K2776" t="s">
        <v>131</v>
      </c>
      <c r="L2776" t="s">
        <v>8217</v>
      </c>
      <c r="M2776" t="s">
        <v>8218</v>
      </c>
      <c r="N2776">
        <v>6.8172222219999998</v>
      </c>
      <c r="O2776">
        <v>0</v>
      </c>
      <c r="P2776">
        <v>1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6.8172220000000001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2177421</v>
      </c>
      <c r="B2777">
        <v>1</v>
      </c>
      <c r="C2777" t="s">
        <v>76</v>
      </c>
      <c r="D2777" t="s">
        <v>95</v>
      </c>
      <c r="E2777" t="s">
        <v>126</v>
      </c>
      <c r="F2777" t="s">
        <v>8219</v>
      </c>
      <c r="G2777" t="s">
        <v>163</v>
      </c>
      <c r="H2777" t="s">
        <v>46</v>
      </c>
      <c r="I2777" t="s">
        <v>129</v>
      </c>
      <c r="J2777" t="s">
        <v>130</v>
      </c>
      <c r="K2777" t="s">
        <v>131</v>
      </c>
      <c r="L2777" t="s">
        <v>8220</v>
      </c>
      <c r="M2777" t="s">
        <v>8221</v>
      </c>
      <c r="N2777">
        <v>2.4300000000000002</v>
      </c>
      <c r="O2777">
        <v>0</v>
      </c>
      <c r="P2777">
        <v>17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41.31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2177469</v>
      </c>
      <c r="B2778">
        <v>1</v>
      </c>
      <c r="C2778" t="s">
        <v>76</v>
      </c>
      <c r="D2778" t="s">
        <v>93</v>
      </c>
      <c r="E2778" t="s">
        <v>181</v>
      </c>
      <c r="F2778" t="s">
        <v>8222</v>
      </c>
      <c r="G2778" t="s">
        <v>194</v>
      </c>
      <c r="H2778" t="s">
        <v>46</v>
      </c>
      <c r="I2778" t="s">
        <v>129</v>
      </c>
      <c r="J2778" t="s">
        <v>130</v>
      </c>
      <c r="K2778" t="s">
        <v>131</v>
      </c>
      <c r="L2778" t="s">
        <v>8223</v>
      </c>
      <c r="M2778" t="s">
        <v>8224</v>
      </c>
      <c r="N2778">
        <v>8.4780555549999992</v>
      </c>
      <c r="O2778">
        <v>0</v>
      </c>
      <c r="P2778">
        <v>1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8.4780560000000005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2177551</v>
      </c>
      <c r="B2779">
        <v>1</v>
      </c>
      <c r="C2779" t="s">
        <v>76</v>
      </c>
      <c r="D2779" t="s">
        <v>93</v>
      </c>
      <c r="E2779" t="s">
        <v>181</v>
      </c>
      <c r="F2779" t="s">
        <v>8225</v>
      </c>
      <c r="G2779" t="s">
        <v>194</v>
      </c>
      <c r="H2779" t="s">
        <v>46</v>
      </c>
      <c r="I2779" t="s">
        <v>129</v>
      </c>
      <c r="J2779" t="s">
        <v>130</v>
      </c>
      <c r="K2779" t="s">
        <v>131</v>
      </c>
      <c r="L2779" t="s">
        <v>8226</v>
      </c>
      <c r="M2779" t="s">
        <v>8227</v>
      </c>
      <c r="N2779">
        <v>6.7088888879999997</v>
      </c>
      <c r="O2779">
        <v>0</v>
      </c>
      <c r="P2779">
        <v>2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13.417778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2177425</v>
      </c>
      <c r="B2780">
        <v>1</v>
      </c>
      <c r="C2780" t="s">
        <v>76</v>
      </c>
      <c r="D2780" t="s">
        <v>100</v>
      </c>
      <c r="E2780" t="s">
        <v>181</v>
      </c>
      <c r="F2780" t="s">
        <v>8228</v>
      </c>
      <c r="G2780" t="s">
        <v>194</v>
      </c>
      <c r="H2780" t="s">
        <v>46</v>
      </c>
      <c r="I2780" t="s">
        <v>129</v>
      </c>
      <c r="J2780" t="s">
        <v>130</v>
      </c>
      <c r="K2780" t="s">
        <v>131</v>
      </c>
      <c r="L2780" t="s">
        <v>8229</v>
      </c>
      <c r="M2780" t="s">
        <v>8230</v>
      </c>
      <c r="N2780">
        <v>5.0944444439999996</v>
      </c>
      <c r="O2780">
        <v>0</v>
      </c>
      <c r="P2780">
        <v>1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5.0944440000000002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2177428</v>
      </c>
      <c r="B2781">
        <v>1</v>
      </c>
      <c r="C2781" t="s">
        <v>77</v>
      </c>
      <c r="D2781" t="s">
        <v>114</v>
      </c>
      <c r="E2781" t="s">
        <v>126</v>
      </c>
      <c r="F2781" t="s">
        <v>925</v>
      </c>
      <c r="G2781" t="s">
        <v>223</v>
      </c>
      <c r="H2781" t="s">
        <v>46</v>
      </c>
      <c r="I2781" t="s">
        <v>129</v>
      </c>
      <c r="J2781" t="s">
        <v>130</v>
      </c>
      <c r="K2781" t="s">
        <v>131</v>
      </c>
      <c r="L2781" t="s">
        <v>8231</v>
      </c>
      <c r="M2781" t="s">
        <v>8232</v>
      </c>
      <c r="N2781">
        <v>3.5794444439999999</v>
      </c>
      <c r="O2781">
        <v>0</v>
      </c>
      <c r="P2781">
        <v>1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3.5794440000000001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2177497</v>
      </c>
      <c r="B2782">
        <v>1</v>
      </c>
      <c r="C2782" t="s">
        <v>76</v>
      </c>
      <c r="D2782" t="s">
        <v>96</v>
      </c>
      <c r="E2782" t="s">
        <v>181</v>
      </c>
      <c r="F2782" t="s">
        <v>8233</v>
      </c>
      <c r="G2782" t="s">
        <v>194</v>
      </c>
      <c r="H2782" t="s">
        <v>46</v>
      </c>
      <c r="I2782" t="s">
        <v>129</v>
      </c>
      <c r="J2782" t="s">
        <v>130</v>
      </c>
      <c r="K2782" t="s">
        <v>131</v>
      </c>
      <c r="L2782" t="s">
        <v>8234</v>
      </c>
      <c r="M2782" t="s">
        <v>8235</v>
      </c>
      <c r="N2782">
        <v>3.1369444440000001</v>
      </c>
      <c r="O2782">
        <v>0</v>
      </c>
      <c r="P2782">
        <v>1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3.1369440000000002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2177427</v>
      </c>
      <c r="B2783">
        <v>1</v>
      </c>
      <c r="C2783" t="s">
        <v>76</v>
      </c>
      <c r="D2783" t="s">
        <v>93</v>
      </c>
      <c r="E2783" t="s">
        <v>126</v>
      </c>
      <c r="F2783" t="s">
        <v>8236</v>
      </c>
      <c r="G2783" t="s">
        <v>128</v>
      </c>
      <c r="H2783" t="s">
        <v>46</v>
      </c>
      <c r="I2783" t="s">
        <v>129</v>
      </c>
      <c r="J2783" t="s">
        <v>130</v>
      </c>
      <c r="K2783" t="s">
        <v>131</v>
      </c>
      <c r="L2783" t="s">
        <v>8237</v>
      </c>
      <c r="M2783" t="s">
        <v>8238</v>
      </c>
      <c r="N2783">
        <v>3.5322222220000001</v>
      </c>
      <c r="O2783">
        <v>0</v>
      </c>
      <c r="P2783">
        <v>87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307.30333300000001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2177516</v>
      </c>
      <c r="B2784">
        <v>1</v>
      </c>
      <c r="C2784" t="s">
        <v>76</v>
      </c>
      <c r="D2784" t="s">
        <v>80</v>
      </c>
      <c r="E2784" t="s">
        <v>181</v>
      </c>
      <c r="F2784" t="s">
        <v>8239</v>
      </c>
      <c r="G2784" t="s">
        <v>194</v>
      </c>
      <c r="H2784" t="s">
        <v>46</v>
      </c>
      <c r="I2784" t="s">
        <v>129</v>
      </c>
      <c r="J2784" t="s">
        <v>130</v>
      </c>
      <c r="K2784" t="s">
        <v>131</v>
      </c>
      <c r="L2784" t="s">
        <v>8240</v>
      </c>
      <c r="M2784" t="s">
        <v>8241</v>
      </c>
      <c r="N2784">
        <v>5.2236111110000003</v>
      </c>
      <c r="O2784">
        <v>0</v>
      </c>
      <c r="P2784">
        <v>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5.223611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2177434</v>
      </c>
      <c r="B2785">
        <v>1</v>
      </c>
      <c r="C2785" t="s">
        <v>77</v>
      </c>
      <c r="D2785" t="s">
        <v>113</v>
      </c>
      <c r="E2785" t="s">
        <v>126</v>
      </c>
      <c r="F2785" t="s">
        <v>8242</v>
      </c>
      <c r="G2785" t="s">
        <v>671</v>
      </c>
      <c r="H2785" t="s">
        <v>46</v>
      </c>
      <c r="I2785" t="s">
        <v>129</v>
      </c>
      <c r="J2785" t="s">
        <v>130</v>
      </c>
      <c r="K2785" t="s">
        <v>131</v>
      </c>
      <c r="L2785" t="s">
        <v>8243</v>
      </c>
      <c r="M2785" t="s">
        <v>8244</v>
      </c>
      <c r="N2785">
        <v>3.7638888879999999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32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120.444444</v>
      </c>
    </row>
    <row r="2786" spans="1:26" x14ac:dyDescent="0.25">
      <c r="A2786">
        <v>2177437</v>
      </c>
      <c r="B2786">
        <v>1</v>
      </c>
      <c r="C2786" t="s">
        <v>76</v>
      </c>
      <c r="D2786" t="s">
        <v>99</v>
      </c>
      <c r="E2786" t="s">
        <v>181</v>
      </c>
      <c r="F2786" t="s">
        <v>8245</v>
      </c>
      <c r="G2786" t="s">
        <v>194</v>
      </c>
      <c r="H2786" t="s">
        <v>46</v>
      </c>
      <c r="I2786" t="s">
        <v>129</v>
      </c>
      <c r="J2786" t="s">
        <v>130</v>
      </c>
      <c r="K2786" t="s">
        <v>131</v>
      </c>
      <c r="L2786" t="s">
        <v>8246</v>
      </c>
      <c r="M2786" t="s">
        <v>8247</v>
      </c>
      <c r="N2786">
        <v>2.3686111109999999</v>
      </c>
      <c r="O2786">
        <v>0</v>
      </c>
      <c r="P2786">
        <v>16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37.897778000000002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2177442</v>
      </c>
      <c r="B2787">
        <v>1</v>
      </c>
      <c r="C2787" t="s">
        <v>77</v>
      </c>
      <c r="D2787" t="s">
        <v>119</v>
      </c>
      <c r="E2787" t="s">
        <v>181</v>
      </c>
      <c r="F2787" t="s">
        <v>8248</v>
      </c>
      <c r="G2787" t="s">
        <v>194</v>
      </c>
      <c r="H2787" t="s">
        <v>46</v>
      </c>
      <c r="I2787" t="s">
        <v>129</v>
      </c>
      <c r="J2787" t="s">
        <v>130</v>
      </c>
      <c r="K2787" t="s">
        <v>131</v>
      </c>
      <c r="L2787" t="s">
        <v>8249</v>
      </c>
      <c r="M2787" t="s">
        <v>8250</v>
      </c>
      <c r="N2787">
        <v>1.977222222</v>
      </c>
      <c r="O2787">
        <v>0</v>
      </c>
      <c r="P2787">
        <v>1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1.977222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2177433</v>
      </c>
      <c r="B2788">
        <v>1</v>
      </c>
      <c r="C2788" t="s">
        <v>76</v>
      </c>
      <c r="D2788" t="s">
        <v>106</v>
      </c>
      <c r="E2788" t="s">
        <v>126</v>
      </c>
      <c r="F2788" t="s">
        <v>8251</v>
      </c>
      <c r="G2788" t="s">
        <v>418</v>
      </c>
      <c r="H2788" t="s">
        <v>46</v>
      </c>
      <c r="I2788" t="s">
        <v>129</v>
      </c>
      <c r="J2788" t="s">
        <v>130</v>
      </c>
      <c r="K2788" t="s">
        <v>251</v>
      </c>
      <c r="L2788" t="s">
        <v>8252</v>
      </c>
      <c r="M2788" t="s">
        <v>8253</v>
      </c>
      <c r="N2788">
        <v>4.2091361110000003</v>
      </c>
      <c r="O2788">
        <v>0</v>
      </c>
      <c r="P2788">
        <v>50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210.456806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2177440</v>
      </c>
      <c r="B2789">
        <v>1</v>
      </c>
      <c r="C2789" t="s">
        <v>77</v>
      </c>
      <c r="D2789" t="s">
        <v>124</v>
      </c>
      <c r="E2789" t="s">
        <v>181</v>
      </c>
      <c r="F2789" t="s">
        <v>8254</v>
      </c>
      <c r="G2789" t="s">
        <v>183</v>
      </c>
      <c r="H2789" t="s">
        <v>46</v>
      </c>
      <c r="I2789" t="s">
        <v>129</v>
      </c>
      <c r="J2789" t="s">
        <v>130</v>
      </c>
      <c r="K2789" t="s">
        <v>131</v>
      </c>
      <c r="L2789" t="s">
        <v>8255</v>
      </c>
      <c r="M2789" t="s">
        <v>8256</v>
      </c>
      <c r="N2789">
        <v>10.598333332999999</v>
      </c>
      <c r="O2789">
        <v>0</v>
      </c>
      <c r="P2789">
        <v>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10.598333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2177485</v>
      </c>
      <c r="B2790">
        <v>1</v>
      </c>
      <c r="C2790" t="s">
        <v>76</v>
      </c>
      <c r="D2790" t="s">
        <v>89</v>
      </c>
      <c r="E2790" t="s">
        <v>181</v>
      </c>
      <c r="F2790" t="s">
        <v>8257</v>
      </c>
      <c r="G2790" t="s">
        <v>194</v>
      </c>
      <c r="H2790" t="s">
        <v>46</v>
      </c>
      <c r="I2790" t="s">
        <v>129</v>
      </c>
      <c r="J2790" t="s">
        <v>130</v>
      </c>
      <c r="K2790" t="s">
        <v>131</v>
      </c>
      <c r="L2790" t="s">
        <v>8258</v>
      </c>
      <c r="M2790" t="s">
        <v>8259</v>
      </c>
      <c r="N2790">
        <v>5.5413888880000002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1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5.5413889999999997</v>
      </c>
    </row>
    <row r="2791" spans="1:26" x14ac:dyDescent="0.25">
      <c r="A2791">
        <v>2177553</v>
      </c>
      <c r="B2791">
        <v>1</v>
      </c>
      <c r="C2791" t="s">
        <v>76</v>
      </c>
      <c r="D2791" t="s">
        <v>93</v>
      </c>
      <c r="E2791" t="s">
        <v>161</v>
      </c>
      <c r="F2791" t="s">
        <v>8260</v>
      </c>
      <c r="G2791" t="s">
        <v>402</v>
      </c>
      <c r="H2791" t="s">
        <v>46</v>
      </c>
      <c r="I2791" t="s">
        <v>129</v>
      </c>
      <c r="J2791" t="s">
        <v>130</v>
      </c>
      <c r="K2791" t="s">
        <v>131</v>
      </c>
      <c r="L2791" t="s">
        <v>8261</v>
      </c>
      <c r="M2791" t="s">
        <v>8262</v>
      </c>
      <c r="N2791">
        <v>9.8080555549999993</v>
      </c>
      <c r="O2791">
        <v>0</v>
      </c>
      <c r="P2791">
        <v>181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1775.258055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2177444</v>
      </c>
      <c r="B2792">
        <v>1</v>
      </c>
      <c r="C2792" t="s">
        <v>76</v>
      </c>
      <c r="D2792" t="s">
        <v>92</v>
      </c>
      <c r="E2792" t="s">
        <v>181</v>
      </c>
      <c r="F2792" t="s">
        <v>8263</v>
      </c>
      <c r="G2792" t="s">
        <v>183</v>
      </c>
      <c r="H2792" t="s">
        <v>46</v>
      </c>
      <c r="I2792" t="s">
        <v>129</v>
      </c>
      <c r="J2792" t="s">
        <v>130</v>
      </c>
      <c r="K2792" t="s">
        <v>131</v>
      </c>
      <c r="L2792" t="s">
        <v>8264</v>
      </c>
      <c r="M2792" t="s">
        <v>8265</v>
      </c>
      <c r="N2792">
        <v>8.5663888880000005</v>
      </c>
      <c r="O2792">
        <v>0</v>
      </c>
      <c r="P2792">
        <v>0</v>
      </c>
      <c r="Q2792">
        <v>0</v>
      </c>
      <c r="R2792">
        <v>3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25.699166999999999</v>
      </c>
      <c r="Y2792">
        <v>0</v>
      </c>
      <c r="Z2792">
        <v>0</v>
      </c>
    </row>
    <row r="2793" spans="1:26" x14ac:dyDescent="0.25">
      <c r="A2793">
        <v>2177498</v>
      </c>
      <c r="B2793">
        <v>1</v>
      </c>
      <c r="C2793" t="s">
        <v>76</v>
      </c>
      <c r="D2793" t="s">
        <v>101</v>
      </c>
      <c r="E2793" t="s">
        <v>181</v>
      </c>
      <c r="F2793" t="s">
        <v>8266</v>
      </c>
      <c r="G2793" t="s">
        <v>194</v>
      </c>
      <c r="H2793" t="s">
        <v>46</v>
      </c>
      <c r="I2793" t="s">
        <v>129</v>
      </c>
      <c r="J2793" t="s">
        <v>130</v>
      </c>
      <c r="K2793" t="s">
        <v>131</v>
      </c>
      <c r="L2793" t="s">
        <v>8267</v>
      </c>
      <c r="M2793" t="s">
        <v>8268</v>
      </c>
      <c r="N2793">
        <v>3.2622222220000001</v>
      </c>
      <c r="O2793">
        <v>0</v>
      </c>
      <c r="P2793">
        <v>1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3.262222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2177445</v>
      </c>
      <c r="B2794">
        <v>1</v>
      </c>
      <c r="C2794" t="s">
        <v>77</v>
      </c>
      <c r="D2794" t="s">
        <v>114</v>
      </c>
      <c r="E2794" t="s">
        <v>143</v>
      </c>
      <c r="F2794" t="s">
        <v>8269</v>
      </c>
      <c r="G2794" t="s">
        <v>136</v>
      </c>
      <c r="H2794" t="s">
        <v>47</v>
      </c>
      <c r="I2794" t="s">
        <v>283</v>
      </c>
      <c r="J2794" t="s">
        <v>130</v>
      </c>
      <c r="K2794" t="s">
        <v>131</v>
      </c>
      <c r="L2794" t="s">
        <v>8270</v>
      </c>
      <c r="M2794" t="s">
        <v>8271</v>
      </c>
      <c r="N2794">
        <v>1.3888888E-2</v>
      </c>
      <c r="O2794">
        <v>17</v>
      </c>
      <c r="P2794">
        <v>7</v>
      </c>
      <c r="Q2794">
        <v>0</v>
      </c>
      <c r="R2794">
        <v>0</v>
      </c>
      <c r="S2794">
        <v>62</v>
      </c>
      <c r="T2794">
        <v>330</v>
      </c>
      <c r="U2794">
        <v>0.23611099999999999</v>
      </c>
      <c r="V2794">
        <v>9.7222000000000003E-2</v>
      </c>
      <c r="W2794">
        <v>0</v>
      </c>
      <c r="X2794">
        <v>0</v>
      </c>
      <c r="Y2794">
        <v>0.86111099999999996</v>
      </c>
      <c r="Z2794">
        <v>4.5833329999999997</v>
      </c>
    </row>
    <row r="2795" spans="1:26" x14ac:dyDescent="0.25">
      <c r="A2795">
        <v>2177447</v>
      </c>
      <c r="B2795">
        <v>1</v>
      </c>
      <c r="C2795" t="s">
        <v>77</v>
      </c>
      <c r="D2795" t="s">
        <v>116</v>
      </c>
      <c r="E2795" t="s">
        <v>181</v>
      </c>
      <c r="F2795" t="s">
        <v>8272</v>
      </c>
      <c r="G2795" t="s">
        <v>183</v>
      </c>
      <c r="H2795" t="s">
        <v>46</v>
      </c>
      <c r="I2795" t="s">
        <v>129</v>
      </c>
      <c r="J2795" t="s">
        <v>130</v>
      </c>
      <c r="K2795" t="s">
        <v>131</v>
      </c>
      <c r="L2795" t="s">
        <v>8273</v>
      </c>
      <c r="M2795" t="s">
        <v>8274</v>
      </c>
      <c r="N2795">
        <v>1.237777777</v>
      </c>
      <c r="O2795">
        <v>0</v>
      </c>
      <c r="P2795">
        <v>6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7.4266670000000001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2177513</v>
      </c>
      <c r="B2796">
        <v>1</v>
      </c>
      <c r="C2796" t="s">
        <v>76</v>
      </c>
      <c r="D2796" t="s">
        <v>90</v>
      </c>
      <c r="E2796" t="s">
        <v>161</v>
      </c>
      <c r="F2796" t="s">
        <v>8275</v>
      </c>
      <c r="G2796" t="s">
        <v>128</v>
      </c>
      <c r="H2796" t="s">
        <v>46</v>
      </c>
      <c r="I2796" t="s">
        <v>129</v>
      </c>
      <c r="J2796" t="s">
        <v>130</v>
      </c>
      <c r="K2796" t="s">
        <v>131</v>
      </c>
      <c r="L2796" t="s">
        <v>8276</v>
      </c>
      <c r="M2796" t="s">
        <v>8277</v>
      </c>
      <c r="N2796">
        <v>4.5538888880000004</v>
      </c>
      <c r="O2796">
        <v>0</v>
      </c>
      <c r="P2796">
        <v>13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59.200555999999999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2177448</v>
      </c>
      <c r="B2797">
        <v>1</v>
      </c>
      <c r="C2797" t="s">
        <v>77</v>
      </c>
      <c r="D2797" t="s">
        <v>112</v>
      </c>
      <c r="E2797" t="s">
        <v>126</v>
      </c>
      <c r="F2797" t="s">
        <v>8278</v>
      </c>
      <c r="G2797" t="s">
        <v>444</v>
      </c>
      <c r="H2797" t="s">
        <v>46</v>
      </c>
      <c r="I2797" t="s">
        <v>129</v>
      </c>
      <c r="J2797" t="s">
        <v>130</v>
      </c>
      <c r="K2797" t="s">
        <v>131</v>
      </c>
      <c r="L2797" t="s">
        <v>8279</v>
      </c>
      <c r="M2797" t="s">
        <v>8280</v>
      </c>
      <c r="N2797">
        <v>2.2102777769999999</v>
      </c>
      <c r="O2797">
        <v>0</v>
      </c>
      <c r="P2797">
        <v>0</v>
      </c>
      <c r="Q2797">
        <v>0</v>
      </c>
      <c r="R2797">
        <v>19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41.995277999999999</v>
      </c>
      <c r="Y2797">
        <v>0</v>
      </c>
      <c r="Z2797">
        <v>0</v>
      </c>
    </row>
    <row r="2798" spans="1:26" x14ac:dyDescent="0.25">
      <c r="A2798">
        <v>2177461</v>
      </c>
      <c r="B2798">
        <v>1</v>
      </c>
      <c r="C2798" t="s">
        <v>76</v>
      </c>
      <c r="D2798" t="s">
        <v>102</v>
      </c>
      <c r="E2798" t="s">
        <v>126</v>
      </c>
      <c r="F2798" t="s">
        <v>8281</v>
      </c>
      <c r="G2798" t="s">
        <v>128</v>
      </c>
      <c r="H2798" t="s">
        <v>46</v>
      </c>
      <c r="I2798" t="s">
        <v>129</v>
      </c>
      <c r="J2798" t="s">
        <v>130</v>
      </c>
      <c r="K2798" t="s">
        <v>131</v>
      </c>
      <c r="L2798" t="s">
        <v>8282</v>
      </c>
      <c r="M2798" t="s">
        <v>8283</v>
      </c>
      <c r="N2798">
        <v>1.741666666</v>
      </c>
      <c r="O2798">
        <v>0</v>
      </c>
      <c r="P2798">
        <v>7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12.191667000000001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2177489</v>
      </c>
      <c r="B2799">
        <v>1</v>
      </c>
      <c r="C2799" t="s">
        <v>76</v>
      </c>
      <c r="D2799" t="s">
        <v>100</v>
      </c>
      <c r="E2799" t="s">
        <v>181</v>
      </c>
      <c r="F2799" t="s">
        <v>8284</v>
      </c>
      <c r="G2799" t="s">
        <v>194</v>
      </c>
      <c r="H2799" t="s">
        <v>46</v>
      </c>
      <c r="I2799" t="s">
        <v>129</v>
      </c>
      <c r="J2799" t="s">
        <v>130</v>
      </c>
      <c r="K2799" t="s">
        <v>131</v>
      </c>
      <c r="L2799" t="s">
        <v>8285</v>
      </c>
      <c r="M2799" t="s">
        <v>8286</v>
      </c>
      <c r="N2799">
        <v>2.8677777770000001</v>
      </c>
      <c r="O2799">
        <v>0</v>
      </c>
      <c r="P2799">
        <v>1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2.8677779999999999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2177504</v>
      </c>
      <c r="B2800">
        <v>1</v>
      </c>
      <c r="C2800" t="s">
        <v>76</v>
      </c>
      <c r="D2800" t="s">
        <v>101</v>
      </c>
      <c r="E2800" t="s">
        <v>181</v>
      </c>
      <c r="F2800" t="s">
        <v>8287</v>
      </c>
      <c r="G2800" t="s">
        <v>287</v>
      </c>
      <c r="H2800" t="s">
        <v>46</v>
      </c>
      <c r="I2800" t="s">
        <v>129</v>
      </c>
      <c r="J2800" t="s">
        <v>130</v>
      </c>
      <c r="K2800" t="s">
        <v>131</v>
      </c>
      <c r="L2800" t="s">
        <v>8288</v>
      </c>
      <c r="M2800" t="s">
        <v>8289</v>
      </c>
      <c r="N2800">
        <v>4.5250000000000004</v>
      </c>
      <c r="O2800">
        <v>0</v>
      </c>
      <c r="P2800">
        <v>1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4.5250000000000004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2177457</v>
      </c>
      <c r="B2801">
        <v>1</v>
      </c>
      <c r="C2801" t="s">
        <v>76</v>
      </c>
      <c r="D2801" t="s">
        <v>94</v>
      </c>
      <c r="E2801" t="s">
        <v>181</v>
      </c>
      <c r="F2801" t="s">
        <v>8290</v>
      </c>
      <c r="G2801" t="s">
        <v>194</v>
      </c>
      <c r="H2801" t="s">
        <v>46</v>
      </c>
      <c r="I2801" t="s">
        <v>129</v>
      </c>
      <c r="J2801" t="s">
        <v>130</v>
      </c>
      <c r="K2801" t="s">
        <v>131</v>
      </c>
      <c r="L2801" t="s">
        <v>8291</v>
      </c>
      <c r="M2801" t="s">
        <v>8292</v>
      </c>
      <c r="N2801">
        <v>1.7838888879999999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1.7838890000000001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2177467</v>
      </c>
      <c r="B2802">
        <v>1</v>
      </c>
      <c r="C2802" t="s">
        <v>76</v>
      </c>
      <c r="D2802" t="s">
        <v>93</v>
      </c>
      <c r="E2802" t="s">
        <v>181</v>
      </c>
      <c r="F2802" t="s">
        <v>8293</v>
      </c>
      <c r="G2802" t="s">
        <v>194</v>
      </c>
      <c r="H2802" t="s">
        <v>46</v>
      </c>
      <c r="I2802" t="s">
        <v>129</v>
      </c>
      <c r="J2802" t="s">
        <v>130</v>
      </c>
      <c r="K2802" t="s">
        <v>131</v>
      </c>
      <c r="L2802" t="s">
        <v>8294</v>
      </c>
      <c r="M2802" t="s">
        <v>8295</v>
      </c>
      <c r="N2802">
        <v>7.471666666</v>
      </c>
      <c r="O2802">
        <v>0</v>
      </c>
      <c r="P2802">
        <v>1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7.4716670000000001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2177462</v>
      </c>
      <c r="B2803">
        <v>1</v>
      </c>
      <c r="C2803" t="s">
        <v>77</v>
      </c>
      <c r="D2803" t="s">
        <v>113</v>
      </c>
      <c r="E2803" t="s">
        <v>126</v>
      </c>
      <c r="F2803" t="s">
        <v>8296</v>
      </c>
      <c r="G2803" t="s">
        <v>671</v>
      </c>
      <c r="H2803" t="s">
        <v>46</v>
      </c>
      <c r="I2803" t="s">
        <v>129</v>
      </c>
      <c r="J2803" t="s">
        <v>130</v>
      </c>
      <c r="K2803" t="s">
        <v>131</v>
      </c>
      <c r="L2803" t="s">
        <v>8297</v>
      </c>
      <c r="M2803" t="s">
        <v>8298</v>
      </c>
      <c r="N2803">
        <v>1.790277777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11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19.693055999999999</v>
      </c>
    </row>
    <row r="2804" spans="1:26" x14ac:dyDescent="0.25">
      <c r="A2804">
        <v>2177465</v>
      </c>
      <c r="B2804">
        <v>1</v>
      </c>
      <c r="C2804" t="s">
        <v>76</v>
      </c>
      <c r="D2804" t="s">
        <v>93</v>
      </c>
      <c r="E2804" t="s">
        <v>181</v>
      </c>
      <c r="F2804" t="s">
        <v>8299</v>
      </c>
      <c r="G2804" t="s">
        <v>194</v>
      </c>
      <c r="H2804" t="s">
        <v>46</v>
      </c>
      <c r="I2804" t="s">
        <v>129</v>
      </c>
      <c r="J2804" t="s">
        <v>130</v>
      </c>
      <c r="K2804" t="s">
        <v>131</v>
      </c>
      <c r="L2804" t="s">
        <v>8300</v>
      </c>
      <c r="M2804" t="s">
        <v>8301</v>
      </c>
      <c r="N2804">
        <v>6.5827777770000004</v>
      </c>
      <c r="O2804">
        <v>0</v>
      </c>
      <c r="P2804">
        <v>2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13.165556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2177464</v>
      </c>
      <c r="B2805">
        <v>1</v>
      </c>
      <c r="C2805" t="s">
        <v>77</v>
      </c>
      <c r="D2805" t="s">
        <v>123</v>
      </c>
      <c r="E2805" t="s">
        <v>143</v>
      </c>
      <c r="F2805" t="s">
        <v>8302</v>
      </c>
      <c r="G2805" t="s">
        <v>136</v>
      </c>
      <c r="H2805" t="s">
        <v>47</v>
      </c>
      <c r="I2805" t="s">
        <v>283</v>
      </c>
      <c r="J2805" t="s">
        <v>130</v>
      </c>
      <c r="K2805" t="s">
        <v>131</v>
      </c>
      <c r="L2805" t="s">
        <v>8303</v>
      </c>
      <c r="M2805" t="s">
        <v>8304</v>
      </c>
      <c r="N2805">
        <v>9.1666660000000004E-3</v>
      </c>
      <c r="O2805">
        <v>19</v>
      </c>
      <c r="P2805">
        <v>1040</v>
      </c>
      <c r="Q2805">
        <v>0</v>
      </c>
      <c r="R2805">
        <v>0</v>
      </c>
      <c r="S2805">
        <v>0</v>
      </c>
      <c r="T2805">
        <v>0</v>
      </c>
      <c r="U2805">
        <v>0.17416699999999999</v>
      </c>
      <c r="V2805">
        <v>9.5333330000000007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2177555</v>
      </c>
      <c r="B2806">
        <v>1</v>
      </c>
      <c r="C2806" t="s">
        <v>76</v>
      </c>
      <c r="D2806" t="s">
        <v>95</v>
      </c>
      <c r="E2806" t="s">
        <v>126</v>
      </c>
      <c r="F2806" t="s">
        <v>2846</v>
      </c>
      <c r="G2806" t="s">
        <v>128</v>
      </c>
      <c r="H2806" t="s">
        <v>46</v>
      </c>
      <c r="I2806" t="s">
        <v>129</v>
      </c>
      <c r="J2806" t="s">
        <v>130</v>
      </c>
      <c r="K2806" t="s">
        <v>131</v>
      </c>
      <c r="L2806" t="s">
        <v>8305</v>
      </c>
      <c r="M2806" t="s">
        <v>8306</v>
      </c>
      <c r="N2806">
        <v>2.2102777769999999</v>
      </c>
      <c r="O2806">
        <v>0</v>
      </c>
      <c r="P2806">
        <v>16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35.364443999999999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2177472</v>
      </c>
      <c r="B2807">
        <v>1</v>
      </c>
      <c r="C2807" t="s">
        <v>77</v>
      </c>
      <c r="D2807" t="s">
        <v>116</v>
      </c>
      <c r="E2807" t="s">
        <v>186</v>
      </c>
      <c r="F2807" t="s">
        <v>8307</v>
      </c>
      <c r="G2807" t="s">
        <v>136</v>
      </c>
      <c r="H2807" t="s">
        <v>47</v>
      </c>
      <c r="I2807" t="s">
        <v>129</v>
      </c>
      <c r="J2807" t="s">
        <v>130</v>
      </c>
      <c r="K2807" t="s">
        <v>131</v>
      </c>
      <c r="L2807" t="s">
        <v>8308</v>
      </c>
      <c r="M2807" t="s">
        <v>8309</v>
      </c>
      <c r="N2807">
        <v>0.47027777700000001</v>
      </c>
      <c r="O2807">
        <v>88</v>
      </c>
      <c r="P2807">
        <v>398</v>
      </c>
      <c r="Q2807">
        <v>0</v>
      </c>
      <c r="R2807">
        <v>0</v>
      </c>
      <c r="S2807">
        <v>0</v>
      </c>
      <c r="T2807">
        <v>15</v>
      </c>
      <c r="U2807">
        <v>41.384444000000002</v>
      </c>
      <c r="V2807">
        <v>187.17055500000001</v>
      </c>
      <c r="W2807">
        <v>0</v>
      </c>
      <c r="X2807">
        <v>0</v>
      </c>
      <c r="Y2807">
        <v>0</v>
      </c>
      <c r="Z2807">
        <v>7.0541669999999996</v>
      </c>
    </row>
    <row r="2808" spans="1:26" x14ac:dyDescent="0.25">
      <c r="A2808">
        <v>2177470</v>
      </c>
      <c r="B2808">
        <v>1</v>
      </c>
      <c r="C2808" t="s">
        <v>77</v>
      </c>
      <c r="D2808" t="s">
        <v>124</v>
      </c>
      <c r="E2808" t="s">
        <v>181</v>
      </c>
      <c r="F2808" t="s">
        <v>8310</v>
      </c>
      <c r="G2808" t="s">
        <v>183</v>
      </c>
      <c r="H2808" t="s">
        <v>46</v>
      </c>
      <c r="I2808" t="s">
        <v>129</v>
      </c>
      <c r="J2808" t="s">
        <v>130</v>
      </c>
      <c r="K2808" t="s">
        <v>131</v>
      </c>
      <c r="L2808" t="s">
        <v>8311</v>
      </c>
      <c r="M2808" t="s">
        <v>8312</v>
      </c>
      <c r="N2808">
        <v>4.9247222219999998</v>
      </c>
      <c r="O2808">
        <v>0</v>
      </c>
      <c r="P2808">
        <v>2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9.8494440000000001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2177490</v>
      </c>
      <c r="B2809">
        <v>1</v>
      </c>
      <c r="C2809" t="s">
        <v>76</v>
      </c>
      <c r="D2809" t="s">
        <v>96</v>
      </c>
      <c r="E2809" t="s">
        <v>181</v>
      </c>
      <c r="F2809" t="s">
        <v>8313</v>
      </c>
      <c r="G2809" t="s">
        <v>163</v>
      </c>
      <c r="H2809" t="s">
        <v>46</v>
      </c>
      <c r="I2809" t="s">
        <v>129</v>
      </c>
      <c r="J2809" t="s">
        <v>130</v>
      </c>
      <c r="K2809" t="s">
        <v>131</v>
      </c>
      <c r="L2809" t="s">
        <v>8314</v>
      </c>
      <c r="M2809" t="s">
        <v>8301</v>
      </c>
      <c r="N2809">
        <v>6.210555555</v>
      </c>
      <c r="O2809">
        <v>0</v>
      </c>
      <c r="P2809">
        <v>1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6.2105560000000004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2177481</v>
      </c>
      <c r="B2810">
        <v>1</v>
      </c>
      <c r="C2810" t="s">
        <v>77</v>
      </c>
      <c r="D2810" t="s">
        <v>109</v>
      </c>
      <c r="E2810" t="s">
        <v>161</v>
      </c>
      <c r="F2810" t="s">
        <v>8315</v>
      </c>
      <c r="G2810" t="s">
        <v>259</v>
      </c>
      <c r="H2810" t="s">
        <v>46</v>
      </c>
      <c r="I2810" t="s">
        <v>129</v>
      </c>
      <c r="J2810" t="s">
        <v>130</v>
      </c>
      <c r="K2810" t="s">
        <v>131</v>
      </c>
      <c r="L2810" t="s">
        <v>8316</v>
      </c>
      <c r="M2810" t="s">
        <v>8317</v>
      </c>
      <c r="N2810">
        <v>1.535833333</v>
      </c>
      <c r="O2810">
        <v>0</v>
      </c>
      <c r="P2810">
        <v>497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763.309167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2177527</v>
      </c>
      <c r="B2811">
        <v>1</v>
      </c>
      <c r="C2811" t="s">
        <v>76</v>
      </c>
      <c r="D2811" t="s">
        <v>81</v>
      </c>
      <c r="E2811" t="s">
        <v>181</v>
      </c>
      <c r="F2811" t="s">
        <v>8318</v>
      </c>
      <c r="G2811" t="s">
        <v>287</v>
      </c>
      <c r="H2811" t="s">
        <v>46</v>
      </c>
      <c r="I2811" t="s">
        <v>129</v>
      </c>
      <c r="J2811" t="s">
        <v>130</v>
      </c>
      <c r="K2811" t="s">
        <v>131</v>
      </c>
      <c r="L2811" t="s">
        <v>8319</v>
      </c>
      <c r="M2811" t="s">
        <v>8320</v>
      </c>
      <c r="N2811">
        <v>5.006388888</v>
      </c>
      <c r="O2811">
        <v>0</v>
      </c>
      <c r="P2811">
        <v>8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40.051110999999999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2177488</v>
      </c>
      <c r="B2812">
        <v>1</v>
      </c>
      <c r="C2812" t="s">
        <v>77</v>
      </c>
      <c r="D2812" t="s">
        <v>124</v>
      </c>
      <c r="E2812" t="s">
        <v>186</v>
      </c>
      <c r="F2812" t="s">
        <v>3794</v>
      </c>
      <c r="G2812" t="s">
        <v>136</v>
      </c>
      <c r="H2812" t="s">
        <v>47</v>
      </c>
      <c r="I2812" t="s">
        <v>129</v>
      </c>
      <c r="J2812" t="s">
        <v>130</v>
      </c>
      <c r="K2812" t="s">
        <v>131</v>
      </c>
      <c r="L2812" t="s">
        <v>8321</v>
      </c>
      <c r="M2812" t="s">
        <v>8322</v>
      </c>
      <c r="N2812">
        <v>1.571388888</v>
      </c>
      <c r="O2812">
        <v>13</v>
      </c>
      <c r="P2812">
        <v>1012</v>
      </c>
      <c r="Q2812">
        <v>0</v>
      </c>
      <c r="R2812">
        <v>0</v>
      </c>
      <c r="S2812">
        <v>0</v>
      </c>
      <c r="T2812">
        <v>0</v>
      </c>
      <c r="U2812">
        <v>20.428056000000002</v>
      </c>
      <c r="V2812">
        <v>1590.245555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2177480</v>
      </c>
      <c r="B2813">
        <v>1</v>
      </c>
      <c r="C2813" t="s">
        <v>76</v>
      </c>
      <c r="D2813" t="s">
        <v>95</v>
      </c>
      <c r="E2813" t="s">
        <v>126</v>
      </c>
      <c r="F2813" t="s">
        <v>8323</v>
      </c>
      <c r="G2813" t="s">
        <v>140</v>
      </c>
      <c r="H2813" t="s">
        <v>46</v>
      </c>
      <c r="I2813" t="s">
        <v>129</v>
      </c>
      <c r="J2813" t="s">
        <v>130</v>
      </c>
      <c r="K2813" t="s">
        <v>131</v>
      </c>
      <c r="L2813" t="s">
        <v>8324</v>
      </c>
      <c r="M2813" t="s">
        <v>8325</v>
      </c>
      <c r="N2813">
        <v>1.589722222</v>
      </c>
      <c r="O2813">
        <v>0</v>
      </c>
      <c r="P2813">
        <v>43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68.358056000000005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2177503</v>
      </c>
      <c r="B2814">
        <v>1</v>
      </c>
      <c r="C2814" t="s">
        <v>76</v>
      </c>
      <c r="D2814" t="s">
        <v>78</v>
      </c>
      <c r="E2814" t="s">
        <v>181</v>
      </c>
      <c r="F2814" t="s">
        <v>8326</v>
      </c>
      <c r="G2814" t="s">
        <v>287</v>
      </c>
      <c r="H2814" t="s">
        <v>46</v>
      </c>
      <c r="I2814" t="s">
        <v>129</v>
      </c>
      <c r="J2814" t="s">
        <v>130</v>
      </c>
      <c r="K2814" t="s">
        <v>131</v>
      </c>
      <c r="L2814" t="s">
        <v>8327</v>
      </c>
      <c r="M2814" t="s">
        <v>8328</v>
      </c>
      <c r="N2814">
        <v>2.633611111</v>
      </c>
      <c r="O2814">
        <v>0</v>
      </c>
      <c r="P2814">
        <v>13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34.236944000000001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2177484</v>
      </c>
      <c r="B2815">
        <v>1</v>
      </c>
      <c r="C2815" t="s">
        <v>76</v>
      </c>
      <c r="D2815" t="s">
        <v>79</v>
      </c>
      <c r="E2815" t="s">
        <v>181</v>
      </c>
      <c r="F2815" t="s">
        <v>8329</v>
      </c>
      <c r="G2815" t="s">
        <v>636</v>
      </c>
      <c r="H2815" t="s">
        <v>46</v>
      </c>
      <c r="I2815" t="s">
        <v>129</v>
      </c>
      <c r="J2815" t="s">
        <v>15</v>
      </c>
      <c r="K2815" t="s">
        <v>131</v>
      </c>
      <c r="L2815" t="s">
        <v>8330</v>
      </c>
      <c r="M2815" t="s">
        <v>8331</v>
      </c>
      <c r="N2815">
        <v>1.716388888</v>
      </c>
      <c r="O2815">
        <v>0</v>
      </c>
      <c r="P2815">
        <v>2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3.4327779999999999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2177487</v>
      </c>
      <c r="B2816">
        <v>1</v>
      </c>
      <c r="C2816" t="s">
        <v>76</v>
      </c>
      <c r="D2816" t="s">
        <v>87</v>
      </c>
      <c r="E2816" t="s">
        <v>126</v>
      </c>
      <c r="F2816" t="s">
        <v>8332</v>
      </c>
      <c r="G2816" t="s">
        <v>128</v>
      </c>
      <c r="H2816" t="s">
        <v>46</v>
      </c>
      <c r="I2816" t="s">
        <v>129</v>
      </c>
      <c r="J2816" t="s">
        <v>130</v>
      </c>
      <c r="K2816" t="s">
        <v>131</v>
      </c>
      <c r="L2816" t="s">
        <v>8333</v>
      </c>
      <c r="M2816" t="s">
        <v>8334</v>
      </c>
      <c r="N2816">
        <v>1.2211111109999999</v>
      </c>
      <c r="O2816">
        <v>0</v>
      </c>
      <c r="P2816">
        <v>8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9.7688889999999997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2177492</v>
      </c>
      <c r="B2817">
        <v>1</v>
      </c>
      <c r="C2817" t="s">
        <v>77</v>
      </c>
      <c r="D2817" t="s">
        <v>124</v>
      </c>
      <c r="E2817" t="s">
        <v>181</v>
      </c>
      <c r="F2817" t="s">
        <v>8335</v>
      </c>
      <c r="G2817" t="s">
        <v>287</v>
      </c>
      <c r="H2817" t="s">
        <v>46</v>
      </c>
      <c r="I2817" t="s">
        <v>129</v>
      </c>
      <c r="J2817" t="s">
        <v>130</v>
      </c>
      <c r="K2817" t="s">
        <v>131</v>
      </c>
      <c r="L2817" t="s">
        <v>8336</v>
      </c>
      <c r="M2817" t="s">
        <v>8337</v>
      </c>
      <c r="N2817">
        <v>4.9644444439999997</v>
      </c>
      <c r="O2817">
        <v>0</v>
      </c>
      <c r="P2817">
        <v>11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54.608888999999998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2177494</v>
      </c>
      <c r="B2818">
        <v>1</v>
      </c>
      <c r="C2818" t="s">
        <v>76</v>
      </c>
      <c r="D2818" t="s">
        <v>80</v>
      </c>
      <c r="E2818" t="s">
        <v>181</v>
      </c>
      <c r="F2818" t="s">
        <v>8338</v>
      </c>
      <c r="G2818" t="s">
        <v>128</v>
      </c>
      <c r="H2818" t="s">
        <v>46</v>
      </c>
      <c r="I2818" t="s">
        <v>129</v>
      </c>
      <c r="J2818" t="s">
        <v>130</v>
      </c>
      <c r="K2818" t="s">
        <v>131</v>
      </c>
      <c r="L2818" t="s">
        <v>8339</v>
      </c>
      <c r="M2818" t="s">
        <v>8340</v>
      </c>
      <c r="N2818">
        <v>6.4869444439999997</v>
      </c>
      <c r="O2818">
        <v>0</v>
      </c>
      <c r="P2818">
        <v>40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259.477778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2177496</v>
      </c>
      <c r="B2819">
        <v>1</v>
      </c>
      <c r="C2819" t="s">
        <v>77</v>
      </c>
      <c r="D2819" t="s">
        <v>116</v>
      </c>
      <c r="E2819" t="s">
        <v>134</v>
      </c>
      <c r="F2819" t="s">
        <v>4842</v>
      </c>
      <c r="G2819" t="s">
        <v>136</v>
      </c>
      <c r="H2819" t="s">
        <v>47</v>
      </c>
      <c r="I2819" t="s">
        <v>129</v>
      </c>
      <c r="J2819" t="s">
        <v>130</v>
      </c>
      <c r="K2819" t="s">
        <v>131</v>
      </c>
      <c r="L2819" t="s">
        <v>8341</v>
      </c>
      <c r="M2819" t="s">
        <v>8342</v>
      </c>
      <c r="N2819">
        <v>0.69222222200000005</v>
      </c>
      <c r="O2819">
        <v>83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57.454444000000002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2177528</v>
      </c>
      <c r="B2820">
        <v>1</v>
      </c>
      <c r="C2820" t="s">
        <v>77</v>
      </c>
      <c r="D2820" t="s">
        <v>118</v>
      </c>
      <c r="E2820" t="s">
        <v>126</v>
      </c>
      <c r="F2820" t="s">
        <v>8343</v>
      </c>
      <c r="G2820" t="s">
        <v>259</v>
      </c>
      <c r="H2820" t="s">
        <v>46</v>
      </c>
      <c r="I2820" t="s">
        <v>129</v>
      </c>
      <c r="J2820" t="s">
        <v>130</v>
      </c>
      <c r="K2820" t="s">
        <v>131</v>
      </c>
      <c r="L2820" t="s">
        <v>8344</v>
      </c>
      <c r="M2820" t="s">
        <v>8345</v>
      </c>
      <c r="N2820">
        <v>3.1949999999999998</v>
      </c>
      <c r="O2820">
        <v>0</v>
      </c>
      <c r="P2820">
        <v>230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734.85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2177535</v>
      </c>
      <c r="B2821">
        <v>1</v>
      </c>
      <c r="C2821" t="s">
        <v>77</v>
      </c>
      <c r="D2821" t="s">
        <v>123</v>
      </c>
      <c r="E2821" t="s">
        <v>126</v>
      </c>
      <c r="F2821" t="s">
        <v>8346</v>
      </c>
      <c r="G2821" t="s">
        <v>128</v>
      </c>
      <c r="H2821" t="s">
        <v>46</v>
      </c>
      <c r="I2821" t="s">
        <v>129</v>
      </c>
      <c r="J2821" t="s">
        <v>130</v>
      </c>
      <c r="K2821" t="s">
        <v>131</v>
      </c>
      <c r="L2821" t="s">
        <v>8347</v>
      </c>
      <c r="M2821" t="s">
        <v>8348</v>
      </c>
      <c r="N2821">
        <v>2.5347222220000001</v>
      </c>
      <c r="O2821">
        <v>0</v>
      </c>
      <c r="P2821">
        <v>46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116.597222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2177495</v>
      </c>
      <c r="B2822">
        <v>1</v>
      </c>
      <c r="C2822" t="s">
        <v>76</v>
      </c>
      <c r="D2822" t="s">
        <v>107</v>
      </c>
      <c r="E2822" t="s">
        <v>718</v>
      </c>
      <c r="F2822" t="s">
        <v>7133</v>
      </c>
      <c r="G2822" t="s">
        <v>726</v>
      </c>
      <c r="H2822" t="s">
        <v>46</v>
      </c>
      <c r="I2822" t="s">
        <v>129</v>
      </c>
      <c r="J2822" t="s">
        <v>130</v>
      </c>
      <c r="K2822" t="s">
        <v>131</v>
      </c>
      <c r="L2822" t="s">
        <v>8349</v>
      </c>
      <c r="M2822" t="s">
        <v>8350</v>
      </c>
      <c r="N2822">
        <v>8.2808333330000004</v>
      </c>
      <c r="O2822">
        <v>0</v>
      </c>
      <c r="P2822">
        <v>45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372.63749999999999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2177508</v>
      </c>
      <c r="B2823">
        <v>1</v>
      </c>
      <c r="C2823" t="s">
        <v>77</v>
      </c>
      <c r="D2823" t="s">
        <v>124</v>
      </c>
      <c r="E2823" t="s">
        <v>181</v>
      </c>
      <c r="F2823" t="s">
        <v>8351</v>
      </c>
      <c r="G2823" t="s">
        <v>163</v>
      </c>
      <c r="H2823" t="s">
        <v>46</v>
      </c>
      <c r="I2823" t="s">
        <v>129</v>
      </c>
      <c r="J2823" t="s">
        <v>130</v>
      </c>
      <c r="K2823" t="s">
        <v>131</v>
      </c>
      <c r="L2823" t="s">
        <v>8352</v>
      </c>
      <c r="M2823" t="s">
        <v>8353</v>
      </c>
      <c r="N2823">
        <v>1.5844444440000001</v>
      </c>
      <c r="O2823">
        <v>0</v>
      </c>
      <c r="P2823">
        <v>1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1.584444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2177550</v>
      </c>
      <c r="B2824">
        <v>1</v>
      </c>
      <c r="C2824" t="s">
        <v>76</v>
      </c>
      <c r="D2824" t="s">
        <v>92</v>
      </c>
      <c r="E2824" t="s">
        <v>718</v>
      </c>
      <c r="F2824" t="s">
        <v>8354</v>
      </c>
      <c r="G2824" t="s">
        <v>726</v>
      </c>
      <c r="H2824" t="s">
        <v>46</v>
      </c>
      <c r="I2824" t="s">
        <v>129</v>
      </c>
      <c r="J2824" t="s">
        <v>130</v>
      </c>
      <c r="K2824" t="s">
        <v>131</v>
      </c>
      <c r="L2824" t="s">
        <v>8355</v>
      </c>
      <c r="M2824" t="s">
        <v>8356</v>
      </c>
      <c r="N2824">
        <v>7.5963888879999999</v>
      </c>
      <c r="O2824">
        <v>0</v>
      </c>
      <c r="P2824">
        <v>0</v>
      </c>
      <c r="Q2824">
        <v>0</v>
      </c>
      <c r="R2824">
        <v>46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349.43388900000002</v>
      </c>
      <c r="Y2824">
        <v>0</v>
      </c>
      <c r="Z2824">
        <v>0</v>
      </c>
    </row>
    <row r="2825" spans="1:26" x14ac:dyDescent="0.25">
      <c r="A2825">
        <v>2177506</v>
      </c>
      <c r="B2825">
        <v>1</v>
      </c>
      <c r="C2825" t="s">
        <v>77</v>
      </c>
      <c r="D2825" t="s">
        <v>124</v>
      </c>
      <c r="E2825" t="s">
        <v>126</v>
      </c>
      <c r="F2825" t="s">
        <v>1300</v>
      </c>
      <c r="G2825" t="s">
        <v>128</v>
      </c>
      <c r="H2825" t="s">
        <v>46</v>
      </c>
      <c r="I2825" t="s">
        <v>129</v>
      </c>
      <c r="J2825" t="s">
        <v>130</v>
      </c>
      <c r="K2825" t="s">
        <v>131</v>
      </c>
      <c r="L2825" t="s">
        <v>8357</v>
      </c>
      <c r="M2825" t="s">
        <v>8358</v>
      </c>
      <c r="N2825">
        <v>7.8491666660000003</v>
      </c>
      <c r="O2825">
        <v>0</v>
      </c>
      <c r="P2825">
        <v>225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1766.0625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2177510</v>
      </c>
      <c r="B2826">
        <v>1</v>
      </c>
      <c r="C2826" t="s">
        <v>76</v>
      </c>
      <c r="D2826" t="s">
        <v>96</v>
      </c>
      <c r="E2826" t="s">
        <v>161</v>
      </c>
      <c r="F2826" t="s">
        <v>8359</v>
      </c>
      <c r="G2826" t="s">
        <v>163</v>
      </c>
      <c r="H2826" t="s">
        <v>46</v>
      </c>
      <c r="I2826" t="s">
        <v>129</v>
      </c>
      <c r="J2826" t="s">
        <v>130</v>
      </c>
      <c r="K2826" t="s">
        <v>131</v>
      </c>
      <c r="L2826" t="s">
        <v>8360</v>
      </c>
      <c r="M2826" t="s">
        <v>8361</v>
      </c>
      <c r="N2826">
        <v>1.7805555550000001</v>
      </c>
      <c r="O2826">
        <v>0</v>
      </c>
      <c r="P2826">
        <v>66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117.516667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2177499</v>
      </c>
      <c r="B2827">
        <v>1</v>
      </c>
      <c r="C2827" t="s">
        <v>77</v>
      </c>
      <c r="D2827" t="s">
        <v>114</v>
      </c>
      <c r="E2827" t="s">
        <v>126</v>
      </c>
      <c r="F2827" t="s">
        <v>8362</v>
      </c>
      <c r="G2827" t="s">
        <v>366</v>
      </c>
      <c r="H2827" t="s">
        <v>46</v>
      </c>
      <c r="I2827" t="s">
        <v>129</v>
      </c>
      <c r="J2827" t="s">
        <v>130</v>
      </c>
      <c r="K2827" t="s">
        <v>251</v>
      </c>
      <c r="L2827" t="s">
        <v>8363</v>
      </c>
      <c r="M2827" t="s">
        <v>8364</v>
      </c>
      <c r="N2827">
        <v>1.889175</v>
      </c>
      <c r="O2827">
        <v>0</v>
      </c>
      <c r="P2827">
        <v>163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307.93552499999998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2177514</v>
      </c>
      <c r="B2828">
        <v>1</v>
      </c>
      <c r="C2828" t="s">
        <v>76</v>
      </c>
      <c r="D2828" t="s">
        <v>99</v>
      </c>
      <c r="E2828" t="s">
        <v>126</v>
      </c>
      <c r="F2828" t="s">
        <v>8365</v>
      </c>
      <c r="G2828" t="s">
        <v>128</v>
      </c>
      <c r="H2828" t="s">
        <v>46</v>
      </c>
      <c r="I2828" t="s">
        <v>129</v>
      </c>
      <c r="J2828" t="s">
        <v>130</v>
      </c>
      <c r="K2828" t="s">
        <v>131</v>
      </c>
      <c r="L2828" t="s">
        <v>8366</v>
      </c>
      <c r="M2828" t="s">
        <v>8367</v>
      </c>
      <c r="N2828">
        <v>0.91111111099999997</v>
      </c>
      <c r="O2828">
        <v>0</v>
      </c>
      <c r="P2828">
        <v>7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6.3777780000000002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2177536</v>
      </c>
      <c r="B2829">
        <v>1</v>
      </c>
      <c r="C2829" t="s">
        <v>76</v>
      </c>
      <c r="D2829" t="s">
        <v>91</v>
      </c>
      <c r="E2829" t="s">
        <v>718</v>
      </c>
      <c r="F2829" t="s">
        <v>8368</v>
      </c>
      <c r="G2829" t="s">
        <v>636</v>
      </c>
      <c r="H2829" t="s">
        <v>46</v>
      </c>
      <c r="I2829" t="s">
        <v>129</v>
      </c>
      <c r="J2829" t="s">
        <v>130</v>
      </c>
      <c r="K2829" t="s">
        <v>131</v>
      </c>
      <c r="L2829" t="s">
        <v>8369</v>
      </c>
      <c r="M2829" t="s">
        <v>8370</v>
      </c>
      <c r="N2829">
        <v>2.267222222</v>
      </c>
      <c r="O2829">
        <v>0</v>
      </c>
      <c r="P2829">
        <v>52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117.895556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2177522</v>
      </c>
      <c r="B2830">
        <v>1</v>
      </c>
      <c r="C2830" t="s">
        <v>77</v>
      </c>
      <c r="D2830" t="s">
        <v>123</v>
      </c>
      <c r="E2830" t="s">
        <v>134</v>
      </c>
      <c r="F2830" t="s">
        <v>8371</v>
      </c>
      <c r="G2830" t="s">
        <v>136</v>
      </c>
      <c r="H2830" t="s">
        <v>47</v>
      </c>
      <c r="I2830" t="s">
        <v>129</v>
      </c>
      <c r="J2830" t="s">
        <v>130</v>
      </c>
      <c r="K2830" t="s">
        <v>131</v>
      </c>
      <c r="L2830" t="s">
        <v>8372</v>
      </c>
      <c r="M2830" t="s">
        <v>8373</v>
      </c>
      <c r="N2830">
        <v>3.826944444</v>
      </c>
      <c r="O2830">
        <v>82</v>
      </c>
      <c r="P2830">
        <v>131</v>
      </c>
      <c r="Q2830">
        <v>0</v>
      </c>
      <c r="R2830">
        <v>0</v>
      </c>
      <c r="S2830">
        <v>0</v>
      </c>
      <c r="T2830">
        <v>0</v>
      </c>
      <c r="U2830">
        <v>313.80944399999998</v>
      </c>
      <c r="V2830">
        <v>501.329722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2177526</v>
      </c>
      <c r="B2831">
        <v>1</v>
      </c>
      <c r="C2831" t="s">
        <v>76</v>
      </c>
      <c r="D2831" t="s">
        <v>94</v>
      </c>
      <c r="E2831" t="s">
        <v>126</v>
      </c>
      <c r="F2831" t="s">
        <v>8374</v>
      </c>
      <c r="G2831" t="s">
        <v>140</v>
      </c>
      <c r="H2831" t="s">
        <v>46</v>
      </c>
      <c r="I2831" t="s">
        <v>129</v>
      </c>
      <c r="J2831" t="s">
        <v>130</v>
      </c>
      <c r="K2831" t="s">
        <v>131</v>
      </c>
      <c r="L2831" t="s">
        <v>8375</v>
      </c>
      <c r="M2831" t="s">
        <v>8376</v>
      </c>
      <c r="N2831">
        <v>1.4722222220000001</v>
      </c>
      <c r="O2831">
        <v>0</v>
      </c>
      <c r="P2831">
        <v>33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48.583333000000003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2177529</v>
      </c>
      <c r="B2832">
        <v>1</v>
      </c>
      <c r="C2832" t="s">
        <v>76</v>
      </c>
      <c r="D2832" t="s">
        <v>81</v>
      </c>
      <c r="E2832" t="s">
        <v>181</v>
      </c>
      <c r="F2832" t="s">
        <v>8377</v>
      </c>
      <c r="G2832" t="s">
        <v>183</v>
      </c>
      <c r="H2832" t="s">
        <v>46</v>
      </c>
      <c r="I2832" t="s">
        <v>129</v>
      </c>
      <c r="J2832" t="s">
        <v>130</v>
      </c>
      <c r="K2832" t="s">
        <v>131</v>
      </c>
      <c r="L2832" t="s">
        <v>8378</v>
      </c>
      <c r="M2832" t="s">
        <v>8379</v>
      </c>
      <c r="N2832">
        <v>7.6583333329999999</v>
      </c>
      <c r="O2832">
        <v>0</v>
      </c>
      <c r="P2832">
        <v>11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84.241667000000007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2177541</v>
      </c>
      <c r="B2833">
        <v>1</v>
      </c>
      <c r="C2833" t="s">
        <v>76</v>
      </c>
      <c r="D2833" t="s">
        <v>103</v>
      </c>
      <c r="E2833" t="s">
        <v>181</v>
      </c>
      <c r="F2833" t="s">
        <v>8380</v>
      </c>
      <c r="G2833" t="s">
        <v>287</v>
      </c>
      <c r="H2833" t="s">
        <v>46</v>
      </c>
      <c r="I2833" t="s">
        <v>129</v>
      </c>
      <c r="J2833" t="s">
        <v>130</v>
      </c>
      <c r="K2833" t="s">
        <v>131</v>
      </c>
      <c r="L2833" t="s">
        <v>8381</v>
      </c>
      <c r="M2833" t="s">
        <v>8382</v>
      </c>
      <c r="N2833">
        <v>6.1563888880000004</v>
      </c>
      <c r="O2833">
        <v>0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6.1563889999999999</v>
      </c>
      <c r="Y2833">
        <v>0</v>
      </c>
      <c r="Z2833">
        <v>0</v>
      </c>
    </row>
    <row r="2834" spans="1:26" x14ac:dyDescent="0.25">
      <c r="A2834">
        <v>2177544</v>
      </c>
      <c r="B2834">
        <v>1</v>
      </c>
      <c r="C2834" t="s">
        <v>77</v>
      </c>
      <c r="D2834" t="s">
        <v>119</v>
      </c>
      <c r="E2834" t="s">
        <v>161</v>
      </c>
      <c r="F2834" t="s">
        <v>8383</v>
      </c>
      <c r="G2834" t="s">
        <v>402</v>
      </c>
      <c r="H2834" t="s">
        <v>46</v>
      </c>
      <c r="I2834" t="s">
        <v>129</v>
      </c>
      <c r="J2834" t="s">
        <v>130</v>
      </c>
      <c r="K2834" t="s">
        <v>131</v>
      </c>
      <c r="L2834" t="s">
        <v>8384</v>
      </c>
      <c r="M2834" t="s">
        <v>8385</v>
      </c>
      <c r="N2834">
        <v>0.514444444</v>
      </c>
      <c r="O2834">
        <v>0</v>
      </c>
      <c r="P2834">
        <v>215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110.605555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2177548</v>
      </c>
      <c r="B2835">
        <v>1</v>
      </c>
      <c r="C2835" t="s">
        <v>77</v>
      </c>
      <c r="D2835" t="s">
        <v>108</v>
      </c>
      <c r="E2835" t="s">
        <v>181</v>
      </c>
      <c r="F2835" t="s">
        <v>8386</v>
      </c>
      <c r="G2835" t="s">
        <v>194</v>
      </c>
      <c r="H2835" t="s">
        <v>46</v>
      </c>
      <c r="I2835" t="s">
        <v>129</v>
      </c>
      <c r="J2835" t="s">
        <v>130</v>
      </c>
      <c r="K2835" t="s">
        <v>131</v>
      </c>
      <c r="L2835" t="s">
        <v>8387</v>
      </c>
      <c r="M2835" t="s">
        <v>8388</v>
      </c>
      <c r="N2835">
        <v>2.531666666</v>
      </c>
      <c r="O2835">
        <v>0</v>
      </c>
      <c r="P2835">
        <v>1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2.5316670000000001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2177543</v>
      </c>
      <c r="B2836">
        <v>1</v>
      </c>
      <c r="C2836" t="s">
        <v>77</v>
      </c>
      <c r="D2836" t="s">
        <v>108</v>
      </c>
      <c r="E2836" t="s">
        <v>134</v>
      </c>
      <c r="F2836" t="s">
        <v>8389</v>
      </c>
      <c r="G2836" t="s">
        <v>201</v>
      </c>
      <c r="H2836" t="s">
        <v>47</v>
      </c>
      <c r="I2836" t="s">
        <v>283</v>
      </c>
      <c r="J2836" t="s">
        <v>130</v>
      </c>
      <c r="K2836" t="s">
        <v>131</v>
      </c>
      <c r="L2836" t="s">
        <v>8390</v>
      </c>
      <c r="M2836" t="s">
        <v>8391</v>
      </c>
      <c r="N2836">
        <v>9.1666660000000004E-3</v>
      </c>
      <c r="O2836">
        <v>3</v>
      </c>
      <c r="P2836">
        <v>318</v>
      </c>
      <c r="Q2836">
        <v>12</v>
      </c>
      <c r="R2836">
        <v>0</v>
      </c>
      <c r="S2836">
        <v>12</v>
      </c>
      <c r="T2836">
        <v>594</v>
      </c>
      <c r="U2836">
        <v>2.75E-2</v>
      </c>
      <c r="V2836">
        <v>2.915</v>
      </c>
      <c r="W2836">
        <v>0.11</v>
      </c>
      <c r="X2836">
        <v>0</v>
      </c>
      <c r="Y2836">
        <v>0.11</v>
      </c>
      <c r="Z2836">
        <v>5.4450000000000003</v>
      </c>
    </row>
    <row r="2837" spans="1:26" x14ac:dyDescent="0.25">
      <c r="A2837">
        <v>2177549</v>
      </c>
      <c r="B2837">
        <v>1</v>
      </c>
      <c r="C2837" t="s">
        <v>76</v>
      </c>
      <c r="D2837" t="s">
        <v>88</v>
      </c>
      <c r="E2837" t="s">
        <v>161</v>
      </c>
      <c r="F2837" t="s">
        <v>8392</v>
      </c>
      <c r="G2837" t="s">
        <v>402</v>
      </c>
      <c r="H2837" t="s">
        <v>46</v>
      </c>
      <c r="I2837" t="s">
        <v>129</v>
      </c>
      <c r="J2837" t="s">
        <v>130</v>
      </c>
      <c r="K2837" t="s">
        <v>131</v>
      </c>
      <c r="L2837" t="s">
        <v>8393</v>
      </c>
      <c r="M2837" t="s">
        <v>8394</v>
      </c>
      <c r="N2837">
        <v>0.79583333300000003</v>
      </c>
      <c r="O2837">
        <v>0</v>
      </c>
      <c r="P2837">
        <v>50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39.791666999999997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2177552</v>
      </c>
      <c r="B2838">
        <v>1</v>
      </c>
      <c r="C2838" t="s">
        <v>76</v>
      </c>
      <c r="D2838" t="s">
        <v>100</v>
      </c>
      <c r="E2838" t="s">
        <v>143</v>
      </c>
      <c r="F2838" t="s">
        <v>8395</v>
      </c>
      <c r="G2838" t="s">
        <v>145</v>
      </c>
      <c r="H2838" t="s">
        <v>47</v>
      </c>
      <c r="I2838" t="s">
        <v>129</v>
      </c>
      <c r="J2838" t="s">
        <v>130</v>
      </c>
      <c r="K2838" t="s">
        <v>131</v>
      </c>
      <c r="L2838" t="s">
        <v>8396</v>
      </c>
      <c r="M2838" t="s">
        <v>8397</v>
      </c>
      <c r="N2838">
        <v>2.1433333330000002</v>
      </c>
      <c r="O2838">
        <v>0</v>
      </c>
      <c r="P2838">
        <v>2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4.2866669999999996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2177558</v>
      </c>
      <c r="B2839">
        <v>1</v>
      </c>
      <c r="C2839" t="s">
        <v>76</v>
      </c>
      <c r="D2839" t="s">
        <v>81</v>
      </c>
      <c r="E2839" t="s">
        <v>181</v>
      </c>
      <c r="F2839" t="s">
        <v>8398</v>
      </c>
      <c r="G2839" t="s">
        <v>194</v>
      </c>
      <c r="H2839" t="s">
        <v>46</v>
      </c>
      <c r="I2839" t="s">
        <v>129</v>
      </c>
      <c r="J2839" t="s">
        <v>130</v>
      </c>
      <c r="K2839" t="s">
        <v>131</v>
      </c>
      <c r="L2839" t="s">
        <v>8399</v>
      </c>
      <c r="M2839" t="s">
        <v>8400</v>
      </c>
      <c r="N2839">
        <v>2.3388888880000001</v>
      </c>
      <c r="O2839">
        <v>0</v>
      </c>
      <c r="P2839">
        <v>21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49.116667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2177570</v>
      </c>
      <c r="B2840">
        <v>1</v>
      </c>
      <c r="C2840" t="s">
        <v>76</v>
      </c>
      <c r="D2840" t="s">
        <v>107</v>
      </c>
      <c r="E2840" t="s">
        <v>126</v>
      </c>
      <c r="F2840" t="s">
        <v>8401</v>
      </c>
      <c r="G2840" t="s">
        <v>269</v>
      </c>
      <c r="H2840" t="s">
        <v>46</v>
      </c>
      <c r="I2840" t="s">
        <v>129</v>
      </c>
      <c r="J2840" t="s">
        <v>130</v>
      </c>
      <c r="K2840" t="s">
        <v>131</v>
      </c>
      <c r="L2840" t="s">
        <v>8402</v>
      </c>
      <c r="M2840" t="s">
        <v>8403</v>
      </c>
      <c r="N2840">
        <v>1.436388888</v>
      </c>
      <c r="O2840">
        <v>0</v>
      </c>
      <c r="P2840">
        <v>130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186.73055500000001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2177565</v>
      </c>
      <c r="B2841">
        <v>1</v>
      </c>
      <c r="C2841" t="s">
        <v>76</v>
      </c>
      <c r="D2841" t="s">
        <v>96</v>
      </c>
      <c r="E2841" t="s">
        <v>181</v>
      </c>
      <c r="F2841" t="s">
        <v>8404</v>
      </c>
      <c r="G2841" t="s">
        <v>194</v>
      </c>
      <c r="H2841" t="s">
        <v>46</v>
      </c>
      <c r="I2841" t="s">
        <v>129</v>
      </c>
      <c r="J2841" t="s">
        <v>130</v>
      </c>
      <c r="K2841" t="s">
        <v>131</v>
      </c>
      <c r="L2841" t="s">
        <v>8405</v>
      </c>
      <c r="M2841" t="s">
        <v>8397</v>
      </c>
      <c r="N2841">
        <v>1.9027777770000001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1.9027780000000001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2177572</v>
      </c>
      <c r="B2842">
        <v>1</v>
      </c>
      <c r="C2842" t="s">
        <v>76</v>
      </c>
      <c r="D2842" t="s">
        <v>86</v>
      </c>
      <c r="E2842" t="s">
        <v>181</v>
      </c>
      <c r="F2842" t="s">
        <v>8406</v>
      </c>
      <c r="G2842" t="s">
        <v>194</v>
      </c>
      <c r="H2842" t="s">
        <v>46</v>
      </c>
      <c r="I2842" t="s">
        <v>129</v>
      </c>
      <c r="J2842" t="s">
        <v>130</v>
      </c>
      <c r="K2842" t="s">
        <v>131</v>
      </c>
      <c r="L2842" t="s">
        <v>8407</v>
      </c>
      <c r="M2842" t="s">
        <v>8408</v>
      </c>
      <c r="N2842">
        <v>3.5219444439999998</v>
      </c>
      <c r="O2842">
        <v>0</v>
      </c>
      <c r="P2842">
        <v>10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35.219444000000003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2177574</v>
      </c>
      <c r="B2843">
        <v>1</v>
      </c>
      <c r="C2843" t="s">
        <v>77</v>
      </c>
      <c r="D2843" t="s">
        <v>123</v>
      </c>
      <c r="E2843" t="s">
        <v>181</v>
      </c>
      <c r="F2843" t="s">
        <v>8409</v>
      </c>
      <c r="G2843" t="s">
        <v>194</v>
      </c>
      <c r="H2843" t="s">
        <v>46</v>
      </c>
      <c r="I2843" t="s">
        <v>129</v>
      </c>
      <c r="J2843" t="s">
        <v>130</v>
      </c>
      <c r="K2843" t="s">
        <v>131</v>
      </c>
      <c r="L2843" t="s">
        <v>8410</v>
      </c>
      <c r="M2843" t="s">
        <v>8411</v>
      </c>
      <c r="N2843">
        <v>3.4080555549999998</v>
      </c>
      <c r="O2843">
        <v>0</v>
      </c>
      <c r="P2843">
        <v>2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6.8161110000000003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2177578</v>
      </c>
      <c r="B2844">
        <v>1</v>
      </c>
      <c r="C2844" t="s">
        <v>76</v>
      </c>
      <c r="D2844" t="s">
        <v>101</v>
      </c>
      <c r="E2844" t="s">
        <v>186</v>
      </c>
      <c r="F2844" t="s">
        <v>8412</v>
      </c>
      <c r="G2844" t="s">
        <v>136</v>
      </c>
      <c r="H2844" t="s">
        <v>47</v>
      </c>
      <c r="I2844" t="s">
        <v>129</v>
      </c>
      <c r="J2844" t="s">
        <v>130</v>
      </c>
      <c r="K2844" t="s">
        <v>131</v>
      </c>
      <c r="L2844" t="s">
        <v>8413</v>
      </c>
      <c r="M2844" t="s">
        <v>8414</v>
      </c>
      <c r="N2844">
        <v>0.36777777699999997</v>
      </c>
      <c r="O2844">
        <v>55</v>
      </c>
      <c r="P2844">
        <v>1786</v>
      </c>
      <c r="Q2844">
        <v>0</v>
      </c>
      <c r="R2844">
        <v>0</v>
      </c>
      <c r="S2844">
        <v>0</v>
      </c>
      <c r="T2844">
        <v>0</v>
      </c>
      <c r="U2844">
        <v>20.227778000000001</v>
      </c>
      <c r="V2844">
        <v>656.85110999999995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2177575</v>
      </c>
      <c r="B2845">
        <v>1</v>
      </c>
      <c r="C2845" t="s">
        <v>77</v>
      </c>
      <c r="D2845" t="s">
        <v>108</v>
      </c>
      <c r="E2845" t="s">
        <v>181</v>
      </c>
      <c r="F2845" t="s">
        <v>8415</v>
      </c>
      <c r="G2845" t="s">
        <v>194</v>
      </c>
      <c r="H2845" t="s">
        <v>46</v>
      </c>
      <c r="I2845" t="s">
        <v>129</v>
      </c>
      <c r="J2845" t="s">
        <v>130</v>
      </c>
      <c r="K2845" t="s">
        <v>131</v>
      </c>
      <c r="L2845" t="s">
        <v>8416</v>
      </c>
      <c r="M2845" t="s">
        <v>8417</v>
      </c>
      <c r="N2845">
        <v>1.848055555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1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1.8480559999999999</v>
      </c>
    </row>
    <row r="2846" spans="1:26" x14ac:dyDescent="0.25">
      <c r="A2846">
        <v>2177579</v>
      </c>
      <c r="B2846">
        <v>1</v>
      </c>
      <c r="C2846" t="s">
        <v>76</v>
      </c>
      <c r="D2846" t="s">
        <v>86</v>
      </c>
      <c r="E2846" t="s">
        <v>181</v>
      </c>
      <c r="F2846" t="s">
        <v>8418</v>
      </c>
      <c r="G2846" t="s">
        <v>194</v>
      </c>
      <c r="H2846" t="s">
        <v>46</v>
      </c>
      <c r="I2846" t="s">
        <v>129</v>
      </c>
      <c r="J2846" t="s">
        <v>130</v>
      </c>
      <c r="K2846" t="s">
        <v>131</v>
      </c>
      <c r="L2846" t="s">
        <v>8419</v>
      </c>
      <c r="M2846" t="s">
        <v>8420</v>
      </c>
      <c r="N2846">
        <v>5.8272222219999996</v>
      </c>
      <c r="O2846">
        <v>0</v>
      </c>
      <c r="P2846">
        <v>2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11.654444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2177581</v>
      </c>
      <c r="B2847">
        <v>1</v>
      </c>
      <c r="C2847" t="s">
        <v>76</v>
      </c>
      <c r="D2847" t="s">
        <v>97</v>
      </c>
      <c r="E2847" t="s">
        <v>181</v>
      </c>
      <c r="F2847" t="s">
        <v>8421</v>
      </c>
      <c r="G2847" t="s">
        <v>194</v>
      </c>
      <c r="H2847" t="s">
        <v>46</v>
      </c>
      <c r="I2847" t="s">
        <v>129</v>
      </c>
      <c r="J2847" t="s">
        <v>130</v>
      </c>
      <c r="K2847" t="s">
        <v>131</v>
      </c>
      <c r="L2847" t="s">
        <v>8422</v>
      </c>
      <c r="M2847" t="s">
        <v>8423</v>
      </c>
      <c r="N2847">
        <v>2.6719444440000002</v>
      </c>
      <c r="O2847">
        <v>0</v>
      </c>
      <c r="P2847">
        <v>1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2.6719439999999999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2177580</v>
      </c>
      <c r="B2848">
        <v>1</v>
      </c>
      <c r="C2848" t="s">
        <v>76</v>
      </c>
      <c r="D2848" t="s">
        <v>104</v>
      </c>
      <c r="E2848" t="s">
        <v>126</v>
      </c>
      <c r="F2848" t="s">
        <v>8424</v>
      </c>
      <c r="G2848" t="s">
        <v>140</v>
      </c>
      <c r="H2848" t="s">
        <v>46</v>
      </c>
      <c r="I2848" t="s">
        <v>129</v>
      </c>
      <c r="J2848" t="s">
        <v>130</v>
      </c>
      <c r="K2848" t="s">
        <v>131</v>
      </c>
      <c r="L2848" t="s">
        <v>8425</v>
      </c>
      <c r="M2848" t="s">
        <v>8426</v>
      </c>
      <c r="N2848">
        <v>2.247777777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37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83.167777999999998</v>
      </c>
    </row>
    <row r="2849" spans="1:26" x14ac:dyDescent="0.25">
      <c r="A2849">
        <v>2177583</v>
      </c>
      <c r="B2849">
        <v>1</v>
      </c>
      <c r="C2849" t="s">
        <v>76</v>
      </c>
      <c r="D2849" t="s">
        <v>78</v>
      </c>
      <c r="E2849" t="s">
        <v>181</v>
      </c>
      <c r="F2849" t="s">
        <v>8427</v>
      </c>
      <c r="G2849" t="s">
        <v>163</v>
      </c>
      <c r="H2849" t="s">
        <v>46</v>
      </c>
      <c r="I2849" t="s">
        <v>129</v>
      </c>
      <c r="J2849" t="s">
        <v>130</v>
      </c>
      <c r="K2849" t="s">
        <v>131</v>
      </c>
      <c r="L2849" t="s">
        <v>8428</v>
      </c>
      <c r="M2849" t="s">
        <v>8429</v>
      </c>
      <c r="N2849">
        <v>3.0377777770000001</v>
      </c>
      <c r="O2849">
        <v>0</v>
      </c>
      <c r="P2849">
        <v>2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6.0755559999999997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2177584</v>
      </c>
      <c r="B2850">
        <v>1</v>
      </c>
      <c r="C2850" t="s">
        <v>77</v>
      </c>
      <c r="D2850" t="s">
        <v>124</v>
      </c>
      <c r="E2850" t="s">
        <v>181</v>
      </c>
      <c r="F2850" t="s">
        <v>8430</v>
      </c>
      <c r="G2850" t="s">
        <v>287</v>
      </c>
      <c r="H2850" t="s">
        <v>46</v>
      </c>
      <c r="I2850" t="s">
        <v>129</v>
      </c>
      <c r="J2850" t="s">
        <v>130</v>
      </c>
      <c r="K2850" t="s">
        <v>131</v>
      </c>
      <c r="L2850" t="s">
        <v>8431</v>
      </c>
      <c r="M2850" t="s">
        <v>8432</v>
      </c>
      <c r="N2850">
        <v>2.9852777769999999</v>
      </c>
      <c r="O2850">
        <v>0</v>
      </c>
      <c r="P2850">
        <v>7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20.896944000000001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2177587</v>
      </c>
      <c r="B2851">
        <v>1</v>
      </c>
      <c r="C2851" t="s">
        <v>76</v>
      </c>
      <c r="D2851" t="s">
        <v>99</v>
      </c>
      <c r="E2851" t="s">
        <v>126</v>
      </c>
      <c r="F2851" t="s">
        <v>8433</v>
      </c>
      <c r="G2851" t="s">
        <v>128</v>
      </c>
      <c r="H2851" t="s">
        <v>46</v>
      </c>
      <c r="I2851" t="s">
        <v>129</v>
      </c>
      <c r="J2851" t="s">
        <v>130</v>
      </c>
      <c r="K2851" t="s">
        <v>131</v>
      </c>
      <c r="L2851" t="s">
        <v>8434</v>
      </c>
      <c r="M2851" t="s">
        <v>8435</v>
      </c>
      <c r="N2851">
        <v>0.70305555500000005</v>
      </c>
      <c r="O2851">
        <v>0</v>
      </c>
      <c r="P2851">
        <v>133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93.506388999999999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2177592</v>
      </c>
      <c r="B2852">
        <v>1</v>
      </c>
      <c r="C2852" t="s">
        <v>77</v>
      </c>
      <c r="D2852" t="s">
        <v>109</v>
      </c>
      <c r="E2852" t="s">
        <v>126</v>
      </c>
      <c r="F2852" t="s">
        <v>8436</v>
      </c>
      <c r="G2852" t="s">
        <v>223</v>
      </c>
      <c r="H2852" t="s">
        <v>46</v>
      </c>
      <c r="I2852" t="s">
        <v>129</v>
      </c>
      <c r="J2852" t="s">
        <v>130</v>
      </c>
      <c r="K2852" t="s">
        <v>131</v>
      </c>
      <c r="L2852" t="s">
        <v>8437</v>
      </c>
      <c r="M2852" t="s">
        <v>8438</v>
      </c>
      <c r="N2852">
        <v>1.2169444439999999</v>
      </c>
      <c r="O2852">
        <v>0</v>
      </c>
      <c r="P2852">
        <v>13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15.820278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2177589</v>
      </c>
      <c r="B2853">
        <v>1</v>
      </c>
      <c r="C2853" t="s">
        <v>76</v>
      </c>
      <c r="D2853" t="s">
        <v>84</v>
      </c>
      <c r="E2853" t="s">
        <v>181</v>
      </c>
      <c r="F2853" t="s">
        <v>8439</v>
      </c>
      <c r="G2853" t="s">
        <v>636</v>
      </c>
      <c r="H2853" t="s">
        <v>46</v>
      </c>
      <c r="I2853" t="s">
        <v>129</v>
      </c>
      <c r="J2853" t="s">
        <v>130</v>
      </c>
      <c r="K2853" t="s">
        <v>131</v>
      </c>
      <c r="L2853" t="s">
        <v>8440</v>
      </c>
      <c r="M2853" t="s">
        <v>8441</v>
      </c>
      <c r="N2853">
        <v>5.5430555549999996</v>
      </c>
      <c r="O2853">
        <v>0</v>
      </c>
      <c r="P2853">
        <v>18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99.775000000000006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2177590</v>
      </c>
      <c r="B2854">
        <v>1</v>
      </c>
      <c r="C2854" t="s">
        <v>76</v>
      </c>
      <c r="D2854" t="s">
        <v>80</v>
      </c>
      <c r="E2854" t="s">
        <v>126</v>
      </c>
      <c r="F2854" t="s">
        <v>8442</v>
      </c>
      <c r="G2854" t="s">
        <v>269</v>
      </c>
      <c r="H2854" t="s">
        <v>46</v>
      </c>
      <c r="I2854" t="s">
        <v>129</v>
      </c>
      <c r="J2854" t="s">
        <v>130</v>
      </c>
      <c r="K2854" t="s">
        <v>131</v>
      </c>
      <c r="L2854" t="s">
        <v>8443</v>
      </c>
      <c r="M2854" t="s">
        <v>8444</v>
      </c>
      <c r="N2854">
        <v>11.571944444</v>
      </c>
      <c r="O2854">
        <v>0</v>
      </c>
      <c r="P2854">
        <v>93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1076.1908330000001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2177593</v>
      </c>
      <c r="B2855">
        <v>1</v>
      </c>
      <c r="C2855" t="s">
        <v>77</v>
      </c>
      <c r="D2855" t="s">
        <v>113</v>
      </c>
      <c r="E2855" t="s">
        <v>181</v>
      </c>
      <c r="F2855" t="s">
        <v>8445</v>
      </c>
      <c r="G2855" t="s">
        <v>194</v>
      </c>
      <c r="H2855" t="s">
        <v>46</v>
      </c>
      <c r="I2855" t="s">
        <v>129</v>
      </c>
      <c r="J2855" t="s">
        <v>130</v>
      </c>
      <c r="K2855" t="s">
        <v>131</v>
      </c>
      <c r="L2855" t="s">
        <v>8446</v>
      </c>
      <c r="M2855" t="s">
        <v>8447</v>
      </c>
      <c r="N2855">
        <v>2.7041666659999999</v>
      </c>
      <c r="O2855">
        <v>0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2.704167</v>
      </c>
      <c r="Y2855">
        <v>0</v>
      </c>
      <c r="Z2855">
        <v>0</v>
      </c>
    </row>
    <row r="2856" spans="1:26" x14ac:dyDescent="0.25">
      <c r="A2856">
        <v>2177641</v>
      </c>
      <c r="B2856">
        <v>1</v>
      </c>
      <c r="C2856" t="s">
        <v>76</v>
      </c>
      <c r="D2856" t="s">
        <v>78</v>
      </c>
      <c r="E2856" t="s">
        <v>181</v>
      </c>
      <c r="F2856" t="s">
        <v>8448</v>
      </c>
      <c r="G2856" t="s">
        <v>194</v>
      </c>
      <c r="H2856" t="s">
        <v>46</v>
      </c>
      <c r="I2856" t="s">
        <v>129</v>
      </c>
      <c r="J2856" t="s">
        <v>130</v>
      </c>
      <c r="K2856" t="s">
        <v>131</v>
      </c>
      <c r="L2856" t="s">
        <v>8449</v>
      </c>
      <c r="M2856" t="s">
        <v>8450</v>
      </c>
      <c r="N2856">
        <v>4.1627777769999996</v>
      </c>
      <c r="O2856">
        <v>0</v>
      </c>
      <c r="P2856">
        <v>2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8.3255560000000006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2177594</v>
      </c>
      <c r="B2857">
        <v>1</v>
      </c>
      <c r="C2857" t="s">
        <v>76</v>
      </c>
      <c r="D2857" t="s">
        <v>79</v>
      </c>
      <c r="E2857" t="s">
        <v>181</v>
      </c>
      <c r="F2857" t="s">
        <v>8451</v>
      </c>
      <c r="G2857" t="s">
        <v>194</v>
      </c>
      <c r="H2857" t="s">
        <v>46</v>
      </c>
      <c r="I2857" t="s">
        <v>129</v>
      </c>
      <c r="J2857" t="s">
        <v>130</v>
      </c>
      <c r="K2857" t="s">
        <v>131</v>
      </c>
      <c r="L2857" t="s">
        <v>8452</v>
      </c>
      <c r="M2857" t="s">
        <v>8453</v>
      </c>
      <c r="N2857">
        <v>0.73361111099999998</v>
      </c>
      <c r="O2857">
        <v>0</v>
      </c>
      <c r="P2857">
        <v>2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1.467222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2177601</v>
      </c>
      <c r="B2858">
        <v>1</v>
      </c>
      <c r="C2858" t="s">
        <v>76</v>
      </c>
      <c r="D2858" t="s">
        <v>95</v>
      </c>
      <c r="E2858" t="s">
        <v>181</v>
      </c>
      <c r="F2858" t="s">
        <v>8454</v>
      </c>
      <c r="G2858" t="s">
        <v>194</v>
      </c>
      <c r="H2858" t="s">
        <v>46</v>
      </c>
      <c r="I2858" t="s">
        <v>129</v>
      </c>
      <c r="J2858" t="s">
        <v>130</v>
      </c>
      <c r="K2858" t="s">
        <v>131</v>
      </c>
      <c r="L2858" t="s">
        <v>8455</v>
      </c>
      <c r="M2858" t="s">
        <v>8456</v>
      </c>
      <c r="N2858">
        <v>5.579722222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1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5.5797220000000003</v>
      </c>
    </row>
    <row r="2859" spans="1:26" x14ac:dyDescent="0.25">
      <c r="A2859">
        <v>2177597</v>
      </c>
      <c r="B2859">
        <v>1</v>
      </c>
      <c r="C2859" t="s">
        <v>77</v>
      </c>
      <c r="D2859" t="s">
        <v>108</v>
      </c>
      <c r="E2859" t="s">
        <v>181</v>
      </c>
      <c r="F2859" t="s">
        <v>8457</v>
      </c>
      <c r="G2859" t="s">
        <v>194</v>
      </c>
      <c r="H2859" t="s">
        <v>46</v>
      </c>
      <c r="I2859" t="s">
        <v>129</v>
      </c>
      <c r="J2859" t="s">
        <v>130</v>
      </c>
      <c r="K2859" t="s">
        <v>131</v>
      </c>
      <c r="L2859" t="s">
        <v>8458</v>
      </c>
      <c r="M2859" t="s">
        <v>8459</v>
      </c>
      <c r="N2859">
        <v>3.7891666659999999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2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7.5783329999999998</v>
      </c>
    </row>
    <row r="2860" spans="1:26" x14ac:dyDescent="0.25">
      <c r="A2860">
        <v>2177629</v>
      </c>
      <c r="B2860">
        <v>1</v>
      </c>
      <c r="C2860" t="s">
        <v>76</v>
      </c>
      <c r="D2860" t="s">
        <v>103</v>
      </c>
      <c r="E2860" t="s">
        <v>143</v>
      </c>
      <c r="F2860" t="s">
        <v>8460</v>
      </c>
      <c r="G2860" t="s">
        <v>145</v>
      </c>
      <c r="H2860" t="s">
        <v>47</v>
      </c>
      <c r="I2860" t="s">
        <v>129</v>
      </c>
      <c r="J2860" t="s">
        <v>130</v>
      </c>
      <c r="K2860" t="s">
        <v>131</v>
      </c>
      <c r="L2860" t="s">
        <v>8461</v>
      </c>
      <c r="M2860" t="s">
        <v>8462</v>
      </c>
      <c r="N2860">
        <v>1.667777777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39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65.043333000000004</v>
      </c>
    </row>
    <row r="2861" spans="1:26" x14ac:dyDescent="0.25">
      <c r="A2861">
        <v>2177595</v>
      </c>
      <c r="B2861">
        <v>1</v>
      </c>
      <c r="C2861" t="s">
        <v>77</v>
      </c>
      <c r="D2861" t="s">
        <v>119</v>
      </c>
      <c r="E2861" t="s">
        <v>181</v>
      </c>
      <c r="F2861" t="s">
        <v>8463</v>
      </c>
      <c r="G2861" t="s">
        <v>194</v>
      </c>
      <c r="H2861" t="s">
        <v>46</v>
      </c>
      <c r="I2861" t="s">
        <v>129</v>
      </c>
      <c r="J2861" t="s">
        <v>130</v>
      </c>
      <c r="K2861" t="s">
        <v>131</v>
      </c>
      <c r="L2861" t="s">
        <v>8464</v>
      </c>
      <c r="M2861" t="s">
        <v>8465</v>
      </c>
      <c r="N2861">
        <v>2.1800000000000002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2.1800000000000002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2177596</v>
      </c>
      <c r="B2862">
        <v>1</v>
      </c>
      <c r="C2862" t="s">
        <v>77</v>
      </c>
      <c r="D2862" t="s">
        <v>123</v>
      </c>
      <c r="E2862" t="s">
        <v>126</v>
      </c>
      <c r="F2862" t="s">
        <v>8466</v>
      </c>
      <c r="G2862" t="s">
        <v>128</v>
      </c>
      <c r="H2862" t="s">
        <v>46</v>
      </c>
      <c r="I2862" t="s">
        <v>129</v>
      </c>
      <c r="J2862" t="s">
        <v>130</v>
      </c>
      <c r="K2862" t="s">
        <v>131</v>
      </c>
      <c r="L2862" t="s">
        <v>8467</v>
      </c>
      <c r="M2862" t="s">
        <v>8468</v>
      </c>
      <c r="N2862">
        <v>1.448611111</v>
      </c>
      <c r="O2862">
        <v>0</v>
      </c>
      <c r="P2862">
        <v>120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173.83333300000001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2177602</v>
      </c>
      <c r="B2863">
        <v>1</v>
      </c>
      <c r="C2863" t="s">
        <v>76</v>
      </c>
      <c r="D2863" t="s">
        <v>81</v>
      </c>
      <c r="E2863" t="s">
        <v>161</v>
      </c>
      <c r="F2863" t="s">
        <v>8469</v>
      </c>
      <c r="G2863" t="s">
        <v>402</v>
      </c>
      <c r="H2863" t="s">
        <v>46</v>
      </c>
      <c r="I2863" t="s">
        <v>129</v>
      </c>
      <c r="J2863" t="s">
        <v>130</v>
      </c>
      <c r="K2863" t="s">
        <v>131</v>
      </c>
      <c r="L2863" t="s">
        <v>8470</v>
      </c>
      <c r="M2863" t="s">
        <v>8471</v>
      </c>
      <c r="N2863">
        <v>1.0208333329999999</v>
      </c>
      <c r="O2863">
        <v>0</v>
      </c>
      <c r="P2863">
        <v>526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536.95833300000004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2177599</v>
      </c>
      <c r="B2864">
        <v>1</v>
      </c>
      <c r="C2864" t="s">
        <v>76</v>
      </c>
      <c r="D2864" t="s">
        <v>96</v>
      </c>
      <c r="E2864" t="s">
        <v>126</v>
      </c>
      <c r="F2864" t="s">
        <v>8472</v>
      </c>
      <c r="G2864" t="s">
        <v>128</v>
      </c>
      <c r="H2864" t="s">
        <v>46</v>
      </c>
      <c r="I2864" t="s">
        <v>129</v>
      </c>
      <c r="J2864" t="s">
        <v>130</v>
      </c>
      <c r="K2864" t="s">
        <v>131</v>
      </c>
      <c r="L2864" t="s">
        <v>8473</v>
      </c>
      <c r="M2864" t="s">
        <v>8474</v>
      </c>
      <c r="N2864">
        <v>1.075</v>
      </c>
      <c r="O2864">
        <v>0</v>
      </c>
      <c r="P2864">
        <v>68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73.099999999999994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2177598</v>
      </c>
      <c r="B2865">
        <v>1</v>
      </c>
      <c r="C2865" t="s">
        <v>76</v>
      </c>
      <c r="D2865" t="s">
        <v>84</v>
      </c>
      <c r="E2865" t="s">
        <v>181</v>
      </c>
      <c r="F2865" t="s">
        <v>8475</v>
      </c>
      <c r="G2865" t="s">
        <v>194</v>
      </c>
      <c r="H2865" t="s">
        <v>46</v>
      </c>
      <c r="I2865" t="s">
        <v>129</v>
      </c>
      <c r="J2865" t="s">
        <v>130</v>
      </c>
      <c r="K2865" t="s">
        <v>131</v>
      </c>
      <c r="L2865" t="s">
        <v>8476</v>
      </c>
      <c r="M2865" t="s">
        <v>8477</v>
      </c>
      <c r="N2865">
        <v>0.79555555499999997</v>
      </c>
      <c r="O2865">
        <v>0</v>
      </c>
      <c r="P2865">
        <v>1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0.79555600000000004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2177603</v>
      </c>
      <c r="B2866">
        <v>1</v>
      </c>
      <c r="C2866" t="s">
        <v>77</v>
      </c>
      <c r="D2866" t="s">
        <v>108</v>
      </c>
      <c r="E2866" t="s">
        <v>186</v>
      </c>
      <c r="F2866" t="s">
        <v>1712</v>
      </c>
      <c r="G2866" t="s">
        <v>136</v>
      </c>
      <c r="H2866" t="s">
        <v>47</v>
      </c>
      <c r="I2866" t="s">
        <v>129</v>
      </c>
      <c r="J2866" t="s">
        <v>130</v>
      </c>
      <c r="K2866" t="s">
        <v>131</v>
      </c>
      <c r="L2866" t="s">
        <v>8478</v>
      </c>
      <c r="M2866" t="s">
        <v>8479</v>
      </c>
      <c r="N2866">
        <v>1.883611111</v>
      </c>
      <c r="O2866">
        <v>0</v>
      </c>
      <c r="P2866">
        <v>0</v>
      </c>
      <c r="Q2866">
        <v>90</v>
      </c>
      <c r="R2866">
        <v>13</v>
      </c>
      <c r="S2866">
        <v>0</v>
      </c>
      <c r="T2866">
        <v>0</v>
      </c>
      <c r="U2866">
        <v>0</v>
      </c>
      <c r="V2866">
        <v>0</v>
      </c>
      <c r="W2866">
        <v>169.52500000000001</v>
      </c>
      <c r="X2866">
        <v>24.486944000000001</v>
      </c>
      <c r="Y2866">
        <v>0</v>
      </c>
      <c r="Z2866">
        <v>0</v>
      </c>
    </row>
    <row r="2867" spans="1:26" x14ac:dyDescent="0.25">
      <c r="A2867">
        <v>2177604</v>
      </c>
      <c r="B2867">
        <v>1</v>
      </c>
      <c r="C2867" t="s">
        <v>76</v>
      </c>
      <c r="D2867" t="s">
        <v>79</v>
      </c>
      <c r="E2867" t="s">
        <v>126</v>
      </c>
      <c r="F2867" t="s">
        <v>8480</v>
      </c>
      <c r="G2867" t="s">
        <v>128</v>
      </c>
      <c r="H2867" t="s">
        <v>46</v>
      </c>
      <c r="I2867" t="s">
        <v>129</v>
      </c>
      <c r="J2867" t="s">
        <v>130</v>
      </c>
      <c r="K2867" t="s">
        <v>131</v>
      </c>
      <c r="L2867" t="s">
        <v>8481</v>
      </c>
      <c r="M2867" t="s">
        <v>8482</v>
      </c>
      <c r="N2867">
        <v>1.068888888</v>
      </c>
      <c r="O2867">
        <v>0</v>
      </c>
      <c r="P2867">
        <v>23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24.584444000000001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2177606</v>
      </c>
      <c r="B2868">
        <v>1</v>
      </c>
      <c r="C2868" t="s">
        <v>76</v>
      </c>
      <c r="D2868" t="s">
        <v>100</v>
      </c>
      <c r="E2868" t="s">
        <v>813</v>
      </c>
      <c r="F2868" t="s">
        <v>8483</v>
      </c>
      <c r="G2868" t="s">
        <v>136</v>
      </c>
      <c r="H2868" t="s">
        <v>47</v>
      </c>
      <c r="I2868" t="s">
        <v>129</v>
      </c>
      <c r="J2868" t="s">
        <v>130</v>
      </c>
      <c r="K2868" t="s">
        <v>131</v>
      </c>
      <c r="L2868" t="s">
        <v>8484</v>
      </c>
      <c r="M2868" t="s">
        <v>8485</v>
      </c>
      <c r="N2868">
        <v>0.114722222</v>
      </c>
      <c r="O2868">
        <v>101</v>
      </c>
      <c r="P2868">
        <v>5453</v>
      </c>
      <c r="Q2868">
        <v>0</v>
      </c>
      <c r="R2868">
        <v>0</v>
      </c>
      <c r="S2868">
        <v>0</v>
      </c>
      <c r="T2868">
        <v>0</v>
      </c>
      <c r="U2868">
        <v>11.586944000000001</v>
      </c>
      <c r="V2868">
        <v>625.58027700000002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2177627</v>
      </c>
      <c r="B2869">
        <v>1</v>
      </c>
      <c r="C2869" t="s">
        <v>76</v>
      </c>
      <c r="D2869" t="s">
        <v>86</v>
      </c>
      <c r="E2869" t="s">
        <v>126</v>
      </c>
      <c r="F2869" t="s">
        <v>8486</v>
      </c>
      <c r="G2869" t="s">
        <v>259</v>
      </c>
      <c r="H2869" t="s">
        <v>46</v>
      </c>
      <c r="I2869" t="s">
        <v>129</v>
      </c>
      <c r="J2869" t="s">
        <v>130</v>
      </c>
      <c r="K2869" t="s">
        <v>131</v>
      </c>
      <c r="L2869" t="s">
        <v>8487</v>
      </c>
      <c r="M2869" t="s">
        <v>8488</v>
      </c>
      <c r="N2869">
        <v>3.6438888880000002</v>
      </c>
      <c r="O2869">
        <v>0</v>
      </c>
      <c r="P2869">
        <v>147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535.65166699999997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2177608</v>
      </c>
      <c r="B2870">
        <v>1</v>
      </c>
      <c r="C2870" t="s">
        <v>76</v>
      </c>
      <c r="D2870" t="s">
        <v>84</v>
      </c>
      <c r="E2870" t="s">
        <v>181</v>
      </c>
      <c r="F2870" t="s">
        <v>8489</v>
      </c>
      <c r="G2870" t="s">
        <v>194</v>
      </c>
      <c r="H2870" t="s">
        <v>46</v>
      </c>
      <c r="I2870" t="s">
        <v>129</v>
      </c>
      <c r="J2870" t="s">
        <v>130</v>
      </c>
      <c r="K2870" t="s">
        <v>131</v>
      </c>
      <c r="L2870" t="s">
        <v>8490</v>
      </c>
      <c r="M2870" t="s">
        <v>8491</v>
      </c>
      <c r="N2870">
        <v>2.148055555</v>
      </c>
      <c r="O2870">
        <v>0</v>
      </c>
      <c r="P2870">
        <v>9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19.3325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2177505</v>
      </c>
      <c r="B2871">
        <v>1</v>
      </c>
      <c r="C2871" t="s">
        <v>77</v>
      </c>
      <c r="D2871" t="s">
        <v>119</v>
      </c>
      <c r="E2871" t="s">
        <v>134</v>
      </c>
      <c r="F2871" t="s">
        <v>8492</v>
      </c>
      <c r="G2871" t="s">
        <v>136</v>
      </c>
      <c r="H2871" t="s">
        <v>47</v>
      </c>
      <c r="I2871" t="s">
        <v>129</v>
      </c>
      <c r="J2871" t="s">
        <v>130</v>
      </c>
      <c r="K2871" t="s">
        <v>131</v>
      </c>
      <c r="L2871" t="s">
        <v>8493</v>
      </c>
      <c r="M2871" t="s">
        <v>8494</v>
      </c>
      <c r="N2871">
        <v>2.0194444439999999</v>
      </c>
      <c r="O2871">
        <v>129</v>
      </c>
      <c r="P2871">
        <v>406</v>
      </c>
      <c r="Q2871">
        <v>0</v>
      </c>
      <c r="R2871">
        <v>0</v>
      </c>
      <c r="S2871">
        <v>0</v>
      </c>
      <c r="T2871">
        <v>0</v>
      </c>
      <c r="U2871">
        <v>260.50833299999999</v>
      </c>
      <c r="V2871">
        <v>819.89444400000002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2177611</v>
      </c>
      <c r="B2872">
        <v>1</v>
      </c>
      <c r="C2872" t="s">
        <v>77</v>
      </c>
      <c r="D2872" t="s">
        <v>124</v>
      </c>
      <c r="E2872" t="s">
        <v>181</v>
      </c>
      <c r="F2872" t="s">
        <v>8495</v>
      </c>
      <c r="G2872" t="s">
        <v>183</v>
      </c>
      <c r="H2872" t="s">
        <v>46</v>
      </c>
      <c r="I2872" t="s">
        <v>129</v>
      </c>
      <c r="J2872" t="s">
        <v>130</v>
      </c>
      <c r="K2872" t="s">
        <v>131</v>
      </c>
      <c r="L2872" t="s">
        <v>8496</v>
      </c>
      <c r="M2872" t="s">
        <v>8497</v>
      </c>
      <c r="N2872">
        <v>2.77</v>
      </c>
      <c r="O2872">
        <v>0</v>
      </c>
      <c r="P2872">
        <v>4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11.08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2177680</v>
      </c>
      <c r="B2873">
        <v>1</v>
      </c>
      <c r="C2873" t="s">
        <v>76</v>
      </c>
      <c r="D2873" t="s">
        <v>92</v>
      </c>
      <c r="E2873" t="s">
        <v>181</v>
      </c>
      <c r="F2873" t="s">
        <v>8498</v>
      </c>
      <c r="G2873" t="s">
        <v>194</v>
      </c>
      <c r="H2873" t="s">
        <v>46</v>
      </c>
      <c r="I2873" t="s">
        <v>129</v>
      </c>
      <c r="J2873" t="s">
        <v>130</v>
      </c>
      <c r="K2873" t="s">
        <v>131</v>
      </c>
      <c r="L2873" t="s">
        <v>8499</v>
      </c>
      <c r="M2873" t="s">
        <v>8500</v>
      </c>
      <c r="N2873">
        <v>2.4419444440000002</v>
      </c>
      <c r="O2873">
        <v>0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2.4419439999999999</v>
      </c>
      <c r="Y2873">
        <v>0</v>
      </c>
      <c r="Z2873">
        <v>0</v>
      </c>
    </row>
    <row r="2874" spans="1:26" x14ac:dyDescent="0.25">
      <c r="A2874">
        <v>2177625</v>
      </c>
      <c r="B2874">
        <v>1</v>
      </c>
      <c r="C2874" t="s">
        <v>76</v>
      </c>
      <c r="D2874" t="s">
        <v>93</v>
      </c>
      <c r="E2874" t="s">
        <v>161</v>
      </c>
      <c r="F2874" t="s">
        <v>8501</v>
      </c>
      <c r="G2874" t="s">
        <v>402</v>
      </c>
      <c r="H2874" t="s">
        <v>46</v>
      </c>
      <c r="I2874" t="s">
        <v>129</v>
      </c>
      <c r="J2874" t="s">
        <v>130</v>
      </c>
      <c r="K2874" t="s">
        <v>131</v>
      </c>
      <c r="L2874" t="s">
        <v>8502</v>
      </c>
      <c r="M2874" t="s">
        <v>8503</v>
      </c>
      <c r="N2874">
        <v>3.3969444439999998</v>
      </c>
      <c r="O2874">
        <v>0</v>
      </c>
      <c r="P2874">
        <v>47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159.65638899999999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2177613</v>
      </c>
      <c r="B2875">
        <v>1</v>
      </c>
      <c r="C2875" t="s">
        <v>77</v>
      </c>
      <c r="D2875" t="s">
        <v>123</v>
      </c>
      <c r="E2875" t="s">
        <v>181</v>
      </c>
      <c r="F2875" t="s">
        <v>8504</v>
      </c>
      <c r="G2875" t="s">
        <v>194</v>
      </c>
      <c r="H2875" t="s">
        <v>46</v>
      </c>
      <c r="I2875" t="s">
        <v>129</v>
      </c>
      <c r="J2875" t="s">
        <v>130</v>
      </c>
      <c r="K2875" t="s">
        <v>131</v>
      </c>
      <c r="L2875" t="s">
        <v>8505</v>
      </c>
      <c r="M2875" t="s">
        <v>8506</v>
      </c>
      <c r="N2875">
        <v>4.2888888879999998</v>
      </c>
      <c r="O2875">
        <v>0</v>
      </c>
      <c r="P2875">
        <v>2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8.5777780000000003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2177612</v>
      </c>
      <c r="B2876">
        <v>1</v>
      </c>
      <c r="C2876" t="s">
        <v>76</v>
      </c>
      <c r="D2876" t="s">
        <v>81</v>
      </c>
      <c r="E2876" t="s">
        <v>181</v>
      </c>
      <c r="F2876" t="s">
        <v>8507</v>
      </c>
      <c r="G2876" t="s">
        <v>183</v>
      </c>
      <c r="H2876" t="s">
        <v>46</v>
      </c>
      <c r="I2876" t="s">
        <v>129</v>
      </c>
      <c r="J2876" t="s">
        <v>130</v>
      </c>
      <c r="K2876" t="s">
        <v>131</v>
      </c>
      <c r="L2876" t="s">
        <v>8508</v>
      </c>
      <c r="M2876" t="s">
        <v>8509</v>
      </c>
      <c r="N2876">
        <v>2.0641666660000002</v>
      </c>
      <c r="O2876">
        <v>0</v>
      </c>
      <c r="P2876">
        <v>11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22.705832999999998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2177616</v>
      </c>
      <c r="B2877">
        <v>1</v>
      </c>
      <c r="C2877" t="s">
        <v>76</v>
      </c>
      <c r="D2877" t="s">
        <v>96</v>
      </c>
      <c r="E2877" t="s">
        <v>181</v>
      </c>
      <c r="F2877" t="s">
        <v>8510</v>
      </c>
      <c r="G2877" t="s">
        <v>194</v>
      </c>
      <c r="H2877" t="s">
        <v>46</v>
      </c>
      <c r="I2877" t="s">
        <v>129</v>
      </c>
      <c r="J2877" t="s">
        <v>130</v>
      </c>
      <c r="K2877" t="s">
        <v>131</v>
      </c>
      <c r="L2877" t="s">
        <v>8511</v>
      </c>
      <c r="M2877" t="s">
        <v>8512</v>
      </c>
      <c r="N2877">
        <v>3.2861111109999999</v>
      </c>
      <c r="O2877">
        <v>0</v>
      </c>
      <c r="P2877">
        <v>1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3.286111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2177617</v>
      </c>
      <c r="B2878">
        <v>1</v>
      </c>
      <c r="C2878" t="s">
        <v>76</v>
      </c>
      <c r="D2878" t="s">
        <v>102</v>
      </c>
      <c r="E2878" t="s">
        <v>181</v>
      </c>
      <c r="F2878" t="s">
        <v>8513</v>
      </c>
      <c r="G2878" t="s">
        <v>194</v>
      </c>
      <c r="H2878" t="s">
        <v>46</v>
      </c>
      <c r="I2878" t="s">
        <v>129</v>
      </c>
      <c r="J2878" t="s">
        <v>130</v>
      </c>
      <c r="K2878" t="s">
        <v>131</v>
      </c>
      <c r="L2878" t="s">
        <v>8514</v>
      </c>
      <c r="M2878" t="s">
        <v>8515</v>
      </c>
      <c r="N2878">
        <v>1.5905555549999999</v>
      </c>
      <c r="O2878">
        <v>0</v>
      </c>
      <c r="P2878">
        <v>1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1.5905560000000001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2177619</v>
      </c>
      <c r="B2879">
        <v>1</v>
      </c>
      <c r="C2879" t="s">
        <v>76</v>
      </c>
      <c r="D2879" t="s">
        <v>96</v>
      </c>
      <c r="E2879" t="s">
        <v>181</v>
      </c>
      <c r="F2879" t="s">
        <v>8516</v>
      </c>
      <c r="G2879" t="s">
        <v>194</v>
      </c>
      <c r="H2879" t="s">
        <v>46</v>
      </c>
      <c r="I2879" t="s">
        <v>129</v>
      </c>
      <c r="J2879" t="s">
        <v>130</v>
      </c>
      <c r="K2879" t="s">
        <v>131</v>
      </c>
      <c r="L2879" t="s">
        <v>8517</v>
      </c>
      <c r="M2879" t="s">
        <v>8518</v>
      </c>
      <c r="N2879">
        <v>2.1958333329999999</v>
      </c>
      <c r="O2879">
        <v>0</v>
      </c>
      <c r="P2879">
        <v>1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2.1958329999999999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2177620</v>
      </c>
      <c r="B2880">
        <v>1</v>
      </c>
      <c r="C2880" t="s">
        <v>76</v>
      </c>
      <c r="D2880" t="s">
        <v>89</v>
      </c>
      <c r="E2880" t="s">
        <v>126</v>
      </c>
      <c r="F2880" t="s">
        <v>8519</v>
      </c>
      <c r="G2880" t="s">
        <v>128</v>
      </c>
      <c r="H2880" t="s">
        <v>46</v>
      </c>
      <c r="I2880" t="s">
        <v>129</v>
      </c>
      <c r="J2880" t="s">
        <v>130</v>
      </c>
      <c r="K2880" t="s">
        <v>131</v>
      </c>
      <c r="L2880" t="s">
        <v>8520</v>
      </c>
      <c r="M2880" t="s">
        <v>8521</v>
      </c>
      <c r="N2880">
        <v>1.328888888</v>
      </c>
      <c r="O2880">
        <v>0</v>
      </c>
      <c r="P2880">
        <v>0</v>
      </c>
      <c r="Q2880">
        <v>0</v>
      </c>
      <c r="R2880">
        <v>9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11.96</v>
      </c>
      <c r="Y2880">
        <v>0</v>
      </c>
      <c r="Z2880">
        <v>0</v>
      </c>
    </row>
    <row r="2881" spans="1:26" x14ac:dyDescent="0.25">
      <c r="A2881">
        <v>2177621</v>
      </c>
      <c r="B2881">
        <v>1</v>
      </c>
      <c r="C2881" t="s">
        <v>76</v>
      </c>
      <c r="D2881" t="s">
        <v>104</v>
      </c>
      <c r="E2881" t="s">
        <v>126</v>
      </c>
      <c r="F2881" t="s">
        <v>8522</v>
      </c>
      <c r="G2881" t="s">
        <v>163</v>
      </c>
      <c r="H2881" t="s">
        <v>46</v>
      </c>
      <c r="I2881" t="s">
        <v>129</v>
      </c>
      <c r="J2881" t="s">
        <v>130</v>
      </c>
      <c r="K2881" t="s">
        <v>131</v>
      </c>
      <c r="L2881" t="s">
        <v>8523</v>
      </c>
      <c r="M2881" t="s">
        <v>8524</v>
      </c>
      <c r="N2881">
        <v>0.83611111100000002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55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45.986111000000001</v>
      </c>
    </row>
    <row r="2882" spans="1:26" x14ac:dyDescent="0.25">
      <c r="A2882">
        <v>2177632</v>
      </c>
      <c r="B2882">
        <v>1</v>
      </c>
      <c r="C2882" t="s">
        <v>76</v>
      </c>
      <c r="D2882" t="s">
        <v>99</v>
      </c>
      <c r="E2882" t="s">
        <v>181</v>
      </c>
      <c r="F2882" t="s">
        <v>8525</v>
      </c>
      <c r="G2882" t="s">
        <v>194</v>
      </c>
      <c r="H2882" t="s">
        <v>46</v>
      </c>
      <c r="I2882" t="s">
        <v>129</v>
      </c>
      <c r="J2882" t="s">
        <v>130</v>
      </c>
      <c r="K2882" t="s">
        <v>131</v>
      </c>
      <c r="L2882" t="s">
        <v>8526</v>
      </c>
      <c r="M2882" t="s">
        <v>8527</v>
      </c>
      <c r="N2882">
        <v>1.221666666</v>
      </c>
      <c r="O2882">
        <v>0</v>
      </c>
      <c r="P2882">
        <v>2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2.443333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2177633</v>
      </c>
      <c r="B2883">
        <v>1</v>
      </c>
      <c r="C2883" t="s">
        <v>76</v>
      </c>
      <c r="D2883" t="s">
        <v>86</v>
      </c>
      <c r="E2883" t="s">
        <v>181</v>
      </c>
      <c r="F2883" t="s">
        <v>6979</v>
      </c>
      <c r="G2883" t="s">
        <v>183</v>
      </c>
      <c r="H2883" t="s">
        <v>46</v>
      </c>
      <c r="I2883" t="s">
        <v>129</v>
      </c>
      <c r="J2883" t="s">
        <v>130</v>
      </c>
      <c r="K2883" t="s">
        <v>131</v>
      </c>
      <c r="L2883" t="s">
        <v>8528</v>
      </c>
      <c r="M2883" t="s">
        <v>8529</v>
      </c>
      <c r="N2883">
        <v>2.7727777769999999</v>
      </c>
      <c r="O2883">
        <v>0</v>
      </c>
      <c r="P2883">
        <v>3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8.3183330000000009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2177635</v>
      </c>
      <c r="B2884">
        <v>1</v>
      </c>
      <c r="C2884" t="s">
        <v>76</v>
      </c>
      <c r="D2884" t="s">
        <v>81</v>
      </c>
      <c r="E2884" t="s">
        <v>161</v>
      </c>
      <c r="F2884" t="s">
        <v>6770</v>
      </c>
      <c r="G2884" t="s">
        <v>402</v>
      </c>
      <c r="H2884" t="s">
        <v>46</v>
      </c>
      <c r="I2884" t="s">
        <v>129</v>
      </c>
      <c r="J2884" t="s">
        <v>130</v>
      </c>
      <c r="K2884" t="s">
        <v>131</v>
      </c>
      <c r="L2884" t="s">
        <v>8530</v>
      </c>
      <c r="M2884" t="s">
        <v>8531</v>
      </c>
      <c r="N2884">
        <v>0.37055555499999998</v>
      </c>
      <c r="O2884">
        <v>0</v>
      </c>
      <c r="P2884">
        <v>418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154.892222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2177636</v>
      </c>
      <c r="B2885">
        <v>1</v>
      </c>
      <c r="C2885" t="s">
        <v>77</v>
      </c>
      <c r="D2885" t="s">
        <v>123</v>
      </c>
      <c r="E2885" t="s">
        <v>143</v>
      </c>
      <c r="F2885" t="s">
        <v>8532</v>
      </c>
      <c r="G2885" t="s">
        <v>279</v>
      </c>
      <c r="H2885" t="s">
        <v>47</v>
      </c>
      <c r="I2885" t="s">
        <v>129</v>
      </c>
      <c r="J2885" t="s">
        <v>130</v>
      </c>
      <c r="K2885" t="s">
        <v>131</v>
      </c>
      <c r="L2885" t="s">
        <v>8533</v>
      </c>
      <c r="M2885" t="s">
        <v>8534</v>
      </c>
      <c r="N2885">
        <v>3.2569444440000002</v>
      </c>
      <c r="O2885">
        <v>11</v>
      </c>
      <c r="P2885">
        <v>3</v>
      </c>
      <c r="Q2885">
        <v>0</v>
      </c>
      <c r="R2885">
        <v>0</v>
      </c>
      <c r="S2885">
        <v>0</v>
      </c>
      <c r="T2885">
        <v>0</v>
      </c>
      <c r="U2885">
        <v>35.826388999999999</v>
      </c>
      <c r="V2885">
        <v>9.7708329999999997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2177639</v>
      </c>
      <c r="B2886">
        <v>1</v>
      </c>
      <c r="C2886" t="s">
        <v>76</v>
      </c>
      <c r="D2886" t="s">
        <v>96</v>
      </c>
      <c r="E2886" t="s">
        <v>181</v>
      </c>
      <c r="F2886" t="s">
        <v>8535</v>
      </c>
      <c r="G2886" t="s">
        <v>194</v>
      </c>
      <c r="H2886" t="s">
        <v>46</v>
      </c>
      <c r="I2886" t="s">
        <v>129</v>
      </c>
      <c r="J2886" t="s">
        <v>130</v>
      </c>
      <c r="K2886" t="s">
        <v>131</v>
      </c>
      <c r="L2886" t="s">
        <v>8536</v>
      </c>
      <c r="M2886" t="s">
        <v>8537</v>
      </c>
      <c r="N2886">
        <v>0.637222222</v>
      </c>
      <c r="O2886">
        <v>0</v>
      </c>
      <c r="P2886">
        <v>1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0.63722199999999996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2177644</v>
      </c>
      <c r="B2887">
        <v>1</v>
      </c>
      <c r="C2887" t="s">
        <v>76</v>
      </c>
      <c r="D2887" t="s">
        <v>99</v>
      </c>
      <c r="E2887" t="s">
        <v>181</v>
      </c>
      <c r="F2887" t="s">
        <v>8538</v>
      </c>
      <c r="G2887" t="s">
        <v>194</v>
      </c>
      <c r="H2887" t="s">
        <v>46</v>
      </c>
      <c r="I2887" t="s">
        <v>129</v>
      </c>
      <c r="J2887" t="s">
        <v>130</v>
      </c>
      <c r="K2887" t="s">
        <v>131</v>
      </c>
      <c r="L2887" t="s">
        <v>8539</v>
      </c>
      <c r="M2887" t="s">
        <v>8540</v>
      </c>
      <c r="N2887">
        <v>1.8325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1.8325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2177640</v>
      </c>
      <c r="B2888">
        <v>1</v>
      </c>
      <c r="C2888" t="s">
        <v>76</v>
      </c>
      <c r="D2888" t="s">
        <v>79</v>
      </c>
      <c r="E2888" t="s">
        <v>161</v>
      </c>
      <c r="F2888" t="s">
        <v>8541</v>
      </c>
      <c r="G2888" t="s">
        <v>636</v>
      </c>
      <c r="H2888" t="s">
        <v>46</v>
      </c>
      <c r="I2888" t="s">
        <v>129</v>
      </c>
      <c r="J2888" t="s">
        <v>130</v>
      </c>
      <c r="K2888" t="s">
        <v>131</v>
      </c>
      <c r="L2888" t="s">
        <v>8542</v>
      </c>
      <c r="M2888" t="s">
        <v>8543</v>
      </c>
      <c r="N2888">
        <v>4.5752777770000002</v>
      </c>
      <c r="O2888">
        <v>0</v>
      </c>
      <c r="P2888">
        <v>224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1024.862222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2177671</v>
      </c>
      <c r="B2889">
        <v>1</v>
      </c>
      <c r="C2889" t="s">
        <v>76</v>
      </c>
      <c r="D2889" t="s">
        <v>95</v>
      </c>
      <c r="E2889" t="s">
        <v>126</v>
      </c>
      <c r="F2889" t="s">
        <v>8544</v>
      </c>
      <c r="G2889" t="s">
        <v>444</v>
      </c>
      <c r="H2889" t="s">
        <v>46</v>
      </c>
      <c r="I2889" t="s">
        <v>129</v>
      </c>
      <c r="J2889" t="s">
        <v>130</v>
      </c>
      <c r="K2889" t="s">
        <v>131</v>
      </c>
      <c r="L2889" t="s">
        <v>8545</v>
      </c>
      <c r="M2889" t="s">
        <v>8546</v>
      </c>
      <c r="N2889">
        <v>7.3550000000000004</v>
      </c>
      <c r="O2889">
        <v>0</v>
      </c>
      <c r="P2889">
        <v>59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433.94499999999999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2177650</v>
      </c>
      <c r="B2890">
        <v>1</v>
      </c>
      <c r="C2890" t="s">
        <v>76</v>
      </c>
      <c r="D2890" t="s">
        <v>100</v>
      </c>
      <c r="E2890" t="s">
        <v>181</v>
      </c>
      <c r="F2890" t="s">
        <v>8547</v>
      </c>
      <c r="G2890" t="s">
        <v>194</v>
      </c>
      <c r="H2890" t="s">
        <v>46</v>
      </c>
      <c r="I2890" t="s">
        <v>129</v>
      </c>
      <c r="J2890" t="s">
        <v>130</v>
      </c>
      <c r="K2890" t="s">
        <v>131</v>
      </c>
      <c r="L2890" t="s">
        <v>8548</v>
      </c>
      <c r="M2890" t="s">
        <v>8549</v>
      </c>
      <c r="N2890">
        <v>1.1491666659999999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1.149167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2177654</v>
      </c>
      <c r="B2891">
        <v>1</v>
      </c>
      <c r="C2891" t="s">
        <v>76</v>
      </c>
      <c r="D2891" t="s">
        <v>103</v>
      </c>
      <c r="E2891" t="s">
        <v>143</v>
      </c>
      <c r="F2891" t="s">
        <v>8550</v>
      </c>
      <c r="G2891" t="s">
        <v>201</v>
      </c>
      <c r="H2891" t="s">
        <v>47</v>
      </c>
      <c r="I2891" t="s">
        <v>129</v>
      </c>
      <c r="J2891" t="s">
        <v>130</v>
      </c>
      <c r="K2891" t="s">
        <v>131</v>
      </c>
      <c r="L2891" t="s">
        <v>8551</v>
      </c>
      <c r="M2891" t="s">
        <v>8552</v>
      </c>
      <c r="N2891">
        <v>0.74694444400000004</v>
      </c>
      <c r="O2891">
        <v>0</v>
      </c>
      <c r="P2891">
        <v>0</v>
      </c>
      <c r="Q2891">
        <v>2</v>
      </c>
      <c r="R2891">
        <v>18</v>
      </c>
      <c r="S2891">
        <v>0</v>
      </c>
      <c r="T2891">
        <v>136</v>
      </c>
      <c r="U2891">
        <v>0</v>
      </c>
      <c r="V2891">
        <v>0</v>
      </c>
      <c r="W2891">
        <v>1.493889</v>
      </c>
      <c r="X2891">
        <v>13.445</v>
      </c>
      <c r="Y2891">
        <v>0</v>
      </c>
      <c r="Z2891">
        <v>101.584444</v>
      </c>
    </row>
    <row r="2892" spans="1:26" x14ac:dyDescent="0.25">
      <c r="A2892">
        <v>2177655</v>
      </c>
      <c r="B2892">
        <v>1</v>
      </c>
      <c r="C2892" t="s">
        <v>77</v>
      </c>
      <c r="D2892" t="s">
        <v>115</v>
      </c>
      <c r="E2892" t="s">
        <v>126</v>
      </c>
      <c r="F2892" t="s">
        <v>7718</v>
      </c>
      <c r="G2892" t="s">
        <v>128</v>
      </c>
      <c r="H2892" t="s">
        <v>46</v>
      </c>
      <c r="I2892" t="s">
        <v>129</v>
      </c>
      <c r="J2892" t="s">
        <v>130</v>
      </c>
      <c r="K2892" t="s">
        <v>131</v>
      </c>
      <c r="L2892" t="s">
        <v>8482</v>
      </c>
      <c r="M2892" t="s">
        <v>8553</v>
      </c>
      <c r="N2892">
        <v>1.429166666</v>
      </c>
      <c r="O2892">
        <v>0</v>
      </c>
      <c r="P2892">
        <v>0</v>
      </c>
      <c r="Q2892">
        <v>0</v>
      </c>
      <c r="R2892">
        <v>33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47.162500000000001</v>
      </c>
      <c r="Y2892">
        <v>0</v>
      </c>
      <c r="Z2892">
        <v>0</v>
      </c>
    </row>
    <row r="2893" spans="1:26" x14ac:dyDescent="0.25">
      <c r="A2893">
        <v>2177656</v>
      </c>
      <c r="B2893">
        <v>1</v>
      </c>
      <c r="C2893" t="s">
        <v>77</v>
      </c>
      <c r="D2893" t="s">
        <v>123</v>
      </c>
      <c r="E2893" t="s">
        <v>181</v>
      </c>
      <c r="F2893" t="s">
        <v>8554</v>
      </c>
      <c r="G2893" t="s">
        <v>194</v>
      </c>
      <c r="H2893" t="s">
        <v>46</v>
      </c>
      <c r="I2893" t="s">
        <v>129</v>
      </c>
      <c r="J2893" t="s">
        <v>130</v>
      </c>
      <c r="K2893" t="s">
        <v>131</v>
      </c>
      <c r="L2893" t="s">
        <v>8555</v>
      </c>
      <c r="M2893" t="s">
        <v>8556</v>
      </c>
      <c r="N2893">
        <v>4.1691666659999997</v>
      </c>
      <c r="O2893">
        <v>0</v>
      </c>
      <c r="P2893">
        <v>1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4.1691669999999998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2177662</v>
      </c>
      <c r="B2894">
        <v>1</v>
      </c>
      <c r="C2894" t="s">
        <v>76</v>
      </c>
      <c r="D2894" t="s">
        <v>92</v>
      </c>
      <c r="E2894" t="s">
        <v>181</v>
      </c>
      <c r="F2894" t="s">
        <v>8557</v>
      </c>
      <c r="G2894" t="s">
        <v>194</v>
      </c>
      <c r="H2894" t="s">
        <v>46</v>
      </c>
      <c r="I2894" t="s">
        <v>129</v>
      </c>
      <c r="J2894" t="s">
        <v>130</v>
      </c>
      <c r="K2894" t="s">
        <v>131</v>
      </c>
      <c r="L2894" t="s">
        <v>8558</v>
      </c>
      <c r="M2894" t="s">
        <v>8559</v>
      </c>
      <c r="N2894">
        <v>5.784444444</v>
      </c>
      <c r="O2894">
        <v>0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5.7844439999999997</v>
      </c>
      <c r="Y2894">
        <v>0</v>
      </c>
      <c r="Z2894">
        <v>0</v>
      </c>
    </row>
    <row r="2895" spans="1:26" x14ac:dyDescent="0.25">
      <c r="A2895">
        <v>2177669</v>
      </c>
      <c r="B2895">
        <v>1</v>
      </c>
      <c r="C2895" t="s">
        <v>76</v>
      </c>
      <c r="D2895" t="s">
        <v>95</v>
      </c>
      <c r="E2895" t="s">
        <v>126</v>
      </c>
      <c r="F2895" t="s">
        <v>8560</v>
      </c>
      <c r="G2895" t="s">
        <v>128</v>
      </c>
      <c r="H2895" t="s">
        <v>46</v>
      </c>
      <c r="I2895" t="s">
        <v>129</v>
      </c>
      <c r="J2895" t="s">
        <v>130</v>
      </c>
      <c r="K2895" t="s">
        <v>131</v>
      </c>
      <c r="L2895" t="s">
        <v>8561</v>
      </c>
      <c r="M2895" t="s">
        <v>8562</v>
      </c>
      <c r="N2895">
        <v>2.9952777770000001</v>
      </c>
      <c r="O2895">
        <v>0</v>
      </c>
      <c r="P2895">
        <v>0</v>
      </c>
      <c r="Q2895">
        <v>0</v>
      </c>
      <c r="R2895">
        <v>10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29.952777999999999</v>
      </c>
      <c r="Y2895">
        <v>0</v>
      </c>
      <c r="Z2895">
        <v>0</v>
      </c>
    </row>
    <row r="2896" spans="1:26" x14ac:dyDescent="0.25">
      <c r="A2896">
        <v>2177689</v>
      </c>
      <c r="B2896">
        <v>1</v>
      </c>
      <c r="C2896" t="s">
        <v>76</v>
      </c>
      <c r="D2896" t="s">
        <v>78</v>
      </c>
      <c r="E2896" t="s">
        <v>181</v>
      </c>
      <c r="F2896" t="s">
        <v>8563</v>
      </c>
      <c r="G2896" t="s">
        <v>194</v>
      </c>
      <c r="H2896" t="s">
        <v>46</v>
      </c>
      <c r="I2896" t="s">
        <v>129</v>
      </c>
      <c r="J2896" t="s">
        <v>130</v>
      </c>
      <c r="K2896" t="s">
        <v>131</v>
      </c>
      <c r="L2896" t="s">
        <v>8564</v>
      </c>
      <c r="M2896" t="s">
        <v>8565</v>
      </c>
      <c r="N2896">
        <v>4.5655555550000004</v>
      </c>
      <c r="O2896">
        <v>0</v>
      </c>
      <c r="P2896">
        <v>2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9.1311110000000006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2177677</v>
      </c>
      <c r="B2897">
        <v>1</v>
      </c>
      <c r="C2897" t="s">
        <v>76</v>
      </c>
      <c r="D2897" t="s">
        <v>103</v>
      </c>
      <c r="E2897" t="s">
        <v>181</v>
      </c>
      <c r="F2897" t="s">
        <v>8566</v>
      </c>
      <c r="G2897" t="s">
        <v>183</v>
      </c>
      <c r="H2897" t="s">
        <v>46</v>
      </c>
      <c r="I2897" t="s">
        <v>129</v>
      </c>
      <c r="J2897" t="s">
        <v>130</v>
      </c>
      <c r="K2897" t="s">
        <v>131</v>
      </c>
      <c r="L2897" t="s">
        <v>8567</v>
      </c>
      <c r="M2897" t="s">
        <v>8568</v>
      </c>
      <c r="N2897">
        <v>4.551666666</v>
      </c>
      <c r="O2897">
        <v>0</v>
      </c>
      <c r="P2897">
        <v>0</v>
      </c>
      <c r="Q2897">
        <v>0</v>
      </c>
      <c r="R2897">
        <v>7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31.861667000000001</v>
      </c>
      <c r="Y2897">
        <v>0</v>
      </c>
      <c r="Z2897">
        <v>0</v>
      </c>
    </row>
    <row r="2898" spans="1:26" x14ac:dyDescent="0.25">
      <c r="A2898">
        <v>2177665</v>
      </c>
      <c r="B2898">
        <v>1</v>
      </c>
      <c r="C2898" t="s">
        <v>77</v>
      </c>
      <c r="D2898" t="s">
        <v>109</v>
      </c>
      <c r="E2898" t="s">
        <v>181</v>
      </c>
      <c r="F2898" t="s">
        <v>8569</v>
      </c>
      <c r="G2898" t="s">
        <v>194</v>
      </c>
      <c r="H2898" t="s">
        <v>46</v>
      </c>
      <c r="I2898" t="s">
        <v>129</v>
      </c>
      <c r="J2898" t="s">
        <v>130</v>
      </c>
      <c r="K2898" t="s">
        <v>131</v>
      </c>
      <c r="L2898" t="s">
        <v>8570</v>
      </c>
      <c r="M2898" t="s">
        <v>8571</v>
      </c>
      <c r="N2898">
        <v>0.92972222199999999</v>
      </c>
      <c r="O2898">
        <v>0</v>
      </c>
      <c r="P2898">
        <v>1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0.92972200000000005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2177688</v>
      </c>
      <c r="B2899">
        <v>1</v>
      </c>
      <c r="C2899" t="s">
        <v>76</v>
      </c>
      <c r="D2899" t="s">
        <v>86</v>
      </c>
      <c r="E2899" t="s">
        <v>181</v>
      </c>
      <c r="F2899" t="s">
        <v>8572</v>
      </c>
      <c r="G2899" t="s">
        <v>183</v>
      </c>
      <c r="H2899" t="s">
        <v>46</v>
      </c>
      <c r="I2899" t="s">
        <v>129</v>
      </c>
      <c r="J2899" t="s">
        <v>130</v>
      </c>
      <c r="K2899" t="s">
        <v>131</v>
      </c>
      <c r="L2899" t="s">
        <v>8573</v>
      </c>
      <c r="M2899" t="s">
        <v>8574</v>
      </c>
      <c r="N2899">
        <v>7.4513888880000003</v>
      </c>
      <c r="O2899">
        <v>0</v>
      </c>
      <c r="P2899">
        <v>20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149.02777800000001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2177678</v>
      </c>
      <c r="B2900">
        <v>1</v>
      </c>
      <c r="C2900" t="s">
        <v>76</v>
      </c>
      <c r="D2900" t="s">
        <v>91</v>
      </c>
      <c r="E2900" t="s">
        <v>181</v>
      </c>
      <c r="F2900" t="s">
        <v>8575</v>
      </c>
      <c r="G2900" t="s">
        <v>194</v>
      </c>
      <c r="H2900" t="s">
        <v>46</v>
      </c>
      <c r="I2900" t="s">
        <v>129</v>
      </c>
      <c r="J2900" t="s">
        <v>130</v>
      </c>
      <c r="K2900" t="s">
        <v>131</v>
      </c>
      <c r="L2900" t="s">
        <v>8576</v>
      </c>
      <c r="M2900" t="s">
        <v>8577</v>
      </c>
      <c r="N2900">
        <v>1.3161111109999999</v>
      </c>
      <c r="O2900">
        <v>0</v>
      </c>
      <c r="P2900">
        <v>1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1.316111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2177684</v>
      </c>
      <c r="B2901">
        <v>1</v>
      </c>
      <c r="C2901" t="s">
        <v>76</v>
      </c>
      <c r="D2901" t="s">
        <v>104</v>
      </c>
      <c r="E2901" t="s">
        <v>126</v>
      </c>
      <c r="F2901" t="s">
        <v>8578</v>
      </c>
      <c r="G2901" t="s">
        <v>128</v>
      </c>
      <c r="H2901" t="s">
        <v>46</v>
      </c>
      <c r="I2901" t="s">
        <v>129</v>
      </c>
      <c r="J2901" t="s">
        <v>130</v>
      </c>
      <c r="K2901" t="s">
        <v>131</v>
      </c>
      <c r="L2901" t="s">
        <v>8579</v>
      </c>
      <c r="M2901" t="s">
        <v>8580</v>
      </c>
      <c r="N2901">
        <v>3.3705555550000001</v>
      </c>
      <c r="O2901">
        <v>0</v>
      </c>
      <c r="P2901">
        <v>0</v>
      </c>
      <c r="Q2901">
        <v>0</v>
      </c>
      <c r="R2901">
        <v>5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16.852778000000001</v>
      </c>
      <c r="Y2901">
        <v>0</v>
      </c>
      <c r="Z2901">
        <v>0</v>
      </c>
    </row>
    <row r="2902" spans="1:26" x14ac:dyDescent="0.25">
      <c r="A2902">
        <v>2177685</v>
      </c>
      <c r="B2902">
        <v>1</v>
      </c>
      <c r="C2902" t="s">
        <v>76</v>
      </c>
      <c r="D2902" t="s">
        <v>85</v>
      </c>
      <c r="E2902" t="s">
        <v>181</v>
      </c>
      <c r="F2902" t="s">
        <v>8581</v>
      </c>
      <c r="G2902" t="s">
        <v>287</v>
      </c>
      <c r="H2902" t="s">
        <v>46</v>
      </c>
      <c r="I2902" t="s">
        <v>129</v>
      </c>
      <c r="J2902" t="s">
        <v>130</v>
      </c>
      <c r="K2902" t="s">
        <v>131</v>
      </c>
      <c r="L2902" t="s">
        <v>8582</v>
      </c>
      <c r="M2902" t="s">
        <v>8583</v>
      </c>
      <c r="N2902">
        <v>0.46861111100000002</v>
      </c>
      <c r="O2902">
        <v>0</v>
      </c>
      <c r="P2902">
        <v>7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3.280278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2177694</v>
      </c>
      <c r="B2903">
        <v>1</v>
      </c>
      <c r="C2903" t="s">
        <v>76</v>
      </c>
      <c r="D2903" t="s">
        <v>81</v>
      </c>
      <c r="E2903" t="s">
        <v>161</v>
      </c>
      <c r="F2903" t="s">
        <v>8584</v>
      </c>
      <c r="G2903" t="s">
        <v>163</v>
      </c>
      <c r="H2903" t="s">
        <v>46</v>
      </c>
      <c r="I2903" t="s">
        <v>129</v>
      </c>
      <c r="J2903" t="s">
        <v>130</v>
      </c>
      <c r="K2903" t="s">
        <v>131</v>
      </c>
      <c r="L2903" t="s">
        <v>8585</v>
      </c>
      <c r="M2903" t="s">
        <v>8586</v>
      </c>
      <c r="N2903">
        <v>1.3872222219999999</v>
      </c>
      <c r="O2903">
        <v>0</v>
      </c>
      <c r="P2903">
        <v>802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1112.552222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2177690</v>
      </c>
      <c r="B2904">
        <v>1</v>
      </c>
      <c r="C2904" t="s">
        <v>77</v>
      </c>
      <c r="D2904" t="s">
        <v>109</v>
      </c>
      <c r="E2904" t="s">
        <v>181</v>
      </c>
      <c r="F2904" t="s">
        <v>8587</v>
      </c>
      <c r="G2904" t="s">
        <v>194</v>
      </c>
      <c r="H2904" t="s">
        <v>46</v>
      </c>
      <c r="I2904" t="s">
        <v>129</v>
      </c>
      <c r="J2904" t="s">
        <v>130</v>
      </c>
      <c r="K2904" t="s">
        <v>131</v>
      </c>
      <c r="L2904" t="s">
        <v>8588</v>
      </c>
      <c r="M2904" t="s">
        <v>8589</v>
      </c>
      <c r="N2904">
        <v>1.7708333329999999</v>
      </c>
      <c r="O2904">
        <v>0</v>
      </c>
      <c r="P2904">
        <v>1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1.7708330000000001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2177692</v>
      </c>
      <c r="B2905">
        <v>1</v>
      </c>
      <c r="C2905" t="s">
        <v>77</v>
      </c>
      <c r="D2905" t="s">
        <v>119</v>
      </c>
      <c r="E2905" t="s">
        <v>161</v>
      </c>
      <c r="F2905" t="s">
        <v>8590</v>
      </c>
      <c r="G2905" t="s">
        <v>402</v>
      </c>
      <c r="H2905" t="s">
        <v>46</v>
      </c>
      <c r="I2905" t="s">
        <v>129</v>
      </c>
      <c r="J2905" t="s">
        <v>130</v>
      </c>
      <c r="K2905" t="s">
        <v>131</v>
      </c>
      <c r="L2905" t="s">
        <v>8591</v>
      </c>
      <c r="M2905" t="s">
        <v>8592</v>
      </c>
      <c r="N2905">
        <v>5.1974999999999998</v>
      </c>
      <c r="O2905">
        <v>0</v>
      </c>
      <c r="P2905">
        <v>60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311.85000000000002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2177693</v>
      </c>
      <c r="B2906">
        <v>1</v>
      </c>
      <c r="C2906" t="s">
        <v>76</v>
      </c>
      <c r="D2906" t="s">
        <v>96</v>
      </c>
      <c r="E2906" t="s">
        <v>181</v>
      </c>
      <c r="F2906" t="s">
        <v>8593</v>
      </c>
      <c r="G2906" t="s">
        <v>194</v>
      </c>
      <c r="H2906" t="s">
        <v>46</v>
      </c>
      <c r="I2906" t="s">
        <v>129</v>
      </c>
      <c r="J2906" t="s">
        <v>130</v>
      </c>
      <c r="K2906" t="s">
        <v>131</v>
      </c>
      <c r="L2906" t="s">
        <v>8594</v>
      </c>
      <c r="M2906" t="s">
        <v>8595</v>
      </c>
      <c r="N2906">
        <v>4.2525000000000004</v>
      </c>
      <c r="O2906">
        <v>0</v>
      </c>
      <c r="P2906">
        <v>1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4.2525000000000004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2177696</v>
      </c>
      <c r="B2907">
        <v>1</v>
      </c>
      <c r="C2907" t="s">
        <v>76</v>
      </c>
      <c r="D2907" t="s">
        <v>89</v>
      </c>
      <c r="E2907" t="s">
        <v>181</v>
      </c>
      <c r="F2907" t="s">
        <v>8596</v>
      </c>
      <c r="G2907" t="s">
        <v>194</v>
      </c>
      <c r="H2907" t="s">
        <v>46</v>
      </c>
      <c r="I2907" t="s">
        <v>129</v>
      </c>
      <c r="J2907" t="s">
        <v>130</v>
      </c>
      <c r="K2907" t="s">
        <v>131</v>
      </c>
      <c r="L2907" t="s">
        <v>8597</v>
      </c>
      <c r="M2907" t="s">
        <v>8598</v>
      </c>
      <c r="N2907">
        <v>3.6758333329999999</v>
      </c>
      <c r="O2907">
        <v>0</v>
      </c>
      <c r="P2907">
        <v>1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3.6758329999999999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2177702</v>
      </c>
      <c r="B2908">
        <v>1</v>
      </c>
      <c r="C2908" t="s">
        <v>76</v>
      </c>
      <c r="D2908" t="s">
        <v>96</v>
      </c>
      <c r="E2908" t="s">
        <v>181</v>
      </c>
      <c r="F2908" t="s">
        <v>8599</v>
      </c>
      <c r="G2908" t="s">
        <v>194</v>
      </c>
      <c r="H2908" t="s">
        <v>46</v>
      </c>
      <c r="I2908" t="s">
        <v>129</v>
      </c>
      <c r="J2908" t="s">
        <v>130</v>
      </c>
      <c r="K2908" t="s">
        <v>131</v>
      </c>
      <c r="L2908" t="s">
        <v>8600</v>
      </c>
      <c r="M2908" t="s">
        <v>8601</v>
      </c>
      <c r="N2908">
        <v>2.668055555</v>
      </c>
      <c r="O2908">
        <v>0</v>
      </c>
      <c r="P2908">
        <v>3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8.0041670000000007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2177700</v>
      </c>
      <c r="B2909">
        <v>1</v>
      </c>
      <c r="C2909" t="s">
        <v>77</v>
      </c>
      <c r="D2909" t="s">
        <v>108</v>
      </c>
      <c r="E2909" t="s">
        <v>186</v>
      </c>
      <c r="F2909" t="s">
        <v>8602</v>
      </c>
      <c r="G2909" t="s">
        <v>136</v>
      </c>
      <c r="H2909" t="s">
        <v>47</v>
      </c>
      <c r="I2909" t="s">
        <v>129</v>
      </c>
      <c r="J2909" t="s">
        <v>130</v>
      </c>
      <c r="K2909" t="s">
        <v>131</v>
      </c>
      <c r="L2909" t="s">
        <v>8603</v>
      </c>
      <c r="M2909" t="s">
        <v>8604</v>
      </c>
      <c r="N2909">
        <v>8.4444443999999994E-2</v>
      </c>
      <c r="O2909">
        <v>95</v>
      </c>
      <c r="P2909">
        <v>1004</v>
      </c>
      <c r="Q2909">
        <v>0</v>
      </c>
      <c r="R2909">
        <v>0</v>
      </c>
      <c r="S2909">
        <v>1</v>
      </c>
      <c r="T2909">
        <v>228</v>
      </c>
      <c r="U2909">
        <v>8.0222219999999993</v>
      </c>
      <c r="V2909">
        <v>84.782222000000004</v>
      </c>
      <c r="W2909">
        <v>0</v>
      </c>
      <c r="X2909">
        <v>0</v>
      </c>
      <c r="Y2909">
        <v>8.4444000000000005E-2</v>
      </c>
      <c r="Z2909">
        <v>19.253333000000001</v>
      </c>
    </row>
    <row r="2910" spans="1:26" x14ac:dyDescent="0.25">
      <c r="A2910">
        <v>2177704</v>
      </c>
      <c r="B2910">
        <v>1</v>
      </c>
      <c r="C2910" t="s">
        <v>76</v>
      </c>
      <c r="D2910" t="s">
        <v>96</v>
      </c>
      <c r="E2910" t="s">
        <v>181</v>
      </c>
      <c r="F2910" t="s">
        <v>8605</v>
      </c>
      <c r="G2910" t="s">
        <v>194</v>
      </c>
      <c r="H2910" t="s">
        <v>46</v>
      </c>
      <c r="I2910" t="s">
        <v>129</v>
      </c>
      <c r="J2910" t="s">
        <v>130</v>
      </c>
      <c r="K2910" t="s">
        <v>131</v>
      </c>
      <c r="L2910" t="s">
        <v>8606</v>
      </c>
      <c r="M2910" t="s">
        <v>8607</v>
      </c>
      <c r="N2910">
        <v>1.3472222220000001</v>
      </c>
      <c r="O2910">
        <v>0</v>
      </c>
      <c r="P2910">
        <v>1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1.3472219999999999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2177703</v>
      </c>
      <c r="B2911">
        <v>1</v>
      </c>
      <c r="C2911" t="s">
        <v>77</v>
      </c>
      <c r="D2911" t="s">
        <v>108</v>
      </c>
      <c r="E2911" t="s">
        <v>134</v>
      </c>
      <c r="F2911" t="s">
        <v>8608</v>
      </c>
      <c r="G2911" t="s">
        <v>136</v>
      </c>
      <c r="H2911" t="s">
        <v>47</v>
      </c>
      <c r="I2911" t="s">
        <v>129</v>
      </c>
      <c r="J2911" t="s">
        <v>130</v>
      </c>
      <c r="K2911" t="s">
        <v>131</v>
      </c>
      <c r="L2911" t="s">
        <v>8609</v>
      </c>
      <c r="M2911" t="s">
        <v>8610</v>
      </c>
      <c r="N2911">
        <v>9.0833333000000002E-2</v>
      </c>
      <c r="O2911">
        <v>5</v>
      </c>
      <c r="P2911">
        <v>287</v>
      </c>
      <c r="Q2911">
        <v>0</v>
      </c>
      <c r="R2911">
        <v>0</v>
      </c>
      <c r="S2911">
        <v>0</v>
      </c>
      <c r="T2911">
        <v>0</v>
      </c>
      <c r="U2911">
        <v>0.45416699999999999</v>
      </c>
      <c r="V2911">
        <v>26.069167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2177712</v>
      </c>
      <c r="B2912">
        <v>1</v>
      </c>
      <c r="C2912" t="s">
        <v>77</v>
      </c>
      <c r="D2912" t="s">
        <v>109</v>
      </c>
      <c r="E2912" t="s">
        <v>126</v>
      </c>
      <c r="F2912" t="s">
        <v>8611</v>
      </c>
      <c r="G2912" t="s">
        <v>128</v>
      </c>
      <c r="H2912" t="s">
        <v>46</v>
      </c>
      <c r="I2912" t="s">
        <v>129</v>
      </c>
      <c r="J2912" t="s">
        <v>130</v>
      </c>
      <c r="K2912" t="s">
        <v>131</v>
      </c>
      <c r="L2912" t="s">
        <v>8612</v>
      </c>
      <c r="M2912" t="s">
        <v>8613</v>
      </c>
      <c r="N2912">
        <v>2.7594444440000001</v>
      </c>
      <c r="O2912">
        <v>0</v>
      </c>
      <c r="P2912">
        <v>62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171.085556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2177707</v>
      </c>
      <c r="B2913">
        <v>1</v>
      </c>
      <c r="C2913" t="s">
        <v>76</v>
      </c>
      <c r="D2913" t="s">
        <v>89</v>
      </c>
      <c r="E2913" t="s">
        <v>813</v>
      </c>
      <c r="F2913" t="s">
        <v>8614</v>
      </c>
      <c r="G2913" t="s">
        <v>8615</v>
      </c>
      <c r="H2913" t="s">
        <v>8616</v>
      </c>
      <c r="I2913" t="s">
        <v>129</v>
      </c>
      <c r="J2913" t="s">
        <v>130</v>
      </c>
      <c r="K2913" t="s">
        <v>131</v>
      </c>
      <c r="L2913" t="s">
        <v>8617</v>
      </c>
      <c r="M2913" t="s">
        <v>8618</v>
      </c>
      <c r="N2913">
        <v>0.72805555499999997</v>
      </c>
      <c r="O2913">
        <v>449</v>
      </c>
      <c r="P2913">
        <v>37695</v>
      </c>
      <c r="Q2913">
        <v>60</v>
      </c>
      <c r="R2913">
        <v>16344</v>
      </c>
      <c r="S2913">
        <v>63</v>
      </c>
      <c r="T2913">
        <v>4808</v>
      </c>
      <c r="U2913">
        <v>326.89694400000002</v>
      </c>
      <c r="V2913">
        <v>27444.054145999999</v>
      </c>
      <c r="W2913">
        <v>43.683332999999998</v>
      </c>
      <c r="X2913">
        <v>11899.339991000001</v>
      </c>
      <c r="Y2913">
        <v>45.8675</v>
      </c>
      <c r="Z2913">
        <v>3500.4911080000002</v>
      </c>
    </row>
    <row r="2914" spans="1:26" x14ac:dyDescent="0.25">
      <c r="A2914">
        <v>2177709</v>
      </c>
      <c r="B2914">
        <v>1</v>
      </c>
      <c r="C2914" t="s">
        <v>76</v>
      </c>
      <c r="D2914" t="s">
        <v>80</v>
      </c>
      <c r="E2914" t="s">
        <v>181</v>
      </c>
      <c r="F2914" t="s">
        <v>8619</v>
      </c>
      <c r="G2914" t="s">
        <v>194</v>
      </c>
      <c r="H2914" t="s">
        <v>46</v>
      </c>
      <c r="I2914" t="s">
        <v>129</v>
      </c>
      <c r="J2914" t="s">
        <v>130</v>
      </c>
      <c r="K2914" t="s">
        <v>131</v>
      </c>
      <c r="L2914" t="s">
        <v>8620</v>
      </c>
      <c r="M2914" t="s">
        <v>8621</v>
      </c>
      <c r="N2914">
        <v>3.0694444440000002</v>
      </c>
      <c r="O2914">
        <v>0</v>
      </c>
      <c r="P2914">
        <v>1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3.0694439999999998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2177713</v>
      </c>
      <c r="B2915">
        <v>1</v>
      </c>
      <c r="C2915" t="s">
        <v>76</v>
      </c>
      <c r="D2915" t="s">
        <v>85</v>
      </c>
      <c r="E2915" t="s">
        <v>181</v>
      </c>
      <c r="F2915" t="s">
        <v>8622</v>
      </c>
      <c r="G2915" t="s">
        <v>287</v>
      </c>
      <c r="H2915" t="s">
        <v>46</v>
      </c>
      <c r="I2915" t="s">
        <v>129</v>
      </c>
      <c r="J2915" t="s">
        <v>130</v>
      </c>
      <c r="K2915" t="s">
        <v>131</v>
      </c>
      <c r="L2915" t="s">
        <v>8623</v>
      </c>
      <c r="M2915" t="s">
        <v>8624</v>
      </c>
      <c r="N2915">
        <v>1.4241666660000001</v>
      </c>
      <c r="O2915">
        <v>0</v>
      </c>
      <c r="P2915">
        <v>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1.424167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2177722</v>
      </c>
      <c r="B2916">
        <v>1</v>
      </c>
      <c r="C2916" t="s">
        <v>76</v>
      </c>
      <c r="D2916" t="s">
        <v>105</v>
      </c>
      <c r="E2916" t="s">
        <v>186</v>
      </c>
      <c r="F2916" t="s">
        <v>8625</v>
      </c>
      <c r="G2916" t="s">
        <v>136</v>
      </c>
      <c r="H2916" t="s">
        <v>47</v>
      </c>
      <c r="I2916" t="s">
        <v>129</v>
      </c>
      <c r="J2916" t="s">
        <v>130</v>
      </c>
      <c r="K2916" t="s">
        <v>131</v>
      </c>
      <c r="L2916" t="s">
        <v>8626</v>
      </c>
      <c r="M2916" t="s">
        <v>8627</v>
      </c>
      <c r="N2916">
        <v>0.58166666600000005</v>
      </c>
      <c r="O2916">
        <v>0</v>
      </c>
      <c r="P2916">
        <v>0</v>
      </c>
      <c r="Q2916">
        <v>8</v>
      </c>
      <c r="R2916">
        <v>3881</v>
      </c>
      <c r="S2916">
        <v>0</v>
      </c>
      <c r="T2916">
        <v>0</v>
      </c>
      <c r="U2916">
        <v>0</v>
      </c>
      <c r="V2916">
        <v>0</v>
      </c>
      <c r="W2916">
        <v>4.6533329999999999</v>
      </c>
      <c r="X2916">
        <v>2257.4483310000001</v>
      </c>
      <c r="Y2916">
        <v>0</v>
      </c>
      <c r="Z2916">
        <v>0</v>
      </c>
    </row>
    <row r="2917" spans="1:26" x14ac:dyDescent="0.25">
      <c r="A2917">
        <v>2177710</v>
      </c>
      <c r="B2917">
        <v>1</v>
      </c>
      <c r="C2917" t="s">
        <v>76</v>
      </c>
      <c r="D2917" t="s">
        <v>79</v>
      </c>
      <c r="E2917" t="s">
        <v>126</v>
      </c>
      <c r="F2917" t="s">
        <v>8628</v>
      </c>
      <c r="G2917" t="s">
        <v>128</v>
      </c>
      <c r="H2917" t="s">
        <v>46</v>
      </c>
      <c r="I2917" t="s">
        <v>129</v>
      </c>
      <c r="J2917" t="s">
        <v>130</v>
      </c>
      <c r="K2917" t="s">
        <v>131</v>
      </c>
      <c r="L2917" t="s">
        <v>8629</v>
      </c>
      <c r="M2917" t="s">
        <v>8630</v>
      </c>
      <c r="N2917">
        <v>1.403333333</v>
      </c>
      <c r="O2917">
        <v>0</v>
      </c>
      <c r="P2917">
        <v>22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30.873332999999999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2177718</v>
      </c>
      <c r="B2918">
        <v>1</v>
      </c>
      <c r="C2918" t="s">
        <v>76</v>
      </c>
      <c r="D2918" t="s">
        <v>101</v>
      </c>
      <c r="E2918" t="s">
        <v>181</v>
      </c>
      <c r="F2918" t="s">
        <v>8631</v>
      </c>
      <c r="G2918" t="s">
        <v>194</v>
      </c>
      <c r="H2918" t="s">
        <v>46</v>
      </c>
      <c r="I2918" t="s">
        <v>129</v>
      </c>
      <c r="J2918" t="s">
        <v>130</v>
      </c>
      <c r="K2918" t="s">
        <v>131</v>
      </c>
      <c r="L2918" t="s">
        <v>8632</v>
      </c>
      <c r="M2918" t="s">
        <v>8633</v>
      </c>
      <c r="N2918">
        <v>1.279722222</v>
      </c>
      <c r="O2918">
        <v>0</v>
      </c>
      <c r="P2918">
        <v>1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1.279722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2177728</v>
      </c>
      <c r="B2919">
        <v>1</v>
      </c>
      <c r="C2919" t="s">
        <v>76</v>
      </c>
      <c r="D2919" t="s">
        <v>106</v>
      </c>
      <c r="E2919" t="s">
        <v>181</v>
      </c>
      <c r="F2919" t="s">
        <v>8634</v>
      </c>
      <c r="G2919" t="s">
        <v>194</v>
      </c>
      <c r="H2919" t="s">
        <v>46</v>
      </c>
      <c r="I2919" t="s">
        <v>129</v>
      </c>
      <c r="J2919" t="s">
        <v>130</v>
      </c>
      <c r="K2919" t="s">
        <v>131</v>
      </c>
      <c r="L2919" t="s">
        <v>8635</v>
      </c>
      <c r="M2919" t="s">
        <v>8636</v>
      </c>
      <c r="N2919">
        <v>1.8911111110000001</v>
      </c>
      <c r="O2919">
        <v>0</v>
      </c>
      <c r="P2919">
        <v>3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5.6733330000000004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2177730</v>
      </c>
      <c r="B2920">
        <v>1</v>
      </c>
      <c r="C2920" t="s">
        <v>76</v>
      </c>
      <c r="D2920" t="s">
        <v>89</v>
      </c>
      <c r="E2920" t="s">
        <v>186</v>
      </c>
      <c r="F2920" t="s">
        <v>8637</v>
      </c>
      <c r="G2920" t="s">
        <v>136</v>
      </c>
      <c r="H2920" t="s">
        <v>47</v>
      </c>
      <c r="I2920" t="s">
        <v>129</v>
      </c>
      <c r="J2920" t="s">
        <v>130</v>
      </c>
      <c r="K2920" t="s">
        <v>131</v>
      </c>
      <c r="L2920" t="s">
        <v>8638</v>
      </c>
      <c r="M2920" t="s">
        <v>8639</v>
      </c>
      <c r="N2920">
        <v>2.4275000000000002</v>
      </c>
      <c r="O2920">
        <v>0</v>
      </c>
      <c r="P2920">
        <v>9</v>
      </c>
      <c r="Q2920">
        <v>0</v>
      </c>
      <c r="R2920">
        <v>1848</v>
      </c>
      <c r="S2920">
        <v>0</v>
      </c>
      <c r="T2920">
        <v>0</v>
      </c>
      <c r="U2920">
        <v>0</v>
      </c>
      <c r="V2920">
        <v>21.8475</v>
      </c>
      <c r="W2920">
        <v>0</v>
      </c>
      <c r="X2920">
        <v>4486.0200000000004</v>
      </c>
      <c r="Y2920">
        <v>0</v>
      </c>
      <c r="Z2920">
        <v>0</v>
      </c>
    </row>
    <row r="2921" spans="1:26" x14ac:dyDescent="0.25">
      <c r="A2921">
        <v>2177734</v>
      </c>
      <c r="B2921">
        <v>1</v>
      </c>
      <c r="C2921" t="s">
        <v>77</v>
      </c>
      <c r="D2921" t="s">
        <v>108</v>
      </c>
      <c r="E2921" t="s">
        <v>161</v>
      </c>
      <c r="F2921" t="s">
        <v>8640</v>
      </c>
      <c r="G2921" t="s">
        <v>402</v>
      </c>
      <c r="H2921" t="s">
        <v>46</v>
      </c>
      <c r="I2921" t="s">
        <v>129</v>
      </c>
      <c r="J2921" t="s">
        <v>130</v>
      </c>
      <c r="K2921" t="s">
        <v>131</v>
      </c>
      <c r="L2921" t="s">
        <v>8641</v>
      </c>
      <c r="M2921" t="s">
        <v>8642</v>
      </c>
      <c r="N2921">
        <v>3.6216666659999999</v>
      </c>
      <c r="O2921">
        <v>0</v>
      </c>
      <c r="P2921">
        <v>190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688.11666700000001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2177735</v>
      </c>
      <c r="B2922">
        <v>1</v>
      </c>
      <c r="C2922" t="s">
        <v>76</v>
      </c>
      <c r="D2922" t="s">
        <v>90</v>
      </c>
      <c r="E2922" t="s">
        <v>181</v>
      </c>
      <c r="F2922" t="s">
        <v>8643</v>
      </c>
      <c r="G2922" t="s">
        <v>194</v>
      </c>
      <c r="H2922" t="s">
        <v>46</v>
      </c>
      <c r="I2922" t="s">
        <v>129</v>
      </c>
      <c r="J2922" t="s">
        <v>130</v>
      </c>
      <c r="K2922" t="s">
        <v>131</v>
      </c>
      <c r="L2922" t="s">
        <v>8644</v>
      </c>
      <c r="M2922" t="s">
        <v>8645</v>
      </c>
      <c r="N2922">
        <v>0.86138888800000002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1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0.86138899999999996</v>
      </c>
    </row>
    <row r="2923" spans="1:26" x14ac:dyDescent="0.25">
      <c r="A2923">
        <v>2177739</v>
      </c>
      <c r="B2923">
        <v>1</v>
      </c>
      <c r="C2923" t="s">
        <v>77</v>
      </c>
      <c r="D2923" t="s">
        <v>117</v>
      </c>
      <c r="E2923" t="s">
        <v>181</v>
      </c>
      <c r="F2923" t="s">
        <v>8646</v>
      </c>
      <c r="G2923" t="s">
        <v>163</v>
      </c>
      <c r="H2923" t="s">
        <v>46</v>
      </c>
      <c r="I2923" t="s">
        <v>129</v>
      </c>
      <c r="J2923" t="s">
        <v>130</v>
      </c>
      <c r="K2923" t="s">
        <v>131</v>
      </c>
      <c r="L2923" t="s">
        <v>8647</v>
      </c>
      <c r="M2923" t="s">
        <v>8648</v>
      </c>
      <c r="N2923">
        <v>1.1405555549999999</v>
      </c>
      <c r="O2923">
        <v>0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1.1405559999999999</v>
      </c>
      <c r="Y2923">
        <v>0</v>
      </c>
      <c r="Z2923">
        <v>0</v>
      </c>
    </row>
    <row r="2924" spans="1:26" x14ac:dyDescent="0.25">
      <c r="A2924">
        <v>2177741</v>
      </c>
      <c r="B2924">
        <v>1</v>
      </c>
      <c r="C2924" t="s">
        <v>76</v>
      </c>
      <c r="D2924" t="s">
        <v>88</v>
      </c>
      <c r="E2924" t="s">
        <v>181</v>
      </c>
      <c r="F2924" t="s">
        <v>8649</v>
      </c>
      <c r="G2924" t="s">
        <v>163</v>
      </c>
      <c r="H2924" t="s">
        <v>46</v>
      </c>
      <c r="I2924" t="s">
        <v>129</v>
      </c>
      <c r="J2924" t="s">
        <v>130</v>
      </c>
      <c r="K2924" t="s">
        <v>131</v>
      </c>
      <c r="L2924" t="s">
        <v>8650</v>
      </c>
      <c r="M2924" t="s">
        <v>8651</v>
      </c>
      <c r="N2924">
        <v>0.69138888799999998</v>
      </c>
      <c r="O2924">
        <v>0</v>
      </c>
      <c r="P2924">
        <v>2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1.3827780000000001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2177742</v>
      </c>
      <c r="B2925">
        <v>1</v>
      </c>
      <c r="C2925" t="s">
        <v>76</v>
      </c>
      <c r="D2925" t="s">
        <v>104</v>
      </c>
      <c r="E2925" t="s">
        <v>181</v>
      </c>
      <c r="F2925" t="s">
        <v>8652</v>
      </c>
      <c r="G2925" t="s">
        <v>194</v>
      </c>
      <c r="H2925" t="s">
        <v>46</v>
      </c>
      <c r="I2925" t="s">
        <v>129</v>
      </c>
      <c r="J2925" t="s">
        <v>130</v>
      </c>
      <c r="K2925" t="s">
        <v>131</v>
      </c>
      <c r="L2925" t="s">
        <v>8653</v>
      </c>
      <c r="M2925" t="s">
        <v>8654</v>
      </c>
      <c r="N2925">
        <v>4.2533333329999996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2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8.5066670000000002</v>
      </c>
    </row>
    <row r="2926" spans="1:26" x14ac:dyDescent="0.25">
      <c r="A2926">
        <v>2177745</v>
      </c>
      <c r="B2926">
        <v>1</v>
      </c>
      <c r="C2926" t="s">
        <v>76</v>
      </c>
      <c r="D2926" t="s">
        <v>92</v>
      </c>
      <c r="E2926" t="s">
        <v>181</v>
      </c>
      <c r="F2926" t="s">
        <v>8655</v>
      </c>
      <c r="G2926" t="s">
        <v>194</v>
      </c>
      <c r="H2926" t="s">
        <v>46</v>
      </c>
      <c r="I2926" t="s">
        <v>129</v>
      </c>
      <c r="J2926" t="s">
        <v>130</v>
      </c>
      <c r="K2926" t="s">
        <v>131</v>
      </c>
      <c r="L2926" t="s">
        <v>8656</v>
      </c>
      <c r="M2926" t="s">
        <v>8657</v>
      </c>
      <c r="N2926">
        <v>5.306944444</v>
      </c>
      <c r="O2926">
        <v>0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5.3069439999999997</v>
      </c>
      <c r="Y2926">
        <v>0</v>
      </c>
      <c r="Z2926">
        <v>0</v>
      </c>
    </row>
    <row r="2927" spans="1:26" x14ac:dyDescent="0.25">
      <c r="A2927">
        <v>2177754</v>
      </c>
      <c r="B2927">
        <v>1</v>
      </c>
      <c r="C2927" t="s">
        <v>76</v>
      </c>
      <c r="D2927" t="s">
        <v>94</v>
      </c>
      <c r="E2927" t="s">
        <v>181</v>
      </c>
      <c r="F2927" t="s">
        <v>8658</v>
      </c>
      <c r="G2927" t="s">
        <v>194</v>
      </c>
      <c r="H2927" t="s">
        <v>46</v>
      </c>
      <c r="I2927" t="s">
        <v>129</v>
      </c>
      <c r="J2927" t="s">
        <v>130</v>
      </c>
      <c r="K2927" t="s">
        <v>131</v>
      </c>
      <c r="L2927" t="s">
        <v>8659</v>
      </c>
      <c r="M2927" t="s">
        <v>8660</v>
      </c>
      <c r="N2927">
        <v>2.0269444440000002</v>
      </c>
      <c r="O2927">
        <v>0</v>
      </c>
      <c r="P2927">
        <v>1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2.0269439999999999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2177748</v>
      </c>
      <c r="B2928">
        <v>1</v>
      </c>
      <c r="C2928" t="s">
        <v>76</v>
      </c>
      <c r="D2928" t="s">
        <v>85</v>
      </c>
      <c r="E2928" t="s">
        <v>134</v>
      </c>
      <c r="F2928" t="s">
        <v>8661</v>
      </c>
      <c r="G2928" t="s">
        <v>136</v>
      </c>
      <c r="H2928" t="s">
        <v>47</v>
      </c>
      <c r="I2928" t="s">
        <v>129</v>
      </c>
      <c r="J2928" t="s">
        <v>130</v>
      </c>
      <c r="K2928" t="s">
        <v>131</v>
      </c>
      <c r="L2928" t="s">
        <v>8662</v>
      </c>
      <c r="M2928" t="s">
        <v>8663</v>
      </c>
      <c r="N2928">
        <v>0.830555555</v>
      </c>
      <c r="O2928">
        <v>4</v>
      </c>
      <c r="P2928">
        <v>326</v>
      </c>
      <c r="Q2928">
        <v>0</v>
      </c>
      <c r="R2928">
        <v>0</v>
      </c>
      <c r="S2928">
        <v>0</v>
      </c>
      <c r="T2928">
        <v>0</v>
      </c>
      <c r="U2928">
        <v>3.322222</v>
      </c>
      <c r="V2928">
        <v>270.76111100000003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2177753</v>
      </c>
      <c r="B2929">
        <v>1</v>
      </c>
      <c r="C2929" t="s">
        <v>76</v>
      </c>
      <c r="D2929" t="s">
        <v>86</v>
      </c>
      <c r="E2929" t="s">
        <v>181</v>
      </c>
      <c r="F2929" t="s">
        <v>8664</v>
      </c>
      <c r="G2929" t="s">
        <v>194</v>
      </c>
      <c r="H2929" t="s">
        <v>46</v>
      </c>
      <c r="I2929" t="s">
        <v>129</v>
      </c>
      <c r="J2929" t="s">
        <v>130</v>
      </c>
      <c r="K2929" t="s">
        <v>131</v>
      </c>
      <c r="L2929" t="s">
        <v>8665</v>
      </c>
      <c r="M2929" t="s">
        <v>8666</v>
      </c>
      <c r="N2929">
        <v>4.255833333</v>
      </c>
      <c r="O2929">
        <v>0</v>
      </c>
      <c r="P2929">
        <v>25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106.395833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2177759</v>
      </c>
      <c r="B2930">
        <v>1</v>
      </c>
      <c r="C2930" t="s">
        <v>76</v>
      </c>
      <c r="D2930" t="s">
        <v>92</v>
      </c>
      <c r="E2930" t="s">
        <v>126</v>
      </c>
      <c r="F2930" t="s">
        <v>8667</v>
      </c>
      <c r="G2930" t="s">
        <v>640</v>
      </c>
      <c r="H2930" t="s">
        <v>46</v>
      </c>
      <c r="I2930" t="s">
        <v>129</v>
      </c>
      <c r="J2930" t="s">
        <v>130</v>
      </c>
      <c r="K2930" t="s">
        <v>131</v>
      </c>
      <c r="L2930" t="s">
        <v>8668</v>
      </c>
      <c r="M2930" t="s">
        <v>8669</v>
      </c>
      <c r="N2930">
        <v>3.6477777769999999</v>
      </c>
      <c r="O2930">
        <v>0</v>
      </c>
      <c r="P2930">
        <v>0</v>
      </c>
      <c r="Q2930">
        <v>0</v>
      </c>
      <c r="R2930">
        <v>31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113.08111100000001</v>
      </c>
      <c r="Y2930">
        <v>0</v>
      </c>
      <c r="Z2930">
        <v>0</v>
      </c>
    </row>
    <row r="2931" spans="1:26" x14ac:dyDescent="0.25">
      <c r="A2931">
        <v>2177755</v>
      </c>
      <c r="B2931">
        <v>1</v>
      </c>
      <c r="C2931" t="s">
        <v>77</v>
      </c>
      <c r="D2931" t="s">
        <v>123</v>
      </c>
      <c r="E2931" t="s">
        <v>181</v>
      </c>
      <c r="F2931" t="s">
        <v>8670</v>
      </c>
      <c r="G2931" t="s">
        <v>194</v>
      </c>
      <c r="H2931" t="s">
        <v>46</v>
      </c>
      <c r="I2931" t="s">
        <v>129</v>
      </c>
      <c r="J2931" t="s">
        <v>130</v>
      </c>
      <c r="K2931" t="s">
        <v>131</v>
      </c>
      <c r="L2931" t="s">
        <v>8671</v>
      </c>
      <c r="M2931" t="s">
        <v>8672</v>
      </c>
      <c r="N2931">
        <v>1.536944444</v>
      </c>
      <c r="O2931">
        <v>0</v>
      </c>
      <c r="P2931">
        <v>1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1.5369440000000001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2177758</v>
      </c>
      <c r="B2932">
        <v>1</v>
      </c>
      <c r="C2932" t="s">
        <v>76</v>
      </c>
      <c r="D2932" t="s">
        <v>106</v>
      </c>
      <c r="E2932" t="s">
        <v>181</v>
      </c>
      <c r="F2932" t="s">
        <v>8673</v>
      </c>
      <c r="G2932" t="s">
        <v>194</v>
      </c>
      <c r="H2932" t="s">
        <v>46</v>
      </c>
      <c r="I2932" t="s">
        <v>129</v>
      </c>
      <c r="J2932" t="s">
        <v>130</v>
      </c>
      <c r="K2932" t="s">
        <v>131</v>
      </c>
      <c r="L2932" t="s">
        <v>8674</v>
      </c>
      <c r="M2932" t="s">
        <v>8675</v>
      </c>
      <c r="N2932">
        <v>0.93333333299999999</v>
      </c>
      <c r="O2932">
        <v>0</v>
      </c>
      <c r="P2932">
        <v>1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0.93333299999999997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2177762</v>
      </c>
      <c r="B2933">
        <v>1</v>
      </c>
      <c r="C2933" t="s">
        <v>77</v>
      </c>
      <c r="D2933" t="s">
        <v>122</v>
      </c>
      <c r="E2933" t="s">
        <v>126</v>
      </c>
      <c r="F2933" t="s">
        <v>8676</v>
      </c>
      <c r="G2933" t="s">
        <v>128</v>
      </c>
      <c r="H2933" t="s">
        <v>46</v>
      </c>
      <c r="I2933" t="s">
        <v>129</v>
      </c>
      <c r="J2933" t="s">
        <v>130</v>
      </c>
      <c r="K2933" t="s">
        <v>131</v>
      </c>
      <c r="L2933" t="s">
        <v>8677</v>
      </c>
      <c r="M2933" t="s">
        <v>8678</v>
      </c>
      <c r="N2933">
        <v>0.646666666</v>
      </c>
      <c r="O2933">
        <v>0</v>
      </c>
      <c r="P2933">
        <v>0</v>
      </c>
      <c r="Q2933">
        <v>0</v>
      </c>
      <c r="R2933">
        <v>4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2.5866669999999998</v>
      </c>
      <c r="Y2933">
        <v>0</v>
      </c>
      <c r="Z2933">
        <v>0</v>
      </c>
    </row>
    <row r="2934" spans="1:26" x14ac:dyDescent="0.25">
      <c r="A2934">
        <v>2177766</v>
      </c>
      <c r="B2934">
        <v>1</v>
      </c>
      <c r="C2934" t="s">
        <v>76</v>
      </c>
      <c r="D2934" t="s">
        <v>80</v>
      </c>
      <c r="E2934" t="s">
        <v>181</v>
      </c>
      <c r="F2934" t="s">
        <v>8679</v>
      </c>
      <c r="G2934" t="s">
        <v>287</v>
      </c>
      <c r="H2934" t="s">
        <v>46</v>
      </c>
      <c r="I2934" t="s">
        <v>129</v>
      </c>
      <c r="J2934" t="s">
        <v>130</v>
      </c>
      <c r="K2934" t="s">
        <v>131</v>
      </c>
      <c r="L2934" t="s">
        <v>8680</v>
      </c>
      <c r="M2934" t="s">
        <v>8681</v>
      </c>
      <c r="N2934">
        <v>2.5674999999999999</v>
      </c>
      <c r="O2934">
        <v>0</v>
      </c>
      <c r="P2934">
        <v>1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2.5674999999999999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2177767</v>
      </c>
      <c r="B2935">
        <v>1</v>
      </c>
      <c r="C2935" t="s">
        <v>77</v>
      </c>
      <c r="D2935" t="s">
        <v>108</v>
      </c>
      <c r="E2935" t="s">
        <v>181</v>
      </c>
      <c r="F2935" t="s">
        <v>8682</v>
      </c>
      <c r="G2935" t="s">
        <v>194</v>
      </c>
      <c r="H2935" t="s">
        <v>46</v>
      </c>
      <c r="I2935" t="s">
        <v>129</v>
      </c>
      <c r="J2935" t="s">
        <v>130</v>
      </c>
      <c r="K2935" t="s">
        <v>131</v>
      </c>
      <c r="L2935" t="s">
        <v>8683</v>
      </c>
      <c r="M2935" t="s">
        <v>8684</v>
      </c>
      <c r="N2935">
        <v>0.82805555500000005</v>
      </c>
      <c r="O2935">
        <v>0</v>
      </c>
      <c r="P2935">
        <v>1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0.82805600000000001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2177768</v>
      </c>
      <c r="B2936">
        <v>1</v>
      </c>
      <c r="C2936" t="s">
        <v>76</v>
      </c>
      <c r="D2936" t="s">
        <v>80</v>
      </c>
      <c r="E2936" t="s">
        <v>181</v>
      </c>
      <c r="F2936" t="s">
        <v>8685</v>
      </c>
      <c r="G2936" t="s">
        <v>183</v>
      </c>
      <c r="H2936" t="s">
        <v>46</v>
      </c>
      <c r="I2936" t="s">
        <v>129</v>
      </c>
      <c r="J2936" t="s">
        <v>130</v>
      </c>
      <c r="K2936" t="s">
        <v>131</v>
      </c>
      <c r="L2936" t="s">
        <v>8686</v>
      </c>
      <c r="M2936" t="s">
        <v>8687</v>
      </c>
      <c r="N2936">
        <v>3.1644444439999999</v>
      </c>
      <c r="O2936">
        <v>0</v>
      </c>
      <c r="P2936">
        <v>5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15.822222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2177769</v>
      </c>
      <c r="B2937">
        <v>1</v>
      </c>
      <c r="C2937" t="s">
        <v>76</v>
      </c>
      <c r="D2937" t="s">
        <v>86</v>
      </c>
      <c r="E2937" t="s">
        <v>181</v>
      </c>
      <c r="F2937" t="s">
        <v>8688</v>
      </c>
      <c r="G2937" t="s">
        <v>194</v>
      </c>
      <c r="H2937" t="s">
        <v>46</v>
      </c>
      <c r="I2937" t="s">
        <v>129</v>
      </c>
      <c r="J2937" t="s">
        <v>130</v>
      </c>
      <c r="K2937" t="s">
        <v>131</v>
      </c>
      <c r="L2937" t="s">
        <v>8689</v>
      </c>
      <c r="M2937" t="s">
        <v>8690</v>
      </c>
      <c r="N2937">
        <v>1.257777777</v>
      </c>
      <c r="O2937">
        <v>0</v>
      </c>
      <c r="P2937">
        <v>6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7.5466670000000002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2177770</v>
      </c>
      <c r="B2938">
        <v>1</v>
      </c>
      <c r="C2938" t="s">
        <v>77</v>
      </c>
      <c r="D2938" t="s">
        <v>117</v>
      </c>
      <c r="E2938" t="s">
        <v>134</v>
      </c>
      <c r="F2938" t="s">
        <v>8691</v>
      </c>
      <c r="G2938" t="s">
        <v>136</v>
      </c>
      <c r="H2938" t="s">
        <v>47</v>
      </c>
      <c r="I2938" t="s">
        <v>283</v>
      </c>
      <c r="J2938" t="s">
        <v>130</v>
      </c>
      <c r="K2938" t="s">
        <v>131</v>
      </c>
      <c r="L2938" t="s">
        <v>8692</v>
      </c>
      <c r="M2938" t="s">
        <v>8693</v>
      </c>
      <c r="N2938">
        <v>1.2777777000000001E-2</v>
      </c>
      <c r="O2938">
        <v>0</v>
      </c>
      <c r="P2938">
        <v>0</v>
      </c>
      <c r="Q2938">
        <v>0</v>
      </c>
      <c r="R2938">
        <v>21</v>
      </c>
      <c r="S2938">
        <v>0</v>
      </c>
      <c r="T2938">
        <v>651</v>
      </c>
      <c r="U2938">
        <v>0</v>
      </c>
      <c r="V2938">
        <v>0</v>
      </c>
      <c r="W2938">
        <v>0</v>
      </c>
      <c r="X2938">
        <v>0.26833299999999999</v>
      </c>
      <c r="Y2938">
        <v>0</v>
      </c>
      <c r="Z2938">
        <v>8.3183330000000009</v>
      </c>
    </row>
    <row r="2939" spans="1:26" x14ac:dyDescent="0.25">
      <c r="A2939">
        <v>2177774</v>
      </c>
      <c r="B2939">
        <v>1</v>
      </c>
      <c r="C2939" t="s">
        <v>77</v>
      </c>
      <c r="D2939" t="s">
        <v>124</v>
      </c>
      <c r="E2939" t="s">
        <v>126</v>
      </c>
      <c r="F2939" t="s">
        <v>8694</v>
      </c>
      <c r="G2939" t="s">
        <v>128</v>
      </c>
      <c r="H2939" t="s">
        <v>46</v>
      </c>
      <c r="I2939" t="s">
        <v>129</v>
      </c>
      <c r="J2939" t="s">
        <v>130</v>
      </c>
      <c r="K2939" t="s">
        <v>131</v>
      </c>
      <c r="L2939" t="s">
        <v>8695</v>
      </c>
      <c r="M2939" t="s">
        <v>8696</v>
      </c>
      <c r="N2939">
        <v>1.195277777</v>
      </c>
      <c r="O2939">
        <v>0</v>
      </c>
      <c r="P2939">
        <v>152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181.682222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2177779</v>
      </c>
      <c r="B2940">
        <v>1</v>
      </c>
      <c r="C2940" t="s">
        <v>77</v>
      </c>
      <c r="D2940" t="s">
        <v>124</v>
      </c>
      <c r="E2940" t="s">
        <v>181</v>
      </c>
      <c r="F2940" t="s">
        <v>8697</v>
      </c>
      <c r="G2940" t="s">
        <v>183</v>
      </c>
      <c r="H2940" t="s">
        <v>46</v>
      </c>
      <c r="I2940" t="s">
        <v>129</v>
      </c>
      <c r="J2940" t="s">
        <v>130</v>
      </c>
      <c r="K2940" t="s">
        <v>131</v>
      </c>
      <c r="L2940" t="s">
        <v>8698</v>
      </c>
      <c r="M2940" t="s">
        <v>8699</v>
      </c>
      <c r="N2940">
        <v>2.9641666660000001</v>
      </c>
      <c r="O2940">
        <v>0</v>
      </c>
      <c r="P2940">
        <v>4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11.856667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2177777</v>
      </c>
      <c r="B2941">
        <v>1</v>
      </c>
      <c r="C2941" t="s">
        <v>76</v>
      </c>
      <c r="D2941" t="s">
        <v>98</v>
      </c>
      <c r="E2941" t="s">
        <v>181</v>
      </c>
      <c r="F2941" t="s">
        <v>8700</v>
      </c>
      <c r="G2941" t="s">
        <v>194</v>
      </c>
      <c r="H2941" t="s">
        <v>46</v>
      </c>
      <c r="I2941" t="s">
        <v>129</v>
      </c>
      <c r="J2941" t="s">
        <v>130</v>
      </c>
      <c r="K2941" t="s">
        <v>131</v>
      </c>
      <c r="L2941" t="s">
        <v>8701</v>
      </c>
      <c r="M2941" t="s">
        <v>8702</v>
      </c>
      <c r="N2941">
        <v>0.80249999999999999</v>
      </c>
      <c r="O2941">
        <v>0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0.80249999999999999</v>
      </c>
      <c r="Y2941">
        <v>0</v>
      </c>
      <c r="Z2941">
        <v>0</v>
      </c>
    </row>
    <row r="2942" spans="1:26" x14ac:dyDescent="0.25">
      <c r="A2942">
        <v>2177778</v>
      </c>
      <c r="B2942">
        <v>1</v>
      </c>
      <c r="C2942" t="s">
        <v>76</v>
      </c>
      <c r="D2942" t="s">
        <v>92</v>
      </c>
      <c r="E2942" t="s">
        <v>126</v>
      </c>
      <c r="F2942" t="s">
        <v>8703</v>
      </c>
      <c r="G2942" t="s">
        <v>640</v>
      </c>
      <c r="H2942" t="s">
        <v>46</v>
      </c>
      <c r="I2942" t="s">
        <v>129</v>
      </c>
      <c r="J2942" t="s">
        <v>130</v>
      </c>
      <c r="K2942" t="s">
        <v>131</v>
      </c>
      <c r="L2942" t="s">
        <v>8704</v>
      </c>
      <c r="M2942" t="s">
        <v>8705</v>
      </c>
      <c r="N2942">
        <v>1.664722222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42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69.918333000000004</v>
      </c>
    </row>
    <row r="2943" spans="1:26" x14ac:dyDescent="0.25">
      <c r="A2943">
        <v>2177784</v>
      </c>
      <c r="B2943">
        <v>1</v>
      </c>
      <c r="C2943" t="s">
        <v>77</v>
      </c>
      <c r="D2943" t="s">
        <v>108</v>
      </c>
      <c r="E2943" t="s">
        <v>186</v>
      </c>
      <c r="F2943" t="s">
        <v>8602</v>
      </c>
      <c r="G2943" t="s">
        <v>136</v>
      </c>
      <c r="H2943" t="s">
        <v>47</v>
      </c>
      <c r="I2943" t="s">
        <v>129</v>
      </c>
      <c r="J2943" t="s">
        <v>130</v>
      </c>
      <c r="K2943" t="s">
        <v>131</v>
      </c>
      <c r="L2943" t="s">
        <v>8706</v>
      </c>
      <c r="M2943" t="s">
        <v>8707</v>
      </c>
      <c r="N2943">
        <v>7.1388887999999998E-2</v>
      </c>
      <c r="O2943">
        <v>95</v>
      </c>
      <c r="P2943">
        <v>1004</v>
      </c>
      <c r="Q2943">
        <v>0</v>
      </c>
      <c r="R2943">
        <v>0</v>
      </c>
      <c r="S2943">
        <v>1</v>
      </c>
      <c r="T2943">
        <v>228</v>
      </c>
      <c r="U2943">
        <v>6.7819440000000002</v>
      </c>
      <c r="V2943">
        <v>71.674443999999994</v>
      </c>
      <c r="W2943">
        <v>0</v>
      </c>
      <c r="X2943">
        <v>0</v>
      </c>
      <c r="Y2943">
        <v>7.1388999999999994E-2</v>
      </c>
      <c r="Z2943">
        <v>16.276665999999999</v>
      </c>
    </row>
    <row r="2944" spans="1:26" x14ac:dyDescent="0.25">
      <c r="A2944">
        <v>2177791</v>
      </c>
      <c r="B2944">
        <v>1</v>
      </c>
      <c r="C2944" t="s">
        <v>77</v>
      </c>
      <c r="D2944" t="s">
        <v>124</v>
      </c>
      <c r="E2944" t="s">
        <v>126</v>
      </c>
      <c r="F2944" t="s">
        <v>148</v>
      </c>
      <c r="G2944" t="s">
        <v>128</v>
      </c>
      <c r="H2944" t="s">
        <v>46</v>
      </c>
      <c r="I2944" t="s">
        <v>129</v>
      </c>
      <c r="J2944" t="s">
        <v>130</v>
      </c>
      <c r="K2944" t="s">
        <v>131</v>
      </c>
      <c r="L2944" t="s">
        <v>8708</v>
      </c>
      <c r="M2944" t="s">
        <v>8709</v>
      </c>
      <c r="N2944">
        <v>2.295833333</v>
      </c>
      <c r="O2944">
        <v>0</v>
      </c>
      <c r="P2944">
        <v>12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27.55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2177792</v>
      </c>
      <c r="B2945">
        <v>1</v>
      </c>
      <c r="C2945" t="s">
        <v>76</v>
      </c>
      <c r="D2945" t="s">
        <v>93</v>
      </c>
      <c r="E2945" t="s">
        <v>181</v>
      </c>
      <c r="F2945" t="s">
        <v>8710</v>
      </c>
      <c r="G2945" t="s">
        <v>194</v>
      </c>
      <c r="H2945" t="s">
        <v>46</v>
      </c>
      <c r="I2945" t="s">
        <v>129</v>
      </c>
      <c r="J2945" t="s">
        <v>130</v>
      </c>
      <c r="K2945" t="s">
        <v>131</v>
      </c>
      <c r="L2945" t="s">
        <v>8711</v>
      </c>
      <c r="M2945" t="s">
        <v>8712</v>
      </c>
      <c r="N2945">
        <v>5.511666666</v>
      </c>
      <c r="O2945">
        <v>0</v>
      </c>
      <c r="P2945">
        <v>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5.5116670000000001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2177793</v>
      </c>
      <c r="B2946">
        <v>1</v>
      </c>
      <c r="C2946" t="s">
        <v>76</v>
      </c>
      <c r="D2946" t="s">
        <v>82</v>
      </c>
      <c r="E2946" t="s">
        <v>143</v>
      </c>
      <c r="F2946" t="s">
        <v>8713</v>
      </c>
      <c r="G2946" t="s">
        <v>1427</v>
      </c>
      <c r="H2946" t="s">
        <v>47</v>
      </c>
      <c r="I2946" t="s">
        <v>129</v>
      </c>
      <c r="J2946" t="s">
        <v>130</v>
      </c>
      <c r="K2946" t="s">
        <v>131</v>
      </c>
      <c r="L2946" t="s">
        <v>8714</v>
      </c>
      <c r="M2946" t="s">
        <v>8715</v>
      </c>
      <c r="N2946">
        <v>0.29333333299999997</v>
      </c>
      <c r="O2946">
        <v>1</v>
      </c>
      <c r="P2946">
        <v>187</v>
      </c>
      <c r="Q2946">
        <v>0</v>
      </c>
      <c r="R2946">
        <v>0</v>
      </c>
      <c r="S2946">
        <v>0</v>
      </c>
      <c r="T2946">
        <v>0</v>
      </c>
      <c r="U2946">
        <v>0.29333300000000001</v>
      </c>
      <c r="V2946">
        <v>54.853332999999999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2177794</v>
      </c>
      <c r="B2947">
        <v>1</v>
      </c>
      <c r="C2947" t="s">
        <v>77</v>
      </c>
      <c r="D2947" t="s">
        <v>119</v>
      </c>
      <c r="E2947" t="s">
        <v>161</v>
      </c>
      <c r="F2947" t="s">
        <v>6500</v>
      </c>
      <c r="G2947" t="s">
        <v>402</v>
      </c>
      <c r="H2947" t="s">
        <v>46</v>
      </c>
      <c r="I2947" t="s">
        <v>129</v>
      </c>
      <c r="J2947" t="s">
        <v>130</v>
      </c>
      <c r="K2947" t="s">
        <v>131</v>
      </c>
      <c r="L2947" t="s">
        <v>8716</v>
      </c>
      <c r="M2947" t="s">
        <v>8717</v>
      </c>
      <c r="N2947">
        <v>0.52583333300000001</v>
      </c>
      <c r="O2947">
        <v>0</v>
      </c>
      <c r="P2947">
        <v>37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19.455832999999998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2177798</v>
      </c>
      <c r="B2948">
        <v>1</v>
      </c>
      <c r="C2948" t="s">
        <v>76</v>
      </c>
      <c r="D2948" t="s">
        <v>86</v>
      </c>
      <c r="E2948" t="s">
        <v>181</v>
      </c>
      <c r="F2948" t="s">
        <v>8718</v>
      </c>
      <c r="G2948" t="s">
        <v>287</v>
      </c>
      <c r="H2948" t="s">
        <v>46</v>
      </c>
      <c r="I2948" t="s">
        <v>129</v>
      </c>
      <c r="J2948" t="s">
        <v>130</v>
      </c>
      <c r="K2948" t="s">
        <v>131</v>
      </c>
      <c r="L2948" t="s">
        <v>8719</v>
      </c>
      <c r="M2948" t="s">
        <v>8720</v>
      </c>
      <c r="N2948">
        <v>1.440833333</v>
      </c>
      <c r="O2948">
        <v>0</v>
      </c>
      <c r="P2948">
        <v>6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8.6449999999999996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2177803</v>
      </c>
      <c r="B2949">
        <v>1</v>
      </c>
      <c r="C2949" t="s">
        <v>76</v>
      </c>
      <c r="D2949" t="s">
        <v>79</v>
      </c>
      <c r="E2949" t="s">
        <v>181</v>
      </c>
      <c r="F2949" t="s">
        <v>8721</v>
      </c>
      <c r="G2949" t="s">
        <v>287</v>
      </c>
      <c r="H2949" t="s">
        <v>46</v>
      </c>
      <c r="I2949" t="s">
        <v>129</v>
      </c>
      <c r="J2949" t="s">
        <v>130</v>
      </c>
      <c r="K2949" t="s">
        <v>131</v>
      </c>
      <c r="L2949" t="s">
        <v>8722</v>
      </c>
      <c r="M2949" t="s">
        <v>8723</v>
      </c>
      <c r="N2949">
        <v>2.488888888</v>
      </c>
      <c r="O2949">
        <v>0</v>
      </c>
      <c r="P2949">
        <v>1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2.4888889999999999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2177808</v>
      </c>
      <c r="B2950">
        <v>1</v>
      </c>
      <c r="C2950" t="s">
        <v>76</v>
      </c>
      <c r="D2950" t="s">
        <v>79</v>
      </c>
      <c r="E2950" t="s">
        <v>126</v>
      </c>
      <c r="F2950" t="s">
        <v>8724</v>
      </c>
      <c r="G2950" t="s">
        <v>128</v>
      </c>
      <c r="H2950" t="s">
        <v>46</v>
      </c>
      <c r="I2950" t="s">
        <v>129</v>
      </c>
      <c r="J2950" t="s">
        <v>130</v>
      </c>
      <c r="K2950" t="s">
        <v>131</v>
      </c>
      <c r="L2950" t="s">
        <v>8725</v>
      </c>
      <c r="M2950" t="s">
        <v>8726</v>
      </c>
      <c r="N2950">
        <v>1.3372222220000001</v>
      </c>
      <c r="O2950">
        <v>0</v>
      </c>
      <c r="P2950">
        <v>7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9.3605560000000008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2177813</v>
      </c>
      <c r="B2951">
        <v>1</v>
      </c>
      <c r="C2951" t="s">
        <v>77</v>
      </c>
      <c r="D2951" t="s">
        <v>108</v>
      </c>
      <c r="E2951" t="s">
        <v>186</v>
      </c>
      <c r="F2951" t="s">
        <v>8727</v>
      </c>
      <c r="G2951" t="s">
        <v>136</v>
      </c>
      <c r="H2951" t="s">
        <v>47</v>
      </c>
      <c r="I2951" t="s">
        <v>129</v>
      </c>
      <c r="J2951" t="s">
        <v>130</v>
      </c>
      <c r="K2951" t="s">
        <v>131</v>
      </c>
      <c r="L2951" t="s">
        <v>8728</v>
      </c>
      <c r="M2951" t="s">
        <v>8729</v>
      </c>
      <c r="N2951">
        <v>0.80861111100000005</v>
      </c>
      <c r="O2951">
        <v>241</v>
      </c>
      <c r="P2951">
        <v>1872</v>
      </c>
      <c r="Q2951">
        <v>0</v>
      </c>
      <c r="R2951">
        <v>0</v>
      </c>
      <c r="S2951">
        <v>110</v>
      </c>
      <c r="T2951">
        <v>924</v>
      </c>
      <c r="U2951">
        <v>194.87527800000001</v>
      </c>
      <c r="V2951">
        <v>1513.72</v>
      </c>
      <c r="W2951">
        <v>0</v>
      </c>
      <c r="X2951">
        <v>0</v>
      </c>
      <c r="Y2951">
        <v>88.947221999999996</v>
      </c>
      <c r="Z2951">
        <v>747.15666699999997</v>
      </c>
    </row>
    <row r="2952" spans="1:26" x14ac:dyDescent="0.25">
      <c r="A2952">
        <v>2177815</v>
      </c>
      <c r="B2952">
        <v>1</v>
      </c>
      <c r="C2952" t="s">
        <v>77</v>
      </c>
      <c r="D2952" t="s">
        <v>108</v>
      </c>
      <c r="E2952" t="s">
        <v>813</v>
      </c>
      <c r="F2952" t="s">
        <v>8730</v>
      </c>
      <c r="G2952" t="s">
        <v>136</v>
      </c>
      <c r="H2952" t="s">
        <v>47</v>
      </c>
      <c r="I2952" t="s">
        <v>129</v>
      </c>
      <c r="J2952" t="s">
        <v>130</v>
      </c>
      <c r="K2952" t="s">
        <v>131</v>
      </c>
      <c r="L2952" t="s">
        <v>8731</v>
      </c>
      <c r="M2952" t="s">
        <v>8732</v>
      </c>
      <c r="N2952">
        <v>0.73520555499999996</v>
      </c>
      <c r="O2952">
        <v>282</v>
      </c>
      <c r="P2952">
        <v>2050</v>
      </c>
      <c r="Q2952">
        <v>0</v>
      </c>
      <c r="R2952">
        <v>0</v>
      </c>
      <c r="S2952">
        <v>126</v>
      </c>
      <c r="T2952">
        <v>1003</v>
      </c>
      <c r="U2952">
        <v>207.327967</v>
      </c>
      <c r="V2952">
        <v>1507.171388</v>
      </c>
      <c r="W2952">
        <v>0</v>
      </c>
      <c r="X2952">
        <v>0</v>
      </c>
      <c r="Y2952">
        <v>92.635900000000007</v>
      </c>
      <c r="Z2952">
        <v>737.41117199999997</v>
      </c>
    </row>
    <row r="2953" spans="1:26" x14ac:dyDescent="0.25">
      <c r="A2953">
        <v>2177816</v>
      </c>
      <c r="B2953">
        <v>1</v>
      </c>
      <c r="C2953" t="s">
        <v>77</v>
      </c>
      <c r="D2953" t="s">
        <v>111</v>
      </c>
      <c r="E2953" t="s">
        <v>134</v>
      </c>
      <c r="F2953" t="s">
        <v>8733</v>
      </c>
      <c r="G2953" t="s">
        <v>136</v>
      </c>
      <c r="H2953" t="s">
        <v>47</v>
      </c>
      <c r="I2953" t="s">
        <v>283</v>
      </c>
      <c r="J2953" t="s">
        <v>130</v>
      </c>
      <c r="K2953" t="s">
        <v>131</v>
      </c>
      <c r="L2953" t="s">
        <v>8734</v>
      </c>
      <c r="M2953" t="s">
        <v>8735</v>
      </c>
      <c r="N2953">
        <v>1.1944444E-2</v>
      </c>
      <c r="O2953">
        <v>0</v>
      </c>
      <c r="P2953">
        <v>0</v>
      </c>
      <c r="Q2953">
        <v>6</v>
      </c>
      <c r="R2953">
        <v>436</v>
      </c>
      <c r="S2953">
        <v>0</v>
      </c>
      <c r="T2953">
        <v>142</v>
      </c>
      <c r="U2953">
        <v>0</v>
      </c>
      <c r="V2953">
        <v>0</v>
      </c>
      <c r="W2953">
        <v>7.1666999999999995E-2</v>
      </c>
      <c r="X2953">
        <v>5.2077780000000002</v>
      </c>
      <c r="Y2953">
        <v>0</v>
      </c>
      <c r="Z2953">
        <v>1.6961109999999999</v>
      </c>
    </row>
    <row r="2954" spans="1:26" x14ac:dyDescent="0.25">
      <c r="A2954">
        <v>2177819</v>
      </c>
      <c r="B2954">
        <v>1</v>
      </c>
      <c r="C2954" t="s">
        <v>77</v>
      </c>
      <c r="D2954" t="s">
        <v>111</v>
      </c>
      <c r="E2954" t="s">
        <v>143</v>
      </c>
      <c r="F2954" t="s">
        <v>8736</v>
      </c>
      <c r="G2954" t="s">
        <v>279</v>
      </c>
      <c r="H2954" t="s">
        <v>47</v>
      </c>
      <c r="I2954" t="s">
        <v>129</v>
      </c>
      <c r="J2954" t="s">
        <v>130</v>
      </c>
      <c r="K2954" t="s">
        <v>131</v>
      </c>
      <c r="L2954" t="s">
        <v>8737</v>
      </c>
      <c r="M2954" t="s">
        <v>8738</v>
      </c>
      <c r="N2954">
        <v>1.5886111110000001</v>
      </c>
      <c r="O2954">
        <v>0</v>
      </c>
      <c r="P2954">
        <v>0</v>
      </c>
      <c r="Q2954">
        <v>4</v>
      </c>
      <c r="R2954">
        <v>129</v>
      </c>
      <c r="S2954">
        <v>0</v>
      </c>
      <c r="T2954">
        <v>0</v>
      </c>
      <c r="U2954">
        <v>0</v>
      </c>
      <c r="V2954">
        <v>0</v>
      </c>
      <c r="W2954">
        <v>6.354444</v>
      </c>
      <c r="X2954">
        <v>204.93083300000001</v>
      </c>
      <c r="Y2954">
        <v>0</v>
      </c>
      <c r="Z2954">
        <v>0</v>
      </c>
    </row>
    <row r="2955" spans="1:26" x14ac:dyDescent="0.25">
      <c r="A2955">
        <v>2177820</v>
      </c>
      <c r="B2955">
        <v>1</v>
      </c>
      <c r="C2955" t="s">
        <v>76</v>
      </c>
      <c r="D2955" t="s">
        <v>86</v>
      </c>
      <c r="E2955" t="s">
        <v>181</v>
      </c>
      <c r="F2955" t="s">
        <v>8739</v>
      </c>
      <c r="G2955" t="s">
        <v>287</v>
      </c>
      <c r="H2955" t="s">
        <v>46</v>
      </c>
      <c r="I2955" t="s">
        <v>129</v>
      </c>
      <c r="J2955" t="s">
        <v>130</v>
      </c>
      <c r="K2955" t="s">
        <v>131</v>
      </c>
      <c r="L2955" t="s">
        <v>8740</v>
      </c>
      <c r="M2955" t="s">
        <v>8741</v>
      </c>
      <c r="N2955">
        <v>0.81444444400000005</v>
      </c>
      <c r="O2955">
        <v>0</v>
      </c>
      <c r="P2955">
        <v>20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16.288889000000001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2177840</v>
      </c>
      <c r="B2956">
        <v>1</v>
      </c>
      <c r="C2956" t="s">
        <v>77</v>
      </c>
      <c r="D2956" t="s">
        <v>119</v>
      </c>
      <c r="E2956" t="s">
        <v>181</v>
      </c>
      <c r="F2956" t="s">
        <v>8742</v>
      </c>
      <c r="G2956" t="s">
        <v>194</v>
      </c>
      <c r="H2956" t="s">
        <v>46</v>
      </c>
      <c r="I2956" t="s">
        <v>129</v>
      </c>
      <c r="J2956" t="s">
        <v>130</v>
      </c>
      <c r="K2956" t="s">
        <v>131</v>
      </c>
      <c r="L2956" t="s">
        <v>8743</v>
      </c>
      <c r="M2956" t="s">
        <v>8744</v>
      </c>
      <c r="N2956">
        <v>3.5533333329999999</v>
      </c>
      <c r="O2956">
        <v>0</v>
      </c>
      <c r="P2956">
        <v>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3.5533329999999999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2177831</v>
      </c>
      <c r="B2957">
        <v>1</v>
      </c>
      <c r="C2957" t="s">
        <v>76</v>
      </c>
      <c r="D2957" t="s">
        <v>79</v>
      </c>
      <c r="E2957" t="s">
        <v>181</v>
      </c>
      <c r="F2957" t="s">
        <v>8745</v>
      </c>
      <c r="G2957" t="s">
        <v>128</v>
      </c>
      <c r="H2957" t="s">
        <v>46</v>
      </c>
      <c r="I2957" t="s">
        <v>129</v>
      </c>
      <c r="J2957" t="s">
        <v>130</v>
      </c>
      <c r="K2957" t="s">
        <v>131</v>
      </c>
      <c r="L2957" t="s">
        <v>8746</v>
      </c>
      <c r="M2957" t="s">
        <v>8747</v>
      </c>
      <c r="N2957">
        <v>2.0433333330000001</v>
      </c>
      <c r="O2957">
        <v>0</v>
      </c>
      <c r="P2957">
        <v>1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2.0433330000000001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2177830</v>
      </c>
      <c r="B2958">
        <v>1</v>
      </c>
      <c r="C2958" t="s">
        <v>76</v>
      </c>
      <c r="D2958" t="s">
        <v>86</v>
      </c>
      <c r="E2958" t="s">
        <v>718</v>
      </c>
      <c r="F2958" t="s">
        <v>8748</v>
      </c>
      <c r="G2958" t="s">
        <v>726</v>
      </c>
      <c r="H2958" t="s">
        <v>46</v>
      </c>
      <c r="I2958" t="s">
        <v>129</v>
      </c>
      <c r="J2958" t="s">
        <v>130</v>
      </c>
      <c r="K2958" t="s">
        <v>131</v>
      </c>
      <c r="L2958" t="s">
        <v>8749</v>
      </c>
      <c r="M2958" t="s">
        <v>8750</v>
      </c>
      <c r="N2958">
        <v>2.056944444</v>
      </c>
      <c r="O2958">
        <v>0</v>
      </c>
      <c r="P2958">
        <v>26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53.480556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2177835</v>
      </c>
      <c r="B2959">
        <v>1</v>
      </c>
      <c r="C2959" t="s">
        <v>76</v>
      </c>
      <c r="D2959" t="s">
        <v>93</v>
      </c>
      <c r="E2959" t="s">
        <v>126</v>
      </c>
      <c r="F2959" t="s">
        <v>7817</v>
      </c>
      <c r="G2959" t="s">
        <v>128</v>
      </c>
      <c r="H2959" t="s">
        <v>46</v>
      </c>
      <c r="I2959" t="s">
        <v>129</v>
      </c>
      <c r="J2959" t="s">
        <v>130</v>
      </c>
      <c r="K2959" t="s">
        <v>131</v>
      </c>
      <c r="L2959" t="s">
        <v>8751</v>
      </c>
      <c r="M2959" t="s">
        <v>8752</v>
      </c>
      <c r="N2959">
        <v>2.2997222220000002</v>
      </c>
      <c r="O2959">
        <v>0</v>
      </c>
      <c r="P2959">
        <v>97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223.07305600000001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2177844</v>
      </c>
      <c r="B2960">
        <v>1</v>
      </c>
      <c r="C2960" t="s">
        <v>76</v>
      </c>
      <c r="D2960" t="s">
        <v>89</v>
      </c>
      <c r="E2960" t="s">
        <v>181</v>
      </c>
      <c r="F2960" t="s">
        <v>8753</v>
      </c>
      <c r="G2960" t="s">
        <v>183</v>
      </c>
      <c r="H2960" t="s">
        <v>46</v>
      </c>
      <c r="I2960" t="s">
        <v>129</v>
      </c>
      <c r="J2960" t="s">
        <v>130</v>
      </c>
      <c r="K2960" t="s">
        <v>131</v>
      </c>
      <c r="L2960" t="s">
        <v>8754</v>
      </c>
      <c r="M2960" t="s">
        <v>8755</v>
      </c>
      <c r="N2960">
        <v>2.673888888</v>
      </c>
      <c r="O2960">
        <v>0</v>
      </c>
      <c r="P2960">
        <v>1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2.673889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2177842</v>
      </c>
      <c r="B2961">
        <v>1</v>
      </c>
      <c r="C2961" t="s">
        <v>76</v>
      </c>
      <c r="D2961" t="s">
        <v>79</v>
      </c>
      <c r="E2961" t="s">
        <v>181</v>
      </c>
      <c r="F2961" t="s">
        <v>8756</v>
      </c>
      <c r="G2961" t="s">
        <v>194</v>
      </c>
      <c r="H2961" t="s">
        <v>46</v>
      </c>
      <c r="I2961" t="s">
        <v>129</v>
      </c>
      <c r="J2961" t="s">
        <v>130</v>
      </c>
      <c r="K2961" t="s">
        <v>131</v>
      </c>
      <c r="L2961" t="s">
        <v>8757</v>
      </c>
      <c r="M2961" t="s">
        <v>8758</v>
      </c>
      <c r="N2961">
        <v>2.2188888879999999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2.2188889999999999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2177843</v>
      </c>
      <c r="B2962">
        <v>1</v>
      </c>
      <c r="C2962" t="s">
        <v>77</v>
      </c>
      <c r="D2962" t="s">
        <v>124</v>
      </c>
      <c r="E2962" t="s">
        <v>181</v>
      </c>
      <c r="F2962" t="s">
        <v>8759</v>
      </c>
      <c r="G2962" t="s">
        <v>287</v>
      </c>
      <c r="H2962" t="s">
        <v>46</v>
      </c>
      <c r="I2962" t="s">
        <v>129</v>
      </c>
      <c r="J2962" t="s">
        <v>130</v>
      </c>
      <c r="K2962" t="s">
        <v>131</v>
      </c>
      <c r="L2962" t="s">
        <v>8760</v>
      </c>
      <c r="M2962" t="s">
        <v>8761</v>
      </c>
      <c r="N2962">
        <v>1.496111111</v>
      </c>
      <c r="O2962">
        <v>0</v>
      </c>
      <c r="P2962">
        <v>1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1.496111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2177883</v>
      </c>
      <c r="B2963">
        <v>1</v>
      </c>
      <c r="C2963" t="s">
        <v>76</v>
      </c>
      <c r="D2963" t="s">
        <v>93</v>
      </c>
      <c r="E2963" t="s">
        <v>181</v>
      </c>
      <c r="F2963" t="s">
        <v>8762</v>
      </c>
      <c r="G2963" t="s">
        <v>194</v>
      </c>
      <c r="H2963" t="s">
        <v>46</v>
      </c>
      <c r="I2963" t="s">
        <v>129</v>
      </c>
      <c r="J2963" t="s">
        <v>130</v>
      </c>
      <c r="K2963" t="s">
        <v>131</v>
      </c>
      <c r="L2963" t="s">
        <v>8763</v>
      </c>
      <c r="M2963" t="s">
        <v>8764</v>
      </c>
      <c r="N2963">
        <v>9.1608333329999994</v>
      </c>
      <c r="O2963">
        <v>0</v>
      </c>
      <c r="P2963">
        <v>1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9.1608330000000002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2177845</v>
      </c>
      <c r="B2964">
        <v>1</v>
      </c>
      <c r="C2964" t="s">
        <v>76</v>
      </c>
      <c r="D2964" t="s">
        <v>89</v>
      </c>
      <c r="E2964" t="s">
        <v>126</v>
      </c>
      <c r="F2964" t="s">
        <v>8765</v>
      </c>
      <c r="G2964" t="s">
        <v>128</v>
      </c>
      <c r="H2964" t="s">
        <v>46</v>
      </c>
      <c r="I2964" t="s">
        <v>129</v>
      </c>
      <c r="J2964" t="s">
        <v>130</v>
      </c>
      <c r="K2964" t="s">
        <v>131</v>
      </c>
      <c r="L2964" t="s">
        <v>8766</v>
      </c>
      <c r="M2964" t="s">
        <v>8767</v>
      </c>
      <c r="N2964">
        <v>3.596666666</v>
      </c>
      <c r="O2964">
        <v>0</v>
      </c>
      <c r="P2964">
        <v>0</v>
      </c>
      <c r="Q2964">
        <v>0</v>
      </c>
      <c r="R2964">
        <v>32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115.093333</v>
      </c>
      <c r="Y2964">
        <v>0</v>
      </c>
      <c r="Z2964">
        <v>0</v>
      </c>
    </row>
    <row r="2965" spans="1:26" x14ac:dyDescent="0.25">
      <c r="A2965">
        <v>2177854</v>
      </c>
      <c r="B2965">
        <v>1</v>
      </c>
      <c r="C2965" t="s">
        <v>76</v>
      </c>
      <c r="D2965" t="s">
        <v>79</v>
      </c>
      <c r="E2965" t="s">
        <v>181</v>
      </c>
      <c r="F2965" t="s">
        <v>8099</v>
      </c>
      <c r="G2965" t="s">
        <v>183</v>
      </c>
      <c r="H2965" t="s">
        <v>46</v>
      </c>
      <c r="I2965" t="s">
        <v>129</v>
      </c>
      <c r="J2965" t="s">
        <v>130</v>
      </c>
      <c r="K2965" t="s">
        <v>131</v>
      </c>
      <c r="L2965" t="s">
        <v>8768</v>
      </c>
      <c r="M2965" t="s">
        <v>8769</v>
      </c>
      <c r="N2965">
        <v>6.3605555550000004</v>
      </c>
      <c r="O2965">
        <v>0</v>
      </c>
      <c r="P2965">
        <v>35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222.61944399999999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2177849</v>
      </c>
      <c r="B2966">
        <v>1</v>
      </c>
      <c r="C2966" t="s">
        <v>76</v>
      </c>
      <c r="D2966" t="s">
        <v>78</v>
      </c>
      <c r="E2966" t="s">
        <v>181</v>
      </c>
      <c r="F2966" t="s">
        <v>8770</v>
      </c>
      <c r="G2966" t="s">
        <v>287</v>
      </c>
      <c r="H2966" t="s">
        <v>46</v>
      </c>
      <c r="I2966" t="s">
        <v>129</v>
      </c>
      <c r="J2966" t="s">
        <v>130</v>
      </c>
      <c r="K2966" t="s">
        <v>131</v>
      </c>
      <c r="L2966" t="s">
        <v>8771</v>
      </c>
      <c r="M2966" t="s">
        <v>8772</v>
      </c>
      <c r="N2966">
        <v>2.0777777770000001</v>
      </c>
      <c r="O2966">
        <v>0</v>
      </c>
      <c r="P2966">
        <v>1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2.0777779999999999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2177852</v>
      </c>
      <c r="B2967">
        <v>1</v>
      </c>
      <c r="C2967" t="s">
        <v>76</v>
      </c>
      <c r="D2967" t="s">
        <v>89</v>
      </c>
      <c r="E2967" t="s">
        <v>126</v>
      </c>
      <c r="F2967" t="s">
        <v>8773</v>
      </c>
      <c r="G2967" t="s">
        <v>128</v>
      </c>
      <c r="H2967" t="s">
        <v>46</v>
      </c>
      <c r="I2967" t="s">
        <v>129</v>
      </c>
      <c r="J2967" t="s">
        <v>130</v>
      </c>
      <c r="K2967" t="s">
        <v>131</v>
      </c>
      <c r="L2967" t="s">
        <v>8774</v>
      </c>
      <c r="M2967" t="s">
        <v>8775</v>
      </c>
      <c r="N2967">
        <v>5.88</v>
      </c>
      <c r="O2967">
        <v>0</v>
      </c>
      <c r="P2967">
        <v>16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94.08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2177850</v>
      </c>
      <c r="B2968">
        <v>1</v>
      </c>
      <c r="C2968" t="s">
        <v>76</v>
      </c>
      <c r="D2968" t="s">
        <v>78</v>
      </c>
      <c r="E2968" t="s">
        <v>181</v>
      </c>
      <c r="F2968" t="s">
        <v>8776</v>
      </c>
      <c r="G2968" t="s">
        <v>1384</v>
      </c>
      <c r="H2968" t="s">
        <v>46</v>
      </c>
      <c r="I2968" t="s">
        <v>129</v>
      </c>
      <c r="J2968" t="s">
        <v>130</v>
      </c>
      <c r="K2968" t="s">
        <v>131</v>
      </c>
      <c r="L2968" t="s">
        <v>8777</v>
      </c>
      <c r="M2968" t="s">
        <v>8778</v>
      </c>
      <c r="N2968">
        <v>1.1163888879999999</v>
      </c>
      <c r="O2968">
        <v>0</v>
      </c>
      <c r="P2968">
        <v>5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5.581944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2177851</v>
      </c>
      <c r="B2969">
        <v>1</v>
      </c>
      <c r="C2969" t="s">
        <v>77</v>
      </c>
      <c r="D2969" t="s">
        <v>114</v>
      </c>
      <c r="E2969" t="s">
        <v>143</v>
      </c>
      <c r="F2969" t="s">
        <v>8779</v>
      </c>
      <c r="G2969" t="s">
        <v>145</v>
      </c>
      <c r="H2969" t="s">
        <v>47</v>
      </c>
      <c r="I2969" t="s">
        <v>129</v>
      </c>
      <c r="J2969" t="s">
        <v>130</v>
      </c>
      <c r="K2969" t="s">
        <v>131</v>
      </c>
      <c r="L2969" t="s">
        <v>8780</v>
      </c>
      <c r="M2969" t="s">
        <v>8781</v>
      </c>
      <c r="N2969">
        <v>2.2911111110000002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14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32.075555999999999</v>
      </c>
    </row>
    <row r="2970" spans="1:26" x14ac:dyDescent="0.25">
      <c r="A2970">
        <v>2177884</v>
      </c>
      <c r="B2970">
        <v>1</v>
      </c>
      <c r="C2970" t="s">
        <v>76</v>
      </c>
      <c r="D2970" t="s">
        <v>92</v>
      </c>
      <c r="E2970" t="s">
        <v>181</v>
      </c>
      <c r="F2970" t="s">
        <v>8782</v>
      </c>
      <c r="G2970" t="s">
        <v>194</v>
      </c>
      <c r="H2970" t="s">
        <v>46</v>
      </c>
      <c r="I2970" t="s">
        <v>129</v>
      </c>
      <c r="J2970" t="s">
        <v>130</v>
      </c>
      <c r="K2970" t="s">
        <v>131</v>
      </c>
      <c r="L2970" t="s">
        <v>8783</v>
      </c>
      <c r="M2970" t="s">
        <v>8784</v>
      </c>
      <c r="N2970">
        <v>4.3622222219999998</v>
      </c>
      <c r="O2970">
        <v>0</v>
      </c>
      <c r="P2970">
        <v>0</v>
      </c>
      <c r="Q2970">
        <v>0</v>
      </c>
      <c r="R2970">
        <v>9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39.26</v>
      </c>
      <c r="Y2970">
        <v>0</v>
      </c>
      <c r="Z2970">
        <v>0</v>
      </c>
    </row>
    <row r="2971" spans="1:26" x14ac:dyDescent="0.25">
      <c r="A2971">
        <v>2177855</v>
      </c>
      <c r="B2971">
        <v>1</v>
      </c>
      <c r="C2971" t="s">
        <v>76</v>
      </c>
      <c r="D2971" t="s">
        <v>81</v>
      </c>
      <c r="E2971" t="s">
        <v>181</v>
      </c>
      <c r="F2971" t="s">
        <v>8785</v>
      </c>
      <c r="G2971" t="s">
        <v>183</v>
      </c>
      <c r="H2971" t="s">
        <v>46</v>
      </c>
      <c r="I2971" t="s">
        <v>129</v>
      </c>
      <c r="J2971" t="s">
        <v>130</v>
      </c>
      <c r="K2971" t="s">
        <v>131</v>
      </c>
      <c r="L2971" t="s">
        <v>8786</v>
      </c>
      <c r="M2971" t="s">
        <v>8787</v>
      </c>
      <c r="N2971">
        <v>6.9819444439999998</v>
      </c>
      <c r="O2971">
        <v>0</v>
      </c>
      <c r="P2971">
        <v>6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41.891666999999998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2177885</v>
      </c>
      <c r="B2972">
        <v>1</v>
      </c>
      <c r="C2972" t="s">
        <v>76</v>
      </c>
      <c r="D2972" t="s">
        <v>92</v>
      </c>
      <c r="E2972" t="s">
        <v>181</v>
      </c>
      <c r="F2972" t="s">
        <v>4294</v>
      </c>
      <c r="G2972" t="s">
        <v>194</v>
      </c>
      <c r="H2972" t="s">
        <v>46</v>
      </c>
      <c r="I2972" t="s">
        <v>129</v>
      </c>
      <c r="J2972" t="s">
        <v>130</v>
      </c>
      <c r="K2972" t="s">
        <v>131</v>
      </c>
      <c r="L2972" t="s">
        <v>8788</v>
      </c>
      <c r="M2972" t="s">
        <v>8789</v>
      </c>
      <c r="N2972">
        <v>7.301666666</v>
      </c>
      <c r="O2972">
        <v>0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7.3016670000000001</v>
      </c>
      <c r="Y2972">
        <v>0</v>
      </c>
      <c r="Z2972">
        <v>0</v>
      </c>
    </row>
    <row r="2973" spans="1:26" x14ac:dyDescent="0.25">
      <c r="A2973">
        <v>2177858</v>
      </c>
      <c r="B2973">
        <v>1</v>
      </c>
      <c r="C2973" t="s">
        <v>77</v>
      </c>
      <c r="D2973" t="s">
        <v>114</v>
      </c>
      <c r="E2973" t="s">
        <v>143</v>
      </c>
      <c r="F2973" t="s">
        <v>8790</v>
      </c>
      <c r="G2973" t="s">
        <v>136</v>
      </c>
      <c r="H2973" t="s">
        <v>47</v>
      </c>
      <c r="I2973" t="s">
        <v>129</v>
      </c>
      <c r="J2973" t="s">
        <v>130</v>
      </c>
      <c r="K2973" t="s">
        <v>131</v>
      </c>
      <c r="L2973" t="s">
        <v>8791</v>
      </c>
      <c r="M2973" t="s">
        <v>8792</v>
      </c>
      <c r="N2973">
        <v>0.53527777700000001</v>
      </c>
      <c r="O2973">
        <v>25</v>
      </c>
      <c r="P2973">
        <v>55</v>
      </c>
      <c r="Q2973">
        <v>0</v>
      </c>
      <c r="R2973">
        <v>0</v>
      </c>
      <c r="S2973">
        <v>0</v>
      </c>
      <c r="T2973">
        <v>0</v>
      </c>
      <c r="U2973">
        <v>13.381944000000001</v>
      </c>
      <c r="V2973">
        <v>29.440277999999999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2177859</v>
      </c>
      <c r="B2974">
        <v>1</v>
      </c>
      <c r="C2974" t="s">
        <v>76</v>
      </c>
      <c r="D2974" t="s">
        <v>96</v>
      </c>
      <c r="E2974" t="s">
        <v>181</v>
      </c>
      <c r="F2974" t="s">
        <v>8793</v>
      </c>
      <c r="G2974" t="s">
        <v>194</v>
      </c>
      <c r="H2974" t="s">
        <v>46</v>
      </c>
      <c r="I2974" t="s">
        <v>129</v>
      </c>
      <c r="J2974" t="s">
        <v>130</v>
      </c>
      <c r="K2974" t="s">
        <v>131</v>
      </c>
      <c r="L2974" t="s">
        <v>8794</v>
      </c>
      <c r="M2974" t="s">
        <v>8795</v>
      </c>
      <c r="N2974">
        <v>2.6441666659999998</v>
      </c>
      <c r="O2974">
        <v>0</v>
      </c>
      <c r="P2974">
        <v>1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2.6441669999999999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2177856</v>
      </c>
      <c r="B2975">
        <v>1</v>
      </c>
      <c r="C2975" t="s">
        <v>76</v>
      </c>
      <c r="D2975" t="s">
        <v>79</v>
      </c>
      <c r="E2975" t="s">
        <v>181</v>
      </c>
      <c r="F2975" t="s">
        <v>8796</v>
      </c>
      <c r="G2975" t="s">
        <v>287</v>
      </c>
      <c r="H2975" t="s">
        <v>46</v>
      </c>
      <c r="I2975" t="s">
        <v>129</v>
      </c>
      <c r="J2975" t="s">
        <v>130</v>
      </c>
      <c r="K2975" t="s">
        <v>131</v>
      </c>
      <c r="L2975" t="s">
        <v>8797</v>
      </c>
      <c r="M2975" t="s">
        <v>8778</v>
      </c>
      <c r="N2975">
        <v>0.79555555499999997</v>
      </c>
      <c r="O2975">
        <v>0</v>
      </c>
      <c r="P2975">
        <v>10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7.9555559999999996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2177860</v>
      </c>
      <c r="B2976">
        <v>1</v>
      </c>
      <c r="C2976" t="s">
        <v>77</v>
      </c>
      <c r="D2976" t="s">
        <v>118</v>
      </c>
      <c r="E2976" t="s">
        <v>186</v>
      </c>
      <c r="F2976" t="s">
        <v>4703</v>
      </c>
      <c r="G2976" t="s">
        <v>136</v>
      </c>
      <c r="H2976" t="s">
        <v>47</v>
      </c>
      <c r="I2976" t="s">
        <v>129</v>
      </c>
      <c r="J2976" t="s">
        <v>130</v>
      </c>
      <c r="K2976" t="s">
        <v>131</v>
      </c>
      <c r="L2976" t="s">
        <v>8798</v>
      </c>
      <c r="M2976" t="s">
        <v>8799</v>
      </c>
      <c r="N2976">
        <v>0.340277777</v>
      </c>
      <c r="O2976">
        <v>0</v>
      </c>
      <c r="P2976">
        <v>8305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2826.006938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2177865</v>
      </c>
      <c r="B2977">
        <v>1</v>
      </c>
      <c r="C2977" t="s">
        <v>76</v>
      </c>
      <c r="D2977" t="s">
        <v>92</v>
      </c>
      <c r="E2977" t="s">
        <v>181</v>
      </c>
      <c r="F2977" t="s">
        <v>8800</v>
      </c>
      <c r="G2977" t="s">
        <v>194</v>
      </c>
      <c r="H2977" t="s">
        <v>46</v>
      </c>
      <c r="I2977" t="s">
        <v>129</v>
      </c>
      <c r="J2977" t="s">
        <v>130</v>
      </c>
      <c r="K2977" t="s">
        <v>131</v>
      </c>
      <c r="L2977" t="s">
        <v>8801</v>
      </c>
      <c r="M2977" t="s">
        <v>8802</v>
      </c>
      <c r="N2977">
        <v>2.7233333329999998</v>
      </c>
      <c r="O2977">
        <v>0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2.7233329999999998</v>
      </c>
      <c r="Y2977">
        <v>0</v>
      </c>
      <c r="Z2977">
        <v>0</v>
      </c>
    </row>
    <row r="2978" spans="1:26" x14ac:dyDescent="0.25">
      <c r="A2978">
        <v>2177877</v>
      </c>
      <c r="B2978">
        <v>1</v>
      </c>
      <c r="C2978" t="s">
        <v>76</v>
      </c>
      <c r="D2978" t="s">
        <v>80</v>
      </c>
      <c r="E2978" t="s">
        <v>161</v>
      </c>
      <c r="F2978" t="s">
        <v>8803</v>
      </c>
      <c r="G2978" t="s">
        <v>163</v>
      </c>
      <c r="H2978" t="s">
        <v>46</v>
      </c>
      <c r="I2978" t="s">
        <v>129</v>
      </c>
      <c r="J2978" t="s">
        <v>130</v>
      </c>
      <c r="K2978" t="s">
        <v>131</v>
      </c>
      <c r="L2978" t="s">
        <v>8804</v>
      </c>
      <c r="M2978" t="s">
        <v>8805</v>
      </c>
      <c r="N2978">
        <v>1.594166666</v>
      </c>
      <c r="O2978">
        <v>0</v>
      </c>
      <c r="P2978">
        <v>209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333.18083300000001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2177866</v>
      </c>
      <c r="B2979">
        <v>1</v>
      </c>
      <c r="C2979" t="s">
        <v>76</v>
      </c>
      <c r="D2979" t="s">
        <v>96</v>
      </c>
      <c r="E2979" t="s">
        <v>161</v>
      </c>
      <c r="F2979" t="s">
        <v>8806</v>
      </c>
      <c r="G2979" t="s">
        <v>418</v>
      </c>
      <c r="H2979" t="s">
        <v>46</v>
      </c>
      <c r="I2979" t="s">
        <v>129</v>
      </c>
      <c r="J2979" t="s">
        <v>130</v>
      </c>
      <c r="K2979" t="s">
        <v>251</v>
      </c>
      <c r="L2979" t="s">
        <v>8807</v>
      </c>
      <c r="M2979" t="s">
        <v>8808</v>
      </c>
      <c r="N2979">
        <v>5.5507619439999996</v>
      </c>
      <c r="O2979">
        <v>0</v>
      </c>
      <c r="P2979">
        <v>57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316.39343100000002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2177868</v>
      </c>
      <c r="B2980">
        <v>1</v>
      </c>
      <c r="C2980" t="s">
        <v>76</v>
      </c>
      <c r="D2980" t="s">
        <v>81</v>
      </c>
      <c r="E2980" t="s">
        <v>126</v>
      </c>
      <c r="F2980" t="s">
        <v>8809</v>
      </c>
      <c r="G2980" t="s">
        <v>418</v>
      </c>
      <c r="H2980" t="s">
        <v>46</v>
      </c>
      <c r="I2980" t="s">
        <v>129</v>
      </c>
      <c r="J2980" t="s">
        <v>130</v>
      </c>
      <c r="K2980" t="s">
        <v>251</v>
      </c>
      <c r="L2980" t="s">
        <v>8810</v>
      </c>
      <c r="M2980" t="s">
        <v>8811</v>
      </c>
      <c r="N2980">
        <v>8.2975266659999996</v>
      </c>
      <c r="O2980">
        <v>0</v>
      </c>
      <c r="P2980">
        <v>166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1377.3894270000001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2177867</v>
      </c>
      <c r="B2981">
        <v>1</v>
      </c>
      <c r="C2981" t="s">
        <v>76</v>
      </c>
      <c r="D2981" t="s">
        <v>78</v>
      </c>
      <c r="E2981" t="s">
        <v>143</v>
      </c>
      <c r="F2981" t="s">
        <v>8812</v>
      </c>
      <c r="G2981" t="s">
        <v>366</v>
      </c>
      <c r="H2981" t="s">
        <v>47</v>
      </c>
      <c r="I2981" t="s">
        <v>129</v>
      </c>
      <c r="J2981" t="s">
        <v>130</v>
      </c>
      <c r="K2981" t="s">
        <v>251</v>
      </c>
      <c r="L2981" t="s">
        <v>8813</v>
      </c>
      <c r="M2981" t="s">
        <v>8814</v>
      </c>
      <c r="N2981">
        <v>4.3475000000000001</v>
      </c>
      <c r="O2981">
        <v>0</v>
      </c>
      <c r="P2981">
        <v>1089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4734.4274999999998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2177869</v>
      </c>
      <c r="B2982">
        <v>1</v>
      </c>
      <c r="C2982" t="s">
        <v>76</v>
      </c>
      <c r="D2982" t="s">
        <v>81</v>
      </c>
      <c r="E2982" t="s">
        <v>126</v>
      </c>
      <c r="F2982" t="s">
        <v>8815</v>
      </c>
      <c r="G2982" t="s">
        <v>418</v>
      </c>
      <c r="H2982" t="s">
        <v>46</v>
      </c>
      <c r="I2982" t="s">
        <v>129</v>
      </c>
      <c r="J2982" t="s">
        <v>130</v>
      </c>
      <c r="K2982" t="s">
        <v>251</v>
      </c>
      <c r="L2982" t="s">
        <v>8816</v>
      </c>
      <c r="M2982" t="s">
        <v>8817</v>
      </c>
      <c r="N2982">
        <v>8.3088155550000007</v>
      </c>
      <c r="O2982">
        <v>0</v>
      </c>
      <c r="P2982">
        <v>199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1653.454295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2177871</v>
      </c>
      <c r="B2983">
        <v>1</v>
      </c>
      <c r="C2983" t="s">
        <v>77</v>
      </c>
      <c r="D2983" t="s">
        <v>108</v>
      </c>
      <c r="E2983" t="s">
        <v>143</v>
      </c>
      <c r="F2983" t="s">
        <v>8818</v>
      </c>
      <c r="G2983" t="s">
        <v>201</v>
      </c>
      <c r="H2983" t="s">
        <v>47</v>
      </c>
      <c r="I2983" t="s">
        <v>129</v>
      </c>
      <c r="J2983" t="s">
        <v>130</v>
      </c>
      <c r="K2983" t="s">
        <v>131</v>
      </c>
      <c r="L2983" t="s">
        <v>8819</v>
      </c>
      <c r="M2983" t="s">
        <v>8820</v>
      </c>
      <c r="N2983">
        <v>0.48</v>
      </c>
      <c r="O2983">
        <v>70</v>
      </c>
      <c r="P2983">
        <v>9203</v>
      </c>
      <c r="Q2983">
        <v>0</v>
      </c>
      <c r="R2983">
        <v>0</v>
      </c>
      <c r="S2983">
        <v>0</v>
      </c>
      <c r="T2983">
        <v>0</v>
      </c>
      <c r="U2983">
        <v>33.6</v>
      </c>
      <c r="V2983">
        <v>4417.4399999999996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2177870</v>
      </c>
      <c r="B2984">
        <v>1</v>
      </c>
      <c r="C2984" t="s">
        <v>77</v>
      </c>
      <c r="D2984" t="s">
        <v>112</v>
      </c>
      <c r="E2984" t="s">
        <v>143</v>
      </c>
      <c r="F2984" t="s">
        <v>8821</v>
      </c>
      <c r="G2984" t="s">
        <v>418</v>
      </c>
      <c r="H2984" t="s">
        <v>47</v>
      </c>
      <c r="I2984" t="s">
        <v>129</v>
      </c>
      <c r="J2984" t="s">
        <v>130</v>
      </c>
      <c r="K2984" t="s">
        <v>251</v>
      </c>
      <c r="L2984" t="s">
        <v>8822</v>
      </c>
      <c r="M2984" t="s">
        <v>8823</v>
      </c>
      <c r="N2984">
        <v>8.0856313879999995</v>
      </c>
      <c r="O2984">
        <v>0</v>
      </c>
      <c r="P2984">
        <v>4</v>
      </c>
      <c r="Q2984">
        <v>0</v>
      </c>
      <c r="R2984">
        <v>201</v>
      </c>
      <c r="S2984">
        <v>0</v>
      </c>
      <c r="T2984">
        <v>0</v>
      </c>
      <c r="U2984">
        <v>0</v>
      </c>
      <c r="V2984">
        <v>32.342525999999999</v>
      </c>
      <c r="W2984">
        <v>0</v>
      </c>
      <c r="X2984">
        <v>1625.2119090000001</v>
      </c>
      <c r="Y2984">
        <v>0</v>
      </c>
      <c r="Z2984">
        <v>0</v>
      </c>
    </row>
    <row r="2985" spans="1:26" x14ac:dyDescent="0.25">
      <c r="A2985">
        <v>2177875</v>
      </c>
      <c r="B2985">
        <v>1</v>
      </c>
      <c r="C2985" t="s">
        <v>77</v>
      </c>
      <c r="D2985" t="s">
        <v>116</v>
      </c>
      <c r="E2985" t="s">
        <v>134</v>
      </c>
      <c r="F2985" t="s">
        <v>8824</v>
      </c>
      <c r="G2985" t="s">
        <v>136</v>
      </c>
      <c r="H2985" t="s">
        <v>47</v>
      </c>
      <c r="I2985" t="s">
        <v>129</v>
      </c>
      <c r="J2985" t="s">
        <v>130</v>
      </c>
      <c r="K2985" t="s">
        <v>131</v>
      </c>
      <c r="L2985" t="s">
        <v>8825</v>
      </c>
      <c r="M2985" t="s">
        <v>8826</v>
      </c>
      <c r="N2985">
        <v>0.76611111099999996</v>
      </c>
      <c r="O2985">
        <v>65</v>
      </c>
      <c r="P2985">
        <v>92</v>
      </c>
      <c r="Q2985">
        <v>0</v>
      </c>
      <c r="R2985">
        <v>0</v>
      </c>
      <c r="S2985">
        <v>0</v>
      </c>
      <c r="T2985">
        <v>0</v>
      </c>
      <c r="U2985">
        <v>49.797221999999998</v>
      </c>
      <c r="V2985">
        <v>70.482221999999993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2177872</v>
      </c>
      <c r="B2986">
        <v>1</v>
      </c>
      <c r="C2986" t="s">
        <v>76</v>
      </c>
      <c r="D2986" t="s">
        <v>104</v>
      </c>
      <c r="E2986" t="s">
        <v>134</v>
      </c>
      <c r="F2986" t="s">
        <v>8827</v>
      </c>
      <c r="G2986" t="s">
        <v>418</v>
      </c>
      <c r="H2986" t="s">
        <v>47</v>
      </c>
      <c r="I2986" t="s">
        <v>129</v>
      </c>
      <c r="J2986" t="s">
        <v>130</v>
      </c>
      <c r="K2986" t="s">
        <v>251</v>
      </c>
      <c r="L2986" t="s">
        <v>8828</v>
      </c>
      <c r="M2986" t="s">
        <v>8829</v>
      </c>
      <c r="N2986">
        <v>8.5666666659999997</v>
      </c>
      <c r="O2986">
        <v>0</v>
      </c>
      <c r="P2986">
        <v>0</v>
      </c>
      <c r="Q2986">
        <v>4</v>
      </c>
      <c r="R2986">
        <v>720</v>
      </c>
      <c r="S2986">
        <v>1</v>
      </c>
      <c r="T2986">
        <v>400</v>
      </c>
      <c r="U2986">
        <v>0</v>
      </c>
      <c r="V2986">
        <v>0</v>
      </c>
      <c r="W2986">
        <v>34.266666999999998</v>
      </c>
      <c r="X2986">
        <v>6168</v>
      </c>
      <c r="Y2986">
        <v>8.5666670000000007</v>
      </c>
      <c r="Z2986">
        <v>3426.6666660000001</v>
      </c>
    </row>
    <row r="2987" spans="1:26" x14ac:dyDescent="0.25">
      <c r="A2987">
        <v>2177874</v>
      </c>
      <c r="B2987">
        <v>1</v>
      </c>
      <c r="C2987" t="s">
        <v>77</v>
      </c>
      <c r="D2987" t="s">
        <v>114</v>
      </c>
      <c r="E2987" t="s">
        <v>134</v>
      </c>
      <c r="F2987" t="s">
        <v>8830</v>
      </c>
      <c r="G2987" t="s">
        <v>366</v>
      </c>
      <c r="H2987" t="s">
        <v>47</v>
      </c>
      <c r="I2987" t="s">
        <v>129</v>
      </c>
      <c r="J2987" t="s">
        <v>130</v>
      </c>
      <c r="K2987" t="s">
        <v>251</v>
      </c>
      <c r="L2987" t="s">
        <v>8831</v>
      </c>
      <c r="M2987" t="s">
        <v>8832</v>
      </c>
      <c r="N2987">
        <v>7.4024583330000002</v>
      </c>
      <c r="O2987">
        <v>5</v>
      </c>
      <c r="P2987">
        <v>1261</v>
      </c>
      <c r="Q2987">
        <v>0</v>
      </c>
      <c r="R2987">
        <v>0</v>
      </c>
      <c r="S2987">
        <v>0</v>
      </c>
      <c r="T2987">
        <v>0</v>
      </c>
      <c r="U2987">
        <v>37.012292000000002</v>
      </c>
      <c r="V2987">
        <v>9334.4999580000003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2177876</v>
      </c>
      <c r="B2988">
        <v>1</v>
      </c>
      <c r="C2988" t="s">
        <v>76</v>
      </c>
      <c r="D2988" t="s">
        <v>96</v>
      </c>
      <c r="E2988" t="s">
        <v>143</v>
      </c>
      <c r="F2988" t="s">
        <v>8833</v>
      </c>
      <c r="G2988" t="s">
        <v>145</v>
      </c>
      <c r="H2988" t="s">
        <v>47</v>
      </c>
      <c r="I2988" t="s">
        <v>129</v>
      </c>
      <c r="J2988" t="s">
        <v>130</v>
      </c>
      <c r="K2988" t="s">
        <v>131</v>
      </c>
      <c r="L2988" t="s">
        <v>8834</v>
      </c>
      <c r="M2988" t="s">
        <v>8835</v>
      </c>
      <c r="N2988">
        <v>0.97166666599999996</v>
      </c>
      <c r="O2988">
        <v>0</v>
      </c>
      <c r="P2988">
        <v>143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138.94833299999999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2177880</v>
      </c>
      <c r="B2989">
        <v>1</v>
      </c>
      <c r="C2989" t="s">
        <v>76</v>
      </c>
      <c r="D2989" t="s">
        <v>84</v>
      </c>
      <c r="E2989" t="s">
        <v>181</v>
      </c>
      <c r="F2989" t="s">
        <v>8836</v>
      </c>
      <c r="G2989" t="s">
        <v>287</v>
      </c>
      <c r="H2989" t="s">
        <v>46</v>
      </c>
      <c r="I2989" t="s">
        <v>129</v>
      </c>
      <c r="J2989" t="s">
        <v>130</v>
      </c>
      <c r="K2989" t="s">
        <v>131</v>
      </c>
      <c r="L2989" t="s">
        <v>8837</v>
      </c>
      <c r="M2989" t="s">
        <v>8838</v>
      </c>
      <c r="N2989">
        <v>1.1302777770000001</v>
      </c>
      <c r="O2989">
        <v>0</v>
      </c>
      <c r="P2989">
        <v>2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2.2605559999999998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2177879</v>
      </c>
      <c r="B2990">
        <v>1</v>
      </c>
      <c r="C2990" t="s">
        <v>76</v>
      </c>
      <c r="D2990" t="s">
        <v>93</v>
      </c>
      <c r="E2990" t="s">
        <v>126</v>
      </c>
      <c r="F2990" t="s">
        <v>8839</v>
      </c>
      <c r="G2990" t="s">
        <v>418</v>
      </c>
      <c r="H2990" t="s">
        <v>46</v>
      </c>
      <c r="I2990" t="s">
        <v>129</v>
      </c>
      <c r="J2990" t="s">
        <v>130</v>
      </c>
      <c r="K2990" t="s">
        <v>251</v>
      </c>
      <c r="L2990" t="s">
        <v>8840</v>
      </c>
      <c r="M2990" t="s">
        <v>8841</v>
      </c>
      <c r="N2990">
        <v>7.6812500000000004</v>
      </c>
      <c r="O2990">
        <v>0</v>
      </c>
      <c r="P2990">
        <v>80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614.5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2177890</v>
      </c>
      <c r="B2991">
        <v>1</v>
      </c>
      <c r="C2991" t="s">
        <v>77</v>
      </c>
      <c r="D2991" t="s">
        <v>119</v>
      </c>
      <c r="E2991" t="s">
        <v>143</v>
      </c>
      <c r="F2991" t="s">
        <v>8842</v>
      </c>
      <c r="G2991" t="s">
        <v>418</v>
      </c>
      <c r="H2991" t="s">
        <v>47</v>
      </c>
      <c r="I2991" t="s">
        <v>129</v>
      </c>
      <c r="J2991" t="s">
        <v>130</v>
      </c>
      <c r="K2991" t="s">
        <v>251</v>
      </c>
      <c r="L2991" t="s">
        <v>8843</v>
      </c>
      <c r="M2991" t="s">
        <v>8844</v>
      </c>
      <c r="N2991">
        <v>6.56</v>
      </c>
      <c r="O2991">
        <v>0</v>
      </c>
      <c r="P2991">
        <v>676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4434.5600000000004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2177887</v>
      </c>
      <c r="B2992">
        <v>1</v>
      </c>
      <c r="C2992" t="s">
        <v>76</v>
      </c>
      <c r="D2992" t="s">
        <v>85</v>
      </c>
      <c r="E2992" t="s">
        <v>181</v>
      </c>
      <c r="F2992" t="s">
        <v>8845</v>
      </c>
      <c r="G2992" t="s">
        <v>287</v>
      </c>
      <c r="H2992" t="s">
        <v>46</v>
      </c>
      <c r="I2992" t="s">
        <v>129</v>
      </c>
      <c r="J2992" t="s">
        <v>130</v>
      </c>
      <c r="K2992" t="s">
        <v>131</v>
      </c>
      <c r="L2992" t="s">
        <v>8846</v>
      </c>
      <c r="M2992" t="s">
        <v>8847</v>
      </c>
      <c r="N2992">
        <v>1.4822222220000001</v>
      </c>
      <c r="O2992">
        <v>0</v>
      </c>
      <c r="P2992">
        <v>10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14.822222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2177881</v>
      </c>
      <c r="B2993">
        <v>1</v>
      </c>
      <c r="C2993" t="s">
        <v>77</v>
      </c>
      <c r="D2993" t="s">
        <v>108</v>
      </c>
      <c r="E2993" t="s">
        <v>143</v>
      </c>
      <c r="F2993" t="s">
        <v>8848</v>
      </c>
      <c r="G2993" t="s">
        <v>366</v>
      </c>
      <c r="H2993" t="s">
        <v>47</v>
      </c>
      <c r="I2993" t="s">
        <v>129</v>
      </c>
      <c r="J2993" t="s">
        <v>130</v>
      </c>
      <c r="K2993" t="s">
        <v>251</v>
      </c>
      <c r="L2993" t="s">
        <v>8849</v>
      </c>
      <c r="M2993" t="s">
        <v>8850</v>
      </c>
      <c r="N2993">
        <v>1.985122222</v>
      </c>
      <c r="O2993">
        <v>0</v>
      </c>
      <c r="P2993">
        <v>595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1181.1477219999999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2177882</v>
      </c>
      <c r="B2994">
        <v>1</v>
      </c>
      <c r="C2994" t="s">
        <v>76</v>
      </c>
      <c r="D2994" t="s">
        <v>93</v>
      </c>
      <c r="E2994" t="s">
        <v>126</v>
      </c>
      <c r="F2994" t="s">
        <v>8851</v>
      </c>
      <c r="G2994" t="s">
        <v>418</v>
      </c>
      <c r="H2994" t="s">
        <v>46</v>
      </c>
      <c r="I2994" t="s">
        <v>129</v>
      </c>
      <c r="J2994" t="s">
        <v>130</v>
      </c>
      <c r="K2994" t="s">
        <v>251</v>
      </c>
      <c r="L2994" t="s">
        <v>8852</v>
      </c>
      <c r="M2994" t="s">
        <v>8853</v>
      </c>
      <c r="N2994">
        <v>7.5949999999999998</v>
      </c>
      <c r="O2994">
        <v>0</v>
      </c>
      <c r="P2994">
        <v>35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265.82499999999999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2177888</v>
      </c>
      <c r="B2995">
        <v>1</v>
      </c>
      <c r="C2995" t="s">
        <v>76</v>
      </c>
      <c r="D2995" t="s">
        <v>100</v>
      </c>
      <c r="E2995" t="s">
        <v>161</v>
      </c>
      <c r="F2995" t="s">
        <v>3104</v>
      </c>
      <c r="G2995" t="s">
        <v>366</v>
      </c>
      <c r="H2995" t="s">
        <v>46</v>
      </c>
      <c r="I2995" t="s">
        <v>129</v>
      </c>
      <c r="J2995" t="s">
        <v>130</v>
      </c>
      <c r="K2995" t="s">
        <v>251</v>
      </c>
      <c r="L2995" t="s">
        <v>8854</v>
      </c>
      <c r="M2995" t="s">
        <v>8855</v>
      </c>
      <c r="N2995">
        <v>5.8663119439999996</v>
      </c>
      <c r="O2995">
        <v>1</v>
      </c>
      <c r="P2995">
        <v>108</v>
      </c>
      <c r="Q2995">
        <v>0</v>
      </c>
      <c r="R2995">
        <v>0</v>
      </c>
      <c r="S2995">
        <v>0</v>
      </c>
      <c r="T2995">
        <v>0</v>
      </c>
      <c r="U2995">
        <v>5.8663119999999997</v>
      </c>
      <c r="V2995">
        <v>633.56169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2177916</v>
      </c>
      <c r="B2996">
        <v>1</v>
      </c>
      <c r="C2996" t="s">
        <v>76</v>
      </c>
      <c r="D2996" t="s">
        <v>92</v>
      </c>
      <c r="E2996" t="s">
        <v>143</v>
      </c>
      <c r="F2996" t="s">
        <v>8856</v>
      </c>
      <c r="G2996" t="s">
        <v>366</v>
      </c>
      <c r="H2996" t="s">
        <v>47</v>
      </c>
      <c r="I2996" t="s">
        <v>129</v>
      </c>
      <c r="J2996" t="s">
        <v>130</v>
      </c>
      <c r="K2996" t="s">
        <v>251</v>
      </c>
      <c r="L2996" t="s">
        <v>8857</v>
      </c>
      <c r="M2996" t="s">
        <v>8858</v>
      </c>
      <c r="N2996">
        <v>9.5166666660000008</v>
      </c>
      <c r="O2996">
        <v>0</v>
      </c>
      <c r="P2996">
        <v>0</v>
      </c>
      <c r="Q2996">
        <v>1</v>
      </c>
      <c r="R2996">
        <v>188</v>
      </c>
      <c r="S2996">
        <v>0</v>
      </c>
      <c r="T2996">
        <v>0</v>
      </c>
      <c r="U2996">
        <v>0</v>
      </c>
      <c r="V2996">
        <v>0</v>
      </c>
      <c r="W2996">
        <v>9.516667</v>
      </c>
      <c r="X2996">
        <v>1789.133333</v>
      </c>
      <c r="Y2996">
        <v>0</v>
      </c>
      <c r="Z2996">
        <v>0</v>
      </c>
    </row>
    <row r="2997" spans="1:26" x14ac:dyDescent="0.25">
      <c r="A2997">
        <v>2177891</v>
      </c>
      <c r="B2997">
        <v>1</v>
      </c>
      <c r="C2997" t="s">
        <v>76</v>
      </c>
      <c r="D2997" t="s">
        <v>97</v>
      </c>
      <c r="E2997" t="s">
        <v>143</v>
      </c>
      <c r="F2997" t="s">
        <v>8859</v>
      </c>
      <c r="G2997" t="s">
        <v>366</v>
      </c>
      <c r="H2997" t="s">
        <v>47</v>
      </c>
      <c r="I2997" t="s">
        <v>129</v>
      </c>
      <c r="J2997" t="s">
        <v>130</v>
      </c>
      <c r="K2997" t="s">
        <v>251</v>
      </c>
      <c r="L2997" t="s">
        <v>8860</v>
      </c>
      <c r="M2997" t="s">
        <v>8861</v>
      </c>
      <c r="N2997">
        <v>8.4993925000000008</v>
      </c>
      <c r="O2997">
        <v>0</v>
      </c>
      <c r="P2997">
        <v>708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6017.5698899999998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2177900</v>
      </c>
      <c r="B2998">
        <v>1</v>
      </c>
      <c r="C2998" t="s">
        <v>76</v>
      </c>
      <c r="D2998" t="s">
        <v>105</v>
      </c>
      <c r="E2998" t="s">
        <v>181</v>
      </c>
      <c r="F2998" t="s">
        <v>8862</v>
      </c>
      <c r="G2998" t="s">
        <v>194</v>
      </c>
      <c r="H2998" t="s">
        <v>46</v>
      </c>
      <c r="I2998" t="s">
        <v>129</v>
      </c>
      <c r="J2998" t="s">
        <v>130</v>
      </c>
      <c r="K2998" t="s">
        <v>131</v>
      </c>
      <c r="L2998" t="s">
        <v>8863</v>
      </c>
      <c r="M2998" t="s">
        <v>8864</v>
      </c>
      <c r="N2998">
        <v>5.8847222219999997</v>
      </c>
      <c r="O2998">
        <v>0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5.884722</v>
      </c>
      <c r="Y2998">
        <v>0</v>
      </c>
      <c r="Z2998">
        <v>0</v>
      </c>
    </row>
    <row r="2999" spans="1:26" x14ac:dyDescent="0.25">
      <c r="A2999">
        <v>2177893</v>
      </c>
      <c r="B2999">
        <v>1</v>
      </c>
      <c r="C2999" t="s">
        <v>76</v>
      </c>
      <c r="D2999" t="s">
        <v>86</v>
      </c>
      <c r="E2999" t="s">
        <v>161</v>
      </c>
      <c r="F2999" t="s">
        <v>8865</v>
      </c>
      <c r="G2999" t="s">
        <v>418</v>
      </c>
      <c r="H2999" t="s">
        <v>46</v>
      </c>
      <c r="I2999" t="s">
        <v>129</v>
      </c>
      <c r="J2999" t="s">
        <v>130</v>
      </c>
      <c r="K2999" t="s">
        <v>251</v>
      </c>
      <c r="L2999" t="s">
        <v>8866</v>
      </c>
      <c r="M2999" t="s">
        <v>8867</v>
      </c>
      <c r="N2999">
        <v>5.446891666</v>
      </c>
      <c r="O2999">
        <v>0</v>
      </c>
      <c r="P2999">
        <v>795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4330.2788739999996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2177906</v>
      </c>
      <c r="B3000">
        <v>1</v>
      </c>
      <c r="C3000" t="s">
        <v>77</v>
      </c>
      <c r="D3000" t="s">
        <v>123</v>
      </c>
      <c r="E3000" t="s">
        <v>143</v>
      </c>
      <c r="F3000" t="s">
        <v>1459</v>
      </c>
      <c r="G3000" t="s">
        <v>8037</v>
      </c>
      <c r="H3000" t="s">
        <v>47</v>
      </c>
      <c r="I3000" t="s">
        <v>129</v>
      </c>
      <c r="J3000" t="s">
        <v>130</v>
      </c>
      <c r="K3000" t="s">
        <v>131</v>
      </c>
      <c r="L3000" t="s">
        <v>8868</v>
      </c>
      <c r="M3000" t="s">
        <v>8869</v>
      </c>
      <c r="N3000">
        <v>9.466111111</v>
      </c>
      <c r="O3000">
        <v>0</v>
      </c>
      <c r="P3000">
        <v>9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85.194999999999993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2177901</v>
      </c>
      <c r="B3001">
        <v>1</v>
      </c>
      <c r="C3001" t="s">
        <v>76</v>
      </c>
      <c r="D3001" t="s">
        <v>85</v>
      </c>
      <c r="E3001" t="s">
        <v>181</v>
      </c>
      <c r="F3001" t="s">
        <v>7328</v>
      </c>
      <c r="G3001" t="s">
        <v>287</v>
      </c>
      <c r="H3001" t="s">
        <v>46</v>
      </c>
      <c r="I3001" t="s">
        <v>129</v>
      </c>
      <c r="J3001" t="s">
        <v>130</v>
      </c>
      <c r="K3001" t="s">
        <v>131</v>
      </c>
      <c r="L3001" t="s">
        <v>8870</v>
      </c>
      <c r="M3001" t="s">
        <v>8871</v>
      </c>
      <c r="N3001">
        <v>2.1983333329999999</v>
      </c>
      <c r="O3001">
        <v>0</v>
      </c>
      <c r="P3001">
        <v>4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8.7933330000000005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2177896</v>
      </c>
      <c r="B3002">
        <v>1</v>
      </c>
      <c r="C3002" t="s">
        <v>77</v>
      </c>
      <c r="D3002" t="s">
        <v>108</v>
      </c>
      <c r="E3002" t="s">
        <v>161</v>
      </c>
      <c r="F3002" t="s">
        <v>8872</v>
      </c>
      <c r="G3002" t="s">
        <v>366</v>
      </c>
      <c r="H3002" t="s">
        <v>46</v>
      </c>
      <c r="I3002" t="s">
        <v>129</v>
      </c>
      <c r="J3002" t="s">
        <v>130</v>
      </c>
      <c r="K3002" t="s">
        <v>251</v>
      </c>
      <c r="L3002" t="s">
        <v>8873</v>
      </c>
      <c r="M3002" t="s">
        <v>8874</v>
      </c>
      <c r="N3002">
        <v>7.152978611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3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21.458936000000001</v>
      </c>
    </row>
    <row r="3003" spans="1:26" x14ac:dyDescent="0.25">
      <c r="A3003">
        <v>2177897</v>
      </c>
      <c r="B3003">
        <v>1</v>
      </c>
      <c r="C3003" t="s">
        <v>76</v>
      </c>
      <c r="D3003" t="s">
        <v>106</v>
      </c>
      <c r="E3003" t="s">
        <v>186</v>
      </c>
      <c r="F3003" t="s">
        <v>8875</v>
      </c>
      <c r="G3003" t="s">
        <v>201</v>
      </c>
      <c r="H3003" t="s">
        <v>47</v>
      </c>
      <c r="I3003" t="s">
        <v>129</v>
      </c>
      <c r="J3003" t="s">
        <v>130</v>
      </c>
      <c r="K3003" t="s">
        <v>131</v>
      </c>
      <c r="L3003" t="s">
        <v>8876</v>
      </c>
      <c r="M3003" t="s">
        <v>8877</v>
      </c>
      <c r="N3003">
        <v>0.111111111</v>
      </c>
      <c r="O3003">
        <v>50</v>
      </c>
      <c r="P3003">
        <v>23799</v>
      </c>
      <c r="Q3003">
        <v>0</v>
      </c>
      <c r="R3003">
        <v>0</v>
      </c>
      <c r="S3003">
        <v>0</v>
      </c>
      <c r="T3003">
        <v>0</v>
      </c>
      <c r="U3003">
        <v>5.5555560000000002</v>
      </c>
      <c r="V3003">
        <v>2644.3333309999998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2177898</v>
      </c>
      <c r="B3004">
        <v>1</v>
      </c>
      <c r="C3004" t="s">
        <v>76</v>
      </c>
      <c r="D3004" t="s">
        <v>106</v>
      </c>
      <c r="E3004" t="s">
        <v>186</v>
      </c>
      <c r="F3004" t="s">
        <v>8878</v>
      </c>
      <c r="G3004" t="s">
        <v>136</v>
      </c>
      <c r="H3004" t="s">
        <v>47</v>
      </c>
      <c r="I3004" t="s">
        <v>129</v>
      </c>
      <c r="J3004" t="s">
        <v>130</v>
      </c>
      <c r="K3004" t="s">
        <v>131</v>
      </c>
      <c r="L3004" t="s">
        <v>8876</v>
      </c>
      <c r="M3004" t="s">
        <v>8879</v>
      </c>
      <c r="N3004">
        <v>0.85861111099999998</v>
      </c>
      <c r="O3004">
        <v>2</v>
      </c>
      <c r="P3004">
        <v>8127</v>
      </c>
      <c r="Q3004">
        <v>0</v>
      </c>
      <c r="R3004">
        <v>0</v>
      </c>
      <c r="S3004">
        <v>0</v>
      </c>
      <c r="T3004">
        <v>0</v>
      </c>
      <c r="U3004">
        <v>1.717222</v>
      </c>
      <c r="V3004">
        <v>6977.9324989999996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2177889</v>
      </c>
      <c r="B3005">
        <v>1</v>
      </c>
      <c r="C3005" t="s">
        <v>76</v>
      </c>
      <c r="D3005" t="s">
        <v>105</v>
      </c>
      <c r="E3005" t="s">
        <v>161</v>
      </c>
      <c r="F3005" t="s">
        <v>8880</v>
      </c>
      <c r="G3005" t="s">
        <v>418</v>
      </c>
      <c r="H3005" t="s">
        <v>46</v>
      </c>
      <c r="I3005" t="s">
        <v>129</v>
      </c>
      <c r="J3005" t="s">
        <v>130</v>
      </c>
      <c r="K3005" t="s">
        <v>251</v>
      </c>
      <c r="L3005" t="s">
        <v>8881</v>
      </c>
      <c r="M3005" t="s">
        <v>8882</v>
      </c>
      <c r="N3005">
        <v>7.8327777770000004</v>
      </c>
      <c r="O3005">
        <v>0</v>
      </c>
      <c r="P3005">
        <v>0</v>
      </c>
      <c r="Q3005">
        <v>0</v>
      </c>
      <c r="R3005">
        <v>43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336.80944399999998</v>
      </c>
      <c r="Y3005">
        <v>0</v>
      </c>
      <c r="Z3005">
        <v>0</v>
      </c>
    </row>
    <row r="3006" spans="1:26" x14ac:dyDescent="0.25">
      <c r="A3006">
        <v>2177908</v>
      </c>
      <c r="B3006">
        <v>1</v>
      </c>
      <c r="C3006" t="s">
        <v>76</v>
      </c>
      <c r="D3006" t="s">
        <v>106</v>
      </c>
      <c r="E3006" t="s">
        <v>718</v>
      </c>
      <c r="F3006" t="s">
        <v>8883</v>
      </c>
      <c r="G3006" t="s">
        <v>366</v>
      </c>
      <c r="H3006" t="s">
        <v>46</v>
      </c>
      <c r="I3006" t="s">
        <v>129</v>
      </c>
      <c r="J3006" t="s">
        <v>130</v>
      </c>
      <c r="K3006" t="s">
        <v>251</v>
      </c>
      <c r="L3006" t="s">
        <v>8884</v>
      </c>
      <c r="M3006" t="s">
        <v>8885</v>
      </c>
      <c r="N3006">
        <v>1.5891388879999999</v>
      </c>
      <c r="O3006">
        <v>0</v>
      </c>
      <c r="P3006">
        <v>22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34.961055999999999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2177910</v>
      </c>
      <c r="B3007">
        <v>1</v>
      </c>
      <c r="C3007" t="s">
        <v>76</v>
      </c>
      <c r="D3007" t="s">
        <v>106</v>
      </c>
      <c r="E3007" t="s">
        <v>126</v>
      </c>
      <c r="F3007" t="s">
        <v>8886</v>
      </c>
      <c r="G3007" t="s">
        <v>366</v>
      </c>
      <c r="H3007" t="s">
        <v>46</v>
      </c>
      <c r="I3007" t="s">
        <v>129</v>
      </c>
      <c r="J3007" t="s">
        <v>130</v>
      </c>
      <c r="K3007" t="s">
        <v>251</v>
      </c>
      <c r="L3007" t="s">
        <v>8887</v>
      </c>
      <c r="M3007" t="s">
        <v>8888</v>
      </c>
      <c r="N3007">
        <v>1.5876591659999999</v>
      </c>
      <c r="O3007">
        <v>0</v>
      </c>
      <c r="P3007">
        <v>269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427.08031599999998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2177911</v>
      </c>
      <c r="B3008">
        <v>1</v>
      </c>
      <c r="C3008" t="s">
        <v>76</v>
      </c>
      <c r="D3008" t="s">
        <v>86</v>
      </c>
      <c r="E3008" t="s">
        <v>143</v>
      </c>
      <c r="F3008" t="s">
        <v>8889</v>
      </c>
      <c r="G3008" t="s">
        <v>366</v>
      </c>
      <c r="H3008" t="s">
        <v>47</v>
      </c>
      <c r="I3008" t="s">
        <v>129</v>
      </c>
      <c r="J3008" t="s">
        <v>130</v>
      </c>
      <c r="K3008" t="s">
        <v>251</v>
      </c>
      <c r="L3008" t="s">
        <v>8890</v>
      </c>
      <c r="M3008" t="s">
        <v>8891</v>
      </c>
      <c r="N3008">
        <v>8.3867055550000007</v>
      </c>
      <c r="O3008">
        <v>0</v>
      </c>
      <c r="P3008">
        <v>786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6591.9505660000004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2177912</v>
      </c>
      <c r="B3009">
        <v>1</v>
      </c>
      <c r="C3009" t="s">
        <v>77</v>
      </c>
      <c r="D3009" t="s">
        <v>119</v>
      </c>
      <c r="E3009" t="s">
        <v>143</v>
      </c>
      <c r="F3009" t="s">
        <v>8892</v>
      </c>
      <c r="G3009" t="s">
        <v>366</v>
      </c>
      <c r="H3009" t="s">
        <v>47</v>
      </c>
      <c r="I3009" t="s">
        <v>129</v>
      </c>
      <c r="J3009" t="s">
        <v>130</v>
      </c>
      <c r="K3009" t="s">
        <v>251</v>
      </c>
      <c r="L3009" t="s">
        <v>8893</v>
      </c>
      <c r="M3009" t="s">
        <v>8894</v>
      </c>
      <c r="N3009">
        <v>6.1035544440000002</v>
      </c>
      <c r="O3009">
        <v>0</v>
      </c>
      <c r="P3009">
        <v>654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3991.7246060000002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2177918</v>
      </c>
      <c r="B3010">
        <v>1</v>
      </c>
      <c r="C3010" t="s">
        <v>76</v>
      </c>
      <c r="D3010" t="s">
        <v>102</v>
      </c>
      <c r="E3010" t="s">
        <v>186</v>
      </c>
      <c r="F3010" t="s">
        <v>8895</v>
      </c>
      <c r="G3010" t="s">
        <v>418</v>
      </c>
      <c r="H3010" t="s">
        <v>47</v>
      </c>
      <c r="I3010" t="s">
        <v>129</v>
      </c>
      <c r="J3010" t="s">
        <v>130</v>
      </c>
      <c r="K3010" t="s">
        <v>251</v>
      </c>
      <c r="L3010" t="s">
        <v>8896</v>
      </c>
      <c r="M3010" t="s">
        <v>8897</v>
      </c>
      <c r="N3010">
        <v>6.5583333330000002</v>
      </c>
      <c r="O3010">
        <v>4</v>
      </c>
      <c r="P3010">
        <v>5283</v>
      </c>
      <c r="Q3010">
        <v>0</v>
      </c>
      <c r="R3010">
        <v>0</v>
      </c>
      <c r="S3010">
        <v>0</v>
      </c>
      <c r="T3010">
        <v>0</v>
      </c>
      <c r="U3010">
        <v>26.233332999999998</v>
      </c>
      <c r="V3010">
        <v>34647.674998000002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2177917</v>
      </c>
      <c r="B3011">
        <v>1</v>
      </c>
      <c r="C3011" t="s">
        <v>76</v>
      </c>
      <c r="D3011" t="s">
        <v>101</v>
      </c>
      <c r="E3011" t="s">
        <v>161</v>
      </c>
      <c r="F3011" t="s">
        <v>8898</v>
      </c>
      <c r="G3011" t="s">
        <v>418</v>
      </c>
      <c r="H3011" t="s">
        <v>46</v>
      </c>
      <c r="I3011" t="s">
        <v>129</v>
      </c>
      <c r="J3011" t="s">
        <v>130</v>
      </c>
      <c r="K3011" t="s">
        <v>251</v>
      </c>
      <c r="L3011" t="s">
        <v>8899</v>
      </c>
      <c r="M3011" t="s">
        <v>8900</v>
      </c>
      <c r="N3011">
        <v>7.9070258329999996</v>
      </c>
      <c r="O3011">
        <v>0</v>
      </c>
      <c r="P3011">
        <v>134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1059.5414619999999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2177922</v>
      </c>
      <c r="B3012">
        <v>1</v>
      </c>
      <c r="C3012" t="s">
        <v>76</v>
      </c>
      <c r="D3012" t="s">
        <v>94</v>
      </c>
      <c r="E3012" t="s">
        <v>126</v>
      </c>
      <c r="F3012" t="s">
        <v>8901</v>
      </c>
      <c r="G3012" t="s">
        <v>418</v>
      </c>
      <c r="H3012" t="s">
        <v>46</v>
      </c>
      <c r="I3012" t="s">
        <v>129</v>
      </c>
      <c r="J3012" t="s">
        <v>130</v>
      </c>
      <c r="K3012" t="s">
        <v>251</v>
      </c>
      <c r="L3012" t="s">
        <v>8902</v>
      </c>
      <c r="M3012" t="s">
        <v>8903</v>
      </c>
      <c r="N3012">
        <v>8.743046111</v>
      </c>
      <c r="O3012">
        <v>0</v>
      </c>
      <c r="P3012">
        <v>162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1416.37347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2177924</v>
      </c>
      <c r="B3013">
        <v>1</v>
      </c>
      <c r="C3013" t="s">
        <v>77</v>
      </c>
      <c r="D3013" t="s">
        <v>114</v>
      </c>
      <c r="E3013" t="s">
        <v>134</v>
      </c>
      <c r="F3013" t="s">
        <v>3415</v>
      </c>
      <c r="G3013" t="s">
        <v>136</v>
      </c>
      <c r="H3013" t="s">
        <v>47</v>
      </c>
      <c r="I3013" t="s">
        <v>129</v>
      </c>
      <c r="J3013" t="s">
        <v>130</v>
      </c>
      <c r="K3013" t="s">
        <v>131</v>
      </c>
      <c r="L3013" t="s">
        <v>8904</v>
      </c>
      <c r="M3013" t="s">
        <v>8905</v>
      </c>
      <c r="N3013">
        <v>9.0833333000000002E-2</v>
      </c>
      <c r="O3013">
        <v>0</v>
      </c>
      <c r="P3013">
        <v>0</v>
      </c>
      <c r="Q3013">
        <v>3</v>
      </c>
      <c r="R3013">
        <v>0</v>
      </c>
      <c r="S3013">
        <v>51</v>
      </c>
      <c r="T3013">
        <v>424</v>
      </c>
      <c r="U3013">
        <v>0</v>
      </c>
      <c r="V3013">
        <v>0</v>
      </c>
      <c r="W3013">
        <v>0.27250000000000002</v>
      </c>
      <c r="X3013">
        <v>0</v>
      </c>
      <c r="Y3013">
        <v>4.6325000000000003</v>
      </c>
      <c r="Z3013">
        <v>38.513333000000003</v>
      </c>
    </row>
    <row r="3014" spans="1:26" x14ac:dyDescent="0.25">
      <c r="A3014">
        <v>2177929</v>
      </c>
      <c r="B3014">
        <v>1</v>
      </c>
      <c r="C3014" t="s">
        <v>76</v>
      </c>
      <c r="D3014" t="s">
        <v>78</v>
      </c>
      <c r="E3014" t="s">
        <v>181</v>
      </c>
      <c r="F3014" t="s">
        <v>8906</v>
      </c>
      <c r="G3014" t="s">
        <v>183</v>
      </c>
      <c r="H3014" t="s">
        <v>46</v>
      </c>
      <c r="I3014" t="s">
        <v>129</v>
      </c>
      <c r="J3014" t="s">
        <v>130</v>
      </c>
      <c r="K3014" t="s">
        <v>131</v>
      </c>
      <c r="L3014" t="s">
        <v>8907</v>
      </c>
      <c r="M3014" t="s">
        <v>8908</v>
      </c>
      <c r="N3014">
        <v>9.4427777769999999</v>
      </c>
      <c r="O3014">
        <v>0</v>
      </c>
      <c r="P3014">
        <v>6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56.656666999999999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2177923</v>
      </c>
      <c r="B3015">
        <v>1</v>
      </c>
      <c r="C3015" t="s">
        <v>77</v>
      </c>
      <c r="D3015" t="s">
        <v>123</v>
      </c>
      <c r="E3015" t="s">
        <v>181</v>
      </c>
      <c r="F3015" t="s">
        <v>8909</v>
      </c>
      <c r="G3015" t="s">
        <v>194</v>
      </c>
      <c r="H3015" t="s">
        <v>46</v>
      </c>
      <c r="I3015" t="s">
        <v>129</v>
      </c>
      <c r="J3015" t="s">
        <v>130</v>
      </c>
      <c r="K3015" t="s">
        <v>131</v>
      </c>
      <c r="L3015" t="s">
        <v>8910</v>
      </c>
      <c r="M3015" t="s">
        <v>8911</v>
      </c>
      <c r="N3015">
        <v>9.7419444439999996</v>
      </c>
      <c r="O3015">
        <v>0</v>
      </c>
      <c r="P3015">
        <v>1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9.7419440000000002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2177925</v>
      </c>
      <c r="B3016">
        <v>1</v>
      </c>
      <c r="C3016" t="s">
        <v>76</v>
      </c>
      <c r="D3016" t="s">
        <v>104</v>
      </c>
      <c r="E3016" t="s">
        <v>143</v>
      </c>
      <c r="F3016" t="s">
        <v>8912</v>
      </c>
      <c r="G3016" t="s">
        <v>418</v>
      </c>
      <c r="H3016" t="s">
        <v>47</v>
      </c>
      <c r="I3016" t="s">
        <v>129</v>
      </c>
      <c r="J3016" t="s">
        <v>130</v>
      </c>
      <c r="K3016" t="s">
        <v>251</v>
      </c>
      <c r="L3016" t="s">
        <v>8913</v>
      </c>
      <c r="M3016" t="s">
        <v>8914</v>
      </c>
      <c r="N3016">
        <v>7.5941666659999996</v>
      </c>
      <c r="O3016">
        <v>0</v>
      </c>
      <c r="P3016">
        <v>0</v>
      </c>
      <c r="Q3016">
        <v>0</v>
      </c>
      <c r="R3016">
        <v>12</v>
      </c>
      <c r="S3016">
        <v>2</v>
      </c>
      <c r="T3016">
        <v>586</v>
      </c>
      <c r="U3016">
        <v>0</v>
      </c>
      <c r="V3016">
        <v>0</v>
      </c>
      <c r="W3016">
        <v>0</v>
      </c>
      <c r="X3016">
        <v>91.13</v>
      </c>
      <c r="Y3016">
        <v>15.188333</v>
      </c>
      <c r="Z3016">
        <v>4450.1816660000004</v>
      </c>
    </row>
    <row r="3017" spans="1:26" x14ac:dyDescent="0.25">
      <c r="A3017">
        <v>2177928</v>
      </c>
      <c r="B3017">
        <v>1</v>
      </c>
      <c r="C3017" t="s">
        <v>77</v>
      </c>
      <c r="D3017" t="s">
        <v>119</v>
      </c>
      <c r="E3017" t="s">
        <v>126</v>
      </c>
      <c r="F3017" t="s">
        <v>8915</v>
      </c>
      <c r="G3017" t="s">
        <v>432</v>
      </c>
      <c r="H3017" t="s">
        <v>46</v>
      </c>
      <c r="I3017" t="s">
        <v>129</v>
      </c>
      <c r="J3017" t="s">
        <v>130</v>
      </c>
      <c r="K3017" t="s">
        <v>131</v>
      </c>
      <c r="L3017" t="s">
        <v>8916</v>
      </c>
      <c r="M3017" t="s">
        <v>8917</v>
      </c>
      <c r="N3017">
        <v>2.5377777770000001</v>
      </c>
      <c r="O3017">
        <v>0</v>
      </c>
      <c r="P3017">
        <v>61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154.80444399999999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2177927</v>
      </c>
      <c r="B3018">
        <v>1</v>
      </c>
      <c r="C3018" t="s">
        <v>77</v>
      </c>
      <c r="D3018" t="s">
        <v>124</v>
      </c>
      <c r="E3018" t="s">
        <v>161</v>
      </c>
      <c r="F3018" t="s">
        <v>5575</v>
      </c>
      <c r="G3018" t="s">
        <v>418</v>
      </c>
      <c r="H3018" t="s">
        <v>46</v>
      </c>
      <c r="I3018" t="s">
        <v>129</v>
      </c>
      <c r="J3018" t="s">
        <v>130</v>
      </c>
      <c r="K3018" t="s">
        <v>251</v>
      </c>
      <c r="L3018" t="s">
        <v>8918</v>
      </c>
      <c r="M3018" t="s">
        <v>8919</v>
      </c>
      <c r="N3018">
        <v>8.2762905549999992</v>
      </c>
      <c r="O3018">
        <v>0</v>
      </c>
      <c r="P3018">
        <v>101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835.90534600000001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2177931</v>
      </c>
      <c r="B3019">
        <v>1</v>
      </c>
      <c r="C3019" t="s">
        <v>77</v>
      </c>
      <c r="D3019" t="s">
        <v>123</v>
      </c>
      <c r="E3019" t="s">
        <v>161</v>
      </c>
      <c r="F3019" t="s">
        <v>8920</v>
      </c>
      <c r="G3019" t="s">
        <v>128</v>
      </c>
      <c r="H3019" t="s">
        <v>46</v>
      </c>
      <c r="I3019" t="s">
        <v>129</v>
      </c>
      <c r="J3019" t="s">
        <v>130</v>
      </c>
      <c r="K3019" t="s">
        <v>131</v>
      </c>
      <c r="L3019" t="s">
        <v>8921</v>
      </c>
      <c r="M3019" t="s">
        <v>8922</v>
      </c>
      <c r="N3019">
        <v>3.0280555549999999</v>
      </c>
      <c r="O3019">
        <v>0</v>
      </c>
      <c r="P3019">
        <v>5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15.140278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2177932</v>
      </c>
      <c r="B3020">
        <v>1</v>
      </c>
      <c r="C3020" t="s">
        <v>76</v>
      </c>
      <c r="D3020" t="s">
        <v>102</v>
      </c>
      <c r="E3020" t="s">
        <v>134</v>
      </c>
      <c r="F3020" t="s">
        <v>8923</v>
      </c>
      <c r="G3020" t="s">
        <v>366</v>
      </c>
      <c r="H3020" t="s">
        <v>47</v>
      </c>
      <c r="I3020" t="s">
        <v>129</v>
      </c>
      <c r="J3020" t="s">
        <v>130</v>
      </c>
      <c r="K3020" t="s">
        <v>251</v>
      </c>
      <c r="L3020" t="s">
        <v>8924</v>
      </c>
      <c r="M3020" t="s">
        <v>8925</v>
      </c>
      <c r="N3020">
        <v>0.52555555499999995</v>
      </c>
      <c r="O3020">
        <v>6</v>
      </c>
      <c r="P3020">
        <v>15</v>
      </c>
      <c r="Q3020">
        <v>0</v>
      </c>
      <c r="R3020">
        <v>0</v>
      </c>
      <c r="S3020">
        <v>12</v>
      </c>
      <c r="T3020">
        <v>227</v>
      </c>
      <c r="U3020">
        <v>3.1533329999999999</v>
      </c>
      <c r="V3020">
        <v>7.8833330000000004</v>
      </c>
      <c r="W3020">
        <v>0</v>
      </c>
      <c r="X3020">
        <v>0</v>
      </c>
      <c r="Y3020">
        <v>6.306667</v>
      </c>
      <c r="Z3020">
        <v>119.30111100000001</v>
      </c>
    </row>
    <row r="3021" spans="1:26" x14ac:dyDescent="0.25">
      <c r="A3021">
        <v>2177938</v>
      </c>
      <c r="B3021">
        <v>1</v>
      </c>
      <c r="C3021" t="s">
        <v>76</v>
      </c>
      <c r="D3021" t="s">
        <v>88</v>
      </c>
      <c r="E3021" t="s">
        <v>181</v>
      </c>
      <c r="F3021" t="s">
        <v>8926</v>
      </c>
      <c r="G3021" t="s">
        <v>183</v>
      </c>
      <c r="H3021" t="s">
        <v>46</v>
      </c>
      <c r="I3021" t="s">
        <v>129</v>
      </c>
      <c r="J3021" t="s">
        <v>130</v>
      </c>
      <c r="K3021" t="s">
        <v>131</v>
      </c>
      <c r="L3021" t="s">
        <v>8927</v>
      </c>
      <c r="M3021" t="s">
        <v>8928</v>
      </c>
      <c r="N3021">
        <v>4.7202777769999997</v>
      </c>
      <c r="O3021">
        <v>0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4.7202780000000004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2177935</v>
      </c>
      <c r="B3022">
        <v>1</v>
      </c>
      <c r="C3022" t="s">
        <v>77</v>
      </c>
      <c r="D3022" t="s">
        <v>124</v>
      </c>
      <c r="E3022" t="s">
        <v>181</v>
      </c>
      <c r="F3022" t="s">
        <v>8929</v>
      </c>
      <c r="G3022" t="s">
        <v>183</v>
      </c>
      <c r="H3022" t="s">
        <v>46</v>
      </c>
      <c r="I3022" t="s">
        <v>129</v>
      </c>
      <c r="J3022" t="s">
        <v>130</v>
      </c>
      <c r="K3022" t="s">
        <v>131</v>
      </c>
      <c r="L3022" t="s">
        <v>8930</v>
      </c>
      <c r="M3022" t="s">
        <v>8931</v>
      </c>
      <c r="N3022">
        <v>4.4936111109999999</v>
      </c>
      <c r="O3022">
        <v>0</v>
      </c>
      <c r="P3022">
        <v>5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22.468056000000001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2177939</v>
      </c>
      <c r="B3023">
        <v>1</v>
      </c>
      <c r="C3023" t="s">
        <v>76</v>
      </c>
      <c r="D3023" t="s">
        <v>92</v>
      </c>
      <c r="E3023" t="s">
        <v>181</v>
      </c>
      <c r="F3023" t="s">
        <v>8932</v>
      </c>
      <c r="G3023" t="s">
        <v>183</v>
      </c>
      <c r="H3023" t="s">
        <v>46</v>
      </c>
      <c r="I3023" t="s">
        <v>129</v>
      </c>
      <c r="J3023" t="s">
        <v>130</v>
      </c>
      <c r="K3023" t="s">
        <v>131</v>
      </c>
      <c r="L3023" t="s">
        <v>8933</v>
      </c>
      <c r="M3023" t="s">
        <v>8934</v>
      </c>
      <c r="N3023">
        <v>9.9811111110000006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2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19.962222000000001</v>
      </c>
    </row>
    <row r="3024" spans="1:26" x14ac:dyDescent="0.25">
      <c r="A3024">
        <v>2177941</v>
      </c>
      <c r="B3024">
        <v>1</v>
      </c>
      <c r="C3024" t="s">
        <v>76</v>
      </c>
      <c r="D3024" t="s">
        <v>78</v>
      </c>
      <c r="E3024" t="s">
        <v>126</v>
      </c>
      <c r="F3024" t="s">
        <v>8935</v>
      </c>
      <c r="G3024" t="s">
        <v>366</v>
      </c>
      <c r="H3024" t="s">
        <v>46</v>
      </c>
      <c r="I3024" t="s">
        <v>129</v>
      </c>
      <c r="J3024" t="s">
        <v>130</v>
      </c>
      <c r="K3024" t="s">
        <v>251</v>
      </c>
      <c r="L3024" t="s">
        <v>8936</v>
      </c>
      <c r="M3024" t="s">
        <v>8937</v>
      </c>
      <c r="N3024">
        <v>4.2935916660000002</v>
      </c>
      <c r="O3024">
        <v>0</v>
      </c>
      <c r="P3024">
        <v>55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236.14754199999999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2177953</v>
      </c>
      <c r="B3025">
        <v>1</v>
      </c>
      <c r="C3025" t="s">
        <v>76</v>
      </c>
      <c r="D3025" t="s">
        <v>105</v>
      </c>
      <c r="E3025" t="s">
        <v>186</v>
      </c>
      <c r="F3025" t="s">
        <v>8938</v>
      </c>
      <c r="G3025" t="s">
        <v>366</v>
      </c>
      <c r="H3025" t="s">
        <v>47</v>
      </c>
      <c r="I3025" t="s">
        <v>129</v>
      </c>
      <c r="J3025" t="s">
        <v>130</v>
      </c>
      <c r="K3025" t="s">
        <v>251</v>
      </c>
      <c r="L3025" t="s">
        <v>8939</v>
      </c>
      <c r="M3025" t="s">
        <v>8940</v>
      </c>
      <c r="N3025">
        <v>2.2833333329999999</v>
      </c>
      <c r="O3025">
        <v>0</v>
      </c>
      <c r="P3025">
        <v>0</v>
      </c>
      <c r="Q3025">
        <v>0</v>
      </c>
      <c r="R3025">
        <v>346</v>
      </c>
      <c r="S3025">
        <v>0</v>
      </c>
      <c r="T3025">
        <v>162</v>
      </c>
      <c r="U3025">
        <v>0</v>
      </c>
      <c r="V3025">
        <v>0</v>
      </c>
      <c r="W3025">
        <v>0</v>
      </c>
      <c r="X3025">
        <v>790.03333299999997</v>
      </c>
      <c r="Y3025">
        <v>0</v>
      </c>
      <c r="Z3025">
        <v>369.9</v>
      </c>
    </row>
    <row r="3026" spans="1:26" x14ac:dyDescent="0.25">
      <c r="A3026">
        <v>2177944</v>
      </c>
      <c r="B3026">
        <v>1</v>
      </c>
      <c r="C3026" t="s">
        <v>76</v>
      </c>
      <c r="D3026" t="s">
        <v>93</v>
      </c>
      <c r="E3026" t="s">
        <v>126</v>
      </c>
      <c r="F3026" t="s">
        <v>8941</v>
      </c>
      <c r="G3026" t="s">
        <v>671</v>
      </c>
      <c r="H3026" t="s">
        <v>46</v>
      </c>
      <c r="I3026" t="s">
        <v>129</v>
      </c>
      <c r="J3026" t="s">
        <v>130</v>
      </c>
      <c r="K3026" t="s">
        <v>131</v>
      </c>
      <c r="L3026" t="s">
        <v>8942</v>
      </c>
      <c r="M3026" t="s">
        <v>8943</v>
      </c>
      <c r="N3026">
        <v>3.2469444439999999</v>
      </c>
      <c r="O3026">
        <v>0</v>
      </c>
      <c r="P3026">
        <v>102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331.188333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2177943</v>
      </c>
      <c r="B3027">
        <v>1</v>
      </c>
      <c r="C3027" t="s">
        <v>76</v>
      </c>
      <c r="D3027" t="s">
        <v>92</v>
      </c>
      <c r="E3027" t="s">
        <v>143</v>
      </c>
      <c r="F3027" t="s">
        <v>8944</v>
      </c>
      <c r="G3027" t="s">
        <v>366</v>
      </c>
      <c r="H3027" t="s">
        <v>47</v>
      </c>
      <c r="I3027" t="s">
        <v>129</v>
      </c>
      <c r="J3027" t="s">
        <v>130</v>
      </c>
      <c r="K3027" t="s">
        <v>251</v>
      </c>
      <c r="L3027" t="s">
        <v>8945</v>
      </c>
      <c r="M3027" t="s">
        <v>8946</v>
      </c>
      <c r="N3027">
        <v>4.5255433329999999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702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3176.9314199999999</v>
      </c>
    </row>
    <row r="3028" spans="1:26" x14ac:dyDescent="0.25">
      <c r="A3028">
        <v>2177956</v>
      </c>
      <c r="B3028">
        <v>1</v>
      </c>
      <c r="C3028" t="s">
        <v>76</v>
      </c>
      <c r="D3028" t="s">
        <v>96</v>
      </c>
      <c r="E3028" t="s">
        <v>181</v>
      </c>
      <c r="F3028" t="s">
        <v>8947</v>
      </c>
      <c r="G3028" t="s">
        <v>194</v>
      </c>
      <c r="H3028" t="s">
        <v>46</v>
      </c>
      <c r="I3028" t="s">
        <v>129</v>
      </c>
      <c r="J3028" t="s">
        <v>130</v>
      </c>
      <c r="K3028" t="s">
        <v>131</v>
      </c>
      <c r="L3028" t="s">
        <v>8948</v>
      </c>
      <c r="M3028" t="s">
        <v>8949</v>
      </c>
      <c r="N3028">
        <v>2.0272222219999998</v>
      </c>
      <c r="O3028">
        <v>0</v>
      </c>
      <c r="P3028">
        <v>1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2.0272220000000001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2177959</v>
      </c>
      <c r="B3029">
        <v>1</v>
      </c>
      <c r="C3029" t="s">
        <v>76</v>
      </c>
      <c r="D3029" t="s">
        <v>83</v>
      </c>
      <c r="E3029" t="s">
        <v>181</v>
      </c>
      <c r="F3029" t="s">
        <v>8950</v>
      </c>
      <c r="G3029" t="s">
        <v>287</v>
      </c>
      <c r="H3029" t="s">
        <v>46</v>
      </c>
      <c r="I3029" t="s">
        <v>129</v>
      </c>
      <c r="J3029" t="s">
        <v>130</v>
      </c>
      <c r="K3029" t="s">
        <v>131</v>
      </c>
      <c r="L3029" t="s">
        <v>8951</v>
      </c>
      <c r="M3029" t="s">
        <v>8952</v>
      </c>
      <c r="N3029">
        <v>2.3713888879999998</v>
      </c>
      <c r="O3029">
        <v>0</v>
      </c>
      <c r="P3029">
        <v>1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2.3713890000000002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2177951</v>
      </c>
      <c r="B3030">
        <v>1</v>
      </c>
      <c r="C3030" t="s">
        <v>76</v>
      </c>
      <c r="D3030" t="s">
        <v>94</v>
      </c>
      <c r="E3030" t="s">
        <v>143</v>
      </c>
      <c r="F3030" t="s">
        <v>8953</v>
      </c>
      <c r="G3030" t="s">
        <v>201</v>
      </c>
      <c r="H3030" t="s">
        <v>47</v>
      </c>
      <c r="I3030" t="s">
        <v>129</v>
      </c>
      <c r="J3030" t="s">
        <v>130</v>
      </c>
      <c r="K3030" t="s">
        <v>131</v>
      </c>
      <c r="L3030" t="s">
        <v>8954</v>
      </c>
      <c r="M3030" t="s">
        <v>8955</v>
      </c>
      <c r="N3030">
        <v>0.41972222199999998</v>
      </c>
      <c r="O3030">
        <v>0</v>
      </c>
      <c r="P3030">
        <v>753</v>
      </c>
      <c r="Q3030">
        <v>0</v>
      </c>
      <c r="R3030">
        <v>547</v>
      </c>
      <c r="S3030">
        <v>0</v>
      </c>
      <c r="T3030">
        <v>0</v>
      </c>
      <c r="U3030">
        <v>0</v>
      </c>
      <c r="V3030">
        <v>316.05083300000001</v>
      </c>
      <c r="W3030">
        <v>0</v>
      </c>
      <c r="X3030">
        <v>229.588055</v>
      </c>
      <c r="Y3030">
        <v>0</v>
      </c>
      <c r="Z3030">
        <v>0</v>
      </c>
    </row>
    <row r="3031" spans="1:26" x14ac:dyDescent="0.25">
      <c r="A3031">
        <v>2177954</v>
      </c>
      <c r="B3031">
        <v>1</v>
      </c>
      <c r="C3031" t="s">
        <v>77</v>
      </c>
      <c r="D3031" t="s">
        <v>124</v>
      </c>
      <c r="E3031" t="s">
        <v>126</v>
      </c>
      <c r="F3031" t="s">
        <v>8956</v>
      </c>
      <c r="G3031" t="s">
        <v>152</v>
      </c>
      <c r="H3031" t="s">
        <v>46</v>
      </c>
      <c r="I3031" t="s">
        <v>129</v>
      </c>
      <c r="J3031" t="s">
        <v>130</v>
      </c>
      <c r="K3031" t="s">
        <v>131</v>
      </c>
      <c r="L3031" t="s">
        <v>8957</v>
      </c>
      <c r="M3031" t="s">
        <v>8958</v>
      </c>
      <c r="N3031">
        <v>0.92944444400000004</v>
      </c>
      <c r="O3031">
        <v>0</v>
      </c>
      <c r="P3031">
        <v>30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27.883333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2177952</v>
      </c>
      <c r="B3032">
        <v>1</v>
      </c>
      <c r="C3032" t="s">
        <v>76</v>
      </c>
      <c r="D3032" t="s">
        <v>94</v>
      </c>
      <c r="E3032" t="s">
        <v>143</v>
      </c>
      <c r="F3032" t="s">
        <v>8959</v>
      </c>
      <c r="G3032" t="s">
        <v>201</v>
      </c>
      <c r="H3032" t="s">
        <v>47</v>
      </c>
      <c r="I3032" t="s">
        <v>129</v>
      </c>
      <c r="J3032" t="s">
        <v>130</v>
      </c>
      <c r="K3032" t="s">
        <v>251</v>
      </c>
      <c r="L3032" t="s">
        <v>8960</v>
      </c>
      <c r="M3032" t="s">
        <v>8961</v>
      </c>
      <c r="N3032">
        <v>0.40530638800000002</v>
      </c>
      <c r="O3032">
        <v>0</v>
      </c>
      <c r="P3032">
        <v>29</v>
      </c>
      <c r="Q3032">
        <v>0</v>
      </c>
      <c r="R3032">
        <v>184</v>
      </c>
      <c r="S3032">
        <v>0</v>
      </c>
      <c r="T3032">
        <v>0</v>
      </c>
      <c r="U3032">
        <v>0</v>
      </c>
      <c r="V3032">
        <v>11.753885</v>
      </c>
      <c r="W3032">
        <v>0</v>
      </c>
      <c r="X3032">
        <v>74.576374999999999</v>
      </c>
      <c r="Y3032">
        <v>0</v>
      </c>
      <c r="Z3032">
        <v>0</v>
      </c>
    </row>
    <row r="3033" spans="1:26" x14ac:dyDescent="0.25">
      <c r="A3033">
        <v>2177955</v>
      </c>
      <c r="B3033">
        <v>1</v>
      </c>
      <c r="C3033" t="s">
        <v>77</v>
      </c>
      <c r="D3033" t="s">
        <v>108</v>
      </c>
      <c r="E3033" t="s">
        <v>143</v>
      </c>
      <c r="F3033" t="s">
        <v>8962</v>
      </c>
      <c r="G3033" t="s">
        <v>3348</v>
      </c>
      <c r="H3033" t="s">
        <v>47</v>
      </c>
      <c r="I3033" t="s">
        <v>129</v>
      </c>
      <c r="J3033" t="s">
        <v>130</v>
      </c>
      <c r="K3033" t="s">
        <v>131</v>
      </c>
      <c r="L3033" t="s">
        <v>8963</v>
      </c>
      <c r="M3033" t="s">
        <v>8964</v>
      </c>
      <c r="N3033">
        <v>5.9911111110000004</v>
      </c>
      <c r="O3033">
        <v>1</v>
      </c>
      <c r="P3033">
        <v>43</v>
      </c>
      <c r="Q3033">
        <v>0</v>
      </c>
      <c r="R3033">
        <v>0</v>
      </c>
      <c r="S3033">
        <v>0</v>
      </c>
      <c r="T3033">
        <v>0</v>
      </c>
      <c r="U3033">
        <v>5.9911110000000001</v>
      </c>
      <c r="V3033">
        <v>257.61777799999999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2177973</v>
      </c>
      <c r="B3034">
        <v>1</v>
      </c>
      <c r="C3034" t="s">
        <v>76</v>
      </c>
      <c r="D3034" t="s">
        <v>78</v>
      </c>
      <c r="E3034" t="s">
        <v>181</v>
      </c>
      <c r="F3034" t="s">
        <v>8965</v>
      </c>
      <c r="G3034" t="s">
        <v>183</v>
      </c>
      <c r="H3034" t="s">
        <v>46</v>
      </c>
      <c r="I3034" t="s">
        <v>129</v>
      </c>
      <c r="J3034" t="s">
        <v>130</v>
      </c>
      <c r="K3034" t="s">
        <v>131</v>
      </c>
      <c r="L3034" t="s">
        <v>8966</v>
      </c>
      <c r="M3034" t="s">
        <v>8967</v>
      </c>
      <c r="N3034">
        <v>3.721666666</v>
      </c>
      <c r="O3034">
        <v>0</v>
      </c>
      <c r="P3034">
        <v>11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40.938333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2177965</v>
      </c>
      <c r="B3035">
        <v>1</v>
      </c>
      <c r="C3035" t="s">
        <v>76</v>
      </c>
      <c r="D3035" t="s">
        <v>86</v>
      </c>
      <c r="E3035" t="s">
        <v>718</v>
      </c>
      <c r="F3035" t="s">
        <v>8968</v>
      </c>
      <c r="G3035" t="s">
        <v>2782</v>
      </c>
      <c r="H3035" t="s">
        <v>46</v>
      </c>
      <c r="I3035" t="s">
        <v>129</v>
      </c>
      <c r="J3035" t="s">
        <v>130</v>
      </c>
      <c r="K3035" t="s">
        <v>131</v>
      </c>
      <c r="L3035" t="s">
        <v>8969</v>
      </c>
      <c r="M3035" t="s">
        <v>8970</v>
      </c>
      <c r="N3035">
        <v>1.023055555</v>
      </c>
      <c r="O3035">
        <v>0</v>
      </c>
      <c r="P3035">
        <v>76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77.752222000000003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2177957</v>
      </c>
      <c r="B3036">
        <v>1</v>
      </c>
      <c r="C3036" t="s">
        <v>76</v>
      </c>
      <c r="D3036" t="s">
        <v>95</v>
      </c>
      <c r="E3036" t="s">
        <v>161</v>
      </c>
      <c r="F3036" t="s">
        <v>8971</v>
      </c>
      <c r="G3036" t="s">
        <v>418</v>
      </c>
      <c r="H3036" t="s">
        <v>46</v>
      </c>
      <c r="I3036" t="s">
        <v>129</v>
      </c>
      <c r="J3036" t="s">
        <v>130</v>
      </c>
      <c r="K3036" t="s">
        <v>251</v>
      </c>
      <c r="L3036" t="s">
        <v>8972</v>
      </c>
      <c r="M3036" t="s">
        <v>8973</v>
      </c>
      <c r="N3036">
        <v>4.4269147220000002</v>
      </c>
      <c r="O3036">
        <v>0</v>
      </c>
      <c r="P3036">
        <v>0</v>
      </c>
      <c r="Q3036">
        <v>0</v>
      </c>
      <c r="R3036">
        <v>188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832.25996799999996</v>
      </c>
      <c r="Y3036">
        <v>0</v>
      </c>
      <c r="Z3036">
        <v>0</v>
      </c>
    </row>
    <row r="3037" spans="1:26" x14ac:dyDescent="0.25">
      <c r="A3037">
        <v>2177958</v>
      </c>
      <c r="B3037">
        <v>1</v>
      </c>
      <c r="C3037" t="s">
        <v>76</v>
      </c>
      <c r="D3037" t="s">
        <v>80</v>
      </c>
      <c r="E3037" t="s">
        <v>161</v>
      </c>
      <c r="F3037" t="s">
        <v>8974</v>
      </c>
      <c r="G3037" t="s">
        <v>418</v>
      </c>
      <c r="H3037" t="s">
        <v>46</v>
      </c>
      <c r="I3037" t="s">
        <v>129</v>
      </c>
      <c r="J3037" t="s">
        <v>130</v>
      </c>
      <c r="K3037" t="s">
        <v>251</v>
      </c>
      <c r="L3037" t="s">
        <v>8975</v>
      </c>
      <c r="M3037" t="s">
        <v>8976</v>
      </c>
      <c r="N3037">
        <v>2.489494444</v>
      </c>
      <c r="O3037">
        <v>0</v>
      </c>
      <c r="P3037">
        <v>299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744.35883899999999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2177966</v>
      </c>
      <c r="B3038">
        <v>1</v>
      </c>
      <c r="C3038" t="s">
        <v>76</v>
      </c>
      <c r="D3038" t="s">
        <v>81</v>
      </c>
      <c r="E3038" t="s">
        <v>181</v>
      </c>
      <c r="F3038" t="s">
        <v>8116</v>
      </c>
      <c r="G3038" t="s">
        <v>287</v>
      </c>
      <c r="H3038" t="s">
        <v>46</v>
      </c>
      <c r="I3038" t="s">
        <v>129</v>
      </c>
      <c r="J3038" t="s">
        <v>130</v>
      </c>
      <c r="K3038" t="s">
        <v>131</v>
      </c>
      <c r="L3038" t="s">
        <v>8977</v>
      </c>
      <c r="M3038" t="s">
        <v>8978</v>
      </c>
      <c r="N3038">
        <v>3.6144444440000001</v>
      </c>
      <c r="O3038">
        <v>0</v>
      </c>
      <c r="P3038">
        <v>11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39.758889000000003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2177974</v>
      </c>
      <c r="B3039">
        <v>1</v>
      </c>
      <c r="C3039" t="s">
        <v>76</v>
      </c>
      <c r="D3039" t="s">
        <v>106</v>
      </c>
      <c r="E3039" t="s">
        <v>718</v>
      </c>
      <c r="F3039" t="s">
        <v>8979</v>
      </c>
      <c r="G3039" t="s">
        <v>128</v>
      </c>
      <c r="H3039" t="s">
        <v>46</v>
      </c>
      <c r="I3039" t="s">
        <v>129</v>
      </c>
      <c r="J3039" t="s">
        <v>130</v>
      </c>
      <c r="K3039" t="s">
        <v>131</v>
      </c>
      <c r="L3039" t="s">
        <v>8980</v>
      </c>
      <c r="M3039" t="s">
        <v>8981</v>
      </c>
      <c r="N3039">
        <v>2.2774999999999999</v>
      </c>
      <c r="O3039">
        <v>0</v>
      </c>
      <c r="P3039">
        <v>121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275.57749999999999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2178011</v>
      </c>
      <c r="B3040">
        <v>1</v>
      </c>
      <c r="C3040" t="s">
        <v>77</v>
      </c>
      <c r="D3040" t="s">
        <v>112</v>
      </c>
      <c r="E3040" t="s">
        <v>143</v>
      </c>
      <c r="F3040" t="s">
        <v>8982</v>
      </c>
      <c r="G3040" t="s">
        <v>145</v>
      </c>
      <c r="H3040" t="s">
        <v>47</v>
      </c>
      <c r="I3040" t="s">
        <v>129</v>
      </c>
      <c r="J3040" t="s">
        <v>130</v>
      </c>
      <c r="K3040" t="s">
        <v>131</v>
      </c>
      <c r="L3040" t="s">
        <v>8983</v>
      </c>
      <c r="M3040" t="s">
        <v>8984</v>
      </c>
      <c r="N3040">
        <v>2.423611111</v>
      </c>
      <c r="O3040">
        <v>0</v>
      </c>
      <c r="P3040">
        <v>0</v>
      </c>
      <c r="Q3040">
        <v>0</v>
      </c>
      <c r="R3040">
        <v>0</v>
      </c>
      <c r="S3040">
        <v>3</v>
      </c>
      <c r="T3040">
        <v>265</v>
      </c>
      <c r="U3040">
        <v>0</v>
      </c>
      <c r="V3040">
        <v>0</v>
      </c>
      <c r="W3040">
        <v>0</v>
      </c>
      <c r="X3040">
        <v>0</v>
      </c>
      <c r="Y3040">
        <v>7.2708329999999997</v>
      </c>
      <c r="Z3040">
        <v>642.25694399999998</v>
      </c>
    </row>
    <row r="3041" spans="1:26" x14ac:dyDescent="0.25">
      <c r="A3041">
        <v>2177971</v>
      </c>
      <c r="B3041">
        <v>1</v>
      </c>
      <c r="C3041" t="s">
        <v>77</v>
      </c>
      <c r="D3041" t="s">
        <v>114</v>
      </c>
      <c r="E3041" t="s">
        <v>181</v>
      </c>
      <c r="F3041" t="s">
        <v>8985</v>
      </c>
      <c r="G3041" t="s">
        <v>194</v>
      </c>
      <c r="H3041" t="s">
        <v>46</v>
      </c>
      <c r="I3041" t="s">
        <v>129</v>
      </c>
      <c r="J3041" t="s">
        <v>130</v>
      </c>
      <c r="K3041" t="s">
        <v>131</v>
      </c>
      <c r="L3041" t="s">
        <v>8986</v>
      </c>
      <c r="M3041" t="s">
        <v>8987</v>
      </c>
      <c r="N3041">
        <v>3.7122222219999998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1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3.7122220000000001</v>
      </c>
    </row>
    <row r="3042" spans="1:26" x14ac:dyDescent="0.25">
      <c r="A3042">
        <v>2177978</v>
      </c>
      <c r="B3042">
        <v>1</v>
      </c>
      <c r="C3042" t="s">
        <v>76</v>
      </c>
      <c r="D3042" t="s">
        <v>90</v>
      </c>
      <c r="E3042" t="s">
        <v>181</v>
      </c>
      <c r="F3042" t="s">
        <v>8988</v>
      </c>
      <c r="G3042" t="s">
        <v>183</v>
      </c>
      <c r="H3042" t="s">
        <v>46</v>
      </c>
      <c r="I3042" t="s">
        <v>129</v>
      </c>
      <c r="J3042" t="s">
        <v>130</v>
      </c>
      <c r="K3042" t="s">
        <v>131</v>
      </c>
      <c r="L3042" t="s">
        <v>8989</v>
      </c>
      <c r="M3042" t="s">
        <v>8990</v>
      </c>
      <c r="N3042">
        <v>2.6402777770000001</v>
      </c>
      <c r="O3042">
        <v>0</v>
      </c>
      <c r="P3042">
        <v>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2.6402779999999999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2177976</v>
      </c>
      <c r="B3043">
        <v>1</v>
      </c>
      <c r="C3043" t="s">
        <v>76</v>
      </c>
      <c r="D3043" t="s">
        <v>86</v>
      </c>
      <c r="E3043" t="s">
        <v>181</v>
      </c>
      <c r="F3043" t="s">
        <v>8991</v>
      </c>
      <c r="G3043" t="s">
        <v>183</v>
      </c>
      <c r="H3043" t="s">
        <v>46</v>
      </c>
      <c r="I3043" t="s">
        <v>129</v>
      </c>
      <c r="J3043" t="s">
        <v>130</v>
      </c>
      <c r="K3043" t="s">
        <v>131</v>
      </c>
      <c r="L3043" t="s">
        <v>8992</v>
      </c>
      <c r="M3043" t="s">
        <v>8993</v>
      </c>
      <c r="N3043">
        <v>6.4461111109999996</v>
      </c>
      <c r="O3043">
        <v>0</v>
      </c>
      <c r="P3043">
        <v>6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38.676667000000002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2177997</v>
      </c>
      <c r="B3044">
        <v>1</v>
      </c>
      <c r="C3044" t="s">
        <v>77</v>
      </c>
      <c r="D3044" t="s">
        <v>109</v>
      </c>
      <c r="E3044" t="s">
        <v>813</v>
      </c>
      <c r="F3044" t="s">
        <v>8994</v>
      </c>
      <c r="G3044" t="s">
        <v>136</v>
      </c>
      <c r="H3044" t="s">
        <v>47</v>
      </c>
      <c r="I3044" t="s">
        <v>129</v>
      </c>
      <c r="J3044" t="s">
        <v>130</v>
      </c>
      <c r="K3044" t="s">
        <v>131</v>
      </c>
      <c r="L3044" t="s">
        <v>8995</v>
      </c>
      <c r="M3044" t="s">
        <v>8996</v>
      </c>
      <c r="N3044">
        <v>1.1000000000000001</v>
      </c>
      <c r="O3044">
        <v>109</v>
      </c>
      <c r="P3044">
        <v>3007</v>
      </c>
      <c r="Q3044">
        <v>40</v>
      </c>
      <c r="R3044">
        <v>12</v>
      </c>
      <c r="S3044">
        <v>157</v>
      </c>
      <c r="T3044">
        <v>1960</v>
      </c>
      <c r="U3044">
        <v>119.9</v>
      </c>
      <c r="V3044">
        <v>3307.7</v>
      </c>
      <c r="W3044">
        <v>44</v>
      </c>
      <c r="X3044">
        <v>13.2</v>
      </c>
      <c r="Y3044">
        <v>172.7</v>
      </c>
      <c r="Z3044">
        <v>2156</v>
      </c>
    </row>
    <row r="3045" spans="1:26" x14ac:dyDescent="0.25">
      <c r="A3045">
        <v>2177989</v>
      </c>
      <c r="B3045">
        <v>1</v>
      </c>
      <c r="C3045" t="s">
        <v>77</v>
      </c>
      <c r="D3045" t="s">
        <v>121</v>
      </c>
      <c r="E3045" t="s">
        <v>126</v>
      </c>
      <c r="F3045" t="s">
        <v>8997</v>
      </c>
      <c r="G3045" t="s">
        <v>128</v>
      </c>
      <c r="H3045" t="s">
        <v>46</v>
      </c>
      <c r="I3045" t="s">
        <v>129</v>
      </c>
      <c r="J3045" t="s">
        <v>130</v>
      </c>
      <c r="K3045" t="s">
        <v>131</v>
      </c>
      <c r="L3045" t="s">
        <v>8998</v>
      </c>
      <c r="M3045" t="s">
        <v>8999</v>
      </c>
      <c r="N3045">
        <v>1.5525</v>
      </c>
      <c r="O3045">
        <v>0</v>
      </c>
      <c r="P3045">
        <v>0</v>
      </c>
      <c r="Q3045">
        <v>0</v>
      </c>
      <c r="R3045">
        <v>74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114.88500000000001</v>
      </c>
      <c r="Y3045">
        <v>0</v>
      </c>
      <c r="Z3045">
        <v>0</v>
      </c>
    </row>
    <row r="3046" spans="1:26" x14ac:dyDescent="0.25">
      <c r="A3046">
        <v>2178031</v>
      </c>
      <c r="B3046">
        <v>1</v>
      </c>
      <c r="C3046" t="s">
        <v>76</v>
      </c>
      <c r="D3046" t="s">
        <v>92</v>
      </c>
      <c r="E3046" t="s">
        <v>161</v>
      </c>
      <c r="F3046" t="s">
        <v>9000</v>
      </c>
      <c r="G3046" t="s">
        <v>402</v>
      </c>
      <c r="H3046" t="s">
        <v>46</v>
      </c>
      <c r="I3046" t="s">
        <v>129</v>
      </c>
      <c r="J3046" t="s">
        <v>130</v>
      </c>
      <c r="K3046" t="s">
        <v>131</v>
      </c>
      <c r="L3046" t="s">
        <v>9001</v>
      </c>
      <c r="M3046" t="s">
        <v>9002</v>
      </c>
      <c r="N3046">
        <v>2.5219444439999998</v>
      </c>
      <c r="O3046">
        <v>0</v>
      </c>
      <c r="P3046">
        <v>0</v>
      </c>
      <c r="Q3046">
        <v>0</v>
      </c>
      <c r="R3046">
        <v>69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174.01416699999999</v>
      </c>
      <c r="Y3046">
        <v>0</v>
      </c>
      <c r="Z3046">
        <v>0</v>
      </c>
    </row>
    <row r="3047" spans="1:26" x14ac:dyDescent="0.25">
      <c r="A3047">
        <v>2178008</v>
      </c>
      <c r="B3047">
        <v>1</v>
      </c>
      <c r="C3047" t="s">
        <v>76</v>
      </c>
      <c r="D3047" t="s">
        <v>93</v>
      </c>
      <c r="E3047" t="s">
        <v>181</v>
      </c>
      <c r="F3047" t="s">
        <v>9003</v>
      </c>
      <c r="G3047" t="s">
        <v>183</v>
      </c>
      <c r="H3047" t="s">
        <v>46</v>
      </c>
      <c r="I3047" t="s">
        <v>129</v>
      </c>
      <c r="J3047" t="s">
        <v>130</v>
      </c>
      <c r="K3047" t="s">
        <v>131</v>
      </c>
      <c r="L3047" t="s">
        <v>9004</v>
      </c>
      <c r="M3047" t="s">
        <v>9005</v>
      </c>
      <c r="N3047">
        <v>2.1130555549999999</v>
      </c>
      <c r="O3047">
        <v>0</v>
      </c>
      <c r="P3047">
        <v>1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2.1130559999999998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2177982</v>
      </c>
      <c r="B3048">
        <v>1</v>
      </c>
      <c r="C3048" t="s">
        <v>76</v>
      </c>
      <c r="D3048" t="s">
        <v>94</v>
      </c>
      <c r="E3048" t="s">
        <v>161</v>
      </c>
      <c r="F3048" t="s">
        <v>9006</v>
      </c>
      <c r="G3048" t="s">
        <v>366</v>
      </c>
      <c r="H3048" t="s">
        <v>46</v>
      </c>
      <c r="I3048" t="s">
        <v>129</v>
      </c>
      <c r="J3048" t="s">
        <v>130</v>
      </c>
      <c r="K3048" t="s">
        <v>251</v>
      </c>
      <c r="L3048" t="s">
        <v>9007</v>
      </c>
      <c r="M3048" t="s">
        <v>9008</v>
      </c>
      <c r="N3048">
        <v>2.4525250000000001</v>
      </c>
      <c r="O3048">
        <v>0</v>
      </c>
      <c r="P3048">
        <v>65</v>
      </c>
      <c r="Q3048">
        <v>1</v>
      </c>
      <c r="R3048">
        <v>372</v>
      </c>
      <c r="S3048">
        <v>0</v>
      </c>
      <c r="T3048">
        <v>0</v>
      </c>
      <c r="U3048">
        <v>0</v>
      </c>
      <c r="V3048">
        <v>159.41412500000001</v>
      </c>
      <c r="W3048">
        <v>2.4525250000000001</v>
      </c>
      <c r="X3048">
        <v>912.33929999999998</v>
      </c>
      <c r="Y3048">
        <v>0</v>
      </c>
      <c r="Z3048">
        <v>0</v>
      </c>
    </row>
    <row r="3049" spans="1:26" x14ac:dyDescent="0.25">
      <c r="A3049">
        <v>2178033</v>
      </c>
      <c r="B3049">
        <v>1</v>
      </c>
      <c r="C3049" t="s">
        <v>76</v>
      </c>
      <c r="D3049" t="s">
        <v>95</v>
      </c>
      <c r="E3049" t="s">
        <v>181</v>
      </c>
      <c r="F3049" t="s">
        <v>9009</v>
      </c>
      <c r="G3049" t="s">
        <v>194</v>
      </c>
      <c r="H3049" t="s">
        <v>46</v>
      </c>
      <c r="I3049" t="s">
        <v>129</v>
      </c>
      <c r="J3049" t="s">
        <v>130</v>
      </c>
      <c r="K3049" t="s">
        <v>131</v>
      </c>
      <c r="L3049" t="s">
        <v>9010</v>
      </c>
      <c r="M3049" t="s">
        <v>9011</v>
      </c>
      <c r="N3049">
        <v>3.9013888880000001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1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3.901389</v>
      </c>
    </row>
    <row r="3050" spans="1:26" x14ac:dyDescent="0.25">
      <c r="A3050">
        <v>2177993</v>
      </c>
      <c r="B3050">
        <v>1</v>
      </c>
      <c r="C3050" t="s">
        <v>76</v>
      </c>
      <c r="D3050" t="s">
        <v>79</v>
      </c>
      <c r="E3050" t="s">
        <v>181</v>
      </c>
      <c r="F3050" t="s">
        <v>9012</v>
      </c>
      <c r="G3050" t="s">
        <v>163</v>
      </c>
      <c r="H3050" t="s">
        <v>46</v>
      </c>
      <c r="I3050" t="s">
        <v>129</v>
      </c>
      <c r="J3050" t="s">
        <v>130</v>
      </c>
      <c r="K3050" t="s">
        <v>131</v>
      </c>
      <c r="L3050" t="s">
        <v>9013</v>
      </c>
      <c r="M3050" t="s">
        <v>9014</v>
      </c>
      <c r="N3050">
        <v>7.1902777770000004</v>
      </c>
      <c r="O3050">
        <v>0</v>
      </c>
      <c r="P3050">
        <v>5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35.951388999999999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2177994</v>
      </c>
      <c r="B3051">
        <v>1</v>
      </c>
      <c r="C3051" t="s">
        <v>77</v>
      </c>
      <c r="D3051" t="s">
        <v>109</v>
      </c>
      <c r="E3051" t="s">
        <v>143</v>
      </c>
      <c r="F3051" t="s">
        <v>9015</v>
      </c>
      <c r="G3051" t="s">
        <v>418</v>
      </c>
      <c r="H3051" t="s">
        <v>47</v>
      </c>
      <c r="I3051" t="s">
        <v>129</v>
      </c>
      <c r="J3051" t="s">
        <v>130</v>
      </c>
      <c r="K3051" t="s">
        <v>251</v>
      </c>
      <c r="L3051" t="s">
        <v>9016</v>
      </c>
      <c r="M3051" t="s">
        <v>9017</v>
      </c>
      <c r="N3051">
        <v>6.0277777769999998</v>
      </c>
      <c r="O3051">
        <v>7</v>
      </c>
      <c r="P3051">
        <v>2711</v>
      </c>
      <c r="Q3051">
        <v>0</v>
      </c>
      <c r="R3051">
        <v>0</v>
      </c>
      <c r="S3051">
        <v>0</v>
      </c>
      <c r="T3051">
        <v>0</v>
      </c>
      <c r="U3051">
        <v>42.194443999999997</v>
      </c>
      <c r="V3051">
        <v>16341.305553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2177984</v>
      </c>
      <c r="B3052">
        <v>1</v>
      </c>
      <c r="C3052" t="s">
        <v>76</v>
      </c>
      <c r="D3052" t="s">
        <v>100</v>
      </c>
      <c r="E3052" t="s">
        <v>161</v>
      </c>
      <c r="F3052" t="s">
        <v>9018</v>
      </c>
      <c r="G3052" t="s">
        <v>366</v>
      </c>
      <c r="H3052" t="s">
        <v>46</v>
      </c>
      <c r="I3052" t="s">
        <v>129</v>
      </c>
      <c r="J3052" t="s">
        <v>130</v>
      </c>
      <c r="K3052" t="s">
        <v>251</v>
      </c>
      <c r="L3052" t="s">
        <v>9019</v>
      </c>
      <c r="M3052" t="s">
        <v>9020</v>
      </c>
      <c r="N3052">
        <v>6.3747683329999996</v>
      </c>
      <c r="O3052">
        <v>0</v>
      </c>
      <c r="P3052">
        <v>7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44.623378000000002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2177996</v>
      </c>
      <c r="B3053">
        <v>1</v>
      </c>
      <c r="C3053" t="s">
        <v>76</v>
      </c>
      <c r="D3053" t="s">
        <v>83</v>
      </c>
      <c r="E3053" t="s">
        <v>181</v>
      </c>
      <c r="F3053" t="s">
        <v>9021</v>
      </c>
      <c r="G3053" t="s">
        <v>183</v>
      </c>
      <c r="H3053" t="s">
        <v>46</v>
      </c>
      <c r="I3053" t="s">
        <v>129</v>
      </c>
      <c r="J3053" t="s">
        <v>130</v>
      </c>
      <c r="K3053" t="s">
        <v>131</v>
      </c>
      <c r="L3053" t="s">
        <v>9022</v>
      </c>
      <c r="M3053" t="s">
        <v>9023</v>
      </c>
      <c r="N3053">
        <v>5.4922222219999997</v>
      </c>
      <c r="O3053">
        <v>0</v>
      </c>
      <c r="P3053">
        <v>1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5.4922219999999999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2178015</v>
      </c>
      <c r="B3054">
        <v>1</v>
      </c>
      <c r="C3054" t="s">
        <v>76</v>
      </c>
      <c r="D3054" t="s">
        <v>95</v>
      </c>
      <c r="E3054" t="s">
        <v>161</v>
      </c>
      <c r="F3054" t="s">
        <v>9024</v>
      </c>
      <c r="G3054" t="s">
        <v>366</v>
      </c>
      <c r="H3054" t="s">
        <v>46</v>
      </c>
      <c r="I3054" t="s">
        <v>129</v>
      </c>
      <c r="J3054" t="s">
        <v>130</v>
      </c>
      <c r="K3054" t="s">
        <v>251</v>
      </c>
      <c r="L3054" t="s">
        <v>9025</v>
      </c>
      <c r="M3054" t="s">
        <v>9026</v>
      </c>
      <c r="N3054">
        <v>1.666666666</v>
      </c>
      <c r="O3054">
        <v>0</v>
      </c>
      <c r="P3054">
        <v>0</v>
      </c>
      <c r="Q3054">
        <v>1</v>
      </c>
      <c r="R3054">
        <v>165</v>
      </c>
      <c r="S3054">
        <v>0</v>
      </c>
      <c r="T3054">
        <v>0</v>
      </c>
      <c r="U3054">
        <v>0</v>
      </c>
      <c r="V3054">
        <v>0</v>
      </c>
      <c r="W3054">
        <v>1.6666669999999999</v>
      </c>
      <c r="X3054">
        <v>275</v>
      </c>
      <c r="Y3054">
        <v>0</v>
      </c>
      <c r="Z3054">
        <v>0</v>
      </c>
    </row>
    <row r="3055" spans="1:26" x14ac:dyDescent="0.25">
      <c r="A3055">
        <v>2177987</v>
      </c>
      <c r="B3055">
        <v>1</v>
      </c>
      <c r="C3055" t="s">
        <v>76</v>
      </c>
      <c r="D3055" t="s">
        <v>101</v>
      </c>
      <c r="E3055" t="s">
        <v>186</v>
      </c>
      <c r="F3055" t="s">
        <v>8412</v>
      </c>
      <c r="G3055" t="s">
        <v>136</v>
      </c>
      <c r="H3055" t="s">
        <v>47</v>
      </c>
      <c r="I3055" t="s">
        <v>129</v>
      </c>
      <c r="J3055" t="s">
        <v>130</v>
      </c>
      <c r="K3055" t="s">
        <v>131</v>
      </c>
      <c r="L3055" t="s">
        <v>9027</v>
      </c>
      <c r="M3055" t="s">
        <v>9028</v>
      </c>
      <c r="N3055">
        <v>0.28527777700000001</v>
      </c>
      <c r="O3055">
        <v>55</v>
      </c>
      <c r="P3055">
        <v>1786</v>
      </c>
      <c r="Q3055">
        <v>0</v>
      </c>
      <c r="R3055">
        <v>0</v>
      </c>
      <c r="S3055">
        <v>0</v>
      </c>
      <c r="T3055">
        <v>0</v>
      </c>
      <c r="U3055">
        <v>15.690277999999999</v>
      </c>
      <c r="V3055">
        <v>509.50610999999998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2177998</v>
      </c>
      <c r="B3056">
        <v>1</v>
      </c>
      <c r="C3056" t="s">
        <v>77</v>
      </c>
      <c r="D3056" t="s">
        <v>116</v>
      </c>
      <c r="E3056" t="s">
        <v>161</v>
      </c>
      <c r="F3056" t="s">
        <v>9029</v>
      </c>
      <c r="G3056" t="s">
        <v>402</v>
      </c>
      <c r="H3056" t="s">
        <v>46</v>
      </c>
      <c r="I3056" t="s">
        <v>129</v>
      </c>
      <c r="J3056" t="s">
        <v>130</v>
      </c>
      <c r="K3056" t="s">
        <v>131</v>
      </c>
      <c r="L3056" t="s">
        <v>9030</v>
      </c>
      <c r="M3056" t="s">
        <v>9031</v>
      </c>
      <c r="N3056">
        <v>4.3208333330000004</v>
      </c>
      <c r="O3056">
        <v>0</v>
      </c>
      <c r="P3056">
        <v>6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25.925000000000001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2177999</v>
      </c>
      <c r="B3057">
        <v>1</v>
      </c>
      <c r="C3057" t="s">
        <v>76</v>
      </c>
      <c r="D3057" t="s">
        <v>80</v>
      </c>
      <c r="E3057" t="s">
        <v>181</v>
      </c>
      <c r="F3057" t="s">
        <v>9032</v>
      </c>
      <c r="G3057" t="s">
        <v>287</v>
      </c>
      <c r="H3057" t="s">
        <v>46</v>
      </c>
      <c r="I3057" t="s">
        <v>129</v>
      </c>
      <c r="J3057" t="s">
        <v>130</v>
      </c>
      <c r="K3057" t="s">
        <v>131</v>
      </c>
      <c r="L3057" t="s">
        <v>9033</v>
      </c>
      <c r="M3057" t="s">
        <v>9034</v>
      </c>
      <c r="N3057">
        <v>4.0080555550000003</v>
      </c>
      <c r="O3057">
        <v>0</v>
      </c>
      <c r="P3057">
        <v>1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4.0080559999999998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2178026</v>
      </c>
      <c r="B3058">
        <v>1</v>
      </c>
      <c r="C3058" t="s">
        <v>76</v>
      </c>
      <c r="D3058" t="s">
        <v>93</v>
      </c>
      <c r="E3058" t="s">
        <v>143</v>
      </c>
      <c r="F3058" t="s">
        <v>9035</v>
      </c>
      <c r="G3058" t="s">
        <v>136</v>
      </c>
      <c r="H3058" t="s">
        <v>47</v>
      </c>
      <c r="I3058" t="s">
        <v>129</v>
      </c>
      <c r="J3058" t="s">
        <v>130</v>
      </c>
      <c r="K3058" t="s">
        <v>131</v>
      </c>
      <c r="L3058" t="s">
        <v>9036</v>
      </c>
      <c r="M3058" t="s">
        <v>9037</v>
      </c>
      <c r="N3058">
        <v>1.4375</v>
      </c>
      <c r="O3058">
        <v>4</v>
      </c>
      <c r="P3058">
        <v>176</v>
      </c>
      <c r="Q3058">
        <v>0</v>
      </c>
      <c r="R3058">
        <v>0</v>
      </c>
      <c r="S3058">
        <v>0</v>
      </c>
      <c r="T3058">
        <v>0</v>
      </c>
      <c r="U3058">
        <v>5.75</v>
      </c>
      <c r="V3058">
        <v>253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2178043</v>
      </c>
      <c r="B3059">
        <v>1</v>
      </c>
      <c r="C3059" t="s">
        <v>76</v>
      </c>
      <c r="D3059" t="s">
        <v>93</v>
      </c>
      <c r="E3059" t="s">
        <v>126</v>
      </c>
      <c r="F3059" t="s">
        <v>9038</v>
      </c>
      <c r="G3059" t="s">
        <v>640</v>
      </c>
      <c r="H3059" t="s">
        <v>46</v>
      </c>
      <c r="I3059" t="s">
        <v>129</v>
      </c>
      <c r="J3059" t="s">
        <v>130</v>
      </c>
      <c r="K3059" t="s">
        <v>131</v>
      </c>
      <c r="L3059" t="s">
        <v>9039</v>
      </c>
      <c r="M3059" t="s">
        <v>9040</v>
      </c>
      <c r="N3059">
        <v>4.438055555</v>
      </c>
      <c r="O3059">
        <v>0</v>
      </c>
      <c r="P3059">
        <v>24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106.513333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2178046</v>
      </c>
      <c r="B3060">
        <v>1</v>
      </c>
      <c r="C3060" t="s">
        <v>76</v>
      </c>
      <c r="D3060" t="s">
        <v>88</v>
      </c>
      <c r="E3060" t="s">
        <v>126</v>
      </c>
      <c r="F3060" t="s">
        <v>9041</v>
      </c>
      <c r="G3060" t="s">
        <v>140</v>
      </c>
      <c r="H3060" t="s">
        <v>46</v>
      </c>
      <c r="I3060" t="s">
        <v>129</v>
      </c>
      <c r="J3060" t="s">
        <v>130</v>
      </c>
      <c r="K3060" t="s">
        <v>131</v>
      </c>
      <c r="L3060" t="s">
        <v>9042</v>
      </c>
      <c r="M3060" t="s">
        <v>9043</v>
      </c>
      <c r="N3060">
        <v>3.9255555549999999</v>
      </c>
      <c r="O3060">
        <v>0</v>
      </c>
      <c r="P3060">
        <v>14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54.957777999999998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2178001</v>
      </c>
      <c r="B3061">
        <v>1</v>
      </c>
      <c r="C3061" t="s">
        <v>77</v>
      </c>
      <c r="D3061" t="s">
        <v>112</v>
      </c>
      <c r="E3061" t="s">
        <v>143</v>
      </c>
      <c r="F3061" t="s">
        <v>9044</v>
      </c>
      <c r="G3061" t="s">
        <v>418</v>
      </c>
      <c r="H3061" t="s">
        <v>47</v>
      </c>
      <c r="I3061" t="s">
        <v>129</v>
      </c>
      <c r="J3061" t="s">
        <v>130</v>
      </c>
      <c r="K3061" t="s">
        <v>251</v>
      </c>
      <c r="L3061" t="s">
        <v>9045</v>
      </c>
      <c r="M3061" t="s">
        <v>9046</v>
      </c>
      <c r="N3061">
        <v>3.3252777770000002</v>
      </c>
      <c r="O3061">
        <v>0</v>
      </c>
      <c r="P3061">
        <v>0</v>
      </c>
      <c r="Q3061">
        <v>0</v>
      </c>
      <c r="R3061">
        <v>0</v>
      </c>
      <c r="S3061">
        <v>1</v>
      </c>
      <c r="T3061">
        <v>56</v>
      </c>
      <c r="U3061">
        <v>0</v>
      </c>
      <c r="V3061">
        <v>0</v>
      </c>
      <c r="W3061">
        <v>0</v>
      </c>
      <c r="X3061">
        <v>0</v>
      </c>
      <c r="Y3061">
        <v>3.325278</v>
      </c>
      <c r="Z3061">
        <v>186.21555599999999</v>
      </c>
    </row>
    <row r="3062" spans="1:26" x14ac:dyDescent="0.25">
      <c r="A3062">
        <v>2178002</v>
      </c>
      <c r="B3062">
        <v>1</v>
      </c>
      <c r="C3062" t="s">
        <v>76</v>
      </c>
      <c r="D3062" t="s">
        <v>101</v>
      </c>
      <c r="E3062" t="s">
        <v>718</v>
      </c>
      <c r="F3062" t="s">
        <v>9047</v>
      </c>
      <c r="G3062" t="s">
        <v>636</v>
      </c>
      <c r="H3062" t="s">
        <v>46</v>
      </c>
      <c r="I3062" t="s">
        <v>129</v>
      </c>
      <c r="J3062" t="s">
        <v>130</v>
      </c>
      <c r="K3062" t="s">
        <v>131</v>
      </c>
      <c r="L3062" t="s">
        <v>9048</v>
      </c>
      <c r="M3062" t="s">
        <v>9049</v>
      </c>
      <c r="N3062">
        <v>0.83333333300000001</v>
      </c>
      <c r="O3062">
        <v>0</v>
      </c>
      <c r="P3062">
        <v>179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149.16666699999999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2178028</v>
      </c>
      <c r="B3063">
        <v>1</v>
      </c>
      <c r="C3063" t="s">
        <v>76</v>
      </c>
      <c r="D3063" t="s">
        <v>83</v>
      </c>
      <c r="E3063" t="s">
        <v>181</v>
      </c>
      <c r="F3063" t="s">
        <v>9050</v>
      </c>
      <c r="G3063" t="s">
        <v>194</v>
      </c>
      <c r="H3063" t="s">
        <v>46</v>
      </c>
      <c r="I3063" t="s">
        <v>129</v>
      </c>
      <c r="J3063" t="s">
        <v>130</v>
      </c>
      <c r="K3063" t="s">
        <v>131</v>
      </c>
      <c r="L3063" t="s">
        <v>9051</v>
      </c>
      <c r="M3063" t="s">
        <v>9052</v>
      </c>
      <c r="N3063">
        <v>3.4044444440000001</v>
      </c>
      <c r="O3063">
        <v>0</v>
      </c>
      <c r="P3063">
        <v>1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3.4044439999999998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2178009</v>
      </c>
      <c r="B3064">
        <v>1</v>
      </c>
      <c r="C3064" t="s">
        <v>76</v>
      </c>
      <c r="D3064" t="s">
        <v>89</v>
      </c>
      <c r="E3064" t="s">
        <v>181</v>
      </c>
      <c r="F3064" t="s">
        <v>9053</v>
      </c>
      <c r="G3064" t="s">
        <v>194</v>
      </c>
      <c r="H3064" t="s">
        <v>46</v>
      </c>
      <c r="I3064" t="s">
        <v>129</v>
      </c>
      <c r="J3064" t="s">
        <v>130</v>
      </c>
      <c r="K3064" t="s">
        <v>131</v>
      </c>
      <c r="L3064" t="s">
        <v>9054</v>
      </c>
      <c r="M3064" t="s">
        <v>9055</v>
      </c>
      <c r="N3064">
        <v>4.2711111109999997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4.2711110000000003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2178014</v>
      </c>
      <c r="B3065">
        <v>1</v>
      </c>
      <c r="C3065" t="s">
        <v>77</v>
      </c>
      <c r="D3065" t="s">
        <v>109</v>
      </c>
      <c r="E3065" t="s">
        <v>126</v>
      </c>
      <c r="F3065" t="s">
        <v>9056</v>
      </c>
      <c r="G3065" t="s">
        <v>128</v>
      </c>
      <c r="H3065" t="s">
        <v>46</v>
      </c>
      <c r="I3065" t="s">
        <v>129</v>
      </c>
      <c r="J3065" t="s">
        <v>130</v>
      </c>
      <c r="K3065" t="s">
        <v>131</v>
      </c>
      <c r="L3065" t="s">
        <v>9057</v>
      </c>
      <c r="M3065" t="s">
        <v>9058</v>
      </c>
      <c r="N3065">
        <v>1.747222222</v>
      </c>
      <c r="O3065">
        <v>0</v>
      </c>
      <c r="P3065">
        <v>17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29.702777999999999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2178064</v>
      </c>
      <c r="B3066">
        <v>1</v>
      </c>
      <c r="C3066" t="s">
        <v>76</v>
      </c>
      <c r="D3066" t="s">
        <v>88</v>
      </c>
      <c r="E3066" t="s">
        <v>181</v>
      </c>
      <c r="F3066" t="s">
        <v>9059</v>
      </c>
      <c r="G3066" t="s">
        <v>194</v>
      </c>
      <c r="H3066" t="s">
        <v>46</v>
      </c>
      <c r="I3066" t="s">
        <v>129</v>
      </c>
      <c r="J3066" t="s">
        <v>130</v>
      </c>
      <c r="K3066" t="s">
        <v>131</v>
      </c>
      <c r="L3066" t="s">
        <v>9060</v>
      </c>
      <c r="M3066" t="s">
        <v>9061</v>
      </c>
      <c r="N3066">
        <v>8.3938888879999993</v>
      </c>
      <c r="O3066">
        <v>0</v>
      </c>
      <c r="P3066">
        <v>1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8.3938889999999997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2178034</v>
      </c>
      <c r="B3067">
        <v>1</v>
      </c>
      <c r="C3067" t="s">
        <v>76</v>
      </c>
      <c r="D3067" t="s">
        <v>101</v>
      </c>
      <c r="E3067" t="s">
        <v>181</v>
      </c>
      <c r="F3067" t="s">
        <v>9062</v>
      </c>
      <c r="G3067" t="s">
        <v>287</v>
      </c>
      <c r="H3067" t="s">
        <v>46</v>
      </c>
      <c r="I3067" t="s">
        <v>129</v>
      </c>
      <c r="J3067" t="s">
        <v>130</v>
      </c>
      <c r="K3067" t="s">
        <v>131</v>
      </c>
      <c r="L3067" t="s">
        <v>9063</v>
      </c>
      <c r="M3067" t="s">
        <v>9064</v>
      </c>
      <c r="N3067">
        <v>1.899444444</v>
      </c>
      <c r="O3067">
        <v>0</v>
      </c>
      <c r="P3067">
        <v>5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9.4972220000000007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2178013</v>
      </c>
      <c r="B3068">
        <v>1</v>
      </c>
      <c r="C3068" t="s">
        <v>76</v>
      </c>
      <c r="D3068" t="s">
        <v>98</v>
      </c>
      <c r="E3068" t="s">
        <v>143</v>
      </c>
      <c r="F3068" t="s">
        <v>786</v>
      </c>
      <c r="G3068" t="s">
        <v>418</v>
      </c>
      <c r="H3068" t="s">
        <v>47</v>
      </c>
      <c r="I3068" t="s">
        <v>129</v>
      </c>
      <c r="J3068" t="s">
        <v>130</v>
      </c>
      <c r="K3068" t="s">
        <v>251</v>
      </c>
      <c r="L3068" t="s">
        <v>9065</v>
      </c>
      <c r="M3068" t="s">
        <v>9066</v>
      </c>
      <c r="N3068">
        <v>7.3002777769999998</v>
      </c>
      <c r="O3068">
        <v>0</v>
      </c>
      <c r="P3068">
        <v>0</v>
      </c>
      <c r="Q3068">
        <v>6</v>
      </c>
      <c r="R3068">
        <v>201</v>
      </c>
      <c r="S3068">
        <v>14</v>
      </c>
      <c r="T3068">
        <v>659</v>
      </c>
      <c r="U3068">
        <v>0</v>
      </c>
      <c r="V3068">
        <v>0</v>
      </c>
      <c r="W3068">
        <v>43.801667000000002</v>
      </c>
      <c r="X3068">
        <v>1467.3558330000001</v>
      </c>
      <c r="Y3068">
        <v>102.203889</v>
      </c>
      <c r="Z3068">
        <v>4810.8830550000002</v>
      </c>
    </row>
    <row r="3069" spans="1:26" x14ac:dyDescent="0.25">
      <c r="A3069">
        <v>2178041</v>
      </c>
      <c r="B3069">
        <v>1</v>
      </c>
      <c r="C3069" t="s">
        <v>76</v>
      </c>
      <c r="D3069" t="s">
        <v>93</v>
      </c>
      <c r="E3069" t="s">
        <v>126</v>
      </c>
      <c r="F3069" t="s">
        <v>7286</v>
      </c>
      <c r="G3069" t="s">
        <v>128</v>
      </c>
      <c r="H3069" t="s">
        <v>46</v>
      </c>
      <c r="I3069" t="s">
        <v>129</v>
      </c>
      <c r="J3069" t="s">
        <v>130</v>
      </c>
      <c r="K3069" t="s">
        <v>131</v>
      </c>
      <c r="L3069" t="s">
        <v>9067</v>
      </c>
      <c r="M3069" t="s">
        <v>9068</v>
      </c>
      <c r="N3069">
        <v>1.6597222220000001</v>
      </c>
      <c r="O3069">
        <v>0</v>
      </c>
      <c r="P3069">
        <v>83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137.756944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2178022</v>
      </c>
      <c r="B3070">
        <v>1</v>
      </c>
      <c r="C3070" t="s">
        <v>76</v>
      </c>
      <c r="D3070" t="s">
        <v>84</v>
      </c>
      <c r="E3070" t="s">
        <v>181</v>
      </c>
      <c r="F3070" t="s">
        <v>9069</v>
      </c>
      <c r="G3070" t="s">
        <v>287</v>
      </c>
      <c r="H3070" t="s">
        <v>46</v>
      </c>
      <c r="I3070" t="s">
        <v>129</v>
      </c>
      <c r="J3070" t="s">
        <v>130</v>
      </c>
      <c r="K3070" t="s">
        <v>131</v>
      </c>
      <c r="L3070" t="s">
        <v>9070</v>
      </c>
      <c r="M3070" t="s">
        <v>9071</v>
      </c>
      <c r="N3070">
        <v>1.823611111</v>
      </c>
      <c r="O3070">
        <v>0</v>
      </c>
      <c r="P3070">
        <v>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1.8236110000000001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2178023</v>
      </c>
      <c r="B3071">
        <v>1</v>
      </c>
      <c r="C3071" t="s">
        <v>77</v>
      </c>
      <c r="D3071" t="s">
        <v>108</v>
      </c>
      <c r="E3071" t="s">
        <v>186</v>
      </c>
      <c r="F3071" t="s">
        <v>9072</v>
      </c>
      <c r="G3071" t="s">
        <v>136</v>
      </c>
      <c r="H3071" t="s">
        <v>47</v>
      </c>
      <c r="I3071" t="s">
        <v>129</v>
      </c>
      <c r="J3071" t="s">
        <v>130</v>
      </c>
      <c r="K3071" t="s">
        <v>131</v>
      </c>
      <c r="L3071" t="s">
        <v>9073</v>
      </c>
      <c r="M3071" t="s">
        <v>9074</v>
      </c>
      <c r="N3071">
        <v>0.36444444399999998</v>
      </c>
      <c r="O3071">
        <v>0</v>
      </c>
      <c r="P3071">
        <v>0</v>
      </c>
      <c r="Q3071">
        <v>5</v>
      </c>
      <c r="R3071">
        <v>167</v>
      </c>
      <c r="S3071">
        <v>6</v>
      </c>
      <c r="T3071">
        <v>1059</v>
      </c>
      <c r="U3071">
        <v>0</v>
      </c>
      <c r="V3071">
        <v>0</v>
      </c>
      <c r="W3071">
        <v>1.822222</v>
      </c>
      <c r="X3071">
        <v>60.862222000000003</v>
      </c>
      <c r="Y3071">
        <v>2.1866669999999999</v>
      </c>
      <c r="Z3071">
        <v>385.94666599999999</v>
      </c>
    </row>
    <row r="3072" spans="1:26" x14ac:dyDescent="0.25">
      <c r="A3072">
        <v>2178019</v>
      </c>
      <c r="B3072">
        <v>1</v>
      </c>
      <c r="C3072" t="s">
        <v>76</v>
      </c>
      <c r="D3072" t="s">
        <v>92</v>
      </c>
      <c r="E3072" t="s">
        <v>126</v>
      </c>
      <c r="F3072" t="s">
        <v>9075</v>
      </c>
      <c r="G3072" t="s">
        <v>163</v>
      </c>
      <c r="H3072" t="s">
        <v>46</v>
      </c>
      <c r="I3072" t="s">
        <v>129</v>
      </c>
      <c r="J3072" t="s">
        <v>130</v>
      </c>
      <c r="K3072" t="s">
        <v>131</v>
      </c>
      <c r="L3072" t="s">
        <v>9076</v>
      </c>
      <c r="M3072" t="s">
        <v>9077</v>
      </c>
      <c r="N3072">
        <v>1.421944444</v>
      </c>
      <c r="O3072">
        <v>0</v>
      </c>
      <c r="P3072">
        <v>0</v>
      </c>
      <c r="Q3072">
        <v>0</v>
      </c>
      <c r="R3072">
        <v>24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34.126666999999998</v>
      </c>
      <c r="Y3072">
        <v>0</v>
      </c>
      <c r="Z3072">
        <v>0</v>
      </c>
    </row>
    <row r="3073" spans="1:26" x14ac:dyDescent="0.25">
      <c r="A3073">
        <v>2178018</v>
      </c>
      <c r="B3073">
        <v>1</v>
      </c>
      <c r="C3073" t="s">
        <v>76</v>
      </c>
      <c r="D3073" t="s">
        <v>106</v>
      </c>
      <c r="E3073" t="s">
        <v>126</v>
      </c>
      <c r="F3073" t="s">
        <v>9078</v>
      </c>
      <c r="G3073" t="s">
        <v>366</v>
      </c>
      <c r="H3073" t="s">
        <v>46</v>
      </c>
      <c r="I3073" t="s">
        <v>129</v>
      </c>
      <c r="J3073" t="s">
        <v>130</v>
      </c>
      <c r="K3073" t="s">
        <v>251</v>
      </c>
      <c r="L3073" t="s">
        <v>9079</v>
      </c>
      <c r="M3073" t="s">
        <v>9080</v>
      </c>
      <c r="N3073">
        <v>0.51489527700000004</v>
      </c>
      <c r="O3073">
        <v>0</v>
      </c>
      <c r="P3073">
        <v>193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99.374787999999995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2178069</v>
      </c>
      <c r="B3074">
        <v>1</v>
      </c>
      <c r="C3074" t="s">
        <v>76</v>
      </c>
      <c r="D3074" t="s">
        <v>92</v>
      </c>
      <c r="E3074" t="s">
        <v>181</v>
      </c>
      <c r="F3074" t="s">
        <v>9081</v>
      </c>
      <c r="G3074" t="s">
        <v>183</v>
      </c>
      <c r="H3074" t="s">
        <v>46</v>
      </c>
      <c r="I3074" t="s">
        <v>129</v>
      </c>
      <c r="J3074" t="s">
        <v>130</v>
      </c>
      <c r="K3074" t="s">
        <v>131</v>
      </c>
      <c r="L3074" t="s">
        <v>9082</v>
      </c>
      <c r="M3074" t="s">
        <v>9083</v>
      </c>
      <c r="N3074">
        <v>10.158611111000001</v>
      </c>
      <c r="O3074">
        <v>0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10.158611000000001</v>
      </c>
      <c r="Y3074">
        <v>0</v>
      </c>
      <c r="Z3074">
        <v>0</v>
      </c>
    </row>
    <row r="3075" spans="1:26" x14ac:dyDescent="0.25">
      <c r="A3075">
        <v>2178081</v>
      </c>
      <c r="B3075">
        <v>1</v>
      </c>
      <c r="C3075" t="s">
        <v>77</v>
      </c>
      <c r="D3075" t="s">
        <v>112</v>
      </c>
      <c r="E3075" t="s">
        <v>181</v>
      </c>
      <c r="F3075" t="s">
        <v>9084</v>
      </c>
      <c r="G3075" t="s">
        <v>194</v>
      </c>
      <c r="H3075" t="s">
        <v>46</v>
      </c>
      <c r="I3075" t="s">
        <v>129</v>
      </c>
      <c r="J3075" t="s">
        <v>130</v>
      </c>
      <c r="K3075" t="s">
        <v>131</v>
      </c>
      <c r="L3075" t="s">
        <v>9085</v>
      </c>
      <c r="M3075" t="s">
        <v>9086</v>
      </c>
      <c r="N3075">
        <v>1.8530555550000001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2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3.7061109999999999</v>
      </c>
    </row>
    <row r="3076" spans="1:26" x14ac:dyDescent="0.25">
      <c r="A3076">
        <v>2178024</v>
      </c>
      <c r="B3076">
        <v>1</v>
      </c>
      <c r="C3076" t="s">
        <v>76</v>
      </c>
      <c r="D3076" t="s">
        <v>101</v>
      </c>
      <c r="E3076" t="s">
        <v>186</v>
      </c>
      <c r="F3076" t="s">
        <v>9087</v>
      </c>
      <c r="G3076" t="s">
        <v>136</v>
      </c>
      <c r="H3076" t="s">
        <v>47</v>
      </c>
      <c r="I3076" t="s">
        <v>129</v>
      </c>
      <c r="J3076" t="s">
        <v>130</v>
      </c>
      <c r="K3076" t="s">
        <v>131</v>
      </c>
      <c r="L3076" t="s">
        <v>9088</v>
      </c>
      <c r="M3076" t="s">
        <v>9074</v>
      </c>
      <c r="N3076">
        <v>0.16138888800000001</v>
      </c>
      <c r="O3076">
        <v>6</v>
      </c>
      <c r="P3076">
        <v>9544</v>
      </c>
      <c r="Q3076">
        <v>0</v>
      </c>
      <c r="R3076">
        <v>0</v>
      </c>
      <c r="S3076">
        <v>0</v>
      </c>
      <c r="T3076">
        <v>0</v>
      </c>
      <c r="U3076">
        <v>0.968333</v>
      </c>
      <c r="V3076">
        <v>1540.2955469999999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2178036</v>
      </c>
      <c r="B3077">
        <v>1</v>
      </c>
      <c r="C3077" t="s">
        <v>76</v>
      </c>
      <c r="D3077" t="s">
        <v>101</v>
      </c>
      <c r="E3077" t="s">
        <v>143</v>
      </c>
      <c r="F3077" t="s">
        <v>9089</v>
      </c>
      <c r="G3077" t="s">
        <v>136</v>
      </c>
      <c r="H3077" t="s">
        <v>47</v>
      </c>
      <c r="I3077" t="s">
        <v>129</v>
      </c>
      <c r="J3077" t="s">
        <v>130</v>
      </c>
      <c r="K3077" t="s">
        <v>131</v>
      </c>
      <c r="L3077" t="s">
        <v>9090</v>
      </c>
      <c r="M3077" t="s">
        <v>9091</v>
      </c>
      <c r="N3077">
        <v>3.485833333</v>
      </c>
      <c r="O3077">
        <v>0</v>
      </c>
      <c r="P3077">
        <v>1762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6142.0383330000004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2178054</v>
      </c>
      <c r="B3078">
        <v>1</v>
      </c>
      <c r="C3078" t="s">
        <v>76</v>
      </c>
      <c r="D3078" t="s">
        <v>93</v>
      </c>
      <c r="E3078" t="s">
        <v>181</v>
      </c>
      <c r="F3078" t="s">
        <v>9092</v>
      </c>
      <c r="G3078" t="s">
        <v>183</v>
      </c>
      <c r="H3078" t="s">
        <v>46</v>
      </c>
      <c r="I3078" t="s">
        <v>129</v>
      </c>
      <c r="J3078" t="s">
        <v>130</v>
      </c>
      <c r="K3078" t="s">
        <v>131</v>
      </c>
      <c r="L3078" t="s">
        <v>9093</v>
      </c>
      <c r="M3078" t="s">
        <v>9094</v>
      </c>
      <c r="N3078">
        <v>3.0130555550000002</v>
      </c>
      <c r="O3078">
        <v>0</v>
      </c>
      <c r="P3078">
        <v>1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3.0130560000000002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2178051</v>
      </c>
      <c r="B3079">
        <v>1</v>
      </c>
      <c r="C3079" t="s">
        <v>76</v>
      </c>
      <c r="D3079" t="s">
        <v>93</v>
      </c>
      <c r="E3079" t="s">
        <v>181</v>
      </c>
      <c r="F3079" t="s">
        <v>9095</v>
      </c>
      <c r="G3079" t="s">
        <v>183</v>
      </c>
      <c r="H3079" t="s">
        <v>46</v>
      </c>
      <c r="I3079" t="s">
        <v>129</v>
      </c>
      <c r="J3079" t="s">
        <v>130</v>
      </c>
      <c r="K3079" t="s">
        <v>131</v>
      </c>
      <c r="L3079" t="s">
        <v>9096</v>
      </c>
      <c r="M3079" t="s">
        <v>9097</v>
      </c>
      <c r="N3079">
        <v>8.3730555550000005</v>
      </c>
      <c r="O3079">
        <v>0</v>
      </c>
      <c r="P3079">
        <v>1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8.3730560000000001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2178042</v>
      </c>
      <c r="B3080">
        <v>1</v>
      </c>
      <c r="C3080" t="s">
        <v>77</v>
      </c>
      <c r="D3080" t="s">
        <v>115</v>
      </c>
      <c r="E3080" t="s">
        <v>126</v>
      </c>
      <c r="F3080" t="s">
        <v>9098</v>
      </c>
      <c r="G3080" t="s">
        <v>128</v>
      </c>
      <c r="H3080" t="s">
        <v>46</v>
      </c>
      <c r="I3080" t="s">
        <v>129</v>
      </c>
      <c r="J3080" t="s">
        <v>130</v>
      </c>
      <c r="K3080" t="s">
        <v>131</v>
      </c>
      <c r="L3080" t="s">
        <v>9099</v>
      </c>
      <c r="M3080" t="s">
        <v>9100</v>
      </c>
      <c r="N3080">
        <v>3.480555555</v>
      </c>
      <c r="O3080">
        <v>0</v>
      </c>
      <c r="P3080">
        <v>0</v>
      </c>
      <c r="Q3080">
        <v>0</v>
      </c>
      <c r="R3080">
        <v>6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20.883333</v>
      </c>
      <c r="Y3080">
        <v>0</v>
      </c>
      <c r="Z3080">
        <v>0</v>
      </c>
    </row>
    <row r="3081" spans="1:26" x14ac:dyDescent="0.25">
      <c r="A3081">
        <v>2178038</v>
      </c>
      <c r="B3081">
        <v>1</v>
      </c>
      <c r="C3081" t="s">
        <v>76</v>
      </c>
      <c r="D3081" t="s">
        <v>100</v>
      </c>
      <c r="E3081" t="s">
        <v>126</v>
      </c>
      <c r="F3081" t="s">
        <v>9101</v>
      </c>
      <c r="G3081" t="s">
        <v>916</v>
      </c>
      <c r="H3081" t="s">
        <v>46</v>
      </c>
      <c r="I3081" t="s">
        <v>129</v>
      </c>
      <c r="J3081" t="s">
        <v>130</v>
      </c>
      <c r="K3081" t="s">
        <v>131</v>
      </c>
      <c r="L3081" t="s">
        <v>9102</v>
      </c>
      <c r="M3081" t="s">
        <v>9103</v>
      </c>
      <c r="N3081">
        <v>1.4113888880000001</v>
      </c>
      <c r="O3081">
        <v>0</v>
      </c>
      <c r="P3081">
        <v>12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16.936667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2178053</v>
      </c>
      <c r="B3082">
        <v>1</v>
      </c>
      <c r="C3082" t="s">
        <v>76</v>
      </c>
      <c r="D3082" t="s">
        <v>100</v>
      </c>
      <c r="E3082" t="s">
        <v>126</v>
      </c>
      <c r="F3082" t="s">
        <v>9104</v>
      </c>
      <c r="G3082" t="s">
        <v>640</v>
      </c>
      <c r="H3082" t="s">
        <v>46</v>
      </c>
      <c r="I3082" t="s">
        <v>129</v>
      </c>
      <c r="J3082" t="s">
        <v>130</v>
      </c>
      <c r="K3082" t="s">
        <v>131</v>
      </c>
      <c r="L3082" t="s">
        <v>9105</v>
      </c>
      <c r="M3082" t="s">
        <v>9106</v>
      </c>
      <c r="N3082">
        <v>3.5422222219999999</v>
      </c>
      <c r="O3082">
        <v>0</v>
      </c>
      <c r="P3082">
        <v>101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357.76444400000003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2178047</v>
      </c>
      <c r="B3083">
        <v>1</v>
      </c>
      <c r="C3083" t="s">
        <v>76</v>
      </c>
      <c r="D3083" t="s">
        <v>94</v>
      </c>
      <c r="E3083" t="s">
        <v>181</v>
      </c>
      <c r="F3083" t="s">
        <v>9107</v>
      </c>
      <c r="G3083" t="s">
        <v>163</v>
      </c>
      <c r="H3083" t="s">
        <v>46</v>
      </c>
      <c r="I3083" t="s">
        <v>129</v>
      </c>
      <c r="J3083" t="s">
        <v>130</v>
      </c>
      <c r="K3083" t="s">
        <v>131</v>
      </c>
      <c r="L3083" t="s">
        <v>9108</v>
      </c>
      <c r="M3083" t="s">
        <v>9109</v>
      </c>
      <c r="N3083">
        <v>1.8036111109999999</v>
      </c>
      <c r="O3083">
        <v>0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1.8036110000000001</v>
      </c>
      <c r="Y3083">
        <v>0</v>
      </c>
      <c r="Z3083">
        <v>0</v>
      </c>
    </row>
    <row r="3084" spans="1:26" x14ac:dyDescent="0.25">
      <c r="A3084">
        <v>2178070</v>
      </c>
      <c r="B3084">
        <v>1</v>
      </c>
      <c r="C3084" t="s">
        <v>76</v>
      </c>
      <c r="D3084" t="s">
        <v>101</v>
      </c>
      <c r="E3084" t="s">
        <v>186</v>
      </c>
      <c r="F3084" t="s">
        <v>9087</v>
      </c>
      <c r="G3084" t="s">
        <v>366</v>
      </c>
      <c r="H3084" t="s">
        <v>47</v>
      </c>
      <c r="I3084" t="s">
        <v>129</v>
      </c>
      <c r="J3084" t="s">
        <v>130</v>
      </c>
      <c r="K3084" t="s">
        <v>251</v>
      </c>
      <c r="L3084" t="s">
        <v>9110</v>
      </c>
      <c r="M3084" t="s">
        <v>9111</v>
      </c>
      <c r="N3084">
        <v>1.2</v>
      </c>
      <c r="O3084">
        <v>38</v>
      </c>
      <c r="P3084">
        <v>12648</v>
      </c>
      <c r="Q3084">
        <v>0</v>
      </c>
      <c r="R3084">
        <v>0</v>
      </c>
      <c r="S3084">
        <v>0</v>
      </c>
      <c r="T3084">
        <v>0</v>
      </c>
      <c r="U3084">
        <v>45.6</v>
      </c>
      <c r="V3084">
        <v>15177.6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2178066</v>
      </c>
      <c r="B3085">
        <v>1</v>
      </c>
      <c r="C3085" t="s">
        <v>76</v>
      </c>
      <c r="D3085" t="s">
        <v>101</v>
      </c>
      <c r="E3085" t="s">
        <v>186</v>
      </c>
      <c r="F3085" t="s">
        <v>9112</v>
      </c>
      <c r="G3085" t="s">
        <v>366</v>
      </c>
      <c r="H3085" t="s">
        <v>47</v>
      </c>
      <c r="I3085" t="s">
        <v>129</v>
      </c>
      <c r="J3085" t="s">
        <v>130</v>
      </c>
      <c r="K3085" t="s">
        <v>251</v>
      </c>
      <c r="L3085" t="s">
        <v>9113</v>
      </c>
      <c r="M3085" t="s">
        <v>9114</v>
      </c>
      <c r="N3085">
        <v>0.95583333299999995</v>
      </c>
      <c r="O3085">
        <v>18</v>
      </c>
      <c r="P3085">
        <v>1130</v>
      </c>
      <c r="Q3085">
        <v>0</v>
      </c>
      <c r="R3085">
        <v>0</v>
      </c>
      <c r="S3085">
        <v>0</v>
      </c>
      <c r="T3085">
        <v>0</v>
      </c>
      <c r="U3085">
        <v>17.204999999999998</v>
      </c>
      <c r="V3085">
        <v>1080.091666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2178048</v>
      </c>
      <c r="B3086">
        <v>1</v>
      </c>
      <c r="C3086" t="s">
        <v>76</v>
      </c>
      <c r="D3086" t="s">
        <v>85</v>
      </c>
      <c r="E3086" t="s">
        <v>181</v>
      </c>
      <c r="F3086" t="s">
        <v>9115</v>
      </c>
      <c r="G3086" t="s">
        <v>194</v>
      </c>
      <c r="H3086" t="s">
        <v>46</v>
      </c>
      <c r="I3086" t="s">
        <v>129</v>
      </c>
      <c r="J3086" t="s">
        <v>130</v>
      </c>
      <c r="K3086" t="s">
        <v>131</v>
      </c>
      <c r="L3086" t="s">
        <v>9116</v>
      </c>
      <c r="M3086" t="s">
        <v>9117</v>
      </c>
      <c r="N3086">
        <v>0.83222222199999996</v>
      </c>
      <c r="O3086">
        <v>0</v>
      </c>
      <c r="P3086">
        <v>1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0.83222200000000002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2178055</v>
      </c>
      <c r="B3087">
        <v>1</v>
      </c>
      <c r="C3087" t="s">
        <v>77</v>
      </c>
      <c r="D3087" t="s">
        <v>119</v>
      </c>
      <c r="E3087" t="s">
        <v>181</v>
      </c>
      <c r="F3087" t="s">
        <v>9118</v>
      </c>
      <c r="G3087" t="s">
        <v>194</v>
      </c>
      <c r="H3087" t="s">
        <v>46</v>
      </c>
      <c r="I3087" t="s">
        <v>129</v>
      </c>
      <c r="J3087" t="s">
        <v>130</v>
      </c>
      <c r="K3087" t="s">
        <v>131</v>
      </c>
      <c r="L3087" t="s">
        <v>9119</v>
      </c>
      <c r="M3087" t="s">
        <v>9120</v>
      </c>
      <c r="N3087">
        <v>2.2366666660000001</v>
      </c>
      <c r="O3087">
        <v>0</v>
      </c>
      <c r="P3087">
        <v>1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2.2366670000000002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2178060</v>
      </c>
      <c r="B3088">
        <v>1</v>
      </c>
      <c r="C3088" t="s">
        <v>76</v>
      </c>
      <c r="D3088" t="s">
        <v>101</v>
      </c>
      <c r="E3088" t="s">
        <v>186</v>
      </c>
      <c r="F3088" t="s">
        <v>9087</v>
      </c>
      <c r="G3088" t="s">
        <v>366</v>
      </c>
      <c r="H3088" t="s">
        <v>47</v>
      </c>
      <c r="I3088" t="s">
        <v>129</v>
      </c>
      <c r="J3088" t="s">
        <v>130</v>
      </c>
      <c r="K3088" t="s">
        <v>251</v>
      </c>
      <c r="L3088" t="s">
        <v>9121</v>
      </c>
      <c r="M3088" t="s">
        <v>9122</v>
      </c>
      <c r="N3088">
        <v>0.81138888799999997</v>
      </c>
      <c r="O3088">
        <v>6</v>
      </c>
      <c r="P3088">
        <v>11537</v>
      </c>
      <c r="Q3088">
        <v>0</v>
      </c>
      <c r="R3088">
        <v>0</v>
      </c>
      <c r="S3088">
        <v>0</v>
      </c>
      <c r="T3088">
        <v>0</v>
      </c>
      <c r="U3088">
        <v>4.8683329999999998</v>
      </c>
      <c r="V3088">
        <v>9360.9936010000001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2178057</v>
      </c>
      <c r="B3089">
        <v>1</v>
      </c>
      <c r="C3089" t="s">
        <v>77</v>
      </c>
      <c r="D3089" t="s">
        <v>111</v>
      </c>
      <c r="E3089" t="s">
        <v>181</v>
      </c>
      <c r="F3089" t="s">
        <v>9123</v>
      </c>
      <c r="G3089" t="s">
        <v>194</v>
      </c>
      <c r="H3089" t="s">
        <v>46</v>
      </c>
      <c r="I3089" t="s">
        <v>129</v>
      </c>
      <c r="J3089" t="s">
        <v>130</v>
      </c>
      <c r="K3089" t="s">
        <v>131</v>
      </c>
      <c r="L3089" t="s">
        <v>9124</v>
      </c>
      <c r="M3089" t="s">
        <v>9125</v>
      </c>
      <c r="N3089">
        <v>1.340833333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1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1.3408329999999999</v>
      </c>
    </row>
    <row r="3090" spans="1:26" x14ac:dyDescent="0.25">
      <c r="A3090">
        <v>2178061</v>
      </c>
      <c r="B3090">
        <v>1</v>
      </c>
      <c r="C3090" t="s">
        <v>76</v>
      </c>
      <c r="D3090" t="s">
        <v>85</v>
      </c>
      <c r="E3090" t="s">
        <v>181</v>
      </c>
      <c r="F3090" t="s">
        <v>9126</v>
      </c>
      <c r="G3090" t="s">
        <v>636</v>
      </c>
      <c r="H3090" t="s">
        <v>46</v>
      </c>
      <c r="I3090" t="s">
        <v>129</v>
      </c>
      <c r="J3090" t="s">
        <v>130</v>
      </c>
      <c r="K3090" t="s">
        <v>131</v>
      </c>
      <c r="L3090" t="s">
        <v>9127</v>
      </c>
      <c r="M3090" t="s">
        <v>9128</v>
      </c>
      <c r="N3090">
        <v>1.4602777769999999</v>
      </c>
      <c r="O3090">
        <v>0</v>
      </c>
      <c r="P3090">
        <v>2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2.9205559999999999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2178062</v>
      </c>
      <c r="B3091">
        <v>1</v>
      </c>
      <c r="C3091" t="s">
        <v>76</v>
      </c>
      <c r="D3091" t="s">
        <v>85</v>
      </c>
      <c r="E3091" t="s">
        <v>181</v>
      </c>
      <c r="F3091" t="s">
        <v>9129</v>
      </c>
      <c r="G3091" t="s">
        <v>287</v>
      </c>
      <c r="H3091" t="s">
        <v>46</v>
      </c>
      <c r="I3091" t="s">
        <v>129</v>
      </c>
      <c r="J3091" t="s">
        <v>130</v>
      </c>
      <c r="K3091" t="s">
        <v>131</v>
      </c>
      <c r="L3091" t="s">
        <v>9130</v>
      </c>
      <c r="M3091" t="s">
        <v>9131</v>
      </c>
      <c r="N3091">
        <v>2.056944444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2.0569440000000001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2178083</v>
      </c>
      <c r="B3092">
        <v>1</v>
      </c>
      <c r="C3092" t="s">
        <v>76</v>
      </c>
      <c r="D3092" t="s">
        <v>103</v>
      </c>
      <c r="E3092" t="s">
        <v>181</v>
      </c>
      <c r="F3092" t="s">
        <v>9132</v>
      </c>
      <c r="G3092" t="s">
        <v>287</v>
      </c>
      <c r="H3092" t="s">
        <v>46</v>
      </c>
      <c r="I3092" t="s">
        <v>129</v>
      </c>
      <c r="J3092" t="s">
        <v>130</v>
      </c>
      <c r="K3092" t="s">
        <v>131</v>
      </c>
      <c r="L3092" t="s">
        <v>9133</v>
      </c>
      <c r="M3092" t="s">
        <v>9134</v>
      </c>
      <c r="N3092">
        <v>1.1688888879999999</v>
      </c>
      <c r="O3092">
        <v>0</v>
      </c>
      <c r="P3092">
        <v>0</v>
      </c>
      <c r="Q3092">
        <v>0</v>
      </c>
      <c r="R3092">
        <v>16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18.702221999999999</v>
      </c>
      <c r="Y3092">
        <v>0</v>
      </c>
      <c r="Z3092">
        <v>0</v>
      </c>
    </row>
    <row r="3093" spans="1:26" x14ac:dyDescent="0.25">
      <c r="A3093">
        <v>2178068</v>
      </c>
      <c r="B3093">
        <v>1</v>
      </c>
      <c r="C3093" t="s">
        <v>76</v>
      </c>
      <c r="D3093" t="s">
        <v>81</v>
      </c>
      <c r="E3093" t="s">
        <v>181</v>
      </c>
      <c r="F3093" t="s">
        <v>9135</v>
      </c>
      <c r="G3093" t="s">
        <v>287</v>
      </c>
      <c r="H3093" t="s">
        <v>46</v>
      </c>
      <c r="I3093" t="s">
        <v>129</v>
      </c>
      <c r="J3093" t="s">
        <v>130</v>
      </c>
      <c r="K3093" t="s">
        <v>131</v>
      </c>
      <c r="L3093" t="s">
        <v>9136</v>
      </c>
      <c r="M3093" t="s">
        <v>9137</v>
      </c>
      <c r="N3093">
        <v>2.6091666660000001</v>
      </c>
      <c r="O3093">
        <v>0</v>
      </c>
      <c r="P3093">
        <v>9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23.482500000000002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2178074</v>
      </c>
      <c r="B3094">
        <v>1</v>
      </c>
      <c r="C3094" t="s">
        <v>76</v>
      </c>
      <c r="D3094" t="s">
        <v>102</v>
      </c>
      <c r="E3094" t="s">
        <v>181</v>
      </c>
      <c r="F3094" t="s">
        <v>9138</v>
      </c>
      <c r="G3094" t="s">
        <v>194</v>
      </c>
      <c r="H3094" t="s">
        <v>46</v>
      </c>
      <c r="I3094" t="s">
        <v>129</v>
      </c>
      <c r="J3094" t="s">
        <v>130</v>
      </c>
      <c r="K3094" t="s">
        <v>131</v>
      </c>
      <c r="L3094" t="s">
        <v>9139</v>
      </c>
      <c r="M3094" t="s">
        <v>9140</v>
      </c>
      <c r="N3094">
        <v>4.989166666</v>
      </c>
      <c r="O3094">
        <v>0</v>
      </c>
      <c r="P3094">
        <v>1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4.9891670000000001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2178084</v>
      </c>
      <c r="B3095">
        <v>1</v>
      </c>
      <c r="C3095" t="s">
        <v>76</v>
      </c>
      <c r="D3095" t="s">
        <v>90</v>
      </c>
      <c r="E3095" t="s">
        <v>181</v>
      </c>
      <c r="F3095" t="s">
        <v>9141</v>
      </c>
      <c r="G3095" t="s">
        <v>194</v>
      </c>
      <c r="H3095" t="s">
        <v>46</v>
      </c>
      <c r="I3095" t="s">
        <v>129</v>
      </c>
      <c r="J3095" t="s">
        <v>130</v>
      </c>
      <c r="K3095" t="s">
        <v>131</v>
      </c>
      <c r="L3095" t="s">
        <v>9142</v>
      </c>
      <c r="M3095" t="s">
        <v>9143</v>
      </c>
      <c r="N3095">
        <v>2.3377777769999999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1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2.3377780000000001</v>
      </c>
    </row>
    <row r="3096" spans="1:26" x14ac:dyDescent="0.25">
      <c r="A3096">
        <v>2178077</v>
      </c>
      <c r="B3096">
        <v>1</v>
      </c>
      <c r="C3096" t="s">
        <v>77</v>
      </c>
      <c r="D3096" t="s">
        <v>114</v>
      </c>
      <c r="E3096" t="s">
        <v>143</v>
      </c>
      <c r="F3096" t="s">
        <v>9144</v>
      </c>
      <c r="G3096" t="s">
        <v>145</v>
      </c>
      <c r="H3096" t="s">
        <v>47</v>
      </c>
      <c r="I3096" t="s">
        <v>129</v>
      </c>
      <c r="J3096" t="s">
        <v>130</v>
      </c>
      <c r="K3096" t="s">
        <v>131</v>
      </c>
      <c r="L3096" t="s">
        <v>9145</v>
      </c>
      <c r="M3096" t="s">
        <v>9146</v>
      </c>
      <c r="N3096">
        <v>3.0205555550000001</v>
      </c>
      <c r="O3096">
        <v>0</v>
      </c>
      <c r="P3096">
        <v>0</v>
      </c>
      <c r="Q3096">
        <v>0</v>
      </c>
      <c r="R3096">
        <v>0</v>
      </c>
      <c r="S3096">
        <v>2</v>
      </c>
      <c r="T3096">
        <v>389</v>
      </c>
      <c r="U3096">
        <v>0</v>
      </c>
      <c r="V3096">
        <v>0</v>
      </c>
      <c r="W3096">
        <v>0</v>
      </c>
      <c r="X3096">
        <v>0</v>
      </c>
      <c r="Y3096">
        <v>6.0411109999999999</v>
      </c>
      <c r="Z3096">
        <v>1174.9961109999999</v>
      </c>
    </row>
    <row r="3097" spans="1:26" x14ac:dyDescent="0.25">
      <c r="A3097">
        <v>2178071</v>
      </c>
      <c r="B3097">
        <v>1</v>
      </c>
      <c r="C3097" t="s">
        <v>76</v>
      </c>
      <c r="D3097" t="s">
        <v>101</v>
      </c>
      <c r="E3097" t="s">
        <v>186</v>
      </c>
      <c r="F3097" t="s">
        <v>9147</v>
      </c>
      <c r="G3097" t="s">
        <v>366</v>
      </c>
      <c r="H3097" t="s">
        <v>47</v>
      </c>
      <c r="I3097" t="s">
        <v>129</v>
      </c>
      <c r="J3097" t="s">
        <v>130</v>
      </c>
      <c r="K3097" t="s">
        <v>251</v>
      </c>
      <c r="L3097" t="s">
        <v>9148</v>
      </c>
      <c r="M3097" t="s">
        <v>9149</v>
      </c>
      <c r="N3097">
        <v>0.53333333299999997</v>
      </c>
      <c r="O3097">
        <v>29</v>
      </c>
      <c r="P3097">
        <v>4536</v>
      </c>
      <c r="Q3097">
        <v>0</v>
      </c>
      <c r="R3097">
        <v>0</v>
      </c>
      <c r="S3097">
        <v>0</v>
      </c>
      <c r="T3097">
        <v>0</v>
      </c>
      <c r="U3097">
        <v>15.466666999999999</v>
      </c>
      <c r="V3097">
        <v>2419.1999980000001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2178073</v>
      </c>
      <c r="B3098">
        <v>1</v>
      </c>
      <c r="C3098" t="s">
        <v>76</v>
      </c>
      <c r="D3098" t="s">
        <v>101</v>
      </c>
      <c r="E3098" t="s">
        <v>186</v>
      </c>
      <c r="F3098" t="s">
        <v>9150</v>
      </c>
      <c r="G3098" t="s">
        <v>366</v>
      </c>
      <c r="H3098" t="s">
        <v>47</v>
      </c>
      <c r="I3098" t="s">
        <v>129</v>
      </c>
      <c r="J3098" t="s">
        <v>130</v>
      </c>
      <c r="K3098" t="s">
        <v>251</v>
      </c>
      <c r="L3098" t="s">
        <v>9151</v>
      </c>
      <c r="M3098" t="s">
        <v>9149</v>
      </c>
      <c r="N3098">
        <v>0.5</v>
      </c>
      <c r="O3098">
        <v>11</v>
      </c>
      <c r="P3098">
        <v>4659</v>
      </c>
      <c r="Q3098">
        <v>0</v>
      </c>
      <c r="R3098">
        <v>0</v>
      </c>
      <c r="S3098">
        <v>0</v>
      </c>
      <c r="T3098">
        <v>0</v>
      </c>
      <c r="U3098">
        <v>5.5</v>
      </c>
      <c r="V3098">
        <v>2329.5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2178080</v>
      </c>
      <c r="B3099">
        <v>1</v>
      </c>
      <c r="C3099" t="s">
        <v>76</v>
      </c>
      <c r="D3099" t="s">
        <v>81</v>
      </c>
      <c r="E3099" t="s">
        <v>181</v>
      </c>
      <c r="F3099" t="s">
        <v>9152</v>
      </c>
      <c r="G3099" t="s">
        <v>163</v>
      </c>
      <c r="H3099" t="s">
        <v>46</v>
      </c>
      <c r="I3099" t="s">
        <v>129</v>
      </c>
      <c r="J3099" t="s">
        <v>130</v>
      </c>
      <c r="K3099" t="s">
        <v>131</v>
      </c>
      <c r="L3099" t="s">
        <v>9153</v>
      </c>
      <c r="M3099" t="s">
        <v>9154</v>
      </c>
      <c r="N3099">
        <v>5.4733333330000002</v>
      </c>
      <c r="O3099">
        <v>0</v>
      </c>
      <c r="P3099">
        <v>15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82.1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2178075</v>
      </c>
      <c r="B3100">
        <v>1</v>
      </c>
      <c r="C3100" t="s">
        <v>76</v>
      </c>
      <c r="D3100" t="s">
        <v>80</v>
      </c>
      <c r="E3100" t="s">
        <v>181</v>
      </c>
      <c r="F3100" t="s">
        <v>8016</v>
      </c>
      <c r="G3100" t="s">
        <v>194</v>
      </c>
      <c r="H3100" t="s">
        <v>46</v>
      </c>
      <c r="I3100" t="s">
        <v>129</v>
      </c>
      <c r="J3100" t="s">
        <v>130</v>
      </c>
      <c r="K3100" t="s">
        <v>131</v>
      </c>
      <c r="L3100" t="s">
        <v>9155</v>
      </c>
      <c r="M3100" t="s">
        <v>9156</v>
      </c>
      <c r="N3100">
        <v>3.7552777769999999</v>
      </c>
      <c r="O3100">
        <v>0</v>
      </c>
      <c r="P3100">
        <v>2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7.5105560000000002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2178076</v>
      </c>
      <c r="B3101">
        <v>1</v>
      </c>
      <c r="C3101" t="s">
        <v>76</v>
      </c>
      <c r="D3101" t="s">
        <v>101</v>
      </c>
      <c r="E3101" t="s">
        <v>186</v>
      </c>
      <c r="F3101" t="s">
        <v>9157</v>
      </c>
      <c r="G3101" t="s">
        <v>366</v>
      </c>
      <c r="H3101" t="s">
        <v>47</v>
      </c>
      <c r="I3101" t="s">
        <v>129</v>
      </c>
      <c r="J3101" t="s">
        <v>130</v>
      </c>
      <c r="K3101" t="s">
        <v>251</v>
      </c>
      <c r="L3101" t="s">
        <v>9158</v>
      </c>
      <c r="M3101" t="s">
        <v>9149</v>
      </c>
      <c r="N3101">
        <v>0.45</v>
      </c>
      <c r="O3101">
        <v>36</v>
      </c>
      <c r="P3101">
        <v>187</v>
      </c>
      <c r="Q3101">
        <v>0</v>
      </c>
      <c r="R3101">
        <v>0</v>
      </c>
      <c r="S3101">
        <v>0</v>
      </c>
      <c r="T3101">
        <v>0</v>
      </c>
      <c r="U3101">
        <v>16.2</v>
      </c>
      <c r="V3101">
        <v>84.15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2178082</v>
      </c>
      <c r="B3102">
        <v>1</v>
      </c>
      <c r="C3102" t="s">
        <v>77</v>
      </c>
      <c r="D3102" t="s">
        <v>110</v>
      </c>
      <c r="E3102" t="s">
        <v>126</v>
      </c>
      <c r="F3102" t="s">
        <v>9159</v>
      </c>
      <c r="G3102" t="s">
        <v>128</v>
      </c>
      <c r="H3102" t="s">
        <v>46</v>
      </c>
      <c r="I3102" t="s">
        <v>129</v>
      </c>
      <c r="J3102" t="s">
        <v>130</v>
      </c>
      <c r="K3102" t="s">
        <v>131</v>
      </c>
      <c r="L3102" t="s">
        <v>9160</v>
      </c>
      <c r="M3102" t="s">
        <v>9161</v>
      </c>
      <c r="N3102">
        <v>1.511666666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24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36.28</v>
      </c>
    </row>
    <row r="3103" spans="1:26" x14ac:dyDescent="0.25">
      <c r="A3103">
        <v>2178093</v>
      </c>
      <c r="B3103">
        <v>1</v>
      </c>
      <c r="C3103" t="s">
        <v>76</v>
      </c>
      <c r="D3103" t="s">
        <v>84</v>
      </c>
      <c r="E3103" t="s">
        <v>181</v>
      </c>
      <c r="F3103" t="s">
        <v>9162</v>
      </c>
      <c r="G3103" t="s">
        <v>183</v>
      </c>
      <c r="H3103" t="s">
        <v>46</v>
      </c>
      <c r="I3103" t="s">
        <v>129</v>
      </c>
      <c r="J3103" t="s">
        <v>130</v>
      </c>
      <c r="K3103" t="s">
        <v>131</v>
      </c>
      <c r="L3103" t="s">
        <v>9163</v>
      </c>
      <c r="M3103" t="s">
        <v>9164</v>
      </c>
      <c r="N3103">
        <v>8.3516666659999999</v>
      </c>
      <c r="O3103">
        <v>0</v>
      </c>
      <c r="P3103">
        <v>2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16.703333000000001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2178086</v>
      </c>
      <c r="B3104">
        <v>1</v>
      </c>
      <c r="C3104" t="s">
        <v>76</v>
      </c>
      <c r="D3104" t="s">
        <v>88</v>
      </c>
      <c r="E3104" t="s">
        <v>126</v>
      </c>
      <c r="F3104" t="s">
        <v>9165</v>
      </c>
      <c r="G3104" t="s">
        <v>128</v>
      </c>
      <c r="H3104" t="s">
        <v>46</v>
      </c>
      <c r="I3104" t="s">
        <v>129</v>
      </c>
      <c r="J3104" t="s">
        <v>130</v>
      </c>
      <c r="K3104" t="s">
        <v>131</v>
      </c>
      <c r="L3104" t="s">
        <v>9166</v>
      </c>
      <c r="M3104" t="s">
        <v>9167</v>
      </c>
      <c r="N3104">
        <v>5.4749999999999996</v>
      </c>
      <c r="O3104">
        <v>0</v>
      </c>
      <c r="P3104">
        <v>54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295.64999999999998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2178087</v>
      </c>
      <c r="B3105">
        <v>1</v>
      </c>
      <c r="C3105" t="s">
        <v>76</v>
      </c>
      <c r="D3105" t="s">
        <v>99</v>
      </c>
      <c r="E3105" t="s">
        <v>181</v>
      </c>
      <c r="F3105" t="s">
        <v>9168</v>
      </c>
      <c r="G3105" t="s">
        <v>636</v>
      </c>
      <c r="H3105" t="s">
        <v>46</v>
      </c>
      <c r="I3105" t="s">
        <v>129</v>
      </c>
      <c r="J3105" t="s">
        <v>130</v>
      </c>
      <c r="K3105" t="s">
        <v>131</v>
      </c>
      <c r="L3105" t="s">
        <v>9169</v>
      </c>
      <c r="M3105" t="s">
        <v>9170</v>
      </c>
      <c r="N3105">
        <v>1.4583333329999999</v>
      </c>
      <c r="O3105">
        <v>0</v>
      </c>
      <c r="P3105">
        <v>1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1.4583330000000001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2178089</v>
      </c>
      <c r="B3106">
        <v>1</v>
      </c>
      <c r="C3106" t="s">
        <v>77</v>
      </c>
      <c r="D3106" t="s">
        <v>108</v>
      </c>
      <c r="E3106" t="s">
        <v>181</v>
      </c>
      <c r="F3106" t="s">
        <v>9171</v>
      </c>
      <c r="G3106" t="s">
        <v>194</v>
      </c>
      <c r="H3106" t="s">
        <v>46</v>
      </c>
      <c r="I3106" t="s">
        <v>129</v>
      </c>
      <c r="J3106" t="s">
        <v>130</v>
      </c>
      <c r="K3106" t="s">
        <v>131</v>
      </c>
      <c r="L3106" t="s">
        <v>9172</v>
      </c>
      <c r="M3106" t="s">
        <v>9173</v>
      </c>
      <c r="N3106">
        <v>1.071111111</v>
      </c>
      <c r="O3106">
        <v>0</v>
      </c>
      <c r="P3106">
        <v>2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2.1422219999999998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2178100</v>
      </c>
      <c r="B3107">
        <v>1</v>
      </c>
      <c r="C3107" t="s">
        <v>77</v>
      </c>
      <c r="D3107" t="s">
        <v>108</v>
      </c>
      <c r="E3107" t="s">
        <v>143</v>
      </c>
      <c r="F3107" t="s">
        <v>9174</v>
      </c>
      <c r="G3107" t="s">
        <v>136</v>
      </c>
      <c r="H3107" t="s">
        <v>47</v>
      </c>
      <c r="I3107" t="s">
        <v>129</v>
      </c>
      <c r="J3107" t="s">
        <v>130</v>
      </c>
      <c r="K3107" t="s">
        <v>131</v>
      </c>
      <c r="L3107" t="s">
        <v>9175</v>
      </c>
      <c r="M3107" t="s">
        <v>9176</v>
      </c>
      <c r="N3107">
        <v>1.1002777770000001</v>
      </c>
      <c r="O3107">
        <v>8</v>
      </c>
      <c r="P3107">
        <v>111</v>
      </c>
      <c r="Q3107">
        <v>0</v>
      </c>
      <c r="R3107">
        <v>0</v>
      </c>
      <c r="S3107">
        <v>0</v>
      </c>
      <c r="T3107">
        <v>0</v>
      </c>
      <c r="U3107">
        <v>8.8022220000000004</v>
      </c>
      <c r="V3107">
        <v>122.130833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2178118</v>
      </c>
      <c r="B3108">
        <v>1</v>
      </c>
      <c r="C3108" t="s">
        <v>76</v>
      </c>
      <c r="D3108" t="s">
        <v>93</v>
      </c>
      <c r="E3108" t="s">
        <v>126</v>
      </c>
      <c r="F3108" t="s">
        <v>7286</v>
      </c>
      <c r="G3108" t="s">
        <v>128</v>
      </c>
      <c r="H3108" t="s">
        <v>46</v>
      </c>
      <c r="I3108" t="s">
        <v>129</v>
      </c>
      <c r="J3108" t="s">
        <v>130</v>
      </c>
      <c r="K3108" t="s">
        <v>131</v>
      </c>
      <c r="L3108" t="s">
        <v>9177</v>
      </c>
      <c r="M3108" t="s">
        <v>9178</v>
      </c>
      <c r="N3108">
        <v>8.6316666659999992</v>
      </c>
      <c r="O3108">
        <v>0</v>
      </c>
      <c r="P3108">
        <v>97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837.27166699999998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2178123</v>
      </c>
      <c r="B3109">
        <v>1</v>
      </c>
      <c r="C3109" t="s">
        <v>76</v>
      </c>
      <c r="D3109" t="s">
        <v>94</v>
      </c>
      <c r="E3109" t="s">
        <v>143</v>
      </c>
      <c r="F3109" t="s">
        <v>9179</v>
      </c>
      <c r="G3109" t="s">
        <v>366</v>
      </c>
      <c r="H3109" t="s">
        <v>47</v>
      </c>
      <c r="I3109" t="s">
        <v>129</v>
      </c>
      <c r="J3109" t="s">
        <v>130</v>
      </c>
      <c r="K3109" t="s">
        <v>251</v>
      </c>
      <c r="L3109" t="s">
        <v>9180</v>
      </c>
      <c r="M3109" t="s">
        <v>9181</v>
      </c>
      <c r="N3109">
        <v>0.82527777700000005</v>
      </c>
      <c r="O3109">
        <v>0</v>
      </c>
      <c r="P3109">
        <v>878</v>
      </c>
      <c r="Q3109">
        <v>0</v>
      </c>
      <c r="R3109">
        <v>806</v>
      </c>
      <c r="S3109">
        <v>0</v>
      </c>
      <c r="T3109">
        <v>0</v>
      </c>
      <c r="U3109">
        <v>0</v>
      </c>
      <c r="V3109">
        <v>724.59388799999999</v>
      </c>
      <c r="W3109">
        <v>0</v>
      </c>
      <c r="X3109">
        <v>665.17388800000003</v>
      </c>
      <c r="Y3109">
        <v>0</v>
      </c>
      <c r="Z3109">
        <v>0</v>
      </c>
    </row>
    <row r="3110" spans="1:26" x14ac:dyDescent="0.25">
      <c r="A3110">
        <v>2178184</v>
      </c>
      <c r="B3110">
        <v>1</v>
      </c>
      <c r="C3110" t="s">
        <v>76</v>
      </c>
      <c r="D3110" t="s">
        <v>93</v>
      </c>
      <c r="E3110" t="s">
        <v>181</v>
      </c>
      <c r="F3110" t="s">
        <v>9182</v>
      </c>
      <c r="G3110" t="s">
        <v>194</v>
      </c>
      <c r="H3110" t="s">
        <v>46</v>
      </c>
      <c r="I3110" t="s">
        <v>129</v>
      </c>
      <c r="J3110" t="s">
        <v>130</v>
      </c>
      <c r="K3110" t="s">
        <v>131</v>
      </c>
      <c r="L3110" t="s">
        <v>9183</v>
      </c>
      <c r="M3110" t="s">
        <v>9184</v>
      </c>
      <c r="N3110">
        <v>9.8041666660000004</v>
      </c>
      <c r="O3110">
        <v>0</v>
      </c>
      <c r="P3110">
        <v>1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9.8041669999999996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2178133</v>
      </c>
      <c r="B3111">
        <v>1</v>
      </c>
      <c r="C3111" t="s">
        <v>76</v>
      </c>
      <c r="D3111" t="s">
        <v>103</v>
      </c>
      <c r="E3111" t="s">
        <v>181</v>
      </c>
      <c r="F3111" t="s">
        <v>9185</v>
      </c>
      <c r="G3111" t="s">
        <v>183</v>
      </c>
      <c r="H3111" t="s">
        <v>46</v>
      </c>
      <c r="I3111" t="s">
        <v>129</v>
      </c>
      <c r="J3111" t="s">
        <v>130</v>
      </c>
      <c r="K3111" t="s">
        <v>131</v>
      </c>
      <c r="L3111" t="s">
        <v>9186</v>
      </c>
      <c r="M3111" t="s">
        <v>9187</v>
      </c>
      <c r="N3111">
        <v>2.3066666659999999</v>
      </c>
      <c r="O3111">
        <v>0</v>
      </c>
      <c r="P3111">
        <v>0</v>
      </c>
      <c r="Q3111">
        <v>0</v>
      </c>
      <c r="R3111">
        <v>25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57.666666999999997</v>
      </c>
      <c r="Y3111">
        <v>0</v>
      </c>
      <c r="Z3111">
        <v>0</v>
      </c>
    </row>
    <row r="3112" spans="1:26" x14ac:dyDescent="0.25">
      <c r="A3112">
        <v>2178095</v>
      </c>
      <c r="B3112">
        <v>1</v>
      </c>
      <c r="C3112" t="s">
        <v>76</v>
      </c>
      <c r="D3112" t="s">
        <v>101</v>
      </c>
      <c r="E3112" t="s">
        <v>813</v>
      </c>
      <c r="F3112" t="s">
        <v>897</v>
      </c>
      <c r="G3112" t="s">
        <v>201</v>
      </c>
      <c r="H3112" t="s">
        <v>47</v>
      </c>
      <c r="I3112" t="s">
        <v>129</v>
      </c>
      <c r="J3112" t="s">
        <v>130</v>
      </c>
      <c r="K3112" t="s">
        <v>131</v>
      </c>
      <c r="L3112" t="s">
        <v>9188</v>
      </c>
      <c r="M3112" t="s">
        <v>9189</v>
      </c>
      <c r="N3112">
        <v>0.13138888800000001</v>
      </c>
      <c r="O3112">
        <v>17</v>
      </c>
      <c r="P3112">
        <v>12532</v>
      </c>
      <c r="Q3112">
        <v>0</v>
      </c>
      <c r="R3112">
        <v>0</v>
      </c>
      <c r="S3112">
        <v>0</v>
      </c>
      <c r="T3112">
        <v>0</v>
      </c>
      <c r="U3112">
        <v>2.2336109999999998</v>
      </c>
      <c r="V3112">
        <v>1646.565544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2178099</v>
      </c>
      <c r="B3113">
        <v>1</v>
      </c>
      <c r="C3113" t="s">
        <v>77</v>
      </c>
      <c r="D3113" t="s">
        <v>119</v>
      </c>
      <c r="E3113" t="s">
        <v>181</v>
      </c>
      <c r="F3113" t="s">
        <v>9190</v>
      </c>
      <c r="G3113" t="s">
        <v>287</v>
      </c>
      <c r="H3113" t="s">
        <v>46</v>
      </c>
      <c r="I3113" t="s">
        <v>129</v>
      </c>
      <c r="J3113" t="s">
        <v>130</v>
      </c>
      <c r="K3113" t="s">
        <v>131</v>
      </c>
      <c r="L3113" t="s">
        <v>9191</v>
      </c>
      <c r="M3113" t="s">
        <v>9192</v>
      </c>
      <c r="N3113">
        <v>4.2477777769999996</v>
      </c>
      <c r="O3113">
        <v>0</v>
      </c>
      <c r="P3113">
        <v>1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4.2477780000000003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2178104</v>
      </c>
      <c r="B3114">
        <v>1</v>
      </c>
      <c r="C3114" t="s">
        <v>76</v>
      </c>
      <c r="D3114" t="s">
        <v>89</v>
      </c>
      <c r="E3114" t="s">
        <v>181</v>
      </c>
      <c r="F3114" t="s">
        <v>9193</v>
      </c>
      <c r="G3114" t="s">
        <v>194</v>
      </c>
      <c r="H3114" t="s">
        <v>46</v>
      </c>
      <c r="I3114" t="s">
        <v>129</v>
      </c>
      <c r="J3114" t="s">
        <v>130</v>
      </c>
      <c r="K3114" t="s">
        <v>131</v>
      </c>
      <c r="L3114" t="s">
        <v>9194</v>
      </c>
      <c r="M3114" t="s">
        <v>9195</v>
      </c>
      <c r="N3114">
        <v>1.225833333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1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1.225833</v>
      </c>
    </row>
    <row r="3115" spans="1:26" x14ac:dyDescent="0.25">
      <c r="A3115">
        <v>2178103</v>
      </c>
      <c r="B3115">
        <v>1</v>
      </c>
      <c r="C3115" t="s">
        <v>76</v>
      </c>
      <c r="D3115" t="s">
        <v>102</v>
      </c>
      <c r="E3115" t="s">
        <v>126</v>
      </c>
      <c r="F3115" t="s">
        <v>9196</v>
      </c>
      <c r="G3115" t="s">
        <v>140</v>
      </c>
      <c r="H3115" t="s">
        <v>46</v>
      </c>
      <c r="I3115" t="s">
        <v>129</v>
      </c>
      <c r="J3115" t="s">
        <v>130</v>
      </c>
      <c r="K3115" t="s">
        <v>131</v>
      </c>
      <c r="L3115" t="s">
        <v>9197</v>
      </c>
      <c r="M3115" t="s">
        <v>9198</v>
      </c>
      <c r="N3115">
        <v>1.584166666</v>
      </c>
      <c r="O3115">
        <v>0</v>
      </c>
      <c r="P3115">
        <v>15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23.762499999999999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2178098</v>
      </c>
      <c r="B3116">
        <v>1</v>
      </c>
      <c r="C3116" t="s">
        <v>76</v>
      </c>
      <c r="D3116" t="s">
        <v>79</v>
      </c>
      <c r="E3116" t="s">
        <v>181</v>
      </c>
      <c r="F3116" t="s">
        <v>4451</v>
      </c>
      <c r="G3116" t="s">
        <v>183</v>
      </c>
      <c r="H3116" t="s">
        <v>46</v>
      </c>
      <c r="I3116" t="s">
        <v>129</v>
      </c>
      <c r="J3116" t="s">
        <v>130</v>
      </c>
      <c r="K3116" t="s">
        <v>131</v>
      </c>
      <c r="L3116" t="s">
        <v>9199</v>
      </c>
      <c r="M3116" t="s">
        <v>9200</v>
      </c>
      <c r="N3116">
        <v>1.6458333329999999</v>
      </c>
      <c r="O3116">
        <v>0</v>
      </c>
      <c r="P3116">
        <v>4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6.5833329999999997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2178105</v>
      </c>
      <c r="B3117">
        <v>1</v>
      </c>
      <c r="C3117" t="s">
        <v>76</v>
      </c>
      <c r="D3117" t="s">
        <v>96</v>
      </c>
      <c r="E3117" t="s">
        <v>186</v>
      </c>
      <c r="F3117" t="s">
        <v>9201</v>
      </c>
      <c r="G3117" t="s">
        <v>136</v>
      </c>
      <c r="H3117" t="s">
        <v>47</v>
      </c>
      <c r="I3117" t="s">
        <v>129</v>
      </c>
      <c r="J3117" t="s">
        <v>130</v>
      </c>
      <c r="K3117" t="s">
        <v>131</v>
      </c>
      <c r="L3117" t="s">
        <v>9202</v>
      </c>
      <c r="M3117" t="s">
        <v>9203</v>
      </c>
      <c r="N3117">
        <v>0.72750000000000004</v>
      </c>
      <c r="O3117">
        <v>199</v>
      </c>
      <c r="P3117">
        <v>601</v>
      </c>
      <c r="Q3117">
        <v>0</v>
      </c>
      <c r="R3117">
        <v>0</v>
      </c>
      <c r="S3117">
        <v>0</v>
      </c>
      <c r="T3117">
        <v>0</v>
      </c>
      <c r="U3117">
        <v>144.77250000000001</v>
      </c>
      <c r="V3117">
        <v>437.22750000000002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2178117</v>
      </c>
      <c r="B3118">
        <v>1</v>
      </c>
      <c r="C3118" t="s">
        <v>76</v>
      </c>
      <c r="D3118" t="s">
        <v>95</v>
      </c>
      <c r="E3118" t="s">
        <v>126</v>
      </c>
      <c r="F3118" t="s">
        <v>9204</v>
      </c>
      <c r="G3118" t="s">
        <v>128</v>
      </c>
      <c r="H3118" t="s">
        <v>46</v>
      </c>
      <c r="I3118" t="s">
        <v>129</v>
      </c>
      <c r="J3118" t="s">
        <v>130</v>
      </c>
      <c r="K3118" t="s">
        <v>131</v>
      </c>
      <c r="L3118" t="s">
        <v>9205</v>
      </c>
      <c r="M3118" t="s">
        <v>9206</v>
      </c>
      <c r="N3118">
        <v>1.9697222219999999</v>
      </c>
      <c r="O3118">
        <v>0</v>
      </c>
      <c r="P3118">
        <v>6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11.818333000000001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2178115</v>
      </c>
      <c r="B3119">
        <v>1</v>
      </c>
      <c r="C3119" t="s">
        <v>77</v>
      </c>
      <c r="D3119" t="s">
        <v>124</v>
      </c>
      <c r="E3119" t="s">
        <v>161</v>
      </c>
      <c r="F3119" t="s">
        <v>9207</v>
      </c>
      <c r="G3119" t="s">
        <v>402</v>
      </c>
      <c r="H3119" t="s">
        <v>46</v>
      </c>
      <c r="I3119" t="s">
        <v>129</v>
      </c>
      <c r="J3119" t="s">
        <v>130</v>
      </c>
      <c r="K3119" t="s">
        <v>131</v>
      </c>
      <c r="L3119" t="s">
        <v>9208</v>
      </c>
      <c r="M3119" t="s">
        <v>9209</v>
      </c>
      <c r="N3119">
        <v>0.99027777699999997</v>
      </c>
      <c r="O3119">
        <v>0</v>
      </c>
      <c r="P3119">
        <v>439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434.731944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2178116</v>
      </c>
      <c r="B3120">
        <v>1</v>
      </c>
      <c r="C3120" t="s">
        <v>76</v>
      </c>
      <c r="D3120" t="s">
        <v>81</v>
      </c>
      <c r="E3120" t="s">
        <v>181</v>
      </c>
      <c r="F3120" t="s">
        <v>9210</v>
      </c>
      <c r="G3120" t="s">
        <v>183</v>
      </c>
      <c r="H3120" t="s">
        <v>46</v>
      </c>
      <c r="I3120" t="s">
        <v>129</v>
      </c>
      <c r="J3120" t="s">
        <v>130</v>
      </c>
      <c r="K3120" t="s">
        <v>131</v>
      </c>
      <c r="L3120" t="s">
        <v>9211</v>
      </c>
      <c r="M3120" t="s">
        <v>9212</v>
      </c>
      <c r="N3120">
        <v>2.5261111110000001</v>
      </c>
      <c r="O3120">
        <v>0</v>
      </c>
      <c r="P3120">
        <v>19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47.996110999999999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2178202</v>
      </c>
      <c r="B3121">
        <v>1</v>
      </c>
      <c r="C3121" t="s">
        <v>76</v>
      </c>
      <c r="D3121" t="s">
        <v>88</v>
      </c>
      <c r="E3121" t="s">
        <v>718</v>
      </c>
      <c r="F3121" t="s">
        <v>9213</v>
      </c>
      <c r="G3121" t="s">
        <v>269</v>
      </c>
      <c r="H3121" t="s">
        <v>46</v>
      </c>
      <c r="I3121" t="s">
        <v>129</v>
      </c>
      <c r="J3121" t="s">
        <v>130</v>
      </c>
      <c r="K3121" t="s">
        <v>131</v>
      </c>
      <c r="L3121" t="s">
        <v>9214</v>
      </c>
      <c r="M3121" t="s">
        <v>9215</v>
      </c>
      <c r="N3121">
        <v>7.431944444</v>
      </c>
      <c r="O3121">
        <v>0</v>
      </c>
      <c r="P3121">
        <v>31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230.390278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2178119</v>
      </c>
      <c r="B3122">
        <v>1</v>
      </c>
      <c r="C3122" t="s">
        <v>77</v>
      </c>
      <c r="D3122" t="s">
        <v>123</v>
      </c>
      <c r="E3122" t="s">
        <v>181</v>
      </c>
      <c r="F3122" t="s">
        <v>9216</v>
      </c>
      <c r="G3122" t="s">
        <v>287</v>
      </c>
      <c r="H3122" t="s">
        <v>46</v>
      </c>
      <c r="I3122" t="s">
        <v>129</v>
      </c>
      <c r="J3122" t="s">
        <v>130</v>
      </c>
      <c r="K3122" t="s">
        <v>131</v>
      </c>
      <c r="L3122" t="s">
        <v>9217</v>
      </c>
      <c r="M3122" t="s">
        <v>9218</v>
      </c>
      <c r="N3122">
        <v>1.497777777</v>
      </c>
      <c r="O3122">
        <v>0</v>
      </c>
      <c r="P3122">
        <v>12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17.973333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2178170</v>
      </c>
      <c r="B3123">
        <v>1</v>
      </c>
      <c r="C3123" t="s">
        <v>76</v>
      </c>
      <c r="D3123" t="s">
        <v>89</v>
      </c>
      <c r="E3123" t="s">
        <v>126</v>
      </c>
      <c r="F3123" t="s">
        <v>9219</v>
      </c>
      <c r="G3123" t="s">
        <v>128</v>
      </c>
      <c r="H3123" t="s">
        <v>46</v>
      </c>
      <c r="I3123" t="s">
        <v>129</v>
      </c>
      <c r="J3123" t="s">
        <v>130</v>
      </c>
      <c r="K3123" t="s">
        <v>131</v>
      </c>
      <c r="L3123" t="s">
        <v>9220</v>
      </c>
      <c r="M3123" t="s">
        <v>9221</v>
      </c>
      <c r="N3123">
        <v>1.571666666</v>
      </c>
      <c r="O3123">
        <v>0</v>
      </c>
      <c r="P3123">
        <v>0</v>
      </c>
      <c r="Q3123">
        <v>0</v>
      </c>
      <c r="R3123">
        <v>6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9.43</v>
      </c>
      <c r="Y3123">
        <v>0</v>
      </c>
      <c r="Z3123">
        <v>0</v>
      </c>
    </row>
    <row r="3124" spans="1:26" x14ac:dyDescent="0.25">
      <c r="A3124">
        <v>2178124</v>
      </c>
      <c r="B3124">
        <v>1</v>
      </c>
      <c r="C3124" t="s">
        <v>77</v>
      </c>
      <c r="D3124" t="s">
        <v>120</v>
      </c>
      <c r="E3124" t="s">
        <v>126</v>
      </c>
      <c r="F3124" t="s">
        <v>9222</v>
      </c>
      <c r="G3124" t="s">
        <v>671</v>
      </c>
      <c r="H3124" t="s">
        <v>46</v>
      </c>
      <c r="I3124" t="s">
        <v>129</v>
      </c>
      <c r="J3124" t="s">
        <v>130</v>
      </c>
      <c r="K3124" t="s">
        <v>131</v>
      </c>
      <c r="L3124" t="s">
        <v>9223</v>
      </c>
      <c r="M3124" t="s">
        <v>9224</v>
      </c>
      <c r="N3124">
        <v>0.84</v>
      </c>
      <c r="O3124">
        <v>0</v>
      </c>
      <c r="P3124">
        <v>0</v>
      </c>
      <c r="Q3124">
        <v>0</v>
      </c>
      <c r="R3124">
        <v>21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17.64</v>
      </c>
      <c r="Y3124">
        <v>0</v>
      </c>
      <c r="Z3124">
        <v>0</v>
      </c>
    </row>
    <row r="3125" spans="1:26" x14ac:dyDescent="0.25">
      <c r="A3125">
        <v>2178125</v>
      </c>
      <c r="B3125">
        <v>1</v>
      </c>
      <c r="C3125" t="s">
        <v>76</v>
      </c>
      <c r="D3125" t="s">
        <v>79</v>
      </c>
      <c r="E3125" t="s">
        <v>181</v>
      </c>
      <c r="F3125" t="s">
        <v>9225</v>
      </c>
      <c r="G3125" t="s">
        <v>636</v>
      </c>
      <c r="H3125" t="s">
        <v>46</v>
      </c>
      <c r="I3125" t="s">
        <v>129</v>
      </c>
      <c r="J3125" t="s">
        <v>130</v>
      </c>
      <c r="K3125" t="s">
        <v>131</v>
      </c>
      <c r="L3125" t="s">
        <v>9226</v>
      </c>
      <c r="M3125" t="s">
        <v>9227</v>
      </c>
      <c r="N3125">
        <v>3.0786111109999998</v>
      </c>
      <c r="O3125">
        <v>0</v>
      </c>
      <c r="P3125">
        <v>13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40.021943999999998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2178134</v>
      </c>
      <c r="B3126">
        <v>1</v>
      </c>
      <c r="C3126" t="s">
        <v>76</v>
      </c>
      <c r="D3126" t="s">
        <v>94</v>
      </c>
      <c r="E3126" t="s">
        <v>181</v>
      </c>
      <c r="F3126" t="s">
        <v>9228</v>
      </c>
      <c r="G3126" t="s">
        <v>163</v>
      </c>
      <c r="H3126" t="s">
        <v>46</v>
      </c>
      <c r="I3126" t="s">
        <v>129</v>
      </c>
      <c r="J3126" t="s">
        <v>130</v>
      </c>
      <c r="K3126" t="s">
        <v>131</v>
      </c>
      <c r="L3126" t="s">
        <v>9229</v>
      </c>
      <c r="M3126" t="s">
        <v>9230</v>
      </c>
      <c r="N3126">
        <v>1.4544444439999999</v>
      </c>
      <c r="O3126">
        <v>0</v>
      </c>
      <c r="P3126">
        <v>2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2.9088889999999998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2178137</v>
      </c>
      <c r="B3127">
        <v>1</v>
      </c>
      <c r="C3127" t="s">
        <v>76</v>
      </c>
      <c r="D3127" t="s">
        <v>86</v>
      </c>
      <c r="E3127" t="s">
        <v>181</v>
      </c>
      <c r="F3127" t="s">
        <v>9231</v>
      </c>
      <c r="G3127" t="s">
        <v>183</v>
      </c>
      <c r="H3127" t="s">
        <v>46</v>
      </c>
      <c r="I3127" t="s">
        <v>129</v>
      </c>
      <c r="J3127" t="s">
        <v>130</v>
      </c>
      <c r="K3127" t="s">
        <v>131</v>
      </c>
      <c r="L3127" t="s">
        <v>9232</v>
      </c>
      <c r="M3127" t="s">
        <v>9233</v>
      </c>
      <c r="N3127">
        <v>3.358333333</v>
      </c>
      <c r="O3127">
        <v>0</v>
      </c>
      <c r="P3127">
        <v>1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3.358333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2178139</v>
      </c>
      <c r="B3128">
        <v>1</v>
      </c>
      <c r="C3128" t="s">
        <v>77</v>
      </c>
      <c r="D3128" t="s">
        <v>124</v>
      </c>
      <c r="E3128" t="s">
        <v>181</v>
      </c>
      <c r="F3128" t="s">
        <v>9234</v>
      </c>
      <c r="G3128" t="s">
        <v>287</v>
      </c>
      <c r="H3128" t="s">
        <v>46</v>
      </c>
      <c r="I3128" t="s">
        <v>129</v>
      </c>
      <c r="J3128" t="s">
        <v>130</v>
      </c>
      <c r="K3128" t="s">
        <v>131</v>
      </c>
      <c r="L3128" t="s">
        <v>9235</v>
      </c>
      <c r="M3128" t="s">
        <v>9236</v>
      </c>
      <c r="N3128">
        <v>1.229166666</v>
      </c>
      <c r="O3128">
        <v>0</v>
      </c>
      <c r="P3128">
        <v>13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15.979167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2178140</v>
      </c>
      <c r="B3129">
        <v>1</v>
      </c>
      <c r="C3129" t="s">
        <v>77</v>
      </c>
      <c r="D3129" t="s">
        <v>110</v>
      </c>
      <c r="E3129" t="s">
        <v>126</v>
      </c>
      <c r="F3129" t="s">
        <v>9237</v>
      </c>
      <c r="G3129" t="s">
        <v>128</v>
      </c>
      <c r="H3129" t="s">
        <v>46</v>
      </c>
      <c r="I3129" t="s">
        <v>129</v>
      </c>
      <c r="J3129" t="s">
        <v>130</v>
      </c>
      <c r="K3129" t="s">
        <v>131</v>
      </c>
      <c r="L3129" t="s">
        <v>9238</v>
      </c>
      <c r="M3129" t="s">
        <v>9239</v>
      </c>
      <c r="N3129">
        <v>0.87277777700000003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22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19.201111000000001</v>
      </c>
    </row>
    <row r="3130" spans="1:26" x14ac:dyDescent="0.25">
      <c r="A3130">
        <v>2178145</v>
      </c>
      <c r="B3130">
        <v>1</v>
      </c>
      <c r="C3130" t="s">
        <v>77</v>
      </c>
      <c r="D3130" t="s">
        <v>119</v>
      </c>
      <c r="E3130" t="s">
        <v>181</v>
      </c>
      <c r="F3130" t="s">
        <v>9240</v>
      </c>
      <c r="G3130" t="s">
        <v>194</v>
      </c>
      <c r="H3130" t="s">
        <v>46</v>
      </c>
      <c r="I3130" t="s">
        <v>129</v>
      </c>
      <c r="J3130" t="s">
        <v>130</v>
      </c>
      <c r="K3130" t="s">
        <v>131</v>
      </c>
      <c r="L3130" t="s">
        <v>9173</v>
      </c>
      <c r="M3130" t="s">
        <v>9241</v>
      </c>
      <c r="N3130">
        <v>6.3519444439999999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1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6.3519439999999996</v>
      </c>
    </row>
    <row r="3131" spans="1:26" x14ac:dyDescent="0.25">
      <c r="A3131">
        <v>2178144</v>
      </c>
      <c r="B3131">
        <v>1</v>
      </c>
      <c r="C3131" t="s">
        <v>76</v>
      </c>
      <c r="D3131" t="s">
        <v>101</v>
      </c>
      <c r="E3131" t="s">
        <v>143</v>
      </c>
      <c r="F3131" t="s">
        <v>9242</v>
      </c>
      <c r="G3131" t="s">
        <v>9243</v>
      </c>
      <c r="H3131" t="s">
        <v>47</v>
      </c>
      <c r="I3131" t="s">
        <v>129</v>
      </c>
      <c r="J3131" t="s">
        <v>130</v>
      </c>
      <c r="K3131" t="s">
        <v>131</v>
      </c>
      <c r="L3131" t="s">
        <v>9244</v>
      </c>
      <c r="M3131" t="s">
        <v>9245</v>
      </c>
      <c r="N3131">
        <v>2.6077777769999999</v>
      </c>
      <c r="O3131">
        <v>0</v>
      </c>
      <c r="P3131">
        <v>626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1632.4688880000001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2178151</v>
      </c>
      <c r="B3132">
        <v>1</v>
      </c>
      <c r="C3132" t="s">
        <v>76</v>
      </c>
      <c r="D3132" t="s">
        <v>80</v>
      </c>
      <c r="E3132" t="s">
        <v>181</v>
      </c>
      <c r="F3132" t="s">
        <v>9246</v>
      </c>
      <c r="G3132" t="s">
        <v>183</v>
      </c>
      <c r="H3132" t="s">
        <v>46</v>
      </c>
      <c r="I3132" t="s">
        <v>129</v>
      </c>
      <c r="J3132" t="s">
        <v>130</v>
      </c>
      <c r="K3132" t="s">
        <v>131</v>
      </c>
      <c r="L3132" t="s">
        <v>9247</v>
      </c>
      <c r="M3132" t="s">
        <v>9248</v>
      </c>
      <c r="N3132">
        <v>9.5108333330000008</v>
      </c>
      <c r="O3132">
        <v>0</v>
      </c>
      <c r="P3132">
        <v>6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57.064999999999998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2178161</v>
      </c>
      <c r="B3133">
        <v>1</v>
      </c>
      <c r="C3133" t="s">
        <v>77</v>
      </c>
      <c r="D3133" t="s">
        <v>111</v>
      </c>
      <c r="E3133" t="s">
        <v>143</v>
      </c>
      <c r="F3133" t="s">
        <v>9249</v>
      </c>
      <c r="G3133" t="s">
        <v>279</v>
      </c>
      <c r="H3133" t="s">
        <v>47</v>
      </c>
      <c r="I3133" t="s">
        <v>129</v>
      </c>
      <c r="J3133" t="s">
        <v>130</v>
      </c>
      <c r="K3133" t="s">
        <v>131</v>
      </c>
      <c r="L3133" t="s">
        <v>9250</v>
      </c>
      <c r="M3133" t="s">
        <v>9251</v>
      </c>
      <c r="N3133">
        <v>4.3955555549999996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15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65.933333000000005</v>
      </c>
    </row>
    <row r="3134" spans="1:26" x14ac:dyDescent="0.25">
      <c r="A3134">
        <v>2178154</v>
      </c>
      <c r="B3134">
        <v>1</v>
      </c>
      <c r="C3134" t="s">
        <v>76</v>
      </c>
      <c r="D3134" t="s">
        <v>97</v>
      </c>
      <c r="E3134" t="s">
        <v>126</v>
      </c>
      <c r="F3134" t="s">
        <v>3888</v>
      </c>
      <c r="G3134" t="s">
        <v>671</v>
      </c>
      <c r="H3134" t="s">
        <v>46</v>
      </c>
      <c r="I3134" t="s">
        <v>129</v>
      </c>
      <c r="J3134" t="s">
        <v>130</v>
      </c>
      <c r="K3134" t="s">
        <v>131</v>
      </c>
      <c r="L3134" t="s">
        <v>9252</v>
      </c>
      <c r="M3134" t="s">
        <v>9253</v>
      </c>
      <c r="N3134">
        <v>2.2961111110000001</v>
      </c>
      <c r="O3134">
        <v>0</v>
      </c>
      <c r="P3134">
        <v>77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176.800556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2178164</v>
      </c>
      <c r="B3135">
        <v>1</v>
      </c>
      <c r="C3135" t="s">
        <v>76</v>
      </c>
      <c r="D3135" t="s">
        <v>78</v>
      </c>
      <c r="E3135" t="s">
        <v>181</v>
      </c>
      <c r="F3135" t="s">
        <v>9254</v>
      </c>
      <c r="G3135" t="s">
        <v>194</v>
      </c>
      <c r="H3135" t="s">
        <v>46</v>
      </c>
      <c r="I3135" t="s">
        <v>129</v>
      </c>
      <c r="J3135" t="s">
        <v>130</v>
      </c>
      <c r="K3135" t="s">
        <v>131</v>
      </c>
      <c r="L3135" t="s">
        <v>9255</v>
      </c>
      <c r="M3135" t="s">
        <v>9256</v>
      </c>
      <c r="N3135">
        <v>0.61722222199999999</v>
      </c>
      <c r="O3135">
        <v>0</v>
      </c>
      <c r="P3135">
        <v>22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13.578889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2178160</v>
      </c>
      <c r="B3136">
        <v>1</v>
      </c>
      <c r="C3136" t="s">
        <v>77</v>
      </c>
      <c r="D3136" t="s">
        <v>109</v>
      </c>
      <c r="E3136" t="s">
        <v>134</v>
      </c>
      <c r="F3136" t="s">
        <v>9257</v>
      </c>
      <c r="G3136" t="s">
        <v>136</v>
      </c>
      <c r="H3136" t="s">
        <v>47</v>
      </c>
      <c r="I3136" t="s">
        <v>129</v>
      </c>
      <c r="J3136" t="s">
        <v>130</v>
      </c>
      <c r="K3136" t="s">
        <v>131</v>
      </c>
      <c r="L3136" t="s">
        <v>9258</v>
      </c>
      <c r="M3136" t="s">
        <v>9259</v>
      </c>
      <c r="N3136">
        <v>1.433611111</v>
      </c>
      <c r="O3136">
        <v>30</v>
      </c>
      <c r="P3136">
        <v>1086</v>
      </c>
      <c r="Q3136">
        <v>0</v>
      </c>
      <c r="R3136">
        <v>0</v>
      </c>
      <c r="S3136">
        <v>0</v>
      </c>
      <c r="T3136">
        <v>103</v>
      </c>
      <c r="U3136">
        <v>43.008333</v>
      </c>
      <c r="V3136">
        <v>1556.9016670000001</v>
      </c>
      <c r="W3136">
        <v>0</v>
      </c>
      <c r="X3136">
        <v>0</v>
      </c>
      <c r="Y3136">
        <v>0</v>
      </c>
      <c r="Z3136">
        <v>147.66194400000001</v>
      </c>
    </row>
    <row r="3137" spans="1:26" x14ac:dyDescent="0.25">
      <c r="A3137">
        <v>2178162</v>
      </c>
      <c r="B3137">
        <v>1</v>
      </c>
      <c r="C3137" t="s">
        <v>77</v>
      </c>
      <c r="D3137" t="s">
        <v>123</v>
      </c>
      <c r="E3137" t="s">
        <v>126</v>
      </c>
      <c r="F3137" t="s">
        <v>9260</v>
      </c>
      <c r="G3137" t="s">
        <v>128</v>
      </c>
      <c r="H3137" t="s">
        <v>46</v>
      </c>
      <c r="I3137" t="s">
        <v>129</v>
      </c>
      <c r="J3137" t="s">
        <v>130</v>
      </c>
      <c r="K3137" t="s">
        <v>131</v>
      </c>
      <c r="L3137" t="s">
        <v>9261</v>
      </c>
      <c r="M3137" t="s">
        <v>9262</v>
      </c>
      <c r="N3137">
        <v>5.1641666659999999</v>
      </c>
      <c r="O3137">
        <v>0</v>
      </c>
      <c r="P3137">
        <v>27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139.4325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2178166</v>
      </c>
      <c r="B3138">
        <v>1</v>
      </c>
      <c r="C3138" t="s">
        <v>76</v>
      </c>
      <c r="D3138" t="s">
        <v>92</v>
      </c>
      <c r="E3138" t="s">
        <v>126</v>
      </c>
      <c r="F3138" t="s">
        <v>9263</v>
      </c>
      <c r="G3138" t="s">
        <v>6674</v>
      </c>
      <c r="H3138" t="s">
        <v>46</v>
      </c>
      <c r="I3138" t="s">
        <v>129</v>
      </c>
      <c r="J3138" t="s">
        <v>130</v>
      </c>
      <c r="K3138" t="s">
        <v>131</v>
      </c>
      <c r="L3138" t="s">
        <v>9264</v>
      </c>
      <c r="M3138" t="s">
        <v>9265</v>
      </c>
      <c r="N3138">
        <v>1.9472222219999999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33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64.258332999999993</v>
      </c>
    </row>
    <row r="3139" spans="1:26" x14ac:dyDescent="0.25">
      <c r="A3139">
        <v>2178173</v>
      </c>
      <c r="B3139">
        <v>1</v>
      </c>
      <c r="C3139" t="s">
        <v>76</v>
      </c>
      <c r="D3139" t="s">
        <v>104</v>
      </c>
      <c r="E3139" t="s">
        <v>181</v>
      </c>
      <c r="F3139" t="s">
        <v>9266</v>
      </c>
      <c r="G3139" t="s">
        <v>194</v>
      </c>
      <c r="H3139" t="s">
        <v>46</v>
      </c>
      <c r="I3139" t="s">
        <v>129</v>
      </c>
      <c r="J3139" t="s">
        <v>130</v>
      </c>
      <c r="K3139" t="s">
        <v>131</v>
      </c>
      <c r="L3139" t="s">
        <v>9267</v>
      </c>
      <c r="M3139" t="s">
        <v>9268</v>
      </c>
      <c r="N3139">
        <v>5.4052777770000002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1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5.405278</v>
      </c>
    </row>
    <row r="3140" spans="1:26" x14ac:dyDescent="0.25">
      <c r="A3140">
        <v>2178225</v>
      </c>
      <c r="B3140">
        <v>1</v>
      </c>
      <c r="C3140" t="s">
        <v>76</v>
      </c>
      <c r="D3140" t="s">
        <v>88</v>
      </c>
      <c r="E3140" t="s">
        <v>181</v>
      </c>
      <c r="F3140" t="s">
        <v>9269</v>
      </c>
      <c r="G3140" t="s">
        <v>194</v>
      </c>
      <c r="H3140" t="s">
        <v>46</v>
      </c>
      <c r="I3140" t="s">
        <v>129</v>
      </c>
      <c r="J3140" t="s">
        <v>130</v>
      </c>
      <c r="K3140" t="s">
        <v>131</v>
      </c>
      <c r="L3140" t="s">
        <v>9270</v>
      </c>
      <c r="M3140" t="s">
        <v>9271</v>
      </c>
      <c r="N3140">
        <v>4.5555555549999998</v>
      </c>
      <c r="O3140">
        <v>0</v>
      </c>
      <c r="P3140">
        <v>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4.5555560000000002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2178206</v>
      </c>
      <c r="B3141">
        <v>1</v>
      </c>
      <c r="C3141" t="s">
        <v>76</v>
      </c>
      <c r="D3141" t="s">
        <v>80</v>
      </c>
      <c r="E3141" t="s">
        <v>181</v>
      </c>
      <c r="F3141" t="s">
        <v>9272</v>
      </c>
      <c r="G3141" t="s">
        <v>287</v>
      </c>
      <c r="H3141" t="s">
        <v>46</v>
      </c>
      <c r="I3141" t="s">
        <v>129</v>
      </c>
      <c r="J3141" t="s">
        <v>130</v>
      </c>
      <c r="K3141" t="s">
        <v>131</v>
      </c>
      <c r="L3141" t="s">
        <v>9273</v>
      </c>
      <c r="M3141" t="s">
        <v>9274</v>
      </c>
      <c r="N3141">
        <v>2.4211111110000001</v>
      </c>
      <c r="O3141">
        <v>0</v>
      </c>
      <c r="P3141">
        <v>5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12.105556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2178195</v>
      </c>
      <c r="B3142">
        <v>1</v>
      </c>
      <c r="C3142" t="s">
        <v>76</v>
      </c>
      <c r="D3142" t="s">
        <v>97</v>
      </c>
      <c r="E3142" t="s">
        <v>181</v>
      </c>
      <c r="F3142" t="s">
        <v>9275</v>
      </c>
      <c r="G3142" t="s">
        <v>194</v>
      </c>
      <c r="H3142" t="s">
        <v>46</v>
      </c>
      <c r="I3142" t="s">
        <v>129</v>
      </c>
      <c r="J3142" t="s">
        <v>130</v>
      </c>
      <c r="K3142" t="s">
        <v>131</v>
      </c>
      <c r="L3142" t="s">
        <v>9276</v>
      </c>
      <c r="M3142" t="s">
        <v>9277</v>
      </c>
      <c r="N3142">
        <v>1.8872222219999999</v>
      </c>
      <c r="O3142">
        <v>0</v>
      </c>
      <c r="P3142">
        <v>1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1.887222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2178186</v>
      </c>
      <c r="B3143">
        <v>1</v>
      </c>
      <c r="C3143" t="s">
        <v>76</v>
      </c>
      <c r="D3143" t="s">
        <v>86</v>
      </c>
      <c r="E3143" t="s">
        <v>181</v>
      </c>
      <c r="F3143" t="s">
        <v>9278</v>
      </c>
      <c r="G3143" t="s">
        <v>194</v>
      </c>
      <c r="H3143" t="s">
        <v>46</v>
      </c>
      <c r="I3143" t="s">
        <v>129</v>
      </c>
      <c r="J3143" t="s">
        <v>130</v>
      </c>
      <c r="K3143" t="s">
        <v>131</v>
      </c>
      <c r="L3143" t="s">
        <v>9279</v>
      </c>
      <c r="M3143" t="s">
        <v>9280</v>
      </c>
      <c r="N3143">
        <v>4.6338888880000004</v>
      </c>
      <c r="O3143">
        <v>0</v>
      </c>
      <c r="P3143">
        <v>5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23.169443999999999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2178178</v>
      </c>
      <c r="B3144">
        <v>1</v>
      </c>
      <c r="C3144" t="s">
        <v>76</v>
      </c>
      <c r="D3144" t="s">
        <v>93</v>
      </c>
      <c r="E3144" t="s">
        <v>181</v>
      </c>
      <c r="F3144" t="s">
        <v>9281</v>
      </c>
      <c r="G3144" t="s">
        <v>183</v>
      </c>
      <c r="H3144" t="s">
        <v>46</v>
      </c>
      <c r="I3144" t="s">
        <v>129</v>
      </c>
      <c r="J3144" t="s">
        <v>130</v>
      </c>
      <c r="K3144" t="s">
        <v>131</v>
      </c>
      <c r="L3144" t="s">
        <v>9282</v>
      </c>
      <c r="M3144" t="s">
        <v>9283</v>
      </c>
      <c r="N3144">
        <v>0.90333333299999996</v>
      </c>
      <c r="O3144">
        <v>0</v>
      </c>
      <c r="P3144">
        <v>1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0.90333300000000005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2178187</v>
      </c>
      <c r="B3145">
        <v>1</v>
      </c>
      <c r="C3145" t="s">
        <v>76</v>
      </c>
      <c r="D3145" t="s">
        <v>81</v>
      </c>
      <c r="E3145" t="s">
        <v>181</v>
      </c>
      <c r="F3145" t="s">
        <v>9284</v>
      </c>
      <c r="G3145" t="s">
        <v>287</v>
      </c>
      <c r="H3145" t="s">
        <v>46</v>
      </c>
      <c r="I3145" t="s">
        <v>129</v>
      </c>
      <c r="J3145" t="s">
        <v>130</v>
      </c>
      <c r="K3145" t="s">
        <v>131</v>
      </c>
      <c r="L3145" t="s">
        <v>9285</v>
      </c>
      <c r="M3145" t="s">
        <v>9286</v>
      </c>
      <c r="N3145">
        <v>6.7980555550000004</v>
      </c>
      <c r="O3145">
        <v>0</v>
      </c>
      <c r="P3145">
        <v>11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74.778610999999998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2178203</v>
      </c>
      <c r="B3146">
        <v>1</v>
      </c>
      <c r="C3146" t="s">
        <v>76</v>
      </c>
      <c r="D3146" t="s">
        <v>89</v>
      </c>
      <c r="E3146" t="s">
        <v>181</v>
      </c>
      <c r="F3146" t="s">
        <v>9287</v>
      </c>
      <c r="G3146" t="s">
        <v>183</v>
      </c>
      <c r="H3146" t="s">
        <v>46</v>
      </c>
      <c r="I3146" t="s">
        <v>129</v>
      </c>
      <c r="J3146" t="s">
        <v>130</v>
      </c>
      <c r="K3146" t="s">
        <v>131</v>
      </c>
      <c r="L3146" t="s">
        <v>9288</v>
      </c>
      <c r="M3146" t="s">
        <v>9289</v>
      </c>
      <c r="N3146">
        <v>6.6627777769999996</v>
      </c>
      <c r="O3146">
        <v>0</v>
      </c>
      <c r="P3146">
        <v>1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6.6627780000000003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2178190</v>
      </c>
      <c r="B3147">
        <v>1</v>
      </c>
      <c r="C3147" t="s">
        <v>76</v>
      </c>
      <c r="D3147" t="s">
        <v>78</v>
      </c>
      <c r="E3147" t="s">
        <v>181</v>
      </c>
      <c r="F3147" t="s">
        <v>9290</v>
      </c>
      <c r="G3147" t="s">
        <v>194</v>
      </c>
      <c r="H3147" t="s">
        <v>46</v>
      </c>
      <c r="I3147" t="s">
        <v>129</v>
      </c>
      <c r="J3147" t="s">
        <v>130</v>
      </c>
      <c r="K3147" t="s">
        <v>131</v>
      </c>
      <c r="L3147" t="s">
        <v>9291</v>
      </c>
      <c r="M3147" t="s">
        <v>9292</v>
      </c>
      <c r="N3147">
        <v>5.0752777770000002</v>
      </c>
      <c r="O3147">
        <v>0</v>
      </c>
      <c r="P3147">
        <v>1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5.075278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2178196</v>
      </c>
      <c r="B3148">
        <v>1</v>
      </c>
      <c r="C3148" t="s">
        <v>77</v>
      </c>
      <c r="D3148" t="s">
        <v>114</v>
      </c>
      <c r="E3148" t="s">
        <v>126</v>
      </c>
      <c r="F3148" t="s">
        <v>9293</v>
      </c>
      <c r="G3148" t="s">
        <v>128</v>
      </c>
      <c r="H3148" t="s">
        <v>46</v>
      </c>
      <c r="I3148" t="s">
        <v>129</v>
      </c>
      <c r="J3148" t="s">
        <v>130</v>
      </c>
      <c r="K3148" t="s">
        <v>131</v>
      </c>
      <c r="L3148" t="s">
        <v>9294</v>
      </c>
      <c r="M3148" t="s">
        <v>9295</v>
      </c>
      <c r="N3148">
        <v>2.161944444</v>
      </c>
      <c r="O3148">
        <v>0</v>
      </c>
      <c r="P3148">
        <v>8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17.295556000000001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2178192</v>
      </c>
      <c r="B3149">
        <v>1</v>
      </c>
      <c r="C3149" t="s">
        <v>77</v>
      </c>
      <c r="D3149" t="s">
        <v>108</v>
      </c>
      <c r="E3149" t="s">
        <v>813</v>
      </c>
      <c r="F3149" t="s">
        <v>9296</v>
      </c>
      <c r="G3149" t="s">
        <v>136</v>
      </c>
      <c r="H3149" t="s">
        <v>47</v>
      </c>
      <c r="I3149" t="s">
        <v>283</v>
      </c>
      <c r="J3149" t="s">
        <v>130</v>
      </c>
      <c r="K3149" t="s">
        <v>131</v>
      </c>
      <c r="L3149" t="s">
        <v>9297</v>
      </c>
      <c r="M3149" t="s">
        <v>9298</v>
      </c>
      <c r="N3149">
        <v>4.1666665999999998E-2</v>
      </c>
      <c r="O3149">
        <v>30</v>
      </c>
      <c r="P3149">
        <v>626</v>
      </c>
      <c r="Q3149">
        <v>0</v>
      </c>
      <c r="R3149">
        <v>0</v>
      </c>
      <c r="S3149">
        <v>0</v>
      </c>
      <c r="T3149">
        <v>0</v>
      </c>
      <c r="U3149">
        <v>1.25</v>
      </c>
      <c r="V3149">
        <v>26.083333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2178200</v>
      </c>
      <c r="B3150">
        <v>1</v>
      </c>
      <c r="C3150" t="s">
        <v>77</v>
      </c>
      <c r="D3150" t="s">
        <v>123</v>
      </c>
      <c r="E3150" t="s">
        <v>161</v>
      </c>
      <c r="F3150" t="s">
        <v>9299</v>
      </c>
      <c r="G3150" t="s">
        <v>6674</v>
      </c>
      <c r="H3150" t="s">
        <v>46</v>
      </c>
      <c r="I3150" t="s">
        <v>129</v>
      </c>
      <c r="J3150" t="s">
        <v>130</v>
      </c>
      <c r="K3150" t="s">
        <v>131</v>
      </c>
      <c r="L3150" t="s">
        <v>9300</v>
      </c>
      <c r="M3150" t="s">
        <v>9301</v>
      </c>
      <c r="N3150">
        <v>5.3097222220000004</v>
      </c>
      <c r="O3150">
        <v>0</v>
      </c>
      <c r="P3150">
        <v>7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37.168056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2178199</v>
      </c>
      <c r="B3151">
        <v>1</v>
      </c>
      <c r="C3151" t="s">
        <v>76</v>
      </c>
      <c r="D3151" t="s">
        <v>96</v>
      </c>
      <c r="E3151" t="s">
        <v>143</v>
      </c>
      <c r="F3151" t="s">
        <v>9302</v>
      </c>
      <c r="G3151" t="s">
        <v>136</v>
      </c>
      <c r="H3151" t="s">
        <v>47</v>
      </c>
      <c r="I3151" t="s">
        <v>129</v>
      </c>
      <c r="J3151" t="s">
        <v>130</v>
      </c>
      <c r="K3151" t="s">
        <v>131</v>
      </c>
      <c r="L3151" t="s">
        <v>9303</v>
      </c>
      <c r="M3151" t="s">
        <v>9304</v>
      </c>
      <c r="N3151">
        <v>0.57250000000000001</v>
      </c>
      <c r="O3151">
        <v>17</v>
      </c>
      <c r="P3151">
        <v>6838</v>
      </c>
      <c r="Q3151">
        <v>0</v>
      </c>
      <c r="R3151">
        <v>0</v>
      </c>
      <c r="S3151">
        <v>0</v>
      </c>
      <c r="T3151">
        <v>0</v>
      </c>
      <c r="U3151">
        <v>9.7324999999999999</v>
      </c>
      <c r="V3151">
        <v>3914.7550000000001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2178204</v>
      </c>
      <c r="B3152">
        <v>1</v>
      </c>
      <c r="C3152" t="s">
        <v>76</v>
      </c>
      <c r="D3152" t="s">
        <v>104</v>
      </c>
      <c r="E3152" t="s">
        <v>126</v>
      </c>
      <c r="F3152" t="s">
        <v>9305</v>
      </c>
      <c r="G3152" t="s">
        <v>152</v>
      </c>
      <c r="H3152" t="s">
        <v>46</v>
      </c>
      <c r="I3152" t="s">
        <v>129</v>
      </c>
      <c r="J3152" t="s">
        <v>130</v>
      </c>
      <c r="K3152" t="s">
        <v>131</v>
      </c>
      <c r="L3152" t="s">
        <v>9306</v>
      </c>
      <c r="M3152" t="s">
        <v>9307</v>
      </c>
      <c r="N3152">
        <v>0.55638888799999997</v>
      </c>
      <c r="O3152">
        <v>0</v>
      </c>
      <c r="P3152">
        <v>0</v>
      </c>
      <c r="Q3152">
        <v>0</v>
      </c>
      <c r="R3152">
        <v>38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21.142778</v>
      </c>
      <c r="Y3152">
        <v>0</v>
      </c>
      <c r="Z3152">
        <v>0</v>
      </c>
    </row>
    <row r="3153" spans="1:26" x14ac:dyDescent="0.25">
      <c r="A3153">
        <v>2178211</v>
      </c>
      <c r="B3153">
        <v>1</v>
      </c>
      <c r="C3153" t="s">
        <v>76</v>
      </c>
      <c r="D3153" t="s">
        <v>99</v>
      </c>
      <c r="E3153" t="s">
        <v>181</v>
      </c>
      <c r="F3153" t="s">
        <v>9308</v>
      </c>
      <c r="G3153" t="s">
        <v>636</v>
      </c>
      <c r="H3153" t="s">
        <v>46</v>
      </c>
      <c r="I3153" t="s">
        <v>129</v>
      </c>
      <c r="J3153" t="s">
        <v>15</v>
      </c>
      <c r="K3153" t="s">
        <v>131</v>
      </c>
      <c r="L3153" t="s">
        <v>9309</v>
      </c>
      <c r="M3153" t="s">
        <v>9310</v>
      </c>
      <c r="N3153">
        <v>6.068888888</v>
      </c>
      <c r="O3153">
        <v>0</v>
      </c>
      <c r="P3153">
        <v>6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36.413333000000002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2178209</v>
      </c>
      <c r="B3154">
        <v>1</v>
      </c>
      <c r="C3154" t="s">
        <v>77</v>
      </c>
      <c r="D3154" t="s">
        <v>113</v>
      </c>
      <c r="E3154" t="s">
        <v>181</v>
      </c>
      <c r="F3154" t="s">
        <v>9311</v>
      </c>
      <c r="G3154" t="s">
        <v>194</v>
      </c>
      <c r="H3154" t="s">
        <v>46</v>
      </c>
      <c r="I3154" t="s">
        <v>129</v>
      </c>
      <c r="J3154" t="s">
        <v>130</v>
      </c>
      <c r="K3154" t="s">
        <v>131</v>
      </c>
      <c r="L3154" t="s">
        <v>9312</v>
      </c>
      <c r="M3154" t="s">
        <v>9313</v>
      </c>
      <c r="N3154">
        <v>0.9325</v>
      </c>
      <c r="O3154">
        <v>0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0.9325</v>
      </c>
      <c r="Y3154">
        <v>0</v>
      </c>
      <c r="Z3154">
        <v>0</v>
      </c>
    </row>
    <row r="3155" spans="1:26" x14ac:dyDescent="0.25">
      <c r="A3155">
        <v>2178227</v>
      </c>
      <c r="B3155">
        <v>1</v>
      </c>
      <c r="C3155" t="s">
        <v>76</v>
      </c>
      <c r="D3155" t="s">
        <v>92</v>
      </c>
      <c r="E3155" t="s">
        <v>718</v>
      </c>
      <c r="F3155" t="s">
        <v>5329</v>
      </c>
      <c r="G3155" t="s">
        <v>259</v>
      </c>
      <c r="H3155" t="s">
        <v>46</v>
      </c>
      <c r="I3155" t="s">
        <v>129</v>
      </c>
      <c r="J3155" t="s">
        <v>130</v>
      </c>
      <c r="K3155" t="s">
        <v>131</v>
      </c>
      <c r="L3155" t="s">
        <v>9314</v>
      </c>
      <c r="M3155" t="s">
        <v>9315</v>
      </c>
      <c r="N3155">
        <v>3.9316666659999999</v>
      </c>
      <c r="O3155">
        <v>0</v>
      </c>
      <c r="P3155">
        <v>0</v>
      </c>
      <c r="Q3155">
        <v>0</v>
      </c>
      <c r="R3155">
        <v>134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526.84333300000003</v>
      </c>
      <c r="Y3155">
        <v>0</v>
      </c>
      <c r="Z3155">
        <v>0</v>
      </c>
    </row>
    <row r="3156" spans="1:26" x14ac:dyDescent="0.25">
      <c r="A3156">
        <v>2178207</v>
      </c>
      <c r="B3156">
        <v>1</v>
      </c>
      <c r="C3156" t="s">
        <v>76</v>
      </c>
      <c r="D3156" t="s">
        <v>82</v>
      </c>
      <c r="E3156" t="s">
        <v>126</v>
      </c>
      <c r="F3156" t="s">
        <v>9316</v>
      </c>
      <c r="G3156" t="s">
        <v>140</v>
      </c>
      <c r="H3156" t="s">
        <v>46</v>
      </c>
      <c r="I3156" t="s">
        <v>129</v>
      </c>
      <c r="J3156" t="s">
        <v>130</v>
      </c>
      <c r="K3156" t="s">
        <v>131</v>
      </c>
      <c r="L3156" t="s">
        <v>9317</v>
      </c>
      <c r="M3156" t="s">
        <v>9318</v>
      </c>
      <c r="N3156">
        <v>4.3502777769999996</v>
      </c>
      <c r="O3156">
        <v>0</v>
      </c>
      <c r="P3156">
        <v>16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69.604444000000001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2178210</v>
      </c>
      <c r="B3157">
        <v>1</v>
      </c>
      <c r="C3157" t="s">
        <v>76</v>
      </c>
      <c r="D3157" t="s">
        <v>92</v>
      </c>
      <c r="E3157" t="s">
        <v>143</v>
      </c>
      <c r="F3157" t="s">
        <v>9319</v>
      </c>
      <c r="G3157" t="s">
        <v>279</v>
      </c>
      <c r="H3157" t="s">
        <v>47</v>
      </c>
      <c r="I3157" t="s">
        <v>129</v>
      </c>
      <c r="J3157" t="s">
        <v>130</v>
      </c>
      <c r="K3157" t="s">
        <v>131</v>
      </c>
      <c r="L3157" t="s">
        <v>9320</v>
      </c>
      <c r="M3157" t="s">
        <v>9321</v>
      </c>
      <c r="N3157">
        <v>0.68666666600000004</v>
      </c>
      <c r="O3157">
        <v>0</v>
      </c>
      <c r="P3157">
        <v>0</v>
      </c>
      <c r="Q3157">
        <v>6</v>
      </c>
      <c r="R3157">
        <v>573</v>
      </c>
      <c r="S3157">
        <v>0</v>
      </c>
      <c r="T3157">
        <v>0</v>
      </c>
      <c r="U3157">
        <v>0</v>
      </c>
      <c r="V3157">
        <v>0</v>
      </c>
      <c r="W3157">
        <v>4.12</v>
      </c>
      <c r="X3157">
        <v>393.46</v>
      </c>
      <c r="Y3157">
        <v>0</v>
      </c>
      <c r="Z3157">
        <v>0</v>
      </c>
    </row>
    <row r="3158" spans="1:26" x14ac:dyDescent="0.25">
      <c r="A3158">
        <v>2178229</v>
      </c>
      <c r="B3158">
        <v>1</v>
      </c>
      <c r="C3158" t="s">
        <v>76</v>
      </c>
      <c r="D3158" t="s">
        <v>78</v>
      </c>
      <c r="E3158" t="s">
        <v>718</v>
      </c>
      <c r="F3158" t="s">
        <v>9322</v>
      </c>
      <c r="G3158" t="s">
        <v>726</v>
      </c>
      <c r="H3158" t="s">
        <v>46</v>
      </c>
      <c r="I3158" t="s">
        <v>129</v>
      </c>
      <c r="J3158" t="s">
        <v>130</v>
      </c>
      <c r="K3158" t="s">
        <v>131</v>
      </c>
      <c r="L3158" t="s">
        <v>9323</v>
      </c>
      <c r="M3158" t="s">
        <v>9324</v>
      </c>
      <c r="N3158">
        <v>4.1658333330000001</v>
      </c>
      <c r="O3158">
        <v>0</v>
      </c>
      <c r="P3158">
        <v>72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299.94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2178237</v>
      </c>
      <c r="B3159">
        <v>1</v>
      </c>
      <c r="C3159" t="s">
        <v>77</v>
      </c>
      <c r="D3159" t="s">
        <v>118</v>
      </c>
      <c r="E3159" t="s">
        <v>181</v>
      </c>
      <c r="F3159" t="s">
        <v>9325</v>
      </c>
      <c r="G3159" t="s">
        <v>194</v>
      </c>
      <c r="H3159" t="s">
        <v>46</v>
      </c>
      <c r="I3159" t="s">
        <v>129</v>
      </c>
      <c r="J3159" t="s">
        <v>130</v>
      </c>
      <c r="K3159" t="s">
        <v>131</v>
      </c>
      <c r="L3159" t="s">
        <v>9326</v>
      </c>
      <c r="M3159" t="s">
        <v>8811</v>
      </c>
      <c r="N3159">
        <v>1.941944444</v>
      </c>
      <c r="O3159">
        <v>0</v>
      </c>
      <c r="P3159">
        <v>3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5.8258330000000003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2178255</v>
      </c>
      <c r="B3160">
        <v>1</v>
      </c>
      <c r="C3160" t="s">
        <v>77</v>
      </c>
      <c r="D3160" t="s">
        <v>112</v>
      </c>
      <c r="E3160" t="s">
        <v>181</v>
      </c>
      <c r="F3160" t="s">
        <v>9327</v>
      </c>
      <c r="G3160" t="s">
        <v>183</v>
      </c>
      <c r="H3160" t="s">
        <v>46</v>
      </c>
      <c r="I3160" t="s">
        <v>129</v>
      </c>
      <c r="J3160" t="s">
        <v>130</v>
      </c>
      <c r="K3160" t="s">
        <v>131</v>
      </c>
      <c r="L3160" t="s">
        <v>9328</v>
      </c>
      <c r="M3160" t="s">
        <v>9329</v>
      </c>
      <c r="N3160">
        <v>1.726388888</v>
      </c>
      <c r="O3160">
        <v>0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1.726389</v>
      </c>
      <c r="Y3160">
        <v>0</v>
      </c>
      <c r="Z3160">
        <v>0</v>
      </c>
    </row>
    <row r="3161" spans="1:26" x14ac:dyDescent="0.25">
      <c r="A3161">
        <v>2178231</v>
      </c>
      <c r="B3161">
        <v>1</v>
      </c>
      <c r="C3161" t="s">
        <v>77</v>
      </c>
      <c r="D3161" t="s">
        <v>119</v>
      </c>
      <c r="E3161" t="s">
        <v>181</v>
      </c>
      <c r="F3161" t="s">
        <v>9330</v>
      </c>
      <c r="G3161" t="s">
        <v>183</v>
      </c>
      <c r="H3161" t="s">
        <v>46</v>
      </c>
      <c r="I3161" t="s">
        <v>129</v>
      </c>
      <c r="J3161" t="s">
        <v>130</v>
      </c>
      <c r="K3161" t="s">
        <v>131</v>
      </c>
      <c r="L3161" t="s">
        <v>9331</v>
      </c>
      <c r="M3161" t="s">
        <v>9332</v>
      </c>
      <c r="N3161">
        <v>5.358055555</v>
      </c>
      <c r="O3161">
        <v>0</v>
      </c>
      <c r="P3161">
        <v>1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5.3580560000000004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2178217</v>
      </c>
      <c r="B3162">
        <v>1</v>
      </c>
      <c r="C3162" t="s">
        <v>76</v>
      </c>
      <c r="D3162" t="s">
        <v>80</v>
      </c>
      <c r="E3162" t="s">
        <v>718</v>
      </c>
      <c r="F3162" t="s">
        <v>9333</v>
      </c>
      <c r="G3162" t="s">
        <v>726</v>
      </c>
      <c r="H3162" t="s">
        <v>46</v>
      </c>
      <c r="I3162" t="s">
        <v>129</v>
      </c>
      <c r="J3162" t="s">
        <v>130</v>
      </c>
      <c r="K3162" t="s">
        <v>131</v>
      </c>
      <c r="L3162" t="s">
        <v>9334</v>
      </c>
      <c r="M3162" t="s">
        <v>9335</v>
      </c>
      <c r="N3162">
        <v>4.9175000000000004</v>
      </c>
      <c r="O3162">
        <v>0</v>
      </c>
      <c r="P3162">
        <v>64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314.72000000000003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2178223</v>
      </c>
      <c r="B3163">
        <v>1</v>
      </c>
      <c r="C3163" t="s">
        <v>76</v>
      </c>
      <c r="D3163" t="s">
        <v>89</v>
      </c>
      <c r="E3163" t="s">
        <v>718</v>
      </c>
      <c r="F3163" t="s">
        <v>9336</v>
      </c>
      <c r="G3163" t="s">
        <v>128</v>
      </c>
      <c r="H3163" t="s">
        <v>46</v>
      </c>
      <c r="I3163" t="s">
        <v>129</v>
      </c>
      <c r="J3163" t="s">
        <v>130</v>
      </c>
      <c r="K3163" t="s">
        <v>131</v>
      </c>
      <c r="L3163" t="s">
        <v>9337</v>
      </c>
      <c r="M3163" t="s">
        <v>9338</v>
      </c>
      <c r="N3163">
        <v>3.642222222</v>
      </c>
      <c r="O3163">
        <v>0</v>
      </c>
      <c r="P3163">
        <v>3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10.926667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2178233</v>
      </c>
      <c r="B3164">
        <v>1</v>
      </c>
      <c r="C3164" t="s">
        <v>76</v>
      </c>
      <c r="D3164" t="s">
        <v>83</v>
      </c>
      <c r="E3164" t="s">
        <v>181</v>
      </c>
      <c r="F3164" t="s">
        <v>9339</v>
      </c>
      <c r="G3164" t="s">
        <v>194</v>
      </c>
      <c r="H3164" t="s">
        <v>46</v>
      </c>
      <c r="I3164" t="s">
        <v>129</v>
      </c>
      <c r="J3164" t="s">
        <v>130</v>
      </c>
      <c r="K3164" t="s">
        <v>131</v>
      </c>
      <c r="L3164" t="s">
        <v>9340</v>
      </c>
      <c r="M3164" t="s">
        <v>9341</v>
      </c>
      <c r="N3164">
        <v>1.829722222</v>
      </c>
      <c r="O3164">
        <v>0</v>
      </c>
      <c r="P3164">
        <v>6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10.978332999999999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2178228</v>
      </c>
      <c r="B3165">
        <v>1</v>
      </c>
      <c r="C3165" t="s">
        <v>77</v>
      </c>
      <c r="D3165" t="s">
        <v>123</v>
      </c>
      <c r="E3165" t="s">
        <v>134</v>
      </c>
      <c r="F3165" t="s">
        <v>282</v>
      </c>
      <c r="G3165" t="s">
        <v>136</v>
      </c>
      <c r="H3165" t="s">
        <v>47</v>
      </c>
      <c r="I3165" t="s">
        <v>283</v>
      </c>
      <c r="J3165" t="s">
        <v>130</v>
      </c>
      <c r="K3165" t="s">
        <v>131</v>
      </c>
      <c r="L3165" t="s">
        <v>9342</v>
      </c>
      <c r="M3165" t="s">
        <v>9343</v>
      </c>
      <c r="N3165">
        <v>1.6666666E-2</v>
      </c>
      <c r="O3165">
        <v>35</v>
      </c>
      <c r="P3165">
        <v>1369</v>
      </c>
      <c r="Q3165">
        <v>0</v>
      </c>
      <c r="R3165">
        <v>0</v>
      </c>
      <c r="S3165">
        <v>0</v>
      </c>
      <c r="T3165">
        <v>0</v>
      </c>
      <c r="U3165">
        <v>0.58333299999999999</v>
      </c>
      <c r="V3165">
        <v>22.816666000000001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2178236</v>
      </c>
      <c r="B3166">
        <v>1</v>
      </c>
      <c r="C3166" t="s">
        <v>76</v>
      </c>
      <c r="D3166" t="s">
        <v>92</v>
      </c>
      <c r="E3166" t="s">
        <v>181</v>
      </c>
      <c r="F3166" t="s">
        <v>9344</v>
      </c>
      <c r="G3166" t="s">
        <v>183</v>
      </c>
      <c r="H3166" t="s">
        <v>46</v>
      </c>
      <c r="I3166" t="s">
        <v>129</v>
      </c>
      <c r="J3166" t="s">
        <v>130</v>
      </c>
      <c r="K3166" t="s">
        <v>131</v>
      </c>
      <c r="L3166" t="s">
        <v>9345</v>
      </c>
      <c r="M3166" t="s">
        <v>9346</v>
      </c>
      <c r="N3166">
        <v>2.6033333330000001</v>
      </c>
      <c r="O3166">
        <v>0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2.6033330000000001</v>
      </c>
      <c r="Y3166">
        <v>0</v>
      </c>
      <c r="Z3166">
        <v>0</v>
      </c>
    </row>
    <row r="3167" spans="1:26" x14ac:dyDescent="0.25">
      <c r="A3167">
        <v>2178238</v>
      </c>
      <c r="B3167">
        <v>1</v>
      </c>
      <c r="C3167" t="s">
        <v>76</v>
      </c>
      <c r="D3167" t="s">
        <v>89</v>
      </c>
      <c r="E3167" t="s">
        <v>126</v>
      </c>
      <c r="F3167" t="s">
        <v>9347</v>
      </c>
      <c r="G3167" t="s">
        <v>140</v>
      </c>
      <c r="H3167" t="s">
        <v>46</v>
      </c>
      <c r="I3167" t="s">
        <v>129</v>
      </c>
      <c r="J3167" t="s">
        <v>130</v>
      </c>
      <c r="K3167" t="s">
        <v>131</v>
      </c>
      <c r="L3167" t="s">
        <v>9348</v>
      </c>
      <c r="M3167" t="s">
        <v>9349</v>
      </c>
      <c r="N3167">
        <v>1.121388888</v>
      </c>
      <c r="O3167">
        <v>0</v>
      </c>
      <c r="P3167">
        <v>136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152.50888900000001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2178241</v>
      </c>
      <c r="B3168">
        <v>1</v>
      </c>
      <c r="C3168" t="s">
        <v>76</v>
      </c>
      <c r="D3168" t="s">
        <v>104</v>
      </c>
      <c r="E3168" t="s">
        <v>126</v>
      </c>
      <c r="F3168" t="s">
        <v>9350</v>
      </c>
      <c r="G3168" t="s">
        <v>1731</v>
      </c>
      <c r="H3168" t="s">
        <v>46</v>
      </c>
      <c r="I3168" t="s">
        <v>129</v>
      </c>
      <c r="J3168" t="s">
        <v>130</v>
      </c>
      <c r="K3168" t="s">
        <v>131</v>
      </c>
      <c r="L3168" t="s">
        <v>9351</v>
      </c>
      <c r="M3168" t="s">
        <v>9352</v>
      </c>
      <c r="N3168">
        <v>2.6552777769999998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23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61.071389000000003</v>
      </c>
    </row>
    <row r="3169" spans="1:26" x14ac:dyDescent="0.25">
      <c r="A3169">
        <v>2178240</v>
      </c>
      <c r="B3169">
        <v>1</v>
      </c>
      <c r="C3169" t="s">
        <v>76</v>
      </c>
      <c r="D3169" t="s">
        <v>101</v>
      </c>
      <c r="E3169" t="s">
        <v>181</v>
      </c>
      <c r="F3169" t="s">
        <v>9353</v>
      </c>
      <c r="G3169" t="s">
        <v>194</v>
      </c>
      <c r="H3169" t="s">
        <v>46</v>
      </c>
      <c r="I3169" t="s">
        <v>129</v>
      </c>
      <c r="J3169" t="s">
        <v>130</v>
      </c>
      <c r="K3169" t="s">
        <v>131</v>
      </c>
      <c r="L3169" t="s">
        <v>9354</v>
      </c>
      <c r="M3169" t="s">
        <v>9355</v>
      </c>
      <c r="N3169">
        <v>2.602777777</v>
      </c>
      <c r="O3169">
        <v>0</v>
      </c>
      <c r="P3169">
        <v>1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2.6027779999999998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2178242</v>
      </c>
      <c r="B3170">
        <v>1</v>
      </c>
      <c r="C3170" t="s">
        <v>77</v>
      </c>
      <c r="D3170" t="s">
        <v>123</v>
      </c>
      <c r="E3170" t="s">
        <v>161</v>
      </c>
      <c r="F3170" t="s">
        <v>9356</v>
      </c>
      <c r="G3170" t="s">
        <v>402</v>
      </c>
      <c r="H3170" t="s">
        <v>46</v>
      </c>
      <c r="I3170" t="s">
        <v>129</v>
      </c>
      <c r="J3170" t="s">
        <v>130</v>
      </c>
      <c r="K3170" t="s">
        <v>131</v>
      </c>
      <c r="L3170" t="s">
        <v>9357</v>
      </c>
      <c r="M3170" t="s">
        <v>9358</v>
      </c>
      <c r="N3170">
        <v>6.8497222219999996</v>
      </c>
      <c r="O3170">
        <v>0</v>
      </c>
      <c r="P3170">
        <v>13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89.046389000000005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2178259</v>
      </c>
      <c r="B3171">
        <v>1</v>
      </c>
      <c r="C3171" t="s">
        <v>77</v>
      </c>
      <c r="D3171" t="s">
        <v>114</v>
      </c>
      <c r="E3171" t="s">
        <v>143</v>
      </c>
      <c r="F3171" t="s">
        <v>9359</v>
      </c>
      <c r="G3171" t="s">
        <v>145</v>
      </c>
      <c r="H3171" t="s">
        <v>47</v>
      </c>
      <c r="I3171" t="s">
        <v>129</v>
      </c>
      <c r="J3171" t="s">
        <v>130</v>
      </c>
      <c r="K3171" t="s">
        <v>131</v>
      </c>
      <c r="L3171" t="s">
        <v>9360</v>
      </c>
      <c r="M3171" t="s">
        <v>9361</v>
      </c>
      <c r="N3171">
        <v>2.519722222</v>
      </c>
      <c r="O3171">
        <v>1</v>
      </c>
      <c r="P3171">
        <v>9</v>
      </c>
      <c r="Q3171">
        <v>0</v>
      </c>
      <c r="R3171">
        <v>0</v>
      </c>
      <c r="S3171">
        <v>0</v>
      </c>
      <c r="T3171">
        <v>0</v>
      </c>
      <c r="U3171">
        <v>2.5197219999999998</v>
      </c>
      <c r="V3171">
        <v>22.677499999999998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2178247</v>
      </c>
      <c r="B3172">
        <v>1</v>
      </c>
      <c r="C3172" t="s">
        <v>76</v>
      </c>
      <c r="D3172" t="s">
        <v>81</v>
      </c>
      <c r="E3172" t="s">
        <v>161</v>
      </c>
      <c r="F3172" t="s">
        <v>9362</v>
      </c>
      <c r="G3172" t="s">
        <v>402</v>
      </c>
      <c r="H3172" t="s">
        <v>46</v>
      </c>
      <c r="I3172" t="s">
        <v>129</v>
      </c>
      <c r="J3172" t="s">
        <v>130</v>
      </c>
      <c r="K3172" t="s">
        <v>131</v>
      </c>
      <c r="L3172" t="s">
        <v>9363</v>
      </c>
      <c r="M3172" t="s">
        <v>9364</v>
      </c>
      <c r="N3172">
        <v>1.761111111</v>
      </c>
      <c r="O3172">
        <v>0</v>
      </c>
      <c r="P3172">
        <v>792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1394.8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2178245</v>
      </c>
      <c r="B3173">
        <v>1</v>
      </c>
      <c r="C3173" t="s">
        <v>77</v>
      </c>
      <c r="D3173" t="s">
        <v>116</v>
      </c>
      <c r="E3173" t="s">
        <v>181</v>
      </c>
      <c r="F3173" t="s">
        <v>9365</v>
      </c>
      <c r="G3173" t="s">
        <v>194</v>
      </c>
      <c r="H3173" t="s">
        <v>46</v>
      </c>
      <c r="I3173" t="s">
        <v>129</v>
      </c>
      <c r="J3173" t="s">
        <v>130</v>
      </c>
      <c r="K3173" t="s">
        <v>131</v>
      </c>
      <c r="L3173" t="s">
        <v>9366</v>
      </c>
      <c r="M3173" t="s">
        <v>9367</v>
      </c>
      <c r="N3173">
        <v>1.898055555</v>
      </c>
      <c r="O3173">
        <v>0</v>
      </c>
      <c r="P3173">
        <v>5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9.490278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2178252</v>
      </c>
      <c r="B3174">
        <v>1</v>
      </c>
      <c r="C3174" t="s">
        <v>76</v>
      </c>
      <c r="D3174" t="s">
        <v>89</v>
      </c>
      <c r="E3174" t="s">
        <v>161</v>
      </c>
      <c r="F3174" t="s">
        <v>9368</v>
      </c>
      <c r="G3174" t="s">
        <v>259</v>
      </c>
      <c r="H3174" t="s">
        <v>46</v>
      </c>
      <c r="I3174" t="s">
        <v>129</v>
      </c>
      <c r="J3174" t="s">
        <v>130</v>
      </c>
      <c r="K3174" t="s">
        <v>131</v>
      </c>
      <c r="L3174" t="s">
        <v>9369</v>
      </c>
      <c r="M3174" t="s">
        <v>9370</v>
      </c>
      <c r="N3174">
        <v>1.382777777</v>
      </c>
      <c r="O3174">
        <v>0</v>
      </c>
      <c r="P3174">
        <v>18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24.89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2178250</v>
      </c>
      <c r="B3175">
        <v>1</v>
      </c>
      <c r="C3175" t="s">
        <v>77</v>
      </c>
      <c r="D3175" t="s">
        <v>124</v>
      </c>
      <c r="E3175" t="s">
        <v>181</v>
      </c>
      <c r="F3175" t="s">
        <v>9371</v>
      </c>
      <c r="G3175" t="s">
        <v>194</v>
      </c>
      <c r="H3175" t="s">
        <v>46</v>
      </c>
      <c r="I3175" t="s">
        <v>129</v>
      </c>
      <c r="J3175" t="s">
        <v>130</v>
      </c>
      <c r="K3175" t="s">
        <v>131</v>
      </c>
      <c r="L3175" t="s">
        <v>9372</v>
      </c>
      <c r="M3175" t="s">
        <v>9373</v>
      </c>
      <c r="N3175">
        <v>1.321111111</v>
      </c>
      <c r="O3175">
        <v>0</v>
      </c>
      <c r="P3175">
        <v>1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1.3211109999999999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2178253</v>
      </c>
      <c r="B3176">
        <v>1</v>
      </c>
      <c r="C3176" t="s">
        <v>77</v>
      </c>
      <c r="D3176" t="s">
        <v>123</v>
      </c>
      <c r="E3176" t="s">
        <v>143</v>
      </c>
      <c r="F3176" t="s">
        <v>9374</v>
      </c>
      <c r="G3176" t="s">
        <v>279</v>
      </c>
      <c r="H3176" t="s">
        <v>47</v>
      </c>
      <c r="I3176" t="s">
        <v>129</v>
      </c>
      <c r="J3176" t="s">
        <v>130</v>
      </c>
      <c r="K3176" t="s">
        <v>131</v>
      </c>
      <c r="L3176" t="s">
        <v>9375</v>
      </c>
      <c r="M3176" t="s">
        <v>9376</v>
      </c>
      <c r="N3176">
        <v>5.6730555550000004</v>
      </c>
      <c r="O3176">
        <v>0</v>
      </c>
      <c r="P3176">
        <v>109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618.36305500000003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2178258</v>
      </c>
      <c r="B3177">
        <v>1</v>
      </c>
      <c r="C3177" t="s">
        <v>77</v>
      </c>
      <c r="D3177" t="s">
        <v>123</v>
      </c>
      <c r="E3177" t="s">
        <v>126</v>
      </c>
      <c r="F3177" t="s">
        <v>9377</v>
      </c>
      <c r="G3177" t="s">
        <v>128</v>
      </c>
      <c r="H3177" t="s">
        <v>46</v>
      </c>
      <c r="I3177" t="s">
        <v>129</v>
      </c>
      <c r="J3177" t="s">
        <v>130</v>
      </c>
      <c r="K3177" t="s">
        <v>131</v>
      </c>
      <c r="L3177" t="s">
        <v>9378</v>
      </c>
      <c r="M3177" t="s">
        <v>9379</v>
      </c>
      <c r="N3177">
        <v>1.250277777</v>
      </c>
      <c r="O3177">
        <v>0</v>
      </c>
      <c r="P3177">
        <v>27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33.7575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2178257</v>
      </c>
      <c r="B3178">
        <v>1</v>
      </c>
      <c r="C3178" t="s">
        <v>76</v>
      </c>
      <c r="D3178" t="s">
        <v>84</v>
      </c>
      <c r="E3178" t="s">
        <v>126</v>
      </c>
      <c r="F3178" t="s">
        <v>9380</v>
      </c>
      <c r="G3178" t="s">
        <v>636</v>
      </c>
      <c r="H3178" t="s">
        <v>46</v>
      </c>
      <c r="I3178" t="s">
        <v>129</v>
      </c>
      <c r="J3178" t="s">
        <v>15</v>
      </c>
      <c r="K3178" t="s">
        <v>131</v>
      </c>
      <c r="L3178" t="s">
        <v>9381</v>
      </c>
      <c r="M3178" t="s">
        <v>9382</v>
      </c>
      <c r="N3178">
        <v>2.7905555550000001</v>
      </c>
      <c r="O3178">
        <v>0</v>
      </c>
      <c r="P3178">
        <v>111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309.751667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2178265</v>
      </c>
      <c r="B3179">
        <v>1</v>
      </c>
      <c r="C3179" t="s">
        <v>76</v>
      </c>
      <c r="D3179" t="s">
        <v>89</v>
      </c>
      <c r="E3179" t="s">
        <v>181</v>
      </c>
      <c r="F3179" t="s">
        <v>9383</v>
      </c>
      <c r="G3179" t="s">
        <v>194</v>
      </c>
      <c r="H3179" t="s">
        <v>46</v>
      </c>
      <c r="I3179" t="s">
        <v>129</v>
      </c>
      <c r="J3179" t="s">
        <v>130</v>
      </c>
      <c r="K3179" t="s">
        <v>131</v>
      </c>
      <c r="L3179" t="s">
        <v>9384</v>
      </c>
      <c r="M3179" t="s">
        <v>9385</v>
      </c>
      <c r="N3179">
        <v>2.0211111110000002</v>
      </c>
      <c r="O3179">
        <v>0</v>
      </c>
      <c r="P3179">
        <v>1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2.0211109999999999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2178261</v>
      </c>
      <c r="B3180">
        <v>1</v>
      </c>
      <c r="C3180" t="s">
        <v>77</v>
      </c>
      <c r="D3180" t="s">
        <v>123</v>
      </c>
      <c r="E3180" t="s">
        <v>181</v>
      </c>
      <c r="F3180" t="s">
        <v>9386</v>
      </c>
      <c r="G3180" t="s">
        <v>194</v>
      </c>
      <c r="H3180" t="s">
        <v>46</v>
      </c>
      <c r="I3180" t="s">
        <v>129</v>
      </c>
      <c r="J3180" t="s">
        <v>130</v>
      </c>
      <c r="K3180" t="s">
        <v>131</v>
      </c>
      <c r="L3180" t="s">
        <v>9387</v>
      </c>
      <c r="M3180" t="s">
        <v>9388</v>
      </c>
      <c r="N3180">
        <v>2.7177777769999998</v>
      </c>
      <c r="O3180">
        <v>0</v>
      </c>
      <c r="P3180">
        <v>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2.717778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2178263</v>
      </c>
      <c r="B3181">
        <v>1</v>
      </c>
      <c r="C3181" t="s">
        <v>76</v>
      </c>
      <c r="D3181" t="s">
        <v>92</v>
      </c>
      <c r="E3181" t="s">
        <v>718</v>
      </c>
      <c r="F3181" t="s">
        <v>9389</v>
      </c>
      <c r="G3181" t="s">
        <v>287</v>
      </c>
      <c r="H3181" t="s">
        <v>46</v>
      </c>
      <c r="I3181" t="s">
        <v>129</v>
      </c>
      <c r="J3181" t="s">
        <v>130</v>
      </c>
      <c r="K3181" t="s">
        <v>131</v>
      </c>
      <c r="L3181" t="s">
        <v>9390</v>
      </c>
      <c r="M3181" t="s">
        <v>9391</v>
      </c>
      <c r="N3181">
        <v>5.5244444440000002</v>
      </c>
      <c r="O3181">
        <v>0</v>
      </c>
      <c r="P3181">
        <v>0</v>
      </c>
      <c r="Q3181">
        <v>0</v>
      </c>
      <c r="R3181">
        <v>9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49.72</v>
      </c>
      <c r="Y3181">
        <v>0</v>
      </c>
      <c r="Z3181">
        <v>0</v>
      </c>
    </row>
    <row r="3182" spans="1:26" x14ac:dyDescent="0.25">
      <c r="A3182">
        <v>2178266</v>
      </c>
      <c r="B3182">
        <v>1</v>
      </c>
      <c r="C3182" t="s">
        <v>76</v>
      </c>
      <c r="D3182" t="s">
        <v>81</v>
      </c>
      <c r="E3182" t="s">
        <v>181</v>
      </c>
      <c r="F3182" t="s">
        <v>9392</v>
      </c>
      <c r="G3182" t="s">
        <v>287</v>
      </c>
      <c r="H3182" t="s">
        <v>46</v>
      </c>
      <c r="I3182" t="s">
        <v>129</v>
      </c>
      <c r="J3182" t="s">
        <v>130</v>
      </c>
      <c r="K3182" t="s">
        <v>131</v>
      </c>
      <c r="L3182" t="s">
        <v>9393</v>
      </c>
      <c r="M3182" t="s">
        <v>9394</v>
      </c>
      <c r="N3182">
        <v>4.477222222</v>
      </c>
      <c r="O3182">
        <v>0</v>
      </c>
      <c r="P3182">
        <v>1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4.4772220000000003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2178267</v>
      </c>
      <c r="B3183">
        <v>1</v>
      </c>
      <c r="C3183" t="s">
        <v>76</v>
      </c>
      <c r="D3183" t="s">
        <v>83</v>
      </c>
      <c r="E3183" t="s">
        <v>186</v>
      </c>
      <c r="F3183" t="s">
        <v>9395</v>
      </c>
      <c r="G3183" t="s">
        <v>4860</v>
      </c>
      <c r="H3183" t="s">
        <v>47</v>
      </c>
      <c r="I3183" t="s">
        <v>129</v>
      </c>
      <c r="J3183" t="s">
        <v>130</v>
      </c>
      <c r="K3183" t="s">
        <v>131</v>
      </c>
      <c r="L3183" t="s">
        <v>9396</v>
      </c>
      <c r="M3183" t="s">
        <v>8829</v>
      </c>
      <c r="N3183">
        <v>1.176666666</v>
      </c>
      <c r="O3183">
        <v>15</v>
      </c>
      <c r="P3183">
        <v>16</v>
      </c>
      <c r="Q3183">
        <v>0</v>
      </c>
      <c r="R3183">
        <v>0</v>
      </c>
      <c r="S3183">
        <v>0</v>
      </c>
      <c r="T3183">
        <v>0</v>
      </c>
      <c r="U3183">
        <v>17.649999999999999</v>
      </c>
      <c r="V3183">
        <v>18.826667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2178275</v>
      </c>
      <c r="B3184">
        <v>1</v>
      </c>
      <c r="C3184" t="s">
        <v>77</v>
      </c>
      <c r="D3184" t="s">
        <v>121</v>
      </c>
      <c r="E3184" t="s">
        <v>126</v>
      </c>
      <c r="F3184" t="s">
        <v>9397</v>
      </c>
      <c r="G3184" t="s">
        <v>128</v>
      </c>
      <c r="H3184" t="s">
        <v>46</v>
      </c>
      <c r="I3184" t="s">
        <v>129</v>
      </c>
      <c r="J3184" t="s">
        <v>130</v>
      </c>
      <c r="K3184" t="s">
        <v>131</v>
      </c>
      <c r="L3184" t="s">
        <v>9398</v>
      </c>
      <c r="M3184" t="s">
        <v>9399</v>
      </c>
      <c r="N3184">
        <v>2.5724999999999998</v>
      </c>
      <c r="O3184">
        <v>0</v>
      </c>
      <c r="P3184">
        <v>0</v>
      </c>
      <c r="Q3184">
        <v>0</v>
      </c>
      <c r="R3184">
        <v>24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61.74</v>
      </c>
      <c r="Y3184">
        <v>0</v>
      </c>
      <c r="Z3184">
        <v>0</v>
      </c>
    </row>
    <row r="3185" spans="1:26" x14ac:dyDescent="0.25">
      <c r="A3185">
        <v>2178271</v>
      </c>
      <c r="B3185">
        <v>1</v>
      </c>
      <c r="C3185" t="s">
        <v>76</v>
      </c>
      <c r="D3185" t="s">
        <v>79</v>
      </c>
      <c r="E3185" t="s">
        <v>143</v>
      </c>
      <c r="F3185" t="s">
        <v>9400</v>
      </c>
      <c r="G3185" t="s">
        <v>145</v>
      </c>
      <c r="H3185" t="s">
        <v>47</v>
      </c>
      <c r="I3185" t="s">
        <v>129</v>
      </c>
      <c r="J3185" t="s">
        <v>130</v>
      </c>
      <c r="K3185" t="s">
        <v>131</v>
      </c>
      <c r="L3185" t="s">
        <v>9401</v>
      </c>
      <c r="M3185" t="s">
        <v>9402</v>
      </c>
      <c r="N3185">
        <v>1.365</v>
      </c>
      <c r="O3185">
        <v>53</v>
      </c>
      <c r="P3185">
        <v>144</v>
      </c>
      <c r="Q3185">
        <v>0</v>
      </c>
      <c r="R3185">
        <v>0</v>
      </c>
      <c r="S3185">
        <v>0</v>
      </c>
      <c r="T3185">
        <v>0</v>
      </c>
      <c r="U3185">
        <v>72.344999999999999</v>
      </c>
      <c r="V3185">
        <v>196.56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2178272</v>
      </c>
      <c r="B3186">
        <v>1</v>
      </c>
      <c r="C3186" t="s">
        <v>77</v>
      </c>
      <c r="D3186" t="s">
        <v>123</v>
      </c>
      <c r="E3186" t="s">
        <v>134</v>
      </c>
      <c r="F3186" t="s">
        <v>8371</v>
      </c>
      <c r="G3186" t="s">
        <v>136</v>
      </c>
      <c r="H3186" t="s">
        <v>47</v>
      </c>
      <c r="I3186" t="s">
        <v>129</v>
      </c>
      <c r="J3186" t="s">
        <v>130</v>
      </c>
      <c r="K3186" t="s">
        <v>131</v>
      </c>
      <c r="L3186" t="s">
        <v>9403</v>
      </c>
      <c r="M3186" t="s">
        <v>9404</v>
      </c>
      <c r="N3186">
        <v>0.98333333300000003</v>
      </c>
      <c r="O3186">
        <v>98</v>
      </c>
      <c r="P3186">
        <v>141</v>
      </c>
      <c r="Q3186">
        <v>0</v>
      </c>
      <c r="R3186">
        <v>0</v>
      </c>
      <c r="S3186">
        <v>0</v>
      </c>
      <c r="T3186">
        <v>0</v>
      </c>
      <c r="U3186">
        <v>96.366667000000007</v>
      </c>
      <c r="V3186">
        <v>138.65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2178273</v>
      </c>
      <c r="B3187">
        <v>1</v>
      </c>
      <c r="C3187" t="s">
        <v>76</v>
      </c>
      <c r="D3187" t="s">
        <v>79</v>
      </c>
      <c r="E3187" t="s">
        <v>126</v>
      </c>
      <c r="F3187" t="s">
        <v>8628</v>
      </c>
      <c r="G3187" t="s">
        <v>128</v>
      </c>
      <c r="H3187" t="s">
        <v>46</v>
      </c>
      <c r="I3187" t="s">
        <v>129</v>
      </c>
      <c r="J3187" t="s">
        <v>130</v>
      </c>
      <c r="K3187" t="s">
        <v>131</v>
      </c>
      <c r="L3187" t="s">
        <v>9405</v>
      </c>
      <c r="M3187" t="s">
        <v>9406</v>
      </c>
      <c r="N3187">
        <v>1.126666666</v>
      </c>
      <c r="O3187">
        <v>0</v>
      </c>
      <c r="P3187">
        <v>27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30.42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2178276</v>
      </c>
      <c r="B3188">
        <v>1</v>
      </c>
      <c r="C3188" t="s">
        <v>76</v>
      </c>
      <c r="D3188" t="s">
        <v>104</v>
      </c>
      <c r="E3188" t="s">
        <v>181</v>
      </c>
      <c r="F3188" t="s">
        <v>9407</v>
      </c>
      <c r="G3188" t="s">
        <v>194</v>
      </c>
      <c r="H3188" t="s">
        <v>46</v>
      </c>
      <c r="I3188" t="s">
        <v>129</v>
      </c>
      <c r="J3188" t="s">
        <v>130</v>
      </c>
      <c r="K3188" t="s">
        <v>131</v>
      </c>
      <c r="L3188" t="s">
        <v>9408</v>
      </c>
      <c r="M3188" t="s">
        <v>9409</v>
      </c>
      <c r="N3188">
        <v>6.7194444439999996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1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6.7194440000000002</v>
      </c>
    </row>
    <row r="3189" spans="1:26" x14ac:dyDescent="0.25">
      <c r="A3189">
        <v>2178282</v>
      </c>
      <c r="B3189">
        <v>1</v>
      </c>
      <c r="C3189" t="s">
        <v>77</v>
      </c>
      <c r="D3189" t="s">
        <v>124</v>
      </c>
      <c r="E3189" t="s">
        <v>181</v>
      </c>
      <c r="F3189" t="s">
        <v>9410</v>
      </c>
      <c r="G3189" t="s">
        <v>287</v>
      </c>
      <c r="H3189" t="s">
        <v>46</v>
      </c>
      <c r="I3189" t="s">
        <v>129</v>
      </c>
      <c r="J3189" t="s">
        <v>130</v>
      </c>
      <c r="K3189" t="s">
        <v>131</v>
      </c>
      <c r="L3189" t="s">
        <v>9411</v>
      </c>
      <c r="M3189" t="s">
        <v>9412</v>
      </c>
      <c r="N3189">
        <v>5.1994444440000001</v>
      </c>
      <c r="O3189">
        <v>0</v>
      </c>
      <c r="P3189">
        <v>1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5.1994439999999997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2178386</v>
      </c>
      <c r="B3190">
        <v>1</v>
      </c>
      <c r="C3190" t="s">
        <v>76</v>
      </c>
      <c r="D3190" t="s">
        <v>84</v>
      </c>
      <c r="E3190" t="s">
        <v>718</v>
      </c>
      <c r="F3190" t="s">
        <v>9413</v>
      </c>
      <c r="G3190" t="s">
        <v>726</v>
      </c>
      <c r="H3190" t="s">
        <v>46</v>
      </c>
      <c r="I3190" t="s">
        <v>129</v>
      </c>
      <c r="J3190" t="s">
        <v>130</v>
      </c>
      <c r="K3190" t="s">
        <v>131</v>
      </c>
      <c r="L3190" t="s">
        <v>9414</v>
      </c>
      <c r="M3190" t="s">
        <v>9415</v>
      </c>
      <c r="N3190">
        <v>7.5086111109999996</v>
      </c>
      <c r="O3190">
        <v>0</v>
      </c>
      <c r="P3190">
        <v>25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187.71527800000001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2178287</v>
      </c>
      <c r="B3191">
        <v>1</v>
      </c>
      <c r="C3191" t="s">
        <v>76</v>
      </c>
      <c r="D3191" t="s">
        <v>90</v>
      </c>
      <c r="E3191" t="s">
        <v>181</v>
      </c>
      <c r="F3191" t="s">
        <v>9416</v>
      </c>
      <c r="G3191" t="s">
        <v>163</v>
      </c>
      <c r="H3191" t="s">
        <v>46</v>
      </c>
      <c r="I3191" t="s">
        <v>129</v>
      </c>
      <c r="J3191" t="s">
        <v>130</v>
      </c>
      <c r="K3191" t="s">
        <v>131</v>
      </c>
      <c r="L3191" t="s">
        <v>9417</v>
      </c>
      <c r="M3191" t="s">
        <v>9418</v>
      </c>
      <c r="N3191">
        <v>2.2200000000000002</v>
      </c>
      <c r="O3191">
        <v>0</v>
      </c>
      <c r="P3191">
        <v>2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4.4400000000000004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2178296</v>
      </c>
      <c r="B3192">
        <v>1</v>
      </c>
      <c r="C3192" t="s">
        <v>76</v>
      </c>
      <c r="D3192" t="s">
        <v>88</v>
      </c>
      <c r="E3192" t="s">
        <v>126</v>
      </c>
      <c r="F3192" t="s">
        <v>9419</v>
      </c>
      <c r="G3192" t="s">
        <v>128</v>
      </c>
      <c r="H3192" t="s">
        <v>46</v>
      </c>
      <c r="I3192" t="s">
        <v>129</v>
      </c>
      <c r="J3192" t="s">
        <v>130</v>
      </c>
      <c r="K3192" t="s">
        <v>131</v>
      </c>
      <c r="L3192" t="s">
        <v>9420</v>
      </c>
      <c r="M3192" t="s">
        <v>9421</v>
      </c>
      <c r="N3192">
        <v>0.68416666599999998</v>
      </c>
      <c r="O3192">
        <v>0</v>
      </c>
      <c r="P3192">
        <v>90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61.575000000000003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2178290</v>
      </c>
      <c r="B3193">
        <v>1</v>
      </c>
      <c r="C3193" t="s">
        <v>76</v>
      </c>
      <c r="D3193" t="s">
        <v>96</v>
      </c>
      <c r="E3193" t="s">
        <v>181</v>
      </c>
      <c r="F3193" t="s">
        <v>9422</v>
      </c>
      <c r="G3193" t="s">
        <v>194</v>
      </c>
      <c r="H3193" t="s">
        <v>46</v>
      </c>
      <c r="I3193" t="s">
        <v>129</v>
      </c>
      <c r="J3193" t="s">
        <v>130</v>
      </c>
      <c r="K3193" t="s">
        <v>131</v>
      </c>
      <c r="L3193" t="s">
        <v>9423</v>
      </c>
      <c r="M3193" t="s">
        <v>9424</v>
      </c>
      <c r="N3193">
        <v>2.150833333</v>
      </c>
      <c r="O3193">
        <v>0</v>
      </c>
      <c r="P3193">
        <v>4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8.6033329999999992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2178303</v>
      </c>
      <c r="B3194">
        <v>1</v>
      </c>
      <c r="C3194" t="s">
        <v>76</v>
      </c>
      <c r="D3194" t="s">
        <v>100</v>
      </c>
      <c r="E3194" t="s">
        <v>126</v>
      </c>
      <c r="F3194" t="s">
        <v>9425</v>
      </c>
      <c r="G3194" t="s">
        <v>128</v>
      </c>
      <c r="H3194" t="s">
        <v>46</v>
      </c>
      <c r="I3194" t="s">
        <v>129</v>
      </c>
      <c r="J3194" t="s">
        <v>130</v>
      </c>
      <c r="K3194" t="s">
        <v>131</v>
      </c>
      <c r="L3194" t="s">
        <v>9426</v>
      </c>
      <c r="M3194" t="s">
        <v>9427</v>
      </c>
      <c r="N3194">
        <v>1.519722222</v>
      </c>
      <c r="O3194">
        <v>0</v>
      </c>
      <c r="P3194">
        <v>1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1.519722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2178292</v>
      </c>
      <c r="B3195">
        <v>1</v>
      </c>
      <c r="C3195" t="s">
        <v>76</v>
      </c>
      <c r="D3195" t="s">
        <v>90</v>
      </c>
      <c r="E3195" t="s">
        <v>126</v>
      </c>
      <c r="F3195" t="s">
        <v>9428</v>
      </c>
      <c r="G3195" t="s">
        <v>152</v>
      </c>
      <c r="H3195" t="s">
        <v>46</v>
      </c>
      <c r="I3195" t="s">
        <v>129</v>
      </c>
      <c r="J3195" t="s">
        <v>130</v>
      </c>
      <c r="K3195" t="s">
        <v>131</v>
      </c>
      <c r="L3195" t="s">
        <v>9429</v>
      </c>
      <c r="M3195" t="s">
        <v>9430</v>
      </c>
      <c r="N3195">
        <v>1.2566666660000001</v>
      </c>
      <c r="O3195">
        <v>0</v>
      </c>
      <c r="P3195">
        <v>41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51.523333000000001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2178324</v>
      </c>
      <c r="B3196">
        <v>1</v>
      </c>
      <c r="C3196" t="s">
        <v>76</v>
      </c>
      <c r="D3196" t="s">
        <v>100</v>
      </c>
      <c r="E3196" t="s">
        <v>181</v>
      </c>
      <c r="F3196" t="s">
        <v>9431</v>
      </c>
      <c r="G3196" t="s">
        <v>287</v>
      </c>
      <c r="H3196" t="s">
        <v>46</v>
      </c>
      <c r="I3196" t="s">
        <v>129</v>
      </c>
      <c r="J3196" t="s">
        <v>130</v>
      </c>
      <c r="K3196" t="s">
        <v>131</v>
      </c>
      <c r="L3196" t="s">
        <v>9432</v>
      </c>
      <c r="M3196" t="s">
        <v>9433</v>
      </c>
      <c r="N3196">
        <v>3.0375000000000001</v>
      </c>
      <c r="O3196">
        <v>0</v>
      </c>
      <c r="P3196">
        <v>1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3.0375000000000001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2178289</v>
      </c>
      <c r="B3197">
        <v>1</v>
      </c>
      <c r="C3197" t="s">
        <v>76</v>
      </c>
      <c r="D3197" t="s">
        <v>87</v>
      </c>
      <c r="E3197" t="s">
        <v>143</v>
      </c>
      <c r="F3197" t="s">
        <v>9434</v>
      </c>
      <c r="G3197" t="s">
        <v>425</v>
      </c>
      <c r="H3197" t="s">
        <v>47</v>
      </c>
      <c r="I3197" t="s">
        <v>129</v>
      </c>
      <c r="J3197" t="s">
        <v>130</v>
      </c>
      <c r="K3197" t="s">
        <v>131</v>
      </c>
      <c r="L3197" t="s">
        <v>9435</v>
      </c>
      <c r="M3197" t="s">
        <v>9436</v>
      </c>
      <c r="N3197">
        <v>3.3458333329999999</v>
      </c>
      <c r="O3197">
        <v>0</v>
      </c>
      <c r="P3197">
        <v>0</v>
      </c>
      <c r="Q3197">
        <v>0</v>
      </c>
      <c r="R3197">
        <v>27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90.337500000000006</v>
      </c>
      <c r="Y3197">
        <v>0</v>
      </c>
      <c r="Z3197">
        <v>0</v>
      </c>
    </row>
    <row r="3198" spans="1:26" x14ac:dyDescent="0.25">
      <c r="A3198">
        <v>2178283</v>
      </c>
      <c r="B3198">
        <v>1</v>
      </c>
      <c r="C3198" t="s">
        <v>76</v>
      </c>
      <c r="D3198" t="s">
        <v>104</v>
      </c>
      <c r="E3198" t="s">
        <v>134</v>
      </c>
      <c r="F3198" t="s">
        <v>9437</v>
      </c>
      <c r="G3198" t="s">
        <v>136</v>
      </c>
      <c r="H3198" t="s">
        <v>47</v>
      </c>
      <c r="I3198" t="s">
        <v>283</v>
      </c>
      <c r="J3198" t="s">
        <v>130</v>
      </c>
      <c r="K3198" t="s">
        <v>131</v>
      </c>
      <c r="L3198" t="s">
        <v>9438</v>
      </c>
      <c r="M3198" t="s">
        <v>9439</v>
      </c>
      <c r="N3198">
        <v>2.7777777E-2</v>
      </c>
      <c r="O3198">
        <v>0</v>
      </c>
      <c r="P3198">
        <v>0</v>
      </c>
      <c r="Q3198">
        <v>0</v>
      </c>
      <c r="R3198">
        <v>50</v>
      </c>
      <c r="S3198">
        <v>1</v>
      </c>
      <c r="T3198">
        <v>368</v>
      </c>
      <c r="U3198">
        <v>0</v>
      </c>
      <c r="V3198">
        <v>0</v>
      </c>
      <c r="W3198">
        <v>0</v>
      </c>
      <c r="X3198">
        <v>1.388889</v>
      </c>
      <c r="Y3198">
        <v>2.7778000000000001E-2</v>
      </c>
      <c r="Z3198">
        <v>10.222222</v>
      </c>
    </row>
    <row r="3199" spans="1:26" x14ac:dyDescent="0.25">
      <c r="A3199">
        <v>2178291</v>
      </c>
      <c r="B3199">
        <v>1</v>
      </c>
      <c r="C3199" t="s">
        <v>76</v>
      </c>
      <c r="D3199" t="s">
        <v>93</v>
      </c>
      <c r="E3199" t="s">
        <v>126</v>
      </c>
      <c r="F3199" t="s">
        <v>9440</v>
      </c>
      <c r="G3199" t="s">
        <v>128</v>
      </c>
      <c r="H3199" t="s">
        <v>46</v>
      </c>
      <c r="I3199" t="s">
        <v>129</v>
      </c>
      <c r="J3199" t="s">
        <v>130</v>
      </c>
      <c r="K3199" t="s">
        <v>131</v>
      </c>
      <c r="L3199" t="s">
        <v>9441</v>
      </c>
      <c r="M3199" t="s">
        <v>9442</v>
      </c>
      <c r="N3199">
        <v>3.1175000000000002</v>
      </c>
      <c r="O3199">
        <v>0</v>
      </c>
      <c r="P3199">
        <v>43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134.05250000000001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2178300</v>
      </c>
      <c r="B3200">
        <v>1</v>
      </c>
      <c r="C3200" t="s">
        <v>76</v>
      </c>
      <c r="D3200" t="s">
        <v>98</v>
      </c>
      <c r="E3200" t="s">
        <v>161</v>
      </c>
      <c r="F3200" t="s">
        <v>9443</v>
      </c>
      <c r="G3200" t="s">
        <v>128</v>
      </c>
      <c r="H3200" t="s">
        <v>46</v>
      </c>
      <c r="I3200" t="s">
        <v>129</v>
      </c>
      <c r="J3200" t="s">
        <v>130</v>
      </c>
      <c r="K3200" t="s">
        <v>131</v>
      </c>
      <c r="L3200" t="s">
        <v>9444</v>
      </c>
      <c r="M3200" t="s">
        <v>9445</v>
      </c>
      <c r="N3200">
        <v>1.2308333330000001</v>
      </c>
      <c r="O3200">
        <v>0</v>
      </c>
      <c r="P3200">
        <v>0</v>
      </c>
      <c r="Q3200">
        <v>0</v>
      </c>
      <c r="R3200">
        <v>10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12.308332999999999</v>
      </c>
      <c r="Y3200">
        <v>0</v>
      </c>
      <c r="Z3200">
        <v>0</v>
      </c>
    </row>
    <row r="3201" spans="1:26" x14ac:dyDescent="0.25">
      <c r="A3201">
        <v>2178295</v>
      </c>
      <c r="B3201">
        <v>1</v>
      </c>
      <c r="C3201" t="s">
        <v>76</v>
      </c>
      <c r="D3201" t="s">
        <v>102</v>
      </c>
      <c r="E3201" t="s">
        <v>181</v>
      </c>
      <c r="F3201" t="s">
        <v>9446</v>
      </c>
      <c r="G3201" t="s">
        <v>287</v>
      </c>
      <c r="H3201" t="s">
        <v>46</v>
      </c>
      <c r="I3201" t="s">
        <v>129</v>
      </c>
      <c r="J3201" t="s">
        <v>130</v>
      </c>
      <c r="K3201" t="s">
        <v>131</v>
      </c>
      <c r="L3201" t="s">
        <v>9447</v>
      </c>
      <c r="M3201" t="s">
        <v>9448</v>
      </c>
      <c r="N3201">
        <v>1.6911111109999999</v>
      </c>
      <c r="O3201">
        <v>0</v>
      </c>
      <c r="P3201">
        <v>5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8.4555559999999996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2178301</v>
      </c>
      <c r="B3202">
        <v>1</v>
      </c>
      <c r="C3202" t="s">
        <v>76</v>
      </c>
      <c r="D3202" t="s">
        <v>95</v>
      </c>
      <c r="E3202" t="s">
        <v>126</v>
      </c>
      <c r="F3202" t="s">
        <v>9204</v>
      </c>
      <c r="G3202" t="s">
        <v>128</v>
      </c>
      <c r="H3202" t="s">
        <v>46</v>
      </c>
      <c r="I3202" t="s">
        <v>129</v>
      </c>
      <c r="J3202" t="s">
        <v>130</v>
      </c>
      <c r="K3202" t="s">
        <v>131</v>
      </c>
      <c r="L3202" t="s">
        <v>9449</v>
      </c>
      <c r="M3202" t="s">
        <v>9450</v>
      </c>
      <c r="N3202">
        <v>2.596666666</v>
      </c>
      <c r="O3202">
        <v>0</v>
      </c>
      <c r="P3202">
        <v>6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15.58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2178298</v>
      </c>
      <c r="B3203">
        <v>1</v>
      </c>
      <c r="C3203" t="s">
        <v>76</v>
      </c>
      <c r="D3203" t="s">
        <v>83</v>
      </c>
      <c r="E3203" t="s">
        <v>181</v>
      </c>
      <c r="F3203" t="s">
        <v>9451</v>
      </c>
      <c r="G3203" t="s">
        <v>194</v>
      </c>
      <c r="H3203" t="s">
        <v>46</v>
      </c>
      <c r="I3203" t="s">
        <v>129</v>
      </c>
      <c r="J3203" t="s">
        <v>130</v>
      </c>
      <c r="K3203" t="s">
        <v>131</v>
      </c>
      <c r="L3203" t="s">
        <v>9452</v>
      </c>
      <c r="M3203" t="s">
        <v>9453</v>
      </c>
      <c r="N3203">
        <v>1.5575000000000001</v>
      </c>
      <c r="O3203">
        <v>0</v>
      </c>
      <c r="P3203">
        <v>1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1.5575000000000001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2178299</v>
      </c>
      <c r="B3204">
        <v>1</v>
      </c>
      <c r="C3204" t="s">
        <v>77</v>
      </c>
      <c r="D3204" t="s">
        <v>124</v>
      </c>
      <c r="E3204" t="s">
        <v>181</v>
      </c>
      <c r="F3204" t="s">
        <v>9454</v>
      </c>
      <c r="G3204" t="s">
        <v>287</v>
      </c>
      <c r="H3204" t="s">
        <v>46</v>
      </c>
      <c r="I3204" t="s">
        <v>129</v>
      </c>
      <c r="J3204" t="s">
        <v>130</v>
      </c>
      <c r="K3204" t="s">
        <v>131</v>
      </c>
      <c r="L3204" t="s">
        <v>9455</v>
      </c>
      <c r="M3204" t="s">
        <v>9456</v>
      </c>
      <c r="N3204">
        <v>5.2855555550000002</v>
      </c>
      <c r="O3204">
        <v>0</v>
      </c>
      <c r="P3204">
        <v>4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21.142222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2178317</v>
      </c>
      <c r="B3205">
        <v>1</v>
      </c>
      <c r="C3205" t="s">
        <v>77</v>
      </c>
      <c r="D3205" t="s">
        <v>109</v>
      </c>
      <c r="E3205" t="s">
        <v>126</v>
      </c>
      <c r="F3205" t="s">
        <v>9457</v>
      </c>
      <c r="G3205" t="s">
        <v>128</v>
      </c>
      <c r="H3205" t="s">
        <v>46</v>
      </c>
      <c r="I3205" t="s">
        <v>129</v>
      </c>
      <c r="J3205" t="s">
        <v>130</v>
      </c>
      <c r="K3205" t="s">
        <v>131</v>
      </c>
      <c r="L3205" t="s">
        <v>9458</v>
      </c>
      <c r="M3205" t="s">
        <v>9459</v>
      </c>
      <c r="N3205">
        <v>2.764444444</v>
      </c>
      <c r="O3205">
        <v>0</v>
      </c>
      <c r="P3205">
        <v>12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33.173333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2178315</v>
      </c>
      <c r="B3206">
        <v>1</v>
      </c>
      <c r="C3206" t="s">
        <v>77</v>
      </c>
      <c r="D3206" t="s">
        <v>108</v>
      </c>
      <c r="E3206" t="s">
        <v>181</v>
      </c>
      <c r="F3206" t="s">
        <v>9460</v>
      </c>
      <c r="G3206" t="s">
        <v>194</v>
      </c>
      <c r="H3206" t="s">
        <v>46</v>
      </c>
      <c r="I3206" t="s">
        <v>129</v>
      </c>
      <c r="J3206" t="s">
        <v>130</v>
      </c>
      <c r="K3206" t="s">
        <v>131</v>
      </c>
      <c r="L3206" t="s">
        <v>9461</v>
      </c>
      <c r="M3206" t="s">
        <v>9462</v>
      </c>
      <c r="N3206">
        <v>1.7327777769999999</v>
      </c>
      <c r="O3206">
        <v>0</v>
      </c>
      <c r="P3206">
        <v>1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1.7327779999999999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2178302</v>
      </c>
      <c r="B3207">
        <v>1</v>
      </c>
      <c r="C3207" t="s">
        <v>77</v>
      </c>
      <c r="D3207" t="s">
        <v>124</v>
      </c>
      <c r="E3207" t="s">
        <v>181</v>
      </c>
      <c r="F3207" t="s">
        <v>9463</v>
      </c>
      <c r="G3207" t="s">
        <v>636</v>
      </c>
      <c r="H3207" t="s">
        <v>46</v>
      </c>
      <c r="I3207" t="s">
        <v>129</v>
      </c>
      <c r="J3207" t="s">
        <v>130</v>
      </c>
      <c r="K3207" t="s">
        <v>131</v>
      </c>
      <c r="L3207" t="s">
        <v>9464</v>
      </c>
      <c r="M3207" t="s">
        <v>9465</v>
      </c>
      <c r="N3207">
        <v>1.0738888879999999</v>
      </c>
      <c r="O3207">
        <v>0</v>
      </c>
      <c r="P3207">
        <v>11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11.812778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2178319</v>
      </c>
      <c r="B3208">
        <v>1</v>
      </c>
      <c r="C3208" t="s">
        <v>76</v>
      </c>
      <c r="D3208" t="s">
        <v>88</v>
      </c>
      <c r="E3208" t="s">
        <v>181</v>
      </c>
      <c r="F3208" t="s">
        <v>9466</v>
      </c>
      <c r="G3208" t="s">
        <v>194</v>
      </c>
      <c r="H3208" t="s">
        <v>46</v>
      </c>
      <c r="I3208" t="s">
        <v>129</v>
      </c>
      <c r="J3208" t="s">
        <v>130</v>
      </c>
      <c r="K3208" t="s">
        <v>131</v>
      </c>
      <c r="L3208" t="s">
        <v>9467</v>
      </c>
      <c r="M3208" t="s">
        <v>9468</v>
      </c>
      <c r="N3208">
        <v>3.1780555549999998</v>
      </c>
      <c r="O3208">
        <v>0</v>
      </c>
      <c r="P3208">
        <v>1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3.1780560000000002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2178312</v>
      </c>
      <c r="B3209">
        <v>1</v>
      </c>
      <c r="C3209" t="s">
        <v>76</v>
      </c>
      <c r="D3209" t="s">
        <v>86</v>
      </c>
      <c r="E3209" t="s">
        <v>181</v>
      </c>
      <c r="F3209" t="s">
        <v>9469</v>
      </c>
      <c r="G3209" t="s">
        <v>194</v>
      </c>
      <c r="H3209" t="s">
        <v>46</v>
      </c>
      <c r="I3209" t="s">
        <v>129</v>
      </c>
      <c r="J3209" t="s">
        <v>130</v>
      </c>
      <c r="K3209" t="s">
        <v>131</v>
      </c>
      <c r="L3209" t="s">
        <v>9470</v>
      </c>
      <c r="M3209" t="s">
        <v>9471</v>
      </c>
      <c r="N3209">
        <v>3.9422222219999998</v>
      </c>
      <c r="O3209">
        <v>0</v>
      </c>
      <c r="P3209">
        <v>1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3.9422220000000001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2178331</v>
      </c>
      <c r="B3210">
        <v>1</v>
      </c>
      <c r="C3210" t="s">
        <v>76</v>
      </c>
      <c r="D3210" t="s">
        <v>93</v>
      </c>
      <c r="E3210" t="s">
        <v>181</v>
      </c>
      <c r="F3210" t="s">
        <v>9472</v>
      </c>
      <c r="G3210" t="s">
        <v>183</v>
      </c>
      <c r="H3210" t="s">
        <v>46</v>
      </c>
      <c r="I3210" t="s">
        <v>129</v>
      </c>
      <c r="J3210" t="s">
        <v>130</v>
      </c>
      <c r="K3210" t="s">
        <v>131</v>
      </c>
      <c r="L3210" t="s">
        <v>9473</v>
      </c>
      <c r="M3210" t="s">
        <v>9474</v>
      </c>
      <c r="N3210">
        <v>6.9402777770000004</v>
      </c>
      <c r="O3210">
        <v>0</v>
      </c>
      <c r="P3210">
        <v>1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6.9402780000000002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2178308</v>
      </c>
      <c r="B3211">
        <v>1</v>
      </c>
      <c r="C3211" t="s">
        <v>76</v>
      </c>
      <c r="D3211" t="s">
        <v>104</v>
      </c>
      <c r="E3211" t="s">
        <v>143</v>
      </c>
      <c r="F3211" t="s">
        <v>8912</v>
      </c>
      <c r="G3211" t="s">
        <v>4860</v>
      </c>
      <c r="H3211" t="s">
        <v>47</v>
      </c>
      <c r="I3211" t="s">
        <v>129</v>
      </c>
      <c r="J3211" t="s">
        <v>130</v>
      </c>
      <c r="K3211" t="s">
        <v>131</v>
      </c>
      <c r="L3211" t="s">
        <v>9475</v>
      </c>
      <c r="M3211" t="s">
        <v>9476</v>
      </c>
      <c r="N3211">
        <v>1.1072222220000001</v>
      </c>
      <c r="O3211">
        <v>0</v>
      </c>
      <c r="P3211">
        <v>0</v>
      </c>
      <c r="Q3211">
        <v>0</v>
      </c>
      <c r="R3211">
        <v>12</v>
      </c>
      <c r="S3211">
        <v>2</v>
      </c>
      <c r="T3211">
        <v>586</v>
      </c>
      <c r="U3211">
        <v>0</v>
      </c>
      <c r="V3211">
        <v>0</v>
      </c>
      <c r="W3211">
        <v>0</v>
      </c>
      <c r="X3211">
        <v>13.286667</v>
      </c>
      <c r="Y3211">
        <v>2.2144439999999999</v>
      </c>
      <c r="Z3211">
        <v>648.832222</v>
      </c>
    </row>
    <row r="3212" spans="1:26" x14ac:dyDescent="0.25">
      <c r="A3212">
        <v>2178314</v>
      </c>
      <c r="B3212">
        <v>1</v>
      </c>
      <c r="C3212" t="s">
        <v>76</v>
      </c>
      <c r="D3212" t="s">
        <v>94</v>
      </c>
      <c r="E3212" t="s">
        <v>181</v>
      </c>
      <c r="F3212" t="s">
        <v>9477</v>
      </c>
      <c r="G3212" t="s">
        <v>194</v>
      </c>
      <c r="H3212" t="s">
        <v>46</v>
      </c>
      <c r="I3212" t="s">
        <v>129</v>
      </c>
      <c r="J3212" t="s">
        <v>130</v>
      </c>
      <c r="K3212" t="s">
        <v>131</v>
      </c>
      <c r="L3212" t="s">
        <v>9478</v>
      </c>
      <c r="M3212" t="s">
        <v>9479</v>
      </c>
      <c r="N3212">
        <v>2.2908333330000001</v>
      </c>
      <c r="O3212">
        <v>0</v>
      </c>
      <c r="P3212">
        <v>1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2.2908330000000001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2178313</v>
      </c>
      <c r="B3213">
        <v>1</v>
      </c>
      <c r="C3213" t="s">
        <v>76</v>
      </c>
      <c r="D3213" t="s">
        <v>92</v>
      </c>
      <c r="E3213" t="s">
        <v>126</v>
      </c>
      <c r="F3213" t="s">
        <v>9480</v>
      </c>
      <c r="G3213" t="s">
        <v>140</v>
      </c>
      <c r="H3213" t="s">
        <v>46</v>
      </c>
      <c r="I3213" t="s">
        <v>129</v>
      </c>
      <c r="J3213" t="s">
        <v>130</v>
      </c>
      <c r="K3213" t="s">
        <v>131</v>
      </c>
      <c r="L3213" t="s">
        <v>9481</v>
      </c>
      <c r="M3213" t="s">
        <v>9482</v>
      </c>
      <c r="N3213">
        <v>5.7177777770000002</v>
      </c>
      <c r="O3213">
        <v>0</v>
      </c>
      <c r="P3213">
        <v>0</v>
      </c>
      <c r="Q3213">
        <v>0</v>
      </c>
      <c r="R3213">
        <v>9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51.46</v>
      </c>
      <c r="Y3213">
        <v>0</v>
      </c>
      <c r="Z3213">
        <v>0</v>
      </c>
    </row>
    <row r="3214" spans="1:26" x14ac:dyDescent="0.25">
      <c r="A3214">
        <v>2178322</v>
      </c>
      <c r="B3214">
        <v>1</v>
      </c>
      <c r="C3214" t="s">
        <v>76</v>
      </c>
      <c r="D3214" t="s">
        <v>84</v>
      </c>
      <c r="E3214" t="s">
        <v>181</v>
      </c>
      <c r="F3214" t="s">
        <v>9483</v>
      </c>
      <c r="G3214" t="s">
        <v>183</v>
      </c>
      <c r="H3214" t="s">
        <v>46</v>
      </c>
      <c r="I3214" t="s">
        <v>129</v>
      </c>
      <c r="J3214" t="s">
        <v>130</v>
      </c>
      <c r="K3214" t="s">
        <v>131</v>
      </c>
      <c r="L3214" t="s">
        <v>9484</v>
      </c>
      <c r="M3214" t="s">
        <v>9485</v>
      </c>
      <c r="N3214">
        <v>2.145277777</v>
      </c>
      <c r="O3214">
        <v>0</v>
      </c>
      <c r="P3214">
        <v>5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10.726388999999999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2178329</v>
      </c>
      <c r="B3215">
        <v>1</v>
      </c>
      <c r="C3215" t="s">
        <v>76</v>
      </c>
      <c r="D3215" t="s">
        <v>86</v>
      </c>
      <c r="E3215" t="s">
        <v>181</v>
      </c>
      <c r="F3215" t="s">
        <v>8991</v>
      </c>
      <c r="G3215" t="s">
        <v>183</v>
      </c>
      <c r="H3215" t="s">
        <v>46</v>
      </c>
      <c r="I3215" t="s">
        <v>129</v>
      </c>
      <c r="J3215" t="s">
        <v>130</v>
      </c>
      <c r="K3215" t="s">
        <v>131</v>
      </c>
      <c r="L3215" t="s">
        <v>9486</v>
      </c>
      <c r="M3215" t="s">
        <v>9487</v>
      </c>
      <c r="N3215">
        <v>8.9600000000000009</v>
      </c>
      <c r="O3215">
        <v>0</v>
      </c>
      <c r="P3215">
        <v>6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53.76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2178340</v>
      </c>
      <c r="B3216">
        <v>1</v>
      </c>
      <c r="C3216" t="s">
        <v>76</v>
      </c>
      <c r="D3216" t="s">
        <v>89</v>
      </c>
      <c r="E3216" t="s">
        <v>181</v>
      </c>
      <c r="F3216" t="s">
        <v>9488</v>
      </c>
      <c r="G3216" t="s">
        <v>194</v>
      </c>
      <c r="H3216" t="s">
        <v>46</v>
      </c>
      <c r="I3216" t="s">
        <v>129</v>
      </c>
      <c r="J3216" t="s">
        <v>130</v>
      </c>
      <c r="K3216" t="s">
        <v>131</v>
      </c>
      <c r="L3216" t="s">
        <v>9489</v>
      </c>
      <c r="M3216" t="s">
        <v>9490</v>
      </c>
      <c r="N3216">
        <v>2.5811111109999998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2.5811109999999999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2178321</v>
      </c>
      <c r="B3217">
        <v>1</v>
      </c>
      <c r="C3217" t="s">
        <v>77</v>
      </c>
      <c r="D3217" t="s">
        <v>115</v>
      </c>
      <c r="E3217" t="s">
        <v>161</v>
      </c>
      <c r="F3217" t="s">
        <v>9491</v>
      </c>
      <c r="G3217" t="s">
        <v>402</v>
      </c>
      <c r="H3217" t="s">
        <v>46</v>
      </c>
      <c r="I3217" t="s">
        <v>129</v>
      </c>
      <c r="J3217" t="s">
        <v>130</v>
      </c>
      <c r="K3217" t="s">
        <v>131</v>
      </c>
      <c r="L3217" t="s">
        <v>9492</v>
      </c>
      <c r="M3217" t="s">
        <v>9493</v>
      </c>
      <c r="N3217">
        <v>1.225833333</v>
      </c>
      <c r="O3217">
        <v>0</v>
      </c>
      <c r="P3217">
        <v>0</v>
      </c>
      <c r="Q3217">
        <v>0</v>
      </c>
      <c r="R3217">
        <v>6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7.3550000000000004</v>
      </c>
      <c r="Y3217">
        <v>0</v>
      </c>
      <c r="Z3217">
        <v>0</v>
      </c>
    </row>
    <row r="3218" spans="1:26" x14ac:dyDescent="0.25">
      <c r="A3218">
        <v>2178328</v>
      </c>
      <c r="B3218">
        <v>1</v>
      </c>
      <c r="C3218" t="s">
        <v>77</v>
      </c>
      <c r="D3218" t="s">
        <v>114</v>
      </c>
      <c r="E3218" t="s">
        <v>161</v>
      </c>
      <c r="F3218" t="s">
        <v>9494</v>
      </c>
      <c r="G3218" t="s">
        <v>402</v>
      </c>
      <c r="H3218" t="s">
        <v>46</v>
      </c>
      <c r="I3218" t="s">
        <v>129</v>
      </c>
      <c r="J3218" t="s">
        <v>130</v>
      </c>
      <c r="K3218" t="s">
        <v>131</v>
      </c>
      <c r="L3218" t="s">
        <v>9495</v>
      </c>
      <c r="M3218" t="s">
        <v>9496</v>
      </c>
      <c r="N3218">
        <v>0.82722222199999995</v>
      </c>
      <c r="O3218">
        <v>0</v>
      </c>
      <c r="P3218">
        <v>107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88.512777999999997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2178323</v>
      </c>
      <c r="B3219">
        <v>1</v>
      </c>
      <c r="C3219" t="s">
        <v>77</v>
      </c>
      <c r="D3219" t="s">
        <v>113</v>
      </c>
      <c r="E3219" t="s">
        <v>126</v>
      </c>
      <c r="F3219" t="s">
        <v>9497</v>
      </c>
      <c r="G3219" t="s">
        <v>128</v>
      </c>
      <c r="H3219" t="s">
        <v>46</v>
      </c>
      <c r="I3219" t="s">
        <v>129</v>
      </c>
      <c r="J3219" t="s">
        <v>130</v>
      </c>
      <c r="K3219" t="s">
        <v>131</v>
      </c>
      <c r="L3219" t="s">
        <v>9498</v>
      </c>
      <c r="M3219" t="s">
        <v>9499</v>
      </c>
      <c r="N3219">
        <v>1.9524999999999999</v>
      </c>
      <c r="O3219">
        <v>0</v>
      </c>
      <c r="P3219">
        <v>0</v>
      </c>
      <c r="Q3219">
        <v>0</v>
      </c>
      <c r="R3219">
        <v>42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82.004999999999995</v>
      </c>
      <c r="Y3219">
        <v>0</v>
      </c>
      <c r="Z3219">
        <v>0</v>
      </c>
    </row>
    <row r="3220" spans="1:26" x14ac:dyDescent="0.25">
      <c r="A3220">
        <v>2178326</v>
      </c>
      <c r="B3220">
        <v>1</v>
      </c>
      <c r="C3220" t="s">
        <v>77</v>
      </c>
      <c r="D3220" t="s">
        <v>116</v>
      </c>
      <c r="E3220" t="s">
        <v>181</v>
      </c>
      <c r="F3220" t="s">
        <v>9500</v>
      </c>
      <c r="G3220" t="s">
        <v>194</v>
      </c>
      <c r="H3220" t="s">
        <v>46</v>
      </c>
      <c r="I3220" t="s">
        <v>129</v>
      </c>
      <c r="J3220" t="s">
        <v>130</v>
      </c>
      <c r="K3220" t="s">
        <v>131</v>
      </c>
      <c r="L3220" t="s">
        <v>9501</v>
      </c>
      <c r="M3220" t="s">
        <v>9502</v>
      </c>
      <c r="N3220">
        <v>2.3002777769999998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1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2.300278</v>
      </c>
    </row>
    <row r="3221" spans="1:26" x14ac:dyDescent="0.25">
      <c r="A3221">
        <v>2178325</v>
      </c>
      <c r="B3221">
        <v>1</v>
      </c>
      <c r="C3221" t="s">
        <v>76</v>
      </c>
      <c r="D3221" t="s">
        <v>78</v>
      </c>
      <c r="E3221" t="s">
        <v>181</v>
      </c>
      <c r="F3221" t="s">
        <v>9503</v>
      </c>
      <c r="G3221" t="s">
        <v>194</v>
      </c>
      <c r="H3221" t="s">
        <v>46</v>
      </c>
      <c r="I3221" t="s">
        <v>129</v>
      </c>
      <c r="J3221" t="s">
        <v>130</v>
      </c>
      <c r="K3221" t="s">
        <v>131</v>
      </c>
      <c r="L3221" t="s">
        <v>9504</v>
      </c>
      <c r="M3221" t="s">
        <v>9505</v>
      </c>
      <c r="N3221">
        <v>8.0108333330000008</v>
      </c>
      <c r="O3221">
        <v>0</v>
      </c>
      <c r="P3221">
        <v>2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16.021667000000001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2178344</v>
      </c>
      <c r="B3222">
        <v>1</v>
      </c>
      <c r="C3222" t="s">
        <v>76</v>
      </c>
      <c r="D3222" t="s">
        <v>88</v>
      </c>
      <c r="E3222" t="s">
        <v>181</v>
      </c>
      <c r="F3222" t="s">
        <v>9506</v>
      </c>
      <c r="G3222" t="s">
        <v>287</v>
      </c>
      <c r="H3222" t="s">
        <v>46</v>
      </c>
      <c r="I3222" t="s">
        <v>129</v>
      </c>
      <c r="J3222" t="s">
        <v>130</v>
      </c>
      <c r="K3222" t="s">
        <v>131</v>
      </c>
      <c r="L3222" t="s">
        <v>9507</v>
      </c>
      <c r="M3222" t="s">
        <v>9508</v>
      </c>
      <c r="N3222">
        <v>2.5294444440000001</v>
      </c>
      <c r="O3222">
        <v>0</v>
      </c>
      <c r="P3222">
        <v>5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12.647221999999999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2178333</v>
      </c>
      <c r="B3223">
        <v>1</v>
      </c>
      <c r="C3223" t="s">
        <v>77</v>
      </c>
      <c r="D3223" t="s">
        <v>124</v>
      </c>
      <c r="E3223" t="s">
        <v>126</v>
      </c>
      <c r="F3223" t="s">
        <v>9509</v>
      </c>
      <c r="G3223" t="s">
        <v>128</v>
      </c>
      <c r="H3223" t="s">
        <v>46</v>
      </c>
      <c r="I3223" t="s">
        <v>129</v>
      </c>
      <c r="J3223" t="s">
        <v>130</v>
      </c>
      <c r="K3223" t="s">
        <v>131</v>
      </c>
      <c r="L3223" t="s">
        <v>9510</v>
      </c>
      <c r="M3223" t="s">
        <v>9511</v>
      </c>
      <c r="N3223">
        <v>5.7861111110000003</v>
      </c>
      <c r="O3223">
        <v>0</v>
      </c>
      <c r="P3223">
        <v>31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179.36944399999999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2178341</v>
      </c>
      <c r="B3224">
        <v>1</v>
      </c>
      <c r="C3224" t="s">
        <v>77</v>
      </c>
      <c r="D3224" t="s">
        <v>108</v>
      </c>
      <c r="E3224" t="s">
        <v>181</v>
      </c>
      <c r="F3224" t="s">
        <v>9512</v>
      </c>
      <c r="G3224" t="s">
        <v>194</v>
      </c>
      <c r="H3224" t="s">
        <v>46</v>
      </c>
      <c r="I3224" t="s">
        <v>129</v>
      </c>
      <c r="J3224" t="s">
        <v>130</v>
      </c>
      <c r="K3224" t="s">
        <v>131</v>
      </c>
      <c r="L3224" t="s">
        <v>9513</v>
      </c>
      <c r="M3224" t="s">
        <v>9514</v>
      </c>
      <c r="N3224">
        <v>1.5777777770000001</v>
      </c>
      <c r="O3224">
        <v>0</v>
      </c>
      <c r="P3224">
        <v>1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1.5777779999999999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2178345</v>
      </c>
      <c r="B3225">
        <v>1</v>
      </c>
      <c r="C3225" t="s">
        <v>76</v>
      </c>
      <c r="D3225" t="s">
        <v>99</v>
      </c>
      <c r="E3225" t="s">
        <v>161</v>
      </c>
      <c r="F3225" t="s">
        <v>9515</v>
      </c>
      <c r="G3225" t="s">
        <v>3105</v>
      </c>
      <c r="H3225" t="s">
        <v>46</v>
      </c>
      <c r="I3225" t="s">
        <v>129</v>
      </c>
      <c r="J3225" t="s">
        <v>130</v>
      </c>
      <c r="K3225" t="s">
        <v>131</v>
      </c>
      <c r="L3225" t="s">
        <v>9516</v>
      </c>
      <c r="M3225" t="s">
        <v>9517</v>
      </c>
      <c r="N3225">
        <v>4.9297222219999997</v>
      </c>
      <c r="O3225">
        <v>0</v>
      </c>
      <c r="P3225">
        <v>435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2144.4291669999998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2178360</v>
      </c>
      <c r="B3226">
        <v>1</v>
      </c>
      <c r="C3226" t="s">
        <v>76</v>
      </c>
      <c r="D3226" t="s">
        <v>93</v>
      </c>
      <c r="E3226" t="s">
        <v>813</v>
      </c>
      <c r="F3226" t="s">
        <v>6446</v>
      </c>
      <c r="G3226" t="s">
        <v>136</v>
      </c>
      <c r="H3226" t="s">
        <v>47</v>
      </c>
      <c r="I3226" t="s">
        <v>129</v>
      </c>
      <c r="J3226" t="s">
        <v>130</v>
      </c>
      <c r="K3226" t="s">
        <v>131</v>
      </c>
      <c r="L3226" t="s">
        <v>9518</v>
      </c>
      <c r="M3226" t="s">
        <v>9519</v>
      </c>
      <c r="N3226">
        <v>1.206111111</v>
      </c>
      <c r="O3226">
        <v>90</v>
      </c>
      <c r="P3226">
        <v>2325</v>
      </c>
      <c r="Q3226">
        <v>0</v>
      </c>
      <c r="R3226">
        <v>0</v>
      </c>
      <c r="S3226">
        <v>0</v>
      </c>
      <c r="T3226">
        <v>0</v>
      </c>
      <c r="U3226">
        <v>108.55</v>
      </c>
      <c r="V3226">
        <v>2804.208333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2178347</v>
      </c>
      <c r="B3227">
        <v>1</v>
      </c>
      <c r="C3227" t="s">
        <v>77</v>
      </c>
      <c r="D3227" t="s">
        <v>122</v>
      </c>
      <c r="E3227" t="s">
        <v>143</v>
      </c>
      <c r="F3227" t="s">
        <v>9520</v>
      </c>
      <c r="G3227" t="s">
        <v>145</v>
      </c>
      <c r="H3227" t="s">
        <v>47</v>
      </c>
      <c r="I3227" t="s">
        <v>129</v>
      </c>
      <c r="J3227" t="s">
        <v>130</v>
      </c>
      <c r="K3227" t="s">
        <v>131</v>
      </c>
      <c r="L3227" t="s">
        <v>9521</v>
      </c>
      <c r="M3227" t="s">
        <v>9522</v>
      </c>
      <c r="N3227">
        <v>1.4375</v>
      </c>
      <c r="O3227">
        <v>0</v>
      </c>
      <c r="P3227">
        <v>0</v>
      </c>
      <c r="Q3227">
        <v>0</v>
      </c>
      <c r="R3227">
        <v>0</v>
      </c>
      <c r="S3227">
        <v>1</v>
      </c>
      <c r="T3227">
        <v>101</v>
      </c>
      <c r="U3227">
        <v>0</v>
      </c>
      <c r="V3227">
        <v>0</v>
      </c>
      <c r="W3227">
        <v>0</v>
      </c>
      <c r="X3227">
        <v>0</v>
      </c>
      <c r="Y3227">
        <v>1.4375</v>
      </c>
      <c r="Z3227">
        <v>145.1875</v>
      </c>
    </row>
    <row r="3228" spans="1:26" x14ac:dyDescent="0.25">
      <c r="A3228">
        <v>2178352</v>
      </c>
      <c r="B3228">
        <v>1</v>
      </c>
      <c r="C3228" t="s">
        <v>77</v>
      </c>
      <c r="D3228" t="s">
        <v>115</v>
      </c>
      <c r="E3228" t="s">
        <v>126</v>
      </c>
      <c r="F3228" t="s">
        <v>9523</v>
      </c>
      <c r="G3228" t="s">
        <v>128</v>
      </c>
      <c r="H3228" t="s">
        <v>46</v>
      </c>
      <c r="I3228" t="s">
        <v>129</v>
      </c>
      <c r="J3228" t="s">
        <v>130</v>
      </c>
      <c r="K3228" t="s">
        <v>131</v>
      </c>
      <c r="L3228" t="s">
        <v>9524</v>
      </c>
      <c r="M3228" t="s">
        <v>9525</v>
      </c>
      <c r="N3228">
        <v>2.286944444</v>
      </c>
      <c r="O3228">
        <v>0</v>
      </c>
      <c r="P3228">
        <v>0</v>
      </c>
      <c r="Q3228">
        <v>0</v>
      </c>
      <c r="R3228">
        <v>5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11.434722000000001</v>
      </c>
      <c r="Y3228">
        <v>0</v>
      </c>
      <c r="Z3228">
        <v>0</v>
      </c>
    </row>
    <row r="3229" spans="1:26" x14ac:dyDescent="0.25">
      <c r="A3229">
        <v>2178353</v>
      </c>
      <c r="B3229">
        <v>1</v>
      </c>
      <c r="C3229" t="s">
        <v>76</v>
      </c>
      <c r="D3229" t="s">
        <v>95</v>
      </c>
      <c r="E3229" t="s">
        <v>126</v>
      </c>
      <c r="F3229" t="s">
        <v>9526</v>
      </c>
      <c r="G3229" t="s">
        <v>152</v>
      </c>
      <c r="H3229" t="s">
        <v>46</v>
      </c>
      <c r="I3229" t="s">
        <v>129</v>
      </c>
      <c r="J3229" t="s">
        <v>130</v>
      </c>
      <c r="K3229" t="s">
        <v>131</v>
      </c>
      <c r="L3229" t="s">
        <v>9527</v>
      </c>
      <c r="M3229" t="s">
        <v>9528</v>
      </c>
      <c r="N3229">
        <v>5.7480555549999997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9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51.732500000000002</v>
      </c>
    </row>
    <row r="3230" spans="1:26" x14ac:dyDescent="0.25">
      <c r="A3230">
        <v>2178363</v>
      </c>
      <c r="B3230">
        <v>1</v>
      </c>
      <c r="C3230" t="s">
        <v>77</v>
      </c>
      <c r="D3230" t="s">
        <v>124</v>
      </c>
      <c r="E3230" t="s">
        <v>181</v>
      </c>
      <c r="F3230" t="s">
        <v>9529</v>
      </c>
      <c r="G3230" t="s">
        <v>194</v>
      </c>
      <c r="H3230" t="s">
        <v>46</v>
      </c>
      <c r="I3230" t="s">
        <v>129</v>
      </c>
      <c r="J3230" t="s">
        <v>130</v>
      </c>
      <c r="K3230" t="s">
        <v>131</v>
      </c>
      <c r="L3230" t="s">
        <v>9530</v>
      </c>
      <c r="M3230" t="s">
        <v>9531</v>
      </c>
      <c r="N3230">
        <v>3.8452777770000002</v>
      </c>
      <c r="O3230">
        <v>0</v>
      </c>
      <c r="P3230">
        <v>1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3.845278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2178362</v>
      </c>
      <c r="B3231">
        <v>1</v>
      </c>
      <c r="C3231" t="s">
        <v>76</v>
      </c>
      <c r="D3231" t="s">
        <v>79</v>
      </c>
      <c r="E3231" t="s">
        <v>126</v>
      </c>
      <c r="F3231" t="s">
        <v>9532</v>
      </c>
      <c r="G3231" t="s">
        <v>128</v>
      </c>
      <c r="H3231" t="s">
        <v>46</v>
      </c>
      <c r="I3231" t="s">
        <v>129</v>
      </c>
      <c r="J3231" t="s">
        <v>130</v>
      </c>
      <c r="K3231" t="s">
        <v>131</v>
      </c>
      <c r="L3231" t="s">
        <v>9533</v>
      </c>
      <c r="M3231" t="s">
        <v>9534</v>
      </c>
      <c r="N3231">
        <v>2.4338888879999998</v>
      </c>
      <c r="O3231">
        <v>0</v>
      </c>
      <c r="P3231">
        <v>1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2.4338890000000002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2178361</v>
      </c>
      <c r="B3232">
        <v>1</v>
      </c>
      <c r="C3232" t="s">
        <v>76</v>
      </c>
      <c r="D3232" t="s">
        <v>96</v>
      </c>
      <c r="E3232" t="s">
        <v>186</v>
      </c>
      <c r="F3232" t="s">
        <v>2806</v>
      </c>
      <c r="G3232" t="s">
        <v>279</v>
      </c>
      <c r="H3232" t="s">
        <v>47</v>
      </c>
      <c r="I3232" t="s">
        <v>129</v>
      </c>
      <c r="J3232" t="s">
        <v>130</v>
      </c>
      <c r="K3232" t="s">
        <v>131</v>
      </c>
      <c r="L3232" t="s">
        <v>9535</v>
      </c>
      <c r="M3232" t="s">
        <v>9536</v>
      </c>
      <c r="N3232">
        <v>0.55027777700000002</v>
      </c>
      <c r="O3232">
        <v>42</v>
      </c>
      <c r="P3232">
        <v>408</v>
      </c>
      <c r="Q3232">
        <v>0</v>
      </c>
      <c r="R3232">
        <v>0</v>
      </c>
      <c r="S3232">
        <v>0</v>
      </c>
      <c r="T3232">
        <v>0</v>
      </c>
      <c r="U3232">
        <v>23.111667000000001</v>
      </c>
      <c r="V3232">
        <v>224.51333299999999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2178358</v>
      </c>
      <c r="B3233">
        <v>1</v>
      </c>
      <c r="C3233" t="s">
        <v>76</v>
      </c>
      <c r="D3233" t="s">
        <v>87</v>
      </c>
      <c r="E3233" t="s">
        <v>126</v>
      </c>
      <c r="F3233" t="s">
        <v>2722</v>
      </c>
      <c r="G3233" t="s">
        <v>128</v>
      </c>
      <c r="H3233" t="s">
        <v>46</v>
      </c>
      <c r="I3233" t="s">
        <v>129</v>
      </c>
      <c r="J3233" t="s">
        <v>130</v>
      </c>
      <c r="K3233" t="s">
        <v>131</v>
      </c>
      <c r="L3233" t="s">
        <v>9537</v>
      </c>
      <c r="M3233" t="s">
        <v>9538</v>
      </c>
      <c r="N3233">
        <v>0.65</v>
      </c>
      <c r="O3233">
        <v>0</v>
      </c>
      <c r="P3233">
        <v>0</v>
      </c>
      <c r="Q3233">
        <v>0</v>
      </c>
      <c r="R3233">
        <v>5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3.25</v>
      </c>
      <c r="Y3233">
        <v>0</v>
      </c>
      <c r="Z3233">
        <v>0</v>
      </c>
    </row>
    <row r="3234" spans="1:26" x14ac:dyDescent="0.25">
      <c r="A3234">
        <v>2178400</v>
      </c>
      <c r="B3234">
        <v>1</v>
      </c>
      <c r="C3234" t="s">
        <v>77</v>
      </c>
      <c r="D3234" t="s">
        <v>114</v>
      </c>
      <c r="E3234" t="s">
        <v>126</v>
      </c>
      <c r="F3234" t="s">
        <v>9539</v>
      </c>
      <c r="G3234" t="s">
        <v>444</v>
      </c>
      <c r="H3234" t="s">
        <v>46</v>
      </c>
      <c r="I3234" t="s">
        <v>129</v>
      </c>
      <c r="J3234" t="s">
        <v>130</v>
      </c>
      <c r="K3234" t="s">
        <v>131</v>
      </c>
      <c r="L3234" t="s">
        <v>9540</v>
      </c>
      <c r="M3234" t="s">
        <v>9541</v>
      </c>
      <c r="N3234">
        <v>3.9424999999999999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98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386.36500000000001</v>
      </c>
    </row>
    <row r="3235" spans="1:26" x14ac:dyDescent="0.25">
      <c r="A3235">
        <v>2178373</v>
      </c>
      <c r="B3235">
        <v>1</v>
      </c>
      <c r="C3235" t="s">
        <v>76</v>
      </c>
      <c r="D3235" t="s">
        <v>97</v>
      </c>
      <c r="E3235" t="s">
        <v>126</v>
      </c>
      <c r="F3235" t="s">
        <v>9542</v>
      </c>
      <c r="G3235" t="s">
        <v>444</v>
      </c>
      <c r="H3235" t="s">
        <v>46</v>
      </c>
      <c r="I3235" t="s">
        <v>129</v>
      </c>
      <c r="J3235" t="s">
        <v>130</v>
      </c>
      <c r="K3235" t="s">
        <v>131</v>
      </c>
      <c r="L3235" t="s">
        <v>9543</v>
      </c>
      <c r="M3235" t="s">
        <v>9544</v>
      </c>
      <c r="N3235">
        <v>3.1888888880000001</v>
      </c>
      <c r="O3235">
        <v>0</v>
      </c>
      <c r="P3235">
        <v>29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92.477778000000001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2178371</v>
      </c>
      <c r="B3236">
        <v>1</v>
      </c>
      <c r="C3236" t="s">
        <v>77</v>
      </c>
      <c r="D3236" t="s">
        <v>115</v>
      </c>
      <c r="E3236" t="s">
        <v>126</v>
      </c>
      <c r="F3236" t="s">
        <v>9545</v>
      </c>
      <c r="G3236" t="s">
        <v>128</v>
      </c>
      <c r="H3236" t="s">
        <v>46</v>
      </c>
      <c r="I3236" t="s">
        <v>129</v>
      </c>
      <c r="J3236" t="s">
        <v>130</v>
      </c>
      <c r="K3236" t="s">
        <v>131</v>
      </c>
      <c r="L3236" t="s">
        <v>9546</v>
      </c>
      <c r="M3236" t="s">
        <v>9547</v>
      </c>
      <c r="N3236">
        <v>2.4911111109999999</v>
      </c>
      <c r="O3236">
        <v>0</v>
      </c>
      <c r="P3236">
        <v>0</v>
      </c>
      <c r="Q3236">
        <v>0</v>
      </c>
      <c r="R3236">
        <v>18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44.84</v>
      </c>
      <c r="Y3236">
        <v>0</v>
      </c>
      <c r="Z3236">
        <v>0</v>
      </c>
    </row>
    <row r="3237" spans="1:26" x14ac:dyDescent="0.25">
      <c r="A3237">
        <v>2178368</v>
      </c>
      <c r="B3237">
        <v>1</v>
      </c>
      <c r="C3237" t="s">
        <v>77</v>
      </c>
      <c r="D3237" t="s">
        <v>123</v>
      </c>
      <c r="E3237" t="s">
        <v>181</v>
      </c>
      <c r="F3237" t="s">
        <v>9548</v>
      </c>
      <c r="G3237" t="s">
        <v>194</v>
      </c>
      <c r="H3237" t="s">
        <v>46</v>
      </c>
      <c r="I3237" t="s">
        <v>129</v>
      </c>
      <c r="J3237" t="s">
        <v>130</v>
      </c>
      <c r="K3237" t="s">
        <v>131</v>
      </c>
      <c r="L3237" t="s">
        <v>9549</v>
      </c>
      <c r="M3237" t="s">
        <v>9550</v>
      </c>
      <c r="N3237">
        <v>5.4852777770000003</v>
      </c>
      <c r="O3237">
        <v>0</v>
      </c>
      <c r="P3237">
        <v>1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5.4852780000000001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2178381</v>
      </c>
      <c r="B3238">
        <v>1</v>
      </c>
      <c r="C3238" t="s">
        <v>76</v>
      </c>
      <c r="D3238" t="s">
        <v>94</v>
      </c>
      <c r="E3238" t="s">
        <v>181</v>
      </c>
      <c r="F3238" t="s">
        <v>9551</v>
      </c>
      <c r="G3238" t="s">
        <v>194</v>
      </c>
      <c r="H3238" t="s">
        <v>46</v>
      </c>
      <c r="I3238" t="s">
        <v>129</v>
      </c>
      <c r="J3238" t="s">
        <v>130</v>
      </c>
      <c r="K3238" t="s">
        <v>131</v>
      </c>
      <c r="L3238" t="s">
        <v>9552</v>
      </c>
      <c r="M3238" t="s">
        <v>9553</v>
      </c>
      <c r="N3238">
        <v>3.0955555549999998</v>
      </c>
      <c r="O3238">
        <v>0</v>
      </c>
      <c r="P3238">
        <v>1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3.0955560000000002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2178378</v>
      </c>
      <c r="B3239">
        <v>1</v>
      </c>
      <c r="C3239" t="s">
        <v>76</v>
      </c>
      <c r="D3239" t="s">
        <v>103</v>
      </c>
      <c r="E3239" t="s">
        <v>181</v>
      </c>
      <c r="F3239" t="s">
        <v>9554</v>
      </c>
      <c r="G3239" t="s">
        <v>183</v>
      </c>
      <c r="H3239" t="s">
        <v>46</v>
      </c>
      <c r="I3239" t="s">
        <v>129</v>
      </c>
      <c r="J3239" t="s">
        <v>130</v>
      </c>
      <c r="K3239" t="s">
        <v>131</v>
      </c>
      <c r="L3239" t="s">
        <v>9555</v>
      </c>
      <c r="M3239" t="s">
        <v>9556</v>
      </c>
      <c r="N3239">
        <v>2.125</v>
      </c>
      <c r="O3239">
        <v>0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2.125</v>
      </c>
      <c r="Y3239">
        <v>0</v>
      </c>
      <c r="Z3239">
        <v>0</v>
      </c>
    </row>
    <row r="3240" spans="1:26" x14ac:dyDescent="0.25">
      <c r="A3240">
        <v>2178375</v>
      </c>
      <c r="B3240">
        <v>1</v>
      </c>
      <c r="C3240" t="s">
        <v>76</v>
      </c>
      <c r="D3240" t="s">
        <v>81</v>
      </c>
      <c r="E3240" t="s">
        <v>181</v>
      </c>
      <c r="F3240" t="s">
        <v>9557</v>
      </c>
      <c r="G3240" t="s">
        <v>287</v>
      </c>
      <c r="H3240" t="s">
        <v>46</v>
      </c>
      <c r="I3240" t="s">
        <v>129</v>
      </c>
      <c r="J3240" t="s">
        <v>130</v>
      </c>
      <c r="K3240" t="s">
        <v>131</v>
      </c>
      <c r="L3240" t="s">
        <v>9558</v>
      </c>
      <c r="M3240" t="s">
        <v>9559</v>
      </c>
      <c r="N3240">
        <v>1.838333333</v>
      </c>
      <c r="O3240">
        <v>0</v>
      </c>
      <c r="P3240">
        <v>11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20.221667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2178377</v>
      </c>
      <c r="B3241">
        <v>1</v>
      </c>
      <c r="C3241" t="s">
        <v>76</v>
      </c>
      <c r="D3241" t="s">
        <v>78</v>
      </c>
      <c r="E3241" t="s">
        <v>126</v>
      </c>
      <c r="F3241" t="s">
        <v>9560</v>
      </c>
      <c r="G3241" t="s">
        <v>140</v>
      </c>
      <c r="H3241" t="s">
        <v>46</v>
      </c>
      <c r="I3241" t="s">
        <v>129</v>
      </c>
      <c r="J3241" t="s">
        <v>130</v>
      </c>
      <c r="K3241" t="s">
        <v>131</v>
      </c>
      <c r="L3241" t="s">
        <v>9561</v>
      </c>
      <c r="M3241" t="s">
        <v>9562</v>
      </c>
      <c r="N3241">
        <v>4.1741666659999996</v>
      </c>
      <c r="O3241">
        <v>0</v>
      </c>
      <c r="P3241">
        <v>188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784.74333300000001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2178382</v>
      </c>
      <c r="B3242">
        <v>1</v>
      </c>
      <c r="C3242" t="s">
        <v>76</v>
      </c>
      <c r="D3242" t="s">
        <v>84</v>
      </c>
      <c r="E3242" t="s">
        <v>181</v>
      </c>
      <c r="F3242" t="s">
        <v>9563</v>
      </c>
      <c r="G3242" t="s">
        <v>194</v>
      </c>
      <c r="H3242" t="s">
        <v>46</v>
      </c>
      <c r="I3242" t="s">
        <v>129</v>
      </c>
      <c r="J3242" t="s">
        <v>130</v>
      </c>
      <c r="K3242" t="s">
        <v>131</v>
      </c>
      <c r="L3242" t="s">
        <v>9564</v>
      </c>
      <c r="M3242" t="s">
        <v>9565</v>
      </c>
      <c r="N3242">
        <v>4.244444444</v>
      </c>
      <c r="O3242">
        <v>0</v>
      </c>
      <c r="P3242">
        <v>3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12.733333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2178384</v>
      </c>
      <c r="B3243">
        <v>1</v>
      </c>
      <c r="C3243" t="s">
        <v>76</v>
      </c>
      <c r="D3243" t="s">
        <v>92</v>
      </c>
      <c r="E3243" t="s">
        <v>143</v>
      </c>
      <c r="F3243" t="s">
        <v>8856</v>
      </c>
      <c r="G3243" t="s">
        <v>279</v>
      </c>
      <c r="H3243" t="s">
        <v>47</v>
      </c>
      <c r="I3243" t="s">
        <v>129</v>
      </c>
      <c r="J3243" t="s">
        <v>130</v>
      </c>
      <c r="K3243" t="s">
        <v>131</v>
      </c>
      <c r="L3243" t="s">
        <v>9566</v>
      </c>
      <c r="M3243" t="s">
        <v>9567</v>
      </c>
      <c r="N3243">
        <v>0.62472222200000005</v>
      </c>
      <c r="O3243">
        <v>0</v>
      </c>
      <c r="P3243">
        <v>0</v>
      </c>
      <c r="Q3243">
        <v>0</v>
      </c>
      <c r="R3243">
        <v>180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112.45</v>
      </c>
      <c r="Y3243">
        <v>0</v>
      </c>
      <c r="Z3243">
        <v>0</v>
      </c>
    </row>
    <row r="3244" spans="1:26" x14ac:dyDescent="0.25">
      <c r="A3244">
        <v>2178390</v>
      </c>
      <c r="B3244">
        <v>1</v>
      </c>
      <c r="C3244" t="s">
        <v>76</v>
      </c>
      <c r="D3244" t="s">
        <v>79</v>
      </c>
      <c r="E3244" t="s">
        <v>126</v>
      </c>
      <c r="F3244" t="s">
        <v>7010</v>
      </c>
      <c r="G3244" t="s">
        <v>128</v>
      </c>
      <c r="H3244" t="s">
        <v>46</v>
      </c>
      <c r="I3244" t="s">
        <v>129</v>
      </c>
      <c r="J3244" t="s">
        <v>130</v>
      </c>
      <c r="K3244" t="s">
        <v>131</v>
      </c>
      <c r="L3244" t="s">
        <v>9568</v>
      </c>
      <c r="M3244" t="s">
        <v>9569</v>
      </c>
      <c r="N3244">
        <v>1.1397222220000001</v>
      </c>
      <c r="O3244">
        <v>0</v>
      </c>
      <c r="P3244">
        <v>163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185.774722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2178393</v>
      </c>
      <c r="B3245">
        <v>1</v>
      </c>
      <c r="C3245" t="s">
        <v>76</v>
      </c>
      <c r="D3245" t="s">
        <v>78</v>
      </c>
      <c r="E3245" t="s">
        <v>161</v>
      </c>
      <c r="F3245" t="s">
        <v>9570</v>
      </c>
      <c r="G3245" t="s">
        <v>163</v>
      </c>
      <c r="H3245" t="s">
        <v>46</v>
      </c>
      <c r="I3245" t="s">
        <v>129</v>
      </c>
      <c r="J3245" t="s">
        <v>130</v>
      </c>
      <c r="K3245" t="s">
        <v>131</v>
      </c>
      <c r="L3245" t="s">
        <v>9571</v>
      </c>
      <c r="M3245" t="s">
        <v>9572</v>
      </c>
      <c r="N3245">
        <v>1.5505555550000001</v>
      </c>
      <c r="O3245">
        <v>0</v>
      </c>
      <c r="P3245">
        <v>910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1411.005555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2178397</v>
      </c>
      <c r="B3246">
        <v>1</v>
      </c>
      <c r="C3246" t="s">
        <v>76</v>
      </c>
      <c r="D3246" t="s">
        <v>89</v>
      </c>
      <c r="E3246" t="s">
        <v>126</v>
      </c>
      <c r="F3246" t="s">
        <v>795</v>
      </c>
      <c r="G3246" t="s">
        <v>128</v>
      </c>
      <c r="H3246" t="s">
        <v>46</v>
      </c>
      <c r="I3246" t="s">
        <v>129</v>
      </c>
      <c r="J3246" t="s">
        <v>130</v>
      </c>
      <c r="K3246" t="s">
        <v>131</v>
      </c>
      <c r="L3246" t="s">
        <v>9573</v>
      </c>
      <c r="M3246" t="s">
        <v>9574</v>
      </c>
      <c r="N3246">
        <v>1.573055555</v>
      </c>
      <c r="O3246">
        <v>0</v>
      </c>
      <c r="P3246">
        <v>2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3.1461109999999999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2178396</v>
      </c>
      <c r="B3247">
        <v>1</v>
      </c>
      <c r="C3247" t="s">
        <v>76</v>
      </c>
      <c r="D3247" t="s">
        <v>99</v>
      </c>
      <c r="E3247" t="s">
        <v>134</v>
      </c>
      <c r="F3247" t="s">
        <v>2873</v>
      </c>
      <c r="G3247" t="s">
        <v>136</v>
      </c>
      <c r="H3247" t="s">
        <v>47</v>
      </c>
      <c r="I3247" t="s">
        <v>129</v>
      </c>
      <c r="J3247" t="s">
        <v>130</v>
      </c>
      <c r="K3247" t="s">
        <v>131</v>
      </c>
      <c r="L3247" t="s">
        <v>9575</v>
      </c>
      <c r="M3247" t="s">
        <v>9576</v>
      </c>
      <c r="N3247">
        <v>6.9722222E-2</v>
      </c>
      <c r="O3247">
        <v>56</v>
      </c>
      <c r="P3247">
        <v>1196</v>
      </c>
      <c r="Q3247">
        <v>0</v>
      </c>
      <c r="R3247">
        <v>0</v>
      </c>
      <c r="S3247">
        <v>0</v>
      </c>
      <c r="T3247">
        <v>0</v>
      </c>
      <c r="U3247">
        <v>3.9044439999999998</v>
      </c>
      <c r="V3247">
        <v>83.387777999999997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2178428</v>
      </c>
      <c r="B3248">
        <v>1</v>
      </c>
      <c r="C3248" t="s">
        <v>76</v>
      </c>
      <c r="D3248" t="s">
        <v>93</v>
      </c>
      <c r="E3248" t="s">
        <v>718</v>
      </c>
      <c r="F3248" t="s">
        <v>9577</v>
      </c>
      <c r="G3248" t="s">
        <v>726</v>
      </c>
      <c r="H3248" t="s">
        <v>46</v>
      </c>
      <c r="I3248" t="s">
        <v>129</v>
      </c>
      <c r="J3248" t="s">
        <v>130</v>
      </c>
      <c r="K3248" t="s">
        <v>131</v>
      </c>
      <c r="L3248" t="s">
        <v>9578</v>
      </c>
      <c r="M3248" t="s">
        <v>9579</v>
      </c>
      <c r="N3248">
        <v>4.1041666660000002</v>
      </c>
      <c r="O3248">
        <v>0</v>
      </c>
      <c r="P3248">
        <v>4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16.416667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2178403</v>
      </c>
      <c r="B3249">
        <v>1</v>
      </c>
      <c r="C3249" t="s">
        <v>76</v>
      </c>
      <c r="D3249" t="s">
        <v>103</v>
      </c>
      <c r="E3249" t="s">
        <v>181</v>
      </c>
      <c r="F3249" t="s">
        <v>9580</v>
      </c>
      <c r="G3249" t="s">
        <v>287</v>
      </c>
      <c r="H3249" t="s">
        <v>46</v>
      </c>
      <c r="I3249" t="s">
        <v>129</v>
      </c>
      <c r="J3249" t="s">
        <v>130</v>
      </c>
      <c r="K3249" t="s">
        <v>131</v>
      </c>
      <c r="L3249" t="s">
        <v>9581</v>
      </c>
      <c r="M3249" t="s">
        <v>9582</v>
      </c>
      <c r="N3249">
        <v>1.81</v>
      </c>
      <c r="O3249">
        <v>0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1.81</v>
      </c>
      <c r="Y3249">
        <v>0</v>
      </c>
      <c r="Z3249">
        <v>0</v>
      </c>
    </row>
    <row r="3250" spans="1:26" x14ac:dyDescent="0.25">
      <c r="A3250">
        <v>2178401</v>
      </c>
      <c r="B3250">
        <v>1</v>
      </c>
      <c r="C3250" t="s">
        <v>77</v>
      </c>
      <c r="D3250" t="s">
        <v>118</v>
      </c>
      <c r="E3250" t="s">
        <v>143</v>
      </c>
      <c r="F3250" t="s">
        <v>9583</v>
      </c>
      <c r="G3250" t="s">
        <v>136</v>
      </c>
      <c r="H3250" t="s">
        <v>47</v>
      </c>
      <c r="I3250" t="s">
        <v>129</v>
      </c>
      <c r="J3250" t="s">
        <v>130</v>
      </c>
      <c r="K3250" t="s">
        <v>131</v>
      </c>
      <c r="L3250" t="s">
        <v>9584</v>
      </c>
      <c r="M3250" t="s">
        <v>9585</v>
      </c>
      <c r="N3250">
        <v>0.34472222200000002</v>
      </c>
      <c r="O3250">
        <v>0</v>
      </c>
      <c r="P3250">
        <v>1106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381.26277800000003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2178423</v>
      </c>
      <c r="B3251">
        <v>1</v>
      </c>
      <c r="C3251" t="s">
        <v>76</v>
      </c>
      <c r="D3251" t="s">
        <v>86</v>
      </c>
      <c r="E3251" t="s">
        <v>181</v>
      </c>
      <c r="F3251" t="s">
        <v>9586</v>
      </c>
      <c r="G3251" t="s">
        <v>194</v>
      </c>
      <c r="H3251" t="s">
        <v>46</v>
      </c>
      <c r="I3251" t="s">
        <v>129</v>
      </c>
      <c r="J3251" t="s">
        <v>130</v>
      </c>
      <c r="K3251" t="s">
        <v>131</v>
      </c>
      <c r="L3251" t="s">
        <v>9587</v>
      </c>
      <c r="M3251" t="s">
        <v>9588</v>
      </c>
      <c r="N3251">
        <v>4.551388888</v>
      </c>
      <c r="O3251">
        <v>0</v>
      </c>
      <c r="P3251">
        <v>2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9.1027780000000007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2178407</v>
      </c>
      <c r="B3252">
        <v>1</v>
      </c>
      <c r="C3252" t="s">
        <v>77</v>
      </c>
      <c r="D3252" t="s">
        <v>124</v>
      </c>
      <c r="E3252" t="s">
        <v>181</v>
      </c>
      <c r="F3252" t="s">
        <v>5509</v>
      </c>
      <c r="G3252" t="s">
        <v>287</v>
      </c>
      <c r="H3252" t="s">
        <v>46</v>
      </c>
      <c r="I3252" t="s">
        <v>129</v>
      </c>
      <c r="J3252" t="s">
        <v>130</v>
      </c>
      <c r="K3252" t="s">
        <v>131</v>
      </c>
      <c r="L3252" t="s">
        <v>9589</v>
      </c>
      <c r="M3252" t="s">
        <v>9590</v>
      </c>
      <c r="N3252">
        <v>3.46</v>
      </c>
      <c r="O3252">
        <v>0</v>
      </c>
      <c r="P3252">
        <v>11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38.06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2178417</v>
      </c>
      <c r="B3253">
        <v>1</v>
      </c>
      <c r="C3253" t="s">
        <v>77</v>
      </c>
      <c r="D3253" t="s">
        <v>118</v>
      </c>
      <c r="E3253" t="s">
        <v>126</v>
      </c>
      <c r="F3253" t="s">
        <v>9591</v>
      </c>
      <c r="G3253" t="s">
        <v>128</v>
      </c>
      <c r="H3253" t="s">
        <v>46</v>
      </c>
      <c r="I3253" t="s">
        <v>129</v>
      </c>
      <c r="J3253" t="s">
        <v>130</v>
      </c>
      <c r="K3253" t="s">
        <v>131</v>
      </c>
      <c r="L3253" t="s">
        <v>9592</v>
      </c>
      <c r="M3253" t="s">
        <v>9593</v>
      </c>
      <c r="N3253">
        <v>1.4541666660000001</v>
      </c>
      <c r="O3253">
        <v>0</v>
      </c>
      <c r="P3253">
        <v>138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200.67500000000001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2178414</v>
      </c>
      <c r="B3254">
        <v>1</v>
      </c>
      <c r="C3254" t="s">
        <v>76</v>
      </c>
      <c r="D3254" t="s">
        <v>88</v>
      </c>
      <c r="E3254" t="s">
        <v>181</v>
      </c>
      <c r="F3254" t="s">
        <v>9594</v>
      </c>
      <c r="G3254" t="s">
        <v>183</v>
      </c>
      <c r="H3254" t="s">
        <v>46</v>
      </c>
      <c r="I3254" t="s">
        <v>129</v>
      </c>
      <c r="J3254" t="s">
        <v>130</v>
      </c>
      <c r="K3254" t="s">
        <v>131</v>
      </c>
      <c r="L3254" t="s">
        <v>9595</v>
      </c>
      <c r="M3254" t="s">
        <v>9596</v>
      </c>
      <c r="N3254">
        <v>1.371111111</v>
      </c>
      <c r="O3254">
        <v>0</v>
      </c>
      <c r="P3254">
        <v>7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9.5977779999999999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2178412</v>
      </c>
      <c r="B3255">
        <v>1</v>
      </c>
      <c r="C3255" t="s">
        <v>76</v>
      </c>
      <c r="D3255" t="s">
        <v>83</v>
      </c>
      <c r="E3255" t="s">
        <v>181</v>
      </c>
      <c r="F3255" t="s">
        <v>9597</v>
      </c>
      <c r="G3255" t="s">
        <v>194</v>
      </c>
      <c r="H3255" t="s">
        <v>46</v>
      </c>
      <c r="I3255" t="s">
        <v>129</v>
      </c>
      <c r="J3255" t="s">
        <v>130</v>
      </c>
      <c r="K3255" t="s">
        <v>131</v>
      </c>
      <c r="L3255" t="s">
        <v>9598</v>
      </c>
      <c r="M3255" t="s">
        <v>9599</v>
      </c>
      <c r="N3255">
        <v>2.5</v>
      </c>
      <c r="O3255">
        <v>0</v>
      </c>
      <c r="P3255">
        <v>7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17.5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2178409</v>
      </c>
      <c r="B3256">
        <v>1</v>
      </c>
      <c r="C3256" t="s">
        <v>76</v>
      </c>
      <c r="D3256" t="s">
        <v>96</v>
      </c>
      <c r="E3256" t="s">
        <v>181</v>
      </c>
      <c r="F3256" t="s">
        <v>9600</v>
      </c>
      <c r="G3256" t="s">
        <v>194</v>
      </c>
      <c r="H3256" t="s">
        <v>46</v>
      </c>
      <c r="I3256" t="s">
        <v>129</v>
      </c>
      <c r="J3256" t="s">
        <v>130</v>
      </c>
      <c r="K3256" t="s">
        <v>131</v>
      </c>
      <c r="L3256" t="s">
        <v>9601</v>
      </c>
      <c r="M3256" t="s">
        <v>9602</v>
      </c>
      <c r="N3256">
        <v>2.0491666660000001</v>
      </c>
      <c r="O3256">
        <v>0</v>
      </c>
      <c r="P3256">
        <v>1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2.0491670000000002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2178410</v>
      </c>
      <c r="B3257">
        <v>1</v>
      </c>
      <c r="C3257" t="s">
        <v>76</v>
      </c>
      <c r="D3257" t="s">
        <v>80</v>
      </c>
      <c r="E3257" t="s">
        <v>718</v>
      </c>
      <c r="F3257" t="s">
        <v>9603</v>
      </c>
      <c r="G3257" t="s">
        <v>726</v>
      </c>
      <c r="H3257" t="s">
        <v>46</v>
      </c>
      <c r="I3257" t="s">
        <v>129</v>
      </c>
      <c r="J3257" t="s">
        <v>130</v>
      </c>
      <c r="K3257" t="s">
        <v>131</v>
      </c>
      <c r="L3257" t="s">
        <v>9604</v>
      </c>
      <c r="M3257" t="s">
        <v>9605</v>
      </c>
      <c r="N3257">
        <v>4.3686111109999999</v>
      </c>
      <c r="O3257">
        <v>0</v>
      </c>
      <c r="P3257">
        <v>18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78.635000000000005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2178416</v>
      </c>
      <c r="B3258">
        <v>1</v>
      </c>
      <c r="C3258" t="s">
        <v>76</v>
      </c>
      <c r="D3258" t="s">
        <v>104</v>
      </c>
      <c r="E3258" t="s">
        <v>126</v>
      </c>
      <c r="F3258" t="s">
        <v>9606</v>
      </c>
      <c r="G3258" t="s">
        <v>140</v>
      </c>
      <c r="H3258" t="s">
        <v>46</v>
      </c>
      <c r="I3258" t="s">
        <v>129</v>
      </c>
      <c r="J3258" t="s">
        <v>130</v>
      </c>
      <c r="K3258" t="s">
        <v>131</v>
      </c>
      <c r="L3258" t="s">
        <v>9607</v>
      </c>
      <c r="M3258" t="s">
        <v>9608</v>
      </c>
      <c r="N3258">
        <v>0.82861111099999996</v>
      </c>
      <c r="O3258">
        <v>0</v>
      </c>
      <c r="P3258">
        <v>0</v>
      </c>
      <c r="Q3258">
        <v>0</v>
      </c>
      <c r="R3258">
        <v>24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19.886666999999999</v>
      </c>
      <c r="Y3258">
        <v>0</v>
      </c>
      <c r="Z3258">
        <v>0</v>
      </c>
    </row>
    <row r="3259" spans="1:26" x14ac:dyDescent="0.25">
      <c r="A3259">
        <v>2178421</v>
      </c>
      <c r="B3259">
        <v>1</v>
      </c>
      <c r="C3259" t="s">
        <v>76</v>
      </c>
      <c r="D3259" t="s">
        <v>88</v>
      </c>
      <c r="E3259" t="s">
        <v>181</v>
      </c>
      <c r="F3259" t="s">
        <v>9609</v>
      </c>
      <c r="G3259" t="s">
        <v>287</v>
      </c>
      <c r="H3259" t="s">
        <v>46</v>
      </c>
      <c r="I3259" t="s">
        <v>129</v>
      </c>
      <c r="J3259" t="s">
        <v>130</v>
      </c>
      <c r="K3259" t="s">
        <v>131</v>
      </c>
      <c r="L3259" t="s">
        <v>9610</v>
      </c>
      <c r="M3259" t="s">
        <v>9611</v>
      </c>
      <c r="N3259">
        <v>0.48</v>
      </c>
      <c r="O3259">
        <v>0</v>
      </c>
      <c r="P3259">
        <v>9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4.32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2178424</v>
      </c>
      <c r="B3260">
        <v>1</v>
      </c>
      <c r="C3260" t="s">
        <v>76</v>
      </c>
      <c r="D3260" t="s">
        <v>81</v>
      </c>
      <c r="E3260" t="s">
        <v>181</v>
      </c>
      <c r="F3260" t="s">
        <v>9612</v>
      </c>
      <c r="G3260" t="s">
        <v>287</v>
      </c>
      <c r="H3260" t="s">
        <v>46</v>
      </c>
      <c r="I3260" t="s">
        <v>129</v>
      </c>
      <c r="J3260" t="s">
        <v>130</v>
      </c>
      <c r="K3260" t="s">
        <v>131</v>
      </c>
      <c r="L3260" t="s">
        <v>9613</v>
      </c>
      <c r="M3260" t="s">
        <v>9614</v>
      </c>
      <c r="N3260">
        <v>2.6074999999999999</v>
      </c>
      <c r="O3260">
        <v>0</v>
      </c>
      <c r="P3260">
        <v>17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44.327500000000001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2178425</v>
      </c>
      <c r="B3261">
        <v>1</v>
      </c>
      <c r="C3261" t="s">
        <v>77</v>
      </c>
      <c r="D3261" t="s">
        <v>116</v>
      </c>
      <c r="E3261" t="s">
        <v>181</v>
      </c>
      <c r="F3261" t="s">
        <v>9615</v>
      </c>
      <c r="G3261" t="s">
        <v>194</v>
      </c>
      <c r="H3261" t="s">
        <v>46</v>
      </c>
      <c r="I3261" t="s">
        <v>129</v>
      </c>
      <c r="J3261" t="s">
        <v>130</v>
      </c>
      <c r="K3261" t="s">
        <v>131</v>
      </c>
      <c r="L3261" t="s">
        <v>9616</v>
      </c>
      <c r="M3261" t="s">
        <v>9617</v>
      </c>
      <c r="N3261">
        <v>1.569722222</v>
      </c>
      <c r="O3261">
        <v>0</v>
      </c>
      <c r="P3261">
        <v>1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1.5697220000000001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2178431</v>
      </c>
      <c r="B3262">
        <v>1</v>
      </c>
      <c r="C3262" t="s">
        <v>76</v>
      </c>
      <c r="D3262" t="s">
        <v>81</v>
      </c>
      <c r="E3262" t="s">
        <v>181</v>
      </c>
      <c r="F3262" t="s">
        <v>9618</v>
      </c>
      <c r="G3262" t="s">
        <v>183</v>
      </c>
      <c r="H3262" t="s">
        <v>46</v>
      </c>
      <c r="I3262" t="s">
        <v>129</v>
      </c>
      <c r="J3262" t="s">
        <v>130</v>
      </c>
      <c r="K3262" t="s">
        <v>131</v>
      </c>
      <c r="L3262" t="s">
        <v>9619</v>
      </c>
      <c r="M3262" t="s">
        <v>9620</v>
      </c>
      <c r="N3262">
        <v>3.1274999999999999</v>
      </c>
      <c r="O3262">
        <v>0</v>
      </c>
      <c r="P3262">
        <v>6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18.765000000000001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2178432</v>
      </c>
      <c r="B3263">
        <v>1</v>
      </c>
      <c r="C3263" t="s">
        <v>77</v>
      </c>
      <c r="D3263" t="s">
        <v>118</v>
      </c>
      <c r="E3263" t="s">
        <v>181</v>
      </c>
      <c r="F3263" t="s">
        <v>9621</v>
      </c>
      <c r="G3263" t="s">
        <v>194</v>
      </c>
      <c r="H3263" t="s">
        <v>46</v>
      </c>
      <c r="I3263" t="s">
        <v>129</v>
      </c>
      <c r="J3263" t="s">
        <v>130</v>
      </c>
      <c r="K3263" t="s">
        <v>131</v>
      </c>
      <c r="L3263" t="s">
        <v>9622</v>
      </c>
      <c r="M3263" t="s">
        <v>9623</v>
      </c>
      <c r="N3263">
        <v>1.5008333330000001</v>
      </c>
      <c r="O3263">
        <v>0</v>
      </c>
      <c r="P3263">
        <v>7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10.505833000000001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2178433</v>
      </c>
      <c r="B3264">
        <v>1</v>
      </c>
      <c r="C3264" t="s">
        <v>77</v>
      </c>
      <c r="D3264" t="s">
        <v>124</v>
      </c>
      <c r="E3264" t="s">
        <v>161</v>
      </c>
      <c r="F3264" t="s">
        <v>9624</v>
      </c>
      <c r="G3264" t="s">
        <v>402</v>
      </c>
      <c r="H3264" t="s">
        <v>46</v>
      </c>
      <c r="I3264" t="s">
        <v>129</v>
      </c>
      <c r="J3264" t="s">
        <v>130</v>
      </c>
      <c r="K3264" t="s">
        <v>131</v>
      </c>
      <c r="L3264" t="s">
        <v>9625</v>
      </c>
      <c r="M3264" t="s">
        <v>9626</v>
      </c>
      <c r="N3264">
        <v>1.3533333329999999</v>
      </c>
      <c r="O3264">
        <v>0</v>
      </c>
      <c r="P3264">
        <v>47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63.606667000000002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2178435</v>
      </c>
      <c r="B3265">
        <v>1</v>
      </c>
      <c r="C3265" t="s">
        <v>76</v>
      </c>
      <c r="D3265" t="s">
        <v>93</v>
      </c>
      <c r="E3265" t="s">
        <v>181</v>
      </c>
      <c r="F3265" t="s">
        <v>9627</v>
      </c>
      <c r="G3265" t="s">
        <v>183</v>
      </c>
      <c r="H3265" t="s">
        <v>46</v>
      </c>
      <c r="I3265" t="s">
        <v>129</v>
      </c>
      <c r="J3265" t="s">
        <v>130</v>
      </c>
      <c r="K3265" t="s">
        <v>131</v>
      </c>
      <c r="L3265" t="s">
        <v>9628</v>
      </c>
      <c r="M3265" t="s">
        <v>9629</v>
      </c>
      <c r="N3265">
        <v>1.7241666659999999</v>
      </c>
      <c r="O3265">
        <v>0</v>
      </c>
      <c r="P3265">
        <v>1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1.724167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2178434</v>
      </c>
      <c r="B3266">
        <v>1</v>
      </c>
      <c r="C3266" t="s">
        <v>76</v>
      </c>
      <c r="D3266" t="s">
        <v>95</v>
      </c>
      <c r="E3266" t="s">
        <v>181</v>
      </c>
      <c r="F3266" t="s">
        <v>9630</v>
      </c>
      <c r="G3266" t="s">
        <v>194</v>
      </c>
      <c r="H3266" t="s">
        <v>46</v>
      </c>
      <c r="I3266" t="s">
        <v>129</v>
      </c>
      <c r="J3266" t="s">
        <v>130</v>
      </c>
      <c r="K3266" t="s">
        <v>131</v>
      </c>
      <c r="L3266" t="s">
        <v>9631</v>
      </c>
      <c r="M3266" t="s">
        <v>9632</v>
      </c>
      <c r="N3266">
        <v>1.041388888</v>
      </c>
      <c r="O3266">
        <v>0</v>
      </c>
      <c r="P3266">
        <v>0</v>
      </c>
      <c r="Q3266">
        <v>0</v>
      </c>
      <c r="R3266">
        <v>3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3.1241669999999999</v>
      </c>
      <c r="Y3266">
        <v>0</v>
      </c>
      <c r="Z3266">
        <v>0</v>
      </c>
    </row>
    <row r="3267" spans="1:26" x14ac:dyDescent="0.25">
      <c r="A3267">
        <v>2178438</v>
      </c>
      <c r="B3267">
        <v>1</v>
      </c>
      <c r="C3267" t="s">
        <v>77</v>
      </c>
      <c r="D3267" t="s">
        <v>113</v>
      </c>
      <c r="E3267" t="s">
        <v>134</v>
      </c>
      <c r="F3267" t="s">
        <v>7754</v>
      </c>
      <c r="G3267" t="s">
        <v>136</v>
      </c>
      <c r="H3267" t="s">
        <v>47</v>
      </c>
      <c r="I3267" t="s">
        <v>129</v>
      </c>
      <c r="J3267" t="s">
        <v>130</v>
      </c>
      <c r="K3267" t="s">
        <v>131</v>
      </c>
      <c r="L3267" t="s">
        <v>9633</v>
      </c>
      <c r="M3267" t="s">
        <v>9634</v>
      </c>
      <c r="N3267">
        <v>0.81888888800000004</v>
      </c>
      <c r="O3267">
        <v>0</v>
      </c>
      <c r="P3267">
        <v>0</v>
      </c>
      <c r="Q3267">
        <v>1</v>
      </c>
      <c r="R3267">
        <v>0</v>
      </c>
      <c r="S3267">
        <v>22</v>
      </c>
      <c r="T3267">
        <v>365</v>
      </c>
      <c r="U3267">
        <v>0</v>
      </c>
      <c r="V3267">
        <v>0</v>
      </c>
      <c r="W3267">
        <v>0.81888899999999998</v>
      </c>
      <c r="X3267">
        <v>0</v>
      </c>
      <c r="Y3267">
        <v>18.015556</v>
      </c>
      <c r="Z3267">
        <v>298.89444400000002</v>
      </c>
    </row>
    <row r="3268" spans="1:26" x14ac:dyDescent="0.25">
      <c r="A3268">
        <v>2178439</v>
      </c>
      <c r="B3268">
        <v>1</v>
      </c>
      <c r="C3268" t="s">
        <v>76</v>
      </c>
      <c r="D3268" t="s">
        <v>102</v>
      </c>
      <c r="E3268" t="s">
        <v>186</v>
      </c>
      <c r="F3268" t="s">
        <v>9635</v>
      </c>
      <c r="G3268" t="s">
        <v>136</v>
      </c>
      <c r="H3268" t="s">
        <v>47</v>
      </c>
      <c r="I3268" t="s">
        <v>129</v>
      </c>
      <c r="J3268" t="s">
        <v>130</v>
      </c>
      <c r="K3268" t="s">
        <v>131</v>
      </c>
      <c r="L3268" t="s">
        <v>9636</v>
      </c>
      <c r="M3268" t="s">
        <v>9637</v>
      </c>
      <c r="N3268">
        <v>0.26611111100000001</v>
      </c>
      <c r="O3268">
        <v>20</v>
      </c>
      <c r="P3268">
        <v>157</v>
      </c>
      <c r="Q3268">
        <v>0</v>
      </c>
      <c r="R3268">
        <v>0</v>
      </c>
      <c r="S3268">
        <v>13</v>
      </c>
      <c r="T3268">
        <v>11</v>
      </c>
      <c r="U3268">
        <v>5.322222</v>
      </c>
      <c r="V3268">
        <v>41.779443999999998</v>
      </c>
      <c r="W3268">
        <v>0</v>
      </c>
      <c r="X3268">
        <v>0</v>
      </c>
      <c r="Y3268">
        <v>3.459444</v>
      </c>
      <c r="Z3268">
        <v>2.927222</v>
      </c>
    </row>
    <row r="3269" spans="1:26" x14ac:dyDescent="0.25">
      <c r="A3269">
        <v>2178444</v>
      </c>
      <c r="B3269">
        <v>1</v>
      </c>
      <c r="C3269" t="s">
        <v>76</v>
      </c>
      <c r="D3269" t="s">
        <v>85</v>
      </c>
      <c r="E3269" t="s">
        <v>181</v>
      </c>
      <c r="F3269" t="s">
        <v>9638</v>
      </c>
      <c r="G3269" t="s">
        <v>194</v>
      </c>
      <c r="H3269" t="s">
        <v>46</v>
      </c>
      <c r="I3269" t="s">
        <v>129</v>
      </c>
      <c r="J3269" t="s">
        <v>130</v>
      </c>
      <c r="K3269" t="s">
        <v>131</v>
      </c>
      <c r="L3269" t="s">
        <v>9639</v>
      </c>
      <c r="M3269" t="s">
        <v>9640</v>
      </c>
      <c r="N3269">
        <v>0.873611111</v>
      </c>
      <c r="O3269">
        <v>0</v>
      </c>
      <c r="P3269">
        <v>1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0.87361100000000003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2178445</v>
      </c>
      <c r="B3270">
        <v>1</v>
      </c>
      <c r="C3270" t="s">
        <v>76</v>
      </c>
      <c r="D3270" t="s">
        <v>102</v>
      </c>
      <c r="E3270" t="s">
        <v>143</v>
      </c>
      <c r="F3270" t="s">
        <v>9641</v>
      </c>
      <c r="G3270" t="s">
        <v>279</v>
      </c>
      <c r="H3270" t="s">
        <v>47</v>
      </c>
      <c r="I3270" t="s">
        <v>129</v>
      </c>
      <c r="J3270" t="s">
        <v>130</v>
      </c>
      <c r="K3270" t="s">
        <v>131</v>
      </c>
      <c r="L3270" t="s">
        <v>9642</v>
      </c>
      <c r="M3270" t="s">
        <v>9643</v>
      </c>
      <c r="N3270">
        <v>4.1513888879999996</v>
      </c>
      <c r="O3270">
        <v>0</v>
      </c>
      <c r="P3270">
        <v>27</v>
      </c>
      <c r="Q3270">
        <v>0</v>
      </c>
      <c r="R3270">
        <v>0</v>
      </c>
      <c r="S3270">
        <v>0</v>
      </c>
      <c r="T3270">
        <v>1</v>
      </c>
      <c r="U3270">
        <v>0</v>
      </c>
      <c r="V3270">
        <v>112.08750000000001</v>
      </c>
      <c r="W3270">
        <v>0</v>
      </c>
      <c r="X3270">
        <v>0</v>
      </c>
      <c r="Y3270">
        <v>0</v>
      </c>
      <c r="Z3270">
        <v>4.151389</v>
      </c>
    </row>
    <row r="3271" spans="1:26" x14ac:dyDescent="0.25">
      <c r="A3271">
        <v>2178449</v>
      </c>
      <c r="B3271">
        <v>1</v>
      </c>
      <c r="C3271" t="s">
        <v>77</v>
      </c>
      <c r="D3271" t="s">
        <v>124</v>
      </c>
      <c r="E3271" t="s">
        <v>143</v>
      </c>
      <c r="F3271" t="s">
        <v>9644</v>
      </c>
      <c r="G3271" t="s">
        <v>145</v>
      </c>
      <c r="H3271" t="s">
        <v>47</v>
      </c>
      <c r="I3271" t="s">
        <v>129</v>
      </c>
      <c r="J3271" t="s">
        <v>130</v>
      </c>
      <c r="K3271" t="s">
        <v>131</v>
      </c>
      <c r="L3271" t="s">
        <v>9645</v>
      </c>
      <c r="M3271" t="s">
        <v>9646</v>
      </c>
      <c r="N3271">
        <v>7.3455555549999998</v>
      </c>
      <c r="O3271">
        <v>1</v>
      </c>
      <c r="P3271">
        <v>133</v>
      </c>
      <c r="Q3271">
        <v>0</v>
      </c>
      <c r="R3271">
        <v>0</v>
      </c>
      <c r="S3271">
        <v>0</v>
      </c>
      <c r="T3271">
        <v>0</v>
      </c>
      <c r="U3271">
        <v>7.3455560000000002</v>
      </c>
      <c r="V3271">
        <v>976.958889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2178446</v>
      </c>
      <c r="B3272">
        <v>1</v>
      </c>
      <c r="C3272" t="s">
        <v>76</v>
      </c>
      <c r="D3272" t="s">
        <v>92</v>
      </c>
      <c r="E3272" t="s">
        <v>186</v>
      </c>
      <c r="F3272" t="s">
        <v>9647</v>
      </c>
      <c r="G3272" t="s">
        <v>136</v>
      </c>
      <c r="H3272" t="s">
        <v>47</v>
      </c>
      <c r="I3272" t="s">
        <v>129</v>
      </c>
      <c r="J3272" t="s">
        <v>130</v>
      </c>
      <c r="K3272" t="s">
        <v>131</v>
      </c>
      <c r="L3272" t="s">
        <v>9648</v>
      </c>
      <c r="M3272" t="s">
        <v>9649</v>
      </c>
      <c r="N3272">
        <v>0.77638888800000005</v>
      </c>
      <c r="O3272">
        <v>0</v>
      </c>
      <c r="P3272">
        <v>0</v>
      </c>
      <c r="Q3272">
        <v>55</v>
      </c>
      <c r="R3272">
        <v>4808</v>
      </c>
      <c r="S3272">
        <v>0</v>
      </c>
      <c r="T3272">
        <v>0</v>
      </c>
      <c r="U3272">
        <v>0</v>
      </c>
      <c r="V3272">
        <v>0</v>
      </c>
      <c r="W3272">
        <v>42.701388999999999</v>
      </c>
      <c r="X3272">
        <v>3732.877774</v>
      </c>
      <c r="Y3272">
        <v>0</v>
      </c>
      <c r="Z3272">
        <v>0</v>
      </c>
    </row>
    <row r="3273" spans="1:26" x14ac:dyDescent="0.25">
      <c r="A3273">
        <v>2178456</v>
      </c>
      <c r="B3273">
        <v>1</v>
      </c>
      <c r="C3273" t="s">
        <v>77</v>
      </c>
      <c r="D3273" t="s">
        <v>124</v>
      </c>
      <c r="E3273" t="s">
        <v>186</v>
      </c>
      <c r="F3273" t="s">
        <v>9650</v>
      </c>
      <c r="G3273" t="s">
        <v>136</v>
      </c>
      <c r="H3273" t="s">
        <v>47</v>
      </c>
      <c r="I3273" t="s">
        <v>129</v>
      </c>
      <c r="J3273" t="s">
        <v>130</v>
      </c>
      <c r="K3273" t="s">
        <v>131</v>
      </c>
      <c r="L3273" t="s">
        <v>9651</v>
      </c>
      <c r="M3273" t="s">
        <v>9652</v>
      </c>
      <c r="N3273">
        <v>1.5863888880000001</v>
      </c>
      <c r="O3273">
        <v>808</v>
      </c>
      <c r="P3273">
        <v>13267</v>
      </c>
      <c r="Q3273">
        <v>0</v>
      </c>
      <c r="R3273">
        <v>0</v>
      </c>
      <c r="S3273">
        <v>21</v>
      </c>
      <c r="T3273">
        <v>952</v>
      </c>
      <c r="U3273">
        <v>1281.802222</v>
      </c>
      <c r="V3273">
        <v>21046.621376999999</v>
      </c>
      <c r="W3273">
        <v>0</v>
      </c>
      <c r="X3273">
        <v>0</v>
      </c>
      <c r="Y3273">
        <v>33.314166999999998</v>
      </c>
      <c r="Z3273">
        <v>1510.242221</v>
      </c>
    </row>
    <row r="3274" spans="1:26" x14ac:dyDescent="0.25">
      <c r="A3274">
        <v>2178455</v>
      </c>
      <c r="B3274">
        <v>1</v>
      </c>
      <c r="C3274" t="s">
        <v>77</v>
      </c>
      <c r="D3274" t="s">
        <v>113</v>
      </c>
      <c r="E3274" t="s">
        <v>134</v>
      </c>
      <c r="F3274" t="s">
        <v>9653</v>
      </c>
      <c r="G3274" t="s">
        <v>448</v>
      </c>
      <c r="H3274" t="s">
        <v>47</v>
      </c>
      <c r="I3274" t="s">
        <v>129</v>
      </c>
      <c r="J3274" t="s">
        <v>130</v>
      </c>
      <c r="K3274" t="s">
        <v>131</v>
      </c>
      <c r="L3274" t="s">
        <v>9654</v>
      </c>
      <c r="M3274" t="s">
        <v>9655</v>
      </c>
      <c r="N3274">
        <v>3.8166666660000002</v>
      </c>
      <c r="O3274">
        <v>0</v>
      </c>
      <c r="P3274">
        <v>0</v>
      </c>
      <c r="Q3274">
        <v>1</v>
      </c>
      <c r="R3274">
        <v>0</v>
      </c>
      <c r="S3274">
        <v>28</v>
      </c>
      <c r="T3274">
        <v>378</v>
      </c>
      <c r="U3274">
        <v>0</v>
      </c>
      <c r="V3274">
        <v>0</v>
      </c>
      <c r="W3274">
        <v>3.8166669999999998</v>
      </c>
      <c r="X3274">
        <v>0</v>
      </c>
      <c r="Y3274">
        <v>106.86666700000001</v>
      </c>
      <c r="Z3274">
        <v>1442.7</v>
      </c>
    </row>
    <row r="3275" spans="1:26" x14ac:dyDescent="0.25">
      <c r="A3275">
        <v>2178466</v>
      </c>
      <c r="B3275">
        <v>1</v>
      </c>
      <c r="C3275" t="s">
        <v>76</v>
      </c>
      <c r="D3275" t="s">
        <v>92</v>
      </c>
      <c r="E3275" t="s">
        <v>186</v>
      </c>
      <c r="F3275" t="s">
        <v>9656</v>
      </c>
      <c r="G3275" t="s">
        <v>136</v>
      </c>
      <c r="H3275" t="s">
        <v>47</v>
      </c>
      <c r="I3275" t="s">
        <v>129</v>
      </c>
      <c r="J3275" t="s">
        <v>130</v>
      </c>
      <c r="K3275" t="s">
        <v>131</v>
      </c>
      <c r="L3275" t="s">
        <v>9657</v>
      </c>
      <c r="M3275" t="s">
        <v>9658</v>
      </c>
      <c r="N3275">
        <v>2.1038888880000002</v>
      </c>
      <c r="O3275">
        <v>0</v>
      </c>
      <c r="P3275">
        <v>0</v>
      </c>
      <c r="Q3275">
        <v>1</v>
      </c>
      <c r="R3275">
        <v>461</v>
      </c>
      <c r="S3275">
        <v>0</v>
      </c>
      <c r="T3275">
        <v>0</v>
      </c>
      <c r="U3275">
        <v>0</v>
      </c>
      <c r="V3275">
        <v>0</v>
      </c>
      <c r="W3275">
        <v>2.1038890000000001</v>
      </c>
      <c r="X3275">
        <v>969.89277700000002</v>
      </c>
      <c r="Y3275">
        <v>0</v>
      </c>
      <c r="Z3275">
        <v>0</v>
      </c>
    </row>
    <row r="3276" spans="1:26" x14ac:dyDescent="0.25">
      <c r="A3276">
        <v>2178468</v>
      </c>
      <c r="B3276">
        <v>1</v>
      </c>
      <c r="C3276" t="s">
        <v>76</v>
      </c>
      <c r="D3276" t="s">
        <v>102</v>
      </c>
      <c r="E3276" t="s">
        <v>186</v>
      </c>
      <c r="F3276" t="s">
        <v>9635</v>
      </c>
      <c r="G3276" t="s">
        <v>136</v>
      </c>
      <c r="H3276" t="s">
        <v>47</v>
      </c>
      <c r="I3276" t="s">
        <v>129</v>
      </c>
      <c r="J3276" t="s">
        <v>130</v>
      </c>
      <c r="K3276" t="s">
        <v>131</v>
      </c>
      <c r="L3276" t="s">
        <v>9649</v>
      </c>
      <c r="M3276" t="s">
        <v>9659</v>
      </c>
      <c r="N3276">
        <v>2.95</v>
      </c>
      <c r="O3276">
        <v>20</v>
      </c>
      <c r="P3276">
        <v>157</v>
      </c>
      <c r="Q3276">
        <v>0</v>
      </c>
      <c r="R3276">
        <v>0</v>
      </c>
      <c r="S3276">
        <v>13</v>
      </c>
      <c r="T3276">
        <v>11</v>
      </c>
      <c r="U3276">
        <v>59</v>
      </c>
      <c r="V3276">
        <v>463.15</v>
      </c>
      <c r="W3276">
        <v>0</v>
      </c>
      <c r="X3276">
        <v>0</v>
      </c>
      <c r="Y3276">
        <v>38.35</v>
      </c>
      <c r="Z3276">
        <v>32.450000000000003</v>
      </c>
    </row>
    <row r="3277" spans="1:26" x14ac:dyDescent="0.25">
      <c r="A3277">
        <v>2178459</v>
      </c>
      <c r="B3277">
        <v>1</v>
      </c>
      <c r="C3277" t="s">
        <v>76</v>
      </c>
      <c r="D3277" t="s">
        <v>78</v>
      </c>
      <c r="E3277" t="s">
        <v>813</v>
      </c>
      <c r="F3277" t="s">
        <v>5102</v>
      </c>
      <c r="G3277" t="s">
        <v>136</v>
      </c>
      <c r="H3277" t="s">
        <v>47</v>
      </c>
      <c r="I3277" t="s">
        <v>129</v>
      </c>
      <c r="J3277" t="s">
        <v>130</v>
      </c>
      <c r="K3277" t="s">
        <v>131</v>
      </c>
      <c r="L3277" t="s">
        <v>9660</v>
      </c>
      <c r="M3277" t="s">
        <v>9661</v>
      </c>
      <c r="N3277">
        <v>1.0858333330000001</v>
      </c>
      <c r="O3277">
        <v>8</v>
      </c>
      <c r="P3277">
        <v>1820</v>
      </c>
      <c r="Q3277">
        <v>0</v>
      </c>
      <c r="R3277">
        <v>0</v>
      </c>
      <c r="S3277">
        <v>0</v>
      </c>
      <c r="T3277">
        <v>0</v>
      </c>
      <c r="U3277">
        <v>8.6866669999999999</v>
      </c>
      <c r="V3277">
        <v>1976.216666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2178464</v>
      </c>
      <c r="B3278">
        <v>1</v>
      </c>
      <c r="C3278" t="s">
        <v>76</v>
      </c>
      <c r="D3278" t="s">
        <v>78</v>
      </c>
      <c r="E3278" t="s">
        <v>186</v>
      </c>
      <c r="F3278" t="s">
        <v>9662</v>
      </c>
      <c r="G3278" t="s">
        <v>201</v>
      </c>
      <c r="H3278" t="s">
        <v>47</v>
      </c>
      <c r="I3278" t="s">
        <v>129</v>
      </c>
      <c r="J3278" t="s">
        <v>130</v>
      </c>
      <c r="K3278" t="s">
        <v>131</v>
      </c>
      <c r="L3278" t="s">
        <v>9663</v>
      </c>
      <c r="M3278" t="s">
        <v>9664</v>
      </c>
      <c r="N3278">
        <v>0.100277777</v>
      </c>
      <c r="O3278">
        <v>13</v>
      </c>
      <c r="P3278">
        <v>3701</v>
      </c>
      <c r="Q3278">
        <v>0</v>
      </c>
      <c r="R3278">
        <v>0</v>
      </c>
      <c r="S3278">
        <v>0</v>
      </c>
      <c r="T3278">
        <v>0</v>
      </c>
      <c r="U3278">
        <v>1.3036110000000001</v>
      </c>
      <c r="V3278">
        <v>371.12805300000002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2178473</v>
      </c>
      <c r="B3279">
        <v>1</v>
      </c>
      <c r="C3279" t="s">
        <v>76</v>
      </c>
      <c r="D3279" t="s">
        <v>92</v>
      </c>
      <c r="E3279" t="s">
        <v>143</v>
      </c>
      <c r="F3279" t="s">
        <v>9665</v>
      </c>
      <c r="G3279" t="s">
        <v>448</v>
      </c>
      <c r="H3279" t="s">
        <v>47</v>
      </c>
      <c r="I3279" t="s">
        <v>129</v>
      </c>
      <c r="J3279" t="s">
        <v>130</v>
      </c>
      <c r="K3279" t="s">
        <v>131</v>
      </c>
      <c r="L3279" t="s">
        <v>9666</v>
      </c>
      <c r="M3279" t="s">
        <v>9667</v>
      </c>
      <c r="N3279">
        <v>2.2833333329999999</v>
      </c>
      <c r="O3279">
        <v>0</v>
      </c>
      <c r="P3279">
        <v>0</v>
      </c>
      <c r="Q3279">
        <v>1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2.2833329999999998</v>
      </c>
      <c r="X3279">
        <v>0</v>
      </c>
      <c r="Y3279">
        <v>0</v>
      </c>
      <c r="Z3279">
        <v>0</v>
      </c>
    </row>
    <row r="3280" spans="1:26" x14ac:dyDescent="0.25">
      <c r="A3280">
        <v>2178474</v>
      </c>
      <c r="B3280">
        <v>1</v>
      </c>
      <c r="C3280" t="s">
        <v>77</v>
      </c>
      <c r="D3280" t="s">
        <v>110</v>
      </c>
      <c r="E3280" t="s">
        <v>143</v>
      </c>
      <c r="F3280" t="s">
        <v>9668</v>
      </c>
      <c r="G3280" t="s">
        <v>145</v>
      </c>
      <c r="H3280" t="s">
        <v>47</v>
      </c>
      <c r="I3280" t="s">
        <v>129</v>
      </c>
      <c r="J3280" t="s">
        <v>130</v>
      </c>
      <c r="K3280" t="s">
        <v>131</v>
      </c>
      <c r="L3280" t="s">
        <v>9669</v>
      </c>
      <c r="M3280" t="s">
        <v>9670</v>
      </c>
      <c r="N3280">
        <v>1.160833333</v>
      </c>
      <c r="O3280">
        <v>0</v>
      </c>
      <c r="P3280">
        <v>0</v>
      </c>
      <c r="Q3280">
        <v>1</v>
      </c>
      <c r="R3280">
        <v>141</v>
      </c>
      <c r="S3280">
        <v>2</v>
      </c>
      <c r="T3280">
        <v>239</v>
      </c>
      <c r="U3280">
        <v>0</v>
      </c>
      <c r="V3280">
        <v>0</v>
      </c>
      <c r="W3280">
        <v>1.160833</v>
      </c>
      <c r="X3280">
        <v>163.67750000000001</v>
      </c>
      <c r="Y3280">
        <v>2.3216670000000001</v>
      </c>
      <c r="Z3280">
        <v>277.439167</v>
      </c>
    </row>
    <row r="3281" spans="1:26" x14ac:dyDescent="0.25">
      <c r="A3281">
        <v>2178507</v>
      </c>
      <c r="B3281">
        <v>1</v>
      </c>
      <c r="C3281" t="s">
        <v>76</v>
      </c>
      <c r="D3281" t="s">
        <v>92</v>
      </c>
      <c r="E3281" t="s">
        <v>718</v>
      </c>
      <c r="F3281" t="s">
        <v>9389</v>
      </c>
      <c r="G3281" t="s">
        <v>128</v>
      </c>
      <c r="H3281" t="s">
        <v>46</v>
      </c>
      <c r="I3281" t="s">
        <v>129</v>
      </c>
      <c r="J3281" t="s">
        <v>130</v>
      </c>
      <c r="K3281" t="s">
        <v>131</v>
      </c>
      <c r="L3281" t="s">
        <v>9671</v>
      </c>
      <c r="M3281" t="s">
        <v>9672</v>
      </c>
      <c r="N3281">
        <v>5.9863888879999996</v>
      </c>
      <c r="O3281">
        <v>0</v>
      </c>
      <c r="P3281">
        <v>0</v>
      </c>
      <c r="Q3281">
        <v>0</v>
      </c>
      <c r="R3281">
        <v>9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53.877499999999998</v>
      </c>
      <c r="Y3281">
        <v>0</v>
      </c>
      <c r="Z3281">
        <v>0</v>
      </c>
    </row>
    <row r="3282" spans="1:26" x14ac:dyDescent="0.25">
      <c r="A3282">
        <v>2178477</v>
      </c>
      <c r="B3282">
        <v>1</v>
      </c>
      <c r="C3282" t="s">
        <v>77</v>
      </c>
      <c r="D3282" t="s">
        <v>124</v>
      </c>
      <c r="E3282" t="s">
        <v>143</v>
      </c>
      <c r="F3282" t="s">
        <v>9673</v>
      </c>
      <c r="G3282" t="s">
        <v>136</v>
      </c>
      <c r="H3282" t="s">
        <v>47</v>
      </c>
      <c r="I3282" t="s">
        <v>129</v>
      </c>
      <c r="J3282" t="s">
        <v>130</v>
      </c>
      <c r="K3282" t="s">
        <v>131</v>
      </c>
      <c r="L3282" t="s">
        <v>9674</v>
      </c>
      <c r="M3282" t="s">
        <v>9675</v>
      </c>
      <c r="N3282">
        <v>2.9297222220000001</v>
      </c>
      <c r="O3282">
        <v>6</v>
      </c>
      <c r="P3282">
        <v>559</v>
      </c>
      <c r="Q3282">
        <v>0</v>
      </c>
      <c r="R3282">
        <v>0</v>
      </c>
      <c r="S3282">
        <v>0</v>
      </c>
      <c r="T3282">
        <v>0</v>
      </c>
      <c r="U3282">
        <v>17.578333000000001</v>
      </c>
      <c r="V3282">
        <v>1637.7147219999999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2178476</v>
      </c>
      <c r="B3283">
        <v>1</v>
      </c>
      <c r="C3283" t="s">
        <v>76</v>
      </c>
      <c r="D3283" t="s">
        <v>99</v>
      </c>
      <c r="E3283" t="s">
        <v>181</v>
      </c>
      <c r="F3283" t="s">
        <v>9676</v>
      </c>
      <c r="G3283" t="s">
        <v>194</v>
      </c>
      <c r="H3283" t="s">
        <v>46</v>
      </c>
      <c r="I3283" t="s">
        <v>129</v>
      </c>
      <c r="J3283" t="s">
        <v>130</v>
      </c>
      <c r="K3283" t="s">
        <v>131</v>
      </c>
      <c r="L3283" t="s">
        <v>9677</v>
      </c>
      <c r="M3283" t="s">
        <v>9678</v>
      </c>
      <c r="N3283">
        <v>7.95</v>
      </c>
      <c r="O3283">
        <v>0</v>
      </c>
      <c r="P3283">
        <v>1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7.95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2178480</v>
      </c>
      <c r="B3284">
        <v>1</v>
      </c>
      <c r="C3284" t="s">
        <v>76</v>
      </c>
      <c r="D3284" t="s">
        <v>84</v>
      </c>
      <c r="E3284" t="s">
        <v>181</v>
      </c>
      <c r="F3284" t="s">
        <v>9679</v>
      </c>
      <c r="G3284" t="s">
        <v>287</v>
      </c>
      <c r="H3284" t="s">
        <v>46</v>
      </c>
      <c r="I3284" t="s">
        <v>129</v>
      </c>
      <c r="J3284" t="s">
        <v>130</v>
      </c>
      <c r="K3284" t="s">
        <v>131</v>
      </c>
      <c r="L3284" t="s">
        <v>9680</v>
      </c>
      <c r="M3284" t="s">
        <v>9681</v>
      </c>
      <c r="N3284">
        <v>1.963333333</v>
      </c>
      <c r="O3284">
        <v>0</v>
      </c>
      <c r="P3284">
        <v>2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3.9266670000000001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2178488</v>
      </c>
      <c r="B3285">
        <v>1</v>
      </c>
      <c r="C3285" t="s">
        <v>76</v>
      </c>
      <c r="D3285" t="s">
        <v>80</v>
      </c>
      <c r="E3285" t="s">
        <v>161</v>
      </c>
      <c r="F3285" t="s">
        <v>9682</v>
      </c>
      <c r="G3285" t="s">
        <v>402</v>
      </c>
      <c r="H3285" t="s">
        <v>46</v>
      </c>
      <c r="I3285" t="s">
        <v>129</v>
      </c>
      <c r="J3285" t="s">
        <v>130</v>
      </c>
      <c r="K3285" t="s">
        <v>131</v>
      </c>
      <c r="L3285" t="s">
        <v>9683</v>
      </c>
      <c r="M3285" t="s">
        <v>9684</v>
      </c>
      <c r="N3285">
        <v>3.727777777</v>
      </c>
      <c r="O3285">
        <v>1</v>
      </c>
      <c r="P3285">
        <v>44</v>
      </c>
      <c r="Q3285">
        <v>0</v>
      </c>
      <c r="R3285">
        <v>0</v>
      </c>
      <c r="S3285">
        <v>0</v>
      </c>
      <c r="T3285">
        <v>0</v>
      </c>
      <c r="U3285">
        <v>3.7277779999999998</v>
      </c>
      <c r="V3285">
        <v>164.022222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2178481</v>
      </c>
      <c r="B3286">
        <v>1</v>
      </c>
      <c r="C3286" t="s">
        <v>77</v>
      </c>
      <c r="D3286" t="s">
        <v>124</v>
      </c>
      <c r="E3286" t="s">
        <v>181</v>
      </c>
      <c r="F3286" t="s">
        <v>9685</v>
      </c>
      <c r="G3286" t="s">
        <v>287</v>
      </c>
      <c r="H3286" t="s">
        <v>46</v>
      </c>
      <c r="I3286" t="s">
        <v>129</v>
      </c>
      <c r="J3286" t="s">
        <v>130</v>
      </c>
      <c r="K3286" t="s">
        <v>131</v>
      </c>
      <c r="L3286" t="s">
        <v>9686</v>
      </c>
      <c r="M3286" t="s">
        <v>9687</v>
      </c>
      <c r="N3286">
        <v>3.8194444440000002</v>
      </c>
      <c r="O3286">
        <v>0</v>
      </c>
      <c r="P3286">
        <v>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3.8194439999999998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2178490</v>
      </c>
      <c r="B3287">
        <v>1</v>
      </c>
      <c r="C3287" t="s">
        <v>76</v>
      </c>
      <c r="D3287" t="s">
        <v>80</v>
      </c>
      <c r="E3287" t="s">
        <v>718</v>
      </c>
      <c r="F3287" t="s">
        <v>9688</v>
      </c>
      <c r="G3287" t="s">
        <v>726</v>
      </c>
      <c r="H3287" t="s">
        <v>46</v>
      </c>
      <c r="I3287" t="s">
        <v>129</v>
      </c>
      <c r="J3287" t="s">
        <v>130</v>
      </c>
      <c r="K3287" t="s">
        <v>131</v>
      </c>
      <c r="L3287" t="s">
        <v>9689</v>
      </c>
      <c r="M3287" t="s">
        <v>9690</v>
      </c>
      <c r="N3287">
        <v>7.5666666659999997</v>
      </c>
      <c r="O3287">
        <v>0</v>
      </c>
      <c r="P3287">
        <v>40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302.66666700000002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2178496</v>
      </c>
      <c r="B3288">
        <v>1</v>
      </c>
      <c r="C3288" t="s">
        <v>77</v>
      </c>
      <c r="D3288" t="s">
        <v>124</v>
      </c>
      <c r="E3288" t="s">
        <v>718</v>
      </c>
      <c r="F3288" t="s">
        <v>9691</v>
      </c>
      <c r="G3288" t="s">
        <v>726</v>
      </c>
      <c r="H3288" t="s">
        <v>46</v>
      </c>
      <c r="I3288" t="s">
        <v>129</v>
      </c>
      <c r="J3288" t="s">
        <v>130</v>
      </c>
      <c r="K3288" t="s">
        <v>131</v>
      </c>
      <c r="L3288" t="s">
        <v>9692</v>
      </c>
      <c r="M3288" t="s">
        <v>9693</v>
      </c>
      <c r="N3288">
        <v>2.4494444440000001</v>
      </c>
      <c r="O3288">
        <v>0</v>
      </c>
      <c r="P3288">
        <v>5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12.247222000000001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2178489</v>
      </c>
      <c r="B3289">
        <v>1</v>
      </c>
      <c r="C3289" t="s">
        <v>77</v>
      </c>
      <c r="D3289" t="s">
        <v>124</v>
      </c>
      <c r="E3289" t="s">
        <v>161</v>
      </c>
      <c r="F3289" t="s">
        <v>9694</v>
      </c>
      <c r="G3289" t="s">
        <v>402</v>
      </c>
      <c r="H3289" t="s">
        <v>46</v>
      </c>
      <c r="I3289" t="s">
        <v>129</v>
      </c>
      <c r="J3289" t="s">
        <v>130</v>
      </c>
      <c r="K3289" t="s">
        <v>131</v>
      </c>
      <c r="L3289" t="s">
        <v>9695</v>
      </c>
      <c r="M3289" t="s">
        <v>9696</v>
      </c>
      <c r="N3289">
        <v>1.433888888</v>
      </c>
      <c r="O3289">
        <v>0</v>
      </c>
      <c r="P3289">
        <v>0</v>
      </c>
      <c r="Q3289">
        <v>0</v>
      </c>
      <c r="R3289">
        <v>0</v>
      </c>
      <c r="S3289">
        <v>1</v>
      </c>
      <c r="T3289">
        <v>99</v>
      </c>
      <c r="U3289">
        <v>0</v>
      </c>
      <c r="V3289">
        <v>0</v>
      </c>
      <c r="W3289">
        <v>0</v>
      </c>
      <c r="X3289">
        <v>0</v>
      </c>
      <c r="Y3289">
        <v>1.433889</v>
      </c>
      <c r="Z3289">
        <v>141.95500000000001</v>
      </c>
    </row>
    <row r="3290" spans="1:26" x14ac:dyDescent="0.25">
      <c r="A3290">
        <v>2178517</v>
      </c>
      <c r="B3290">
        <v>1</v>
      </c>
      <c r="C3290" t="s">
        <v>76</v>
      </c>
      <c r="D3290" t="s">
        <v>93</v>
      </c>
      <c r="E3290" t="s">
        <v>181</v>
      </c>
      <c r="F3290" t="s">
        <v>9697</v>
      </c>
      <c r="G3290" t="s">
        <v>194</v>
      </c>
      <c r="H3290" t="s">
        <v>46</v>
      </c>
      <c r="I3290" t="s">
        <v>129</v>
      </c>
      <c r="J3290" t="s">
        <v>130</v>
      </c>
      <c r="K3290" t="s">
        <v>131</v>
      </c>
      <c r="L3290" t="s">
        <v>9698</v>
      </c>
      <c r="M3290" t="s">
        <v>9699</v>
      </c>
      <c r="N3290">
        <v>2.0816666659999998</v>
      </c>
      <c r="O3290">
        <v>0</v>
      </c>
      <c r="P3290">
        <v>2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4.1633329999999997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2178544</v>
      </c>
      <c r="B3291">
        <v>1</v>
      </c>
      <c r="C3291" t="s">
        <v>76</v>
      </c>
      <c r="D3291" t="s">
        <v>96</v>
      </c>
      <c r="E3291" t="s">
        <v>718</v>
      </c>
      <c r="F3291" t="s">
        <v>9700</v>
      </c>
      <c r="G3291" t="s">
        <v>259</v>
      </c>
      <c r="H3291" t="s">
        <v>46</v>
      </c>
      <c r="I3291" t="s">
        <v>129</v>
      </c>
      <c r="J3291" t="s">
        <v>130</v>
      </c>
      <c r="K3291" t="s">
        <v>131</v>
      </c>
      <c r="L3291" t="s">
        <v>9701</v>
      </c>
      <c r="M3291" t="s">
        <v>9702</v>
      </c>
      <c r="N3291">
        <v>2.787222222</v>
      </c>
      <c r="O3291">
        <v>0</v>
      </c>
      <c r="P3291">
        <v>7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19.510556000000001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2178491</v>
      </c>
      <c r="B3292">
        <v>1</v>
      </c>
      <c r="C3292" t="s">
        <v>76</v>
      </c>
      <c r="D3292" t="s">
        <v>86</v>
      </c>
      <c r="E3292" t="s">
        <v>181</v>
      </c>
      <c r="F3292" t="s">
        <v>9703</v>
      </c>
      <c r="G3292" t="s">
        <v>194</v>
      </c>
      <c r="H3292" t="s">
        <v>46</v>
      </c>
      <c r="I3292" t="s">
        <v>129</v>
      </c>
      <c r="J3292" t="s">
        <v>130</v>
      </c>
      <c r="K3292" t="s">
        <v>131</v>
      </c>
      <c r="L3292" t="s">
        <v>9704</v>
      </c>
      <c r="M3292" t="s">
        <v>9705</v>
      </c>
      <c r="N3292">
        <v>2.0891666660000001</v>
      </c>
      <c r="O3292">
        <v>0</v>
      </c>
      <c r="P3292">
        <v>1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2.0891670000000002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2178547</v>
      </c>
      <c r="B3293">
        <v>1</v>
      </c>
      <c r="C3293" t="s">
        <v>77</v>
      </c>
      <c r="D3293" t="s">
        <v>110</v>
      </c>
      <c r="E3293" t="s">
        <v>161</v>
      </c>
      <c r="F3293" t="s">
        <v>9706</v>
      </c>
      <c r="G3293" t="s">
        <v>402</v>
      </c>
      <c r="H3293" t="s">
        <v>46</v>
      </c>
      <c r="I3293" t="s">
        <v>129</v>
      </c>
      <c r="J3293" t="s">
        <v>130</v>
      </c>
      <c r="K3293" t="s">
        <v>131</v>
      </c>
      <c r="L3293" t="s">
        <v>9707</v>
      </c>
      <c r="M3293" t="s">
        <v>9708</v>
      </c>
      <c r="N3293">
        <v>1.988611111</v>
      </c>
      <c r="O3293">
        <v>0</v>
      </c>
      <c r="P3293">
        <v>0</v>
      </c>
      <c r="Q3293">
        <v>0</v>
      </c>
      <c r="R3293">
        <v>0</v>
      </c>
      <c r="S3293">
        <v>1</v>
      </c>
      <c r="T3293">
        <v>54</v>
      </c>
      <c r="U3293">
        <v>0</v>
      </c>
      <c r="V3293">
        <v>0</v>
      </c>
      <c r="W3293">
        <v>0</v>
      </c>
      <c r="X3293">
        <v>0</v>
      </c>
      <c r="Y3293">
        <v>1.9886109999999999</v>
      </c>
      <c r="Z3293">
        <v>107.38500000000001</v>
      </c>
    </row>
    <row r="3294" spans="1:26" x14ac:dyDescent="0.25">
      <c r="A3294">
        <v>2178492</v>
      </c>
      <c r="B3294">
        <v>1</v>
      </c>
      <c r="C3294" t="s">
        <v>76</v>
      </c>
      <c r="D3294" t="s">
        <v>92</v>
      </c>
      <c r="E3294" t="s">
        <v>126</v>
      </c>
      <c r="F3294" t="s">
        <v>9709</v>
      </c>
      <c r="G3294" t="s">
        <v>140</v>
      </c>
      <c r="H3294" t="s">
        <v>46</v>
      </c>
      <c r="I3294" t="s">
        <v>129</v>
      </c>
      <c r="J3294" t="s">
        <v>130</v>
      </c>
      <c r="K3294" t="s">
        <v>131</v>
      </c>
      <c r="L3294" t="s">
        <v>9710</v>
      </c>
      <c r="M3294" t="s">
        <v>9711</v>
      </c>
      <c r="N3294">
        <v>2.9666666660000001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51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151.30000000000001</v>
      </c>
    </row>
    <row r="3295" spans="1:26" x14ac:dyDescent="0.25">
      <c r="A3295">
        <v>2178497</v>
      </c>
      <c r="B3295">
        <v>1</v>
      </c>
      <c r="C3295" t="s">
        <v>76</v>
      </c>
      <c r="D3295" t="s">
        <v>99</v>
      </c>
      <c r="E3295" t="s">
        <v>161</v>
      </c>
      <c r="F3295" t="s">
        <v>9712</v>
      </c>
      <c r="G3295" t="s">
        <v>402</v>
      </c>
      <c r="H3295" t="s">
        <v>46</v>
      </c>
      <c r="I3295" t="s">
        <v>129</v>
      </c>
      <c r="J3295" t="s">
        <v>130</v>
      </c>
      <c r="K3295" t="s">
        <v>131</v>
      </c>
      <c r="L3295" t="s">
        <v>9713</v>
      </c>
      <c r="M3295" t="s">
        <v>9714</v>
      </c>
      <c r="N3295">
        <v>0.95638888799999999</v>
      </c>
      <c r="O3295">
        <v>1</v>
      </c>
      <c r="P3295">
        <v>126</v>
      </c>
      <c r="Q3295">
        <v>0</v>
      </c>
      <c r="R3295">
        <v>0</v>
      </c>
      <c r="S3295">
        <v>0</v>
      </c>
      <c r="T3295">
        <v>0</v>
      </c>
      <c r="U3295">
        <v>0.95638900000000004</v>
      </c>
      <c r="V3295">
        <v>120.505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2178493</v>
      </c>
      <c r="B3296">
        <v>1</v>
      </c>
      <c r="C3296" t="s">
        <v>76</v>
      </c>
      <c r="D3296" t="s">
        <v>94</v>
      </c>
      <c r="E3296" t="s">
        <v>186</v>
      </c>
      <c r="F3296" t="s">
        <v>9715</v>
      </c>
      <c r="G3296" t="s">
        <v>136</v>
      </c>
      <c r="H3296" t="s">
        <v>47</v>
      </c>
      <c r="I3296" t="s">
        <v>129</v>
      </c>
      <c r="J3296" t="s">
        <v>130</v>
      </c>
      <c r="K3296" t="s">
        <v>131</v>
      </c>
      <c r="L3296" t="s">
        <v>9716</v>
      </c>
      <c r="M3296" t="s">
        <v>9717</v>
      </c>
      <c r="N3296">
        <v>0.30388888800000002</v>
      </c>
      <c r="O3296">
        <v>57</v>
      </c>
      <c r="P3296">
        <v>1793</v>
      </c>
      <c r="Q3296">
        <v>0</v>
      </c>
      <c r="R3296">
        <v>0</v>
      </c>
      <c r="S3296">
        <v>0</v>
      </c>
      <c r="T3296">
        <v>0</v>
      </c>
      <c r="U3296">
        <v>17.321667000000001</v>
      </c>
      <c r="V3296">
        <v>544.87277600000004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2178505</v>
      </c>
      <c r="B3297">
        <v>1</v>
      </c>
      <c r="C3297" t="s">
        <v>77</v>
      </c>
      <c r="D3297" t="s">
        <v>119</v>
      </c>
      <c r="E3297" t="s">
        <v>718</v>
      </c>
      <c r="F3297" t="s">
        <v>9718</v>
      </c>
      <c r="G3297" t="s">
        <v>128</v>
      </c>
      <c r="H3297" t="s">
        <v>46</v>
      </c>
      <c r="I3297" t="s">
        <v>129</v>
      </c>
      <c r="J3297" t="s">
        <v>130</v>
      </c>
      <c r="K3297" t="s">
        <v>131</v>
      </c>
      <c r="L3297" t="s">
        <v>9719</v>
      </c>
      <c r="M3297" t="s">
        <v>9720</v>
      </c>
      <c r="N3297">
        <v>1.718611111</v>
      </c>
      <c r="O3297">
        <v>0</v>
      </c>
      <c r="P3297">
        <v>53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91.086388999999997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2178508</v>
      </c>
      <c r="B3298">
        <v>1</v>
      </c>
      <c r="C3298" t="s">
        <v>77</v>
      </c>
      <c r="D3298" t="s">
        <v>124</v>
      </c>
      <c r="E3298" t="s">
        <v>126</v>
      </c>
      <c r="F3298" t="s">
        <v>9721</v>
      </c>
      <c r="G3298" t="s">
        <v>128</v>
      </c>
      <c r="H3298" t="s">
        <v>46</v>
      </c>
      <c r="I3298" t="s">
        <v>129</v>
      </c>
      <c r="J3298" t="s">
        <v>130</v>
      </c>
      <c r="K3298" t="s">
        <v>131</v>
      </c>
      <c r="L3298" t="s">
        <v>9722</v>
      </c>
      <c r="M3298" t="s">
        <v>9723</v>
      </c>
      <c r="N3298">
        <v>4.8369444440000002</v>
      </c>
      <c r="O3298">
        <v>0</v>
      </c>
      <c r="P3298">
        <v>23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111.24972200000001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2178500</v>
      </c>
      <c r="B3299">
        <v>1</v>
      </c>
      <c r="C3299" t="s">
        <v>77</v>
      </c>
      <c r="D3299" t="s">
        <v>114</v>
      </c>
      <c r="E3299" t="s">
        <v>134</v>
      </c>
      <c r="F3299" t="s">
        <v>3415</v>
      </c>
      <c r="G3299" t="s">
        <v>136</v>
      </c>
      <c r="H3299" t="s">
        <v>47</v>
      </c>
      <c r="I3299" t="s">
        <v>283</v>
      </c>
      <c r="J3299" t="s">
        <v>130</v>
      </c>
      <c r="K3299" t="s">
        <v>131</v>
      </c>
      <c r="L3299" t="s">
        <v>9724</v>
      </c>
      <c r="M3299" t="s">
        <v>9725</v>
      </c>
      <c r="N3299">
        <v>7.2222220000000004E-3</v>
      </c>
      <c r="O3299">
        <v>0</v>
      </c>
      <c r="P3299">
        <v>0</v>
      </c>
      <c r="Q3299">
        <v>3</v>
      </c>
      <c r="R3299">
        <v>0</v>
      </c>
      <c r="S3299">
        <v>75</v>
      </c>
      <c r="T3299">
        <v>482</v>
      </c>
      <c r="U3299">
        <v>0</v>
      </c>
      <c r="V3299">
        <v>0</v>
      </c>
      <c r="W3299">
        <v>2.1666999999999999E-2</v>
      </c>
      <c r="X3299">
        <v>0</v>
      </c>
      <c r="Y3299">
        <v>0.54166700000000001</v>
      </c>
      <c r="Z3299">
        <v>3.4811109999999998</v>
      </c>
    </row>
    <row r="3300" spans="1:26" x14ac:dyDescent="0.25">
      <c r="A3300">
        <v>2178503</v>
      </c>
      <c r="B3300">
        <v>1</v>
      </c>
      <c r="C3300" t="s">
        <v>77</v>
      </c>
      <c r="D3300" t="s">
        <v>119</v>
      </c>
      <c r="E3300" t="s">
        <v>718</v>
      </c>
      <c r="F3300" t="s">
        <v>9726</v>
      </c>
      <c r="G3300" t="s">
        <v>128</v>
      </c>
      <c r="H3300" t="s">
        <v>46</v>
      </c>
      <c r="I3300" t="s">
        <v>129</v>
      </c>
      <c r="J3300" t="s">
        <v>130</v>
      </c>
      <c r="K3300" t="s">
        <v>131</v>
      </c>
      <c r="L3300" t="s">
        <v>9727</v>
      </c>
      <c r="M3300" t="s">
        <v>9728</v>
      </c>
      <c r="N3300">
        <v>1.4650000000000001</v>
      </c>
      <c r="O3300">
        <v>0</v>
      </c>
      <c r="P3300">
        <v>59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86.435000000000002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2178501</v>
      </c>
      <c r="B3301">
        <v>1</v>
      </c>
      <c r="C3301" t="s">
        <v>77</v>
      </c>
      <c r="D3301" t="s">
        <v>116</v>
      </c>
      <c r="E3301" t="s">
        <v>161</v>
      </c>
      <c r="F3301" t="s">
        <v>2382</v>
      </c>
      <c r="G3301" t="s">
        <v>418</v>
      </c>
      <c r="H3301" t="s">
        <v>46</v>
      </c>
      <c r="I3301" t="s">
        <v>129</v>
      </c>
      <c r="J3301" t="s">
        <v>130</v>
      </c>
      <c r="K3301" t="s">
        <v>251</v>
      </c>
      <c r="L3301" t="s">
        <v>9729</v>
      </c>
      <c r="M3301" t="s">
        <v>9730</v>
      </c>
      <c r="N3301">
        <v>8.1883897220000001</v>
      </c>
      <c r="O3301">
        <v>1</v>
      </c>
      <c r="P3301">
        <v>72</v>
      </c>
      <c r="Q3301">
        <v>0</v>
      </c>
      <c r="R3301">
        <v>0</v>
      </c>
      <c r="S3301">
        <v>0</v>
      </c>
      <c r="T3301">
        <v>0</v>
      </c>
      <c r="U3301">
        <v>8.1883900000000001</v>
      </c>
      <c r="V3301">
        <v>589.56406000000004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2178537</v>
      </c>
      <c r="B3302">
        <v>1</v>
      </c>
      <c r="C3302" t="s">
        <v>76</v>
      </c>
      <c r="D3302" t="s">
        <v>89</v>
      </c>
      <c r="E3302" t="s">
        <v>718</v>
      </c>
      <c r="F3302" t="s">
        <v>9731</v>
      </c>
      <c r="G3302" t="s">
        <v>726</v>
      </c>
      <c r="H3302" t="s">
        <v>46</v>
      </c>
      <c r="I3302" t="s">
        <v>129</v>
      </c>
      <c r="J3302" t="s">
        <v>130</v>
      </c>
      <c r="K3302" t="s">
        <v>131</v>
      </c>
      <c r="L3302" t="s">
        <v>9732</v>
      </c>
      <c r="M3302" t="s">
        <v>9733</v>
      </c>
      <c r="N3302">
        <v>4.6791666660000004</v>
      </c>
      <c r="O3302">
        <v>0</v>
      </c>
      <c r="P3302">
        <v>29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135.69583299999999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2178506</v>
      </c>
      <c r="B3303">
        <v>1</v>
      </c>
      <c r="C3303" t="s">
        <v>76</v>
      </c>
      <c r="D3303" t="s">
        <v>104</v>
      </c>
      <c r="E3303" t="s">
        <v>161</v>
      </c>
      <c r="F3303" t="s">
        <v>9734</v>
      </c>
      <c r="G3303" t="s">
        <v>418</v>
      </c>
      <c r="H3303" t="s">
        <v>46</v>
      </c>
      <c r="I3303" t="s">
        <v>129</v>
      </c>
      <c r="J3303" t="s">
        <v>130</v>
      </c>
      <c r="K3303" t="s">
        <v>251</v>
      </c>
      <c r="L3303" t="s">
        <v>9735</v>
      </c>
      <c r="M3303" t="s">
        <v>9736</v>
      </c>
      <c r="N3303">
        <v>8.8678888879999995</v>
      </c>
      <c r="O3303">
        <v>0</v>
      </c>
      <c r="P3303">
        <v>1</v>
      </c>
      <c r="Q3303">
        <v>1</v>
      </c>
      <c r="R3303">
        <v>39</v>
      </c>
      <c r="S3303">
        <v>0</v>
      </c>
      <c r="T3303">
        <v>0</v>
      </c>
      <c r="U3303">
        <v>0</v>
      </c>
      <c r="V3303">
        <v>8.8678889999999999</v>
      </c>
      <c r="W3303">
        <v>8.8678889999999999</v>
      </c>
      <c r="X3303">
        <v>345.847667</v>
      </c>
      <c r="Y3303">
        <v>0</v>
      </c>
      <c r="Z3303">
        <v>0</v>
      </c>
    </row>
    <row r="3304" spans="1:26" x14ac:dyDescent="0.25">
      <c r="A3304">
        <v>2178499</v>
      </c>
      <c r="B3304">
        <v>1</v>
      </c>
      <c r="C3304" t="s">
        <v>76</v>
      </c>
      <c r="D3304" t="s">
        <v>86</v>
      </c>
      <c r="E3304" t="s">
        <v>143</v>
      </c>
      <c r="F3304" t="s">
        <v>9737</v>
      </c>
      <c r="G3304" t="s">
        <v>366</v>
      </c>
      <c r="H3304" t="s">
        <v>47</v>
      </c>
      <c r="I3304" t="s">
        <v>129</v>
      </c>
      <c r="J3304" t="s">
        <v>130</v>
      </c>
      <c r="K3304" t="s">
        <v>251</v>
      </c>
      <c r="L3304" t="s">
        <v>9738</v>
      </c>
      <c r="M3304" t="s">
        <v>9739</v>
      </c>
      <c r="N3304">
        <v>6.5213888879999997</v>
      </c>
      <c r="O3304">
        <v>1</v>
      </c>
      <c r="P3304">
        <v>859</v>
      </c>
      <c r="Q3304">
        <v>0</v>
      </c>
      <c r="R3304">
        <v>0</v>
      </c>
      <c r="S3304">
        <v>0</v>
      </c>
      <c r="T3304">
        <v>0</v>
      </c>
      <c r="U3304">
        <v>6.5213890000000001</v>
      </c>
      <c r="V3304">
        <v>5601.873055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2178509</v>
      </c>
      <c r="B3305">
        <v>1</v>
      </c>
      <c r="C3305" t="s">
        <v>76</v>
      </c>
      <c r="D3305" t="s">
        <v>97</v>
      </c>
      <c r="E3305" t="s">
        <v>143</v>
      </c>
      <c r="F3305" t="s">
        <v>9740</v>
      </c>
      <c r="G3305" t="s">
        <v>366</v>
      </c>
      <c r="H3305" t="s">
        <v>47</v>
      </c>
      <c r="I3305" t="s">
        <v>129</v>
      </c>
      <c r="J3305" t="s">
        <v>130</v>
      </c>
      <c r="K3305" t="s">
        <v>251</v>
      </c>
      <c r="L3305" t="s">
        <v>9741</v>
      </c>
      <c r="M3305" t="s">
        <v>9742</v>
      </c>
      <c r="N3305">
        <v>8.4553266659999995</v>
      </c>
      <c r="O3305">
        <v>7</v>
      </c>
      <c r="P3305">
        <v>2957</v>
      </c>
      <c r="Q3305">
        <v>0</v>
      </c>
      <c r="R3305">
        <v>0</v>
      </c>
      <c r="S3305">
        <v>0</v>
      </c>
      <c r="T3305">
        <v>0</v>
      </c>
      <c r="U3305">
        <v>59.187286999999998</v>
      </c>
      <c r="V3305">
        <v>25002.400951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2178510</v>
      </c>
      <c r="B3306">
        <v>1</v>
      </c>
      <c r="C3306" t="s">
        <v>77</v>
      </c>
      <c r="D3306" t="s">
        <v>112</v>
      </c>
      <c r="E3306" t="s">
        <v>143</v>
      </c>
      <c r="F3306" t="s">
        <v>8821</v>
      </c>
      <c r="G3306" t="s">
        <v>418</v>
      </c>
      <c r="H3306" t="s">
        <v>47</v>
      </c>
      <c r="I3306" t="s">
        <v>129</v>
      </c>
      <c r="J3306" t="s">
        <v>130</v>
      </c>
      <c r="K3306" t="s">
        <v>251</v>
      </c>
      <c r="L3306" t="s">
        <v>9743</v>
      </c>
      <c r="M3306" t="s">
        <v>9744</v>
      </c>
      <c r="N3306">
        <v>7.2274266660000004</v>
      </c>
      <c r="O3306">
        <v>0</v>
      </c>
      <c r="P3306">
        <v>5</v>
      </c>
      <c r="Q3306">
        <v>1</v>
      </c>
      <c r="R3306">
        <v>214</v>
      </c>
      <c r="S3306">
        <v>0</v>
      </c>
      <c r="T3306">
        <v>0</v>
      </c>
      <c r="U3306">
        <v>0</v>
      </c>
      <c r="V3306">
        <v>36.137132999999999</v>
      </c>
      <c r="W3306">
        <v>7.2274269999999996</v>
      </c>
      <c r="X3306">
        <v>1546.6693069999999</v>
      </c>
      <c r="Y3306">
        <v>0</v>
      </c>
      <c r="Z3306">
        <v>0</v>
      </c>
    </row>
    <row r="3307" spans="1:26" x14ac:dyDescent="0.25">
      <c r="A3307">
        <v>2178512</v>
      </c>
      <c r="B3307">
        <v>1</v>
      </c>
      <c r="C3307" t="s">
        <v>76</v>
      </c>
      <c r="D3307" t="s">
        <v>101</v>
      </c>
      <c r="E3307" t="s">
        <v>161</v>
      </c>
      <c r="F3307" t="s">
        <v>8898</v>
      </c>
      <c r="G3307" t="s">
        <v>418</v>
      </c>
      <c r="H3307" t="s">
        <v>46</v>
      </c>
      <c r="I3307" t="s">
        <v>129</v>
      </c>
      <c r="J3307" t="s">
        <v>130</v>
      </c>
      <c r="K3307" t="s">
        <v>251</v>
      </c>
      <c r="L3307" t="s">
        <v>9745</v>
      </c>
      <c r="M3307" t="s">
        <v>9746</v>
      </c>
      <c r="N3307">
        <v>8.3149583329999999</v>
      </c>
      <c r="O3307">
        <v>1</v>
      </c>
      <c r="P3307">
        <v>143</v>
      </c>
      <c r="Q3307">
        <v>0</v>
      </c>
      <c r="R3307">
        <v>0</v>
      </c>
      <c r="S3307">
        <v>0</v>
      </c>
      <c r="T3307">
        <v>0</v>
      </c>
      <c r="U3307">
        <v>8.3149580000000007</v>
      </c>
      <c r="V3307">
        <v>1189.0390420000001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2178513</v>
      </c>
      <c r="B3308">
        <v>1</v>
      </c>
      <c r="C3308" t="s">
        <v>77</v>
      </c>
      <c r="D3308" t="s">
        <v>119</v>
      </c>
      <c r="E3308" t="s">
        <v>143</v>
      </c>
      <c r="F3308" t="s">
        <v>9747</v>
      </c>
      <c r="G3308" t="s">
        <v>366</v>
      </c>
      <c r="H3308" t="s">
        <v>47</v>
      </c>
      <c r="I3308" t="s">
        <v>129</v>
      </c>
      <c r="J3308" t="s">
        <v>130</v>
      </c>
      <c r="K3308" t="s">
        <v>251</v>
      </c>
      <c r="L3308" t="s">
        <v>9748</v>
      </c>
      <c r="M3308" t="s">
        <v>9749</v>
      </c>
      <c r="N3308">
        <v>6.8175166660000004</v>
      </c>
      <c r="O3308">
        <v>1</v>
      </c>
      <c r="P3308">
        <v>85</v>
      </c>
      <c r="Q3308">
        <v>0</v>
      </c>
      <c r="R3308">
        <v>0</v>
      </c>
      <c r="S3308">
        <v>0</v>
      </c>
      <c r="T3308">
        <v>0</v>
      </c>
      <c r="U3308">
        <v>6.8175169999999996</v>
      </c>
      <c r="V3308">
        <v>579.48891700000001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2178590</v>
      </c>
      <c r="B3309">
        <v>1</v>
      </c>
      <c r="C3309" t="s">
        <v>76</v>
      </c>
      <c r="D3309" t="s">
        <v>92</v>
      </c>
      <c r="E3309" t="s">
        <v>718</v>
      </c>
      <c r="F3309" t="s">
        <v>9750</v>
      </c>
      <c r="G3309" t="s">
        <v>726</v>
      </c>
      <c r="H3309" t="s">
        <v>46</v>
      </c>
      <c r="I3309" t="s">
        <v>129</v>
      </c>
      <c r="J3309" t="s">
        <v>130</v>
      </c>
      <c r="K3309" t="s">
        <v>131</v>
      </c>
      <c r="L3309" t="s">
        <v>9751</v>
      </c>
      <c r="M3309" t="s">
        <v>9752</v>
      </c>
      <c r="N3309">
        <v>5.3569444439999998</v>
      </c>
      <c r="O3309">
        <v>0</v>
      </c>
      <c r="P3309">
        <v>0</v>
      </c>
      <c r="Q3309">
        <v>0</v>
      </c>
      <c r="R3309">
        <v>22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117.852778</v>
      </c>
      <c r="Y3309">
        <v>0</v>
      </c>
      <c r="Z3309">
        <v>0</v>
      </c>
    </row>
    <row r="3310" spans="1:26" x14ac:dyDescent="0.25">
      <c r="A3310">
        <v>2178514</v>
      </c>
      <c r="B3310">
        <v>1</v>
      </c>
      <c r="C3310" t="s">
        <v>77</v>
      </c>
      <c r="D3310" t="s">
        <v>115</v>
      </c>
      <c r="E3310" t="s">
        <v>134</v>
      </c>
      <c r="F3310" t="s">
        <v>4327</v>
      </c>
      <c r="G3310" t="s">
        <v>136</v>
      </c>
      <c r="H3310" t="s">
        <v>47</v>
      </c>
      <c r="I3310" t="s">
        <v>283</v>
      </c>
      <c r="J3310" t="s">
        <v>130</v>
      </c>
      <c r="K3310" t="s">
        <v>131</v>
      </c>
      <c r="L3310" t="s">
        <v>9753</v>
      </c>
      <c r="M3310" t="s">
        <v>9754</v>
      </c>
      <c r="N3310">
        <v>5.5555550000000002E-3</v>
      </c>
      <c r="O3310">
        <v>0</v>
      </c>
      <c r="P3310">
        <v>0</v>
      </c>
      <c r="Q3310">
        <v>43</v>
      </c>
      <c r="R3310">
        <v>722</v>
      </c>
      <c r="S3310">
        <v>96</v>
      </c>
      <c r="T3310">
        <v>1391</v>
      </c>
      <c r="U3310">
        <v>0</v>
      </c>
      <c r="V3310">
        <v>0</v>
      </c>
      <c r="W3310">
        <v>0.23888899999999999</v>
      </c>
      <c r="X3310">
        <v>4.0111109999999996</v>
      </c>
      <c r="Y3310">
        <v>0.53333299999999995</v>
      </c>
      <c r="Z3310">
        <v>7.7277769999999997</v>
      </c>
    </row>
    <row r="3311" spans="1:26" x14ac:dyDescent="0.25">
      <c r="A3311">
        <v>2178516</v>
      </c>
      <c r="B3311">
        <v>1</v>
      </c>
      <c r="C3311" t="s">
        <v>76</v>
      </c>
      <c r="D3311" t="s">
        <v>100</v>
      </c>
      <c r="E3311" t="s">
        <v>143</v>
      </c>
      <c r="F3311" t="s">
        <v>9755</v>
      </c>
      <c r="G3311" t="s">
        <v>418</v>
      </c>
      <c r="H3311" t="s">
        <v>47</v>
      </c>
      <c r="I3311" t="s">
        <v>129</v>
      </c>
      <c r="J3311" t="s">
        <v>130</v>
      </c>
      <c r="K3311" t="s">
        <v>251</v>
      </c>
      <c r="L3311" t="s">
        <v>9756</v>
      </c>
      <c r="M3311" t="s">
        <v>9757</v>
      </c>
      <c r="N3311">
        <v>7.7453036109999998</v>
      </c>
      <c r="O3311">
        <v>12</v>
      </c>
      <c r="P3311">
        <v>1871</v>
      </c>
      <c r="Q3311">
        <v>0</v>
      </c>
      <c r="R3311">
        <v>0</v>
      </c>
      <c r="S3311">
        <v>0</v>
      </c>
      <c r="T3311">
        <v>0</v>
      </c>
      <c r="U3311">
        <v>92.943642999999994</v>
      </c>
      <c r="V3311">
        <v>14491.463056000001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2178539</v>
      </c>
      <c r="B3312">
        <v>1</v>
      </c>
      <c r="C3312" t="s">
        <v>76</v>
      </c>
      <c r="D3312" t="s">
        <v>94</v>
      </c>
      <c r="E3312" t="s">
        <v>126</v>
      </c>
      <c r="F3312" t="s">
        <v>9758</v>
      </c>
      <c r="G3312" t="s">
        <v>128</v>
      </c>
      <c r="H3312" t="s">
        <v>46</v>
      </c>
      <c r="I3312" t="s">
        <v>129</v>
      </c>
      <c r="J3312" t="s">
        <v>130</v>
      </c>
      <c r="K3312" t="s">
        <v>131</v>
      </c>
      <c r="L3312" t="s">
        <v>9759</v>
      </c>
      <c r="M3312" t="s">
        <v>9760</v>
      </c>
      <c r="N3312">
        <v>1.5252777769999999</v>
      </c>
      <c r="O3312">
        <v>0</v>
      </c>
      <c r="P3312">
        <v>4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6.1011110000000004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2178520</v>
      </c>
      <c r="B3313">
        <v>1</v>
      </c>
      <c r="C3313" t="s">
        <v>76</v>
      </c>
      <c r="D3313" t="s">
        <v>93</v>
      </c>
      <c r="E3313" t="s">
        <v>143</v>
      </c>
      <c r="F3313" t="s">
        <v>9761</v>
      </c>
      <c r="G3313" t="s">
        <v>145</v>
      </c>
      <c r="H3313" t="s">
        <v>47</v>
      </c>
      <c r="I3313" t="s">
        <v>129</v>
      </c>
      <c r="J3313" t="s">
        <v>130</v>
      </c>
      <c r="K3313" t="s">
        <v>131</v>
      </c>
      <c r="L3313" t="s">
        <v>9762</v>
      </c>
      <c r="M3313" t="s">
        <v>9763</v>
      </c>
      <c r="N3313">
        <v>0.41611111099999998</v>
      </c>
      <c r="O3313">
        <v>0</v>
      </c>
      <c r="P3313">
        <v>2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0.83222200000000002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2178535</v>
      </c>
      <c r="B3314">
        <v>1</v>
      </c>
      <c r="C3314" t="s">
        <v>76</v>
      </c>
      <c r="D3314" t="s">
        <v>86</v>
      </c>
      <c r="E3314" t="s">
        <v>181</v>
      </c>
      <c r="F3314" t="s">
        <v>9764</v>
      </c>
      <c r="G3314" t="s">
        <v>194</v>
      </c>
      <c r="H3314" t="s">
        <v>46</v>
      </c>
      <c r="I3314" t="s">
        <v>129</v>
      </c>
      <c r="J3314" t="s">
        <v>130</v>
      </c>
      <c r="K3314" t="s">
        <v>131</v>
      </c>
      <c r="L3314" t="s">
        <v>9765</v>
      </c>
      <c r="M3314" t="s">
        <v>9766</v>
      </c>
      <c r="N3314">
        <v>2.1916666660000002</v>
      </c>
      <c r="O3314">
        <v>0</v>
      </c>
      <c r="P3314">
        <v>2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4.3833330000000004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2178689</v>
      </c>
      <c r="B3315">
        <v>1</v>
      </c>
      <c r="C3315" t="s">
        <v>76</v>
      </c>
      <c r="D3315" t="s">
        <v>85</v>
      </c>
      <c r="E3315" t="s">
        <v>181</v>
      </c>
      <c r="F3315" t="s">
        <v>9767</v>
      </c>
      <c r="G3315" t="s">
        <v>183</v>
      </c>
      <c r="H3315" t="s">
        <v>46</v>
      </c>
      <c r="I3315" t="s">
        <v>129</v>
      </c>
      <c r="J3315" t="s">
        <v>130</v>
      </c>
      <c r="K3315" t="s">
        <v>131</v>
      </c>
      <c r="L3315" t="s">
        <v>9768</v>
      </c>
      <c r="M3315" t="s">
        <v>9769</v>
      </c>
      <c r="N3315">
        <v>11.406111111</v>
      </c>
      <c r="O3315">
        <v>0</v>
      </c>
      <c r="P3315">
        <v>2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22.812221999999998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2178532</v>
      </c>
      <c r="B3316">
        <v>1</v>
      </c>
      <c r="C3316" t="s">
        <v>76</v>
      </c>
      <c r="D3316" t="s">
        <v>93</v>
      </c>
      <c r="E3316" t="s">
        <v>134</v>
      </c>
      <c r="F3316" t="s">
        <v>9770</v>
      </c>
      <c r="G3316" t="s">
        <v>448</v>
      </c>
      <c r="H3316" t="s">
        <v>47</v>
      </c>
      <c r="I3316" t="s">
        <v>129</v>
      </c>
      <c r="J3316" t="s">
        <v>130</v>
      </c>
      <c r="K3316" t="s">
        <v>131</v>
      </c>
      <c r="L3316" t="s">
        <v>9771</v>
      </c>
      <c r="M3316" t="s">
        <v>9772</v>
      </c>
      <c r="N3316">
        <v>5.7555555549999999</v>
      </c>
      <c r="O3316">
        <v>24</v>
      </c>
      <c r="P3316">
        <v>854</v>
      </c>
      <c r="Q3316">
        <v>0</v>
      </c>
      <c r="R3316">
        <v>0</v>
      </c>
      <c r="S3316">
        <v>0</v>
      </c>
      <c r="T3316">
        <v>0</v>
      </c>
      <c r="U3316">
        <v>138.13333299999999</v>
      </c>
      <c r="V3316">
        <v>4915.2444439999999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2178533</v>
      </c>
      <c r="B3317">
        <v>1</v>
      </c>
      <c r="C3317" t="s">
        <v>77</v>
      </c>
      <c r="D3317" t="s">
        <v>114</v>
      </c>
      <c r="E3317" t="s">
        <v>126</v>
      </c>
      <c r="F3317" t="s">
        <v>9773</v>
      </c>
      <c r="G3317" t="s">
        <v>140</v>
      </c>
      <c r="H3317" t="s">
        <v>46</v>
      </c>
      <c r="I3317" t="s">
        <v>129</v>
      </c>
      <c r="J3317" t="s">
        <v>130</v>
      </c>
      <c r="K3317" t="s">
        <v>131</v>
      </c>
      <c r="L3317" t="s">
        <v>9774</v>
      </c>
      <c r="M3317" t="s">
        <v>9775</v>
      </c>
      <c r="N3317">
        <v>2.3502777770000001</v>
      </c>
      <c r="O3317">
        <v>0</v>
      </c>
      <c r="P3317">
        <v>2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4.7005559999999997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2178541</v>
      </c>
      <c r="B3318">
        <v>1</v>
      </c>
      <c r="C3318" t="s">
        <v>76</v>
      </c>
      <c r="D3318" t="s">
        <v>78</v>
      </c>
      <c r="E3318" t="s">
        <v>181</v>
      </c>
      <c r="F3318" t="s">
        <v>9776</v>
      </c>
      <c r="G3318" t="s">
        <v>194</v>
      </c>
      <c r="H3318" t="s">
        <v>46</v>
      </c>
      <c r="I3318" t="s">
        <v>129</v>
      </c>
      <c r="J3318" t="s">
        <v>130</v>
      </c>
      <c r="K3318" t="s">
        <v>131</v>
      </c>
      <c r="L3318" t="s">
        <v>9777</v>
      </c>
      <c r="M3318" t="s">
        <v>9778</v>
      </c>
      <c r="N3318">
        <v>2.588333333</v>
      </c>
      <c r="O3318">
        <v>0</v>
      </c>
      <c r="P3318">
        <v>1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2.588333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2178543</v>
      </c>
      <c r="B3319">
        <v>1</v>
      </c>
      <c r="C3319" t="s">
        <v>76</v>
      </c>
      <c r="D3319" t="s">
        <v>86</v>
      </c>
      <c r="E3319" t="s">
        <v>126</v>
      </c>
      <c r="F3319" t="s">
        <v>437</v>
      </c>
      <c r="G3319" t="s">
        <v>418</v>
      </c>
      <c r="H3319" t="s">
        <v>46</v>
      </c>
      <c r="I3319" t="s">
        <v>129</v>
      </c>
      <c r="J3319" t="s">
        <v>130</v>
      </c>
      <c r="K3319" t="s">
        <v>251</v>
      </c>
      <c r="L3319" t="s">
        <v>9779</v>
      </c>
      <c r="M3319" t="s">
        <v>9780</v>
      </c>
      <c r="N3319">
        <v>4.6491666660000002</v>
      </c>
      <c r="O3319">
        <v>0</v>
      </c>
      <c r="P3319">
        <v>316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1469.1366660000001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2178524</v>
      </c>
      <c r="B3320">
        <v>1</v>
      </c>
      <c r="C3320" t="s">
        <v>76</v>
      </c>
      <c r="D3320" t="s">
        <v>86</v>
      </c>
      <c r="E3320" t="s">
        <v>143</v>
      </c>
      <c r="F3320" t="s">
        <v>9781</v>
      </c>
      <c r="G3320" t="s">
        <v>366</v>
      </c>
      <c r="H3320" t="s">
        <v>47</v>
      </c>
      <c r="I3320" t="s">
        <v>129</v>
      </c>
      <c r="J3320" t="s">
        <v>130</v>
      </c>
      <c r="K3320" t="s">
        <v>251</v>
      </c>
      <c r="L3320" t="s">
        <v>9782</v>
      </c>
      <c r="M3320" t="s">
        <v>9783</v>
      </c>
      <c r="N3320">
        <v>4.9345147220000003</v>
      </c>
      <c r="O3320">
        <v>2</v>
      </c>
      <c r="P3320">
        <v>326</v>
      </c>
      <c r="Q3320">
        <v>0</v>
      </c>
      <c r="R3320">
        <v>0</v>
      </c>
      <c r="S3320">
        <v>0</v>
      </c>
      <c r="T3320">
        <v>0</v>
      </c>
      <c r="U3320">
        <v>9.8690289999999994</v>
      </c>
      <c r="V3320">
        <v>1608.651799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2178526</v>
      </c>
      <c r="B3321">
        <v>1</v>
      </c>
      <c r="C3321" t="s">
        <v>76</v>
      </c>
      <c r="D3321" t="s">
        <v>95</v>
      </c>
      <c r="E3321" t="s">
        <v>181</v>
      </c>
      <c r="F3321" t="s">
        <v>9784</v>
      </c>
      <c r="G3321" t="s">
        <v>194</v>
      </c>
      <c r="H3321" t="s">
        <v>46</v>
      </c>
      <c r="I3321" t="s">
        <v>129</v>
      </c>
      <c r="J3321" t="s">
        <v>130</v>
      </c>
      <c r="K3321" t="s">
        <v>131</v>
      </c>
      <c r="L3321" t="s">
        <v>9785</v>
      </c>
      <c r="M3321" t="s">
        <v>9786</v>
      </c>
      <c r="N3321">
        <v>1.6005555549999999</v>
      </c>
      <c r="O3321">
        <v>0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1.6005560000000001</v>
      </c>
      <c r="Y3321">
        <v>0</v>
      </c>
      <c r="Z3321">
        <v>0</v>
      </c>
    </row>
    <row r="3322" spans="1:26" x14ac:dyDescent="0.25">
      <c r="A3322">
        <v>2178529</v>
      </c>
      <c r="B3322">
        <v>1</v>
      </c>
      <c r="C3322" t="s">
        <v>77</v>
      </c>
      <c r="D3322" t="s">
        <v>114</v>
      </c>
      <c r="E3322" t="s">
        <v>161</v>
      </c>
      <c r="F3322" t="s">
        <v>9787</v>
      </c>
      <c r="G3322" t="s">
        <v>916</v>
      </c>
      <c r="H3322" t="s">
        <v>46</v>
      </c>
      <c r="I3322" t="s">
        <v>129</v>
      </c>
      <c r="J3322" t="s">
        <v>130</v>
      </c>
      <c r="K3322" t="s">
        <v>131</v>
      </c>
      <c r="L3322" t="s">
        <v>9788</v>
      </c>
      <c r="M3322" t="s">
        <v>9789</v>
      </c>
      <c r="N3322">
        <v>0.43333333299999999</v>
      </c>
      <c r="O3322">
        <v>0</v>
      </c>
      <c r="P3322">
        <v>0</v>
      </c>
      <c r="Q3322">
        <v>0</v>
      </c>
      <c r="R3322">
        <v>0</v>
      </c>
      <c r="S3322">
        <v>1</v>
      </c>
      <c r="T3322">
        <v>64</v>
      </c>
      <c r="U3322">
        <v>0</v>
      </c>
      <c r="V3322">
        <v>0</v>
      </c>
      <c r="W3322">
        <v>0</v>
      </c>
      <c r="X3322">
        <v>0</v>
      </c>
      <c r="Y3322">
        <v>0.43333300000000002</v>
      </c>
      <c r="Z3322">
        <v>27.733332999999998</v>
      </c>
    </row>
    <row r="3323" spans="1:26" x14ac:dyDescent="0.25">
      <c r="A3323">
        <v>2178527</v>
      </c>
      <c r="B3323">
        <v>1</v>
      </c>
      <c r="C3323" t="s">
        <v>76</v>
      </c>
      <c r="D3323" t="s">
        <v>105</v>
      </c>
      <c r="E3323" t="s">
        <v>143</v>
      </c>
      <c r="F3323" t="s">
        <v>9790</v>
      </c>
      <c r="G3323" t="s">
        <v>418</v>
      </c>
      <c r="H3323" t="s">
        <v>47</v>
      </c>
      <c r="I3323" t="s">
        <v>129</v>
      </c>
      <c r="J3323" t="s">
        <v>130</v>
      </c>
      <c r="K3323" t="s">
        <v>251</v>
      </c>
      <c r="L3323" t="s">
        <v>9791</v>
      </c>
      <c r="M3323" t="s">
        <v>9792</v>
      </c>
      <c r="N3323">
        <v>7.7605961109999999</v>
      </c>
      <c r="O3323">
        <v>0</v>
      </c>
      <c r="P3323">
        <v>0</v>
      </c>
      <c r="Q3323">
        <v>1</v>
      </c>
      <c r="R3323">
        <v>46</v>
      </c>
      <c r="S3323">
        <v>0</v>
      </c>
      <c r="T3323">
        <v>0</v>
      </c>
      <c r="U3323">
        <v>0</v>
      </c>
      <c r="V3323">
        <v>0</v>
      </c>
      <c r="W3323">
        <v>7.7605959999999996</v>
      </c>
      <c r="X3323">
        <v>356.98742099999998</v>
      </c>
      <c r="Y3323">
        <v>0</v>
      </c>
      <c r="Z3323">
        <v>0</v>
      </c>
    </row>
    <row r="3324" spans="1:26" x14ac:dyDescent="0.25">
      <c r="A3324">
        <v>2178536</v>
      </c>
      <c r="B3324">
        <v>1</v>
      </c>
      <c r="C3324" t="s">
        <v>76</v>
      </c>
      <c r="D3324" t="s">
        <v>81</v>
      </c>
      <c r="E3324" t="s">
        <v>181</v>
      </c>
      <c r="F3324" t="s">
        <v>9793</v>
      </c>
      <c r="G3324" t="s">
        <v>287</v>
      </c>
      <c r="H3324" t="s">
        <v>46</v>
      </c>
      <c r="I3324" t="s">
        <v>129</v>
      </c>
      <c r="J3324" t="s">
        <v>130</v>
      </c>
      <c r="K3324" t="s">
        <v>131</v>
      </c>
      <c r="L3324" t="s">
        <v>9794</v>
      </c>
      <c r="M3324" t="s">
        <v>9795</v>
      </c>
      <c r="N3324">
        <v>2.9136111109999998</v>
      </c>
      <c r="O3324">
        <v>0</v>
      </c>
      <c r="P3324">
        <v>6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17.481667000000002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2178530</v>
      </c>
      <c r="B3325">
        <v>1</v>
      </c>
      <c r="C3325" t="s">
        <v>76</v>
      </c>
      <c r="D3325" t="s">
        <v>84</v>
      </c>
      <c r="E3325" t="s">
        <v>813</v>
      </c>
      <c r="F3325" t="s">
        <v>9796</v>
      </c>
      <c r="G3325" t="s">
        <v>636</v>
      </c>
      <c r="H3325" t="s">
        <v>47</v>
      </c>
      <c r="I3325" t="s">
        <v>129</v>
      </c>
      <c r="J3325" t="s">
        <v>15</v>
      </c>
      <c r="K3325" t="s">
        <v>131</v>
      </c>
      <c r="L3325" t="s">
        <v>9797</v>
      </c>
      <c r="M3325" t="s">
        <v>9798</v>
      </c>
      <c r="N3325">
        <v>0.99361111099999999</v>
      </c>
      <c r="O3325">
        <v>10</v>
      </c>
      <c r="P3325">
        <v>2892</v>
      </c>
      <c r="Q3325">
        <v>0</v>
      </c>
      <c r="R3325">
        <v>0</v>
      </c>
      <c r="S3325">
        <v>0</v>
      </c>
      <c r="T3325">
        <v>0</v>
      </c>
      <c r="U3325">
        <v>9.9361110000000004</v>
      </c>
      <c r="V3325">
        <v>2873.5233330000001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2178567</v>
      </c>
      <c r="B3326">
        <v>1</v>
      </c>
      <c r="C3326" t="s">
        <v>76</v>
      </c>
      <c r="D3326" t="s">
        <v>88</v>
      </c>
      <c r="E3326" t="s">
        <v>181</v>
      </c>
      <c r="F3326" t="s">
        <v>9799</v>
      </c>
      <c r="G3326" t="s">
        <v>183</v>
      </c>
      <c r="H3326" t="s">
        <v>46</v>
      </c>
      <c r="I3326" t="s">
        <v>129</v>
      </c>
      <c r="J3326" t="s">
        <v>130</v>
      </c>
      <c r="K3326" t="s">
        <v>131</v>
      </c>
      <c r="L3326" t="s">
        <v>9800</v>
      </c>
      <c r="M3326" t="s">
        <v>9801</v>
      </c>
      <c r="N3326">
        <v>9.0633333329999992</v>
      </c>
      <c r="O3326">
        <v>0</v>
      </c>
      <c r="P3326">
        <v>7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63.443333000000003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2178545</v>
      </c>
      <c r="B3327">
        <v>1</v>
      </c>
      <c r="C3327" t="s">
        <v>76</v>
      </c>
      <c r="D3327" t="s">
        <v>80</v>
      </c>
      <c r="E3327" t="s">
        <v>161</v>
      </c>
      <c r="F3327" t="s">
        <v>5676</v>
      </c>
      <c r="G3327" t="s">
        <v>418</v>
      </c>
      <c r="H3327" t="s">
        <v>46</v>
      </c>
      <c r="I3327" t="s">
        <v>129</v>
      </c>
      <c r="J3327" t="s">
        <v>130</v>
      </c>
      <c r="K3327" t="s">
        <v>251</v>
      </c>
      <c r="L3327" t="s">
        <v>9802</v>
      </c>
      <c r="M3327" t="s">
        <v>9803</v>
      </c>
      <c r="N3327">
        <v>5.1070694440000004</v>
      </c>
      <c r="O3327">
        <v>1</v>
      </c>
      <c r="P3327">
        <v>148</v>
      </c>
      <c r="Q3327">
        <v>0</v>
      </c>
      <c r="R3327">
        <v>0</v>
      </c>
      <c r="S3327">
        <v>0</v>
      </c>
      <c r="T3327">
        <v>0</v>
      </c>
      <c r="U3327">
        <v>5.1070690000000001</v>
      </c>
      <c r="V3327">
        <v>755.84627799999998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2178546</v>
      </c>
      <c r="B3328">
        <v>1</v>
      </c>
      <c r="C3328" t="s">
        <v>76</v>
      </c>
      <c r="D3328" t="s">
        <v>86</v>
      </c>
      <c r="E3328" t="s">
        <v>126</v>
      </c>
      <c r="F3328" t="s">
        <v>2908</v>
      </c>
      <c r="G3328" t="s">
        <v>418</v>
      </c>
      <c r="H3328" t="s">
        <v>46</v>
      </c>
      <c r="I3328" t="s">
        <v>129</v>
      </c>
      <c r="J3328" t="s">
        <v>130</v>
      </c>
      <c r="K3328" t="s">
        <v>251</v>
      </c>
      <c r="L3328" t="s">
        <v>9804</v>
      </c>
      <c r="M3328" t="s">
        <v>9805</v>
      </c>
      <c r="N3328">
        <v>4.4132916660000001</v>
      </c>
      <c r="O3328">
        <v>0</v>
      </c>
      <c r="P3328">
        <v>338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1491.692583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2178552</v>
      </c>
      <c r="B3329">
        <v>1</v>
      </c>
      <c r="C3329" t="s">
        <v>76</v>
      </c>
      <c r="D3329" t="s">
        <v>95</v>
      </c>
      <c r="E3329" t="s">
        <v>181</v>
      </c>
      <c r="F3329" t="s">
        <v>9806</v>
      </c>
      <c r="G3329" t="s">
        <v>183</v>
      </c>
      <c r="H3329" t="s">
        <v>46</v>
      </c>
      <c r="I3329" t="s">
        <v>129</v>
      </c>
      <c r="J3329" t="s">
        <v>130</v>
      </c>
      <c r="K3329" t="s">
        <v>131</v>
      </c>
      <c r="L3329" t="s">
        <v>9807</v>
      </c>
      <c r="M3329" t="s">
        <v>9808</v>
      </c>
      <c r="N3329">
        <v>9.9224999999999994</v>
      </c>
      <c r="O3329">
        <v>0</v>
      </c>
      <c r="P3329">
        <v>1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9.9224999999999994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2178556</v>
      </c>
      <c r="B3330">
        <v>1</v>
      </c>
      <c r="C3330" t="s">
        <v>76</v>
      </c>
      <c r="D3330" t="s">
        <v>78</v>
      </c>
      <c r="E3330" t="s">
        <v>161</v>
      </c>
      <c r="F3330" t="s">
        <v>9809</v>
      </c>
      <c r="G3330" t="s">
        <v>3274</v>
      </c>
      <c r="H3330" t="s">
        <v>46</v>
      </c>
      <c r="I3330" t="s">
        <v>129</v>
      </c>
      <c r="J3330" t="s">
        <v>130</v>
      </c>
      <c r="K3330" t="s">
        <v>131</v>
      </c>
      <c r="L3330" t="s">
        <v>9810</v>
      </c>
      <c r="M3330" t="s">
        <v>9811</v>
      </c>
      <c r="N3330">
        <v>0.704166666</v>
      </c>
      <c r="O3330">
        <v>1</v>
      </c>
      <c r="P3330">
        <v>510</v>
      </c>
      <c r="Q3330">
        <v>0</v>
      </c>
      <c r="R3330">
        <v>0</v>
      </c>
      <c r="S3330">
        <v>0</v>
      </c>
      <c r="T3330">
        <v>0</v>
      </c>
      <c r="U3330">
        <v>0.70416699999999999</v>
      </c>
      <c r="V3330">
        <v>359.125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2178598</v>
      </c>
      <c r="B3331">
        <v>1</v>
      </c>
      <c r="C3331" t="s">
        <v>76</v>
      </c>
      <c r="D3331" t="s">
        <v>92</v>
      </c>
      <c r="E3331" t="s">
        <v>126</v>
      </c>
      <c r="F3331" t="s">
        <v>9812</v>
      </c>
      <c r="G3331" t="s">
        <v>140</v>
      </c>
      <c r="H3331" t="s">
        <v>46</v>
      </c>
      <c r="I3331" t="s">
        <v>129</v>
      </c>
      <c r="J3331" t="s">
        <v>130</v>
      </c>
      <c r="K3331" t="s">
        <v>131</v>
      </c>
      <c r="L3331" t="s">
        <v>9813</v>
      </c>
      <c r="M3331" t="s">
        <v>9814</v>
      </c>
      <c r="N3331">
        <v>4.1333333330000004</v>
      </c>
      <c r="O3331">
        <v>0</v>
      </c>
      <c r="P3331">
        <v>0</v>
      </c>
      <c r="Q3331">
        <v>0</v>
      </c>
      <c r="R3331">
        <v>8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33.066667000000002</v>
      </c>
      <c r="Y3331">
        <v>0</v>
      </c>
      <c r="Z3331">
        <v>0</v>
      </c>
    </row>
    <row r="3332" spans="1:26" x14ac:dyDescent="0.25">
      <c r="A3332">
        <v>2178557</v>
      </c>
      <c r="B3332">
        <v>1</v>
      </c>
      <c r="C3332" t="s">
        <v>76</v>
      </c>
      <c r="D3332" t="s">
        <v>106</v>
      </c>
      <c r="E3332" t="s">
        <v>813</v>
      </c>
      <c r="F3332" t="s">
        <v>9815</v>
      </c>
      <c r="G3332" t="s">
        <v>636</v>
      </c>
      <c r="H3332" t="s">
        <v>47</v>
      </c>
      <c r="I3332" t="s">
        <v>129</v>
      </c>
      <c r="J3332" t="s">
        <v>15</v>
      </c>
      <c r="K3332" t="s">
        <v>131</v>
      </c>
      <c r="L3332" t="s">
        <v>9816</v>
      </c>
      <c r="M3332" t="s">
        <v>9817</v>
      </c>
      <c r="N3332">
        <v>0.90222222200000002</v>
      </c>
      <c r="O3332">
        <v>7</v>
      </c>
      <c r="P3332">
        <v>3392</v>
      </c>
      <c r="Q3332">
        <v>0</v>
      </c>
      <c r="R3332">
        <v>0</v>
      </c>
      <c r="S3332">
        <v>0</v>
      </c>
      <c r="T3332">
        <v>0</v>
      </c>
      <c r="U3332">
        <v>6.3155559999999999</v>
      </c>
      <c r="V3332">
        <v>3060.3377770000002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2178578</v>
      </c>
      <c r="B3333">
        <v>1</v>
      </c>
      <c r="C3333" t="s">
        <v>76</v>
      </c>
      <c r="D3333" t="s">
        <v>93</v>
      </c>
      <c r="E3333" t="s">
        <v>181</v>
      </c>
      <c r="F3333" t="s">
        <v>9818</v>
      </c>
      <c r="G3333" t="s">
        <v>183</v>
      </c>
      <c r="H3333" t="s">
        <v>46</v>
      </c>
      <c r="I3333" t="s">
        <v>129</v>
      </c>
      <c r="J3333" t="s">
        <v>130</v>
      </c>
      <c r="K3333" t="s">
        <v>131</v>
      </c>
      <c r="L3333" t="s">
        <v>9819</v>
      </c>
      <c r="M3333" t="s">
        <v>9820</v>
      </c>
      <c r="N3333">
        <v>8.7238888879999994</v>
      </c>
      <c r="O3333">
        <v>0</v>
      </c>
      <c r="P3333">
        <v>1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8.7238889999999998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2178574</v>
      </c>
      <c r="B3334">
        <v>1</v>
      </c>
      <c r="C3334" t="s">
        <v>77</v>
      </c>
      <c r="D3334" t="s">
        <v>124</v>
      </c>
      <c r="E3334" t="s">
        <v>143</v>
      </c>
      <c r="F3334" t="s">
        <v>9821</v>
      </c>
      <c r="G3334" t="s">
        <v>366</v>
      </c>
      <c r="H3334" t="s">
        <v>47</v>
      </c>
      <c r="I3334" t="s">
        <v>129</v>
      </c>
      <c r="J3334" t="s">
        <v>130</v>
      </c>
      <c r="K3334" t="s">
        <v>251</v>
      </c>
      <c r="L3334" t="s">
        <v>9822</v>
      </c>
      <c r="M3334" t="s">
        <v>9823</v>
      </c>
      <c r="N3334">
        <v>0.64138888800000005</v>
      </c>
      <c r="O3334">
        <v>6</v>
      </c>
      <c r="P3334">
        <v>559</v>
      </c>
      <c r="Q3334">
        <v>0</v>
      </c>
      <c r="R3334">
        <v>0</v>
      </c>
      <c r="S3334">
        <v>0</v>
      </c>
      <c r="T3334">
        <v>0</v>
      </c>
      <c r="U3334">
        <v>3.8483329999999998</v>
      </c>
      <c r="V3334">
        <v>358.53638799999999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2178569</v>
      </c>
      <c r="B3335">
        <v>1</v>
      </c>
      <c r="C3335" t="s">
        <v>76</v>
      </c>
      <c r="D3335" t="s">
        <v>88</v>
      </c>
      <c r="E3335" t="s">
        <v>181</v>
      </c>
      <c r="F3335" t="s">
        <v>9824</v>
      </c>
      <c r="G3335" t="s">
        <v>287</v>
      </c>
      <c r="H3335" t="s">
        <v>46</v>
      </c>
      <c r="I3335" t="s">
        <v>129</v>
      </c>
      <c r="J3335" t="s">
        <v>130</v>
      </c>
      <c r="K3335" t="s">
        <v>131</v>
      </c>
      <c r="L3335" t="s">
        <v>9825</v>
      </c>
      <c r="M3335" t="s">
        <v>9826</v>
      </c>
      <c r="N3335">
        <v>8.3699999999999992</v>
      </c>
      <c r="O3335">
        <v>0</v>
      </c>
      <c r="P3335">
        <v>2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16.739999999999998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2178589</v>
      </c>
      <c r="B3336">
        <v>1</v>
      </c>
      <c r="C3336" t="s">
        <v>76</v>
      </c>
      <c r="D3336" t="s">
        <v>99</v>
      </c>
      <c r="E3336" t="s">
        <v>161</v>
      </c>
      <c r="F3336" t="s">
        <v>9827</v>
      </c>
      <c r="G3336" t="s">
        <v>916</v>
      </c>
      <c r="H3336" t="s">
        <v>46</v>
      </c>
      <c r="I3336" t="s">
        <v>129</v>
      </c>
      <c r="J3336" t="s">
        <v>130</v>
      </c>
      <c r="K3336" t="s">
        <v>131</v>
      </c>
      <c r="L3336" t="s">
        <v>9828</v>
      </c>
      <c r="M3336" t="s">
        <v>9829</v>
      </c>
      <c r="N3336">
        <v>2.2949999999999999</v>
      </c>
      <c r="O3336">
        <v>1</v>
      </c>
      <c r="P3336">
        <v>245</v>
      </c>
      <c r="Q3336">
        <v>0</v>
      </c>
      <c r="R3336">
        <v>0</v>
      </c>
      <c r="S3336">
        <v>0</v>
      </c>
      <c r="T3336">
        <v>0</v>
      </c>
      <c r="U3336">
        <v>2.2949999999999999</v>
      </c>
      <c r="V3336">
        <v>562.27499999999998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2178576</v>
      </c>
      <c r="B3337">
        <v>1</v>
      </c>
      <c r="C3337" t="s">
        <v>77</v>
      </c>
      <c r="D3337" t="s">
        <v>114</v>
      </c>
      <c r="E3337" t="s">
        <v>181</v>
      </c>
      <c r="F3337" t="s">
        <v>9830</v>
      </c>
      <c r="G3337" t="s">
        <v>194</v>
      </c>
      <c r="H3337" t="s">
        <v>46</v>
      </c>
      <c r="I3337" t="s">
        <v>129</v>
      </c>
      <c r="J3337" t="s">
        <v>130</v>
      </c>
      <c r="K3337" t="s">
        <v>131</v>
      </c>
      <c r="L3337" t="s">
        <v>9831</v>
      </c>
      <c r="M3337" t="s">
        <v>9832</v>
      </c>
      <c r="N3337">
        <v>3.824166666</v>
      </c>
      <c r="O3337">
        <v>0</v>
      </c>
      <c r="P3337">
        <v>3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11.4725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2178580</v>
      </c>
      <c r="B3338">
        <v>1</v>
      </c>
      <c r="C3338" t="s">
        <v>76</v>
      </c>
      <c r="D3338" t="s">
        <v>89</v>
      </c>
      <c r="E3338" t="s">
        <v>126</v>
      </c>
      <c r="F3338" t="s">
        <v>9833</v>
      </c>
      <c r="G3338" t="s">
        <v>128</v>
      </c>
      <c r="H3338" t="s">
        <v>46</v>
      </c>
      <c r="I3338" t="s">
        <v>129</v>
      </c>
      <c r="J3338" t="s">
        <v>130</v>
      </c>
      <c r="K3338" t="s">
        <v>131</v>
      </c>
      <c r="L3338" t="s">
        <v>9834</v>
      </c>
      <c r="M3338" t="s">
        <v>9835</v>
      </c>
      <c r="N3338">
        <v>8.7363888880000005</v>
      </c>
      <c r="O3338">
        <v>0</v>
      </c>
      <c r="P3338">
        <v>19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165.991389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2178577</v>
      </c>
      <c r="B3339">
        <v>1</v>
      </c>
      <c r="C3339" t="s">
        <v>77</v>
      </c>
      <c r="D3339" t="s">
        <v>117</v>
      </c>
      <c r="E3339" t="s">
        <v>126</v>
      </c>
      <c r="F3339" t="s">
        <v>9836</v>
      </c>
      <c r="G3339" t="s">
        <v>128</v>
      </c>
      <c r="H3339" t="s">
        <v>46</v>
      </c>
      <c r="I3339" t="s">
        <v>129</v>
      </c>
      <c r="J3339" t="s">
        <v>130</v>
      </c>
      <c r="K3339" t="s">
        <v>131</v>
      </c>
      <c r="L3339" t="s">
        <v>9837</v>
      </c>
      <c r="M3339" t="s">
        <v>9838</v>
      </c>
      <c r="N3339">
        <v>2.2149999999999999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63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139.54499999999999</v>
      </c>
    </row>
    <row r="3340" spans="1:26" x14ac:dyDescent="0.25">
      <c r="A3340">
        <v>2178579</v>
      </c>
      <c r="B3340">
        <v>1</v>
      </c>
      <c r="C3340" t="s">
        <v>76</v>
      </c>
      <c r="D3340" t="s">
        <v>87</v>
      </c>
      <c r="E3340" t="s">
        <v>181</v>
      </c>
      <c r="F3340" t="s">
        <v>9839</v>
      </c>
      <c r="G3340" t="s">
        <v>287</v>
      </c>
      <c r="H3340" t="s">
        <v>46</v>
      </c>
      <c r="I3340" t="s">
        <v>129</v>
      </c>
      <c r="J3340" t="s">
        <v>130</v>
      </c>
      <c r="K3340" t="s">
        <v>131</v>
      </c>
      <c r="L3340" t="s">
        <v>9840</v>
      </c>
      <c r="M3340" t="s">
        <v>9841</v>
      </c>
      <c r="N3340">
        <v>0.97194444400000002</v>
      </c>
      <c r="O3340">
        <v>0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0.97194400000000003</v>
      </c>
      <c r="Y3340">
        <v>0</v>
      </c>
      <c r="Z3340">
        <v>0</v>
      </c>
    </row>
    <row r="3341" spans="1:26" x14ac:dyDescent="0.25">
      <c r="A3341">
        <v>2178664</v>
      </c>
      <c r="B3341">
        <v>1</v>
      </c>
      <c r="C3341" t="s">
        <v>76</v>
      </c>
      <c r="D3341" t="s">
        <v>85</v>
      </c>
      <c r="E3341" t="s">
        <v>126</v>
      </c>
      <c r="F3341" t="s">
        <v>9842</v>
      </c>
      <c r="G3341" t="s">
        <v>140</v>
      </c>
      <c r="H3341" t="s">
        <v>46</v>
      </c>
      <c r="I3341" t="s">
        <v>129</v>
      </c>
      <c r="J3341" t="s">
        <v>130</v>
      </c>
      <c r="K3341" t="s">
        <v>131</v>
      </c>
      <c r="L3341" t="s">
        <v>9843</v>
      </c>
      <c r="M3341" t="s">
        <v>9844</v>
      </c>
      <c r="N3341">
        <v>10.315555555</v>
      </c>
      <c r="O3341">
        <v>0</v>
      </c>
      <c r="P3341">
        <v>59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608.61777800000004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2178581</v>
      </c>
      <c r="B3342">
        <v>1</v>
      </c>
      <c r="C3342" t="s">
        <v>76</v>
      </c>
      <c r="D3342" t="s">
        <v>79</v>
      </c>
      <c r="E3342" t="s">
        <v>126</v>
      </c>
      <c r="F3342" t="s">
        <v>9845</v>
      </c>
      <c r="G3342" t="s">
        <v>128</v>
      </c>
      <c r="H3342" t="s">
        <v>46</v>
      </c>
      <c r="I3342" t="s">
        <v>129</v>
      </c>
      <c r="J3342" t="s">
        <v>130</v>
      </c>
      <c r="K3342" t="s">
        <v>131</v>
      </c>
      <c r="L3342" t="s">
        <v>9846</v>
      </c>
      <c r="M3342" t="s">
        <v>9847</v>
      </c>
      <c r="N3342">
        <v>3.8958333330000001</v>
      </c>
      <c r="O3342">
        <v>0</v>
      </c>
      <c r="P3342">
        <v>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3.8958330000000001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2178587</v>
      </c>
      <c r="B3343">
        <v>1</v>
      </c>
      <c r="C3343" t="s">
        <v>77</v>
      </c>
      <c r="D3343" t="s">
        <v>118</v>
      </c>
      <c r="E3343" t="s">
        <v>143</v>
      </c>
      <c r="F3343" t="s">
        <v>9848</v>
      </c>
      <c r="G3343" t="s">
        <v>145</v>
      </c>
      <c r="H3343" t="s">
        <v>47</v>
      </c>
      <c r="I3343" t="s">
        <v>129</v>
      </c>
      <c r="J3343" t="s">
        <v>130</v>
      </c>
      <c r="K3343" t="s">
        <v>131</v>
      </c>
      <c r="L3343" t="s">
        <v>9849</v>
      </c>
      <c r="M3343" t="s">
        <v>9850</v>
      </c>
      <c r="N3343">
        <v>0.94722222199999995</v>
      </c>
      <c r="O3343">
        <v>1</v>
      </c>
      <c r="P3343">
        <v>131</v>
      </c>
      <c r="Q3343">
        <v>0</v>
      </c>
      <c r="R3343">
        <v>0</v>
      </c>
      <c r="S3343">
        <v>0</v>
      </c>
      <c r="T3343">
        <v>0</v>
      </c>
      <c r="U3343">
        <v>0.94722200000000001</v>
      </c>
      <c r="V3343">
        <v>124.086111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2178583</v>
      </c>
      <c r="B3344">
        <v>1</v>
      </c>
      <c r="C3344" t="s">
        <v>76</v>
      </c>
      <c r="D3344" t="s">
        <v>78</v>
      </c>
      <c r="E3344" t="s">
        <v>181</v>
      </c>
      <c r="F3344" t="s">
        <v>9851</v>
      </c>
      <c r="G3344" t="s">
        <v>194</v>
      </c>
      <c r="H3344" t="s">
        <v>46</v>
      </c>
      <c r="I3344" t="s">
        <v>129</v>
      </c>
      <c r="J3344" t="s">
        <v>130</v>
      </c>
      <c r="K3344" t="s">
        <v>131</v>
      </c>
      <c r="L3344" t="s">
        <v>9852</v>
      </c>
      <c r="M3344" t="s">
        <v>9853</v>
      </c>
      <c r="N3344">
        <v>2.0616666659999998</v>
      </c>
      <c r="O3344">
        <v>0</v>
      </c>
      <c r="P3344">
        <v>2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4.1233329999999997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2178584</v>
      </c>
      <c r="B3345">
        <v>1</v>
      </c>
      <c r="C3345" t="s">
        <v>76</v>
      </c>
      <c r="D3345" t="s">
        <v>104</v>
      </c>
      <c r="E3345" t="s">
        <v>134</v>
      </c>
      <c r="F3345" t="s">
        <v>9854</v>
      </c>
      <c r="G3345" t="s">
        <v>136</v>
      </c>
      <c r="H3345" t="s">
        <v>47</v>
      </c>
      <c r="I3345" t="s">
        <v>129</v>
      </c>
      <c r="J3345" t="s">
        <v>130</v>
      </c>
      <c r="K3345" t="s">
        <v>131</v>
      </c>
      <c r="L3345" t="s">
        <v>9798</v>
      </c>
      <c r="M3345" t="s">
        <v>9855</v>
      </c>
      <c r="N3345">
        <v>0.57222222199999995</v>
      </c>
      <c r="O3345">
        <v>0</v>
      </c>
      <c r="P3345">
        <v>0</v>
      </c>
      <c r="Q3345">
        <v>21</v>
      </c>
      <c r="R3345">
        <v>1047</v>
      </c>
      <c r="S3345">
        <v>0</v>
      </c>
      <c r="T3345">
        <v>0</v>
      </c>
      <c r="U3345">
        <v>0</v>
      </c>
      <c r="V3345">
        <v>0</v>
      </c>
      <c r="W3345">
        <v>12.016667</v>
      </c>
      <c r="X3345">
        <v>599.11666600000001</v>
      </c>
      <c r="Y3345">
        <v>0</v>
      </c>
      <c r="Z3345">
        <v>0</v>
      </c>
    </row>
    <row r="3346" spans="1:26" x14ac:dyDescent="0.25">
      <c r="A3346">
        <v>2178586</v>
      </c>
      <c r="B3346">
        <v>1</v>
      </c>
      <c r="C3346" t="s">
        <v>76</v>
      </c>
      <c r="D3346" t="s">
        <v>84</v>
      </c>
      <c r="E3346" t="s">
        <v>143</v>
      </c>
      <c r="F3346" t="s">
        <v>9856</v>
      </c>
      <c r="G3346" t="s">
        <v>636</v>
      </c>
      <c r="H3346" t="s">
        <v>47</v>
      </c>
      <c r="I3346" t="s">
        <v>129</v>
      </c>
      <c r="J3346" t="s">
        <v>15</v>
      </c>
      <c r="K3346" t="s">
        <v>131</v>
      </c>
      <c r="L3346" t="s">
        <v>9798</v>
      </c>
      <c r="M3346" t="s">
        <v>9857</v>
      </c>
      <c r="N3346">
        <v>0.204166666</v>
      </c>
      <c r="O3346">
        <v>6</v>
      </c>
      <c r="P3346">
        <v>992</v>
      </c>
      <c r="Q3346">
        <v>0</v>
      </c>
      <c r="R3346">
        <v>0</v>
      </c>
      <c r="S3346">
        <v>0</v>
      </c>
      <c r="T3346">
        <v>0</v>
      </c>
      <c r="U3346">
        <v>1.2250000000000001</v>
      </c>
      <c r="V3346">
        <v>202.533333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2178600</v>
      </c>
      <c r="B3347">
        <v>1</v>
      </c>
      <c r="C3347" t="s">
        <v>77</v>
      </c>
      <c r="D3347" t="s">
        <v>119</v>
      </c>
      <c r="E3347" t="s">
        <v>718</v>
      </c>
      <c r="F3347" t="s">
        <v>9858</v>
      </c>
      <c r="G3347" t="s">
        <v>128</v>
      </c>
      <c r="H3347" t="s">
        <v>46</v>
      </c>
      <c r="I3347" t="s">
        <v>129</v>
      </c>
      <c r="J3347" t="s">
        <v>130</v>
      </c>
      <c r="K3347" t="s">
        <v>131</v>
      </c>
      <c r="L3347" t="s">
        <v>9859</v>
      </c>
      <c r="M3347" t="s">
        <v>9860</v>
      </c>
      <c r="N3347">
        <v>3.7705555550000001</v>
      </c>
      <c r="O3347">
        <v>0</v>
      </c>
      <c r="P3347">
        <v>10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37.705556000000001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2178604</v>
      </c>
      <c r="B3348">
        <v>1</v>
      </c>
      <c r="C3348" t="s">
        <v>76</v>
      </c>
      <c r="D3348" t="s">
        <v>93</v>
      </c>
      <c r="E3348" t="s">
        <v>181</v>
      </c>
      <c r="F3348" t="s">
        <v>9861</v>
      </c>
      <c r="G3348" t="s">
        <v>183</v>
      </c>
      <c r="H3348" t="s">
        <v>46</v>
      </c>
      <c r="I3348" t="s">
        <v>129</v>
      </c>
      <c r="J3348" t="s">
        <v>130</v>
      </c>
      <c r="K3348" t="s">
        <v>131</v>
      </c>
      <c r="L3348" t="s">
        <v>9862</v>
      </c>
      <c r="M3348" t="s">
        <v>9863</v>
      </c>
      <c r="N3348">
        <v>1.9225000000000001</v>
      </c>
      <c r="O3348">
        <v>0</v>
      </c>
      <c r="P3348">
        <v>2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3.8450000000000002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2178643</v>
      </c>
      <c r="B3349">
        <v>1</v>
      </c>
      <c r="C3349" t="s">
        <v>77</v>
      </c>
      <c r="D3349" t="s">
        <v>114</v>
      </c>
      <c r="E3349" t="s">
        <v>181</v>
      </c>
      <c r="F3349" t="s">
        <v>9864</v>
      </c>
      <c r="G3349" t="s">
        <v>636</v>
      </c>
      <c r="H3349" t="s">
        <v>46</v>
      </c>
      <c r="I3349" t="s">
        <v>129</v>
      </c>
      <c r="J3349" t="s">
        <v>130</v>
      </c>
      <c r="K3349" t="s">
        <v>131</v>
      </c>
      <c r="L3349" t="s">
        <v>9865</v>
      </c>
      <c r="M3349" t="s">
        <v>9866</v>
      </c>
      <c r="N3349">
        <v>2.2691666659999998</v>
      </c>
      <c r="O3349">
        <v>0</v>
      </c>
      <c r="P3349">
        <v>1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2.2691669999999999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2178626</v>
      </c>
      <c r="B3350">
        <v>1</v>
      </c>
      <c r="C3350" t="s">
        <v>76</v>
      </c>
      <c r="D3350" t="s">
        <v>92</v>
      </c>
      <c r="E3350" t="s">
        <v>813</v>
      </c>
      <c r="F3350" t="s">
        <v>1218</v>
      </c>
      <c r="G3350" t="s">
        <v>425</v>
      </c>
      <c r="H3350" t="s">
        <v>47</v>
      </c>
      <c r="I3350" t="s">
        <v>129</v>
      </c>
      <c r="J3350" t="s">
        <v>130</v>
      </c>
      <c r="K3350" t="s">
        <v>131</v>
      </c>
      <c r="L3350" t="s">
        <v>9867</v>
      </c>
      <c r="M3350" t="s">
        <v>9868</v>
      </c>
      <c r="N3350">
        <v>3.2852777770000001</v>
      </c>
      <c r="O3350">
        <v>0</v>
      </c>
      <c r="P3350">
        <v>0</v>
      </c>
      <c r="Q3350">
        <v>11</v>
      </c>
      <c r="R3350">
        <v>0</v>
      </c>
      <c r="S3350">
        <v>36</v>
      </c>
      <c r="T3350">
        <v>328</v>
      </c>
      <c r="U3350">
        <v>0</v>
      </c>
      <c r="V3350">
        <v>0</v>
      </c>
      <c r="W3350">
        <v>36.138055999999999</v>
      </c>
      <c r="X3350">
        <v>0</v>
      </c>
      <c r="Y3350">
        <v>118.27</v>
      </c>
      <c r="Z3350">
        <v>1077.571111</v>
      </c>
    </row>
    <row r="3351" spans="1:26" x14ac:dyDescent="0.25">
      <c r="A3351">
        <v>2178661</v>
      </c>
      <c r="B3351">
        <v>1</v>
      </c>
      <c r="C3351" t="s">
        <v>77</v>
      </c>
      <c r="D3351" t="s">
        <v>109</v>
      </c>
      <c r="E3351" t="s">
        <v>181</v>
      </c>
      <c r="F3351" t="s">
        <v>9869</v>
      </c>
      <c r="G3351" t="s">
        <v>194</v>
      </c>
      <c r="H3351" t="s">
        <v>46</v>
      </c>
      <c r="I3351" t="s">
        <v>129</v>
      </c>
      <c r="J3351" t="s">
        <v>130</v>
      </c>
      <c r="K3351" t="s">
        <v>131</v>
      </c>
      <c r="L3351" t="s">
        <v>9870</v>
      </c>
      <c r="M3351" t="s">
        <v>9871</v>
      </c>
      <c r="N3351">
        <v>2.8122222219999999</v>
      </c>
      <c r="O3351">
        <v>0</v>
      </c>
      <c r="P3351">
        <v>1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2.8122220000000002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2178603</v>
      </c>
      <c r="B3352">
        <v>1</v>
      </c>
      <c r="C3352" t="s">
        <v>77</v>
      </c>
      <c r="D3352" t="s">
        <v>123</v>
      </c>
      <c r="E3352" t="s">
        <v>718</v>
      </c>
      <c r="F3352" t="s">
        <v>9872</v>
      </c>
      <c r="G3352" t="s">
        <v>726</v>
      </c>
      <c r="H3352" t="s">
        <v>46</v>
      </c>
      <c r="I3352" t="s">
        <v>129</v>
      </c>
      <c r="J3352" t="s">
        <v>130</v>
      </c>
      <c r="K3352" t="s">
        <v>131</v>
      </c>
      <c r="L3352" t="s">
        <v>9873</v>
      </c>
      <c r="M3352" t="s">
        <v>9874</v>
      </c>
      <c r="N3352">
        <v>1.883611111</v>
      </c>
      <c r="O3352">
        <v>0</v>
      </c>
      <c r="P3352">
        <v>173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325.86472199999997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2178595</v>
      </c>
      <c r="B3353">
        <v>1</v>
      </c>
      <c r="C3353" t="s">
        <v>76</v>
      </c>
      <c r="D3353" t="s">
        <v>84</v>
      </c>
      <c r="E3353" t="s">
        <v>813</v>
      </c>
      <c r="F3353" t="s">
        <v>9875</v>
      </c>
      <c r="G3353" t="s">
        <v>136</v>
      </c>
      <c r="H3353" t="s">
        <v>47</v>
      </c>
      <c r="I3353" t="s">
        <v>129</v>
      </c>
      <c r="J3353" t="s">
        <v>130</v>
      </c>
      <c r="K3353" t="s">
        <v>131</v>
      </c>
      <c r="L3353" t="s">
        <v>9876</v>
      </c>
      <c r="M3353" t="s">
        <v>9877</v>
      </c>
      <c r="N3353">
        <v>1.916216666</v>
      </c>
      <c r="O3353">
        <v>4</v>
      </c>
      <c r="P3353">
        <v>147</v>
      </c>
      <c r="Q3353">
        <v>0</v>
      </c>
      <c r="R3353">
        <v>0</v>
      </c>
      <c r="S3353">
        <v>0</v>
      </c>
      <c r="T3353">
        <v>0</v>
      </c>
      <c r="U3353">
        <v>7.6648670000000001</v>
      </c>
      <c r="V3353">
        <v>281.68385000000001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2178605</v>
      </c>
      <c r="B3354">
        <v>1</v>
      </c>
      <c r="C3354" t="s">
        <v>76</v>
      </c>
      <c r="D3354" t="s">
        <v>93</v>
      </c>
      <c r="E3354" t="s">
        <v>126</v>
      </c>
      <c r="F3354" t="s">
        <v>7286</v>
      </c>
      <c r="G3354" t="s">
        <v>128</v>
      </c>
      <c r="H3354" t="s">
        <v>46</v>
      </c>
      <c r="I3354" t="s">
        <v>129</v>
      </c>
      <c r="J3354" t="s">
        <v>130</v>
      </c>
      <c r="K3354" t="s">
        <v>131</v>
      </c>
      <c r="L3354" t="s">
        <v>9878</v>
      </c>
      <c r="M3354" t="s">
        <v>9879</v>
      </c>
      <c r="N3354">
        <v>0.52611111099999996</v>
      </c>
      <c r="O3354">
        <v>0</v>
      </c>
      <c r="P3354">
        <v>97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51.032778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2178606</v>
      </c>
      <c r="B3355">
        <v>1</v>
      </c>
      <c r="C3355" t="s">
        <v>76</v>
      </c>
      <c r="D3355" t="s">
        <v>102</v>
      </c>
      <c r="E3355" t="s">
        <v>143</v>
      </c>
      <c r="F3355" t="s">
        <v>9880</v>
      </c>
      <c r="G3355" t="s">
        <v>145</v>
      </c>
      <c r="H3355" t="s">
        <v>47</v>
      </c>
      <c r="I3355" t="s">
        <v>129</v>
      </c>
      <c r="J3355" t="s">
        <v>130</v>
      </c>
      <c r="K3355" t="s">
        <v>131</v>
      </c>
      <c r="L3355" t="s">
        <v>9881</v>
      </c>
      <c r="M3355" t="s">
        <v>9882</v>
      </c>
      <c r="N3355">
        <v>1.477222222</v>
      </c>
      <c r="O3355">
        <v>1</v>
      </c>
      <c r="P3355">
        <v>49</v>
      </c>
      <c r="Q3355">
        <v>0</v>
      </c>
      <c r="R3355">
        <v>0</v>
      </c>
      <c r="S3355">
        <v>0</v>
      </c>
      <c r="T3355">
        <v>0</v>
      </c>
      <c r="U3355">
        <v>1.477222</v>
      </c>
      <c r="V3355">
        <v>72.383888999999996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2178609</v>
      </c>
      <c r="B3356">
        <v>1</v>
      </c>
      <c r="C3356" t="s">
        <v>76</v>
      </c>
      <c r="D3356" t="s">
        <v>95</v>
      </c>
      <c r="E3356" t="s">
        <v>126</v>
      </c>
      <c r="F3356" t="s">
        <v>9883</v>
      </c>
      <c r="G3356" t="s">
        <v>163</v>
      </c>
      <c r="H3356" t="s">
        <v>46</v>
      </c>
      <c r="I3356" t="s">
        <v>129</v>
      </c>
      <c r="J3356" t="s">
        <v>130</v>
      </c>
      <c r="K3356" t="s">
        <v>131</v>
      </c>
      <c r="L3356" t="s">
        <v>9884</v>
      </c>
      <c r="M3356" t="s">
        <v>9885</v>
      </c>
      <c r="N3356">
        <v>3.0188888880000002</v>
      </c>
      <c r="O3356">
        <v>0</v>
      </c>
      <c r="P3356">
        <v>15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45.283332999999999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2178608</v>
      </c>
      <c r="B3357">
        <v>1</v>
      </c>
      <c r="C3357" t="s">
        <v>76</v>
      </c>
      <c r="D3357" t="s">
        <v>89</v>
      </c>
      <c r="E3357" t="s">
        <v>181</v>
      </c>
      <c r="F3357" t="s">
        <v>9886</v>
      </c>
      <c r="G3357" t="s">
        <v>194</v>
      </c>
      <c r="H3357" t="s">
        <v>46</v>
      </c>
      <c r="I3357" t="s">
        <v>129</v>
      </c>
      <c r="J3357" t="s">
        <v>130</v>
      </c>
      <c r="K3357" t="s">
        <v>131</v>
      </c>
      <c r="L3357" t="s">
        <v>9887</v>
      </c>
      <c r="M3357" t="s">
        <v>9888</v>
      </c>
      <c r="N3357">
        <v>13.288055555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1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13.288055999999999</v>
      </c>
    </row>
    <row r="3358" spans="1:26" x14ac:dyDescent="0.25">
      <c r="A3358">
        <v>2178616</v>
      </c>
      <c r="B3358">
        <v>1</v>
      </c>
      <c r="C3358" t="s">
        <v>76</v>
      </c>
      <c r="D3358" t="s">
        <v>84</v>
      </c>
      <c r="E3358" t="s">
        <v>181</v>
      </c>
      <c r="F3358" t="s">
        <v>4531</v>
      </c>
      <c r="G3358" t="s">
        <v>194</v>
      </c>
      <c r="H3358" t="s">
        <v>46</v>
      </c>
      <c r="I3358" t="s">
        <v>129</v>
      </c>
      <c r="J3358" t="s">
        <v>130</v>
      </c>
      <c r="K3358" t="s">
        <v>131</v>
      </c>
      <c r="L3358" t="s">
        <v>9889</v>
      </c>
      <c r="M3358" t="s">
        <v>9890</v>
      </c>
      <c r="N3358">
        <v>1.159166666</v>
      </c>
      <c r="O3358">
        <v>0</v>
      </c>
      <c r="P3358">
        <v>18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20.864999999999998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2178622</v>
      </c>
      <c r="B3359">
        <v>1</v>
      </c>
      <c r="C3359" t="s">
        <v>76</v>
      </c>
      <c r="D3359" t="s">
        <v>79</v>
      </c>
      <c r="E3359" t="s">
        <v>126</v>
      </c>
      <c r="F3359" t="s">
        <v>9891</v>
      </c>
      <c r="G3359" t="s">
        <v>140</v>
      </c>
      <c r="H3359" t="s">
        <v>46</v>
      </c>
      <c r="I3359" t="s">
        <v>129</v>
      </c>
      <c r="J3359" t="s">
        <v>130</v>
      </c>
      <c r="K3359" t="s">
        <v>131</v>
      </c>
      <c r="L3359" t="s">
        <v>9892</v>
      </c>
      <c r="M3359" t="s">
        <v>9893</v>
      </c>
      <c r="N3359">
        <v>2.6475</v>
      </c>
      <c r="O3359">
        <v>0</v>
      </c>
      <c r="P3359">
        <v>36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95.31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2178610</v>
      </c>
      <c r="B3360">
        <v>1</v>
      </c>
      <c r="C3360" t="s">
        <v>76</v>
      </c>
      <c r="D3360" t="s">
        <v>103</v>
      </c>
      <c r="E3360" t="s">
        <v>181</v>
      </c>
      <c r="F3360" t="s">
        <v>9894</v>
      </c>
      <c r="G3360" t="s">
        <v>287</v>
      </c>
      <c r="H3360" t="s">
        <v>46</v>
      </c>
      <c r="I3360" t="s">
        <v>129</v>
      </c>
      <c r="J3360" t="s">
        <v>130</v>
      </c>
      <c r="K3360" t="s">
        <v>131</v>
      </c>
      <c r="L3360" t="s">
        <v>9895</v>
      </c>
      <c r="M3360" t="s">
        <v>9896</v>
      </c>
      <c r="N3360">
        <v>3.0691666660000001</v>
      </c>
      <c r="O3360">
        <v>0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3.0691670000000002</v>
      </c>
      <c r="Y3360">
        <v>0</v>
      </c>
      <c r="Z3360">
        <v>0</v>
      </c>
    </row>
    <row r="3361" spans="1:26" x14ac:dyDescent="0.25">
      <c r="A3361">
        <v>2178615</v>
      </c>
      <c r="B3361">
        <v>1</v>
      </c>
      <c r="C3361" t="s">
        <v>76</v>
      </c>
      <c r="D3361" t="s">
        <v>98</v>
      </c>
      <c r="E3361" t="s">
        <v>143</v>
      </c>
      <c r="F3361" t="s">
        <v>786</v>
      </c>
      <c r="G3361" t="s">
        <v>145</v>
      </c>
      <c r="H3361" t="s">
        <v>47</v>
      </c>
      <c r="I3361" t="s">
        <v>129</v>
      </c>
      <c r="J3361" t="s">
        <v>130</v>
      </c>
      <c r="K3361" t="s">
        <v>131</v>
      </c>
      <c r="L3361" t="s">
        <v>9897</v>
      </c>
      <c r="M3361" t="s">
        <v>9898</v>
      </c>
      <c r="N3361">
        <v>2.1936111110000001</v>
      </c>
      <c r="O3361">
        <v>0</v>
      </c>
      <c r="P3361">
        <v>0</v>
      </c>
      <c r="Q3361">
        <v>6</v>
      </c>
      <c r="R3361">
        <v>201</v>
      </c>
      <c r="S3361">
        <v>14</v>
      </c>
      <c r="T3361">
        <v>659</v>
      </c>
      <c r="U3361">
        <v>0</v>
      </c>
      <c r="V3361">
        <v>0</v>
      </c>
      <c r="W3361">
        <v>13.161667</v>
      </c>
      <c r="X3361">
        <v>440.91583300000002</v>
      </c>
      <c r="Y3361">
        <v>30.710556</v>
      </c>
      <c r="Z3361">
        <v>1445.5897219999999</v>
      </c>
    </row>
    <row r="3362" spans="1:26" x14ac:dyDescent="0.25">
      <c r="A3362">
        <v>2178627</v>
      </c>
      <c r="B3362">
        <v>1</v>
      </c>
      <c r="C3362" t="s">
        <v>76</v>
      </c>
      <c r="D3362" t="s">
        <v>92</v>
      </c>
      <c r="E3362" t="s">
        <v>143</v>
      </c>
      <c r="F3362" t="s">
        <v>9899</v>
      </c>
      <c r="G3362" t="s">
        <v>8037</v>
      </c>
      <c r="H3362" t="s">
        <v>47</v>
      </c>
      <c r="I3362" t="s">
        <v>129</v>
      </c>
      <c r="J3362" t="s">
        <v>130</v>
      </c>
      <c r="K3362" t="s">
        <v>131</v>
      </c>
      <c r="L3362" t="s">
        <v>9900</v>
      </c>
      <c r="M3362" t="s">
        <v>9901</v>
      </c>
      <c r="N3362">
        <v>0.773888888</v>
      </c>
      <c r="O3362">
        <v>0</v>
      </c>
      <c r="P3362">
        <v>0</v>
      </c>
      <c r="Q3362">
        <v>1</v>
      </c>
      <c r="R3362">
        <v>85</v>
      </c>
      <c r="S3362">
        <v>0</v>
      </c>
      <c r="T3362">
        <v>0</v>
      </c>
      <c r="U3362">
        <v>0</v>
      </c>
      <c r="V3362">
        <v>0</v>
      </c>
      <c r="W3362">
        <v>0.77388900000000005</v>
      </c>
      <c r="X3362">
        <v>65.780555000000007</v>
      </c>
      <c r="Y3362">
        <v>0</v>
      </c>
      <c r="Z3362">
        <v>0</v>
      </c>
    </row>
    <row r="3363" spans="1:26" x14ac:dyDescent="0.25">
      <c r="A3363">
        <v>2178612</v>
      </c>
      <c r="B3363">
        <v>1</v>
      </c>
      <c r="C3363" t="s">
        <v>77</v>
      </c>
      <c r="D3363" t="s">
        <v>123</v>
      </c>
      <c r="E3363" t="s">
        <v>126</v>
      </c>
      <c r="F3363" t="s">
        <v>9902</v>
      </c>
      <c r="G3363" t="s">
        <v>128</v>
      </c>
      <c r="H3363" t="s">
        <v>46</v>
      </c>
      <c r="I3363" t="s">
        <v>129</v>
      </c>
      <c r="J3363" t="s">
        <v>130</v>
      </c>
      <c r="K3363" t="s">
        <v>131</v>
      </c>
      <c r="L3363" t="s">
        <v>9903</v>
      </c>
      <c r="M3363" t="s">
        <v>9904</v>
      </c>
      <c r="N3363">
        <v>7.7666666659999999</v>
      </c>
      <c r="O3363">
        <v>0</v>
      </c>
      <c r="P3363">
        <v>37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287.36666700000001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2178671</v>
      </c>
      <c r="B3364">
        <v>1</v>
      </c>
      <c r="C3364" t="s">
        <v>76</v>
      </c>
      <c r="D3364" t="s">
        <v>93</v>
      </c>
      <c r="E3364" t="s">
        <v>181</v>
      </c>
      <c r="F3364" t="s">
        <v>9905</v>
      </c>
      <c r="G3364" t="s">
        <v>194</v>
      </c>
      <c r="H3364" t="s">
        <v>46</v>
      </c>
      <c r="I3364" t="s">
        <v>129</v>
      </c>
      <c r="J3364" t="s">
        <v>130</v>
      </c>
      <c r="K3364" t="s">
        <v>131</v>
      </c>
      <c r="L3364" t="s">
        <v>9906</v>
      </c>
      <c r="M3364" t="s">
        <v>9907</v>
      </c>
      <c r="N3364">
        <v>4.1116666659999996</v>
      </c>
      <c r="O3364">
        <v>0</v>
      </c>
      <c r="P3364">
        <v>2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8.2233330000000002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2178614</v>
      </c>
      <c r="B3365">
        <v>1</v>
      </c>
      <c r="C3365" t="s">
        <v>77</v>
      </c>
      <c r="D3365" t="s">
        <v>124</v>
      </c>
      <c r="E3365" t="s">
        <v>126</v>
      </c>
      <c r="F3365" t="s">
        <v>9908</v>
      </c>
      <c r="G3365" t="s">
        <v>432</v>
      </c>
      <c r="H3365" t="s">
        <v>46</v>
      </c>
      <c r="I3365" t="s">
        <v>129</v>
      </c>
      <c r="J3365" t="s">
        <v>130</v>
      </c>
      <c r="K3365" t="s">
        <v>131</v>
      </c>
      <c r="L3365" t="s">
        <v>9909</v>
      </c>
      <c r="M3365" t="s">
        <v>9910</v>
      </c>
      <c r="N3365">
        <v>2.8744444439999999</v>
      </c>
      <c r="O3365">
        <v>0</v>
      </c>
      <c r="P3365">
        <v>64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183.96444399999999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2178654</v>
      </c>
      <c r="B3366">
        <v>1</v>
      </c>
      <c r="C3366" t="s">
        <v>76</v>
      </c>
      <c r="D3366" t="s">
        <v>95</v>
      </c>
      <c r="E3366" t="s">
        <v>126</v>
      </c>
      <c r="F3366" t="s">
        <v>511</v>
      </c>
      <c r="G3366" t="s">
        <v>128</v>
      </c>
      <c r="H3366" t="s">
        <v>46</v>
      </c>
      <c r="I3366" t="s">
        <v>129</v>
      </c>
      <c r="J3366" t="s">
        <v>130</v>
      </c>
      <c r="K3366" t="s">
        <v>131</v>
      </c>
      <c r="L3366" t="s">
        <v>9911</v>
      </c>
      <c r="M3366" t="s">
        <v>9912</v>
      </c>
      <c r="N3366">
        <v>11.697777777000001</v>
      </c>
      <c r="O3366">
        <v>0</v>
      </c>
      <c r="P3366">
        <v>0</v>
      </c>
      <c r="Q3366">
        <v>0</v>
      </c>
      <c r="R3366">
        <v>2</v>
      </c>
      <c r="S3366">
        <v>0</v>
      </c>
      <c r="T3366">
        <v>51</v>
      </c>
      <c r="U3366">
        <v>0</v>
      </c>
      <c r="V3366">
        <v>0</v>
      </c>
      <c r="W3366">
        <v>0</v>
      </c>
      <c r="X3366">
        <v>23.395555999999999</v>
      </c>
      <c r="Y3366">
        <v>0</v>
      </c>
      <c r="Z3366">
        <v>596.58666700000003</v>
      </c>
    </row>
    <row r="3367" spans="1:26" x14ac:dyDescent="0.25">
      <c r="A3367">
        <v>2178620</v>
      </c>
      <c r="B3367">
        <v>1</v>
      </c>
      <c r="C3367" t="s">
        <v>76</v>
      </c>
      <c r="D3367" t="s">
        <v>81</v>
      </c>
      <c r="E3367" t="s">
        <v>181</v>
      </c>
      <c r="F3367" t="s">
        <v>9913</v>
      </c>
      <c r="G3367" t="s">
        <v>183</v>
      </c>
      <c r="H3367" t="s">
        <v>46</v>
      </c>
      <c r="I3367" t="s">
        <v>129</v>
      </c>
      <c r="J3367" t="s">
        <v>130</v>
      </c>
      <c r="K3367" t="s">
        <v>131</v>
      </c>
      <c r="L3367" t="s">
        <v>9914</v>
      </c>
      <c r="M3367" t="s">
        <v>9915</v>
      </c>
      <c r="N3367">
        <v>6.7527777770000004</v>
      </c>
      <c r="O3367">
        <v>0</v>
      </c>
      <c r="P3367">
        <v>13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87.786111000000005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2178617</v>
      </c>
      <c r="B3368">
        <v>1</v>
      </c>
      <c r="C3368" t="s">
        <v>77</v>
      </c>
      <c r="D3368" t="s">
        <v>119</v>
      </c>
      <c r="E3368" t="s">
        <v>126</v>
      </c>
      <c r="F3368" t="s">
        <v>9916</v>
      </c>
      <c r="G3368" t="s">
        <v>269</v>
      </c>
      <c r="H3368" t="s">
        <v>46</v>
      </c>
      <c r="I3368" t="s">
        <v>129</v>
      </c>
      <c r="J3368" t="s">
        <v>130</v>
      </c>
      <c r="K3368" t="s">
        <v>131</v>
      </c>
      <c r="L3368" t="s">
        <v>9917</v>
      </c>
      <c r="M3368" t="s">
        <v>9918</v>
      </c>
      <c r="N3368">
        <v>1.653611111</v>
      </c>
      <c r="O3368">
        <v>0</v>
      </c>
      <c r="P3368">
        <v>1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1.6536109999999999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2178618</v>
      </c>
      <c r="B3369">
        <v>1</v>
      </c>
      <c r="C3369" t="s">
        <v>76</v>
      </c>
      <c r="D3369" t="s">
        <v>96</v>
      </c>
      <c r="E3369" t="s">
        <v>143</v>
      </c>
      <c r="F3369" t="s">
        <v>9919</v>
      </c>
      <c r="G3369" t="s">
        <v>1496</v>
      </c>
      <c r="H3369" t="s">
        <v>47</v>
      </c>
      <c r="I3369" t="s">
        <v>129</v>
      </c>
      <c r="J3369" t="s">
        <v>130</v>
      </c>
      <c r="K3369" t="s">
        <v>131</v>
      </c>
      <c r="L3369" t="s">
        <v>9920</v>
      </c>
      <c r="M3369" t="s">
        <v>9921</v>
      </c>
      <c r="N3369">
        <v>0.33805555500000001</v>
      </c>
      <c r="O3369">
        <v>12</v>
      </c>
      <c r="P3369">
        <v>1089</v>
      </c>
      <c r="Q3369">
        <v>0</v>
      </c>
      <c r="R3369">
        <v>0</v>
      </c>
      <c r="S3369">
        <v>0</v>
      </c>
      <c r="T3369">
        <v>0</v>
      </c>
      <c r="U3369">
        <v>4.056667</v>
      </c>
      <c r="V3369">
        <v>368.14249899999999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2178633</v>
      </c>
      <c r="B3370">
        <v>1</v>
      </c>
      <c r="C3370" t="s">
        <v>77</v>
      </c>
      <c r="D3370" t="s">
        <v>113</v>
      </c>
      <c r="E3370" t="s">
        <v>181</v>
      </c>
      <c r="F3370" t="s">
        <v>9922</v>
      </c>
      <c r="G3370" t="s">
        <v>194</v>
      </c>
      <c r="H3370" t="s">
        <v>46</v>
      </c>
      <c r="I3370" t="s">
        <v>129</v>
      </c>
      <c r="J3370" t="s">
        <v>130</v>
      </c>
      <c r="K3370" t="s">
        <v>131</v>
      </c>
      <c r="L3370" t="s">
        <v>9923</v>
      </c>
      <c r="M3370" t="s">
        <v>9924</v>
      </c>
      <c r="N3370">
        <v>1.6061111109999999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1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1.6061110000000001</v>
      </c>
    </row>
    <row r="3371" spans="1:26" x14ac:dyDescent="0.25">
      <c r="A3371">
        <v>2178621</v>
      </c>
      <c r="B3371">
        <v>1</v>
      </c>
      <c r="C3371" t="s">
        <v>76</v>
      </c>
      <c r="D3371" t="s">
        <v>96</v>
      </c>
      <c r="E3371" t="s">
        <v>134</v>
      </c>
      <c r="F3371" t="s">
        <v>9925</v>
      </c>
      <c r="G3371" t="s">
        <v>636</v>
      </c>
      <c r="H3371" t="s">
        <v>47</v>
      </c>
      <c r="I3371" t="s">
        <v>129</v>
      </c>
      <c r="J3371" t="s">
        <v>15</v>
      </c>
      <c r="K3371" t="s">
        <v>131</v>
      </c>
      <c r="L3371" t="s">
        <v>9926</v>
      </c>
      <c r="M3371" t="s">
        <v>9927</v>
      </c>
      <c r="N3371">
        <v>1.2497222219999999</v>
      </c>
      <c r="O3371">
        <v>22</v>
      </c>
      <c r="P3371">
        <v>600</v>
      </c>
      <c r="Q3371">
        <v>0</v>
      </c>
      <c r="R3371">
        <v>0</v>
      </c>
      <c r="S3371">
        <v>0</v>
      </c>
      <c r="T3371">
        <v>0</v>
      </c>
      <c r="U3371">
        <v>27.493888999999999</v>
      </c>
      <c r="V3371">
        <v>749.83333300000004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2178628</v>
      </c>
      <c r="B3372">
        <v>1</v>
      </c>
      <c r="C3372" t="s">
        <v>76</v>
      </c>
      <c r="D3372" t="s">
        <v>92</v>
      </c>
      <c r="E3372" t="s">
        <v>161</v>
      </c>
      <c r="F3372" t="s">
        <v>9928</v>
      </c>
      <c r="G3372" t="s">
        <v>3105</v>
      </c>
      <c r="H3372" t="s">
        <v>46</v>
      </c>
      <c r="I3372" t="s">
        <v>129</v>
      </c>
      <c r="J3372" t="s">
        <v>130</v>
      </c>
      <c r="K3372" t="s">
        <v>131</v>
      </c>
      <c r="L3372" t="s">
        <v>9929</v>
      </c>
      <c r="M3372" t="s">
        <v>9930</v>
      </c>
      <c r="N3372">
        <v>3.9922222220000001</v>
      </c>
      <c r="O3372">
        <v>0</v>
      </c>
      <c r="P3372">
        <v>0</v>
      </c>
      <c r="Q3372">
        <v>1</v>
      </c>
      <c r="R3372">
        <v>116</v>
      </c>
      <c r="S3372">
        <v>0</v>
      </c>
      <c r="T3372">
        <v>0</v>
      </c>
      <c r="U3372">
        <v>0</v>
      </c>
      <c r="V3372">
        <v>0</v>
      </c>
      <c r="W3372">
        <v>3.9922219999999999</v>
      </c>
      <c r="X3372">
        <v>463.09777800000001</v>
      </c>
      <c r="Y3372">
        <v>0</v>
      </c>
      <c r="Z3372">
        <v>0</v>
      </c>
    </row>
    <row r="3373" spans="1:26" x14ac:dyDescent="0.25">
      <c r="A3373">
        <v>2178673</v>
      </c>
      <c r="B3373">
        <v>1</v>
      </c>
      <c r="C3373" t="s">
        <v>76</v>
      </c>
      <c r="D3373" t="s">
        <v>93</v>
      </c>
      <c r="E3373" t="s">
        <v>181</v>
      </c>
      <c r="F3373" t="s">
        <v>9931</v>
      </c>
      <c r="G3373" t="s">
        <v>194</v>
      </c>
      <c r="H3373" t="s">
        <v>46</v>
      </c>
      <c r="I3373" t="s">
        <v>129</v>
      </c>
      <c r="J3373" t="s">
        <v>130</v>
      </c>
      <c r="K3373" t="s">
        <v>131</v>
      </c>
      <c r="L3373" t="s">
        <v>9932</v>
      </c>
      <c r="M3373" t="s">
        <v>9933</v>
      </c>
      <c r="N3373">
        <v>15.35</v>
      </c>
      <c r="O3373">
        <v>0</v>
      </c>
      <c r="P3373">
        <v>1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15.35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2178634</v>
      </c>
      <c r="B3374">
        <v>1</v>
      </c>
      <c r="C3374" t="s">
        <v>76</v>
      </c>
      <c r="D3374" t="s">
        <v>93</v>
      </c>
      <c r="E3374" t="s">
        <v>126</v>
      </c>
      <c r="F3374" t="s">
        <v>7286</v>
      </c>
      <c r="G3374" t="s">
        <v>269</v>
      </c>
      <c r="H3374" t="s">
        <v>46</v>
      </c>
      <c r="I3374" t="s">
        <v>129</v>
      </c>
      <c r="J3374" t="s">
        <v>130</v>
      </c>
      <c r="K3374" t="s">
        <v>131</v>
      </c>
      <c r="L3374" t="s">
        <v>9934</v>
      </c>
      <c r="M3374" t="s">
        <v>9935</v>
      </c>
      <c r="N3374">
        <v>3.4077777770000002</v>
      </c>
      <c r="O3374">
        <v>0</v>
      </c>
      <c r="P3374">
        <v>97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330.55444399999999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2178646</v>
      </c>
      <c r="B3375">
        <v>1</v>
      </c>
      <c r="C3375" t="s">
        <v>77</v>
      </c>
      <c r="D3375" t="s">
        <v>114</v>
      </c>
      <c r="E3375" t="s">
        <v>181</v>
      </c>
      <c r="F3375" t="s">
        <v>9936</v>
      </c>
      <c r="G3375" t="s">
        <v>183</v>
      </c>
      <c r="H3375" t="s">
        <v>46</v>
      </c>
      <c r="I3375" t="s">
        <v>129</v>
      </c>
      <c r="J3375" t="s">
        <v>130</v>
      </c>
      <c r="K3375" t="s">
        <v>131</v>
      </c>
      <c r="L3375" t="s">
        <v>9937</v>
      </c>
      <c r="M3375" t="s">
        <v>9938</v>
      </c>
      <c r="N3375">
        <v>1.0633333330000001</v>
      </c>
      <c r="O3375">
        <v>0</v>
      </c>
      <c r="P3375">
        <v>5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5.3166669999999998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2178649</v>
      </c>
      <c r="B3376">
        <v>1</v>
      </c>
      <c r="C3376" t="s">
        <v>77</v>
      </c>
      <c r="D3376" t="s">
        <v>114</v>
      </c>
      <c r="E3376" t="s">
        <v>718</v>
      </c>
      <c r="F3376" t="s">
        <v>9939</v>
      </c>
      <c r="G3376" t="s">
        <v>140</v>
      </c>
      <c r="H3376" t="s">
        <v>46</v>
      </c>
      <c r="I3376" t="s">
        <v>129</v>
      </c>
      <c r="J3376" t="s">
        <v>130</v>
      </c>
      <c r="K3376" t="s">
        <v>131</v>
      </c>
      <c r="L3376" t="s">
        <v>9940</v>
      </c>
      <c r="M3376" t="s">
        <v>9941</v>
      </c>
      <c r="N3376">
        <v>1.6922222220000001</v>
      </c>
      <c r="O3376">
        <v>0</v>
      </c>
      <c r="P3376">
        <v>159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269.063333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2178652</v>
      </c>
      <c r="B3377">
        <v>1</v>
      </c>
      <c r="C3377" t="s">
        <v>76</v>
      </c>
      <c r="D3377" t="s">
        <v>102</v>
      </c>
      <c r="E3377" t="s">
        <v>134</v>
      </c>
      <c r="F3377" t="s">
        <v>9942</v>
      </c>
      <c r="G3377" t="s">
        <v>136</v>
      </c>
      <c r="H3377" t="s">
        <v>47</v>
      </c>
      <c r="I3377" t="s">
        <v>129</v>
      </c>
      <c r="J3377" t="s">
        <v>130</v>
      </c>
      <c r="K3377" t="s">
        <v>131</v>
      </c>
      <c r="L3377" t="s">
        <v>9943</v>
      </c>
      <c r="M3377" t="s">
        <v>9944</v>
      </c>
      <c r="N3377">
        <v>0.85222222199999997</v>
      </c>
      <c r="O3377">
        <v>20</v>
      </c>
      <c r="P3377">
        <v>126</v>
      </c>
      <c r="Q3377">
        <v>0</v>
      </c>
      <c r="R3377">
        <v>0</v>
      </c>
      <c r="S3377">
        <v>0</v>
      </c>
      <c r="T3377">
        <v>0</v>
      </c>
      <c r="U3377">
        <v>17.044443999999999</v>
      </c>
      <c r="V3377">
        <v>107.38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2178635</v>
      </c>
      <c r="B3378">
        <v>1</v>
      </c>
      <c r="C3378" t="s">
        <v>76</v>
      </c>
      <c r="D3378" t="s">
        <v>78</v>
      </c>
      <c r="E3378" t="s">
        <v>181</v>
      </c>
      <c r="F3378" t="s">
        <v>9945</v>
      </c>
      <c r="G3378" t="s">
        <v>194</v>
      </c>
      <c r="H3378" t="s">
        <v>46</v>
      </c>
      <c r="I3378" t="s">
        <v>129</v>
      </c>
      <c r="J3378" t="s">
        <v>130</v>
      </c>
      <c r="K3378" t="s">
        <v>131</v>
      </c>
      <c r="L3378" t="s">
        <v>9946</v>
      </c>
      <c r="M3378" t="s">
        <v>9947</v>
      </c>
      <c r="N3378">
        <v>2.0877777769999999</v>
      </c>
      <c r="O3378">
        <v>0</v>
      </c>
      <c r="P3378">
        <v>8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16.702221999999999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2178629</v>
      </c>
      <c r="B3379">
        <v>1</v>
      </c>
      <c r="C3379" t="s">
        <v>76</v>
      </c>
      <c r="D3379" t="s">
        <v>101</v>
      </c>
      <c r="E3379" t="s">
        <v>181</v>
      </c>
      <c r="F3379" t="s">
        <v>9948</v>
      </c>
      <c r="G3379" t="s">
        <v>287</v>
      </c>
      <c r="H3379" t="s">
        <v>46</v>
      </c>
      <c r="I3379" t="s">
        <v>129</v>
      </c>
      <c r="J3379" t="s">
        <v>130</v>
      </c>
      <c r="K3379" t="s">
        <v>131</v>
      </c>
      <c r="L3379" t="s">
        <v>9949</v>
      </c>
      <c r="M3379" t="s">
        <v>9950</v>
      </c>
      <c r="N3379">
        <v>1.3558333330000001</v>
      </c>
      <c r="O3379">
        <v>0</v>
      </c>
      <c r="P3379">
        <v>15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20.337499999999999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2178632</v>
      </c>
      <c r="B3380">
        <v>1</v>
      </c>
      <c r="C3380" t="s">
        <v>77</v>
      </c>
      <c r="D3380" t="s">
        <v>124</v>
      </c>
      <c r="E3380" t="s">
        <v>126</v>
      </c>
      <c r="F3380" t="s">
        <v>1136</v>
      </c>
      <c r="G3380" t="s">
        <v>223</v>
      </c>
      <c r="H3380" t="s">
        <v>46</v>
      </c>
      <c r="I3380" t="s">
        <v>129</v>
      </c>
      <c r="J3380" t="s">
        <v>130</v>
      </c>
      <c r="K3380" t="s">
        <v>131</v>
      </c>
      <c r="L3380" t="s">
        <v>9951</v>
      </c>
      <c r="M3380" t="s">
        <v>9952</v>
      </c>
      <c r="N3380">
        <v>1.0958333330000001</v>
      </c>
      <c r="O3380">
        <v>0</v>
      </c>
      <c r="P3380">
        <v>28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30.683333000000001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2178631</v>
      </c>
      <c r="B3381">
        <v>1</v>
      </c>
      <c r="C3381" t="s">
        <v>77</v>
      </c>
      <c r="D3381" t="s">
        <v>118</v>
      </c>
      <c r="E3381" t="s">
        <v>126</v>
      </c>
      <c r="F3381" t="s">
        <v>9953</v>
      </c>
      <c r="G3381" t="s">
        <v>128</v>
      </c>
      <c r="H3381" t="s">
        <v>46</v>
      </c>
      <c r="I3381" t="s">
        <v>129</v>
      </c>
      <c r="J3381" t="s">
        <v>130</v>
      </c>
      <c r="K3381" t="s">
        <v>131</v>
      </c>
      <c r="L3381" t="s">
        <v>9954</v>
      </c>
      <c r="M3381" t="s">
        <v>9955</v>
      </c>
      <c r="N3381">
        <v>2.6808333329999998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19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50.935833000000002</v>
      </c>
    </row>
    <row r="3382" spans="1:26" x14ac:dyDescent="0.25">
      <c r="A3382">
        <v>2178630</v>
      </c>
      <c r="B3382">
        <v>1</v>
      </c>
      <c r="C3382" t="s">
        <v>76</v>
      </c>
      <c r="D3382" t="s">
        <v>92</v>
      </c>
      <c r="E3382" t="s">
        <v>186</v>
      </c>
      <c r="F3382" t="s">
        <v>7093</v>
      </c>
      <c r="G3382" t="s">
        <v>136</v>
      </c>
      <c r="H3382" t="s">
        <v>47</v>
      </c>
      <c r="I3382" t="s">
        <v>129</v>
      </c>
      <c r="J3382" t="s">
        <v>130</v>
      </c>
      <c r="K3382" t="s">
        <v>131</v>
      </c>
      <c r="L3382" t="s">
        <v>9956</v>
      </c>
      <c r="M3382" t="s">
        <v>9957</v>
      </c>
      <c r="N3382">
        <v>0.16277777700000001</v>
      </c>
      <c r="O3382">
        <v>0</v>
      </c>
      <c r="P3382">
        <v>0</v>
      </c>
      <c r="Q3382">
        <v>19</v>
      </c>
      <c r="R3382">
        <v>1085</v>
      </c>
      <c r="S3382">
        <v>24</v>
      </c>
      <c r="T3382">
        <v>2863</v>
      </c>
      <c r="U3382">
        <v>0</v>
      </c>
      <c r="V3382">
        <v>0</v>
      </c>
      <c r="W3382">
        <v>3.092778</v>
      </c>
      <c r="X3382">
        <v>176.613888</v>
      </c>
      <c r="Y3382">
        <v>3.9066670000000001</v>
      </c>
      <c r="Z3382">
        <v>466.03277600000001</v>
      </c>
    </row>
    <row r="3383" spans="1:26" x14ac:dyDescent="0.25">
      <c r="A3383">
        <v>2178637</v>
      </c>
      <c r="B3383">
        <v>1</v>
      </c>
      <c r="C3383" t="s">
        <v>77</v>
      </c>
      <c r="D3383" t="s">
        <v>123</v>
      </c>
      <c r="E3383" t="s">
        <v>134</v>
      </c>
      <c r="F3383" t="s">
        <v>8371</v>
      </c>
      <c r="G3383" t="s">
        <v>136</v>
      </c>
      <c r="H3383" t="s">
        <v>47</v>
      </c>
      <c r="I3383" t="s">
        <v>129</v>
      </c>
      <c r="J3383" t="s">
        <v>130</v>
      </c>
      <c r="K3383" t="s">
        <v>131</v>
      </c>
      <c r="L3383" t="s">
        <v>9958</v>
      </c>
      <c r="M3383" t="s">
        <v>9959</v>
      </c>
      <c r="N3383">
        <v>3.0013888880000001</v>
      </c>
      <c r="O3383">
        <v>102</v>
      </c>
      <c r="P3383">
        <v>143</v>
      </c>
      <c r="Q3383">
        <v>0</v>
      </c>
      <c r="R3383">
        <v>0</v>
      </c>
      <c r="S3383">
        <v>0</v>
      </c>
      <c r="T3383">
        <v>0</v>
      </c>
      <c r="U3383">
        <v>306.14166699999998</v>
      </c>
      <c r="V3383">
        <v>429.19861100000003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2178653</v>
      </c>
      <c r="B3384">
        <v>1</v>
      </c>
      <c r="C3384" t="s">
        <v>76</v>
      </c>
      <c r="D3384" t="s">
        <v>95</v>
      </c>
      <c r="E3384" t="s">
        <v>181</v>
      </c>
      <c r="F3384" t="s">
        <v>9960</v>
      </c>
      <c r="G3384" t="s">
        <v>194</v>
      </c>
      <c r="H3384" t="s">
        <v>46</v>
      </c>
      <c r="I3384" t="s">
        <v>129</v>
      </c>
      <c r="J3384" t="s">
        <v>130</v>
      </c>
      <c r="K3384" t="s">
        <v>131</v>
      </c>
      <c r="L3384" t="s">
        <v>9961</v>
      </c>
      <c r="M3384" t="s">
        <v>9962</v>
      </c>
      <c r="N3384">
        <v>16.060555555000001</v>
      </c>
      <c r="O3384">
        <v>0</v>
      </c>
      <c r="P3384">
        <v>0</v>
      </c>
      <c r="Q3384">
        <v>0</v>
      </c>
      <c r="R3384">
        <v>3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48.181666999999997</v>
      </c>
      <c r="Y3384">
        <v>0</v>
      </c>
      <c r="Z3384">
        <v>0</v>
      </c>
    </row>
    <row r="3385" spans="1:26" x14ac:dyDescent="0.25">
      <c r="A3385">
        <v>2178638</v>
      </c>
      <c r="B3385">
        <v>1</v>
      </c>
      <c r="C3385" t="s">
        <v>76</v>
      </c>
      <c r="D3385" t="s">
        <v>94</v>
      </c>
      <c r="E3385" t="s">
        <v>186</v>
      </c>
      <c r="F3385" t="s">
        <v>9963</v>
      </c>
      <c r="G3385" t="s">
        <v>136</v>
      </c>
      <c r="H3385" t="s">
        <v>47</v>
      </c>
      <c r="I3385" t="s">
        <v>129</v>
      </c>
      <c r="J3385" t="s">
        <v>130</v>
      </c>
      <c r="K3385" t="s">
        <v>131</v>
      </c>
      <c r="L3385" t="s">
        <v>9964</v>
      </c>
      <c r="M3385" t="s">
        <v>9965</v>
      </c>
      <c r="N3385">
        <v>0.97527777699999996</v>
      </c>
      <c r="O3385">
        <v>15</v>
      </c>
      <c r="P3385">
        <v>115</v>
      </c>
      <c r="Q3385">
        <v>0</v>
      </c>
      <c r="R3385">
        <v>0</v>
      </c>
      <c r="S3385">
        <v>0</v>
      </c>
      <c r="T3385">
        <v>0</v>
      </c>
      <c r="U3385">
        <v>14.629167000000001</v>
      </c>
      <c r="V3385">
        <v>112.156944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2178665</v>
      </c>
      <c r="B3386">
        <v>1</v>
      </c>
      <c r="C3386" t="s">
        <v>77</v>
      </c>
      <c r="D3386" t="s">
        <v>109</v>
      </c>
      <c r="E3386" t="s">
        <v>161</v>
      </c>
      <c r="F3386" t="s">
        <v>9966</v>
      </c>
      <c r="G3386" t="s">
        <v>402</v>
      </c>
      <c r="H3386" t="s">
        <v>46</v>
      </c>
      <c r="I3386" t="s">
        <v>129</v>
      </c>
      <c r="J3386" t="s">
        <v>130</v>
      </c>
      <c r="K3386" t="s">
        <v>131</v>
      </c>
      <c r="L3386" t="s">
        <v>9967</v>
      </c>
      <c r="M3386" t="s">
        <v>9968</v>
      </c>
      <c r="N3386">
        <v>3.031666666</v>
      </c>
      <c r="O3386">
        <v>1</v>
      </c>
      <c r="P3386">
        <v>40</v>
      </c>
      <c r="Q3386">
        <v>0</v>
      </c>
      <c r="R3386">
        <v>0</v>
      </c>
      <c r="S3386">
        <v>0</v>
      </c>
      <c r="T3386">
        <v>0</v>
      </c>
      <c r="U3386">
        <v>3.0316670000000001</v>
      </c>
      <c r="V3386">
        <v>121.266667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2178663</v>
      </c>
      <c r="B3387">
        <v>1</v>
      </c>
      <c r="C3387" t="s">
        <v>76</v>
      </c>
      <c r="D3387" t="s">
        <v>101</v>
      </c>
      <c r="E3387" t="s">
        <v>181</v>
      </c>
      <c r="F3387" t="s">
        <v>9969</v>
      </c>
      <c r="G3387" t="s">
        <v>194</v>
      </c>
      <c r="H3387" t="s">
        <v>46</v>
      </c>
      <c r="I3387" t="s">
        <v>129</v>
      </c>
      <c r="J3387" t="s">
        <v>130</v>
      </c>
      <c r="K3387" t="s">
        <v>131</v>
      </c>
      <c r="L3387" t="s">
        <v>9970</v>
      </c>
      <c r="M3387" t="s">
        <v>9971</v>
      </c>
      <c r="N3387">
        <v>2.3461111109999999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2.3461110000000001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2178669</v>
      </c>
      <c r="B3388">
        <v>1</v>
      </c>
      <c r="C3388" t="s">
        <v>76</v>
      </c>
      <c r="D3388" t="s">
        <v>104</v>
      </c>
      <c r="E3388" t="s">
        <v>161</v>
      </c>
      <c r="F3388" t="s">
        <v>9972</v>
      </c>
      <c r="G3388" t="s">
        <v>402</v>
      </c>
      <c r="H3388" t="s">
        <v>46</v>
      </c>
      <c r="I3388" t="s">
        <v>129</v>
      </c>
      <c r="J3388" t="s">
        <v>130</v>
      </c>
      <c r="K3388" t="s">
        <v>131</v>
      </c>
      <c r="L3388" t="s">
        <v>9973</v>
      </c>
      <c r="M3388" t="s">
        <v>9974</v>
      </c>
      <c r="N3388">
        <v>3.1469444439999998</v>
      </c>
      <c r="O3388">
        <v>0</v>
      </c>
      <c r="P3388">
        <v>0</v>
      </c>
      <c r="Q3388">
        <v>0</v>
      </c>
      <c r="R3388">
        <v>0</v>
      </c>
      <c r="S3388">
        <v>1</v>
      </c>
      <c r="T3388">
        <v>45</v>
      </c>
      <c r="U3388">
        <v>0</v>
      </c>
      <c r="V3388">
        <v>0</v>
      </c>
      <c r="W3388">
        <v>0</v>
      </c>
      <c r="X3388">
        <v>0</v>
      </c>
      <c r="Y3388">
        <v>3.146944</v>
      </c>
      <c r="Z3388">
        <v>141.61250000000001</v>
      </c>
    </row>
    <row r="3389" spans="1:26" x14ac:dyDescent="0.25">
      <c r="A3389">
        <v>2178677</v>
      </c>
      <c r="B3389">
        <v>1</v>
      </c>
      <c r="C3389" t="s">
        <v>77</v>
      </c>
      <c r="D3389" t="s">
        <v>113</v>
      </c>
      <c r="E3389" t="s">
        <v>181</v>
      </c>
      <c r="F3389" t="s">
        <v>9975</v>
      </c>
      <c r="G3389" t="s">
        <v>194</v>
      </c>
      <c r="H3389" t="s">
        <v>46</v>
      </c>
      <c r="I3389" t="s">
        <v>129</v>
      </c>
      <c r="J3389" t="s">
        <v>130</v>
      </c>
      <c r="K3389" t="s">
        <v>131</v>
      </c>
      <c r="L3389" t="s">
        <v>9976</v>
      </c>
      <c r="M3389" t="s">
        <v>9977</v>
      </c>
      <c r="N3389">
        <v>1.8488888880000001</v>
      </c>
      <c r="O3389">
        <v>0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1.848889</v>
      </c>
      <c r="Y3389">
        <v>0</v>
      </c>
      <c r="Z3389">
        <v>0</v>
      </c>
    </row>
    <row r="3390" spans="1:26" x14ac:dyDescent="0.25">
      <c r="A3390">
        <v>2178676</v>
      </c>
      <c r="B3390">
        <v>1</v>
      </c>
      <c r="C3390" t="s">
        <v>76</v>
      </c>
      <c r="D3390" t="s">
        <v>104</v>
      </c>
      <c r="E3390" t="s">
        <v>126</v>
      </c>
      <c r="F3390" t="s">
        <v>9978</v>
      </c>
      <c r="G3390" t="s">
        <v>128</v>
      </c>
      <c r="H3390" t="s">
        <v>46</v>
      </c>
      <c r="I3390" t="s">
        <v>129</v>
      </c>
      <c r="J3390" t="s">
        <v>130</v>
      </c>
      <c r="K3390" t="s">
        <v>131</v>
      </c>
      <c r="L3390" t="s">
        <v>9979</v>
      </c>
      <c r="M3390" t="s">
        <v>9980</v>
      </c>
      <c r="N3390">
        <v>3.4375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10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34.375</v>
      </c>
    </row>
    <row r="3391" spans="1:26" x14ac:dyDescent="0.25">
      <c r="A3391">
        <v>2178674</v>
      </c>
      <c r="B3391">
        <v>1</v>
      </c>
      <c r="C3391" t="s">
        <v>76</v>
      </c>
      <c r="D3391" t="s">
        <v>97</v>
      </c>
      <c r="E3391" t="s">
        <v>181</v>
      </c>
      <c r="F3391" t="s">
        <v>9981</v>
      </c>
      <c r="G3391" t="s">
        <v>194</v>
      </c>
      <c r="H3391" t="s">
        <v>46</v>
      </c>
      <c r="I3391" t="s">
        <v>129</v>
      </c>
      <c r="J3391" t="s">
        <v>130</v>
      </c>
      <c r="K3391" t="s">
        <v>131</v>
      </c>
      <c r="L3391" t="s">
        <v>9982</v>
      </c>
      <c r="M3391" t="s">
        <v>9983</v>
      </c>
      <c r="N3391">
        <v>4.5405555550000001</v>
      </c>
      <c r="O3391">
        <v>0</v>
      </c>
      <c r="P3391">
        <v>17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77.189443999999995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2178682</v>
      </c>
      <c r="B3392">
        <v>1</v>
      </c>
      <c r="C3392" t="s">
        <v>76</v>
      </c>
      <c r="D3392" t="s">
        <v>86</v>
      </c>
      <c r="E3392" t="s">
        <v>181</v>
      </c>
      <c r="F3392" t="s">
        <v>9984</v>
      </c>
      <c r="G3392" t="s">
        <v>194</v>
      </c>
      <c r="H3392" t="s">
        <v>46</v>
      </c>
      <c r="I3392" t="s">
        <v>129</v>
      </c>
      <c r="J3392" t="s">
        <v>130</v>
      </c>
      <c r="K3392" t="s">
        <v>131</v>
      </c>
      <c r="L3392" t="s">
        <v>9985</v>
      </c>
      <c r="M3392" t="s">
        <v>9986</v>
      </c>
      <c r="N3392">
        <v>4.3252777770000002</v>
      </c>
      <c r="O3392">
        <v>0</v>
      </c>
      <c r="P3392">
        <v>3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12.975833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2178678</v>
      </c>
      <c r="B3393">
        <v>1</v>
      </c>
      <c r="C3393" t="s">
        <v>77</v>
      </c>
      <c r="D3393" t="s">
        <v>115</v>
      </c>
      <c r="E3393" t="s">
        <v>186</v>
      </c>
      <c r="F3393" t="s">
        <v>9987</v>
      </c>
      <c r="G3393" t="s">
        <v>136</v>
      </c>
      <c r="H3393" t="s">
        <v>47</v>
      </c>
      <c r="I3393" t="s">
        <v>129</v>
      </c>
      <c r="J3393" t="s">
        <v>130</v>
      </c>
      <c r="K3393" t="s">
        <v>131</v>
      </c>
      <c r="L3393" t="s">
        <v>9988</v>
      </c>
      <c r="M3393" t="s">
        <v>9989</v>
      </c>
      <c r="N3393">
        <v>0.40055555500000001</v>
      </c>
      <c r="O3393">
        <v>0</v>
      </c>
      <c r="P3393">
        <v>4</v>
      </c>
      <c r="Q3393">
        <v>60</v>
      </c>
      <c r="R3393">
        <v>1832</v>
      </c>
      <c r="S3393">
        <v>40</v>
      </c>
      <c r="T3393">
        <v>1726</v>
      </c>
      <c r="U3393">
        <v>0</v>
      </c>
      <c r="V3393">
        <v>1.602222</v>
      </c>
      <c r="W3393">
        <v>24.033332999999999</v>
      </c>
      <c r="X3393">
        <v>733.81777699999998</v>
      </c>
      <c r="Y3393">
        <v>16.022221999999999</v>
      </c>
      <c r="Z3393">
        <v>691.35888799999998</v>
      </c>
    </row>
    <row r="3394" spans="1:26" x14ac:dyDescent="0.25">
      <c r="A3394">
        <v>2178763</v>
      </c>
      <c r="B3394">
        <v>1</v>
      </c>
      <c r="C3394" t="s">
        <v>76</v>
      </c>
      <c r="D3394" t="s">
        <v>96</v>
      </c>
      <c r="E3394" t="s">
        <v>126</v>
      </c>
      <c r="F3394" t="s">
        <v>9990</v>
      </c>
      <c r="G3394" t="s">
        <v>128</v>
      </c>
      <c r="H3394" t="s">
        <v>46</v>
      </c>
      <c r="I3394" t="s">
        <v>129</v>
      </c>
      <c r="J3394" t="s">
        <v>130</v>
      </c>
      <c r="K3394" t="s">
        <v>131</v>
      </c>
      <c r="L3394" t="s">
        <v>9991</v>
      </c>
      <c r="M3394" t="s">
        <v>9992</v>
      </c>
      <c r="N3394">
        <v>2.7463888879999998</v>
      </c>
      <c r="O3394">
        <v>0</v>
      </c>
      <c r="P3394">
        <v>98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269.14611100000002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2178696</v>
      </c>
      <c r="B3395">
        <v>1</v>
      </c>
      <c r="C3395" t="s">
        <v>76</v>
      </c>
      <c r="D3395" t="s">
        <v>102</v>
      </c>
      <c r="E3395" t="s">
        <v>181</v>
      </c>
      <c r="F3395" t="s">
        <v>9993</v>
      </c>
      <c r="G3395" t="s">
        <v>287</v>
      </c>
      <c r="H3395" t="s">
        <v>46</v>
      </c>
      <c r="I3395" t="s">
        <v>129</v>
      </c>
      <c r="J3395" t="s">
        <v>130</v>
      </c>
      <c r="K3395" t="s">
        <v>131</v>
      </c>
      <c r="L3395" t="s">
        <v>9994</v>
      </c>
      <c r="M3395" t="s">
        <v>9995</v>
      </c>
      <c r="N3395">
        <v>5.4752777769999996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1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5.4752780000000003</v>
      </c>
    </row>
    <row r="3396" spans="1:26" x14ac:dyDescent="0.25">
      <c r="A3396">
        <v>2178690</v>
      </c>
      <c r="B3396">
        <v>1</v>
      </c>
      <c r="C3396" t="s">
        <v>77</v>
      </c>
      <c r="D3396" t="s">
        <v>124</v>
      </c>
      <c r="E3396" t="s">
        <v>186</v>
      </c>
      <c r="F3396" t="s">
        <v>9996</v>
      </c>
      <c r="G3396" t="s">
        <v>136</v>
      </c>
      <c r="H3396" t="s">
        <v>47</v>
      </c>
      <c r="I3396" t="s">
        <v>129</v>
      </c>
      <c r="J3396" t="s">
        <v>130</v>
      </c>
      <c r="K3396" t="s">
        <v>131</v>
      </c>
      <c r="L3396" t="s">
        <v>9997</v>
      </c>
      <c r="M3396" t="s">
        <v>9998</v>
      </c>
      <c r="N3396">
        <v>0.63194444400000005</v>
      </c>
      <c r="O3396">
        <v>18</v>
      </c>
      <c r="P3396">
        <v>4719</v>
      </c>
      <c r="Q3396">
        <v>0</v>
      </c>
      <c r="R3396">
        <v>0</v>
      </c>
      <c r="S3396">
        <v>0</v>
      </c>
      <c r="T3396">
        <v>0</v>
      </c>
      <c r="U3396">
        <v>11.375</v>
      </c>
      <c r="V3396">
        <v>2982.1458309999998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2178704</v>
      </c>
      <c r="B3397">
        <v>1</v>
      </c>
      <c r="C3397" t="s">
        <v>76</v>
      </c>
      <c r="D3397" t="s">
        <v>88</v>
      </c>
      <c r="E3397" t="s">
        <v>181</v>
      </c>
      <c r="F3397" t="s">
        <v>9999</v>
      </c>
      <c r="G3397" t="s">
        <v>287</v>
      </c>
      <c r="H3397" t="s">
        <v>46</v>
      </c>
      <c r="I3397" t="s">
        <v>129</v>
      </c>
      <c r="J3397" t="s">
        <v>130</v>
      </c>
      <c r="K3397" t="s">
        <v>131</v>
      </c>
      <c r="L3397" t="s">
        <v>10000</v>
      </c>
      <c r="M3397" t="s">
        <v>10001</v>
      </c>
      <c r="N3397">
        <v>4.4736111110000003</v>
      </c>
      <c r="O3397">
        <v>0</v>
      </c>
      <c r="P3397">
        <v>3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13.420833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2178700</v>
      </c>
      <c r="B3398">
        <v>1</v>
      </c>
      <c r="C3398" t="s">
        <v>76</v>
      </c>
      <c r="D3398" t="s">
        <v>88</v>
      </c>
      <c r="E3398" t="s">
        <v>161</v>
      </c>
      <c r="F3398" t="s">
        <v>10002</v>
      </c>
      <c r="G3398" t="s">
        <v>402</v>
      </c>
      <c r="H3398" t="s">
        <v>46</v>
      </c>
      <c r="I3398" t="s">
        <v>129</v>
      </c>
      <c r="J3398" t="s">
        <v>130</v>
      </c>
      <c r="K3398" t="s">
        <v>131</v>
      </c>
      <c r="L3398" t="s">
        <v>10003</v>
      </c>
      <c r="M3398" t="s">
        <v>10004</v>
      </c>
      <c r="N3398">
        <v>3.3161111110000001</v>
      </c>
      <c r="O3398">
        <v>1</v>
      </c>
      <c r="P3398">
        <v>38</v>
      </c>
      <c r="Q3398">
        <v>0</v>
      </c>
      <c r="R3398">
        <v>0</v>
      </c>
      <c r="S3398">
        <v>0</v>
      </c>
      <c r="T3398">
        <v>0</v>
      </c>
      <c r="U3398">
        <v>3.3161109999999998</v>
      </c>
      <c r="V3398">
        <v>126.01222199999999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2178692</v>
      </c>
      <c r="B3399">
        <v>1</v>
      </c>
      <c r="C3399" t="s">
        <v>76</v>
      </c>
      <c r="D3399" t="s">
        <v>96</v>
      </c>
      <c r="E3399" t="s">
        <v>181</v>
      </c>
      <c r="F3399" t="s">
        <v>10005</v>
      </c>
      <c r="G3399" t="s">
        <v>194</v>
      </c>
      <c r="H3399" t="s">
        <v>46</v>
      </c>
      <c r="I3399" t="s">
        <v>129</v>
      </c>
      <c r="J3399" t="s">
        <v>130</v>
      </c>
      <c r="K3399" t="s">
        <v>131</v>
      </c>
      <c r="L3399" t="s">
        <v>10006</v>
      </c>
      <c r="M3399" t="s">
        <v>10007</v>
      </c>
      <c r="N3399">
        <v>1.018611111</v>
      </c>
      <c r="O3399">
        <v>0</v>
      </c>
      <c r="P3399">
        <v>10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10.186111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2178695</v>
      </c>
      <c r="B3400">
        <v>1</v>
      </c>
      <c r="C3400" t="s">
        <v>76</v>
      </c>
      <c r="D3400" t="s">
        <v>89</v>
      </c>
      <c r="E3400" t="s">
        <v>126</v>
      </c>
      <c r="F3400" t="s">
        <v>10008</v>
      </c>
      <c r="G3400" t="s">
        <v>128</v>
      </c>
      <c r="H3400" t="s">
        <v>46</v>
      </c>
      <c r="I3400" t="s">
        <v>129</v>
      </c>
      <c r="J3400" t="s">
        <v>130</v>
      </c>
      <c r="K3400" t="s">
        <v>131</v>
      </c>
      <c r="L3400" t="s">
        <v>10009</v>
      </c>
      <c r="M3400" t="s">
        <v>10010</v>
      </c>
      <c r="N3400">
        <v>4.9102777770000001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4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19.641110999999999</v>
      </c>
    </row>
    <row r="3401" spans="1:26" x14ac:dyDescent="0.25">
      <c r="A3401">
        <v>2178716</v>
      </c>
      <c r="B3401">
        <v>1</v>
      </c>
      <c r="C3401" t="s">
        <v>76</v>
      </c>
      <c r="D3401" t="s">
        <v>95</v>
      </c>
      <c r="E3401" t="s">
        <v>126</v>
      </c>
      <c r="F3401" t="s">
        <v>10011</v>
      </c>
      <c r="G3401" t="s">
        <v>255</v>
      </c>
      <c r="H3401" t="s">
        <v>46</v>
      </c>
      <c r="I3401" t="s">
        <v>129</v>
      </c>
      <c r="J3401" t="s">
        <v>130</v>
      </c>
      <c r="K3401" t="s">
        <v>131</v>
      </c>
      <c r="L3401" t="s">
        <v>10012</v>
      </c>
      <c r="M3401" t="s">
        <v>10013</v>
      </c>
      <c r="N3401">
        <v>6.7591666659999996</v>
      </c>
      <c r="O3401">
        <v>0</v>
      </c>
      <c r="P3401">
        <v>0</v>
      </c>
      <c r="Q3401">
        <v>0</v>
      </c>
      <c r="R3401">
        <v>62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419.068333</v>
      </c>
      <c r="Y3401">
        <v>0</v>
      </c>
      <c r="Z3401">
        <v>0</v>
      </c>
    </row>
    <row r="3402" spans="1:26" x14ac:dyDescent="0.25">
      <c r="A3402">
        <v>2178697</v>
      </c>
      <c r="B3402">
        <v>1</v>
      </c>
      <c r="C3402" t="s">
        <v>76</v>
      </c>
      <c r="D3402" t="s">
        <v>100</v>
      </c>
      <c r="E3402" t="s">
        <v>126</v>
      </c>
      <c r="F3402" t="s">
        <v>10014</v>
      </c>
      <c r="G3402" t="s">
        <v>140</v>
      </c>
      <c r="H3402" t="s">
        <v>46</v>
      </c>
      <c r="I3402" t="s">
        <v>129</v>
      </c>
      <c r="J3402" t="s">
        <v>130</v>
      </c>
      <c r="K3402" t="s">
        <v>131</v>
      </c>
      <c r="L3402" t="s">
        <v>9924</v>
      </c>
      <c r="M3402" t="s">
        <v>10015</v>
      </c>
      <c r="N3402">
        <v>2.5947222220000001</v>
      </c>
      <c r="O3402">
        <v>0</v>
      </c>
      <c r="P3402">
        <v>105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272.44583299999999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2178753</v>
      </c>
      <c r="B3403">
        <v>1</v>
      </c>
      <c r="C3403" t="s">
        <v>76</v>
      </c>
      <c r="D3403" t="s">
        <v>92</v>
      </c>
      <c r="E3403" t="s">
        <v>181</v>
      </c>
      <c r="F3403" t="s">
        <v>10016</v>
      </c>
      <c r="G3403" t="s">
        <v>194</v>
      </c>
      <c r="H3403" t="s">
        <v>46</v>
      </c>
      <c r="I3403" t="s">
        <v>129</v>
      </c>
      <c r="J3403" t="s">
        <v>130</v>
      </c>
      <c r="K3403" t="s">
        <v>131</v>
      </c>
      <c r="L3403" t="s">
        <v>10017</v>
      </c>
      <c r="M3403" t="s">
        <v>10018</v>
      </c>
      <c r="N3403">
        <v>5.1227777769999996</v>
      </c>
      <c r="O3403">
        <v>0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5.1227780000000003</v>
      </c>
      <c r="Y3403">
        <v>0</v>
      </c>
      <c r="Z3403">
        <v>0</v>
      </c>
    </row>
    <row r="3404" spans="1:26" x14ac:dyDescent="0.25">
      <c r="A3404">
        <v>2178698</v>
      </c>
      <c r="B3404">
        <v>1</v>
      </c>
      <c r="C3404" t="s">
        <v>76</v>
      </c>
      <c r="D3404" t="s">
        <v>78</v>
      </c>
      <c r="E3404" t="s">
        <v>181</v>
      </c>
      <c r="F3404" t="s">
        <v>10019</v>
      </c>
      <c r="G3404" t="s">
        <v>287</v>
      </c>
      <c r="H3404" t="s">
        <v>46</v>
      </c>
      <c r="I3404" t="s">
        <v>129</v>
      </c>
      <c r="J3404" t="s">
        <v>130</v>
      </c>
      <c r="K3404" t="s">
        <v>131</v>
      </c>
      <c r="L3404" t="s">
        <v>10020</v>
      </c>
      <c r="M3404" t="s">
        <v>10021</v>
      </c>
      <c r="N3404">
        <v>1.6333333329999999</v>
      </c>
      <c r="O3404">
        <v>0</v>
      </c>
      <c r="P3404">
        <v>2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3.266667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2178705</v>
      </c>
      <c r="B3405">
        <v>1</v>
      </c>
      <c r="C3405" t="s">
        <v>77</v>
      </c>
      <c r="D3405" t="s">
        <v>111</v>
      </c>
      <c r="E3405" t="s">
        <v>134</v>
      </c>
      <c r="F3405" t="s">
        <v>10022</v>
      </c>
      <c r="G3405" t="s">
        <v>136</v>
      </c>
      <c r="H3405" t="s">
        <v>47</v>
      </c>
      <c r="I3405" t="s">
        <v>129</v>
      </c>
      <c r="J3405" t="s">
        <v>130</v>
      </c>
      <c r="K3405" t="s">
        <v>131</v>
      </c>
      <c r="L3405" t="s">
        <v>10023</v>
      </c>
      <c r="M3405" t="s">
        <v>10024</v>
      </c>
      <c r="N3405">
        <v>2.3172222219999998</v>
      </c>
      <c r="O3405">
        <v>0</v>
      </c>
      <c r="P3405">
        <v>0</v>
      </c>
      <c r="Q3405">
        <v>0</v>
      </c>
      <c r="R3405">
        <v>0</v>
      </c>
      <c r="S3405">
        <v>1</v>
      </c>
      <c r="T3405">
        <v>336</v>
      </c>
      <c r="U3405">
        <v>0</v>
      </c>
      <c r="V3405">
        <v>0</v>
      </c>
      <c r="W3405">
        <v>0</v>
      </c>
      <c r="X3405">
        <v>0</v>
      </c>
      <c r="Y3405">
        <v>2.3172220000000001</v>
      </c>
      <c r="Z3405">
        <v>778.58666700000003</v>
      </c>
    </row>
    <row r="3406" spans="1:26" x14ac:dyDescent="0.25">
      <c r="A3406">
        <v>2178742</v>
      </c>
      <c r="B3406">
        <v>1</v>
      </c>
      <c r="C3406" t="s">
        <v>76</v>
      </c>
      <c r="D3406" t="s">
        <v>93</v>
      </c>
      <c r="E3406" t="s">
        <v>126</v>
      </c>
      <c r="F3406" t="s">
        <v>10025</v>
      </c>
      <c r="G3406" t="s">
        <v>255</v>
      </c>
      <c r="H3406" t="s">
        <v>46</v>
      </c>
      <c r="I3406" t="s">
        <v>129</v>
      </c>
      <c r="J3406" t="s">
        <v>130</v>
      </c>
      <c r="K3406" t="s">
        <v>131</v>
      </c>
      <c r="L3406" t="s">
        <v>10026</v>
      </c>
      <c r="M3406" t="s">
        <v>10027</v>
      </c>
      <c r="N3406">
        <v>7.1061111109999997</v>
      </c>
      <c r="O3406">
        <v>0</v>
      </c>
      <c r="P3406">
        <v>24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170.54666700000001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2178703</v>
      </c>
      <c r="B3407">
        <v>1</v>
      </c>
      <c r="C3407" t="s">
        <v>76</v>
      </c>
      <c r="D3407" t="s">
        <v>81</v>
      </c>
      <c r="E3407" t="s">
        <v>181</v>
      </c>
      <c r="F3407" t="s">
        <v>10028</v>
      </c>
      <c r="G3407" t="s">
        <v>287</v>
      </c>
      <c r="H3407" t="s">
        <v>46</v>
      </c>
      <c r="I3407" t="s">
        <v>129</v>
      </c>
      <c r="J3407" t="s">
        <v>130</v>
      </c>
      <c r="K3407" t="s">
        <v>131</v>
      </c>
      <c r="L3407" t="s">
        <v>10029</v>
      </c>
      <c r="M3407" t="s">
        <v>10030</v>
      </c>
      <c r="N3407">
        <v>7.4952777770000001</v>
      </c>
      <c r="O3407">
        <v>0</v>
      </c>
      <c r="P3407">
        <v>11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82.448055999999994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2178708</v>
      </c>
      <c r="B3408">
        <v>1</v>
      </c>
      <c r="C3408" t="s">
        <v>76</v>
      </c>
      <c r="D3408" t="s">
        <v>100</v>
      </c>
      <c r="E3408" t="s">
        <v>181</v>
      </c>
      <c r="F3408" t="s">
        <v>10031</v>
      </c>
      <c r="G3408" t="s">
        <v>194</v>
      </c>
      <c r="H3408" t="s">
        <v>46</v>
      </c>
      <c r="I3408" t="s">
        <v>129</v>
      </c>
      <c r="J3408" t="s">
        <v>130</v>
      </c>
      <c r="K3408" t="s">
        <v>131</v>
      </c>
      <c r="L3408" t="s">
        <v>10032</v>
      </c>
      <c r="M3408" t="s">
        <v>10033</v>
      </c>
      <c r="N3408">
        <v>1.8019444440000001</v>
      </c>
      <c r="O3408">
        <v>0</v>
      </c>
      <c r="P3408">
        <v>1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1.801944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2178701</v>
      </c>
      <c r="B3409">
        <v>1</v>
      </c>
      <c r="C3409" t="s">
        <v>77</v>
      </c>
      <c r="D3409" t="s">
        <v>124</v>
      </c>
      <c r="E3409" t="s">
        <v>161</v>
      </c>
      <c r="F3409" t="s">
        <v>10034</v>
      </c>
      <c r="G3409" t="s">
        <v>366</v>
      </c>
      <c r="H3409" t="s">
        <v>46</v>
      </c>
      <c r="I3409" t="s">
        <v>129</v>
      </c>
      <c r="J3409" t="s">
        <v>130</v>
      </c>
      <c r="K3409" t="s">
        <v>251</v>
      </c>
      <c r="L3409" t="s">
        <v>10035</v>
      </c>
      <c r="M3409" t="s">
        <v>10036</v>
      </c>
      <c r="N3409">
        <v>0.92935999999999996</v>
      </c>
      <c r="O3409">
        <v>1</v>
      </c>
      <c r="P3409">
        <v>82</v>
      </c>
      <c r="Q3409">
        <v>0</v>
      </c>
      <c r="R3409">
        <v>0</v>
      </c>
      <c r="S3409">
        <v>0</v>
      </c>
      <c r="T3409">
        <v>0</v>
      </c>
      <c r="U3409">
        <v>0.92935999999999996</v>
      </c>
      <c r="V3409">
        <v>76.207520000000002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2178743</v>
      </c>
      <c r="B3410">
        <v>1</v>
      </c>
      <c r="C3410" t="s">
        <v>76</v>
      </c>
      <c r="D3410" t="s">
        <v>102</v>
      </c>
      <c r="E3410" t="s">
        <v>126</v>
      </c>
      <c r="F3410" t="s">
        <v>10037</v>
      </c>
      <c r="G3410" t="s">
        <v>128</v>
      </c>
      <c r="H3410" t="s">
        <v>46</v>
      </c>
      <c r="I3410" t="s">
        <v>129</v>
      </c>
      <c r="J3410" t="s">
        <v>130</v>
      </c>
      <c r="K3410" t="s">
        <v>131</v>
      </c>
      <c r="L3410" t="s">
        <v>10038</v>
      </c>
      <c r="M3410" t="s">
        <v>10039</v>
      </c>
      <c r="N3410">
        <v>2.770277777</v>
      </c>
      <c r="O3410">
        <v>0</v>
      </c>
      <c r="P3410">
        <v>1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2.7702779999999998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2178714</v>
      </c>
      <c r="B3411">
        <v>1</v>
      </c>
      <c r="C3411" t="s">
        <v>76</v>
      </c>
      <c r="D3411" t="s">
        <v>89</v>
      </c>
      <c r="E3411" t="s">
        <v>186</v>
      </c>
      <c r="F3411" t="s">
        <v>2452</v>
      </c>
      <c r="G3411" t="s">
        <v>136</v>
      </c>
      <c r="H3411" t="s">
        <v>47</v>
      </c>
      <c r="I3411" t="s">
        <v>129</v>
      </c>
      <c r="J3411" t="s">
        <v>130</v>
      </c>
      <c r="K3411" t="s">
        <v>131</v>
      </c>
      <c r="L3411" t="s">
        <v>10040</v>
      </c>
      <c r="M3411" t="s">
        <v>10041</v>
      </c>
      <c r="N3411">
        <v>0.65749999999999997</v>
      </c>
      <c r="O3411">
        <v>18</v>
      </c>
      <c r="P3411">
        <v>250</v>
      </c>
      <c r="Q3411">
        <v>0</v>
      </c>
      <c r="R3411">
        <v>0</v>
      </c>
      <c r="S3411">
        <v>1</v>
      </c>
      <c r="T3411">
        <v>21</v>
      </c>
      <c r="U3411">
        <v>11.835000000000001</v>
      </c>
      <c r="V3411">
        <v>164.375</v>
      </c>
      <c r="W3411">
        <v>0</v>
      </c>
      <c r="X3411">
        <v>0</v>
      </c>
      <c r="Y3411">
        <v>0.65749999999999997</v>
      </c>
      <c r="Z3411">
        <v>13.807499999999999</v>
      </c>
    </row>
    <row r="3412" spans="1:26" x14ac:dyDescent="0.25">
      <c r="A3412">
        <v>2212218</v>
      </c>
      <c r="B3412">
        <v>1</v>
      </c>
      <c r="C3412" t="s">
        <v>77</v>
      </c>
      <c r="D3412" t="s">
        <v>124</v>
      </c>
      <c r="E3412" t="s">
        <v>813</v>
      </c>
      <c r="F3412" t="s">
        <v>10042</v>
      </c>
      <c r="G3412" t="s">
        <v>9243</v>
      </c>
      <c r="H3412" t="s">
        <v>47</v>
      </c>
      <c r="I3412" t="s">
        <v>129</v>
      </c>
      <c r="J3412" t="s">
        <v>130</v>
      </c>
      <c r="K3412" t="s">
        <v>131</v>
      </c>
      <c r="L3412" t="s">
        <v>10043</v>
      </c>
      <c r="M3412" t="s">
        <v>10044</v>
      </c>
      <c r="N3412">
        <v>0.83333333300000001</v>
      </c>
      <c r="O3412">
        <v>42</v>
      </c>
      <c r="P3412">
        <v>4437</v>
      </c>
      <c r="Q3412">
        <v>0</v>
      </c>
      <c r="R3412">
        <v>0</v>
      </c>
      <c r="S3412">
        <v>0</v>
      </c>
      <c r="T3412">
        <v>0</v>
      </c>
      <c r="U3412">
        <v>35</v>
      </c>
      <c r="V3412">
        <v>3697.4999990000001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2178707</v>
      </c>
      <c r="B3413">
        <v>1</v>
      </c>
      <c r="C3413" t="s">
        <v>76</v>
      </c>
      <c r="D3413" t="s">
        <v>85</v>
      </c>
      <c r="E3413" t="s">
        <v>181</v>
      </c>
      <c r="F3413" t="s">
        <v>10045</v>
      </c>
      <c r="G3413" t="s">
        <v>194</v>
      </c>
      <c r="H3413" t="s">
        <v>46</v>
      </c>
      <c r="I3413" t="s">
        <v>129</v>
      </c>
      <c r="J3413" t="s">
        <v>130</v>
      </c>
      <c r="K3413" t="s">
        <v>131</v>
      </c>
      <c r="L3413" t="s">
        <v>10046</v>
      </c>
      <c r="M3413" t="s">
        <v>10047</v>
      </c>
      <c r="N3413">
        <v>1.352777777</v>
      </c>
      <c r="O3413">
        <v>0</v>
      </c>
      <c r="P3413">
        <v>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1.352778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2178729</v>
      </c>
      <c r="B3414">
        <v>1</v>
      </c>
      <c r="C3414" t="s">
        <v>76</v>
      </c>
      <c r="D3414" t="s">
        <v>86</v>
      </c>
      <c r="E3414" t="s">
        <v>126</v>
      </c>
      <c r="F3414" t="s">
        <v>10048</v>
      </c>
      <c r="G3414" t="s">
        <v>632</v>
      </c>
      <c r="H3414" t="s">
        <v>46</v>
      </c>
      <c r="I3414" t="s">
        <v>129</v>
      </c>
      <c r="J3414" t="s">
        <v>130</v>
      </c>
      <c r="K3414" t="s">
        <v>131</v>
      </c>
      <c r="L3414" t="s">
        <v>10049</v>
      </c>
      <c r="M3414" t="s">
        <v>10050</v>
      </c>
      <c r="N3414">
        <v>2.7577777769999998</v>
      </c>
      <c r="O3414">
        <v>0</v>
      </c>
      <c r="P3414">
        <v>212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584.64888900000005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2178706</v>
      </c>
      <c r="B3415">
        <v>1</v>
      </c>
      <c r="C3415" t="s">
        <v>77</v>
      </c>
      <c r="D3415" t="s">
        <v>124</v>
      </c>
      <c r="E3415" t="s">
        <v>186</v>
      </c>
      <c r="F3415" t="s">
        <v>3864</v>
      </c>
      <c r="G3415" t="s">
        <v>9243</v>
      </c>
      <c r="H3415" t="s">
        <v>47</v>
      </c>
      <c r="I3415" t="s">
        <v>129</v>
      </c>
      <c r="J3415" t="s">
        <v>130</v>
      </c>
      <c r="K3415" t="s">
        <v>131</v>
      </c>
      <c r="L3415" t="s">
        <v>10051</v>
      </c>
      <c r="M3415" t="s">
        <v>10052</v>
      </c>
      <c r="N3415">
        <v>7.227222222</v>
      </c>
      <c r="O3415">
        <v>13</v>
      </c>
      <c r="P3415">
        <v>2506</v>
      </c>
      <c r="Q3415">
        <v>0</v>
      </c>
      <c r="R3415">
        <v>0</v>
      </c>
      <c r="S3415">
        <v>0</v>
      </c>
      <c r="T3415">
        <v>0</v>
      </c>
      <c r="U3415">
        <v>93.953889000000004</v>
      </c>
      <c r="V3415">
        <v>18111.418888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2178709</v>
      </c>
      <c r="B3416">
        <v>1</v>
      </c>
      <c r="C3416" t="s">
        <v>77</v>
      </c>
      <c r="D3416" t="s">
        <v>124</v>
      </c>
      <c r="E3416" t="s">
        <v>186</v>
      </c>
      <c r="F3416" t="s">
        <v>2894</v>
      </c>
      <c r="G3416" t="s">
        <v>136</v>
      </c>
      <c r="H3416" t="s">
        <v>47</v>
      </c>
      <c r="I3416" t="s">
        <v>129</v>
      </c>
      <c r="J3416" t="s">
        <v>130</v>
      </c>
      <c r="K3416" t="s">
        <v>131</v>
      </c>
      <c r="L3416" t="s">
        <v>10053</v>
      </c>
      <c r="M3416" t="s">
        <v>10054</v>
      </c>
      <c r="N3416">
        <v>1.943888888</v>
      </c>
      <c r="O3416">
        <v>13</v>
      </c>
      <c r="P3416">
        <v>727</v>
      </c>
      <c r="Q3416">
        <v>0</v>
      </c>
      <c r="R3416">
        <v>0</v>
      </c>
      <c r="S3416">
        <v>0</v>
      </c>
      <c r="T3416">
        <v>0</v>
      </c>
      <c r="U3416">
        <v>25.270555999999999</v>
      </c>
      <c r="V3416">
        <v>1413.207222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2178718</v>
      </c>
      <c r="B3417">
        <v>1</v>
      </c>
      <c r="C3417" t="s">
        <v>76</v>
      </c>
      <c r="D3417" t="s">
        <v>89</v>
      </c>
      <c r="E3417" t="s">
        <v>143</v>
      </c>
      <c r="F3417" t="s">
        <v>10055</v>
      </c>
      <c r="G3417" t="s">
        <v>279</v>
      </c>
      <c r="H3417" t="s">
        <v>47</v>
      </c>
      <c r="I3417" t="s">
        <v>129</v>
      </c>
      <c r="J3417" t="s">
        <v>130</v>
      </c>
      <c r="K3417" t="s">
        <v>131</v>
      </c>
      <c r="L3417" t="s">
        <v>10056</v>
      </c>
      <c r="M3417" t="s">
        <v>10057</v>
      </c>
      <c r="N3417">
        <v>3.611111111</v>
      </c>
      <c r="O3417">
        <v>1</v>
      </c>
      <c r="P3417">
        <v>12</v>
      </c>
      <c r="Q3417">
        <v>0</v>
      </c>
      <c r="R3417">
        <v>0</v>
      </c>
      <c r="S3417">
        <v>0</v>
      </c>
      <c r="T3417">
        <v>0</v>
      </c>
      <c r="U3417">
        <v>3.6111110000000002</v>
      </c>
      <c r="V3417">
        <v>43.333333000000003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2178715</v>
      </c>
      <c r="B3418">
        <v>1</v>
      </c>
      <c r="C3418" t="s">
        <v>77</v>
      </c>
      <c r="D3418" t="s">
        <v>116</v>
      </c>
      <c r="E3418" t="s">
        <v>134</v>
      </c>
      <c r="F3418" t="s">
        <v>10058</v>
      </c>
      <c r="G3418" t="s">
        <v>136</v>
      </c>
      <c r="H3418" t="s">
        <v>47</v>
      </c>
      <c r="I3418" t="s">
        <v>283</v>
      </c>
      <c r="J3418" t="s">
        <v>130</v>
      </c>
      <c r="K3418" t="s">
        <v>131</v>
      </c>
      <c r="L3418" t="s">
        <v>10059</v>
      </c>
      <c r="M3418" t="s">
        <v>10060</v>
      </c>
      <c r="N3418">
        <v>1.3888888E-2</v>
      </c>
      <c r="O3418">
        <v>5</v>
      </c>
      <c r="P3418">
        <v>360</v>
      </c>
      <c r="Q3418">
        <v>4</v>
      </c>
      <c r="R3418">
        <v>3</v>
      </c>
      <c r="S3418">
        <v>0</v>
      </c>
      <c r="T3418">
        <v>0</v>
      </c>
      <c r="U3418">
        <v>6.9444000000000006E-2</v>
      </c>
      <c r="V3418">
        <v>5</v>
      </c>
      <c r="W3418">
        <v>5.5556000000000001E-2</v>
      </c>
      <c r="X3418">
        <v>4.1667000000000003E-2</v>
      </c>
      <c r="Y3418">
        <v>0</v>
      </c>
      <c r="Z3418">
        <v>0</v>
      </c>
    </row>
    <row r="3419" spans="1:26" x14ac:dyDescent="0.25">
      <c r="A3419">
        <v>2178733</v>
      </c>
      <c r="B3419">
        <v>1</v>
      </c>
      <c r="C3419" t="s">
        <v>76</v>
      </c>
      <c r="D3419" t="s">
        <v>102</v>
      </c>
      <c r="E3419" t="s">
        <v>181</v>
      </c>
      <c r="F3419" t="s">
        <v>10061</v>
      </c>
      <c r="G3419" t="s">
        <v>194</v>
      </c>
      <c r="H3419" t="s">
        <v>46</v>
      </c>
      <c r="I3419" t="s">
        <v>129</v>
      </c>
      <c r="J3419" t="s">
        <v>130</v>
      </c>
      <c r="K3419" t="s">
        <v>131</v>
      </c>
      <c r="L3419" t="s">
        <v>10062</v>
      </c>
      <c r="M3419" t="s">
        <v>10063</v>
      </c>
      <c r="N3419">
        <v>1.5819444439999999</v>
      </c>
      <c r="O3419">
        <v>0</v>
      </c>
      <c r="P3419">
        <v>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1.581944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2178730</v>
      </c>
      <c r="B3420">
        <v>1</v>
      </c>
      <c r="C3420" t="s">
        <v>76</v>
      </c>
      <c r="D3420" t="s">
        <v>79</v>
      </c>
      <c r="E3420" t="s">
        <v>126</v>
      </c>
      <c r="F3420" t="s">
        <v>8724</v>
      </c>
      <c r="G3420" t="s">
        <v>128</v>
      </c>
      <c r="H3420" t="s">
        <v>46</v>
      </c>
      <c r="I3420" t="s">
        <v>129</v>
      </c>
      <c r="J3420" t="s">
        <v>130</v>
      </c>
      <c r="K3420" t="s">
        <v>131</v>
      </c>
      <c r="L3420" t="s">
        <v>10064</v>
      </c>
      <c r="M3420" t="s">
        <v>10065</v>
      </c>
      <c r="N3420">
        <v>1.125</v>
      </c>
      <c r="O3420">
        <v>0</v>
      </c>
      <c r="P3420">
        <v>7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7.875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2178732</v>
      </c>
      <c r="B3421">
        <v>1</v>
      </c>
      <c r="C3421" t="s">
        <v>76</v>
      </c>
      <c r="D3421" t="s">
        <v>78</v>
      </c>
      <c r="E3421" t="s">
        <v>161</v>
      </c>
      <c r="F3421" t="s">
        <v>10066</v>
      </c>
      <c r="G3421" t="s">
        <v>163</v>
      </c>
      <c r="H3421" t="s">
        <v>46</v>
      </c>
      <c r="I3421" t="s">
        <v>129</v>
      </c>
      <c r="J3421" t="s">
        <v>130</v>
      </c>
      <c r="K3421" t="s">
        <v>131</v>
      </c>
      <c r="L3421" t="s">
        <v>10067</v>
      </c>
      <c r="M3421" t="s">
        <v>10068</v>
      </c>
      <c r="N3421">
        <v>0.26638888799999999</v>
      </c>
      <c r="O3421">
        <v>1</v>
      </c>
      <c r="P3421">
        <v>1018</v>
      </c>
      <c r="Q3421">
        <v>0</v>
      </c>
      <c r="R3421">
        <v>0</v>
      </c>
      <c r="S3421">
        <v>0</v>
      </c>
      <c r="T3421">
        <v>0</v>
      </c>
      <c r="U3421">
        <v>0.26638899999999999</v>
      </c>
      <c r="V3421">
        <v>271.18388800000002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2178744</v>
      </c>
      <c r="B3422">
        <v>1</v>
      </c>
      <c r="C3422" t="s">
        <v>76</v>
      </c>
      <c r="D3422" t="s">
        <v>102</v>
      </c>
      <c r="E3422" t="s">
        <v>126</v>
      </c>
      <c r="F3422" t="s">
        <v>244</v>
      </c>
      <c r="G3422" t="s">
        <v>128</v>
      </c>
      <c r="H3422" t="s">
        <v>46</v>
      </c>
      <c r="I3422" t="s">
        <v>129</v>
      </c>
      <c r="J3422" t="s">
        <v>130</v>
      </c>
      <c r="K3422" t="s">
        <v>131</v>
      </c>
      <c r="L3422" t="s">
        <v>10069</v>
      </c>
      <c r="M3422" t="s">
        <v>10070</v>
      </c>
      <c r="N3422">
        <v>2.4797222219999999</v>
      </c>
      <c r="O3422">
        <v>0</v>
      </c>
      <c r="P3422">
        <v>4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9.9188890000000001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2178734</v>
      </c>
      <c r="B3423">
        <v>1</v>
      </c>
      <c r="C3423" t="s">
        <v>76</v>
      </c>
      <c r="D3423" t="s">
        <v>88</v>
      </c>
      <c r="E3423" t="s">
        <v>126</v>
      </c>
      <c r="F3423" t="s">
        <v>10071</v>
      </c>
      <c r="G3423" t="s">
        <v>128</v>
      </c>
      <c r="H3423" t="s">
        <v>46</v>
      </c>
      <c r="I3423" t="s">
        <v>129</v>
      </c>
      <c r="J3423" t="s">
        <v>130</v>
      </c>
      <c r="K3423" t="s">
        <v>131</v>
      </c>
      <c r="L3423" t="s">
        <v>10072</v>
      </c>
      <c r="M3423" t="s">
        <v>10073</v>
      </c>
      <c r="N3423">
        <v>4.8005555549999999</v>
      </c>
      <c r="O3423">
        <v>0</v>
      </c>
      <c r="P3423">
        <v>2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9.6011109999999995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2178740</v>
      </c>
      <c r="B3424">
        <v>1</v>
      </c>
      <c r="C3424" t="s">
        <v>76</v>
      </c>
      <c r="D3424" t="s">
        <v>94</v>
      </c>
      <c r="E3424" t="s">
        <v>181</v>
      </c>
      <c r="F3424" t="s">
        <v>10074</v>
      </c>
      <c r="G3424" t="s">
        <v>194</v>
      </c>
      <c r="H3424" t="s">
        <v>46</v>
      </c>
      <c r="I3424" t="s">
        <v>129</v>
      </c>
      <c r="J3424" t="s">
        <v>130</v>
      </c>
      <c r="K3424" t="s">
        <v>131</v>
      </c>
      <c r="L3424" t="s">
        <v>10075</v>
      </c>
      <c r="M3424" t="s">
        <v>10076</v>
      </c>
      <c r="N3424">
        <v>1.0083333329999999</v>
      </c>
      <c r="O3424">
        <v>0</v>
      </c>
      <c r="P3424">
        <v>0</v>
      </c>
      <c r="Q3424">
        <v>0</v>
      </c>
      <c r="R3424">
        <v>2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2.016667</v>
      </c>
      <c r="Y3424">
        <v>0</v>
      </c>
      <c r="Z3424">
        <v>0</v>
      </c>
    </row>
    <row r="3425" spans="1:26" x14ac:dyDescent="0.25">
      <c r="A3425">
        <v>2178739</v>
      </c>
      <c r="B3425">
        <v>1</v>
      </c>
      <c r="C3425" t="s">
        <v>76</v>
      </c>
      <c r="D3425" t="s">
        <v>96</v>
      </c>
      <c r="E3425" t="s">
        <v>186</v>
      </c>
      <c r="F3425" t="s">
        <v>6683</v>
      </c>
      <c r="G3425" t="s">
        <v>136</v>
      </c>
      <c r="H3425" t="s">
        <v>47</v>
      </c>
      <c r="I3425" t="s">
        <v>129</v>
      </c>
      <c r="J3425" t="s">
        <v>130</v>
      </c>
      <c r="K3425" t="s">
        <v>131</v>
      </c>
      <c r="L3425" t="s">
        <v>10077</v>
      </c>
      <c r="M3425" t="s">
        <v>10078</v>
      </c>
      <c r="N3425">
        <v>0.15222222199999999</v>
      </c>
      <c r="O3425">
        <v>69</v>
      </c>
      <c r="P3425">
        <v>4009</v>
      </c>
      <c r="Q3425">
        <v>0</v>
      </c>
      <c r="R3425">
        <v>0</v>
      </c>
      <c r="S3425">
        <v>0</v>
      </c>
      <c r="T3425">
        <v>0</v>
      </c>
      <c r="U3425">
        <v>10.503333</v>
      </c>
      <c r="V3425">
        <v>610.25888799999996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2178741</v>
      </c>
      <c r="B3426">
        <v>1</v>
      </c>
      <c r="C3426" t="s">
        <v>76</v>
      </c>
      <c r="D3426" t="s">
        <v>89</v>
      </c>
      <c r="E3426" t="s">
        <v>186</v>
      </c>
      <c r="F3426" t="s">
        <v>10079</v>
      </c>
      <c r="G3426" t="s">
        <v>136</v>
      </c>
      <c r="H3426" t="s">
        <v>47</v>
      </c>
      <c r="I3426" t="s">
        <v>129</v>
      </c>
      <c r="J3426" t="s">
        <v>130</v>
      </c>
      <c r="K3426" t="s">
        <v>131</v>
      </c>
      <c r="L3426" t="s">
        <v>10080</v>
      </c>
      <c r="M3426" t="s">
        <v>10081</v>
      </c>
      <c r="N3426">
        <v>0.23638888799999999</v>
      </c>
      <c r="O3426">
        <v>0</v>
      </c>
      <c r="P3426">
        <v>0</v>
      </c>
      <c r="Q3426">
        <v>0</v>
      </c>
      <c r="R3426">
        <v>2</v>
      </c>
      <c r="S3426">
        <v>13</v>
      </c>
      <c r="T3426">
        <v>1053</v>
      </c>
      <c r="U3426">
        <v>0</v>
      </c>
      <c r="V3426">
        <v>0</v>
      </c>
      <c r="W3426">
        <v>0</v>
      </c>
      <c r="X3426">
        <v>0.47277799999999998</v>
      </c>
      <c r="Y3426">
        <v>3.0730559999999998</v>
      </c>
      <c r="Z3426">
        <v>248.91749899999999</v>
      </c>
    </row>
    <row r="3427" spans="1:26" x14ac:dyDescent="0.25">
      <c r="A3427">
        <v>2178746</v>
      </c>
      <c r="B3427">
        <v>1</v>
      </c>
      <c r="C3427" t="s">
        <v>76</v>
      </c>
      <c r="D3427" t="s">
        <v>95</v>
      </c>
      <c r="E3427" t="s">
        <v>126</v>
      </c>
      <c r="F3427" t="s">
        <v>2134</v>
      </c>
      <c r="G3427" t="s">
        <v>255</v>
      </c>
      <c r="H3427" t="s">
        <v>46</v>
      </c>
      <c r="I3427" t="s">
        <v>129</v>
      </c>
      <c r="J3427" t="s">
        <v>130</v>
      </c>
      <c r="K3427" t="s">
        <v>131</v>
      </c>
      <c r="L3427" t="s">
        <v>10082</v>
      </c>
      <c r="M3427" t="s">
        <v>10083</v>
      </c>
      <c r="N3427">
        <v>6.1747222219999998</v>
      </c>
      <c r="O3427">
        <v>0</v>
      </c>
      <c r="P3427">
        <v>0</v>
      </c>
      <c r="Q3427">
        <v>0</v>
      </c>
      <c r="R3427">
        <v>20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123.494444</v>
      </c>
      <c r="Y3427">
        <v>0</v>
      </c>
      <c r="Z3427">
        <v>0</v>
      </c>
    </row>
    <row r="3428" spans="1:26" x14ac:dyDescent="0.25">
      <c r="A3428">
        <v>2178812</v>
      </c>
      <c r="B3428">
        <v>1</v>
      </c>
      <c r="C3428" t="s">
        <v>76</v>
      </c>
      <c r="D3428" t="s">
        <v>92</v>
      </c>
      <c r="E3428" t="s">
        <v>181</v>
      </c>
      <c r="F3428" t="s">
        <v>10084</v>
      </c>
      <c r="G3428" t="s">
        <v>1384</v>
      </c>
      <c r="H3428" t="s">
        <v>46</v>
      </c>
      <c r="I3428" t="s">
        <v>129</v>
      </c>
      <c r="J3428" t="s">
        <v>130</v>
      </c>
      <c r="K3428" t="s">
        <v>131</v>
      </c>
      <c r="L3428" t="s">
        <v>10085</v>
      </c>
      <c r="M3428" t="s">
        <v>10086</v>
      </c>
      <c r="N3428">
        <v>3.5533333329999999</v>
      </c>
      <c r="O3428">
        <v>0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3.5533329999999999</v>
      </c>
      <c r="Y3428">
        <v>0</v>
      </c>
      <c r="Z3428">
        <v>0</v>
      </c>
    </row>
    <row r="3429" spans="1:26" x14ac:dyDescent="0.25">
      <c r="A3429">
        <v>2178754</v>
      </c>
      <c r="B3429">
        <v>1</v>
      </c>
      <c r="C3429" t="s">
        <v>76</v>
      </c>
      <c r="D3429" t="s">
        <v>90</v>
      </c>
      <c r="E3429" t="s">
        <v>181</v>
      </c>
      <c r="F3429" t="s">
        <v>10087</v>
      </c>
      <c r="G3429" t="s">
        <v>194</v>
      </c>
      <c r="H3429" t="s">
        <v>46</v>
      </c>
      <c r="I3429" t="s">
        <v>129</v>
      </c>
      <c r="J3429" t="s">
        <v>130</v>
      </c>
      <c r="K3429" t="s">
        <v>131</v>
      </c>
      <c r="L3429" t="s">
        <v>10088</v>
      </c>
      <c r="M3429" t="s">
        <v>10089</v>
      </c>
      <c r="N3429">
        <v>7.6633333329999997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1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7.6633329999999997</v>
      </c>
    </row>
    <row r="3430" spans="1:26" x14ac:dyDescent="0.25">
      <c r="A3430">
        <v>2178749</v>
      </c>
      <c r="B3430">
        <v>1</v>
      </c>
      <c r="C3430" t="s">
        <v>76</v>
      </c>
      <c r="D3430" t="s">
        <v>81</v>
      </c>
      <c r="E3430" t="s">
        <v>126</v>
      </c>
      <c r="F3430" t="s">
        <v>10090</v>
      </c>
      <c r="G3430" t="s">
        <v>128</v>
      </c>
      <c r="H3430" t="s">
        <v>46</v>
      </c>
      <c r="I3430" t="s">
        <v>129</v>
      </c>
      <c r="J3430" t="s">
        <v>130</v>
      </c>
      <c r="K3430" t="s">
        <v>131</v>
      </c>
      <c r="L3430" t="s">
        <v>10091</v>
      </c>
      <c r="M3430" t="s">
        <v>10092</v>
      </c>
      <c r="N3430">
        <v>6.9780555550000001</v>
      </c>
      <c r="O3430">
        <v>0</v>
      </c>
      <c r="P3430">
        <v>266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1856.1627779999999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2178807</v>
      </c>
      <c r="B3431">
        <v>1</v>
      </c>
      <c r="C3431" t="s">
        <v>76</v>
      </c>
      <c r="D3431" t="s">
        <v>96</v>
      </c>
      <c r="E3431" t="s">
        <v>186</v>
      </c>
      <c r="F3431" t="s">
        <v>6683</v>
      </c>
      <c r="G3431" t="s">
        <v>136</v>
      </c>
      <c r="H3431" t="s">
        <v>47</v>
      </c>
      <c r="I3431" t="s">
        <v>129</v>
      </c>
      <c r="J3431" t="s">
        <v>130</v>
      </c>
      <c r="K3431" t="s">
        <v>131</v>
      </c>
      <c r="L3431" t="s">
        <v>10078</v>
      </c>
      <c r="M3431" t="s">
        <v>10093</v>
      </c>
      <c r="N3431">
        <v>0.34555555500000001</v>
      </c>
      <c r="O3431">
        <v>69</v>
      </c>
      <c r="P3431">
        <v>3979</v>
      </c>
      <c r="Q3431">
        <v>0</v>
      </c>
      <c r="R3431">
        <v>0</v>
      </c>
      <c r="S3431">
        <v>0</v>
      </c>
      <c r="T3431">
        <v>0</v>
      </c>
      <c r="U3431">
        <v>23.843333000000001</v>
      </c>
      <c r="V3431">
        <v>1374.965553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2178789</v>
      </c>
      <c r="B3432">
        <v>1</v>
      </c>
      <c r="C3432" t="s">
        <v>76</v>
      </c>
      <c r="D3432" t="s">
        <v>103</v>
      </c>
      <c r="E3432" t="s">
        <v>181</v>
      </c>
      <c r="F3432" t="s">
        <v>10094</v>
      </c>
      <c r="G3432" t="s">
        <v>183</v>
      </c>
      <c r="H3432" t="s">
        <v>46</v>
      </c>
      <c r="I3432" t="s">
        <v>129</v>
      </c>
      <c r="J3432" t="s">
        <v>130</v>
      </c>
      <c r="K3432" t="s">
        <v>131</v>
      </c>
      <c r="L3432" t="s">
        <v>10095</v>
      </c>
      <c r="M3432" t="s">
        <v>10096</v>
      </c>
      <c r="N3432">
        <v>4.4655555549999999</v>
      </c>
      <c r="O3432">
        <v>0</v>
      </c>
      <c r="P3432">
        <v>0</v>
      </c>
      <c r="Q3432">
        <v>0</v>
      </c>
      <c r="R3432">
        <v>12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53.586666999999998</v>
      </c>
      <c r="Y3432">
        <v>0</v>
      </c>
      <c r="Z3432">
        <v>0</v>
      </c>
    </row>
    <row r="3433" spans="1:26" x14ac:dyDescent="0.25">
      <c r="A3433">
        <v>2178750</v>
      </c>
      <c r="B3433">
        <v>1</v>
      </c>
      <c r="C3433" t="s">
        <v>76</v>
      </c>
      <c r="D3433" t="s">
        <v>84</v>
      </c>
      <c r="E3433" t="s">
        <v>181</v>
      </c>
      <c r="F3433" t="s">
        <v>10097</v>
      </c>
      <c r="G3433" t="s">
        <v>183</v>
      </c>
      <c r="H3433" t="s">
        <v>46</v>
      </c>
      <c r="I3433" t="s">
        <v>129</v>
      </c>
      <c r="J3433" t="s">
        <v>130</v>
      </c>
      <c r="K3433" t="s">
        <v>131</v>
      </c>
      <c r="L3433" t="s">
        <v>10098</v>
      </c>
      <c r="M3433" t="s">
        <v>10099</v>
      </c>
      <c r="N3433">
        <v>3.1497222219999998</v>
      </c>
      <c r="O3433">
        <v>0</v>
      </c>
      <c r="P3433">
        <v>2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6.2994440000000003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2178748</v>
      </c>
      <c r="B3434">
        <v>1</v>
      </c>
      <c r="C3434" t="s">
        <v>76</v>
      </c>
      <c r="D3434" t="s">
        <v>103</v>
      </c>
      <c r="E3434" t="s">
        <v>134</v>
      </c>
      <c r="F3434" t="s">
        <v>10100</v>
      </c>
      <c r="G3434" t="s">
        <v>136</v>
      </c>
      <c r="H3434" t="s">
        <v>47</v>
      </c>
      <c r="I3434" t="s">
        <v>283</v>
      </c>
      <c r="J3434" t="s">
        <v>130</v>
      </c>
      <c r="K3434" t="s">
        <v>131</v>
      </c>
      <c r="L3434" t="s">
        <v>10101</v>
      </c>
      <c r="M3434" t="s">
        <v>10102</v>
      </c>
      <c r="N3434">
        <v>4.4444444E-2</v>
      </c>
      <c r="O3434">
        <v>0</v>
      </c>
      <c r="P3434">
        <v>0</v>
      </c>
      <c r="Q3434">
        <v>104</v>
      </c>
      <c r="R3434">
        <v>9122</v>
      </c>
      <c r="S3434">
        <v>14</v>
      </c>
      <c r="T3434">
        <v>31</v>
      </c>
      <c r="U3434">
        <v>0</v>
      </c>
      <c r="V3434">
        <v>0</v>
      </c>
      <c r="W3434">
        <v>4.6222219999999998</v>
      </c>
      <c r="X3434">
        <v>405.42221799999999</v>
      </c>
      <c r="Y3434">
        <v>0.62222200000000005</v>
      </c>
      <c r="Z3434">
        <v>1.3777779999999999</v>
      </c>
    </row>
    <row r="3435" spans="1:26" x14ac:dyDescent="0.25">
      <c r="A3435">
        <v>2178751</v>
      </c>
      <c r="B3435">
        <v>1</v>
      </c>
      <c r="C3435" t="s">
        <v>76</v>
      </c>
      <c r="D3435" t="s">
        <v>103</v>
      </c>
      <c r="E3435" t="s">
        <v>186</v>
      </c>
      <c r="F3435" t="s">
        <v>10103</v>
      </c>
      <c r="G3435" t="s">
        <v>136</v>
      </c>
      <c r="H3435" t="s">
        <v>47</v>
      </c>
      <c r="I3435" t="s">
        <v>129</v>
      </c>
      <c r="J3435" t="s">
        <v>130</v>
      </c>
      <c r="K3435" t="s">
        <v>131</v>
      </c>
      <c r="L3435" t="s">
        <v>10104</v>
      </c>
      <c r="M3435" t="s">
        <v>10105</v>
      </c>
      <c r="N3435">
        <v>0.259444444</v>
      </c>
      <c r="O3435">
        <v>0</v>
      </c>
      <c r="P3435">
        <v>0</v>
      </c>
      <c r="Q3435">
        <v>104</v>
      </c>
      <c r="R3435">
        <v>9153</v>
      </c>
      <c r="S3435">
        <v>14</v>
      </c>
      <c r="T3435">
        <v>31</v>
      </c>
      <c r="U3435">
        <v>0</v>
      </c>
      <c r="V3435">
        <v>0</v>
      </c>
      <c r="W3435">
        <v>26.982222</v>
      </c>
      <c r="X3435">
        <v>2374.6949960000002</v>
      </c>
      <c r="Y3435">
        <v>3.6322220000000001</v>
      </c>
      <c r="Z3435">
        <v>8.0427780000000002</v>
      </c>
    </row>
    <row r="3436" spans="1:26" x14ac:dyDescent="0.25">
      <c r="A3436">
        <v>2178756</v>
      </c>
      <c r="B3436">
        <v>1</v>
      </c>
      <c r="C3436" t="s">
        <v>76</v>
      </c>
      <c r="D3436" t="s">
        <v>90</v>
      </c>
      <c r="E3436" t="s">
        <v>186</v>
      </c>
      <c r="F3436" t="s">
        <v>10106</v>
      </c>
      <c r="G3436" t="s">
        <v>136</v>
      </c>
      <c r="H3436" t="s">
        <v>47</v>
      </c>
      <c r="I3436" t="s">
        <v>129</v>
      </c>
      <c r="J3436" t="s">
        <v>130</v>
      </c>
      <c r="K3436" t="s">
        <v>131</v>
      </c>
      <c r="L3436" t="s">
        <v>10107</v>
      </c>
      <c r="M3436" t="s">
        <v>10108</v>
      </c>
      <c r="N3436">
        <v>0.579166666</v>
      </c>
      <c r="O3436">
        <v>0</v>
      </c>
      <c r="P3436">
        <v>0</v>
      </c>
      <c r="Q3436">
        <v>0</v>
      </c>
      <c r="R3436">
        <v>33</v>
      </c>
      <c r="S3436">
        <v>1</v>
      </c>
      <c r="T3436">
        <v>98</v>
      </c>
      <c r="U3436">
        <v>0</v>
      </c>
      <c r="V3436">
        <v>0</v>
      </c>
      <c r="W3436">
        <v>0</v>
      </c>
      <c r="X3436">
        <v>19.112500000000001</v>
      </c>
      <c r="Y3436">
        <v>0.57916699999999999</v>
      </c>
      <c r="Z3436">
        <v>56.758333</v>
      </c>
    </row>
    <row r="3437" spans="1:26" x14ac:dyDescent="0.25">
      <c r="A3437">
        <v>2178761</v>
      </c>
      <c r="B3437">
        <v>1</v>
      </c>
      <c r="C3437" t="s">
        <v>76</v>
      </c>
      <c r="D3437" t="s">
        <v>88</v>
      </c>
      <c r="E3437" t="s">
        <v>126</v>
      </c>
      <c r="F3437" t="s">
        <v>10109</v>
      </c>
      <c r="G3437" t="s">
        <v>140</v>
      </c>
      <c r="H3437" t="s">
        <v>46</v>
      </c>
      <c r="I3437" t="s">
        <v>129</v>
      </c>
      <c r="J3437" t="s">
        <v>130</v>
      </c>
      <c r="K3437" t="s">
        <v>131</v>
      </c>
      <c r="L3437" t="s">
        <v>10110</v>
      </c>
      <c r="M3437" t="s">
        <v>10111</v>
      </c>
      <c r="N3437">
        <v>5.4813888879999997</v>
      </c>
      <c r="O3437">
        <v>0</v>
      </c>
      <c r="P3437">
        <v>30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164.441667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2178774</v>
      </c>
      <c r="B3438">
        <v>1</v>
      </c>
      <c r="C3438" t="s">
        <v>76</v>
      </c>
      <c r="D3438" t="s">
        <v>103</v>
      </c>
      <c r="E3438" t="s">
        <v>143</v>
      </c>
      <c r="F3438" t="s">
        <v>10112</v>
      </c>
      <c r="G3438" t="s">
        <v>145</v>
      </c>
      <c r="H3438" t="s">
        <v>47</v>
      </c>
      <c r="I3438" t="s">
        <v>129</v>
      </c>
      <c r="J3438" t="s">
        <v>130</v>
      </c>
      <c r="K3438" t="s">
        <v>131</v>
      </c>
      <c r="L3438" t="s">
        <v>10113</v>
      </c>
      <c r="M3438" t="s">
        <v>10114</v>
      </c>
      <c r="N3438">
        <v>4.4744444440000004</v>
      </c>
      <c r="O3438">
        <v>0</v>
      </c>
      <c r="P3438">
        <v>0</v>
      </c>
      <c r="Q3438">
        <v>3</v>
      </c>
      <c r="R3438">
        <v>1101</v>
      </c>
      <c r="S3438">
        <v>0</v>
      </c>
      <c r="T3438">
        <v>0</v>
      </c>
      <c r="U3438">
        <v>0</v>
      </c>
      <c r="V3438">
        <v>0</v>
      </c>
      <c r="W3438">
        <v>13.423333</v>
      </c>
      <c r="X3438">
        <v>4926.3633330000002</v>
      </c>
      <c r="Y3438">
        <v>0</v>
      </c>
      <c r="Z3438">
        <v>0</v>
      </c>
    </row>
    <row r="3439" spans="1:26" x14ac:dyDescent="0.25">
      <c r="A3439">
        <v>2178775</v>
      </c>
      <c r="B3439">
        <v>1</v>
      </c>
      <c r="C3439" t="s">
        <v>76</v>
      </c>
      <c r="D3439" t="s">
        <v>89</v>
      </c>
      <c r="E3439" t="s">
        <v>181</v>
      </c>
      <c r="F3439" t="s">
        <v>10115</v>
      </c>
      <c r="G3439" t="s">
        <v>183</v>
      </c>
      <c r="H3439" t="s">
        <v>46</v>
      </c>
      <c r="I3439" t="s">
        <v>129</v>
      </c>
      <c r="J3439" t="s">
        <v>130</v>
      </c>
      <c r="K3439" t="s">
        <v>131</v>
      </c>
      <c r="L3439" t="s">
        <v>10116</v>
      </c>
      <c r="M3439" t="s">
        <v>10117</v>
      </c>
      <c r="N3439">
        <v>1.600833333</v>
      </c>
      <c r="O3439">
        <v>0</v>
      </c>
      <c r="P3439">
        <v>5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8.0041670000000007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2178758</v>
      </c>
      <c r="B3440">
        <v>1</v>
      </c>
      <c r="C3440" t="s">
        <v>76</v>
      </c>
      <c r="D3440" t="s">
        <v>101</v>
      </c>
      <c r="E3440" t="s">
        <v>126</v>
      </c>
      <c r="F3440" t="s">
        <v>10118</v>
      </c>
      <c r="G3440" t="s">
        <v>163</v>
      </c>
      <c r="H3440" t="s">
        <v>46</v>
      </c>
      <c r="I3440" t="s">
        <v>129</v>
      </c>
      <c r="J3440" t="s">
        <v>130</v>
      </c>
      <c r="K3440" t="s">
        <v>131</v>
      </c>
      <c r="L3440" t="s">
        <v>10119</v>
      </c>
      <c r="M3440" t="s">
        <v>10120</v>
      </c>
      <c r="N3440">
        <v>0.35805555500000003</v>
      </c>
      <c r="O3440">
        <v>0</v>
      </c>
      <c r="P3440">
        <v>235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84.143055000000004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2178796</v>
      </c>
      <c r="B3441">
        <v>1</v>
      </c>
      <c r="C3441" t="s">
        <v>76</v>
      </c>
      <c r="D3441" t="s">
        <v>98</v>
      </c>
      <c r="E3441" t="s">
        <v>181</v>
      </c>
      <c r="F3441" t="s">
        <v>10121</v>
      </c>
      <c r="G3441" t="s">
        <v>194</v>
      </c>
      <c r="H3441" t="s">
        <v>46</v>
      </c>
      <c r="I3441" t="s">
        <v>129</v>
      </c>
      <c r="J3441" t="s">
        <v>130</v>
      </c>
      <c r="K3441" t="s">
        <v>131</v>
      </c>
      <c r="L3441" t="s">
        <v>10122</v>
      </c>
      <c r="M3441" t="s">
        <v>10123</v>
      </c>
      <c r="N3441">
        <v>2.9844444440000002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1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2.9844439999999999</v>
      </c>
    </row>
    <row r="3442" spans="1:26" x14ac:dyDescent="0.25">
      <c r="A3442">
        <v>2178759</v>
      </c>
      <c r="B3442">
        <v>1</v>
      </c>
      <c r="C3442" t="s">
        <v>77</v>
      </c>
      <c r="D3442" t="s">
        <v>118</v>
      </c>
      <c r="E3442" t="s">
        <v>161</v>
      </c>
      <c r="F3442" t="s">
        <v>979</v>
      </c>
      <c r="G3442" t="s">
        <v>140</v>
      </c>
      <c r="H3442" t="s">
        <v>46</v>
      </c>
      <c r="I3442" t="s">
        <v>129</v>
      </c>
      <c r="J3442" t="s">
        <v>130</v>
      </c>
      <c r="K3442" t="s">
        <v>131</v>
      </c>
      <c r="L3442" t="s">
        <v>10124</v>
      </c>
      <c r="M3442" t="s">
        <v>10125</v>
      </c>
      <c r="N3442">
        <v>1.4927777769999999</v>
      </c>
      <c r="O3442">
        <v>0</v>
      </c>
      <c r="P3442">
        <v>0</v>
      </c>
      <c r="Q3442">
        <v>0</v>
      </c>
      <c r="R3442">
        <v>0</v>
      </c>
      <c r="S3442">
        <v>1</v>
      </c>
      <c r="T3442">
        <v>279</v>
      </c>
      <c r="U3442">
        <v>0</v>
      </c>
      <c r="V3442">
        <v>0</v>
      </c>
      <c r="W3442">
        <v>0</v>
      </c>
      <c r="X3442">
        <v>0</v>
      </c>
      <c r="Y3442">
        <v>1.4927779999999999</v>
      </c>
      <c r="Z3442">
        <v>416.48500000000001</v>
      </c>
    </row>
    <row r="3443" spans="1:26" x14ac:dyDescent="0.25">
      <c r="A3443">
        <v>2178784</v>
      </c>
      <c r="B3443">
        <v>1</v>
      </c>
      <c r="C3443" t="s">
        <v>76</v>
      </c>
      <c r="D3443" t="s">
        <v>102</v>
      </c>
      <c r="E3443" t="s">
        <v>181</v>
      </c>
      <c r="F3443" t="s">
        <v>10126</v>
      </c>
      <c r="G3443" t="s">
        <v>287</v>
      </c>
      <c r="H3443" t="s">
        <v>46</v>
      </c>
      <c r="I3443" t="s">
        <v>129</v>
      </c>
      <c r="J3443" t="s">
        <v>130</v>
      </c>
      <c r="K3443" t="s">
        <v>131</v>
      </c>
      <c r="L3443" t="s">
        <v>10127</v>
      </c>
      <c r="M3443" t="s">
        <v>10128</v>
      </c>
      <c r="N3443">
        <v>8.4972222219999995</v>
      </c>
      <c r="O3443">
        <v>0</v>
      </c>
      <c r="P3443">
        <v>9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76.474999999999994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2178760</v>
      </c>
      <c r="B3444">
        <v>1</v>
      </c>
      <c r="C3444" t="s">
        <v>76</v>
      </c>
      <c r="D3444" t="s">
        <v>92</v>
      </c>
      <c r="E3444" t="s">
        <v>186</v>
      </c>
      <c r="F3444" t="s">
        <v>10129</v>
      </c>
      <c r="G3444" t="s">
        <v>136</v>
      </c>
      <c r="H3444" t="s">
        <v>47</v>
      </c>
      <c r="I3444" t="s">
        <v>129</v>
      </c>
      <c r="J3444" t="s">
        <v>130</v>
      </c>
      <c r="K3444" t="s">
        <v>131</v>
      </c>
      <c r="L3444" t="s">
        <v>10130</v>
      </c>
      <c r="M3444" t="s">
        <v>10131</v>
      </c>
      <c r="N3444">
        <v>0.35249999999999998</v>
      </c>
      <c r="O3444">
        <v>0</v>
      </c>
      <c r="P3444">
        <v>0</v>
      </c>
      <c r="Q3444">
        <v>18</v>
      </c>
      <c r="R3444">
        <v>469</v>
      </c>
      <c r="S3444">
        <v>53</v>
      </c>
      <c r="T3444">
        <v>5322</v>
      </c>
      <c r="U3444">
        <v>0</v>
      </c>
      <c r="V3444">
        <v>0</v>
      </c>
      <c r="W3444">
        <v>6.3449999999999998</v>
      </c>
      <c r="X3444">
        <v>165.32249999999999</v>
      </c>
      <c r="Y3444">
        <v>18.682500000000001</v>
      </c>
      <c r="Z3444">
        <v>1876.0050000000001</v>
      </c>
    </row>
    <row r="3445" spans="1:26" x14ac:dyDescent="0.25">
      <c r="A3445">
        <v>2178762</v>
      </c>
      <c r="B3445">
        <v>1</v>
      </c>
      <c r="C3445" t="s">
        <v>76</v>
      </c>
      <c r="D3445" t="s">
        <v>92</v>
      </c>
      <c r="E3445" t="s">
        <v>813</v>
      </c>
      <c r="F3445" t="s">
        <v>7577</v>
      </c>
      <c r="G3445" t="s">
        <v>201</v>
      </c>
      <c r="H3445" t="s">
        <v>47</v>
      </c>
      <c r="I3445" t="s">
        <v>129</v>
      </c>
      <c r="J3445" t="s">
        <v>130</v>
      </c>
      <c r="K3445" t="s">
        <v>131</v>
      </c>
      <c r="L3445" t="s">
        <v>10132</v>
      </c>
      <c r="M3445" t="s">
        <v>10133</v>
      </c>
      <c r="N3445">
        <v>6.2634999999999996E-2</v>
      </c>
      <c r="O3445">
        <v>0</v>
      </c>
      <c r="P3445">
        <v>0</v>
      </c>
      <c r="Q3445">
        <v>4</v>
      </c>
      <c r="R3445">
        <v>1182</v>
      </c>
      <c r="S3445">
        <v>6</v>
      </c>
      <c r="T3445">
        <v>438</v>
      </c>
      <c r="U3445">
        <v>0</v>
      </c>
      <c r="V3445">
        <v>0</v>
      </c>
      <c r="W3445">
        <v>0.25053999999999998</v>
      </c>
      <c r="X3445">
        <v>74.034570000000002</v>
      </c>
      <c r="Y3445">
        <v>0.37580999999999998</v>
      </c>
      <c r="Z3445">
        <v>27.43413</v>
      </c>
    </row>
    <row r="3446" spans="1:26" x14ac:dyDescent="0.25">
      <c r="A3446">
        <v>2178765</v>
      </c>
      <c r="B3446">
        <v>1</v>
      </c>
      <c r="C3446" t="s">
        <v>77</v>
      </c>
      <c r="D3446" t="s">
        <v>111</v>
      </c>
      <c r="E3446" t="s">
        <v>186</v>
      </c>
      <c r="F3446" t="s">
        <v>10134</v>
      </c>
      <c r="G3446" t="s">
        <v>1496</v>
      </c>
      <c r="H3446" t="s">
        <v>47</v>
      </c>
      <c r="I3446" t="s">
        <v>129</v>
      </c>
      <c r="J3446" t="s">
        <v>15</v>
      </c>
      <c r="K3446" t="s">
        <v>131</v>
      </c>
      <c r="L3446" t="s">
        <v>10135</v>
      </c>
      <c r="M3446" t="s">
        <v>10136</v>
      </c>
      <c r="N3446">
        <v>0.46222222200000002</v>
      </c>
      <c r="O3446">
        <v>0</v>
      </c>
      <c r="P3446">
        <v>0</v>
      </c>
      <c r="Q3446">
        <v>18</v>
      </c>
      <c r="R3446">
        <v>330</v>
      </c>
      <c r="S3446">
        <v>30</v>
      </c>
      <c r="T3446">
        <v>597</v>
      </c>
      <c r="U3446">
        <v>0</v>
      </c>
      <c r="V3446">
        <v>0</v>
      </c>
      <c r="W3446">
        <v>8.32</v>
      </c>
      <c r="X3446">
        <v>152.533333</v>
      </c>
      <c r="Y3446">
        <v>13.866667</v>
      </c>
      <c r="Z3446">
        <v>275.94666699999999</v>
      </c>
    </row>
    <row r="3447" spans="1:26" x14ac:dyDescent="0.25">
      <c r="A3447">
        <v>2178773</v>
      </c>
      <c r="B3447">
        <v>1</v>
      </c>
      <c r="C3447" t="s">
        <v>77</v>
      </c>
      <c r="D3447" t="s">
        <v>110</v>
      </c>
      <c r="E3447" t="s">
        <v>186</v>
      </c>
      <c r="F3447" t="s">
        <v>10137</v>
      </c>
      <c r="G3447" t="s">
        <v>136</v>
      </c>
      <c r="H3447" t="s">
        <v>47</v>
      </c>
      <c r="I3447" t="s">
        <v>129</v>
      </c>
      <c r="J3447" t="s">
        <v>130</v>
      </c>
      <c r="K3447" t="s">
        <v>131</v>
      </c>
      <c r="L3447" t="s">
        <v>10138</v>
      </c>
      <c r="M3447" t="s">
        <v>10139</v>
      </c>
      <c r="N3447">
        <v>0.46305555500000001</v>
      </c>
      <c r="O3447">
        <v>0</v>
      </c>
      <c r="P3447">
        <v>0</v>
      </c>
      <c r="Q3447">
        <v>0</v>
      </c>
      <c r="R3447">
        <v>0</v>
      </c>
      <c r="S3447">
        <v>30</v>
      </c>
      <c r="T3447">
        <v>2019</v>
      </c>
      <c r="U3447">
        <v>0</v>
      </c>
      <c r="V3447">
        <v>0</v>
      </c>
      <c r="W3447">
        <v>0</v>
      </c>
      <c r="X3447">
        <v>0</v>
      </c>
      <c r="Y3447">
        <v>13.891667</v>
      </c>
      <c r="Z3447">
        <v>934.90916600000003</v>
      </c>
    </row>
    <row r="3448" spans="1:26" x14ac:dyDescent="0.25">
      <c r="A3448">
        <v>2178772</v>
      </c>
      <c r="B3448">
        <v>1</v>
      </c>
      <c r="C3448" t="s">
        <v>76</v>
      </c>
      <c r="D3448" t="s">
        <v>104</v>
      </c>
      <c r="E3448" t="s">
        <v>161</v>
      </c>
      <c r="F3448" t="s">
        <v>10140</v>
      </c>
      <c r="G3448" t="s">
        <v>402</v>
      </c>
      <c r="H3448" t="s">
        <v>46</v>
      </c>
      <c r="I3448" t="s">
        <v>129</v>
      </c>
      <c r="J3448" t="s">
        <v>130</v>
      </c>
      <c r="K3448" t="s">
        <v>131</v>
      </c>
      <c r="L3448" t="s">
        <v>10141</v>
      </c>
      <c r="M3448" t="s">
        <v>10142</v>
      </c>
      <c r="N3448">
        <v>4.9397222220000003</v>
      </c>
      <c r="O3448">
        <v>0</v>
      </c>
      <c r="P3448">
        <v>0</v>
      </c>
      <c r="Q3448">
        <v>0</v>
      </c>
      <c r="R3448">
        <v>0</v>
      </c>
      <c r="S3448">
        <v>1</v>
      </c>
      <c r="T3448">
        <v>23</v>
      </c>
      <c r="U3448">
        <v>0</v>
      </c>
      <c r="V3448">
        <v>0</v>
      </c>
      <c r="W3448">
        <v>0</v>
      </c>
      <c r="X3448">
        <v>0</v>
      </c>
      <c r="Y3448">
        <v>4.9397219999999997</v>
      </c>
      <c r="Z3448">
        <v>113.61361100000001</v>
      </c>
    </row>
    <row r="3449" spans="1:26" x14ac:dyDescent="0.25">
      <c r="A3449">
        <v>2178787</v>
      </c>
      <c r="B3449">
        <v>1</v>
      </c>
      <c r="C3449" t="s">
        <v>76</v>
      </c>
      <c r="D3449" t="s">
        <v>80</v>
      </c>
      <c r="E3449" t="s">
        <v>181</v>
      </c>
      <c r="F3449" t="s">
        <v>10143</v>
      </c>
      <c r="G3449" t="s">
        <v>183</v>
      </c>
      <c r="H3449" t="s">
        <v>46</v>
      </c>
      <c r="I3449" t="s">
        <v>129</v>
      </c>
      <c r="J3449" t="s">
        <v>130</v>
      </c>
      <c r="K3449" t="s">
        <v>131</v>
      </c>
      <c r="L3449" t="s">
        <v>10144</v>
      </c>
      <c r="M3449" t="s">
        <v>10145</v>
      </c>
      <c r="N3449">
        <v>3.7827777770000002</v>
      </c>
      <c r="O3449">
        <v>0</v>
      </c>
      <c r="P3449">
        <v>7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26.479444000000001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2178777</v>
      </c>
      <c r="B3450">
        <v>1</v>
      </c>
      <c r="C3450" t="s">
        <v>76</v>
      </c>
      <c r="D3450" t="s">
        <v>96</v>
      </c>
      <c r="E3450" t="s">
        <v>126</v>
      </c>
      <c r="F3450" t="s">
        <v>10146</v>
      </c>
      <c r="G3450" t="s">
        <v>128</v>
      </c>
      <c r="H3450" t="s">
        <v>46</v>
      </c>
      <c r="I3450" t="s">
        <v>129</v>
      </c>
      <c r="J3450" t="s">
        <v>130</v>
      </c>
      <c r="K3450" t="s">
        <v>131</v>
      </c>
      <c r="L3450" t="s">
        <v>10147</v>
      </c>
      <c r="M3450" t="s">
        <v>10148</v>
      </c>
      <c r="N3450">
        <v>6.3344444439999998</v>
      </c>
      <c r="O3450">
        <v>0</v>
      </c>
      <c r="P3450">
        <v>10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63.344444000000003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2178776</v>
      </c>
      <c r="B3451">
        <v>1</v>
      </c>
      <c r="C3451" t="s">
        <v>76</v>
      </c>
      <c r="D3451" t="s">
        <v>103</v>
      </c>
      <c r="E3451" t="s">
        <v>186</v>
      </c>
      <c r="F3451" t="s">
        <v>10149</v>
      </c>
      <c r="G3451" t="s">
        <v>136</v>
      </c>
      <c r="H3451" t="s">
        <v>47</v>
      </c>
      <c r="I3451" t="s">
        <v>283</v>
      </c>
      <c r="J3451" t="s">
        <v>130</v>
      </c>
      <c r="K3451" t="s">
        <v>131</v>
      </c>
      <c r="L3451" t="s">
        <v>10150</v>
      </c>
      <c r="M3451" t="s">
        <v>10151</v>
      </c>
      <c r="N3451">
        <v>7.4999999999999997E-3</v>
      </c>
      <c r="O3451">
        <v>0</v>
      </c>
      <c r="P3451">
        <v>0</v>
      </c>
      <c r="Q3451">
        <v>15</v>
      </c>
      <c r="R3451">
        <v>1097</v>
      </c>
      <c r="S3451">
        <v>17</v>
      </c>
      <c r="T3451">
        <v>563</v>
      </c>
      <c r="U3451">
        <v>0</v>
      </c>
      <c r="V3451">
        <v>0</v>
      </c>
      <c r="W3451">
        <v>0.1125</v>
      </c>
      <c r="X3451">
        <v>8.2274999999999991</v>
      </c>
      <c r="Y3451">
        <v>0.1275</v>
      </c>
      <c r="Z3451">
        <v>4.2225000000000001</v>
      </c>
    </row>
    <row r="3452" spans="1:26" x14ac:dyDescent="0.25">
      <c r="A3452">
        <v>2178781</v>
      </c>
      <c r="B3452">
        <v>1</v>
      </c>
      <c r="C3452" t="s">
        <v>76</v>
      </c>
      <c r="D3452" t="s">
        <v>86</v>
      </c>
      <c r="E3452" t="s">
        <v>126</v>
      </c>
      <c r="F3452" t="s">
        <v>10152</v>
      </c>
      <c r="G3452" t="s">
        <v>128</v>
      </c>
      <c r="H3452" t="s">
        <v>46</v>
      </c>
      <c r="I3452" t="s">
        <v>129</v>
      </c>
      <c r="J3452" t="s">
        <v>130</v>
      </c>
      <c r="K3452" t="s">
        <v>131</v>
      </c>
      <c r="L3452" t="s">
        <v>10153</v>
      </c>
      <c r="M3452" t="s">
        <v>10154</v>
      </c>
      <c r="N3452">
        <v>3.0666666660000002</v>
      </c>
      <c r="O3452">
        <v>0</v>
      </c>
      <c r="P3452">
        <v>134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410.933333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2178780</v>
      </c>
      <c r="B3453">
        <v>1</v>
      </c>
      <c r="C3453" t="s">
        <v>76</v>
      </c>
      <c r="D3453" t="s">
        <v>103</v>
      </c>
      <c r="E3453" t="s">
        <v>186</v>
      </c>
      <c r="F3453" t="s">
        <v>10155</v>
      </c>
      <c r="G3453" t="s">
        <v>136</v>
      </c>
      <c r="H3453" t="s">
        <v>47</v>
      </c>
      <c r="I3453" t="s">
        <v>129</v>
      </c>
      <c r="J3453" t="s">
        <v>130</v>
      </c>
      <c r="K3453" t="s">
        <v>131</v>
      </c>
      <c r="L3453" t="s">
        <v>10156</v>
      </c>
      <c r="M3453" t="s">
        <v>10157</v>
      </c>
      <c r="N3453">
        <v>0.27916666600000001</v>
      </c>
      <c r="O3453">
        <v>0</v>
      </c>
      <c r="P3453">
        <v>0</v>
      </c>
      <c r="Q3453">
        <v>15</v>
      </c>
      <c r="R3453">
        <v>217</v>
      </c>
      <c r="S3453">
        <v>91</v>
      </c>
      <c r="T3453">
        <v>833</v>
      </c>
      <c r="U3453">
        <v>0</v>
      </c>
      <c r="V3453">
        <v>0</v>
      </c>
      <c r="W3453">
        <v>4.1875</v>
      </c>
      <c r="X3453">
        <v>60.579166999999998</v>
      </c>
      <c r="Y3453">
        <v>25.404167000000001</v>
      </c>
      <c r="Z3453">
        <v>232.54583299999999</v>
      </c>
    </row>
    <row r="3454" spans="1:26" x14ac:dyDescent="0.25">
      <c r="A3454">
        <v>2178783</v>
      </c>
      <c r="B3454">
        <v>1</v>
      </c>
      <c r="C3454" t="s">
        <v>76</v>
      </c>
      <c r="D3454" t="s">
        <v>79</v>
      </c>
      <c r="E3454" t="s">
        <v>161</v>
      </c>
      <c r="F3454" t="s">
        <v>10158</v>
      </c>
      <c r="G3454" t="s">
        <v>128</v>
      </c>
      <c r="H3454" t="s">
        <v>46</v>
      </c>
      <c r="I3454" t="s">
        <v>129</v>
      </c>
      <c r="J3454" t="s">
        <v>130</v>
      </c>
      <c r="K3454" t="s">
        <v>131</v>
      </c>
      <c r="L3454" t="s">
        <v>10159</v>
      </c>
      <c r="M3454" t="s">
        <v>10160</v>
      </c>
      <c r="N3454">
        <v>1.6644444439999999</v>
      </c>
      <c r="O3454">
        <v>1</v>
      </c>
      <c r="P3454">
        <v>77</v>
      </c>
      <c r="Q3454">
        <v>0</v>
      </c>
      <c r="R3454">
        <v>0</v>
      </c>
      <c r="S3454">
        <v>0</v>
      </c>
      <c r="T3454">
        <v>0</v>
      </c>
      <c r="U3454">
        <v>1.664444</v>
      </c>
      <c r="V3454">
        <v>128.16222200000001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2178786</v>
      </c>
      <c r="B3455">
        <v>1</v>
      </c>
      <c r="C3455" t="s">
        <v>76</v>
      </c>
      <c r="D3455" t="s">
        <v>104</v>
      </c>
      <c r="E3455" t="s">
        <v>126</v>
      </c>
      <c r="F3455" t="s">
        <v>604</v>
      </c>
      <c r="G3455" t="s">
        <v>128</v>
      </c>
      <c r="H3455" t="s">
        <v>46</v>
      </c>
      <c r="I3455" t="s">
        <v>129</v>
      </c>
      <c r="J3455" t="s">
        <v>130</v>
      </c>
      <c r="K3455" t="s">
        <v>131</v>
      </c>
      <c r="L3455" t="s">
        <v>10161</v>
      </c>
      <c r="M3455" t="s">
        <v>10162</v>
      </c>
      <c r="N3455">
        <v>1.5047222220000001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13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19.561388999999998</v>
      </c>
    </row>
    <row r="3456" spans="1:26" x14ac:dyDescent="0.25">
      <c r="A3456">
        <v>2178785</v>
      </c>
      <c r="B3456">
        <v>1</v>
      </c>
      <c r="C3456" t="s">
        <v>77</v>
      </c>
      <c r="D3456" t="s">
        <v>110</v>
      </c>
      <c r="E3456" t="s">
        <v>143</v>
      </c>
      <c r="F3456" t="s">
        <v>10163</v>
      </c>
      <c r="G3456" t="s">
        <v>136</v>
      </c>
      <c r="H3456" t="s">
        <v>47</v>
      </c>
      <c r="I3456" t="s">
        <v>283</v>
      </c>
      <c r="J3456" t="s">
        <v>130</v>
      </c>
      <c r="K3456" t="s">
        <v>131</v>
      </c>
      <c r="L3456" t="s">
        <v>10164</v>
      </c>
      <c r="M3456" t="s">
        <v>10165</v>
      </c>
      <c r="N3456">
        <v>1.1111111E-2</v>
      </c>
      <c r="O3456">
        <v>0</v>
      </c>
      <c r="P3456">
        <v>1</v>
      </c>
      <c r="Q3456">
        <v>0</v>
      </c>
      <c r="R3456">
        <v>0</v>
      </c>
      <c r="S3456">
        <v>17</v>
      </c>
      <c r="T3456">
        <v>562</v>
      </c>
      <c r="U3456">
        <v>0</v>
      </c>
      <c r="V3456">
        <v>1.1110999999999999E-2</v>
      </c>
      <c r="W3456">
        <v>0</v>
      </c>
      <c r="X3456">
        <v>0</v>
      </c>
      <c r="Y3456">
        <v>0.188889</v>
      </c>
      <c r="Z3456">
        <v>6.2444439999999997</v>
      </c>
    </row>
    <row r="3457" spans="1:26" x14ac:dyDescent="0.25">
      <c r="A3457">
        <v>2178788</v>
      </c>
      <c r="B3457">
        <v>1</v>
      </c>
      <c r="C3457" t="s">
        <v>76</v>
      </c>
      <c r="D3457" t="s">
        <v>99</v>
      </c>
      <c r="E3457" t="s">
        <v>186</v>
      </c>
      <c r="F3457" t="s">
        <v>10166</v>
      </c>
      <c r="G3457" t="s">
        <v>136</v>
      </c>
      <c r="H3457" t="s">
        <v>47</v>
      </c>
      <c r="I3457" t="s">
        <v>129</v>
      </c>
      <c r="J3457" t="s">
        <v>130</v>
      </c>
      <c r="K3457" t="s">
        <v>131</v>
      </c>
      <c r="L3457" t="s">
        <v>10167</v>
      </c>
      <c r="M3457" t="s">
        <v>10168</v>
      </c>
      <c r="N3457">
        <v>0.84472222200000002</v>
      </c>
      <c r="O3457">
        <v>5</v>
      </c>
      <c r="P3457">
        <v>334</v>
      </c>
      <c r="Q3457">
        <v>0</v>
      </c>
      <c r="R3457">
        <v>0</v>
      </c>
      <c r="S3457">
        <v>0</v>
      </c>
      <c r="T3457">
        <v>0</v>
      </c>
      <c r="U3457">
        <v>4.223611</v>
      </c>
      <c r="V3457">
        <v>282.13722200000001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2178800</v>
      </c>
      <c r="B3458">
        <v>1</v>
      </c>
      <c r="C3458" t="s">
        <v>76</v>
      </c>
      <c r="D3458" t="s">
        <v>94</v>
      </c>
      <c r="E3458" t="s">
        <v>126</v>
      </c>
      <c r="F3458" t="s">
        <v>10169</v>
      </c>
      <c r="G3458" t="s">
        <v>128</v>
      </c>
      <c r="H3458" t="s">
        <v>46</v>
      </c>
      <c r="I3458" t="s">
        <v>129</v>
      </c>
      <c r="J3458" t="s">
        <v>130</v>
      </c>
      <c r="K3458" t="s">
        <v>131</v>
      </c>
      <c r="L3458" t="s">
        <v>10170</v>
      </c>
      <c r="M3458" t="s">
        <v>10171</v>
      </c>
      <c r="N3458">
        <v>8.3069444440000009</v>
      </c>
      <c r="O3458">
        <v>0</v>
      </c>
      <c r="P3458">
        <v>4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33.227778000000001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2178804</v>
      </c>
      <c r="B3459">
        <v>1</v>
      </c>
      <c r="C3459" t="s">
        <v>76</v>
      </c>
      <c r="D3459" t="s">
        <v>93</v>
      </c>
      <c r="E3459" t="s">
        <v>126</v>
      </c>
      <c r="F3459" t="s">
        <v>10172</v>
      </c>
      <c r="G3459" t="s">
        <v>140</v>
      </c>
      <c r="H3459" t="s">
        <v>46</v>
      </c>
      <c r="I3459" t="s">
        <v>129</v>
      </c>
      <c r="J3459" t="s">
        <v>130</v>
      </c>
      <c r="K3459" t="s">
        <v>131</v>
      </c>
      <c r="L3459" t="s">
        <v>10173</v>
      </c>
      <c r="M3459" t="s">
        <v>10174</v>
      </c>
      <c r="N3459">
        <v>1.8358333330000001</v>
      </c>
      <c r="O3459">
        <v>0</v>
      </c>
      <c r="P3459">
        <v>25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45.895833000000003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2178795</v>
      </c>
      <c r="B3460">
        <v>1</v>
      </c>
      <c r="C3460" t="s">
        <v>76</v>
      </c>
      <c r="D3460" t="s">
        <v>89</v>
      </c>
      <c r="E3460" t="s">
        <v>126</v>
      </c>
      <c r="F3460" t="s">
        <v>10175</v>
      </c>
      <c r="G3460" t="s">
        <v>128</v>
      </c>
      <c r="H3460" t="s">
        <v>46</v>
      </c>
      <c r="I3460" t="s">
        <v>129</v>
      </c>
      <c r="J3460" t="s">
        <v>130</v>
      </c>
      <c r="K3460" t="s">
        <v>131</v>
      </c>
      <c r="L3460" t="s">
        <v>10176</v>
      </c>
      <c r="M3460" t="s">
        <v>10177</v>
      </c>
      <c r="N3460">
        <v>7.7002777770000002</v>
      </c>
      <c r="O3460">
        <v>0</v>
      </c>
      <c r="P3460">
        <v>9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69.302499999999995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2178805</v>
      </c>
      <c r="B3461">
        <v>1</v>
      </c>
      <c r="C3461" t="s">
        <v>76</v>
      </c>
      <c r="D3461" t="s">
        <v>90</v>
      </c>
      <c r="E3461" t="s">
        <v>126</v>
      </c>
      <c r="F3461" t="s">
        <v>10178</v>
      </c>
      <c r="G3461" t="s">
        <v>636</v>
      </c>
      <c r="H3461" t="s">
        <v>46</v>
      </c>
      <c r="I3461" t="s">
        <v>129</v>
      </c>
      <c r="J3461" t="s">
        <v>15</v>
      </c>
      <c r="K3461" t="s">
        <v>131</v>
      </c>
      <c r="L3461" t="s">
        <v>10179</v>
      </c>
      <c r="M3461" t="s">
        <v>10180</v>
      </c>
      <c r="N3461">
        <v>1.031666666</v>
      </c>
      <c r="O3461">
        <v>0</v>
      </c>
      <c r="P3461">
        <v>51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52.615000000000002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2178794</v>
      </c>
      <c r="B3462">
        <v>1</v>
      </c>
      <c r="C3462" t="s">
        <v>76</v>
      </c>
      <c r="D3462" t="s">
        <v>96</v>
      </c>
      <c r="E3462" t="s">
        <v>186</v>
      </c>
      <c r="F3462" t="s">
        <v>10181</v>
      </c>
      <c r="G3462" t="s">
        <v>136</v>
      </c>
      <c r="H3462" t="s">
        <v>47</v>
      </c>
      <c r="I3462" t="s">
        <v>129</v>
      </c>
      <c r="J3462" t="s">
        <v>130</v>
      </c>
      <c r="K3462" t="s">
        <v>131</v>
      </c>
      <c r="L3462" t="s">
        <v>10182</v>
      </c>
      <c r="M3462" t="s">
        <v>10183</v>
      </c>
      <c r="N3462">
        <v>7.7777777000000006E-2</v>
      </c>
      <c r="O3462">
        <v>37</v>
      </c>
      <c r="P3462">
        <v>837</v>
      </c>
      <c r="Q3462">
        <v>0</v>
      </c>
      <c r="R3462">
        <v>0</v>
      </c>
      <c r="S3462">
        <v>0</v>
      </c>
      <c r="T3462">
        <v>0</v>
      </c>
      <c r="U3462">
        <v>2.8777780000000002</v>
      </c>
      <c r="V3462">
        <v>65.099998999999997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2178802</v>
      </c>
      <c r="B3463">
        <v>1</v>
      </c>
      <c r="C3463" t="s">
        <v>76</v>
      </c>
      <c r="D3463" t="s">
        <v>104</v>
      </c>
      <c r="E3463" t="s">
        <v>126</v>
      </c>
      <c r="F3463" t="s">
        <v>10184</v>
      </c>
      <c r="G3463" t="s">
        <v>128</v>
      </c>
      <c r="H3463" t="s">
        <v>46</v>
      </c>
      <c r="I3463" t="s">
        <v>129</v>
      </c>
      <c r="J3463" t="s">
        <v>130</v>
      </c>
      <c r="K3463" t="s">
        <v>131</v>
      </c>
      <c r="L3463" t="s">
        <v>10185</v>
      </c>
      <c r="M3463" t="s">
        <v>10186</v>
      </c>
      <c r="N3463">
        <v>4.8388888879999996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26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125.811111</v>
      </c>
    </row>
    <row r="3464" spans="1:26" x14ac:dyDescent="0.25">
      <c r="A3464">
        <v>2178799</v>
      </c>
      <c r="B3464">
        <v>1</v>
      </c>
      <c r="C3464" t="s">
        <v>77</v>
      </c>
      <c r="D3464" t="s">
        <v>108</v>
      </c>
      <c r="E3464" t="s">
        <v>813</v>
      </c>
      <c r="F3464" t="s">
        <v>5163</v>
      </c>
      <c r="G3464" t="s">
        <v>136</v>
      </c>
      <c r="H3464" t="s">
        <v>47</v>
      </c>
      <c r="I3464" t="s">
        <v>283</v>
      </c>
      <c r="J3464" t="s">
        <v>130</v>
      </c>
      <c r="K3464" t="s">
        <v>131</v>
      </c>
      <c r="L3464" t="s">
        <v>10187</v>
      </c>
      <c r="M3464" t="s">
        <v>10188</v>
      </c>
      <c r="N3464">
        <v>0.05</v>
      </c>
      <c r="O3464">
        <v>470</v>
      </c>
      <c r="P3464">
        <v>3481</v>
      </c>
      <c r="Q3464">
        <v>27</v>
      </c>
      <c r="R3464">
        <v>6</v>
      </c>
      <c r="S3464">
        <v>278</v>
      </c>
      <c r="T3464">
        <v>2282</v>
      </c>
      <c r="U3464">
        <v>23.5</v>
      </c>
      <c r="V3464">
        <v>174.05</v>
      </c>
      <c r="W3464">
        <v>1.35</v>
      </c>
      <c r="X3464">
        <v>0.3</v>
      </c>
      <c r="Y3464">
        <v>13.9</v>
      </c>
      <c r="Z3464">
        <v>114.1</v>
      </c>
    </row>
    <row r="3465" spans="1:26" x14ac:dyDescent="0.25">
      <c r="A3465">
        <v>2178808</v>
      </c>
      <c r="B3465">
        <v>1</v>
      </c>
      <c r="C3465" t="s">
        <v>77</v>
      </c>
      <c r="D3465" t="s">
        <v>108</v>
      </c>
      <c r="E3465" t="s">
        <v>181</v>
      </c>
      <c r="F3465" t="s">
        <v>10189</v>
      </c>
      <c r="G3465" t="s">
        <v>194</v>
      </c>
      <c r="H3465" t="s">
        <v>46</v>
      </c>
      <c r="I3465" t="s">
        <v>129</v>
      </c>
      <c r="J3465" t="s">
        <v>130</v>
      </c>
      <c r="K3465" t="s">
        <v>131</v>
      </c>
      <c r="L3465" t="s">
        <v>10190</v>
      </c>
      <c r="M3465" t="s">
        <v>10191</v>
      </c>
      <c r="N3465">
        <v>3.313055555</v>
      </c>
      <c r="O3465">
        <v>0</v>
      </c>
      <c r="P3465">
        <v>1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3.313056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2178849</v>
      </c>
      <c r="B3466">
        <v>1</v>
      </c>
      <c r="C3466" t="s">
        <v>77</v>
      </c>
      <c r="D3466" t="s">
        <v>110</v>
      </c>
      <c r="E3466" t="s">
        <v>126</v>
      </c>
      <c r="F3466" t="s">
        <v>10192</v>
      </c>
      <c r="G3466" t="s">
        <v>128</v>
      </c>
      <c r="H3466" t="s">
        <v>46</v>
      </c>
      <c r="I3466" t="s">
        <v>129</v>
      </c>
      <c r="J3466" t="s">
        <v>130</v>
      </c>
      <c r="K3466" t="s">
        <v>131</v>
      </c>
      <c r="L3466" t="s">
        <v>10193</v>
      </c>
      <c r="M3466" t="s">
        <v>10194</v>
      </c>
      <c r="N3466">
        <v>2.5466666660000001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82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208.82666699999999</v>
      </c>
    </row>
    <row r="3467" spans="1:26" x14ac:dyDescent="0.25">
      <c r="A3467">
        <v>2178810</v>
      </c>
      <c r="B3467">
        <v>1</v>
      </c>
      <c r="C3467" t="s">
        <v>76</v>
      </c>
      <c r="D3467" t="s">
        <v>97</v>
      </c>
      <c r="E3467" t="s">
        <v>181</v>
      </c>
      <c r="F3467" t="s">
        <v>10195</v>
      </c>
      <c r="G3467" t="s">
        <v>194</v>
      </c>
      <c r="H3467" t="s">
        <v>46</v>
      </c>
      <c r="I3467" t="s">
        <v>129</v>
      </c>
      <c r="J3467" t="s">
        <v>130</v>
      </c>
      <c r="K3467" t="s">
        <v>131</v>
      </c>
      <c r="L3467" t="s">
        <v>10196</v>
      </c>
      <c r="M3467" t="s">
        <v>10197</v>
      </c>
      <c r="N3467">
        <v>3.0977777770000001</v>
      </c>
      <c r="O3467">
        <v>0</v>
      </c>
      <c r="P3467">
        <v>1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3.0977779999999999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2178842</v>
      </c>
      <c r="B3468">
        <v>1</v>
      </c>
      <c r="C3468" t="s">
        <v>76</v>
      </c>
      <c r="D3468" t="s">
        <v>91</v>
      </c>
      <c r="E3468" t="s">
        <v>186</v>
      </c>
      <c r="F3468" t="s">
        <v>10198</v>
      </c>
      <c r="G3468" t="s">
        <v>8037</v>
      </c>
      <c r="H3468" t="s">
        <v>47</v>
      </c>
      <c r="I3468" t="s">
        <v>129</v>
      </c>
      <c r="J3468" t="s">
        <v>130</v>
      </c>
      <c r="K3468" t="s">
        <v>131</v>
      </c>
      <c r="L3468" t="s">
        <v>10199</v>
      </c>
      <c r="M3468" t="s">
        <v>10200</v>
      </c>
      <c r="N3468">
        <v>1.089444444</v>
      </c>
      <c r="O3468">
        <v>15</v>
      </c>
      <c r="P3468">
        <v>60</v>
      </c>
      <c r="Q3468">
        <v>0</v>
      </c>
      <c r="R3468">
        <v>0</v>
      </c>
      <c r="S3468">
        <v>0</v>
      </c>
      <c r="T3468">
        <v>0</v>
      </c>
      <c r="U3468">
        <v>16.341667000000001</v>
      </c>
      <c r="V3468">
        <v>65.366667000000007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2178830</v>
      </c>
      <c r="B3469">
        <v>1</v>
      </c>
      <c r="C3469" t="s">
        <v>76</v>
      </c>
      <c r="D3469" t="s">
        <v>93</v>
      </c>
      <c r="E3469" t="s">
        <v>143</v>
      </c>
      <c r="F3469" t="s">
        <v>10201</v>
      </c>
      <c r="G3469" t="s">
        <v>425</v>
      </c>
      <c r="H3469" t="s">
        <v>47</v>
      </c>
      <c r="I3469" t="s">
        <v>129</v>
      </c>
      <c r="J3469" t="s">
        <v>130</v>
      </c>
      <c r="K3469" t="s">
        <v>131</v>
      </c>
      <c r="L3469" t="s">
        <v>10202</v>
      </c>
      <c r="M3469" t="s">
        <v>10203</v>
      </c>
      <c r="N3469">
        <v>5.6461111109999997</v>
      </c>
      <c r="O3469">
        <v>1</v>
      </c>
      <c r="P3469">
        <v>138</v>
      </c>
      <c r="Q3469">
        <v>0</v>
      </c>
      <c r="R3469">
        <v>0</v>
      </c>
      <c r="S3469">
        <v>0</v>
      </c>
      <c r="T3469">
        <v>0</v>
      </c>
      <c r="U3469">
        <v>5.6461110000000003</v>
      </c>
      <c r="V3469">
        <v>779.16333299999997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2178835</v>
      </c>
      <c r="B3470">
        <v>1</v>
      </c>
      <c r="C3470" t="s">
        <v>76</v>
      </c>
      <c r="D3470" t="s">
        <v>95</v>
      </c>
      <c r="E3470" t="s">
        <v>143</v>
      </c>
      <c r="F3470" t="s">
        <v>10204</v>
      </c>
      <c r="G3470" t="s">
        <v>145</v>
      </c>
      <c r="H3470" t="s">
        <v>47</v>
      </c>
      <c r="I3470" t="s">
        <v>129</v>
      </c>
      <c r="J3470" t="s">
        <v>130</v>
      </c>
      <c r="K3470" t="s">
        <v>131</v>
      </c>
      <c r="L3470" t="s">
        <v>10202</v>
      </c>
      <c r="M3470" t="s">
        <v>10205</v>
      </c>
      <c r="N3470">
        <v>5.2194444439999996</v>
      </c>
      <c r="O3470">
        <v>3</v>
      </c>
      <c r="P3470">
        <v>54</v>
      </c>
      <c r="Q3470">
        <v>0</v>
      </c>
      <c r="R3470">
        <v>0</v>
      </c>
      <c r="S3470">
        <v>0</v>
      </c>
      <c r="T3470">
        <v>0</v>
      </c>
      <c r="U3470">
        <v>15.658333000000001</v>
      </c>
      <c r="V3470">
        <v>281.85000000000002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2178814</v>
      </c>
      <c r="B3471">
        <v>1</v>
      </c>
      <c r="C3471" t="s">
        <v>77</v>
      </c>
      <c r="D3471" t="s">
        <v>114</v>
      </c>
      <c r="E3471" t="s">
        <v>181</v>
      </c>
      <c r="F3471" t="s">
        <v>9830</v>
      </c>
      <c r="G3471" t="s">
        <v>194</v>
      </c>
      <c r="H3471" t="s">
        <v>46</v>
      </c>
      <c r="I3471" t="s">
        <v>129</v>
      </c>
      <c r="J3471" t="s">
        <v>130</v>
      </c>
      <c r="K3471" t="s">
        <v>131</v>
      </c>
      <c r="L3471" t="s">
        <v>10206</v>
      </c>
      <c r="M3471" t="s">
        <v>10207</v>
      </c>
      <c r="N3471">
        <v>0.72444444399999997</v>
      </c>
      <c r="O3471">
        <v>0</v>
      </c>
      <c r="P3471">
        <v>3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2.173333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2178813</v>
      </c>
      <c r="B3472">
        <v>1</v>
      </c>
      <c r="C3472" t="s">
        <v>76</v>
      </c>
      <c r="D3472" t="s">
        <v>102</v>
      </c>
      <c r="E3472" t="s">
        <v>181</v>
      </c>
      <c r="F3472" t="s">
        <v>10208</v>
      </c>
      <c r="G3472" t="s">
        <v>194</v>
      </c>
      <c r="H3472" t="s">
        <v>46</v>
      </c>
      <c r="I3472" t="s">
        <v>129</v>
      </c>
      <c r="J3472" t="s">
        <v>130</v>
      </c>
      <c r="K3472" t="s">
        <v>131</v>
      </c>
      <c r="L3472" t="s">
        <v>10209</v>
      </c>
      <c r="M3472" t="s">
        <v>10210</v>
      </c>
      <c r="N3472">
        <v>5.7861111110000003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1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5.786111</v>
      </c>
    </row>
    <row r="3473" spans="1:26" x14ac:dyDescent="0.25">
      <c r="A3473">
        <v>2178811</v>
      </c>
      <c r="B3473">
        <v>1</v>
      </c>
      <c r="C3473" t="s">
        <v>77</v>
      </c>
      <c r="D3473" t="s">
        <v>124</v>
      </c>
      <c r="E3473" t="s">
        <v>718</v>
      </c>
      <c r="F3473" t="s">
        <v>9691</v>
      </c>
      <c r="G3473" t="s">
        <v>269</v>
      </c>
      <c r="H3473" t="s">
        <v>46</v>
      </c>
      <c r="I3473" t="s">
        <v>129</v>
      </c>
      <c r="J3473" t="s">
        <v>130</v>
      </c>
      <c r="K3473" t="s">
        <v>131</v>
      </c>
      <c r="L3473" t="s">
        <v>10211</v>
      </c>
      <c r="M3473" t="s">
        <v>10212</v>
      </c>
      <c r="N3473">
        <v>4.7225000000000001</v>
      </c>
      <c r="O3473">
        <v>0</v>
      </c>
      <c r="P3473">
        <v>5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23.612500000000001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2178816</v>
      </c>
      <c r="B3474">
        <v>1</v>
      </c>
      <c r="C3474" t="s">
        <v>77</v>
      </c>
      <c r="D3474" t="s">
        <v>111</v>
      </c>
      <c r="E3474" t="s">
        <v>143</v>
      </c>
      <c r="F3474" t="s">
        <v>10213</v>
      </c>
      <c r="G3474" t="s">
        <v>145</v>
      </c>
      <c r="H3474" t="s">
        <v>47</v>
      </c>
      <c r="I3474" t="s">
        <v>129</v>
      </c>
      <c r="J3474" t="s">
        <v>130</v>
      </c>
      <c r="K3474" t="s">
        <v>131</v>
      </c>
      <c r="L3474" t="s">
        <v>10214</v>
      </c>
      <c r="M3474" t="s">
        <v>10215</v>
      </c>
      <c r="N3474">
        <v>1.771111111</v>
      </c>
      <c r="O3474">
        <v>0</v>
      </c>
      <c r="P3474">
        <v>0</v>
      </c>
      <c r="Q3474">
        <v>0</v>
      </c>
      <c r="R3474">
        <v>0</v>
      </c>
      <c r="S3474">
        <v>1</v>
      </c>
      <c r="T3474">
        <v>102</v>
      </c>
      <c r="U3474">
        <v>0</v>
      </c>
      <c r="V3474">
        <v>0</v>
      </c>
      <c r="W3474">
        <v>0</v>
      </c>
      <c r="X3474">
        <v>0</v>
      </c>
      <c r="Y3474">
        <v>1.7711110000000001</v>
      </c>
      <c r="Z3474">
        <v>180.653333</v>
      </c>
    </row>
    <row r="3475" spans="1:26" x14ac:dyDescent="0.25">
      <c r="A3475">
        <v>2178832</v>
      </c>
      <c r="B3475">
        <v>1</v>
      </c>
      <c r="C3475" t="s">
        <v>77</v>
      </c>
      <c r="D3475" t="s">
        <v>118</v>
      </c>
      <c r="E3475" t="s">
        <v>134</v>
      </c>
      <c r="F3475" t="s">
        <v>10216</v>
      </c>
      <c r="G3475" t="s">
        <v>136</v>
      </c>
      <c r="H3475" t="s">
        <v>47</v>
      </c>
      <c r="I3475" t="s">
        <v>129</v>
      </c>
      <c r="J3475" t="s">
        <v>130</v>
      </c>
      <c r="K3475" t="s">
        <v>131</v>
      </c>
      <c r="L3475" t="s">
        <v>10217</v>
      </c>
      <c r="M3475" t="s">
        <v>10218</v>
      </c>
      <c r="N3475">
        <v>2.8191666660000001</v>
      </c>
      <c r="O3475">
        <v>1</v>
      </c>
      <c r="P3475">
        <v>131</v>
      </c>
      <c r="Q3475">
        <v>0</v>
      </c>
      <c r="R3475">
        <v>0</v>
      </c>
      <c r="S3475">
        <v>0</v>
      </c>
      <c r="T3475">
        <v>0</v>
      </c>
      <c r="U3475">
        <v>2.8191670000000002</v>
      </c>
      <c r="V3475">
        <v>369.310833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2178823</v>
      </c>
      <c r="B3476">
        <v>1</v>
      </c>
      <c r="C3476" t="s">
        <v>76</v>
      </c>
      <c r="D3476" t="s">
        <v>99</v>
      </c>
      <c r="E3476" t="s">
        <v>126</v>
      </c>
      <c r="F3476" t="s">
        <v>10219</v>
      </c>
      <c r="G3476" t="s">
        <v>128</v>
      </c>
      <c r="H3476" t="s">
        <v>46</v>
      </c>
      <c r="I3476" t="s">
        <v>129</v>
      </c>
      <c r="J3476" t="s">
        <v>130</v>
      </c>
      <c r="K3476" t="s">
        <v>131</v>
      </c>
      <c r="L3476" t="s">
        <v>10220</v>
      </c>
      <c r="M3476" t="s">
        <v>10221</v>
      </c>
      <c r="N3476">
        <v>0.71555555500000001</v>
      </c>
      <c r="O3476">
        <v>0</v>
      </c>
      <c r="P3476">
        <v>162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115.92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2178819</v>
      </c>
      <c r="B3477">
        <v>1</v>
      </c>
      <c r="C3477" t="s">
        <v>76</v>
      </c>
      <c r="D3477" t="s">
        <v>92</v>
      </c>
      <c r="E3477" t="s">
        <v>126</v>
      </c>
      <c r="F3477" t="s">
        <v>10222</v>
      </c>
      <c r="G3477" t="s">
        <v>140</v>
      </c>
      <c r="H3477" t="s">
        <v>46</v>
      </c>
      <c r="I3477" t="s">
        <v>129</v>
      </c>
      <c r="J3477" t="s">
        <v>130</v>
      </c>
      <c r="K3477" t="s">
        <v>131</v>
      </c>
      <c r="L3477" t="s">
        <v>10223</v>
      </c>
      <c r="M3477" t="s">
        <v>10224</v>
      </c>
      <c r="N3477">
        <v>3.418055555</v>
      </c>
      <c r="O3477">
        <v>0</v>
      </c>
      <c r="P3477">
        <v>0</v>
      </c>
      <c r="Q3477">
        <v>0</v>
      </c>
      <c r="R3477">
        <v>15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51.270833000000003</v>
      </c>
      <c r="Y3477">
        <v>0</v>
      </c>
      <c r="Z3477">
        <v>0</v>
      </c>
    </row>
    <row r="3478" spans="1:26" x14ac:dyDescent="0.25">
      <c r="A3478">
        <v>2178820</v>
      </c>
      <c r="B3478">
        <v>1</v>
      </c>
      <c r="C3478" t="s">
        <v>76</v>
      </c>
      <c r="D3478" t="s">
        <v>101</v>
      </c>
      <c r="E3478" t="s">
        <v>161</v>
      </c>
      <c r="F3478" t="s">
        <v>10225</v>
      </c>
      <c r="G3478" t="s">
        <v>163</v>
      </c>
      <c r="H3478" t="s">
        <v>46</v>
      </c>
      <c r="I3478" t="s">
        <v>129</v>
      </c>
      <c r="J3478" t="s">
        <v>130</v>
      </c>
      <c r="K3478" t="s">
        <v>131</v>
      </c>
      <c r="L3478" t="s">
        <v>10226</v>
      </c>
      <c r="M3478" t="s">
        <v>10227</v>
      </c>
      <c r="N3478">
        <v>1.176111111</v>
      </c>
      <c r="O3478">
        <v>1</v>
      </c>
      <c r="P3478">
        <v>253</v>
      </c>
      <c r="Q3478">
        <v>0</v>
      </c>
      <c r="R3478">
        <v>0</v>
      </c>
      <c r="S3478">
        <v>0</v>
      </c>
      <c r="T3478">
        <v>0</v>
      </c>
      <c r="U3478">
        <v>1.1761109999999999</v>
      </c>
      <c r="V3478">
        <v>297.55611099999999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2178827</v>
      </c>
      <c r="B3479">
        <v>1</v>
      </c>
      <c r="C3479" t="s">
        <v>77</v>
      </c>
      <c r="D3479" t="s">
        <v>115</v>
      </c>
      <c r="E3479" t="s">
        <v>126</v>
      </c>
      <c r="F3479" t="s">
        <v>10228</v>
      </c>
      <c r="G3479" t="s">
        <v>140</v>
      </c>
      <c r="H3479" t="s">
        <v>46</v>
      </c>
      <c r="I3479" t="s">
        <v>129</v>
      </c>
      <c r="J3479" t="s">
        <v>130</v>
      </c>
      <c r="K3479" t="s">
        <v>131</v>
      </c>
      <c r="L3479" t="s">
        <v>10229</v>
      </c>
      <c r="M3479" t="s">
        <v>10230</v>
      </c>
      <c r="N3479">
        <v>1.0552777769999999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2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2.1105559999999999</v>
      </c>
    </row>
    <row r="3480" spans="1:26" x14ac:dyDescent="0.25">
      <c r="A3480">
        <v>2178824</v>
      </c>
      <c r="B3480">
        <v>1</v>
      </c>
      <c r="C3480" t="s">
        <v>76</v>
      </c>
      <c r="D3480" t="s">
        <v>96</v>
      </c>
      <c r="E3480" t="s">
        <v>126</v>
      </c>
      <c r="F3480" t="s">
        <v>10231</v>
      </c>
      <c r="G3480" t="s">
        <v>128</v>
      </c>
      <c r="H3480" t="s">
        <v>46</v>
      </c>
      <c r="I3480" t="s">
        <v>129</v>
      </c>
      <c r="J3480" t="s">
        <v>130</v>
      </c>
      <c r="K3480" t="s">
        <v>131</v>
      </c>
      <c r="L3480" t="s">
        <v>10232</v>
      </c>
      <c r="M3480" t="s">
        <v>10233</v>
      </c>
      <c r="N3480">
        <v>4.6116666659999996</v>
      </c>
      <c r="O3480">
        <v>0</v>
      </c>
      <c r="P3480">
        <v>24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110.68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2178822</v>
      </c>
      <c r="B3481">
        <v>1</v>
      </c>
      <c r="C3481" t="s">
        <v>76</v>
      </c>
      <c r="D3481" t="s">
        <v>83</v>
      </c>
      <c r="E3481" t="s">
        <v>181</v>
      </c>
      <c r="F3481" t="s">
        <v>10234</v>
      </c>
      <c r="G3481" t="s">
        <v>183</v>
      </c>
      <c r="H3481" t="s">
        <v>46</v>
      </c>
      <c r="I3481" t="s">
        <v>129</v>
      </c>
      <c r="J3481" t="s">
        <v>130</v>
      </c>
      <c r="K3481" t="s">
        <v>131</v>
      </c>
      <c r="L3481" t="s">
        <v>10235</v>
      </c>
      <c r="M3481" t="s">
        <v>10236</v>
      </c>
      <c r="N3481">
        <v>2.5499999999999998</v>
      </c>
      <c r="O3481">
        <v>0</v>
      </c>
      <c r="P3481">
        <v>3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7.65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2178825</v>
      </c>
      <c r="B3482">
        <v>1</v>
      </c>
      <c r="C3482" t="s">
        <v>76</v>
      </c>
      <c r="D3482" t="s">
        <v>100</v>
      </c>
      <c r="E3482" t="s">
        <v>126</v>
      </c>
      <c r="F3482" t="s">
        <v>10237</v>
      </c>
      <c r="G3482" t="s">
        <v>128</v>
      </c>
      <c r="H3482" t="s">
        <v>46</v>
      </c>
      <c r="I3482" t="s">
        <v>129</v>
      </c>
      <c r="J3482" t="s">
        <v>130</v>
      </c>
      <c r="K3482" t="s">
        <v>131</v>
      </c>
      <c r="L3482" t="s">
        <v>10238</v>
      </c>
      <c r="M3482" t="s">
        <v>10239</v>
      </c>
      <c r="N3482">
        <v>8.4136111109999998</v>
      </c>
      <c r="O3482">
        <v>0</v>
      </c>
      <c r="P3482">
        <v>2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16.827221999999999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2178831</v>
      </c>
      <c r="B3483">
        <v>1</v>
      </c>
      <c r="C3483" t="s">
        <v>77</v>
      </c>
      <c r="D3483" t="s">
        <v>119</v>
      </c>
      <c r="E3483" t="s">
        <v>134</v>
      </c>
      <c r="F3483" t="s">
        <v>10240</v>
      </c>
      <c r="G3483" t="s">
        <v>136</v>
      </c>
      <c r="H3483" t="s">
        <v>47</v>
      </c>
      <c r="I3483" t="s">
        <v>129</v>
      </c>
      <c r="J3483" t="s">
        <v>130</v>
      </c>
      <c r="K3483" t="s">
        <v>131</v>
      </c>
      <c r="L3483" t="s">
        <v>10241</v>
      </c>
      <c r="M3483" t="s">
        <v>10242</v>
      </c>
      <c r="N3483">
        <v>0.56277777699999998</v>
      </c>
      <c r="O3483">
        <v>9</v>
      </c>
      <c r="P3483">
        <v>564</v>
      </c>
      <c r="Q3483">
        <v>0</v>
      </c>
      <c r="R3483">
        <v>4</v>
      </c>
      <c r="S3483">
        <v>12</v>
      </c>
      <c r="T3483">
        <v>235</v>
      </c>
      <c r="U3483">
        <v>5.0650000000000004</v>
      </c>
      <c r="V3483">
        <v>317.40666599999997</v>
      </c>
      <c r="W3483">
        <v>0</v>
      </c>
      <c r="X3483">
        <v>2.2511109999999999</v>
      </c>
      <c r="Y3483">
        <v>6.7533329999999996</v>
      </c>
      <c r="Z3483">
        <v>132.25277800000001</v>
      </c>
    </row>
    <row r="3484" spans="1:26" x14ac:dyDescent="0.25">
      <c r="A3484">
        <v>2178834</v>
      </c>
      <c r="B3484">
        <v>1</v>
      </c>
      <c r="C3484" t="s">
        <v>76</v>
      </c>
      <c r="D3484" t="s">
        <v>95</v>
      </c>
      <c r="E3484" t="s">
        <v>181</v>
      </c>
      <c r="F3484" t="s">
        <v>10243</v>
      </c>
      <c r="G3484" t="s">
        <v>194</v>
      </c>
      <c r="H3484" t="s">
        <v>46</v>
      </c>
      <c r="I3484" t="s">
        <v>129</v>
      </c>
      <c r="J3484" t="s">
        <v>130</v>
      </c>
      <c r="K3484" t="s">
        <v>131</v>
      </c>
      <c r="L3484" t="s">
        <v>10244</v>
      </c>
      <c r="M3484" t="s">
        <v>10245</v>
      </c>
      <c r="N3484">
        <v>7.568333333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1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7.568333</v>
      </c>
    </row>
    <row r="3485" spans="1:26" x14ac:dyDescent="0.25">
      <c r="A3485">
        <v>2178836</v>
      </c>
      <c r="B3485">
        <v>1</v>
      </c>
      <c r="C3485" t="s">
        <v>76</v>
      </c>
      <c r="D3485" t="s">
        <v>99</v>
      </c>
      <c r="E3485" t="s">
        <v>186</v>
      </c>
      <c r="F3485" t="s">
        <v>10246</v>
      </c>
      <c r="G3485" t="s">
        <v>136</v>
      </c>
      <c r="H3485" t="s">
        <v>47</v>
      </c>
      <c r="I3485" t="s">
        <v>129</v>
      </c>
      <c r="J3485" t="s">
        <v>130</v>
      </c>
      <c r="K3485" t="s">
        <v>131</v>
      </c>
      <c r="L3485" t="s">
        <v>10247</v>
      </c>
      <c r="M3485" t="s">
        <v>10248</v>
      </c>
      <c r="N3485">
        <v>0.55166666600000003</v>
      </c>
      <c r="O3485">
        <v>31</v>
      </c>
      <c r="P3485">
        <v>124</v>
      </c>
      <c r="Q3485">
        <v>0</v>
      </c>
      <c r="R3485">
        <v>0</v>
      </c>
      <c r="S3485">
        <v>0</v>
      </c>
      <c r="T3485">
        <v>0</v>
      </c>
      <c r="U3485">
        <v>17.101666999999999</v>
      </c>
      <c r="V3485">
        <v>68.406666999999999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2178838</v>
      </c>
      <c r="B3486">
        <v>1</v>
      </c>
      <c r="C3486" t="s">
        <v>76</v>
      </c>
      <c r="D3486" t="s">
        <v>93</v>
      </c>
      <c r="E3486" t="s">
        <v>161</v>
      </c>
      <c r="F3486" t="s">
        <v>10249</v>
      </c>
      <c r="G3486" t="s">
        <v>402</v>
      </c>
      <c r="H3486" t="s">
        <v>46</v>
      </c>
      <c r="I3486" t="s">
        <v>129</v>
      </c>
      <c r="J3486" t="s">
        <v>130</v>
      </c>
      <c r="K3486" t="s">
        <v>131</v>
      </c>
      <c r="L3486" t="s">
        <v>10250</v>
      </c>
      <c r="M3486" t="s">
        <v>10251</v>
      </c>
      <c r="N3486">
        <v>2.2188888879999999</v>
      </c>
      <c r="O3486">
        <v>1</v>
      </c>
      <c r="P3486">
        <v>47</v>
      </c>
      <c r="Q3486">
        <v>0</v>
      </c>
      <c r="R3486">
        <v>0</v>
      </c>
      <c r="S3486">
        <v>0</v>
      </c>
      <c r="T3486">
        <v>0</v>
      </c>
      <c r="U3486">
        <v>2.2188889999999999</v>
      </c>
      <c r="V3486">
        <v>104.287778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2178983</v>
      </c>
      <c r="B3487">
        <v>1</v>
      </c>
      <c r="C3487" t="s">
        <v>77</v>
      </c>
      <c r="D3487" t="s">
        <v>119</v>
      </c>
      <c r="E3487" t="s">
        <v>126</v>
      </c>
      <c r="F3487" t="s">
        <v>5045</v>
      </c>
      <c r="G3487" t="s">
        <v>128</v>
      </c>
      <c r="H3487" t="s">
        <v>46</v>
      </c>
      <c r="I3487" t="s">
        <v>129</v>
      </c>
      <c r="J3487" t="s">
        <v>130</v>
      </c>
      <c r="K3487" t="s">
        <v>131</v>
      </c>
      <c r="L3487" t="s">
        <v>10252</v>
      </c>
      <c r="M3487" t="s">
        <v>10253</v>
      </c>
      <c r="N3487">
        <v>8.4936111109999999</v>
      </c>
      <c r="O3487">
        <v>0</v>
      </c>
      <c r="P3487">
        <v>29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246.31472199999999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2178829</v>
      </c>
      <c r="B3488">
        <v>1</v>
      </c>
      <c r="C3488" t="s">
        <v>76</v>
      </c>
      <c r="D3488" t="s">
        <v>94</v>
      </c>
      <c r="E3488" t="s">
        <v>134</v>
      </c>
      <c r="F3488" t="s">
        <v>10254</v>
      </c>
      <c r="G3488" t="s">
        <v>136</v>
      </c>
      <c r="H3488" t="s">
        <v>47</v>
      </c>
      <c r="I3488" t="s">
        <v>129</v>
      </c>
      <c r="J3488" t="s">
        <v>130</v>
      </c>
      <c r="K3488" t="s">
        <v>131</v>
      </c>
      <c r="L3488" t="s">
        <v>10255</v>
      </c>
      <c r="M3488" t="s">
        <v>10256</v>
      </c>
      <c r="N3488">
        <v>3.1988888879999999</v>
      </c>
      <c r="O3488">
        <v>29</v>
      </c>
      <c r="P3488">
        <v>1316</v>
      </c>
      <c r="Q3488">
        <v>2</v>
      </c>
      <c r="R3488">
        <v>203</v>
      </c>
      <c r="S3488">
        <v>0</v>
      </c>
      <c r="T3488">
        <v>0</v>
      </c>
      <c r="U3488">
        <v>92.767778000000007</v>
      </c>
      <c r="V3488">
        <v>4209.7377770000003</v>
      </c>
      <c r="W3488">
        <v>6.3977779999999997</v>
      </c>
      <c r="X3488">
        <v>649.37444400000004</v>
      </c>
      <c r="Y3488">
        <v>0</v>
      </c>
      <c r="Z3488">
        <v>0</v>
      </c>
    </row>
    <row r="3489" spans="1:26" x14ac:dyDescent="0.25">
      <c r="A3489">
        <v>2178841</v>
      </c>
      <c r="B3489">
        <v>1</v>
      </c>
      <c r="C3489" t="s">
        <v>76</v>
      </c>
      <c r="D3489" t="s">
        <v>92</v>
      </c>
      <c r="E3489" t="s">
        <v>181</v>
      </c>
      <c r="F3489" t="s">
        <v>10257</v>
      </c>
      <c r="G3489" t="s">
        <v>194</v>
      </c>
      <c r="H3489" t="s">
        <v>46</v>
      </c>
      <c r="I3489" t="s">
        <v>129</v>
      </c>
      <c r="J3489" t="s">
        <v>130</v>
      </c>
      <c r="K3489" t="s">
        <v>131</v>
      </c>
      <c r="L3489" t="s">
        <v>10258</v>
      </c>
      <c r="M3489" t="s">
        <v>10259</v>
      </c>
      <c r="N3489">
        <v>4.7261111109999998</v>
      </c>
      <c r="O3489">
        <v>0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4.7261110000000004</v>
      </c>
      <c r="Y3489">
        <v>0</v>
      </c>
      <c r="Z3489">
        <v>0</v>
      </c>
    </row>
    <row r="3490" spans="1:26" x14ac:dyDescent="0.25">
      <c r="A3490">
        <v>2178837</v>
      </c>
      <c r="B3490">
        <v>1</v>
      </c>
      <c r="C3490" t="s">
        <v>76</v>
      </c>
      <c r="D3490" t="s">
        <v>100</v>
      </c>
      <c r="E3490" t="s">
        <v>161</v>
      </c>
      <c r="F3490" t="s">
        <v>10260</v>
      </c>
      <c r="G3490" t="s">
        <v>402</v>
      </c>
      <c r="H3490" t="s">
        <v>46</v>
      </c>
      <c r="I3490" t="s">
        <v>129</v>
      </c>
      <c r="J3490" t="s">
        <v>130</v>
      </c>
      <c r="K3490" t="s">
        <v>131</v>
      </c>
      <c r="L3490" t="s">
        <v>10261</v>
      </c>
      <c r="M3490" t="s">
        <v>10262</v>
      </c>
      <c r="N3490">
        <v>1.8186111110000001</v>
      </c>
      <c r="O3490">
        <v>1</v>
      </c>
      <c r="P3490">
        <v>6</v>
      </c>
      <c r="Q3490">
        <v>0</v>
      </c>
      <c r="R3490">
        <v>0</v>
      </c>
      <c r="S3490">
        <v>0</v>
      </c>
      <c r="T3490">
        <v>0</v>
      </c>
      <c r="U3490">
        <v>1.818611</v>
      </c>
      <c r="V3490">
        <v>10.911667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2178868</v>
      </c>
      <c r="B3491">
        <v>1</v>
      </c>
      <c r="C3491" t="s">
        <v>77</v>
      </c>
      <c r="D3491" t="s">
        <v>124</v>
      </c>
      <c r="E3491" t="s">
        <v>143</v>
      </c>
      <c r="F3491" t="s">
        <v>10263</v>
      </c>
      <c r="G3491" t="s">
        <v>136</v>
      </c>
      <c r="H3491" t="s">
        <v>47</v>
      </c>
      <c r="I3491" t="s">
        <v>129</v>
      </c>
      <c r="J3491" t="s">
        <v>130</v>
      </c>
      <c r="K3491" t="s">
        <v>131</v>
      </c>
      <c r="L3491" t="s">
        <v>10264</v>
      </c>
      <c r="M3491" t="s">
        <v>10265</v>
      </c>
      <c r="N3491">
        <v>13.693888888</v>
      </c>
      <c r="O3491">
        <v>1</v>
      </c>
      <c r="P3491">
        <v>77</v>
      </c>
      <c r="Q3491">
        <v>0</v>
      </c>
      <c r="R3491">
        <v>0</v>
      </c>
      <c r="S3491">
        <v>0</v>
      </c>
      <c r="T3491">
        <v>0</v>
      </c>
      <c r="U3491">
        <v>13.693889</v>
      </c>
      <c r="V3491">
        <v>1054.4294440000001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2178845</v>
      </c>
      <c r="B3492">
        <v>1</v>
      </c>
      <c r="C3492" t="s">
        <v>76</v>
      </c>
      <c r="D3492" t="s">
        <v>92</v>
      </c>
      <c r="E3492" t="s">
        <v>143</v>
      </c>
      <c r="F3492" t="s">
        <v>10266</v>
      </c>
      <c r="G3492" t="s">
        <v>145</v>
      </c>
      <c r="H3492" t="s">
        <v>47</v>
      </c>
      <c r="I3492" t="s">
        <v>129</v>
      </c>
      <c r="J3492" t="s">
        <v>130</v>
      </c>
      <c r="K3492" t="s">
        <v>131</v>
      </c>
      <c r="L3492" t="s">
        <v>10267</v>
      </c>
      <c r="M3492" t="s">
        <v>10268</v>
      </c>
      <c r="N3492">
        <v>8.0941666659999996</v>
      </c>
      <c r="O3492">
        <v>0</v>
      </c>
      <c r="P3492">
        <v>0</v>
      </c>
      <c r="Q3492">
        <v>1</v>
      </c>
      <c r="R3492">
        <v>116</v>
      </c>
      <c r="S3492">
        <v>0</v>
      </c>
      <c r="T3492">
        <v>0</v>
      </c>
      <c r="U3492">
        <v>0</v>
      </c>
      <c r="V3492">
        <v>0</v>
      </c>
      <c r="W3492">
        <v>8.0941670000000006</v>
      </c>
      <c r="X3492">
        <v>938.92333299999996</v>
      </c>
      <c r="Y3492">
        <v>0</v>
      </c>
      <c r="Z3492">
        <v>0</v>
      </c>
    </row>
    <row r="3493" spans="1:26" x14ac:dyDescent="0.25">
      <c r="A3493">
        <v>2178839</v>
      </c>
      <c r="B3493">
        <v>1</v>
      </c>
      <c r="C3493" t="s">
        <v>76</v>
      </c>
      <c r="D3493" t="s">
        <v>96</v>
      </c>
      <c r="E3493" t="s">
        <v>181</v>
      </c>
      <c r="F3493" t="s">
        <v>10269</v>
      </c>
      <c r="G3493" t="s">
        <v>183</v>
      </c>
      <c r="H3493" t="s">
        <v>46</v>
      </c>
      <c r="I3493" t="s">
        <v>129</v>
      </c>
      <c r="J3493" t="s">
        <v>130</v>
      </c>
      <c r="K3493" t="s">
        <v>131</v>
      </c>
      <c r="L3493" t="s">
        <v>10270</v>
      </c>
      <c r="M3493" t="s">
        <v>10271</v>
      </c>
      <c r="N3493">
        <v>2.5394444439999999</v>
      </c>
      <c r="O3493">
        <v>0</v>
      </c>
      <c r="P3493">
        <v>1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2.539444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2178852</v>
      </c>
      <c r="B3494">
        <v>1</v>
      </c>
      <c r="C3494" t="s">
        <v>77</v>
      </c>
      <c r="D3494" t="s">
        <v>119</v>
      </c>
      <c r="E3494" t="s">
        <v>718</v>
      </c>
      <c r="F3494" t="s">
        <v>9858</v>
      </c>
      <c r="G3494" t="s">
        <v>726</v>
      </c>
      <c r="H3494" t="s">
        <v>46</v>
      </c>
      <c r="I3494" t="s">
        <v>129</v>
      </c>
      <c r="J3494" t="s">
        <v>130</v>
      </c>
      <c r="K3494" t="s">
        <v>131</v>
      </c>
      <c r="L3494" t="s">
        <v>10272</v>
      </c>
      <c r="M3494" t="s">
        <v>10273</v>
      </c>
      <c r="N3494">
        <v>2.1747222220000002</v>
      </c>
      <c r="O3494">
        <v>0</v>
      </c>
      <c r="P3494">
        <v>10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21.747222000000001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2178843</v>
      </c>
      <c r="B3495">
        <v>1</v>
      </c>
      <c r="C3495" t="s">
        <v>76</v>
      </c>
      <c r="D3495" t="s">
        <v>99</v>
      </c>
      <c r="E3495" t="s">
        <v>813</v>
      </c>
      <c r="F3495" t="s">
        <v>10274</v>
      </c>
      <c r="G3495" t="s">
        <v>136</v>
      </c>
      <c r="H3495" t="s">
        <v>47</v>
      </c>
      <c r="I3495" t="s">
        <v>129</v>
      </c>
      <c r="J3495" t="s">
        <v>130</v>
      </c>
      <c r="K3495" t="s">
        <v>131</v>
      </c>
      <c r="L3495" t="s">
        <v>10275</v>
      </c>
      <c r="M3495" t="s">
        <v>10276</v>
      </c>
      <c r="N3495">
        <v>6.9166666000000002E-2</v>
      </c>
      <c r="O3495">
        <v>70</v>
      </c>
      <c r="P3495">
        <v>1931</v>
      </c>
      <c r="Q3495">
        <v>0</v>
      </c>
      <c r="R3495">
        <v>0</v>
      </c>
      <c r="S3495">
        <v>0</v>
      </c>
      <c r="T3495">
        <v>0</v>
      </c>
      <c r="U3495">
        <v>4.8416670000000002</v>
      </c>
      <c r="V3495">
        <v>133.560832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2178847</v>
      </c>
      <c r="B3496">
        <v>1</v>
      </c>
      <c r="C3496" t="s">
        <v>76</v>
      </c>
      <c r="D3496" t="s">
        <v>89</v>
      </c>
      <c r="E3496" t="s">
        <v>126</v>
      </c>
      <c r="F3496" t="s">
        <v>10277</v>
      </c>
      <c r="G3496" t="s">
        <v>5461</v>
      </c>
      <c r="H3496" t="s">
        <v>46</v>
      </c>
      <c r="I3496" t="s">
        <v>129</v>
      </c>
      <c r="J3496" t="s">
        <v>130</v>
      </c>
      <c r="K3496" t="s">
        <v>131</v>
      </c>
      <c r="L3496" t="s">
        <v>10278</v>
      </c>
      <c r="M3496" t="s">
        <v>10279</v>
      </c>
      <c r="N3496">
        <v>5.4225000000000003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27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146.4075</v>
      </c>
    </row>
    <row r="3497" spans="1:26" x14ac:dyDescent="0.25">
      <c r="A3497">
        <v>2178851</v>
      </c>
      <c r="B3497">
        <v>1</v>
      </c>
      <c r="C3497" t="s">
        <v>76</v>
      </c>
      <c r="D3497" t="s">
        <v>82</v>
      </c>
      <c r="E3497" t="s">
        <v>143</v>
      </c>
      <c r="F3497" t="s">
        <v>10280</v>
      </c>
      <c r="G3497" t="s">
        <v>136</v>
      </c>
      <c r="H3497" t="s">
        <v>47</v>
      </c>
      <c r="I3497" t="s">
        <v>129</v>
      </c>
      <c r="J3497" t="s">
        <v>130</v>
      </c>
      <c r="K3497" t="s">
        <v>131</v>
      </c>
      <c r="L3497" t="s">
        <v>10281</v>
      </c>
      <c r="M3497" t="s">
        <v>10282</v>
      </c>
      <c r="N3497">
        <v>7.9325000000000001</v>
      </c>
      <c r="O3497">
        <v>6</v>
      </c>
      <c r="P3497">
        <v>818</v>
      </c>
      <c r="Q3497">
        <v>0</v>
      </c>
      <c r="R3497">
        <v>0</v>
      </c>
      <c r="S3497">
        <v>0</v>
      </c>
      <c r="T3497">
        <v>0</v>
      </c>
      <c r="U3497">
        <v>47.594999999999999</v>
      </c>
      <c r="V3497">
        <v>6488.7849999999999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2178854</v>
      </c>
      <c r="B3498">
        <v>1</v>
      </c>
      <c r="C3498" t="s">
        <v>76</v>
      </c>
      <c r="D3498" t="s">
        <v>81</v>
      </c>
      <c r="E3498" t="s">
        <v>181</v>
      </c>
      <c r="F3498" t="s">
        <v>10283</v>
      </c>
      <c r="G3498" t="s">
        <v>194</v>
      </c>
      <c r="H3498" t="s">
        <v>46</v>
      </c>
      <c r="I3498" t="s">
        <v>129</v>
      </c>
      <c r="J3498" t="s">
        <v>130</v>
      </c>
      <c r="K3498" t="s">
        <v>131</v>
      </c>
      <c r="L3498" t="s">
        <v>10284</v>
      </c>
      <c r="M3498" t="s">
        <v>10285</v>
      </c>
      <c r="N3498">
        <v>5.8613888879999996</v>
      </c>
      <c r="O3498">
        <v>0</v>
      </c>
      <c r="P3498">
        <v>1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5.861389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2178850</v>
      </c>
      <c r="B3499">
        <v>1</v>
      </c>
      <c r="C3499" t="s">
        <v>77</v>
      </c>
      <c r="D3499" t="s">
        <v>114</v>
      </c>
      <c r="E3499" t="s">
        <v>143</v>
      </c>
      <c r="F3499" t="s">
        <v>10286</v>
      </c>
      <c r="G3499" t="s">
        <v>136</v>
      </c>
      <c r="H3499" t="s">
        <v>47</v>
      </c>
      <c r="I3499" t="s">
        <v>283</v>
      </c>
      <c r="J3499" t="s">
        <v>130</v>
      </c>
      <c r="K3499" t="s">
        <v>131</v>
      </c>
      <c r="L3499" t="s">
        <v>10287</v>
      </c>
      <c r="M3499" t="s">
        <v>10288</v>
      </c>
      <c r="N3499">
        <v>3.8888888000000003E-2</v>
      </c>
      <c r="O3499">
        <v>0</v>
      </c>
      <c r="P3499">
        <v>0</v>
      </c>
      <c r="Q3499">
        <v>0</v>
      </c>
      <c r="R3499">
        <v>0</v>
      </c>
      <c r="S3499">
        <v>217</v>
      </c>
      <c r="T3499">
        <v>1681</v>
      </c>
      <c r="U3499">
        <v>0</v>
      </c>
      <c r="V3499">
        <v>0</v>
      </c>
      <c r="W3499">
        <v>0</v>
      </c>
      <c r="X3499">
        <v>0</v>
      </c>
      <c r="Y3499">
        <v>8.4388889999999996</v>
      </c>
      <c r="Z3499">
        <v>65.372220999999996</v>
      </c>
    </row>
    <row r="3500" spans="1:26" x14ac:dyDescent="0.25">
      <c r="A3500">
        <v>2178879</v>
      </c>
      <c r="B3500">
        <v>1</v>
      </c>
      <c r="C3500" t="s">
        <v>76</v>
      </c>
      <c r="D3500" t="s">
        <v>95</v>
      </c>
      <c r="E3500" t="s">
        <v>161</v>
      </c>
      <c r="F3500" t="s">
        <v>10289</v>
      </c>
      <c r="G3500" t="s">
        <v>402</v>
      </c>
      <c r="H3500" t="s">
        <v>46</v>
      </c>
      <c r="I3500" t="s">
        <v>129</v>
      </c>
      <c r="J3500" t="s">
        <v>130</v>
      </c>
      <c r="K3500" t="s">
        <v>131</v>
      </c>
      <c r="L3500" t="s">
        <v>10290</v>
      </c>
      <c r="M3500" t="s">
        <v>10291</v>
      </c>
      <c r="N3500">
        <v>10.903611111</v>
      </c>
      <c r="O3500">
        <v>0</v>
      </c>
      <c r="P3500">
        <v>0</v>
      </c>
      <c r="Q3500">
        <v>0</v>
      </c>
      <c r="R3500">
        <v>0</v>
      </c>
      <c r="S3500">
        <v>1</v>
      </c>
      <c r="T3500">
        <v>146</v>
      </c>
      <c r="U3500">
        <v>0</v>
      </c>
      <c r="V3500">
        <v>0</v>
      </c>
      <c r="W3500">
        <v>0</v>
      </c>
      <c r="X3500">
        <v>0</v>
      </c>
      <c r="Y3500">
        <v>10.903611</v>
      </c>
      <c r="Z3500">
        <v>1591.927222</v>
      </c>
    </row>
    <row r="3501" spans="1:26" x14ac:dyDescent="0.25">
      <c r="A3501">
        <v>2196857</v>
      </c>
      <c r="B3501">
        <v>1</v>
      </c>
      <c r="C3501" t="s">
        <v>77</v>
      </c>
      <c r="D3501" t="s">
        <v>119</v>
      </c>
      <c r="E3501" t="s">
        <v>134</v>
      </c>
      <c r="F3501" t="s">
        <v>10292</v>
      </c>
      <c r="G3501" t="s">
        <v>136</v>
      </c>
      <c r="H3501" t="s">
        <v>47</v>
      </c>
      <c r="I3501" t="s">
        <v>129</v>
      </c>
      <c r="J3501" t="s">
        <v>130</v>
      </c>
      <c r="K3501" t="s">
        <v>131</v>
      </c>
      <c r="L3501" t="s">
        <v>10293</v>
      </c>
      <c r="M3501" t="s">
        <v>10294</v>
      </c>
      <c r="N3501">
        <v>1.7833333330000001</v>
      </c>
      <c r="O3501">
        <v>30</v>
      </c>
      <c r="P3501">
        <v>266</v>
      </c>
      <c r="Q3501">
        <v>0</v>
      </c>
      <c r="R3501">
        <v>0</v>
      </c>
      <c r="S3501">
        <v>0</v>
      </c>
      <c r="T3501">
        <v>0</v>
      </c>
      <c r="U3501">
        <v>53.5</v>
      </c>
      <c r="V3501">
        <v>474.36666700000001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2178859</v>
      </c>
      <c r="B3502">
        <v>1</v>
      </c>
      <c r="C3502" t="s">
        <v>76</v>
      </c>
      <c r="D3502" t="s">
        <v>96</v>
      </c>
      <c r="E3502" t="s">
        <v>126</v>
      </c>
      <c r="F3502" t="s">
        <v>10295</v>
      </c>
      <c r="G3502" t="s">
        <v>128</v>
      </c>
      <c r="H3502" t="s">
        <v>46</v>
      </c>
      <c r="I3502" t="s">
        <v>129</v>
      </c>
      <c r="J3502" t="s">
        <v>130</v>
      </c>
      <c r="K3502" t="s">
        <v>131</v>
      </c>
      <c r="L3502" t="s">
        <v>10296</v>
      </c>
      <c r="M3502" t="s">
        <v>10297</v>
      </c>
      <c r="N3502">
        <v>1.605</v>
      </c>
      <c r="O3502">
        <v>0</v>
      </c>
      <c r="P3502">
        <v>42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67.41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2178867</v>
      </c>
      <c r="B3503">
        <v>1</v>
      </c>
      <c r="C3503" t="s">
        <v>77</v>
      </c>
      <c r="D3503" t="s">
        <v>108</v>
      </c>
      <c r="E3503" t="s">
        <v>181</v>
      </c>
      <c r="F3503" t="s">
        <v>10298</v>
      </c>
      <c r="G3503" t="s">
        <v>194</v>
      </c>
      <c r="H3503" t="s">
        <v>46</v>
      </c>
      <c r="I3503" t="s">
        <v>129</v>
      </c>
      <c r="J3503" t="s">
        <v>130</v>
      </c>
      <c r="K3503" t="s">
        <v>131</v>
      </c>
      <c r="L3503" t="s">
        <v>10299</v>
      </c>
      <c r="M3503" t="s">
        <v>10300</v>
      </c>
      <c r="N3503">
        <v>0.82527777700000005</v>
      </c>
      <c r="O3503">
        <v>0</v>
      </c>
      <c r="P3503">
        <v>1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0.82527799999999996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2178863</v>
      </c>
      <c r="B3504">
        <v>1</v>
      </c>
      <c r="C3504" t="s">
        <v>76</v>
      </c>
      <c r="D3504" t="s">
        <v>93</v>
      </c>
      <c r="E3504" t="s">
        <v>126</v>
      </c>
      <c r="F3504" t="s">
        <v>10301</v>
      </c>
      <c r="G3504" t="s">
        <v>140</v>
      </c>
      <c r="H3504" t="s">
        <v>46</v>
      </c>
      <c r="I3504" t="s">
        <v>129</v>
      </c>
      <c r="J3504" t="s">
        <v>130</v>
      </c>
      <c r="K3504" t="s">
        <v>131</v>
      </c>
      <c r="L3504" t="s">
        <v>10302</v>
      </c>
      <c r="M3504" t="s">
        <v>10303</v>
      </c>
      <c r="N3504">
        <v>7.8125</v>
      </c>
      <c r="O3504">
        <v>0</v>
      </c>
      <c r="P3504">
        <v>17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132.8125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2178858</v>
      </c>
      <c r="B3505">
        <v>1</v>
      </c>
      <c r="C3505" t="s">
        <v>76</v>
      </c>
      <c r="D3505" t="s">
        <v>92</v>
      </c>
      <c r="E3505" t="s">
        <v>186</v>
      </c>
      <c r="F3505" t="s">
        <v>10129</v>
      </c>
      <c r="G3505" t="s">
        <v>136</v>
      </c>
      <c r="H3505" t="s">
        <v>47</v>
      </c>
      <c r="I3505" t="s">
        <v>129</v>
      </c>
      <c r="J3505" t="s">
        <v>130</v>
      </c>
      <c r="K3505" t="s">
        <v>131</v>
      </c>
      <c r="L3505" t="s">
        <v>10304</v>
      </c>
      <c r="M3505" t="s">
        <v>10305</v>
      </c>
      <c r="N3505">
        <v>0.66111111099999997</v>
      </c>
      <c r="O3505">
        <v>0</v>
      </c>
      <c r="P3505">
        <v>0</v>
      </c>
      <c r="Q3505">
        <v>19</v>
      </c>
      <c r="R3505">
        <v>1085</v>
      </c>
      <c r="S3505">
        <v>53</v>
      </c>
      <c r="T3505">
        <v>5259</v>
      </c>
      <c r="U3505">
        <v>0</v>
      </c>
      <c r="V3505">
        <v>0</v>
      </c>
      <c r="W3505">
        <v>12.561111</v>
      </c>
      <c r="X3505">
        <v>717.30555500000003</v>
      </c>
      <c r="Y3505">
        <v>35.038888999999998</v>
      </c>
      <c r="Z3505">
        <v>3476.7833329999999</v>
      </c>
    </row>
    <row r="3506" spans="1:26" x14ac:dyDescent="0.25">
      <c r="A3506">
        <v>2178869</v>
      </c>
      <c r="B3506">
        <v>1</v>
      </c>
      <c r="C3506" t="s">
        <v>76</v>
      </c>
      <c r="D3506" t="s">
        <v>92</v>
      </c>
      <c r="E3506" t="s">
        <v>813</v>
      </c>
      <c r="F3506" t="s">
        <v>7577</v>
      </c>
      <c r="G3506" t="s">
        <v>201</v>
      </c>
      <c r="H3506" t="s">
        <v>47</v>
      </c>
      <c r="I3506" t="s">
        <v>129</v>
      </c>
      <c r="J3506" t="s">
        <v>130</v>
      </c>
      <c r="K3506" t="s">
        <v>131</v>
      </c>
      <c r="L3506" t="s">
        <v>10306</v>
      </c>
      <c r="M3506" t="s">
        <v>10307</v>
      </c>
      <c r="N3506">
        <v>0.41901555499999998</v>
      </c>
      <c r="O3506">
        <v>0</v>
      </c>
      <c r="P3506">
        <v>0</v>
      </c>
      <c r="Q3506">
        <v>4</v>
      </c>
      <c r="R3506">
        <v>1153</v>
      </c>
      <c r="S3506">
        <v>6</v>
      </c>
      <c r="T3506">
        <v>438</v>
      </c>
      <c r="U3506">
        <v>0</v>
      </c>
      <c r="V3506">
        <v>0</v>
      </c>
      <c r="W3506">
        <v>1.6760619999999999</v>
      </c>
      <c r="X3506">
        <v>483.12493499999999</v>
      </c>
      <c r="Y3506">
        <v>2.5140929999999999</v>
      </c>
      <c r="Z3506">
        <v>183.52881300000001</v>
      </c>
    </row>
    <row r="3507" spans="1:26" x14ac:dyDescent="0.25">
      <c r="A3507">
        <v>2178881</v>
      </c>
      <c r="B3507">
        <v>1</v>
      </c>
      <c r="C3507" t="s">
        <v>76</v>
      </c>
      <c r="D3507" t="s">
        <v>90</v>
      </c>
      <c r="E3507" t="s">
        <v>181</v>
      </c>
      <c r="F3507" t="s">
        <v>10308</v>
      </c>
      <c r="G3507" t="s">
        <v>194</v>
      </c>
      <c r="H3507" t="s">
        <v>46</v>
      </c>
      <c r="I3507" t="s">
        <v>129</v>
      </c>
      <c r="J3507" t="s">
        <v>130</v>
      </c>
      <c r="K3507" t="s">
        <v>131</v>
      </c>
      <c r="L3507" t="s">
        <v>10309</v>
      </c>
      <c r="M3507" t="s">
        <v>10310</v>
      </c>
      <c r="N3507">
        <v>1.383888888</v>
      </c>
      <c r="O3507">
        <v>0</v>
      </c>
      <c r="P3507">
        <v>4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5.5355559999999997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2178871</v>
      </c>
      <c r="B3508">
        <v>1</v>
      </c>
      <c r="C3508" t="s">
        <v>77</v>
      </c>
      <c r="D3508" t="s">
        <v>109</v>
      </c>
      <c r="E3508" t="s">
        <v>161</v>
      </c>
      <c r="F3508" t="s">
        <v>10311</v>
      </c>
      <c r="G3508" t="s">
        <v>402</v>
      </c>
      <c r="H3508" t="s">
        <v>46</v>
      </c>
      <c r="I3508" t="s">
        <v>129</v>
      </c>
      <c r="J3508" t="s">
        <v>130</v>
      </c>
      <c r="K3508" t="s">
        <v>131</v>
      </c>
      <c r="L3508" t="s">
        <v>10312</v>
      </c>
      <c r="M3508" t="s">
        <v>10313</v>
      </c>
      <c r="N3508">
        <v>1.7283333329999999</v>
      </c>
      <c r="O3508">
        <v>1</v>
      </c>
      <c r="P3508">
        <v>29</v>
      </c>
      <c r="Q3508">
        <v>0</v>
      </c>
      <c r="R3508">
        <v>0</v>
      </c>
      <c r="S3508">
        <v>0</v>
      </c>
      <c r="T3508">
        <v>0</v>
      </c>
      <c r="U3508">
        <v>1.7283329999999999</v>
      </c>
      <c r="V3508">
        <v>50.121667000000002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2178864</v>
      </c>
      <c r="B3509">
        <v>1</v>
      </c>
      <c r="C3509" t="s">
        <v>77</v>
      </c>
      <c r="D3509" t="s">
        <v>117</v>
      </c>
      <c r="E3509" t="s">
        <v>134</v>
      </c>
      <c r="F3509" t="s">
        <v>10314</v>
      </c>
      <c r="G3509" t="s">
        <v>136</v>
      </c>
      <c r="H3509" t="s">
        <v>47</v>
      </c>
      <c r="I3509" t="s">
        <v>283</v>
      </c>
      <c r="J3509" t="s">
        <v>130</v>
      </c>
      <c r="K3509" t="s">
        <v>131</v>
      </c>
      <c r="L3509" t="s">
        <v>10315</v>
      </c>
      <c r="M3509" t="s">
        <v>10316</v>
      </c>
      <c r="N3509">
        <v>1.8611111E-2</v>
      </c>
      <c r="O3509">
        <v>0</v>
      </c>
      <c r="P3509">
        <v>0</v>
      </c>
      <c r="Q3509">
        <v>3</v>
      </c>
      <c r="R3509">
        <v>80</v>
      </c>
      <c r="S3509">
        <v>18</v>
      </c>
      <c r="T3509">
        <v>256</v>
      </c>
      <c r="U3509">
        <v>0</v>
      </c>
      <c r="V3509">
        <v>0</v>
      </c>
      <c r="W3509">
        <v>5.5833000000000001E-2</v>
      </c>
      <c r="X3509">
        <v>1.4888889999999999</v>
      </c>
      <c r="Y3509">
        <v>0.33500000000000002</v>
      </c>
      <c r="Z3509">
        <v>4.7644440000000001</v>
      </c>
    </row>
    <row r="3510" spans="1:26" x14ac:dyDescent="0.25">
      <c r="A3510">
        <v>2178870</v>
      </c>
      <c r="B3510">
        <v>1</v>
      </c>
      <c r="C3510" t="s">
        <v>76</v>
      </c>
      <c r="D3510" t="s">
        <v>81</v>
      </c>
      <c r="E3510" t="s">
        <v>181</v>
      </c>
      <c r="F3510" t="s">
        <v>10317</v>
      </c>
      <c r="G3510" t="s">
        <v>183</v>
      </c>
      <c r="H3510" t="s">
        <v>46</v>
      </c>
      <c r="I3510" t="s">
        <v>129</v>
      </c>
      <c r="J3510" t="s">
        <v>130</v>
      </c>
      <c r="K3510" t="s">
        <v>131</v>
      </c>
      <c r="L3510" t="s">
        <v>10318</v>
      </c>
      <c r="M3510" t="s">
        <v>10319</v>
      </c>
      <c r="N3510">
        <v>6.7266666659999999</v>
      </c>
      <c r="O3510">
        <v>0</v>
      </c>
      <c r="P3510">
        <v>11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73.993333000000007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2178878</v>
      </c>
      <c r="B3511">
        <v>1</v>
      </c>
      <c r="C3511" t="s">
        <v>76</v>
      </c>
      <c r="D3511" t="s">
        <v>100</v>
      </c>
      <c r="E3511" t="s">
        <v>186</v>
      </c>
      <c r="F3511" t="s">
        <v>10320</v>
      </c>
      <c r="G3511" t="s">
        <v>201</v>
      </c>
      <c r="H3511" t="s">
        <v>47</v>
      </c>
      <c r="I3511" t="s">
        <v>129</v>
      </c>
      <c r="J3511" t="s">
        <v>130</v>
      </c>
      <c r="K3511" t="s">
        <v>131</v>
      </c>
      <c r="L3511" t="s">
        <v>10321</v>
      </c>
      <c r="M3511" t="s">
        <v>10322</v>
      </c>
      <c r="N3511">
        <v>5.6111110999999998E-2</v>
      </c>
      <c r="O3511">
        <v>14</v>
      </c>
      <c r="P3511">
        <v>1849</v>
      </c>
      <c r="Q3511">
        <v>0</v>
      </c>
      <c r="R3511">
        <v>0</v>
      </c>
      <c r="S3511">
        <v>0</v>
      </c>
      <c r="T3511">
        <v>0</v>
      </c>
      <c r="U3511">
        <v>0.78555600000000003</v>
      </c>
      <c r="V3511">
        <v>103.749444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2178874</v>
      </c>
      <c r="B3512">
        <v>1</v>
      </c>
      <c r="C3512" t="s">
        <v>77</v>
      </c>
      <c r="D3512" t="s">
        <v>114</v>
      </c>
      <c r="E3512" t="s">
        <v>134</v>
      </c>
      <c r="F3512" t="s">
        <v>10323</v>
      </c>
      <c r="G3512" t="s">
        <v>136</v>
      </c>
      <c r="H3512" t="s">
        <v>47</v>
      </c>
      <c r="I3512" t="s">
        <v>129</v>
      </c>
      <c r="J3512" t="s">
        <v>130</v>
      </c>
      <c r="K3512" t="s">
        <v>131</v>
      </c>
      <c r="L3512" t="s">
        <v>10324</v>
      </c>
      <c r="M3512" t="s">
        <v>10325</v>
      </c>
      <c r="N3512">
        <v>5.3888888000000003E-2</v>
      </c>
      <c r="O3512">
        <v>427</v>
      </c>
      <c r="P3512">
        <v>5844</v>
      </c>
      <c r="Q3512">
        <v>0</v>
      </c>
      <c r="R3512">
        <v>0</v>
      </c>
      <c r="S3512">
        <v>110</v>
      </c>
      <c r="T3512">
        <v>2149</v>
      </c>
      <c r="U3512">
        <v>23.010555</v>
      </c>
      <c r="V3512">
        <v>314.92666100000002</v>
      </c>
      <c r="W3512">
        <v>0</v>
      </c>
      <c r="X3512">
        <v>0</v>
      </c>
      <c r="Y3512">
        <v>5.927778</v>
      </c>
      <c r="Z3512">
        <v>115.80722</v>
      </c>
    </row>
    <row r="3513" spans="1:26" x14ac:dyDescent="0.25">
      <c r="A3513">
        <v>2178876</v>
      </c>
      <c r="B3513">
        <v>1</v>
      </c>
      <c r="C3513" t="s">
        <v>77</v>
      </c>
      <c r="D3513" t="s">
        <v>114</v>
      </c>
      <c r="E3513" t="s">
        <v>813</v>
      </c>
      <c r="F3513" t="s">
        <v>10326</v>
      </c>
      <c r="G3513" t="s">
        <v>136</v>
      </c>
      <c r="H3513" t="s">
        <v>47</v>
      </c>
      <c r="I3513" t="s">
        <v>129</v>
      </c>
      <c r="J3513" t="s">
        <v>130</v>
      </c>
      <c r="K3513" t="s">
        <v>131</v>
      </c>
      <c r="L3513" t="s">
        <v>10327</v>
      </c>
      <c r="M3513" t="s">
        <v>10328</v>
      </c>
      <c r="N3513">
        <v>2.8905555550000002</v>
      </c>
      <c r="O3513">
        <v>427</v>
      </c>
      <c r="P3513">
        <v>5844</v>
      </c>
      <c r="Q3513">
        <v>0</v>
      </c>
      <c r="R3513">
        <v>0</v>
      </c>
      <c r="S3513">
        <v>110</v>
      </c>
      <c r="T3513">
        <v>2149</v>
      </c>
      <c r="U3513">
        <v>1234.2672219999999</v>
      </c>
      <c r="V3513">
        <v>16892.406663000002</v>
      </c>
      <c r="W3513">
        <v>0</v>
      </c>
      <c r="X3513">
        <v>0</v>
      </c>
      <c r="Y3513">
        <v>317.96111100000002</v>
      </c>
      <c r="Z3513">
        <v>6211.8038880000004</v>
      </c>
    </row>
    <row r="3514" spans="1:26" x14ac:dyDescent="0.25">
      <c r="A3514">
        <v>2178905</v>
      </c>
      <c r="B3514">
        <v>1</v>
      </c>
      <c r="C3514" t="s">
        <v>76</v>
      </c>
      <c r="D3514" t="s">
        <v>88</v>
      </c>
      <c r="E3514" t="s">
        <v>181</v>
      </c>
      <c r="F3514" t="s">
        <v>10329</v>
      </c>
      <c r="G3514" t="s">
        <v>194</v>
      </c>
      <c r="H3514" t="s">
        <v>46</v>
      </c>
      <c r="I3514" t="s">
        <v>129</v>
      </c>
      <c r="J3514" t="s">
        <v>130</v>
      </c>
      <c r="K3514" t="s">
        <v>131</v>
      </c>
      <c r="L3514" t="s">
        <v>10330</v>
      </c>
      <c r="M3514" t="s">
        <v>10331</v>
      </c>
      <c r="N3514">
        <v>3.1719444440000002</v>
      </c>
      <c r="O3514">
        <v>0</v>
      </c>
      <c r="P3514">
        <v>1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3.1719439999999999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2178883</v>
      </c>
      <c r="B3515">
        <v>1</v>
      </c>
      <c r="C3515" t="s">
        <v>77</v>
      </c>
      <c r="D3515" t="s">
        <v>117</v>
      </c>
      <c r="E3515" t="s">
        <v>181</v>
      </c>
      <c r="F3515" t="s">
        <v>10332</v>
      </c>
      <c r="G3515" t="s">
        <v>194</v>
      </c>
      <c r="H3515" t="s">
        <v>46</v>
      </c>
      <c r="I3515" t="s">
        <v>129</v>
      </c>
      <c r="J3515" t="s">
        <v>130</v>
      </c>
      <c r="K3515" t="s">
        <v>131</v>
      </c>
      <c r="L3515" t="s">
        <v>10333</v>
      </c>
      <c r="M3515" t="s">
        <v>10334</v>
      </c>
      <c r="N3515">
        <v>2.133611111</v>
      </c>
      <c r="O3515">
        <v>0</v>
      </c>
      <c r="P3515">
        <v>0</v>
      </c>
      <c r="Q3515">
        <v>0</v>
      </c>
      <c r="R3515">
        <v>0</v>
      </c>
      <c r="S3515">
        <v>1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2.1336110000000001</v>
      </c>
      <c r="Z3515">
        <v>0</v>
      </c>
    </row>
    <row r="3516" spans="1:26" x14ac:dyDescent="0.25">
      <c r="A3516">
        <v>2178899</v>
      </c>
      <c r="B3516">
        <v>1</v>
      </c>
      <c r="C3516" t="s">
        <v>76</v>
      </c>
      <c r="D3516" t="s">
        <v>97</v>
      </c>
      <c r="E3516" t="s">
        <v>126</v>
      </c>
      <c r="F3516" t="s">
        <v>6677</v>
      </c>
      <c r="G3516" t="s">
        <v>128</v>
      </c>
      <c r="H3516" t="s">
        <v>46</v>
      </c>
      <c r="I3516" t="s">
        <v>129</v>
      </c>
      <c r="J3516" t="s">
        <v>130</v>
      </c>
      <c r="K3516" t="s">
        <v>131</v>
      </c>
      <c r="L3516" t="s">
        <v>10335</v>
      </c>
      <c r="M3516" t="s">
        <v>10336</v>
      </c>
      <c r="N3516">
        <v>3.358333333</v>
      </c>
      <c r="O3516">
        <v>0</v>
      </c>
      <c r="P3516">
        <v>110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369.41666700000002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2178892</v>
      </c>
      <c r="B3517">
        <v>1</v>
      </c>
      <c r="C3517" t="s">
        <v>77</v>
      </c>
      <c r="D3517" t="s">
        <v>108</v>
      </c>
      <c r="E3517" t="s">
        <v>161</v>
      </c>
      <c r="F3517" t="s">
        <v>10337</v>
      </c>
      <c r="G3517" t="s">
        <v>402</v>
      </c>
      <c r="H3517" t="s">
        <v>46</v>
      </c>
      <c r="I3517" t="s">
        <v>129</v>
      </c>
      <c r="J3517" t="s">
        <v>130</v>
      </c>
      <c r="K3517" t="s">
        <v>131</v>
      </c>
      <c r="L3517" t="s">
        <v>10338</v>
      </c>
      <c r="M3517" t="s">
        <v>10339</v>
      </c>
      <c r="N3517">
        <v>1.986111111</v>
      </c>
      <c r="O3517">
        <v>1</v>
      </c>
      <c r="P3517">
        <v>64</v>
      </c>
      <c r="Q3517">
        <v>0</v>
      </c>
      <c r="R3517">
        <v>0</v>
      </c>
      <c r="S3517">
        <v>0</v>
      </c>
      <c r="T3517">
        <v>0</v>
      </c>
      <c r="U3517">
        <v>1.986111</v>
      </c>
      <c r="V3517">
        <v>127.11111099999999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2178888</v>
      </c>
      <c r="B3518">
        <v>1</v>
      </c>
      <c r="C3518" t="s">
        <v>76</v>
      </c>
      <c r="D3518" t="s">
        <v>96</v>
      </c>
      <c r="E3518" t="s">
        <v>181</v>
      </c>
      <c r="F3518" t="s">
        <v>10340</v>
      </c>
      <c r="G3518" t="s">
        <v>194</v>
      </c>
      <c r="H3518" t="s">
        <v>46</v>
      </c>
      <c r="I3518" t="s">
        <v>129</v>
      </c>
      <c r="J3518" t="s">
        <v>130</v>
      </c>
      <c r="K3518" t="s">
        <v>131</v>
      </c>
      <c r="L3518" t="s">
        <v>10341</v>
      </c>
      <c r="M3518" t="s">
        <v>10342</v>
      </c>
      <c r="N3518">
        <v>0.65777777699999995</v>
      </c>
      <c r="O3518">
        <v>0</v>
      </c>
      <c r="P3518">
        <v>2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1.3155559999999999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2178894</v>
      </c>
      <c r="B3519">
        <v>1</v>
      </c>
      <c r="C3519" t="s">
        <v>77</v>
      </c>
      <c r="D3519" t="s">
        <v>109</v>
      </c>
      <c r="E3519" t="s">
        <v>161</v>
      </c>
      <c r="F3519" t="s">
        <v>10343</v>
      </c>
      <c r="G3519" t="s">
        <v>402</v>
      </c>
      <c r="H3519" t="s">
        <v>46</v>
      </c>
      <c r="I3519" t="s">
        <v>129</v>
      </c>
      <c r="J3519" t="s">
        <v>130</v>
      </c>
      <c r="K3519" t="s">
        <v>131</v>
      </c>
      <c r="L3519" t="s">
        <v>10344</v>
      </c>
      <c r="M3519" t="s">
        <v>10345</v>
      </c>
      <c r="N3519">
        <v>2.1752777769999998</v>
      </c>
      <c r="O3519">
        <v>1</v>
      </c>
      <c r="P3519">
        <v>928</v>
      </c>
      <c r="Q3519">
        <v>0</v>
      </c>
      <c r="R3519">
        <v>0</v>
      </c>
      <c r="S3519">
        <v>0</v>
      </c>
      <c r="T3519">
        <v>0</v>
      </c>
      <c r="U3519">
        <v>2.175278</v>
      </c>
      <c r="V3519">
        <v>2018.6577769999999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2178897</v>
      </c>
      <c r="B3520">
        <v>1</v>
      </c>
      <c r="C3520" t="s">
        <v>77</v>
      </c>
      <c r="D3520" t="s">
        <v>113</v>
      </c>
      <c r="E3520" t="s">
        <v>161</v>
      </c>
      <c r="F3520" t="s">
        <v>10346</v>
      </c>
      <c r="G3520" t="s">
        <v>259</v>
      </c>
      <c r="H3520" t="s">
        <v>46</v>
      </c>
      <c r="I3520" t="s">
        <v>129</v>
      </c>
      <c r="J3520" t="s">
        <v>130</v>
      </c>
      <c r="K3520" t="s">
        <v>131</v>
      </c>
      <c r="L3520" t="s">
        <v>10347</v>
      </c>
      <c r="M3520" t="s">
        <v>10348</v>
      </c>
      <c r="N3520">
        <v>3.9155555550000001</v>
      </c>
      <c r="O3520">
        <v>0</v>
      </c>
      <c r="P3520">
        <v>0</v>
      </c>
      <c r="Q3520">
        <v>0</v>
      </c>
      <c r="R3520">
        <v>2</v>
      </c>
      <c r="S3520">
        <v>1</v>
      </c>
      <c r="T3520">
        <v>13</v>
      </c>
      <c r="U3520">
        <v>0</v>
      </c>
      <c r="V3520">
        <v>0</v>
      </c>
      <c r="W3520">
        <v>0</v>
      </c>
      <c r="X3520">
        <v>7.8311109999999999</v>
      </c>
      <c r="Y3520">
        <v>3.915556</v>
      </c>
      <c r="Z3520">
        <v>50.902222000000002</v>
      </c>
    </row>
    <row r="3521" spans="1:26" x14ac:dyDescent="0.25">
      <c r="A3521">
        <v>2178887</v>
      </c>
      <c r="B3521">
        <v>1</v>
      </c>
      <c r="C3521" t="s">
        <v>77</v>
      </c>
      <c r="D3521" t="s">
        <v>116</v>
      </c>
      <c r="E3521" t="s">
        <v>161</v>
      </c>
      <c r="F3521" t="s">
        <v>10349</v>
      </c>
      <c r="G3521" t="s">
        <v>402</v>
      </c>
      <c r="H3521" t="s">
        <v>46</v>
      </c>
      <c r="I3521" t="s">
        <v>129</v>
      </c>
      <c r="J3521" t="s">
        <v>130</v>
      </c>
      <c r="K3521" t="s">
        <v>131</v>
      </c>
      <c r="L3521" t="s">
        <v>10350</v>
      </c>
      <c r="M3521" t="s">
        <v>10351</v>
      </c>
      <c r="N3521">
        <v>1.538333333</v>
      </c>
      <c r="O3521">
        <v>0</v>
      </c>
      <c r="P3521">
        <v>14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21.536667000000001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2178885</v>
      </c>
      <c r="B3522">
        <v>1</v>
      </c>
      <c r="C3522" t="s">
        <v>76</v>
      </c>
      <c r="D3522" t="s">
        <v>99</v>
      </c>
      <c r="E3522" t="s">
        <v>181</v>
      </c>
      <c r="F3522" t="s">
        <v>10352</v>
      </c>
      <c r="G3522" t="s">
        <v>287</v>
      </c>
      <c r="H3522" t="s">
        <v>46</v>
      </c>
      <c r="I3522" t="s">
        <v>129</v>
      </c>
      <c r="J3522" t="s">
        <v>130</v>
      </c>
      <c r="K3522" t="s">
        <v>131</v>
      </c>
      <c r="L3522" t="s">
        <v>10353</v>
      </c>
      <c r="M3522" t="s">
        <v>10354</v>
      </c>
      <c r="N3522">
        <v>0.75416666600000004</v>
      </c>
      <c r="O3522">
        <v>0</v>
      </c>
      <c r="P3522">
        <v>3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2.2625000000000002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2178900</v>
      </c>
      <c r="B3523">
        <v>1</v>
      </c>
      <c r="C3523" t="s">
        <v>77</v>
      </c>
      <c r="D3523" t="s">
        <v>109</v>
      </c>
      <c r="E3523" t="s">
        <v>126</v>
      </c>
      <c r="F3523" t="s">
        <v>10355</v>
      </c>
      <c r="G3523" t="s">
        <v>128</v>
      </c>
      <c r="H3523" t="s">
        <v>46</v>
      </c>
      <c r="I3523" t="s">
        <v>129</v>
      </c>
      <c r="J3523" t="s">
        <v>130</v>
      </c>
      <c r="K3523" t="s">
        <v>131</v>
      </c>
      <c r="L3523" t="s">
        <v>10356</v>
      </c>
      <c r="M3523" t="s">
        <v>10357</v>
      </c>
      <c r="N3523">
        <v>4.4372222219999999</v>
      </c>
      <c r="O3523">
        <v>0</v>
      </c>
      <c r="P3523">
        <v>16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70.995555999999993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2178884</v>
      </c>
      <c r="B3524">
        <v>1</v>
      </c>
      <c r="C3524" t="s">
        <v>76</v>
      </c>
      <c r="D3524" t="s">
        <v>90</v>
      </c>
      <c r="E3524" t="s">
        <v>186</v>
      </c>
      <c r="F3524" t="s">
        <v>10358</v>
      </c>
      <c r="G3524" t="s">
        <v>136</v>
      </c>
      <c r="H3524" t="s">
        <v>47</v>
      </c>
      <c r="I3524" t="s">
        <v>129</v>
      </c>
      <c r="J3524" t="s">
        <v>130</v>
      </c>
      <c r="K3524" t="s">
        <v>131</v>
      </c>
      <c r="L3524" t="s">
        <v>10359</v>
      </c>
      <c r="M3524" t="s">
        <v>10360</v>
      </c>
      <c r="N3524">
        <v>0.63555555500000005</v>
      </c>
      <c r="O3524">
        <v>0</v>
      </c>
      <c r="P3524">
        <v>0</v>
      </c>
      <c r="Q3524">
        <v>0</v>
      </c>
      <c r="R3524">
        <v>0</v>
      </c>
      <c r="S3524">
        <v>23</v>
      </c>
      <c r="T3524">
        <v>51</v>
      </c>
      <c r="U3524">
        <v>0</v>
      </c>
      <c r="V3524">
        <v>0</v>
      </c>
      <c r="W3524">
        <v>0</v>
      </c>
      <c r="X3524">
        <v>0</v>
      </c>
      <c r="Y3524">
        <v>14.617777999999999</v>
      </c>
      <c r="Z3524">
        <v>32.413333000000002</v>
      </c>
    </row>
    <row r="3525" spans="1:26" x14ac:dyDescent="0.25">
      <c r="A3525">
        <v>2178898</v>
      </c>
      <c r="B3525">
        <v>1</v>
      </c>
      <c r="C3525" t="s">
        <v>76</v>
      </c>
      <c r="D3525" t="s">
        <v>100</v>
      </c>
      <c r="E3525" t="s">
        <v>161</v>
      </c>
      <c r="F3525" t="s">
        <v>10361</v>
      </c>
      <c r="G3525" t="s">
        <v>402</v>
      </c>
      <c r="H3525" t="s">
        <v>46</v>
      </c>
      <c r="I3525" t="s">
        <v>129</v>
      </c>
      <c r="J3525" t="s">
        <v>130</v>
      </c>
      <c r="K3525" t="s">
        <v>131</v>
      </c>
      <c r="L3525" t="s">
        <v>10362</v>
      </c>
      <c r="M3525" t="s">
        <v>10363</v>
      </c>
      <c r="N3525">
        <v>1.9811111109999999</v>
      </c>
      <c r="O3525">
        <v>0</v>
      </c>
      <c r="P3525">
        <v>32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63.395555999999999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2178902</v>
      </c>
      <c r="B3526">
        <v>1</v>
      </c>
      <c r="C3526" t="s">
        <v>77</v>
      </c>
      <c r="D3526" t="s">
        <v>115</v>
      </c>
      <c r="E3526" t="s">
        <v>126</v>
      </c>
      <c r="F3526" t="s">
        <v>10364</v>
      </c>
      <c r="G3526" t="s">
        <v>128</v>
      </c>
      <c r="H3526" t="s">
        <v>46</v>
      </c>
      <c r="I3526" t="s">
        <v>129</v>
      </c>
      <c r="J3526" t="s">
        <v>130</v>
      </c>
      <c r="K3526" t="s">
        <v>131</v>
      </c>
      <c r="L3526" t="s">
        <v>10365</v>
      </c>
      <c r="M3526" t="s">
        <v>10366</v>
      </c>
      <c r="N3526">
        <v>1.526944444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6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9.1616669999999996</v>
      </c>
    </row>
    <row r="3527" spans="1:26" x14ac:dyDescent="0.25">
      <c r="A3527">
        <v>2178904</v>
      </c>
      <c r="B3527">
        <v>1</v>
      </c>
      <c r="C3527" t="s">
        <v>77</v>
      </c>
      <c r="D3527" t="s">
        <v>119</v>
      </c>
      <c r="E3527" t="s">
        <v>126</v>
      </c>
      <c r="F3527" t="s">
        <v>10367</v>
      </c>
      <c r="G3527" t="s">
        <v>128</v>
      </c>
      <c r="H3527" t="s">
        <v>46</v>
      </c>
      <c r="I3527" t="s">
        <v>129</v>
      </c>
      <c r="J3527" t="s">
        <v>130</v>
      </c>
      <c r="K3527" t="s">
        <v>131</v>
      </c>
      <c r="L3527" t="s">
        <v>10368</v>
      </c>
      <c r="M3527" t="s">
        <v>10369</v>
      </c>
      <c r="N3527">
        <v>3.6641666659999999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34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124.581667</v>
      </c>
    </row>
    <row r="3528" spans="1:26" x14ac:dyDescent="0.25">
      <c r="A3528">
        <v>2178891</v>
      </c>
      <c r="B3528">
        <v>1</v>
      </c>
      <c r="C3528" t="s">
        <v>76</v>
      </c>
      <c r="D3528" t="s">
        <v>94</v>
      </c>
      <c r="E3528" t="s">
        <v>186</v>
      </c>
      <c r="F3528" t="s">
        <v>10370</v>
      </c>
      <c r="G3528" t="s">
        <v>136</v>
      </c>
      <c r="H3528" t="s">
        <v>47</v>
      </c>
      <c r="I3528" t="s">
        <v>129</v>
      </c>
      <c r="J3528" t="s">
        <v>130</v>
      </c>
      <c r="K3528" t="s">
        <v>131</v>
      </c>
      <c r="L3528" t="s">
        <v>10371</v>
      </c>
      <c r="M3528" t="s">
        <v>10372</v>
      </c>
      <c r="N3528">
        <v>7.7499999999999999E-2</v>
      </c>
      <c r="O3528">
        <v>154</v>
      </c>
      <c r="P3528">
        <v>8976</v>
      </c>
      <c r="Q3528">
        <v>70</v>
      </c>
      <c r="R3528">
        <v>4996</v>
      </c>
      <c r="S3528">
        <v>78</v>
      </c>
      <c r="T3528">
        <v>2401</v>
      </c>
      <c r="U3528">
        <v>11.935</v>
      </c>
      <c r="V3528">
        <v>695.64</v>
      </c>
      <c r="W3528">
        <v>5.4249999999999998</v>
      </c>
      <c r="X3528">
        <v>387.19</v>
      </c>
      <c r="Y3528">
        <v>6.0449999999999999</v>
      </c>
      <c r="Z3528">
        <v>186.07749999999999</v>
      </c>
    </row>
    <row r="3529" spans="1:26" x14ac:dyDescent="0.25">
      <c r="A3529">
        <v>2178911</v>
      </c>
      <c r="B3529">
        <v>1</v>
      </c>
      <c r="C3529" t="s">
        <v>76</v>
      </c>
      <c r="D3529" t="s">
        <v>96</v>
      </c>
      <c r="E3529" t="s">
        <v>161</v>
      </c>
      <c r="F3529" t="s">
        <v>10373</v>
      </c>
      <c r="G3529" t="s">
        <v>402</v>
      </c>
      <c r="H3529" t="s">
        <v>46</v>
      </c>
      <c r="I3529" t="s">
        <v>129</v>
      </c>
      <c r="J3529" t="s">
        <v>130</v>
      </c>
      <c r="K3529" t="s">
        <v>131</v>
      </c>
      <c r="L3529" t="s">
        <v>10374</v>
      </c>
      <c r="M3529" t="s">
        <v>10375</v>
      </c>
      <c r="N3529">
        <v>2.153333333</v>
      </c>
      <c r="O3529">
        <v>1</v>
      </c>
      <c r="P3529">
        <v>274</v>
      </c>
      <c r="Q3529">
        <v>0</v>
      </c>
      <c r="R3529">
        <v>0</v>
      </c>
      <c r="S3529">
        <v>0</v>
      </c>
      <c r="T3529">
        <v>0</v>
      </c>
      <c r="U3529">
        <v>2.1533329999999999</v>
      </c>
      <c r="V3529">
        <v>590.01333299999999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2178989</v>
      </c>
      <c r="B3530">
        <v>1</v>
      </c>
      <c r="C3530" t="s">
        <v>76</v>
      </c>
      <c r="D3530" t="s">
        <v>94</v>
      </c>
      <c r="E3530" t="s">
        <v>186</v>
      </c>
      <c r="F3530" t="s">
        <v>10376</v>
      </c>
      <c r="G3530" t="s">
        <v>636</v>
      </c>
      <c r="H3530" t="s">
        <v>47</v>
      </c>
      <c r="I3530" t="s">
        <v>129</v>
      </c>
      <c r="J3530" t="s">
        <v>15</v>
      </c>
      <c r="K3530" t="s">
        <v>131</v>
      </c>
      <c r="L3530" t="s">
        <v>10377</v>
      </c>
      <c r="M3530" t="s">
        <v>10378</v>
      </c>
      <c r="N3530">
        <v>1.851388888</v>
      </c>
      <c r="O3530">
        <v>20</v>
      </c>
      <c r="P3530">
        <v>2858</v>
      </c>
      <c r="Q3530">
        <v>59</v>
      </c>
      <c r="R3530">
        <v>3924</v>
      </c>
      <c r="S3530">
        <v>41</v>
      </c>
      <c r="T3530">
        <v>1399</v>
      </c>
      <c r="U3530">
        <v>37.027777999999998</v>
      </c>
      <c r="V3530">
        <v>5291.2694419999998</v>
      </c>
      <c r="W3530">
        <v>109.231944</v>
      </c>
      <c r="X3530">
        <v>7264.8499970000003</v>
      </c>
      <c r="Y3530">
        <v>75.906943999999996</v>
      </c>
      <c r="Z3530">
        <v>2590.0930539999999</v>
      </c>
    </row>
    <row r="3531" spans="1:26" x14ac:dyDescent="0.25">
      <c r="A3531">
        <v>2178907</v>
      </c>
      <c r="B3531">
        <v>1</v>
      </c>
      <c r="C3531" t="s">
        <v>77</v>
      </c>
      <c r="D3531" t="s">
        <v>108</v>
      </c>
      <c r="E3531" t="s">
        <v>126</v>
      </c>
      <c r="F3531" t="s">
        <v>10379</v>
      </c>
      <c r="G3531" t="s">
        <v>671</v>
      </c>
      <c r="H3531" t="s">
        <v>46</v>
      </c>
      <c r="I3531" t="s">
        <v>129</v>
      </c>
      <c r="J3531" t="s">
        <v>130</v>
      </c>
      <c r="K3531" t="s">
        <v>131</v>
      </c>
      <c r="L3531" t="s">
        <v>10380</v>
      </c>
      <c r="M3531" t="s">
        <v>10381</v>
      </c>
      <c r="N3531">
        <v>1.4188888879999999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158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224.18444400000001</v>
      </c>
    </row>
    <row r="3532" spans="1:26" x14ac:dyDescent="0.25">
      <c r="A3532">
        <v>2178958</v>
      </c>
      <c r="B3532">
        <v>1</v>
      </c>
      <c r="C3532" t="s">
        <v>77</v>
      </c>
      <c r="D3532" t="s">
        <v>108</v>
      </c>
      <c r="E3532" t="s">
        <v>126</v>
      </c>
      <c r="F3532" t="s">
        <v>10382</v>
      </c>
      <c r="G3532" t="s">
        <v>128</v>
      </c>
      <c r="H3532" t="s">
        <v>46</v>
      </c>
      <c r="I3532" t="s">
        <v>129</v>
      </c>
      <c r="J3532" t="s">
        <v>130</v>
      </c>
      <c r="K3532" t="s">
        <v>131</v>
      </c>
      <c r="L3532" t="s">
        <v>10383</v>
      </c>
      <c r="M3532" t="s">
        <v>10384</v>
      </c>
      <c r="N3532">
        <v>2.366666666</v>
      </c>
      <c r="O3532">
        <v>0</v>
      </c>
      <c r="P3532">
        <v>92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217.73333299999999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2178908</v>
      </c>
      <c r="B3533">
        <v>1</v>
      </c>
      <c r="C3533" t="s">
        <v>76</v>
      </c>
      <c r="D3533" t="s">
        <v>96</v>
      </c>
      <c r="E3533" t="s">
        <v>181</v>
      </c>
      <c r="F3533" t="s">
        <v>10385</v>
      </c>
      <c r="G3533" t="s">
        <v>194</v>
      </c>
      <c r="H3533" t="s">
        <v>46</v>
      </c>
      <c r="I3533" t="s">
        <v>129</v>
      </c>
      <c r="J3533" t="s">
        <v>130</v>
      </c>
      <c r="K3533" t="s">
        <v>131</v>
      </c>
      <c r="L3533" t="s">
        <v>10386</v>
      </c>
      <c r="M3533" t="s">
        <v>10387</v>
      </c>
      <c r="N3533">
        <v>1.4613888880000001</v>
      </c>
      <c r="O3533">
        <v>0</v>
      </c>
      <c r="P3533">
        <v>2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2.9227780000000001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2178906</v>
      </c>
      <c r="B3534">
        <v>1</v>
      </c>
      <c r="C3534" t="s">
        <v>76</v>
      </c>
      <c r="D3534" t="s">
        <v>79</v>
      </c>
      <c r="E3534" t="s">
        <v>126</v>
      </c>
      <c r="F3534" t="s">
        <v>8105</v>
      </c>
      <c r="G3534" t="s">
        <v>726</v>
      </c>
      <c r="H3534" t="s">
        <v>46</v>
      </c>
      <c r="I3534" t="s">
        <v>129</v>
      </c>
      <c r="J3534" t="s">
        <v>130</v>
      </c>
      <c r="K3534" t="s">
        <v>131</v>
      </c>
      <c r="L3534" t="s">
        <v>10388</v>
      </c>
      <c r="M3534" t="s">
        <v>10389</v>
      </c>
      <c r="N3534">
        <v>1.6347222219999999</v>
      </c>
      <c r="O3534">
        <v>0</v>
      </c>
      <c r="P3534">
        <v>36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58.85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2178919</v>
      </c>
      <c r="B3535">
        <v>1</v>
      </c>
      <c r="C3535" t="s">
        <v>76</v>
      </c>
      <c r="D3535" t="s">
        <v>79</v>
      </c>
      <c r="E3535" t="s">
        <v>143</v>
      </c>
      <c r="F3535" t="s">
        <v>10390</v>
      </c>
      <c r="G3535" t="s">
        <v>145</v>
      </c>
      <c r="H3535" t="s">
        <v>47</v>
      </c>
      <c r="I3535" t="s">
        <v>129</v>
      </c>
      <c r="J3535" t="s">
        <v>130</v>
      </c>
      <c r="K3535" t="s">
        <v>131</v>
      </c>
      <c r="L3535" t="s">
        <v>10391</v>
      </c>
      <c r="M3535" t="s">
        <v>10392</v>
      </c>
      <c r="N3535">
        <v>5.7458333330000002</v>
      </c>
      <c r="O3535">
        <v>1</v>
      </c>
      <c r="P3535">
        <v>108</v>
      </c>
      <c r="Q3535">
        <v>0</v>
      </c>
      <c r="R3535">
        <v>0</v>
      </c>
      <c r="S3535">
        <v>0</v>
      </c>
      <c r="T3535">
        <v>0</v>
      </c>
      <c r="U3535">
        <v>5.7458330000000002</v>
      </c>
      <c r="V3535">
        <v>620.54999999999995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2178928</v>
      </c>
      <c r="B3536">
        <v>1</v>
      </c>
      <c r="C3536" t="s">
        <v>76</v>
      </c>
      <c r="D3536" t="s">
        <v>78</v>
      </c>
      <c r="E3536" t="s">
        <v>161</v>
      </c>
      <c r="F3536" t="s">
        <v>162</v>
      </c>
      <c r="G3536" t="s">
        <v>402</v>
      </c>
      <c r="H3536" t="s">
        <v>46</v>
      </c>
      <c r="I3536" t="s">
        <v>129</v>
      </c>
      <c r="J3536" t="s">
        <v>130</v>
      </c>
      <c r="K3536" t="s">
        <v>131</v>
      </c>
      <c r="L3536" t="s">
        <v>10393</v>
      </c>
      <c r="M3536" t="s">
        <v>10394</v>
      </c>
      <c r="N3536">
        <v>1.635277777</v>
      </c>
      <c r="O3536">
        <v>1</v>
      </c>
      <c r="P3536">
        <v>822</v>
      </c>
      <c r="Q3536">
        <v>0</v>
      </c>
      <c r="R3536">
        <v>0</v>
      </c>
      <c r="S3536">
        <v>0</v>
      </c>
      <c r="T3536">
        <v>0</v>
      </c>
      <c r="U3536">
        <v>1.635278</v>
      </c>
      <c r="V3536">
        <v>1344.198333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2178916</v>
      </c>
      <c r="B3537">
        <v>1</v>
      </c>
      <c r="C3537" t="s">
        <v>77</v>
      </c>
      <c r="D3537" t="s">
        <v>123</v>
      </c>
      <c r="E3537" t="s">
        <v>143</v>
      </c>
      <c r="F3537" t="s">
        <v>10395</v>
      </c>
      <c r="G3537" t="s">
        <v>279</v>
      </c>
      <c r="H3537" t="s">
        <v>47</v>
      </c>
      <c r="I3537" t="s">
        <v>129</v>
      </c>
      <c r="J3537" t="s">
        <v>130</v>
      </c>
      <c r="K3537" t="s">
        <v>131</v>
      </c>
      <c r="L3537" t="s">
        <v>10396</v>
      </c>
      <c r="M3537" t="s">
        <v>10397</v>
      </c>
      <c r="N3537">
        <v>17.170277776999999</v>
      </c>
      <c r="O3537">
        <v>10</v>
      </c>
      <c r="P3537">
        <v>53</v>
      </c>
      <c r="Q3537">
        <v>0</v>
      </c>
      <c r="R3537">
        <v>0</v>
      </c>
      <c r="S3537">
        <v>0</v>
      </c>
      <c r="T3537">
        <v>0</v>
      </c>
      <c r="U3537">
        <v>171.702778</v>
      </c>
      <c r="V3537">
        <v>910.024722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2178922</v>
      </c>
      <c r="B3538">
        <v>1</v>
      </c>
      <c r="C3538" t="s">
        <v>77</v>
      </c>
      <c r="D3538" t="s">
        <v>114</v>
      </c>
      <c r="E3538" t="s">
        <v>126</v>
      </c>
      <c r="F3538" t="s">
        <v>10398</v>
      </c>
      <c r="G3538" t="s">
        <v>128</v>
      </c>
      <c r="H3538" t="s">
        <v>46</v>
      </c>
      <c r="I3538" t="s">
        <v>129</v>
      </c>
      <c r="J3538" t="s">
        <v>130</v>
      </c>
      <c r="K3538" t="s">
        <v>131</v>
      </c>
      <c r="L3538" t="s">
        <v>10399</v>
      </c>
      <c r="M3538" t="s">
        <v>10400</v>
      </c>
      <c r="N3538">
        <v>5.2877777769999996</v>
      </c>
      <c r="O3538">
        <v>0</v>
      </c>
      <c r="P3538">
        <v>46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243.23777799999999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2178937</v>
      </c>
      <c r="B3539">
        <v>1</v>
      </c>
      <c r="C3539" t="s">
        <v>77</v>
      </c>
      <c r="D3539" t="s">
        <v>115</v>
      </c>
      <c r="E3539" t="s">
        <v>126</v>
      </c>
      <c r="F3539" t="s">
        <v>10401</v>
      </c>
      <c r="G3539" t="s">
        <v>128</v>
      </c>
      <c r="H3539" t="s">
        <v>46</v>
      </c>
      <c r="I3539" t="s">
        <v>129</v>
      </c>
      <c r="J3539" t="s">
        <v>130</v>
      </c>
      <c r="K3539" t="s">
        <v>131</v>
      </c>
      <c r="L3539" t="s">
        <v>10402</v>
      </c>
      <c r="M3539" t="s">
        <v>10403</v>
      </c>
      <c r="N3539">
        <v>2.9563888880000002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22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65.040555999999995</v>
      </c>
    </row>
    <row r="3540" spans="1:26" x14ac:dyDescent="0.25">
      <c r="A3540">
        <v>2179061</v>
      </c>
      <c r="B3540">
        <v>1</v>
      </c>
      <c r="C3540" t="s">
        <v>76</v>
      </c>
      <c r="D3540" t="s">
        <v>93</v>
      </c>
      <c r="E3540" t="s">
        <v>143</v>
      </c>
      <c r="F3540" t="s">
        <v>4362</v>
      </c>
      <c r="G3540" t="s">
        <v>136</v>
      </c>
      <c r="H3540" t="s">
        <v>47</v>
      </c>
      <c r="I3540" t="s">
        <v>129</v>
      </c>
      <c r="J3540" t="s">
        <v>130</v>
      </c>
      <c r="K3540" t="s">
        <v>131</v>
      </c>
      <c r="L3540" t="s">
        <v>10404</v>
      </c>
      <c r="M3540" t="s">
        <v>10405</v>
      </c>
      <c r="N3540">
        <v>3.2777777769999998</v>
      </c>
      <c r="O3540">
        <v>41</v>
      </c>
      <c r="P3540">
        <v>2261</v>
      </c>
      <c r="Q3540">
        <v>0</v>
      </c>
      <c r="R3540">
        <v>0</v>
      </c>
      <c r="S3540">
        <v>0</v>
      </c>
      <c r="T3540">
        <v>0</v>
      </c>
      <c r="U3540">
        <v>134.38888900000001</v>
      </c>
      <c r="V3540">
        <v>7411.0555539999996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2178912</v>
      </c>
      <c r="B3541">
        <v>1</v>
      </c>
      <c r="C3541" t="s">
        <v>76</v>
      </c>
      <c r="D3541" t="s">
        <v>81</v>
      </c>
      <c r="E3541" t="s">
        <v>126</v>
      </c>
      <c r="F3541" t="s">
        <v>10406</v>
      </c>
      <c r="G3541" t="s">
        <v>140</v>
      </c>
      <c r="H3541" t="s">
        <v>46</v>
      </c>
      <c r="I3541" t="s">
        <v>129</v>
      </c>
      <c r="J3541" t="s">
        <v>130</v>
      </c>
      <c r="K3541" t="s">
        <v>131</v>
      </c>
      <c r="L3541" t="s">
        <v>10407</v>
      </c>
      <c r="M3541" t="s">
        <v>10408</v>
      </c>
      <c r="N3541">
        <v>2.6069444439999998</v>
      </c>
      <c r="O3541">
        <v>0</v>
      </c>
      <c r="P3541">
        <v>176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458.82222200000001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2178934</v>
      </c>
      <c r="B3542">
        <v>1</v>
      </c>
      <c r="C3542" t="s">
        <v>76</v>
      </c>
      <c r="D3542" t="s">
        <v>80</v>
      </c>
      <c r="E3542" t="s">
        <v>718</v>
      </c>
      <c r="F3542" t="s">
        <v>10409</v>
      </c>
      <c r="G3542" t="s">
        <v>128</v>
      </c>
      <c r="H3542" t="s">
        <v>46</v>
      </c>
      <c r="I3542" t="s">
        <v>129</v>
      </c>
      <c r="J3542" t="s">
        <v>130</v>
      </c>
      <c r="K3542" t="s">
        <v>131</v>
      </c>
      <c r="L3542" t="s">
        <v>10410</v>
      </c>
      <c r="M3542" t="s">
        <v>10411</v>
      </c>
      <c r="N3542">
        <v>1.018333333</v>
      </c>
      <c r="O3542">
        <v>0</v>
      </c>
      <c r="P3542">
        <v>240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244.4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2178926</v>
      </c>
      <c r="B3543">
        <v>1</v>
      </c>
      <c r="C3543" t="s">
        <v>76</v>
      </c>
      <c r="D3543" t="s">
        <v>101</v>
      </c>
      <c r="E3543" t="s">
        <v>181</v>
      </c>
      <c r="F3543" t="s">
        <v>10412</v>
      </c>
      <c r="G3543" t="s">
        <v>287</v>
      </c>
      <c r="H3543" t="s">
        <v>46</v>
      </c>
      <c r="I3543" t="s">
        <v>129</v>
      </c>
      <c r="J3543" t="s">
        <v>130</v>
      </c>
      <c r="K3543" t="s">
        <v>131</v>
      </c>
      <c r="L3543" t="s">
        <v>10413</v>
      </c>
      <c r="M3543" t="s">
        <v>10414</v>
      </c>
      <c r="N3543">
        <v>2.1780555549999998</v>
      </c>
      <c r="O3543">
        <v>0</v>
      </c>
      <c r="P3543">
        <v>2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4.3561110000000003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2178940</v>
      </c>
      <c r="B3544">
        <v>1</v>
      </c>
      <c r="C3544" t="s">
        <v>76</v>
      </c>
      <c r="D3544" t="s">
        <v>99</v>
      </c>
      <c r="E3544" t="s">
        <v>143</v>
      </c>
      <c r="F3544" t="s">
        <v>10415</v>
      </c>
      <c r="G3544" t="s">
        <v>425</v>
      </c>
      <c r="H3544" t="s">
        <v>47</v>
      </c>
      <c r="I3544" t="s">
        <v>129</v>
      </c>
      <c r="J3544" t="s">
        <v>130</v>
      </c>
      <c r="K3544" t="s">
        <v>131</v>
      </c>
      <c r="L3544" t="s">
        <v>10416</v>
      </c>
      <c r="M3544" t="s">
        <v>10417</v>
      </c>
      <c r="N3544">
        <v>2.6063888880000001</v>
      </c>
      <c r="O3544">
        <v>1</v>
      </c>
      <c r="P3544">
        <v>190</v>
      </c>
      <c r="Q3544">
        <v>0</v>
      </c>
      <c r="R3544">
        <v>0</v>
      </c>
      <c r="S3544">
        <v>0</v>
      </c>
      <c r="T3544">
        <v>0</v>
      </c>
      <c r="U3544">
        <v>2.6063890000000001</v>
      </c>
      <c r="V3544">
        <v>495.21388899999999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2178925</v>
      </c>
      <c r="B3545">
        <v>1</v>
      </c>
      <c r="C3545" t="s">
        <v>76</v>
      </c>
      <c r="D3545" t="s">
        <v>107</v>
      </c>
      <c r="E3545" t="s">
        <v>718</v>
      </c>
      <c r="F3545" t="s">
        <v>7133</v>
      </c>
      <c r="G3545" t="s">
        <v>163</v>
      </c>
      <c r="H3545" t="s">
        <v>46</v>
      </c>
      <c r="I3545" t="s">
        <v>129</v>
      </c>
      <c r="J3545" t="s">
        <v>130</v>
      </c>
      <c r="K3545" t="s">
        <v>131</v>
      </c>
      <c r="L3545" t="s">
        <v>10418</v>
      </c>
      <c r="M3545" t="s">
        <v>10419</v>
      </c>
      <c r="N3545">
        <v>1.2397222219999999</v>
      </c>
      <c r="O3545">
        <v>0</v>
      </c>
      <c r="P3545">
        <v>45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55.787500000000001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2178929</v>
      </c>
      <c r="B3546">
        <v>1</v>
      </c>
      <c r="C3546" t="s">
        <v>77</v>
      </c>
      <c r="D3546" t="s">
        <v>119</v>
      </c>
      <c r="E3546" t="s">
        <v>181</v>
      </c>
      <c r="F3546" t="s">
        <v>10420</v>
      </c>
      <c r="G3546" t="s">
        <v>287</v>
      </c>
      <c r="H3546" t="s">
        <v>46</v>
      </c>
      <c r="I3546" t="s">
        <v>129</v>
      </c>
      <c r="J3546" t="s">
        <v>130</v>
      </c>
      <c r="K3546" t="s">
        <v>131</v>
      </c>
      <c r="L3546" t="s">
        <v>10421</v>
      </c>
      <c r="M3546" t="s">
        <v>10422</v>
      </c>
      <c r="N3546">
        <v>1.5944444440000001</v>
      </c>
      <c r="O3546">
        <v>0</v>
      </c>
      <c r="P3546">
        <v>20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31.888888999999999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2178969</v>
      </c>
      <c r="B3547">
        <v>1</v>
      </c>
      <c r="C3547" t="s">
        <v>76</v>
      </c>
      <c r="D3547" t="s">
        <v>98</v>
      </c>
      <c r="E3547" t="s">
        <v>143</v>
      </c>
      <c r="F3547" t="s">
        <v>10423</v>
      </c>
      <c r="G3547" t="s">
        <v>145</v>
      </c>
      <c r="H3547" t="s">
        <v>47</v>
      </c>
      <c r="I3547" t="s">
        <v>129</v>
      </c>
      <c r="J3547" t="s">
        <v>130</v>
      </c>
      <c r="K3547" t="s">
        <v>131</v>
      </c>
      <c r="L3547" t="s">
        <v>10424</v>
      </c>
      <c r="M3547" t="s">
        <v>10425</v>
      </c>
      <c r="N3547">
        <v>2.0874999999999999</v>
      </c>
      <c r="O3547">
        <v>0</v>
      </c>
      <c r="P3547">
        <v>0</v>
      </c>
      <c r="Q3547">
        <v>0</v>
      </c>
      <c r="R3547">
        <v>0</v>
      </c>
      <c r="S3547">
        <v>1</v>
      </c>
      <c r="T3547">
        <v>69</v>
      </c>
      <c r="U3547">
        <v>0</v>
      </c>
      <c r="V3547">
        <v>0</v>
      </c>
      <c r="W3547">
        <v>0</v>
      </c>
      <c r="X3547">
        <v>0</v>
      </c>
      <c r="Y3547">
        <v>2.0874999999999999</v>
      </c>
      <c r="Z3547">
        <v>144.03749999999999</v>
      </c>
    </row>
    <row r="3548" spans="1:26" x14ac:dyDescent="0.25">
      <c r="A3548">
        <v>2178930</v>
      </c>
      <c r="B3548">
        <v>1</v>
      </c>
      <c r="C3548" t="s">
        <v>77</v>
      </c>
      <c r="D3548" t="s">
        <v>123</v>
      </c>
      <c r="E3548" t="s">
        <v>143</v>
      </c>
      <c r="F3548" t="s">
        <v>10426</v>
      </c>
      <c r="G3548" t="s">
        <v>136</v>
      </c>
      <c r="H3548" t="s">
        <v>47</v>
      </c>
      <c r="I3548" t="s">
        <v>129</v>
      </c>
      <c r="J3548" t="s">
        <v>130</v>
      </c>
      <c r="K3548" t="s">
        <v>131</v>
      </c>
      <c r="L3548" t="s">
        <v>10427</v>
      </c>
      <c r="M3548" t="s">
        <v>10428</v>
      </c>
      <c r="N3548">
        <v>0.447222222</v>
      </c>
      <c r="O3548">
        <v>6</v>
      </c>
      <c r="P3548">
        <v>468</v>
      </c>
      <c r="Q3548">
        <v>0</v>
      </c>
      <c r="R3548">
        <v>0</v>
      </c>
      <c r="S3548">
        <v>0</v>
      </c>
      <c r="T3548">
        <v>0</v>
      </c>
      <c r="U3548">
        <v>2.6833330000000002</v>
      </c>
      <c r="V3548">
        <v>209.3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2178933</v>
      </c>
      <c r="B3549">
        <v>1</v>
      </c>
      <c r="C3549" t="s">
        <v>76</v>
      </c>
      <c r="D3549" t="s">
        <v>84</v>
      </c>
      <c r="E3549" t="s">
        <v>126</v>
      </c>
      <c r="F3549" t="s">
        <v>10429</v>
      </c>
      <c r="G3549" t="s">
        <v>128</v>
      </c>
      <c r="H3549" t="s">
        <v>46</v>
      </c>
      <c r="I3549" t="s">
        <v>129</v>
      </c>
      <c r="J3549" t="s">
        <v>130</v>
      </c>
      <c r="K3549" t="s">
        <v>131</v>
      </c>
      <c r="L3549" t="s">
        <v>10430</v>
      </c>
      <c r="M3549" t="s">
        <v>10431</v>
      </c>
      <c r="N3549">
        <v>1.9388888879999999</v>
      </c>
      <c r="O3549">
        <v>0</v>
      </c>
      <c r="P3549">
        <v>4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7.7555560000000003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2178941</v>
      </c>
      <c r="B3550">
        <v>1</v>
      </c>
      <c r="C3550" t="s">
        <v>76</v>
      </c>
      <c r="D3550" t="s">
        <v>100</v>
      </c>
      <c r="E3550" t="s">
        <v>134</v>
      </c>
      <c r="F3550" t="s">
        <v>10432</v>
      </c>
      <c r="G3550" t="s">
        <v>448</v>
      </c>
      <c r="H3550" t="s">
        <v>47</v>
      </c>
      <c r="I3550" t="s">
        <v>129</v>
      </c>
      <c r="J3550" t="s">
        <v>130</v>
      </c>
      <c r="K3550" t="s">
        <v>131</v>
      </c>
      <c r="L3550" t="s">
        <v>10433</v>
      </c>
      <c r="M3550" t="s">
        <v>10434</v>
      </c>
      <c r="N3550">
        <v>1.4055555550000001</v>
      </c>
      <c r="O3550">
        <v>2</v>
      </c>
      <c r="P3550">
        <v>246</v>
      </c>
      <c r="Q3550">
        <v>0</v>
      </c>
      <c r="R3550">
        <v>0</v>
      </c>
      <c r="S3550">
        <v>0</v>
      </c>
      <c r="T3550">
        <v>0</v>
      </c>
      <c r="U3550">
        <v>2.8111109999999999</v>
      </c>
      <c r="V3550">
        <v>345.76666699999998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2178931</v>
      </c>
      <c r="B3551">
        <v>1</v>
      </c>
      <c r="C3551" t="s">
        <v>76</v>
      </c>
      <c r="D3551" t="s">
        <v>96</v>
      </c>
      <c r="E3551" t="s">
        <v>186</v>
      </c>
      <c r="F3551" t="s">
        <v>10435</v>
      </c>
      <c r="G3551" t="s">
        <v>136</v>
      </c>
      <c r="H3551" t="s">
        <v>47</v>
      </c>
      <c r="I3551" t="s">
        <v>129</v>
      </c>
      <c r="J3551" t="s">
        <v>130</v>
      </c>
      <c r="K3551" t="s">
        <v>131</v>
      </c>
      <c r="L3551" t="s">
        <v>10436</v>
      </c>
      <c r="M3551" t="s">
        <v>10437</v>
      </c>
      <c r="N3551">
        <v>0.36444444399999998</v>
      </c>
      <c r="O3551">
        <v>74</v>
      </c>
      <c r="P3551">
        <v>1544</v>
      </c>
      <c r="Q3551">
        <v>0</v>
      </c>
      <c r="R3551">
        <v>0</v>
      </c>
      <c r="S3551">
        <v>0</v>
      </c>
      <c r="T3551">
        <v>0</v>
      </c>
      <c r="U3551">
        <v>26.968889000000001</v>
      </c>
      <c r="V3551">
        <v>562.70222200000001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2178948</v>
      </c>
      <c r="B3552">
        <v>1</v>
      </c>
      <c r="C3552" t="s">
        <v>76</v>
      </c>
      <c r="D3552" t="s">
        <v>99</v>
      </c>
      <c r="E3552" t="s">
        <v>134</v>
      </c>
      <c r="F3552" t="s">
        <v>2873</v>
      </c>
      <c r="G3552" t="s">
        <v>136</v>
      </c>
      <c r="H3552" t="s">
        <v>47</v>
      </c>
      <c r="I3552" t="s">
        <v>129</v>
      </c>
      <c r="J3552" t="s">
        <v>130</v>
      </c>
      <c r="K3552" t="s">
        <v>131</v>
      </c>
      <c r="L3552" t="s">
        <v>10438</v>
      </c>
      <c r="M3552" t="s">
        <v>10439</v>
      </c>
      <c r="N3552">
        <v>0.56194444399999999</v>
      </c>
      <c r="O3552">
        <v>65</v>
      </c>
      <c r="P3552">
        <v>1635</v>
      </c>
      <c r="Q3552">
        <v>0</v>
      </c>
      <c r="R3552">
        <v>0</v>
      </c>
      <c r="S3552">
        <v>0</v>
      </c>
      <c r="T3552">
        <v>0</v>
      </c>
      <c r="U3552">
        <v>36.526389000000002</v>
      </c>
      <c r="V3552">
        <v>918.77916600000003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2178950</v>
      </c>
      <c r="B3553">
        <v>1</v>
      </c>
      <c r="C3553" t="s">
        <v>77</v>
      </c>
      <c r="D3553" t="s">
        <v>109</v>
      </c>
      <c r="E3553" t="s">
        <v>181</v>
      </c>
      <c r="F3553" t="s">
        <v>10440</v>
      </c>
      <c r="G3553" t="s">
        <v>194</v>
      </c>
      <c r="H3553" t="s">
        <v>46</v>
      </c>
      <c r="I3553" t="s">
        <v>129</v>
      </c>
      <c r="J3553" t="s">
        <v>130</v>
      </c>
      <c r="K3553" t="s">
        <v>131</v>
      </c>
      <c r="L3553" t="s">
        <v>10441</v>
      </c>
      <c r="M3553" t="s">
        <v>10442</v>
      </c>
      <c r="N3553">
        <v>2.801388888</v>
      </c>
      <c r="O3553">
        <v>0</v>
      </c>
      <c r="P3553">
        <v>1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2.8013889999999999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2178955</v>
      </c>
      <c r="B3554">
        <v>1</v>
      </c>
      <c r="C3554" t="s">
        <v>77</v>
      </c>
      <c r="D3554" t="s">
        <v>108</v>
      </c>
      <c r="E3554" t="s">
        <v>126</v>
      </c>
      <c r="F3554" t="s">
        <v>10443</v>
      </c>
      <c r="G3554" t="s">
        <v>128</v>
      </c>
      <c r="H3554" t="s">
        <v>46</v>
      </c>
      <c r="I3554" t="s">
        <v>129</v>
      </c>
      <c r="J3554" t="s">
        <v>130</v>
      </c>
      <c r="K3554" t="s">
        <v>131</v>
      </c>
      <c r="L3554" t="s">
        <v>10444</v>
      </c>
      <c r="M3554" t="s">
        <v>10445</v>
      </c>
      <c r="N3554">
        <v>6.3202777770000003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10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63.202778000000002</v>
      </c>
    </row>
    <row r="3555" spans="1:26" x14ac:dyDescent="0.25">
      <c r="A3555">
        <v>2178936</v>
      </c>
      <c r="B3555">
        <v>1</v>
      </c>
      <c r="C3555" t="s">
        <v>77</v>
      </c>
      <c r="D3555" t="s">
        <v>124</v>
      </c>
      <c r="E3555" t="s">
        <v>186</v>
      </c>
      <c r="F3555" t="s">
        <v>3794</v>
      </c>
      <c r="G3555" t="s">
        <v>136</v>
      </c>
      <c r="H3555" t="s">
        <v>47</v>
      </c>
      <c r="I3555" t="s">
        <v>129</v>
      </c>
      <c r="J3555" t="s">
        <v>130</v>
      </c>
      <c r="K3555" t="s">
        <v>131</v>
      </c>
      <c r="L3555" t="s">
        <v>10446</v>
      </c>
      <c r="M3555" t="s">
        <v>10447</v>
      </c>
      <c r="N3555">
        <v>0.77333333299999996</v>
      </c>
      <c r="O3555">
        <v>35</v>
      </c>
      <c r="P3555">
        <v>1077</v>
      </c>
      <c r="Q3555">
        <v>0</v>
      </c>
      <c r="R3555">
        <v>0</v>
      </c>
      <c r="S3555">
        <v>0</v>
      </c>
      <c r="T3555">
        <v>0</v>
      </c>
      <c r="U3555">
        <v>27.066666999999999</v>
      </c>
      <c r="V3555">
        <v>832.88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2178938</v>
      </c>
      <c r="B3556">
        <v>1</v>
      </c>
      <c r="C3556" t="s">
        <v>77</v>
      </c>
      <c r="D3556" t="s">
        <v>118</v>
      </c>
      <c r="E3556" t="s">
        <v>143</v>
      </c>
      <c r="F3556" t="s">
        <v>10448</v>
      </c>
      <c r="G3556" t="s">
        <v>136</v>
      </c>
      <c r="H3556" t="s">
        <v>47</v>
      </c>
      <c r="I3556" t="s">
        <v>129</v>
      </c>
      <c r="J3556" t="s">
        <v>130</v>
      </c>
      <c r="K3556" t="s">
        <v>131</v>
      </c>
      <c r="L3556" t="s">
        <v>10449</v>
      </c>
      <c r="M3556" t="s">
        <v>10450</v>
      </c>
      <c r="N3556">
        <v>0.17333333300000001</v>
      </c>
      <c r="O3556">
        <v>0</v>
      </c>
      <c r="P3556">
        <v>1</v>
      </c>
      <c r="Q3556">
        <v>0</v>
      </c>
      <c r="R3556">
        <v>0</v>
      </c>
      <c r="S3556">
        <v>8</v>
      </c>
      <c r="T3556">
        <v>427</v>
      </c>
      <c r="U3556">
        <v>0</v>
      </c>
      <c r="V3556">
        <v>0.17333299999999999</v>
      </c>
      <c r="W3556">
        <v>0</v>
      </c>
      <c r="X3556">
        <v>0</v>
      </c>
      <c r="Y3556">
        <v>1.3866670000000001</v>
      </c>
      <c r="Z3556">
        <v>74.013333000000003</v>
      </c>
    </row>
    <row r="3557" spans="1:26" x14ac:dyDescent="0.25">
      <c r="A3557">
        <v>2178963</v>
      </c>
      <c r="B3557">
        <v>1</v>
      </c>
      <c r="C3557" t="s">
        <v>76</v>
      </c>
      <c r="D3557" t="s">
        <v>80</v>
      </c>
      <c r="E3557" t="s">
        <v>181</v>
      </c>
      <c r="F3557" t="s">
        <v>10451</v>
      </c>
      <c r="G3557" t="s">
        <v>194</v>
      </c>
      <c r="H3557" t="s">
        <v>46</v>
      </c>
      <c r="I3557" t="s">
        <v>129</v>
      </c>
      <c r="J3557" t="s">
        <v>130</v>
      </c>
      <c r="K3557" t="s">
        <v>131</v>
      </c>
      <c r="L3557" t="s">
        <v>10452</v>
      </c>
      <c r="M3557" t="s">
        <v>10453</v>
      </c>
      <c r="N3557">
        <v>2.1074999999999999</v>
      </c>
      <c r="O3557">
        <v>0</v>
      </c>
      <c r="P3557">
        <v>3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6.3224999999999998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2178944</v>
      </c>
      <c r="B3558">
        <v>1</v>
      </c>
      <c r="C3558" t="s">
        <v>77</v>
      </c>
      <c r="D3558" t="s">
        <v>124</v>
      </c>
      <c r="E3558" t="s">
        <v>126</v>
      </c>
      <c r="F3558" t="s">
        <v>10454</v>
      </c>
      <c r="G3558" t="s">
        <v>128</v>
      </c>
      <c r="H3558" t="s">
        <v>46</v>
      </c>
      <c r="I3558" t="s">
        <v>129</v>
      </c>
      <c r="J3558" t="s">
        <v>130</v>
      </c>
      <c r="K3558" t="s">
        <v>131</v>
      </c>
      <c r="L3558" t="s">
        <v>10455</v>
      </c>
      <c r="M3558" t="s">
        <v>10456</v>
      </c>
      <c r="N3558">
        <v>11.712222221999999</v>
      </c>
      <c r="O3558">
        <v>0</v>
      </c>
      <c r="P3558">
        <v>24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281.09333299999997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2178942</v>
      </c>
      <c r="B3559">
        <v>1</v>
      </c>
      <c r="C3559" t="s">
        <v>77</v>
      </c>
      <c r="D3559" t="s">
        <v>114</v>
      </c>
      <c r="E3559" t="s">
        <v>813</v>
      </c>
      <c r="F3559" t="s">
        <v>10457</v>
      </c>
      <c r="G3559" t="s">
        <v>136</v>
      </c>
      <c r="H3559" t="s">
        <v>47</v>
      </c>
      <c r="I3559" t="s">
        <v>129</v>
      </c>
      <c r="J3559" t="s">
        <v>130</v>
      </c>
      <c r="K3559" t="s">
        <v>131</v>
      </c>
      <c r="L3559" t="s">
        <v>10458</v>
      </c>
      <c r="M3559" t="s">
        <v>10459</v>
      </c>
      <c r="N3559">
        <v>0.115</v>
      </c>
      <c r="O3559">
        <v>185</v>
      </c>
      <c r="P3559">
        <v>4290</v>
      </c>
      <c r="Q3559">
        <v>0</v>
      </c>
      <c r="R3559">
        <v>0</v>
      </c>
      <c r="S3559">
        <v>0</v>
      </c>
      <c r="T3559">
        <v>0</v>
      </c>
      <c r="U3559">
        <v>21.274999999999999</v>
      </c>
      <c r="V3559">
        <v>493.35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2178956</v>
      </c>
      <c r="B3560">
        <v>1</v>
      </c>
      <c r="C3560" t="s">
        <v>76</v>
      </c>
      <c r="D3560" t="s">
        <v>104</v>
      </c>
      <c r="E3560" t="s">
        <v>126</v>
      </c>
      <c r="F3560" t="s">
        <v>10460</v>
      </c>
      <c r="G3560" t="s">
        <v>128</v>
      </c>
      <c r="H3560" t="s">
        <v>46</v>
      </c>
      <c r="I3560" t="s">
        <v>129</v>
      </c>
      <c r="J3560" t="s">
        <v>130</v>
      </c>
      <c r="K3560" t="s">
        <v>131</v>
      </c>
      <c r="L3560" t="s">
        <v>10461</v>
      </c>
      <c r="M3560" t="s">
        <v>10462</v>
      </c>
      <c r="N3560">
        <v>6.5313888880000004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5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32.656944000000003</v>
      </c>
    </row>
    <row r="3561" spans="1:26" x14ac:dyDescent="0.25">
      <c r="A3561">
        <v>2178949</v>
      </c>
      <c r="B3561">
        <v>1</v>
      </c>
      <c r="C3561" t="s">
        <v>76</v>
      </c>
      <c r="D3561" t="s">
        <v>81</v>
      </c>
      <c r="E3561" t="s">
        <v>126</v>
      </c>
      <c r="F3561" t="s">
        <v>10463</v>
      </c>
      <c r="G3561" t="s">
        <v>140</v>
      </c>
      <c r="H3561" t="s">
        <v>46</v>
      </c>
      <c r="I3561" t="s">
        <v>129</v>
      </c>
      <c r="J3561" t="s">
        <v>130</v>
      </c>
      <c r="K3561" t="s">
        <v>131</v>
      </c>
      <c r="L3561" t="s">
        <v>10464</v>
      </c>
      <c r="M3561" t="s">
        <v>10465</v>
      </c>
      <c r="N3561">
        <v>2.0916666660000001</v>
      </c>
      <c r="O3561">
        <v>0</v>
      </c>
      <c r="P3561">
        <v>100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209.16666699999999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2178960</v>
      </c>
      <c r="B3562">
        <v>1</v>
      </c>
      <c r="C3562" t="s">
        <v>76</v>
      </c>
      <c r="D3562" t="s">
        <v>105</v>
      </c>
      <c r="E3562" t="s">
        <v>181</v>
      </c>
      <c r="F3562" t="s">
        <v>10466</v>
      </c>
      <c r="G3562" t="s">
        <v>287</v>
      </c>
      <c r="H3562" t="s">
        <v>46</v>
      </c>
      <c r="I3562" t="s">
        <v>129</v>
      </c>
      <c r="J3562" t="s">
        <v>130</v>
      </c>
      <c r="K3562" t="s">
        <v>131</v>
      </c>
      <c r="L3562" t="s">
        <v>10467</v>
      </c>
      <c r="M3562" t="s">
        <v>10468</v>
      </c>
      <c r="N3562">
        <v>4.82</v>
      </c>
      <c r="O3562">
        <v>0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4.82</v>
      </c>
      <c r="Y3562">
        <v>0</v>
      </c>
      <c r="Z3562">
        <v>0</v>
      </c>
    </row>
    <row r="3563" spans="1:26" x14ac:dyDescent="0.25">
      <c r="A3563">
        <v>2178946</v>
      </c>
      <c r="B3563">
        <v>1</v>
      </c>
      <c r="C3563" t="s">
        <v>76</v>
      </c>
      <c r="D3563" t="s">
        <v>99</v>
      </c>
      <c r="E3563" t="s">
        <v>186</v>
      </c>
      <c r="F3563" t="s">
        <v>3714</v>
      </c>
      <c r="G3563" t="s">
        <v>136</v>
      </c>
      <c r="H3563" t="s">
        <v>47</v>
      </c>
      <c r="I3563" t="s">
        <v>129</v>
      </c>
      <c r="J3563" t="s">
        <v>130</v>
      </c>
      <c r="K3563" t="s">
        <v>131</v>
      </c>
      <c r="L3563" t="s">
        <v>10469</v>
      </c>
      <c r="M3563" t="s">
        <v>10470</v>
      </c>
      <c r="N3563">
        <v>0.233055555</v>
      </c>
      <c r="O3563">
        <v>61</v>
      </c>
      <c r="P3563">
        <v>84</v>
      </c>
      <c r="Q3563">
        <v>0</v>
      </c>
      <c r="R3563">
        <v>0</v>
      </c>
      <c r="S3563">
        <v>0</v>
      </c>
      <c r="T3563">
        <v>0</v>
      </c>
      <c r="U3563">
        <v>14.216388999999999</v>
      </c>
      <c r="V3563">
        <v>19.576667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2178984</v>
      </c>
      <c r="B3564">
        <v>1</v>
      </c>
      <c r="C3564" t="s">
        <v>76</v>
      </c>
      <c r="D3564" t="s">
        <v>90</v>
      </c>
      <c r="E3564" t="s">
        <v>161</v>
      </c>
      <c r="F3564" t="s">
        <v>10471</v>
      </c>
      <c r="G3564" t="s">
        <v>128</v>
      </c>
      <c r="H3564" t="s">
        <v>46</v>
      </c>
      <c r="I3564" t="s">
        <v>129</v>
      </c>
      <c r="J3564" t="s">
        <v>130</v>
      </c>
      <c r="K3564" t="s">
        <v>131</v>
      </c>
      <c r="L3564" t="s">
        <v>10472</v>
      </c>
      <c r="M3564" t="s">
        <v>10473</v>
      </c>
      <c r="N3564">
        <v>2.6983333329999999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9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24.285</v>
      </c>
    </row>
    <row r="3565" spans="1:26" x14ac:dyDescent="0.25">
      <c r="A3565">
        <v>2178973</v>
      </c>
      <c r="B3565">
        <v>1</v>
      </c>
      <c r="C3565" t="s">
        <v>76</v>
      </c>
      <c r="D3565" t="s">
        <v>92</v>
      </c>
      <c r="E3565" t="s">
        <v>161</v>
      </c>
      <c r="F3565" t="s">
        <v>10474</v>
      </c>
      <c r="G3565" t="s">
        <v>444</v>
      </c>
      <c r="H3565" t="s">
        <v>46</v>
      </c>
      <c r="I3565" t="s">
        <v>129</v>
      </c>
      <c r="J3565" t="s">
        <v>130</v>
      </c>
      <c r="K3565" t="s">
        <v>131</v>
      </c>
      <c r="L3565" t="s">
        <v>10475</v>
      </c>
      <c r="M3565" t="s">
        <v>10476</v>
      </c>
      <c r="N3565">
        <v>2.3805555549999999</v>
      </c>
      <c r="O3565">
        <v>0</v>
      </c>
      <c r="P3565">
        <v>0</v>
      </c>
      <c r="Q3565">
        <v>0</v>
      </c>
      <c r="R3565">
        <v>0</v>
      </c>
      <c r="S3565">
        <v>1</v>
      </c>
      <c r="T3565">
        <v>163</v>
      </c>
      <c r="U3565">
        <v>0</v>
      </c>
      <c r="V3565">
        <v>0</v>
      </c>
      <c r="W3565">
        <v>0</v>
      </c>
      <c r="X3565">
        <v>0</v>
      </c>
      <c r="Y3565">
        <v>2.3805559999999999</v>
      </c>
      <c r="Z3565">
        <v>388.03055499999999</v>
      </c>
    </row>
    <row r="3566" spans="1:26" x14ac:dyDescent="0.25">
      <c r="A3566">
        <v>2178959</v>
      </c>
      <c r="B3566">
        <v>1</v>
      </c>
      <c r="C3566" t="s">
        <v>76</v>
      </c>
      <c r="D3566" t="s">
        <v>104</v>
      </c>
      <c r="E3566" t="s">
        <v>126</v>
      </c>
      <c r="F3566" t="s">
        <v>9978</v>
      </c>
      <c r="G3566" t="s">
        <v>128</v>
      </c>
      <c r="H3566" t="s">
        <v>46</v>
      </c>
      <c r="I3566" t="s">
        <v>129</v>
      </c>
      <c r="J3566" t="s">
        <v>130</v>
      </c>
      <c r="K3566" t="s">
        <v>131</v>
      </c>
      <c r="L3566" t="s">
        <v>10477</v>
      </c>
      <c r="M3566" t="s">
        <v>10478</v>
      </c>
      <c r="N3566">
        <v>9.4877777769999998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10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94.877778000000006</v>
      </c>
    </row>
    <row r="3567" spans="1:26" x14ac:dyDescent="0.25">
      <c r="A3567">
        <v>2178976</v>
      </c>
      <c r="B3567">
        <v>1</v>
      </c>
      <c r="C3567" t="s">
        <v>76</v>
      </c>
      <c r="D3567" t="s">
        <v>89</v>
      </c>
      <c r="E3567" t="s">
        <v>161</v>
      </c>
      <c r="F3567" t="s">
        <v>10479</v>
      </c>
      <c r="G3567" t="s">
        <v>128</v>
      </c>
      <c r="H3567" t="s">
        <v>46</v>
      </c>
      <c r="I3567" t="s">
        <v>129</v>
      </c>
      <c r="J3567" t="s">
        <v>130</v>
      </c>
      <c r="K3567" t="s">
        <v>131</v>
      </c>
      <c r="L3567" t="s">
        <v>10480</v>
      </c>
      <c r="M3567" t="s">
        <v>10481</v>
      </c>
      <c r="N3567">
        <v>4.4725000000000001</v>
      </c>
      <c r="O3567">
        <v>1</v>
      </c>
      <c r="P3567">
        <v>42</v>
      </c>
      <c r="Q3567">
        <v>0</v>
      </c>
      <c r="R3567">
        <v>0</v>
      </c>
      <c r="S3567">
        <v>0</v>
      </c>
      <c r="T3567">
        <v>0</v>
      </c>
      <c r="U3567">
        <v>4.4725000000000001</v>
      </c>
      <c r="V3567">
        <v>187.845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2178966</v>
      </c>
      <c r="B3568">
        <v>1</v>
      </c>
      <c r="C3568" t="s">
        <v>77</v>
      </c>
      <c r="D3568" t="s">
        <v>124</v>
      </c>
      <c r="E3568" t="s">
        <v>181</v>
      </c>
      <c r="F3568" t="s">
        <v>10482</v>
      </c>
      <c r="G3568" t="s">
        <v>636</v>
      </c>
      <c r="H3568" t="s">
        <v>46</v>
      </c>
      <c r="I3568" t="s">
        <v>129</v>
      </c>
      <c r="J3568" t="s">
        <v>130</v>
      </c>
      <c r="K3568" t="s">
        <v>131</v>
      </c>
      <c r="L3568" t="s">
        <v>10483</v>
      </c>
      <c r="M3568" t="s">
        <v>10484</v>
      </c>
      <c r="N3568">
        <v>4.3430555550000003</v>
      </c>
      <c r="O3568">
        <v>0</v>
      </c>
      <c r="P3568">
        <v>5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21.715278000000001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2178978</v>
      </c>
      <c r="B3569">
        <v>1</v>
      </c>
      <c r="C3569" t="s">
        <v>77</v>
      </c>
      <c r="D3569" t="s">
        <v>111</v>
      </c>
      <c r="E3569" t="s">
        <v>134</v>
      </c>
      <c r="F3569" t="s">
        <v>10485</v>
      </c>
      <c r="G3569" t="s">
        <v>136</v>
      </c>
      <c r="H3569" t="s">
        <v>47</v>
      </c>
      <c r="I3569" t="s">
        <v>129</v>
      </c>
      <c r="J3569" t="s">
        <v>130</v>
      </c>
      <c r="K3569" t="s">
        <v>131</v>
      </c>
      <c r="L3569" t="s">
        <v>10486</v>
      </c>
      <c r="M3569" t="s">
        <v>10487</v>
      </c>
      <c r="N3569">
        <v>1.008611111</v>
      </c>
      <c r="O3569">
        <v>0</v>
      </c>
      <c r="P3569">
        <v>0</v>
      </c>
      <c r="Q3569">
        <v>0</v>
      </c>
      <c r="R3569">
        <v>0</v>
      </c>
      <c r="S3569">
        <v>7</v>
      </c>
      <c r="T3569">
        <v>830</v>
      </c>
      <c r="U3569">
        <v>0</v>
      </c>
      <c r="V3569">
        <v>0</v>
      </c>
      <c r="W3569">
        <v>0</v>
      </c>
      <c r="X3569">
        <v>0</v>
      </c>
      <c r="Y3569">
        <v>7.0602780000000003</v>
      </c>
      <c r="Z3569">
        <v>837.14722200000006</v>
      </c>
    </row>
    <row r="3570" spans="1:26" x14ac:dyDescent="0.25">
      <c r="A3570">
        <v>2178981</v>
      </c>
      <c r="B3570">
        <v>1</v>
      </c>
      <c r="C3570" t="s">
        <v>76</v>
      </c>
      <c r="D3570" t="s">
        <v>104</v>
      </c>
      <c r="E3570" t="s">
        <v>126</v>
      </c>
      <c r="F3570" t="s">
        <v>10488</v>
      </c>
      <c r="G3570" t="s">
        <v>255</v>
      </c>
      <c r="H3570" t="s">
        <v>46</v>
      </c>
      <c r="I3570" t="s">
        <v>129</v>
      </c>
      <c r="J3570" t="s">
        <v>130</v>
      </c>
      <c r="K3570" t="s">
        <v>131</v>
      </c>
      <c r="L3570" t="s">
        <v>10489</v>
      </c>
      <c r="M3570" t="s">
        <v>10490</v>
      </c>
      <c r="N3570">
        <v>3.6011111109999998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11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39.612222000000003</v>
      </c>
    </row>
    <row r="3571" spans="1:26" x14ac:dyDescent="0.25">
      <c r="A3571">
        <v>2178998</v>
      </c>
      <c r="B3571">
        <v>1</v>
      </c>
      <c r="C3571" t="s">
        <v>76</v>
      </c>
      <c r="D3571" t="s">
        <v>107</v>
      </c>
      <c r="E3571" t="s">
        <v>161</v>
      </c>
      <c r="F3571" t="s">
        <v>10491</v>
      </c>
      <c r="G3571" t="s">
        <v>402</v>
      </c>
      <c r="H3571" t="s">
        <v>46</v>
      </c>
      <c r="I3571" t="s">
        <v>129</v>
      </c>
      <c r="J3571" t="s">
        <v>130</v>
      </c>
      <c r="K3571" t="s">
        <v>131</v>
      </c>
      <c r="L3571" t="s">
        <v>10492</v>
      </c>
      <c r="M3571" t="s">
        <v>10493</v>
      </c>
      <c r="N3571">
        <v>1.8872222219999999</v>
      </c>
      <c r="O3571">
        <v>1</v>
      </c>
      <c r="P3571">
        <v>1204</v>
      </c>
      <c r="Q3571">
        <v>0</v>
      </c>
      <c r="R3571">
        <v>0</v>
      </c>
      <c r="S3571">
        <v>0</v>
      </c>
      <c r="T3571">
        <v>0</v>
      </c>
      <c r="U3571">
        <v>1.887222</v>
      </c>
      <c r="V3571">
        <v>2272.2155550000002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2178970</v>
      </c>
      <c r="B3572">
        <v>1</v>
      </c>
      <c r="C3572" t="s">
        <v>76</v>
      </c>
      <c r="D3572" t="s">
        <v>100</v>
      </c>
      <c r="E3572" t="s">
        <v>126</v>
      </c>
      <c r="F3572" t="s">
        <v>10494</v>
      </c>
      <c r="G3572" t="s">
        <v>128</v>
      </c>
      <c r="H3572" t="s">
        <v>46</v>
      </c>
      <c r="I3572" t="s">
        <v>129</v>
      </c>
      <c r="J3572" t="s">
        <v>130</v>
      </c>
      <c r="K3572" t="s">
        <v>131</v>
      </c>
      <c r="L3572" t="s">
        <v>10495</v>
      </c>
      <c r="M3572" t="s">
        <v>10496</v>
      </c>
      <c r="N3572">
        <v>2.0233333330000001</v>
      </c>
      <c r="O3572">
        <v>0</v>
      </c>
      <c r="P3572">
        <v>13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26.303332999999999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2178964</v>
      </c>
      <c r="B3573">
        <v>1</v>
      </c>
      <c r="C3573" t="s">
        <v>76</v>
      </c>
      <c r="D3573" t="s">
        <v>92</v>
      </c>
      <c r="E3573" t="s">
        <v>181</v>
      </c>
      <c r="F3573" t="s">
        <v>10497</v>
      </c>
      <c r="G3573" t="s">
        <v>194</v>
      </c>
      <c r="H3573" t="s">
        <v>46</v>
      </c>
      <c r="I3573" t="s">
        <v>129</v>
      </c>
      <c r="J3573" t="s">
        <v>130</v>
      </c>
      <c r="K3573" t="s">
        <v>131</v>
      </c>
      <c r="L3573" t="s">
        <v>10498</v>
      </c>
      <c r="M3573" t="s">
        <v>10499</v>
      </c>
      <c r="N3573">
        <v>2.69</v>
      </c>
      <c r="O3573">
        <v>0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2.69</v>
      </c>
      <c r="Y3573">
        <v>0</v>
      </c>
      <c r="Z3573">
        <v>0</v>
      </c>
    </row>
    <row r="3574" spans="1:26" x14ac:dyDescent="0.25">
      <c r="A3574">
        <v>2179023</v>
      </c>
      <c r="B3574">
        <v>1</v>
      </c>
      <c r="C3574" t="s">
        <v>76</v>
      </c>
      <c r="D3574" t="s">
        <v>93</v>
      </c>
      <c r="E3574" t="s">
        <v>126</v>
      </c>
      <c r="F3574" t="s">
        <v>10500</v>
      </c>
      <c r="G3574" t="s">
        <v>128</v>
      </c>
      <c r="H3574" t="s">
        <v>46</v>
      </c>
      <c r="I3574" t="s">
        <v>129</v>
      </c>
      <c r="J3574" t="s">
        <v>130</v>
      </c>
      <c r="K3574" t="s">
        <v>131</v>
      </c>
      <c r="L3574" t="s">
        <v>10501</v>
      </c>
      <c r="M3574" t="s">
        <v>10502</v>
      </c>
      <c r="N3574">
        <v>2.9908333329999999</v>
      </c>
      <c r="O3574">
        <v>0</v>
      </c>
      <c r="P3574">
        <v>13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38.880833000000003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2178985</v>
      </c>
      <c r="B3575">
        <v>1</v>
      </c>
      <c r="C3575" t="s">
        <v>77</v>
      </c>
      <c r="D3575" t="s">
        <v>124</v>
      </c>
      <c r="E3575" t="s">
        <v>126</v>
      </c>
      <c r="F3575" t="s">
        <v>5810</v>
      </c>
      <c r="G3575" t="s">
        <v>128</v>
      </c>
      <c r="H3575" t="s">
        <v>46</v>
      </c>
      <c r="I3575" t="s">
        <v>129</v>
      </c>
      <c r="J3575" t="s">
        <v>130</v>
      </c>
      <c r="K3575" t="s">
        <v>131</v>
      </c>
      <c r="L3575" t="s">
        <v>10503</v>
      </c>
      <c r="M3575" t="s">
        <v>10504</v>
      </c>
      <c r="N3575">
        <v>16.920555555</v>
      </c>
      <c r="O3575">
        <v>0</v>
      </c>
      <c r="P3575">
        <v>3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50.761667000000003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2179078</v>
      </c>
      <c r="B3576">
        <v>1</v>
      </c>
      <c r="C3576" t="s">
        <v>77</v>
      </c>
      <c r="D3576" t="s">
        <v>117</v>
      </c>
      <c r="E3576" t="s">
        <v>126</v>
      </c>
      <c r="F3576" t="s">
        <v>10505</v>
      </c>
      <c r="G3576" t="s">
        <v>128</v>
      </c>
      <c r="H3576" t="s">
        <v>46</v>
      </c>
      <c r="I3576" t="s">
        <v>129</v>
      </c>
      <c r="J3576" t="s">
        <v>130</v>
      </c>
      <c r="K3576" t="s">
        <v>131</v>
      </c>
      <c r="L3576" t="s">
        <v>10506</v>
      </c>
      <c r="M3576" t="s">
        <v>10507</v>
      </c>
      <c r="N3576">
        <v>4.3594444440000002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4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17.437778000000002</v>
      </c>
    </row>
    <row r="3577" spans="1:26" x14ac:dyDescent="0.25">
      <c r="A3577">
        <v>2179015</v>
      </c>
      <c r="B3577">
        <v>1</v>
      </c>
      <c r="C3577" t="s">
        <v>76</v>
      </c>
      <c r="D3577" t="s">
        <v>78</v>
      </c>
      <c r="E3577" t="s">
        <v>181</v>
      </c>
      <c r="F3577" t="s">
        <v>10508</v>
      </c>
      <c r="G3577" t="s">
        <v>194</v>
      </c>
      <c r="H3577" t="s">
        <v>46</v>
      </c>
      <c r="I3577" t="s">
        <v>129</v>
      </c>
      <c r="J3577" t="s">
        <v>130</v>
      </c>
      <c r="K3577" t="s">
        <v>131</v>
      </c>
      <c r="L3577" t="s">
        <v>10509</v>
      </c>
      <c r="M3577" t="s">
        <v>10510</v>
      </c>
      <c r="N3577">
        <v>2.7858333329999998</v>
      </c>
      <c r="O3577">
        <v>0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2.7858329999999998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2179027</v>
      </c>
      <c r="B3578">
        <v>1</v>
      </c>
      <c r="C3578" t="s">
        <v>76</v>
      </c>
      <c r="D3578" t="s">
        <v>88</v>
      </c>
      <c r="E3578" t="s">
        <v>181</v>
      </c>
      <c r="F3578" t="s">
        <v>10511</v>
      </c>
      <c r="G3578" t="s">
        <v>194</v>
      </c>
      <c r="H3578" t="s">
        <v>46</v>
      </c>
      <c r="I3578" t="s">
        <v>129</v>
      </c>
      <c r="J3578" t="s">
        <v>130</v>
      </c>
      <c r="K3578" t="s">
        <v>131</v>
      </c>
      <c r="L3578" t="s">
        <v>10512</v>
      </c>
      <c r="M3578" t="s">
        <v>10513</v>
      </c>
      <c r="N3578">
        <v>4.9752777769999996</v>
      </c>
      <c r="O3578">
        <v>0</v>
      </c>
      <c r="P3578">
        <v>1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4.9752780000000003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2179044</v>
      </c>
      <c r="B3579">
        <v>1</v>
      </c>
      <c r="C3579" t="s">
        <v>77</v>
      </c>
      <c r="D3579" t="s">
        <v>119</v>
      </c>
      <c r="E3579" t="s">
        <v>161</v>
      </c>
      <c r="F3579" t="s">
        <v>6500</v>
      </c>
      <c r="G3579" t="s">
        <v>402</v>
      </c>
      <c r="H3579" t="s">
        <v>46</v>
      </c>
      <c r="I3579" t="s">
        <v>129</v>
      </c>
      <c r="J3579" t="s">
        <v>130</v>
      </c>
      <c r="K3579" t="s">
        <v>131</v>
      </c>
      <c r="L3579" t="s">
        <v>10514</v>
      </c>
      <c r="M3579" t="s">
        <v>10515</v>
      </c>
      <c r="N3579">
        <v>5.6391666660000004</v>
      </c>
      <c r="O3579">
        <v>0</v>
      </c>
      <c r="P3579">
        <v>42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236.845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2179080</v>
      </c>
      <c r="B3580">
        <v>1</v>
      </c>
      <c r="C3580" t="s">
        <v>76</v>
      </c>
      <c r="D3580" t="s">
        <v>99</v>
      </c>
      <c r="E3580" t="s">
        <v>161</v>
      </c>
      <c r="F3580" t="s">
        <v>10516</v>
      </c>
      <c r="G3580" t="s">
        <v>402</v>
      </c>
      <c r="H3580" t="s">
        <v>46</v>
      </c>
      <c r="I3580" t="s">
        <v>129</v>
      </c>
      <c r="J3580" t="s">
        <v>130</v>
      </c>
      <c r="K3580" t="s">
        <v>131</v>
      </c>
      <c r="L3580" t="s">
        <v>10517</v>
      </c>
      <c r="M3580" t="s">
        <v>10518</v>
      </c>
      <c r="N3580">
        <v>1.7761111110000001</v>
      </c>
      <c r="O3580">
        <v>1</v>
      </c>
      <c r="P3580">
        <v>190</v>
      </c>
      <c r="Q3580">
        <v>0</v>
      </c>
      <c r="R3580">
        <v>0</v>
      </c>
      <c r="S3580">
        <v>0</v>
      </c>
      <c r="T3580">
        <v>0</v>
      </c>
      <c r="U3580">
        <v>1.776111</v>
      </c>
      <c r="V3580">
        <v>337.46111100000002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2179008</v>
      </c>
      <c r="B3581">
        <v>1</v>
      </c>
      <c r="C3581" t="s">
        <v>77</v>
      </c>
      <c r="D3581" t="s">
        <v>114</v>
      </c>
      <c r="E3581" t="s">
        <v>126</v>
      </c>
      <c r="F3581" t="s">
        <v>10519</v>
      </c>
      <c r="G3581" t="s">
        <v>128</v>
      </c>
      <c r="H3581" t="s">
        <v>46</v>
      </c>
      <c r="I3581" t="s">
        <v>129</v>
      </c>
      <c r="J3581" t="s">
        <v>130</v>
      </c>
      <c r="K3581" t="s">
        <v>131</v>
      </c>
      <c r="L3581" t="s">
        <v>10520</v>
      </c>
      <c r="M3581" t="s">
        <v>10521</v>
      </c>
      <c r="N3581">
        <v>8.3305555550000001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7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58.313889000000003</v>
      </c>
    </row>
    <row r="3582" spans="1:26" x14ac:dyDescent="0.25">
      <c r="A3582">
        <v>2178994</v>
      </c>
      <c r="B3582">
        <v>1</v>
      </c>
      <c r="C3582" t="s">
        <v>76</v>
      </c>
      <c r="D3582" t="s">
        <v>90</v>
      </c>
      <c r="E3582" t="s">
        <v>126</v>
      </c>
      <c r="F3582" t="s">
        <v>10522</v>
      </c>
      <c r="G3582" t="s">
        <v>140</v>
      </c>
      <c r="H3582" t="s">
        <v>46</v>
      </c>
      <c r="I3582" t="s">
        <v>129</v>
      </c>
      <c r="J3582" t="s">
        <v>130</v>
      </c>
      <c r="K3582" t="s">
        <v>131</v>
      </c>
      <c r="L3582" t="s">
        <v>10523</v>
      </c>
      <c r="M3582" t="s">
        <v>10524</v>
      </c>
      <c r="N3582">
        <v>1.5161111110000001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5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7.5805559999999996</v>
      </c>
    </row>
    <row r="3583" spans="1:26" x14ac:dyDescent="0.25">
      <c r="A3583">
        <v>2179016</v>
      </c>
      <c r="B3583">
        <v>1</v>
      </c>
      <c r="C3583" t="s">
        <v>76</v>
      </c>
      <c r="D3583" t="s">
        <v>78</v>
      </c>
      <c r="E3583" t="s">
        <v>181</v>
      </c>
      <c r="F3583" t="s">
        <v>10525</v>
      </c>
      <c r="G3583" t="s">
        <v>194</v>
      </c>
      <c r="H3583" t="s">
        <v>46</v>
      </c>
      <c r="I3583" t="s">
        <v>129</v>
      </c>
      <c r="J3583" t="s">
        <v>130</v>
      </c>
      <c r="K3583" t="s">
        <v>131</v>
      </c>
      <c r="L3583" t="s">
        <v>10526</v>
      </c>
      <c r="M3583" t="s">
        <v>10527</v>
      </c>
      <c r="N3583">
        <v>1.997222222</v>
      </c>
      <c r="O3583">
        <v>0</v>
      </c>
      <c r="P3583">
        <v>11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21.969443999999999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2179007</v>
      </c>
      <c r="B3584">
        <v>1</v>
      </c>
      <c r="C3584" t="s">
        <v>77</v>
      </c>
      <c r="D3584" t="s">
        <v>114</v>
      </c>
      <c r="E3584" t="s">
        <v>161</v>
      </c>
      <c r="F3584" t="s">
        <v>10528</v>
      </c>
      <c r="G3584" t="s">
        <v>402</v>
      </c>
      <c r="H3584" t="s">
        <v>46</v>
      </c>
      <c r="I3584" t="s">
        <v>129</v>
      </c>
      <c r="J3584" t="s">
        <v>130</v>
      </c>
      <c r="K3584" t="s">
        <v>131</v>
      </c>
      <c r="L3584" t="s">
        <v>10529</v>
      </c>
      <c r="M3584" t="s">
        <v>10530</v>
      </c>
      <c r="N3584">
        <v>8.1530555549999999</v>
      </c>
      <c r="O3584">
        <v>0</v>
      </c>
      <c r="P3584">
        <v>0</v>
      </c>
      <c r="Q3584">
        <v>0</v>
      </c>
      <c r="R3584">
        <v>0</v>
      </c>
      <c r="S3584">
        <v>1</v>
      </c>
      <c r="T3584">
        <v>62</v>
      </c>
      <c r="U3584">
        <v>0</v>
      </c>
      <c r="V3584">
        <v>0</v>
      </c>
      <c r="W3584">
        <v>0</v>
      </c>
      <c r="X3584">
        <v>0</v>
      </c>
      <c r="Y3584">
        <v>8.1530559999999994</v>
      </c>
      <c r="Z3584">
        <v>505.48944399999999</v>
      </c>
    </row>
    <row r="3585" spans="1:26" x14ac:dyDescent="0.25">
      <c r="A3585">
        <v>2178999</v>
      </c>
      <c r="B3585">
        <v>1</v>
      </c>
      <c r="C3585" t="s">
        <v>77</v>
      </c>
      <c r="D3585" t="s">
        <v>124</v>
      </c>
      <c r="E3585" t="s">
        <v>161</v>
      </c>
      <c r="F3585" t="s">
        <v>10531</v>
      </c>
      <c r="G3585" t="s">
        <v>402</v>
      </c>
      <c r="H3585" t="s">
        <v>46</v>
      </c>
      <c r="I3585" t="s">
        <v>129</v>
      </c>
      <c r="J3585" t="s">
        <v>130</v>
      </c>
      <c r="K3585" t="s">
        <v>131</v>
      </c>
      <c r="L3585" t="s">
        <v>10532</v>
      </c>
      <c r="M3585" t="s">
        <v>10533</v>
      </c>
      <c r="N3585">
        <v>1.535555555</v>
      </c>
      <c r="O3585">
        <v>1</v>
      </c>
      <c r="P3585">
        <v>163</v>
      </c>
      <c r="Q3585">
        <v>0</v>
      </c>
      <c r="R3585">
        <v>0</v>
      </c>
      <c r="S3585">
        <v>0</v>
      </c>
      <c r="T3585">
        <v>0</v>
      </c>
      <c r="U3585">
        <v>1.5355559999999999</v>
      </c>
      <c r="V3585">
        <v>250.29555500000001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2179222</v>
      </c>
      <c r="B3586">
        <v>1</v>
      </c>
      <c r="C3586" t="s">
        <v>77</v>
      </c>
      <c r="D3586" t="s">
        <v>124</v>
      </c>
      <c r="E3586" t="s">
        <v>186</v>
      </c>
      <c r="F3586" t="s">
        <v>10534</v>
      </c>
      <c r="G3586" t="s">
        <v>136</v>
      </c>
      <c r="H3586" t="s">
        <v>47</v>
      </c>
      <c r="I3586" t="s">
        <v>129</v>
      </c>
      <c r="J3586" t="s">
        <v>130</v>
      </c>
      <c r="K3586" t="s">
        <v>131</v>
      </c>
      <c r="L3586" t="s">
        <v>10535</v>
      </c>
      <c r="M3586" t="s">
        <v>10536</v>
      </c>
      <c r="N3586">
        <v>4.903333333</v>
      </c>
      <c r="O3586">
        <v>35</v>
      </c>
      <c r="P3586">
        <v>1077</v>
      </c>
      <c r="Q3586">
        <v>0</v>
      </c>
      <c r="R3586">
        <v>0</v>
      </c>
      <c r="S3586">
        <v>0</v>
      </c>
      <c r="T3586">
        <v>0</v>
      </c>
      <c r="U3586">
        <v>171.61666700000001</v>
      </c>
      <c r="V3586">
        <v>5280.89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2179005</v>
      </c>
      <c r="B3587">
        <v>1</v>
      </c>
      <c r="C3587" t="s">
        <v>76</v>
      </c>
      <c r="D3587" t="s">
        <v>93</v>
      </c>
      <c r="E3587" t="s">
        <v>161</v>
      </c>
      <c r="F3587" t="s">
        <v>10537</v>
      </c>
      <c r="G3587" t="s">
        <v>402</v>
      </c>
      <c r="H3587" t="s">
        <v>46</v>
      </c>
      <c r="I3587" t="s">
        <v>129</v>
      </c>
      <c r="J3587" t="s">
        <v>130</v>
      </c>
      <c r="K3587" t="s">
        <v>131</v>
      </c>
      <c r="L3587" t="s">
        <v>10538</v>
      </c>
      <c r="M3587" t="s">
        <v>10539</v>
      </c>
      <c r="N3587">
        <v>1.4069444440000001</v>
      </c>
      <c r="O3587">
        <v>1</v>
      </c>
      <c r="P3587">
        <v>150</v>
      </c>
      <c r="Q3587">
        <v>0</v>
      </c>
      <c r="R3587">
        <v>0</v>
      </c>
      <c r="S3587">
        <v>0</v>
      </c>
      <c r="T3587">
        <v>0</v>
      </c>
      <c r="U3587">
        <v>1.406944</v>
      </c>
      <c r="V3587">
        <v>211.04166699999999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2179001</v>
      </c>
      <c r="B3588">
        <v>1</v>
      </c>
      <c r="C3588" t="s">
        <v>77</v>
      </c>
      <c r="D3588" t="s">
        <v>124</v>
      </c>
      <c r="E3588" t="s">
        <v>126</v>
      </c>
      <c r="F3588" t="s">
        <v>10540</v>
      </c>
      <c r="G3588" t="s">
        <v>128</v>
      </c>
      <c r="H3588" t="s">
        <v>46</v>
      </c>
      <c r="I3588" t="s">
        <v>129</v>
      </c>
      <c r="J3588" t="s">
        <v>130</v>
      </c>
      <c r="K3588" t="s">
        <v>131</v>
      </c>
      <c r="L3588" t="s">
        <v>10541</v>
      </c>
      <c r="M3588" t="s">
        <v>10542</v>
      </c>
      <c r="N3588">
        <v>17.912500000000001</v>
      </c>
      <c r="O3588">
        <v>0</v>
      </c>
      <c r="P3588">
        <v>39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698.58749999999998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2179002</v>
      </c>
      <c r="B3589">
        <v>1</v>
      </c>
      <c r="C3589" t="s">
        <v>76</v>
      </c>
      <c r="D3589" t="s">
        <v>84</v>
      </c>
      <c r="E3589" t="s">
        <v>126</v>
      </c>
      <c r="F3589" t="s">
        <v>10543</v>
      </c>
      <c r="G3589" t="s">
        <v>140</v>
      </c>
      <c r="H3589" t="s">
        <v>46</v>
      </c>
      <c r="I3589" t="s">
        <v>129</v>
      </c>
      <c r="J3589" t="s">
        <v>130</v>
      </c>
      <c r="K3589" t="s">
        <v>131</v>
      </c>
      <c r="L3589" t="s">
        <v>10544</v>
      </c>
      <c r="M3589" t="s">
        <v>10545</v>
      </c>
      <c r="N3589">
        <v>4.4088888879999999</v>
      </c>
      <c r="O3589">
        <v>0</v>
      </c>
      <c r="P3589">
        <v>1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4.4088890000000003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2179012</v>
      </c>
      <c r="B3590">
        <v>1</v>
      </c>
      <c r="C3590" t="s">
        <v>77</v>
      </c>
      <c r="D3590" t="s">
        <v>109</v>
      </c>
      <c r="E3590" t="s">
        <v>161</v>
      </c>
      <c r="F3590" t="s">
        <v>10546</v>
      </c>
      <c r="G3590" t="s">
        <v>402</v>
      </c>
      <c r="H3590" t="s">
        <v>46</v>
      </c>
      <c r="I3590" t="s">
        <v>129</v>
      </c>
      <c r="J3590" t="s">
        <v>130</v>
      </c>
      <c r="K3590" t="s">
        <v>131</v>
      </c>
      <c r="L3590" t="s">
        <v>10547</v>
      </c>
      <c r="M3590" t="s">
        <v>10548</v>
      </c>
      <c r="N3590">
        <v>4.1883333330000001</v>
      </c>
      <c r="O3590">
        <v>0</v>
      </c>
      <c r="P3590">
        <v>0</v>
      </c>
      <c r="Q3590">
        <v>0</v>
      </c>
      <c r="R3590">
        <v>0</v>
      </c>
      <c r="S3590">
        <v>1</v>
      </c>
      <c r="T3590">
        <v>89</v>
      </c>
      <c r="U3590">
        <v>0</v>
      </c>
      <c r="V3590">
        <v>0</v>
      </c>
      <c r="W3590">
        <v>0</v>
      </c>
      <c r="X3590">
        <v>0</v>
      </c>
      <c r="Y3590">
        <v>4.1883330000000001</v>
      </c>
      <c r="Z3590">
        <v>372.76166699999999</v>
      </c>
    </row>
    <row r="3591" spans="1:26" x14ac:dyDescent="0.25">
      <c r="A3591">
        <v>2179074</v>
      </c>
      <c r="B3591">
        <v>1</v>
      </c>
      <c r="C3591" t="s">
        <v>77</v>
      </c>
      <c r="D3591" t="s">
        <v>124</v>
      </c>
      <c r="E3591" t="s">
        <v>186</v>
      </c>
      <c r="F3591" t="s">
        <v>10549</v>
      </c>
      <c r="G3591" t="s">
        <v>136</v>
      </c>
      <c r="H3591" t="s">
        <v>47</v>
      </c>
      <c r="I3591" t="s">
        <v>129</v>
      </c>
      <c r="J3591" t="s">
        <v>130</v>
      </c>
      <c r="K3591" t="s">
        <v>131</v>
      </c>
      <c r="L3591" t="s">
        <v>10550</v>
      </c>
      <c r="M3591" t="s">
        <v>10551</v>
      </c>
      <c r="N3591">
        <v>3.1047222219999999</v>
      </c>
      <c r="O3591">
        <v>309</v>
      </c>
      <c r="P3591">
        <v>169</v>
      </c>
      <c r="Q3591">
        <v>0</v>
      </c>
      <c r="R3591">
        <v>0</v>
      </c>
      <c r="S3591">
        <v>0</v>
      </c>
      <c r="T3591">
        <v>0</v>
      </c>
      <c r="U3591">
        <v>959.35916699999996</v>
      </c>
      <c r="V3591">
        <v>524.69805599999995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2179019</v>
      </c>
      <c r="B3592">
        <v>1</v>
      </c>
      <c r="C3592" t="s">
        <v>76</v>
      </c>
      <c r="D3592" t="s">
        <v>89</v>
      </c>
      <c r="E3592" t="s">
        <v>181</v>
      </c>
      <c r="F3592" t="s">
        <v>10552</v>
      </c>
      <c r="G3592" t="s">
        <v>194</v>
      </c>
      <c r="H3592" t="s">
        <v>46</v>
      </c>
      <c r="I3592" t="s">
        <v>129</v>
      </c>
      <c r="J3592" t="s">
        <v>130</v>
      </c>
      <c r="K3592" t="s">
        <v>131</v>
      </c>
      <c r="L3592" t="s">
        <v>10553</v>
      </c>
      <c r="M3592" t="s">
        <v>10554</v>
      </c>
      <c r="N3592">
        <v>5.6413888879999998</v>
      </c>
      <c r="O3592">
        <v>0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5.6413890000000002</v>
      </c>
      <c r="Y3592">
        <v>0</v>
      </c>
      <c r="Z3592">
        <v>0</v>
      </c>
    </row>
    <row r="3593" spans="1:26" x14ac:dyDescent="0.25">
      <c r="A3593">
        <v>2179013</v>
      </c>
      <c r="B3593">
        <v>1</v>
      </c>
      <c r="C3593" t="s">
        <v>76</v>
      </c>
      <c r="D3593" t="s">
        <v>79</v>
      </c>
      <c r="E3593" t="s">
        <v>126</v>
      </c>
      <c r="F3593" t="s">
        <v>10555</v>
      </c>
      <c r="G3593" t="s">
        <v>916</v>
      </c>
      <c r="H3593" t="s">
        <v>46</v>
      </c>
      <c r="I3593" t="s">
        <v>129</v>
      </c>
      <c r="J3593" t="s">
        <v>130</v>
      </c>
      <c r="K3593" t="s">
        <v>131</v>
      </c>
      <c r="L3593" t="s">
        <v>10556</v>
      </c>
      <c r="M3593" t="s">
        <v>10557</v>
      </c>
      <c r="N3593">
        <v>0.23749999999999999</v>
      </c>
      <c r="O3593">
        <v>0</v>
      </c>
      <c r="P3593">
        <v>220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52.25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2179022</v>
      </c>
      <c r="B3594">
        <v>1</v>
      </c>
      <c r="C3594" t="s">
        <v>76</v>
      </c>
      <c r="D3594" t="s">
        <v>96</v>
      </c>
      <c r="E3594" t="s">
        <v>143</v>
      </c>
      <c r="F3594" t="s">
        <v>10558</v>
      </c>
      <c r="G3594" t="s">
        <v>145</v>
      </c>
      <c r="H3594" t="s">
        <v>47</v>
      </c>
      <c r="I3594" t="s">
        <v>129</v>
      </c>
      <c r="J3594" t="s">
        <v>130</v>
      </c>
      <c r="K3594" t="s">
        <v>131</v>
      </c>
      <c r="L3594" t="s">
        <v>10559</v>
      </c>
      <c r="M3594" t="s">
        <v>10560</v>
      </c>
      <c r="N3594">
        <v>1.348333333</v>
      </c>
      <c r="O3594">
        <v>32</v>
      </c>
      <c r="P3594">
        <v>897</v>
      </c>
      <c r="Q3594">
        <v>0</v>
      </c>
      <c r="R3594">
        <v>0</v>
      </c>
      <c r="S3594">
        <v>0</v>
      </c>
      <c r="T3594">
        <v>0</v>
      </c>
      <c r="U3594">
        <v>43.146667000000001</v>
      </c>
      <c r="V3594">
        <v>1209.4549999999999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2179058</v>
      </c>
      <c r="B3595">
        <v>1</v>
      </c>
      <c r="C3595" t="s">
        <v>76</v>
      </c>
      <c r="D3595" t="s">
        <v>92</v>
      </c>
      <c r="E3595" t="s">
        <v>181</v>
      </c>
      <c r="F3595" t="s">
        <v>10561</v>
      </c>
      <c r="G3595" t="s">
        <v>183</v>
      </c>
      <c r="H3595" t="s">
        <v>46</v>
      </c>
      <c r="I3595" t="s">
        <v>129</v>
      </c>
      <c r="J3595" t="s">
        <v>130</v>
      </c>
      <c r="K3595" t="s">
        <v>131</v>
      </c>
      <c r="L3595" t="s">
        <v>10562</v>
      </c>
      <c r="M3595" t="s">
        <v>10563</v>
      </c>
      <c r="N3595">
        <v>3.8291666659999999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1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3.829167</v>
      </c>
    </row>
    <row r="3596" spans="1:26" x14ac:dyDescent="0.25">
      <c r="A3596">
        <v>2179026</v>
      </c>
      <c r="B3596">
        <v>1</v>
      </c>
      <c r="C3596" t="s">
        <v>76</v>
      </c>
      <c r="D3596" t="s">
        <v>96</v>
      </c>
      <c r="E3596" t="s">
        <v>126</v>
      </c>
      <c r="F3596" t="s">
        <v>10564</v>
      </c>
      <c r="G3596" t="s">
        <v>128</v>
      </c>
      <c r="H3596" t="s">
        <v>46</v>
      </c>
      <c r="I3596" t="s">
        <v>129</v>
      </c>
      <c r="J3596" t="s">
        <v>130</v>
      </c>
      <c r="K3596" t="s">
        <v>131</v>
      </c>
      <c r="L3596" t="s">
        <v>10565</v>
      </c>
      <c r="M3596" t="s">
        <v>10566</v>
      </c>
      <c r="N3596">
        <v>5.66</v>
      </c>
      <c r="O3596">
        <v>0</v>
      </c>
      <c r="P3596">
        <v>88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498.08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2179020</v>
      </c>
      <c r="B3597">
        <v>1</v>
      </c>
      <c r="C3597" t="s">
        <v>77</v>
      </c>
      <c r="D3597" t="s">
        <v>124</v>
      </c>
      <c r="E3597" t="s">
        <v>134</v>
      </c>
      <c r="F3597" t="s">
        <v>10567</v>
      </c>
      <c r="G3597" t="s">
        <v>136</v>
      </c>
      <c r="H3597" t="s">
        <v>47</v>
      </c>
      <c r="I3597" t="s">
        <v>129</v>
      </c>
      <c r="J3597" t="s">
        <v>130</v>
      </c>
      <c r="K3597" t="s">
        <v>131</v>
      </c>
      <c r="L3597" t="s">
        <v>10339</v>
      </c>
      <c r="M3597" t="s">
        <v>10568</v>
      </c>
      <c r="N3597">
        <v>0.233333333</v>
      </c>
      <c r="O3597">
        <v>67</v>
      </c>
      <c r="P3597">
        <v>1437</v>
      </c>
      <c r="Q3597">
        <v>0</v>
      </c>
      <c r="R3597">
        <v>0</v>
      </c>
      <c r="S3597">
        <v>0</v>
      </c>
      <c r="T3597">
        <v>0</v>
      </c>
      <c r="U3597">
        <v>15.633333</v>
      </c>
      <c r="V3597">
        <v>335.3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2179102</v>
      </c>
      <c r="B3598">
        <v>1</v>
      </c>
      <c r="C3598" t="s">
        <v>76</v>
      </c>
      <c r="D3598" t="s">
        <v>93</v>
      </c>
      <c r="E3598" t="s">
        <v>181</v>
      </c>
      <c r="F3598" t="s">
        <v>10569</v>
      </c>
      <c r="G3598" t="s">
        <v>194</v>
      </c>
      <c r="H3598" t="s">
        <v>46</v>
      </c>
      <c r="I3598" t="s">
        <v>129</v>
      </c>
      <c r="J3598" t="s">
        <v>130</v>
      </c>
      <c r="K3598" t="s">
        <v>131</v>
      </c>
      <c r="L3598" t="s">
        <v>10570</v>
      </c>
      <c r="M3598" t="s">
        <v>10571</v>
      </c>
      <c r="N3598">
        <v>3.3930555550000001</v>
      </c>
      <c r="O3598">
        <v>0</v>
      </c>
      <c r="P3598">
        <v>1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3.3930560000000001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2179029</v>
      </c>
      <c r="B3599">
        <v>1</v>
      </c>
      <c r="C3599" t="s">
        <v>76</v>
      </c>
      <c r="D3599" t="s">
        <v>88</v>
      </c>
      <c r="E3599" t="s">
        <v>181</v>
      </c>
      <c r="F3599" t="s">
        <v>10572</v>
      </c>
      <c r="G3599" t="s">
        <v>194</v>
      </c>
      <c r="H3599" t="s">
        <v>46</v>
      </c>
      <c r="I3599" t="s">
        <v>129</v>
      </c>
      <c r="J3599" t="s">
        <v>130</v>
      </c>
      <c r="K3599" t="s">
        <v>131</v>
      </c>
      <c r="L3599" t="s">
        <v>10573</v>
      </c>
      <c r="M3599" t="s">
        <v>10574</v>
      </c>
      <c r="N3599">
        <v>3.9141666659999999</v>
      </c>
      <c r="O3599">
        <v>0</v>
      </c>
      <c r="P3599">
        <v>1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3.914167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2179101</v>
      </c>
      <c r="B3600">
        <v>1</v>
      </c>
      <c r="C3600" t="s">
        <v>76</v>
      </c>
      <c r="D3600" t="s">
        <v>93</v>
      </c>
      <c r="E3600" t="s">
        <v>181</v>
      </c>
      <c r="F3600" t="s">
        <v>10575</v>
      </c>
      <c r="G3600" t="s">
        <v>194</v>
      </c>
      <c r="H3600" t="s">
        <v>46</v>
      </c>
      <c r="I3600" t="s">
        <v>129</v>
      </c>
      <c r="J3600" t="s">
        <v>130</v>
      </c>
      <c r="K3600" t="s">
        <v>131</v>
      </c>
      <c r="L3600" t="s">
        <v>10576</v>
      </c>
      <c r="M3600" t="s">
        <v>10577</v>
      </c>
      <c r="N3600">
        <v>2.9058333329999999</v>
      </c>
      <c r="O3600">
        <v>0</v>
      </c>
      <c r="P3600">
        <v>2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5.8116669999999999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2179048</v>
      </c>
      <c r="B3601">
        <v>1</v>
      </c>
      <c r="C3601" t="s">
        <v>76</v>
      </c>
      <c r="D3601" t="s">
        <v>101</v>
      </c>
      <c r="E3601" t="s">
        <v>181</v>
      </c>
      <c r="F3601" t="s">
        <v>10578</v>
      </c>
      <c r="G3601" t="s">
        <v>183</v>
      </c>
      <c r="H3601" t="s">
        <v>46</v>
      </c>
      <c r="I3601" t="s">
        <v>129</v>
      </c>
      <c r="J3601" t="s">
        <v>130</v>
      </c>
      <c r="K3601" t="s">
        <v>131</v>
      </c>
      <c r="L3601" t="s">
        <v>10579</v>
      </c>
      <c r="M3601" t="s">
        <v>10580</v>
      </c>
      <c r="N3601">
        <v>5.6097222220000003</v>
      </c>
      <c r="O3601">
        <v>0</v>
      </c>
      <c r="P3601">
        <v>5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28.048611000000001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2179065</v>
      </c>
      <c r="B3602">
        <v>1</v>
      </c>
      <c r="C3602" t="s">
        <v>76</v>
      </c>
      <c r="D3602" t="s">
        <v>91</v>
      </c>
      <c r="E3602" t="s">
        <v>126</v>
      </c>
      <c r="F3602" t="s">
        <v>10581</v>
      </c>
      <c r="G3602" t="s">
        <v>128</v>
      </c>
      <c r="H3602" t="s">
        <v>46</v>
      </c>
      <c r="I3602" t="s">
        <v>129</v>
      </c>
      <c r="J3602" t="s">
        <v>130</v>
      </c>
      <c r="K3602" t="s">
        <v>131</v>
      </c>
      <c r="L3602" t="s">
        <v>10582</v>
      </c>
      <c r="M3602" t="s">
        <v>10583</v>
      </c>
      <c r="N3602">
        <v>1.8019444440000001</v>
      </c>
      <c r="O3602">
        <v>0</v>
      </c>
      <c r="P3602">
        <v>15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27.029167000000001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2179031</v>
      </c>
      <c r="B3603">
        <v>1</v>
      </c>
      <c r="C3603" t="s">
        <v>77</v>
      </c>
      <c r="D3603" t="s">
        <v>108</v>
      </c>
      <c r="E3603" t="s">
        <v>126</v>
      </c>
      <c r="F3603" t="s">
        <v>10584</v>
      </c>
      <c r="G3603" t="s">
        <v>128</v>
      </c>
      <c r="H3603" t="s">
        <v>46</v>
      </c>
      <c r="I3603" t="s">
        <v>129</v>
      </c>
      <c r="J3603" t="s">
        <v>130</v>
      </c>
      <c r="K3603" t="s">
        <v>131</v>
      </c>
      <c r="L3603" t="s">
        <v>10585</v>
      </c>
      <c r="M3603" t="s">
        <v>10586</v>
      </c>
      <c r="N3603">
        <v>1.1258333330000001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19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21.390833000000001</v>
      </c>
    </row>
    <row r="3604" spans="1:26" x14ac:dyDescent="0.25">
      <c r="A3604">
        <v>2179030</v>
      </c>
      <c r="B3604">
        <v>1</v>
      </c>
      <c r="C3604" t="s">
        <v>76</v>
      </c>
      <c r="D3604" t="s">
        <v>83</v>
      </c>
      <c r="E3604" t="s">
        <v>186</v>
      </c>
      <c r="F3604" t="s">
        <v>10587</v>
      </c>
      <c r="G3604" t="s">
        <v>136</v>
      </c>
      <c r="H3604" t="s">
        <v>47</v>
      </c>
      <c r="I3604" t="s">
        <v>129</v>
      </c>
      <c r="J3604" t="s">
        <v>130</v>
      </c>
      <c r="K3604" t="s">
        <v>131</v>
      </c>
      <c r="L3604" t="s">
        <v>10588</v>
      </c>
      <c r="M3604" t="s">
        <v>10589</v>
      </c>
      <c r="N3604">
        <v>0.26388888799999999</v>
      </c>
      <c r="O3604">
        <v>54</v>
      </c>
      <c r="P3604">
        <v>5176</v>
      </c>
      <c r="Q3604">
        <v>0</v>
      </c>
      <c r="R3604">
        <v>0</v>
      </c>
      <c r="S3604">
        <v>0</v>
      </c>
      <c r="T3604">
        <v>0</v>
      </c>
      <c r="U3604">
        <v>14.25</v>
      </c>
      <c r="V3604">
        <v>1365.888884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2179033</v>
      </c>
      <c r="B3605">
        <v>1</v>
      </c>
      <c r="C3605" t="s">
        <v>76</v>
      </c>
      <c r="D3605" t="s">
        <v>90</v>
      </c>
      <c r="E3605" t="s">
        <v>186</v>
      </c>
      <c r="F3605" t="s">
        <v>10590</v>
      </c>
      <c r="G3605" t="s">
        <v>136</v>
      </c>
      <c r="H3605" t="s">
        <v>47</v>
      </c>
      <c r="I3605" t="s">
        <v>129</v>
      </c>
      <c r="J3605" t="s">
        <v>130</v>
      </c>
      <c r="K3605" t="s">
        <v>131</v>
      </c>
      <c r="L3605" t="s">
        <v>10591</v>
      </c>
      <c r="M3605" t="s">
        <v>10592</v>
      </c>
      <c r="N3605">
        <v>0.21666666600000001</v>
      </c>
      <c r="O3605">
        <v>0</v>
      </c>
      <c r="P3605">
        <v>0</v>
      </c>
      <c r="Q3605">
        <v>0</v>
      </c>
      <c r="R3605">
        <v>0</v>
      </c>
      <c r="S3605">
        <v>124</v>
      </c>
      <c r="T3605">
        <v>3872</v>
      </c>
      <c r="U3605">
        <v>0</v>
      </c>
      <c r="V3605">
        <v>0</v>
      </c>
      <c r="W3605">
        <v>0</v>
      </c>
      <c r="X3605">
        <v>0</v>
      </c>
      <c r="Y3605">
        <v>26.866667</v>
      </c>
      <c r="Z3605">
        <v>838.93333099999995</v>
      </c>
    </row>
    <row r="3606" spans="1:26" x14ac:dyDescent="0.25">
      <c r="A3606">
        <v>2179100</v>
      </c>
      <c r="B3606">
        <v>1</v>
      </c>
      <c r="C3606" t="s">
        <v>76</v>
      </c>
      <c r="D3606" t="s">
        <v>92</v>
      </c>
      <c r="E3606" t="s">
        <v>181</v>
      </c>
      <c r="F3606" t="s">
        <v>10593</v>
      </c>
      <c r="G3606" t="s">
        <v>194</v>
      </c>
      <c r="H3606" t="s">
        <v>46</v>
      </c>
      <c r="I3606" t="s">
        <v>129</v>
      </c>
      <c r="J3606" t="s">
        <v>130</v>
      </c>
      <c r="K3606" t="s">
        <v>131</v>
      </c>
      <c r="L3606" t="s">
        <v>10594</v>
      </c>
      <c r="M3606" t="s">
        <v>10595</v>
      </c>
      <c r="N3606">
        <v>3.4980555550000001</v>
      </c>
      <c r="O3606">
        <v>0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3.4980560000000001</v>
      </c>
      <c r="Y3606">
        <v>0</v>
      </c>
      <c r="Z3606">
        <v>0</v>
      </c>
    </row>
    <row r="3607" spans="1:26" x14ac:dyDescent="0.25">
      <c r="A3607">
        <v>2179035</v>
      </c>
      <c r="B3607">
        <v>1</v>
      </c>
      <c r="C3607" t="s">
        <v>76</v>
      </c>
      <c r="D3607" t="s">
        <v>87</v>
      </c>
      <c r="E3607" t="s">
        <v>186</v>
      </c>
      <c r="F3607" t="s">
        <v>10596</v>
      </c>
      <c r="G3607" t="s">
        <v>136</v>
      </c>
      <c r="H3607" t="s">
        <v>47</v>
      </c>
      <c r="I3607" t="s">
        <v>129</v>
      </c>
      <c r="J3607" t="s">
        <v>130</v>
      </c>
      <c r="K3607" t="s">
        <v>131</v>
      </c>
      <c r="L3607" t="s">
        <v>10597</v>
      </c>
      <c r="M3607" t="s">
        <v>10598</v>
      </c>
      <c r="N3607">
        <v>7.6111110999999995E-2</v>
      </c>
      <c r="O3607">
        <v>122</v>
      </c>
      <c r="P3607">
        <v>859</v>
      </c>
      <c r="Q3607">
        <v>0</v>
      </c>
      <c r="R3607">
        <v>0</v>
      </c>
      <c r="S3607">
        <v>112</v>
      </c>
      <c r="T3607">
        <v>991</v>
      </c>
      <c r="U3607">
        <v>9.2855559999999997</v>
      </c>
      <c r="V3607">
        <v>65.379444000000007</v>
      </c>
      <c r="W3607">
        <v>0</v>
      </c>
      <c r="X3607">
        <v>0</v>
      </c>
      <c r="Y3607">
        <v>8.5244440000000008</v>
      </c>
      <c r="Z3607">
        <v>75.426111000000006</v>
      </c>
    </row>
    <row r="3608" spans="1:26" x14ac:dyDescent="0.25">
      <c r="A3608">
        <v>2179036</v>
      </c>
      <c r="B3608">
        <v>1</v>
      </c>
      <c r="C3608" t="s">
        <v>76</v>
      </c>
      <c r="D3608" t="s">
        <v>100</v>
      </c>
      <c r="E3608" t="s">
        <v>126</v>
      </c>
      <c r="F3608" t="s">
        <v>10599</v>
      </c>
      <c r="G3608" t="s">
        <v>128</v>
      </c>
      <c r="H3608" t="s">
        <v>46</v>
      </c>
      <c r="I3608" t="s">
        <v>129</v>
      </c>
      <c r="J3608" t="s">
        <v>130</v>
      </c>
      <c r="K3608" t="s">
        <v>131</v>
      </c>
      <c r="L3608" t="s">
        <v>10600</v>
      </c>
      <c r="M3608" t="s">
        <v>10601</v>
      </c>
      <c r="N3608">
        <v>2.7938888880000001</v>
      </c>
      <c r="O3608">
        <v>0</v>
      </c>
      <c r="P3608">
        <v>98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273.80111099999999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2179039</v>
      </c>
      <c r="B3609">
        <v>1</v>
      </c>
      <c r="C3609" t="s">
        <v>76</v>
      </c>
      <c r="D3609" t="s">
        <v>96</v>
      </c>
      <c r="E3609" t="s">
        <v>181</v>
      </c>
      <c r="F3609" t="s">
        <v>10602</v>
      </c>
      <c r="G3609" t="s">
        <v>194</v>
      </c>
      <c r="H3609" t="s">
        <v>46</v>
      </c>
      <c r="I3609" t="s">
        <v>129</v>
      </c>
      <c r="J3609" t="s">
        <v>130</v>
      </c>
      <c r="K3609" t="s">
        <v>131</v>
      </c>
      <c r="L3609" t="s">
        <v>10603</v>
      </c>
      <c r="M3609" t="s">
        <v>10604</v>
      </c>
      <c r="N3609">
        <v>0.57444444400000005</v>
      </c>
      <c r="O3609">
        <v>0</v>
      </c>
      <c r="P3609">
        <v>2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1.148889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2179069</v>
      </c>
      <c r="B3610">
        <v>1</v>
      </c>
      <c r="C3610" t="s">
        <v>77</v>
      </c>
      <c r="D3610" t="s">
        <v>119</v>
      </c>
      <c r="E3610" t="s">
        <v>126</v>
      </c>
      <c r="F3610" t="s">
        <v>10605</v>
      </c>
      <c r="G3610" t="s">
        <v>916</v>
      </c>
      <c r="H3610" t="s">
        <v>46</v>
      </c>
      <c r="I3610" t="s">
        <v>129</v>
      </c>
      <c r="J3610" t="s">
        <v>130</v>
      </c>
      <c r="K3610" t="s">
        <v>131</v>
      </c>
      <c r="L3610" t="s">
        <v>10606</v>
      </c>
      <c r="M3610" t="s">
        <v>10607</v>
      </c>
      <c r="N3610">
        <v>4.0199999999999996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2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8.0399999999999991</v>
      </c>
    </row>
    <row r="3611" spans="1:26" x14ac:dyDescent="0.25">
      <c r="A3611">
        <v>2179046</v>
      </c>
      <c r="B3611">
        <v>1</v>
      </c>
      <c r="C3611" t="s">
        <v>77</v>
      </c>
      <c r="D3611" t="s">
        <v>124</v>
      </c>
      <c r="E3611" t="s">
        <v>181</v>
      </c>
      <c r="F3611" t="s">
        <v>10608</v>
      </c>
      <c r="G3611" t="s">
        <v>194</v>
      </c>
      <c r="H3611" t="s">
        <v>46</v>
      </c>
      <c r="I3611" t="s">
        <v>129</v>
      </c>
      <c r="J3611" t="s">
        <v>130</v>
      </c>
      <c r="K3611" t="s">
        <v>131</v>
      </c>
      <c r="L3611" t="s">
        <v>10609</v>
      </c>
      <c r="M3611" t="s">
        <v>10610</v>
      </c>
      <c r="N3611">
        <v>20.148611111000001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20.148610999999999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2179042</v>
      </c>
      <c r="B3612">
        <v>1</v>
      </c>
      <c r="C3612" t="s">
        <v>76</v>
      </c>
      <c r="D3612" t="s">
        <v>79</v>
      </c>
      <c r="E3612" t="s">
        <v>126</v>
      </c>
      <c r="F3612" t="s">
        <v>9532</v>
      </c>
      <c r="G3612" t="s">
        <v>128</v>
      </c>
      <c r="H3612" t="s">
        <v>46</v>
      </c>
      <c r="I3612" t="s">
        <v>129</v>
      </c>
      <c r="J3612" t="s">
        <v>130</v>
      </c>
      <c r="K3612" t="s">
        <v>131</v>
      </c>
      <c r="L3612" t="s">
        <v>10611</v>
      </c>
      <c r="M3612" t="s">
        <v>10612</v>
      </c>
      <c r="N3612">
        <v>0.96444444399999996</v>
      </c>
      <c r="O3612">
        <v>0</v>
      </c>
      <c r="P3612">
        <v>1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0.96444399999999997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2179067</v>
      </c>
      <c r="B3613">
        <v>1</v>
      </c>
      <c r="C3613" t="s">
        <v>76</v>
      </c>
      <c r="D3613" t="s">
        <v>102</v>
      </c>
      <c r="E3613" t="s">
        <v>126</v>
      </c>
      <c r="F3613" t="s">
        <v>10613</v>
      </c>
      <c r="G3613" t="s">
        <v>255</v>
      </c>
      <c r="H3613" t="s">
        <v>46</v>
      </c>
      <c r="I3613" t="s">
        <v>129</v>
      </c>
      <c r="J3613" t="s">
        <v>130</v>
      </c>
      <c r="K3613" t="s">
        <v>131</v>
      </c>
      <c r="L3613" t="s">
        <v>10614</v>
      </c>
      <c r="M3613" t="s">
        <v>10615</v>
      </c>
      <c r="N3613">
        <v>3.71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31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115.01</v>
      </c>
    </row>
    <row r="3614" spans="1:26" x14ac:dyDescent="0.25">
      <c r="A3614">
        <v>2179053</v>
      </c>
      <c r="B3614">
        <v>1</v>
      </c>
      <c r="C3614" t="s">
        <v>77</v>
      </c>
      <c r="D3614" t="s">
        <v>119</v>
      </c>
      <c r="E3614" t="s">
        <v>143</v>
      </c>
      <c r="F3614" t="s">
        <v>10616</v>
      </c>
      <c r="G3614" t="s">
        <v>136</v>
      </c>
      <c r="H3614" t="s">
        <v>47</v>
      </c>
      <c r="I3614" t="s">
        <v>129</v>
      </c>
      <c r="J3614" t="s">
        <v>130</v>
      </c>
      <c r="K3614" t="s">
        <v>131</v>
      </c>
      <c r="L3614" t="s">
        <v>10617</v>
      </c>
      <c r="M3614" t="s">
        <v>10618</v>
      </c>
      <c r="N3614">
        <v>0.89861111100000002</v>
      </c>
      <c r="O3614">
        <v>4</v>
      </c>
      <c r="P3614">
        <v>3616</v>
      </c>
      <c r="Q3614">
        <v>0</v>
      </c>
      <c r="R3614">
        <v>0</v>
      </c>
      <c r="S3614">
        <v>0</v>
      </c>
      <c r="T3614">
        <v>0</v>
      </c>
      <c r="U3614">
        <v>3.5944440000000002</v>
      </c>
      <c r="V3614">
        <v>3249.3777770000002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2179064</v>
      </c>
      <c r="B3615">
        <v>1</v>
      </c>
      <c r="C3615" t="s">
        <v>76</v>
      </c>
      <c r="D3615" t="s">
        <v>80</v>
      </c>
      <c r="E3615" t="s">
        <v>181</v>
      </c>
      <c r="F3615" t="s">
        <v>10619</v>
      </c>
      <c r="G3615" t="s">
        <v>194</v>
      </c>
      <c r="H3615" t="s">
        <v>46</v>
      </c>
      <c r="I3615" t="s">
        <v>129</v>
      </c>
      <c r="J3615" t="s">
        <v>130</v>
      </c>
      <c r="K3615" t="s">
        <v>131</v>
      </c>
      <c r="L3615" t="s">
        <v>10620</v>
      </c>
      <c r="M3615" t="s">
        <v>10621</v>
      </c>
      <c r="N3615">
        <v>3.0447222219999999</v>
      </c>
      <c r="O3615">
        <v>0</v>
      </c>
      <c r="P3615">
        <v>5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15.223611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2179138</v>
      </c>
      <c r="B3616">
        <v>1</v>
      </c>
      <c r="C3616" t="s">
        <v>77</v>
      </c>
      <c r="D3616" t="s">
        <v>118</v>
      </c>
      <c r="E3616" t="s">
        <v>143</v>
      </c>
      <c r="F3616" t="s">
        <v>144</v>
      </c>
      <c r="G3616" t="s">
        <v>145</v>
      </c>
      <c r="H3616" t="s">
        <v>47</v>
      </c>
      <c r="I3616" t="s">
        <v>129</v>
      </c>
      <c r="J3616" t="s">
        <v>130</v>
      </c>
      <c r="K3616" t="s">
        <v>131</v>
      </c>
      <c r="L3616" t="s">
        <v>10622</v>
      </c>
      <c r="M3616" t="s">
        <v>10623</v>
      </c>
      <c r="N3616">
        <v>6.448611111</v>
      </c>
      <c r="O3616">
        <v>0</v>
      </c>
      <c r="P3616">
        <v>1</v>
      </c>
      <c r="Q3616">
        <v>0</v>
      </c>
      <c r="R3616">
        <v>0</v>
      </c>
      <c r="S3616">
        <v>1</v>
      </c>
      <c r="T3616">
        <v>86</v>
      </c>
      <c r="U3616">
        <v>0</v>
      </c>
      <c r="V3616">
        <v>6.4486109999999996</v>
      </c>
      <c r="W3616">
        <v>0</v>
      </c>
      <c r="X3616">
        <v>0</v>
      </c>
      <c r="Y3616">
        <v>6.4486109999999996</v>
      </c>
      <c r="Z3616">
        <v>554.580556</v>
      </c>
    </row>
    <row r="3617" spans="1:26" x14ac:dyDescent="0.25">
      <c r="A3617">
        <v>2179070</v>
      </c>
      <c r="B3617">
        <v>1</v>
      </c>
      <c r="C3617" t="s">
        <v>76</v>
      </c>
      <c r="D3617" t="s">
        <v>94</v>
      </c>
      <c r="E3617" t="s">
        <v>143</v>
      </c>
      <c r="F3617" t="s">
        <v>10624</v>
      </c>
      <c r="G3617" t="s">
        <v>136</v>
      </c>
      <c r="H3617" t="s">
        <v>47</v>
      </c>
      <c r="I3617" t="s">
        <v>129</v>
      </c>
      <c r="J3617" t="s">
        <v>130</v>
      </c>
      <c r="K3617" t="s">
        <v>131</v>
      </c>
      <c r="L3617" t="s">
        <v>10625</v>
      </c>
      <c r="M3617" t="s">
        <v>10626</v>
      </c>
      <c r="N3617">
        <v>9.3791666659999997</v>
      </c>
      <c r="O3617">
        <v>0</v>
      </c>
      <c r="P3617">
        <v>0</v>
      </c>
      <c r="Q3617">
        <v>1</v>
      </c>
      <c r="R3617">
        <v>203</v>
      </c>
      <c r="S3617">
        <v>0</v>
      </c>
      <c r="T3617">
        <v>0</v>
      </c>
      <c r="U3617">
        <v>0</v>
      </c>
      <c r="V3617">
        <v>0</v>
      </c>
      <c r="W3617">
        <v>9.3791670000000007</v>
      </c>
      <c r="X3617">
        <v>1903.9708330000001</v>
      </c>
      <c r="Y3617">
        <v>0</v>
      </c>
      <c r="Z3617">
        <v>0</v>
      </c>
    </row>
    <row r="3618" spans="1:26" x14ac:dyDescent="0.25">
      <c r="A3618">
        <v>2179076</v>
      </c>
      <c r="B3618">
        <v>1</v>
      </c>
      <c r="C3618" t="s">
        <v>76</v>
      </c>
      <c r="D3618" t="s">
        <v>102</v>
      </c>
      <c r="E3618" t="s">
        <v>143</v>
      </c>
      <c r="F3618" t="s">
        <v>10627</v>
      </c>
      <c r="G3618" t="s">
        <v>279</v>
      </c>
      <c r="H3618" t="s">
        <v>47</v>
      </c>
      <c r="I3618" t="s">
        <v>129</v>
      </c>
      <c r="J3618" t="s">
        <v>130</v>
      </c>
      <c r="K3618" t="s">
        <v>131</v>
      </c>
      <c r="L3618" t="s">
        <v>10625</v>
      </c>
      <c r="M3618" t="s">
        <v>10628</v>
      </c>
      <c r="N3618">
        <v>2.4011111110000001</v>
      </c>
      <c r="O3618">
        <v>4</v>
      </c>
      <c r="P3618">
        <v>207</v>
      </c>
      <c r="Q3618">
        <v>0</v>
      </c>
      <c r="R3618">
        <v>0</v>
      </c>
      <c r="S3618">
        <v>5</v>
      </c>
      <c r="T3618">
        <v>82</v>
      </c>
      <c r="U3618">
        <v>9.6044440000000009</v>
      </c>
      <c r="V3618">
        <v>497.03</v>
      </c>
      <c r="W3618">
        <v>0</v>
      </c>
      <c r="X3618">
        <v>0</v>
      </c>
      <c r="Y3618">
        <v>12.005556</v>
      </c>
      <c r="Z3618">
        <v>196.891111</v>
      </c>
    </row>
    <row r="3619" spans="1:26" x14ac:dyDescent="0.25">
      <c r="A3619">
        <v>2179060</v>
      </c>
      <c r="B3619">
        <v>1</v>
      </c>
      <c r="C3619" t="s">
        <v>76</v>
      </c>
      <c r="D3619" t="s">
        <v>89</v>
      </c>
      <c r="E3619" t="s">
        <v>181</v>
      </c>
      <c r="F3619" t="s">
        <v>10115</v>
      </c>
      <c r="G3619" t="s">
        <v>183</v>
      </c>
      <c r="H3619" t="s">
        <v>46</v>
      </c>
      <c r="I3619" t="s">
        <v>129</v>
      </c>
      <c r="J3619" t="s">
        <v>130</v>
      </c>
      <c r="K3619" t="s">
        <v>131</v>
      </c>
      <c r="L3619" t="s">
        <v>10629</v>
      </c>
      <c r="M3619" t="s">
        <v>10630</v>
      </c>
      <c r="N3619">
        <v>0.760833333</v>
      </c>
      <c r="O3619">
        <v>0</v>
      </c>
      <c r="P3619">
        <v>5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3.8041670000000001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2179088</v>
      </c>
      <c r="B3620">
        <v>1</v>
      </c>
      <c r="C3620" t="s">
        <v>77</v>
      </c>
      <c r="D3620" t="s">
        <v>119</v>
      </c>
      <c r="E3620" t="s">
        <v>126</v>
      </c>
      <c r="F3620" t="s">
        <v>10631</v>
      </c>
      <c r="G3620" t="s">
        <v>128</v>
      </c>
      <c r="H3620" t="s">
        <v>46</v>
      </c>
      <c r="I3620" t="s">
        <v>129</v>
      </c>
      <c r="J3620" t="s">
        <v>130</v>
      </c>
      <c r="K3620" t="s">
        <v>131</v>
      </c>
      <c r="L3620" t="s">
        <v>10632</v>
      </c>
      <c r="M3620" t="s">
        <v>10633</v>
      </c>
      <c r="N3620">
        <v>2.613888888</v>
      </c>
      <c r="O3620">
        <v>0</v>
      </c>
      <c r="P3620">
        <v>493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1288.6472220000001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2179073</v>
      </c>
      <c r="B3621">
        <v>1</v>
      </c>
      <c r="C3621" t="s">
        <v>76</v>
      </c>
      <c r="D3621" t="s">
        <v>96</v>
      </c>
      <c r="E3621" t="s">
        <v>126</v>
      </c>
      <c r="F3621" t="s">
        <v>10634</v>
      </c>
      <c r="G3621" t="s">
        <v>255</v>
      </c>
      <c r="H3621" t="s">
        <v>46</v>
      </c>
      <c r="I3621" t="s">
        <v>129</v>
      </c>
      <c r="J3621" t="s">
        <v>130</v>
      </c>
      <c r="K3621" t="s">
        <v>131</v>
      </c>
      <c r="L3621" t="s">
        <v>10635</v>
      </c>
      <c r="M3621" t="s">
        <v>10636</v>
      </c>
      <c r="N3621">
        <v>2.1516666660000001</v>
      </c>
      <c r="O3621">
        <v>0</v>
      </c>
      <c r="P3621">
        <v>68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146.313333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2179066</v>
      </c>
      <c r="B3622">
        <v>1</v>
      </c>
      <c r="C3622" t="s">
        <v>76</v>
      </c>
      <c r="D3622" t="s">
        <v>80</v>
      </c>
      <c r="E3622" t="s">
        <v>181</v>
      </c>
      <c r="F3622" t="s">
        <v>10637</v>
      </c>
      <c r="G3622" t="s">
        <v>194</v>
      </c>
      <c r="H3622" t="s">
        <v>46</v>
      </c>
      <c r="I3622" t="s">
        <v>129</v>
      </c>
      <c r="J3622" t="s">
        <v>130</v>
      </c>
      <c r="K3622" t="s">
        <v>131</v>
      </c>
      <c r="L3622" t="s">
        <v>10638</v>
      </c>
      <c r="M3622" t="s">
        <v>10639</v>
      </c>
      <c r="N3622">
        <v>1.251944444</v>
      </c>
      <c r="O3622">
        <v>0</v>
      </c>
      <c r="P3622">
        <v>17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21.283055999999998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2179063</v>
      </c>
      <c r="B3623">
        <v>1</v>
      </c>
      <c r="C3623" t="s">
        <v>77</v>
      </c>
      <c r="D3623" t="s">
        <v>114</v>
      </c>
      <c r="E3623" t="s">
        <v>134</v>
      </c>
      <c r="F3623" t="s">
        <v>10640</v>
      </c>
      <c r="G3623" t="s">
        <v>136</v>
      </c>
      <c r="H3623" t="s">
        <v>47</v>
      </c>
      <c r="I3623" t="s">
        <v>283</v>
      </c>
      <c r="J3623" t="s">
        <v>130</v>
      </c>
      <c r="K3623" t="s">
        <v>131</v>
      </c>
      <c r="L3623" t="s">
        <v>10641</v>
      </c>
      <c r="M3623" t="s">
        <v>10328</v>
      </c>
      <c r="N3623">
        <v>3.0555555000000002E-2</v>
      </c>
      <c r="O3623">
        <v>52</v>
      </c>
      <c r="P3623">
        <v>2192</v>
      </c>
      <c r="Q3623">
        <v>0</v>
      </c>
      <c r="R3623">
        <v>0</v>
      </c>
      <c r="S3623">
        <v>0</v>
      </c>
      <c r="T3623">
        <v>0</v>
      </c>
      <c r="U3623">
        <v>1.588889</v>
      </c>
      <c r="V3623">
        <v>66.977777000000003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2179110</v>
      </c>
      <c r="B3624">
        <v>1</v>
      </c>
      <c r="C3624" t="s">
        <v>77</v>
      </c>
      <c r="D3624" t="s">
        <v>109</v>
      </c>
      <c r="E3624" t="s">
        <v>161</v>
      </c>
      <c r="F3624" t="s">
        <v>10642</v>
      </c>
      <c r="G3624" t="s">
        <v>402</v>
      </c>
      <c r="H3624" t="s">
        <v>46</v>
      </c>
      <c r="I3624" t="s">
        <v>129</v>
      </c>
      <c r="J3624" t="s">
        <v>130</v>
      </c>
      <c r="K3624" t="s">
        <v>131</v>
      </c>
      <c r="L3624" t="s">
        <v>10643</v>
      </c>
      <c r="M3624" t="s">
        <v>10644</v>
      </c>
      <c r="N3624">
        <v>1.4502777769999999</v>
      </c>
      <c r="O3624">
        <v>1</v>
      </c>
      <c r="P3624">
        <v>83</v>
      </c>
      <c r="Q3624">
        <v>0</v>
      </c>
      <c r="R3624">
        <v>0</v>
      </c>
      <c r="S3624">
        <v>0</v>
      </c>
      <c r="T3624">
        <v>0</v>
      </c>
      <c r="U3624">
        <v>1.450278</v>
      </c>
      <c r="V3624">
        <v>120.37305499999999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2179095</v>
      </c>
      <c r="B3625">
        <v>1</v>
      </c>
      <c r="C3625" t="s">
        <v>76</v>
      </c>
      <c r="D3625" t="s">
        <v>100</v>
      </c>
      <c r="E3625" t="s">
        <v>181</v>
      </c>
      <c r="F3625" t="s">
        <v>10645</v>
      </c>
      <c r="G3625" t="s">
        <v>194</v>
      </c>
      <c r="H3625" t="s">
        <v>46</v>
      </c>
      <c r="I3625" t="s">
        <v>129</v>
      </c>
      <c r="J3625" t="s">
        <v>130</v>
      </c>
      <c r="K3625" t="s">
        <v>131</v>
      </c>
      <c r="L3625" t="s">
        <v>10646</v>
      </c>
      <c r="M3625" t="s">
        <v>10647</v>
      </c>
      <c r="N3625">
        <v>3.4116666659999999</v>
      </c>
      <c r="O3625">
        <v>0</v>
      </c>
      <c r="P3625">
        <v>1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3.411667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2179108</v>
      </c>
      <c r="B3626">
        <v>1</v>
      </c>
      <c r="C3626" t="s">
        <v>77</v>
      </c>
      <c r="D3626" t="s">
        <v>114</v>
      </c>
      <c r="E3626" t="s">
        <v>134</v>
      </c>
      <c r="F3626" t="s">
        <v>10648</v>
      </c>
      <c r="G3626" t="s">
        <v>136</v>
      </c>
      <c r="H3626" t="s">
        <v>47</v>
      </c>
      <c r="I3626" t="s">
        <v>129</v>
      </c>
      <c r="J3626" t="s">
        <v>130</v>
      </c>
      <c r="K3626" t="s">
        <v>131</v>
      </c>
      <c r="L3626" t="s">
        <v>10649</v>
      </c>
      <c r="M3626" t="s">
        <v>10650</v>
      </c>
      <c r="N3626">
        <v>1.9013888880000001</v>
      </c>
      <c r="O3626">
        <v>109</v>
      </c>
      <c r="P3626">
        <v>472</v>
      </c>
      <c r="Q3626">
        <v>0</v>
      </c>
      <c r="R3626">
        <v>0</v>
      </c>
      <c r="S3626">
        <v>27</v>
      </c>
      <c r="T3626">
        <v>558</v>
      </c>
      <c r="U3626">
        <v>207.25138899999999</v>
      </c>
      <c r="V3626">
        <v>897.455555</v>
      </c>
      <c r="W3626">
        <v>0</v>
      </c>
      <c r="X3626">
        <v>0</v>
      </c>
      <c r="Y3626">
        <v>51.337499999999999</v>
      </c>
      <c r="Z3626">
        <v>1060.9749999999999</v>
      </c>
    </row>
    <row r="3627" spans="1:26" x14ac:dyDescent="0.25">
      <c r="A3627">
        <v>2179185</v>
      </c>
      <c r="B3627">
        <v>1</v>
      </c>
      <c r="C3627" t="s">
        <v>77</v>
      </c>
      <c r="D3627" t="s">
        <v>124</v>
      </c>
      <c r="E3627" t="s">
        <v>126</v>
      </c>
      <c r="F3627" t="s">
        <v>10651</v>
      </c>
      <c r="G3627" t="s">
        <v>128</v>
      </c>
      <c r="H3627" t="s">
        <v>46</v>
      </c>
      <c r="I3627" t="s">
        <v>129</v>
      </c>
      <c r="J3627" t="s">
        <v>130</v>
      </c>
      <c r="K3627" t="s">
        <v>131</v>
      </c>
      <c r="L3627" t="s">
        <v>10652</v>
      </c>
      <c r="M3627" t="s">
        <v>10653</v>
      </c>
      <c r="N3627">
        <v>18.307777776999998</v>
      </c>
      <c r="O3627">
        <v>0</v>
      </c>
      <c r="P3627">
        <v>16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292.92444399999999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2179071</v>
      </c>
      <c r="B3628">
        <v>1</v>
      </c>
      <c r="C3628" t="s">
        <v>77</v>
      </c>
      <c r="D3628" t="s">
        <v>123</v>
      </c>
      <c r="E3628" t="s">
        <v>134</v>
      </c>
      <c r="F3628" t="s">
        <v>10654</v>
      </c>
      <c r="G3628" t="s">
        <v>136</v>
      </c>
      <c r="H3628" t="s">
        <v>47</v>
      </c>
      <c r="I3628" t="s">
        <v>129</v>
      </c>
      <c r="J3628" t="s">
        <v>130</v>
      </c>
      <c r="K3628" t="s">
        <v>131</v>
      </c>
      <c r="L3628" t="s">
        <v>10655</v>
      </c>
      <c r="M3628" t="s">
        <v>10656</v>
      </c>
      <c r="N3628">
        <v>20.750555554999998</v>
      </c>
      <c r="O3628">
        <v>216</v>
      </c>
      <c r="P3628">
        <v>121</v>
      </c>
      <c r="Q3628">
        <v>0</v>
      </c>
      <c r="R3628">
        <v>0</v>
      </c>
      <c r="S3628">
        <v>0</v>
      </c>
      <c r="T3628">
        <v>0</v>
      </c>
      <c r="U3628">
        <v>4482.12</v>
      </c>
      <c r="V3628">
        <v>2510.8172220000001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2179083</v>
      </c>
      <c r="B3629">
        <v>1</v>
      </c>
      <c r="C3629" t="s">
        <v>76</v>
      </c>
      <c r="D3629" t="s">
        <v>102</v>
      </c>
      <c r="E3629" t="s">
        <v>161</v>
      </c>
      <c r="F3629" t="s">
        <v>3952</v>
      </c>
      <c r="G3629" t="s">
        <v>402</v>
      </c>
      <c r="H3629" t="s">
        <v>46</v>
      </c>
      <c r="I3629" t="s">
        <v>129</v>
      </c>
      <c r="J3629" t="s">
        <v>130</v>
      </c>
      <c r="K3629" t="s">
        <v>131</v>
      </c>
      <c r="L3629" t="s">
        <v>10657</v>
      </c>
      <c r="M3629" t="s">
        <v>10658</v>
      </c>
      <c r="N3629">
        <v>2.0791666659999999</v>
      </c>
      <c r="O3629">
        <v>0</v>
      </c>
      <c r="P3629">
        <v>0</v>
      </c>
      <c r="Q3629">
        <v>0</v>
      </c>
      <c r="R3629">
        <v>0</v>
      </c>
      <c r="S3629">
        <v>1</v>
      </c>
      <c r="T3629">
        <v>87</v>
      </c>
      <c r="U3629">
        <v>0</v>
      </c>
      <c r="V3629">
        <v>0</v>
      </c>
      <c r="W3629">
        <v>0</v>
      </c>
      <c r="X3629">
        <v>0</v>
      </c>
      <c r="Y3629">
        <v>2.079167</v>
      </c>
      <c r="Z3629">
        <v>180.88749999999999</v>
      </c>
    </row>
    <row r="3630" spans="1:26" x14ac:dyDescent="0.25">
      <c r="A3630">
        <v>2179072</v>
      </c>
      <c r="B3630">
        <v>1</v>
      </c>
      <c r="C3630" t="s">
        <v>76</v>
      </c>
      <c r="D3630" t="s">
        <v>106</v>
      </c>
      <c r="E3630" t="s">
        <v>126</v>
      </c>
      <c r="F3630" t="s">
        <v>10659</v>
      </c>
      <c r="G3630" t="s">
        <v>1731</v>
      </c>
      <c r="H3630" t="s">
        <v>46</v>
      </c>
      <c r="I3630" t="s">
        <v>129</v>
      </c>
      <c r="J3630" t="s">
        <v>130</v>
      </c>
      <c r="K3630" t="s">
        <v>131</v>
      </c>
      <c r="L3630" t="s">
        <v>10660</v>
      </c>
      <c r="M3630" t="s">
        <v>10661</v>
      </c>
      <c r="N3630">
        <v>3.4733333329999998</v>
      </c>
      <c r="O3630">
        <v>0</v>
      </c>
      <c r="P3630">
        <v>53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184.08666700000001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2179077</v>
      </c>
      <c r="B3631">
        <v>1</v>
      </c>
      <c r="C3631" t="s">
        <v>77</v>
      </c>
      <c r="D3631" t="s">
        <v>119</v>
      </c>
      <c r="E3631" t="s">
        <v>181</v>
      </c>
      <c r="F3631" t="s">
        <v>10662</v>
      </c>
      <c r="G3631" t="s">
        <v>287</v>
      </c>
      <c r="H3631" t="s">
        <v>46</v>
      </c>
      <c r="I3631" t="s">
        <v>129</v>
      </c>
      <c r="J3631" t="s">
        <v>130</v>
      </c>
      <c r="K3631" t="s">
        <v>131</v>
      </c>
      <c r="L3631" t="s">
        <v>10663</v>
      </c>
      <c r="M3631" t="s">
        <v>10664</v>
      </c>
      <c r="N3631">
        <v>2.9927777770000001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1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2.9927779999999999</v>
      </c>
    </row>
    <row r="3632" spans="1:26" x14ac:dyDescent="0.25">
      <c r="A3632">
        <v>2179126</v>
      </c>
      <c r="B3632">
        <v>1</v>
      </c>
      <c r="C3632" t="s">
        <v>76</v>
      </c>
      <c r="D3632" t="s">
        <v>95</v>
      </c>
      <c r="E3632" t="s">
        <v>126</v>
      </c>
      <c r="F3632" t="s">
        <v>10665</v>
      </c>
      <c r="G3632" t="s">
        <v>128</v>
      </c>
      <c r="H3632" t="s">
        <v>46</v>
      </c>
      <c r="I3632" t="s">
        <v>129</v>
      </c>
      <c r="J3632" t="s">
        <v>130</v>
      </c>
      <c r="K3632" t="s">
        <v>131</v>
      </c>
      <c r="L3632" t="s">
        <v>10666</v>
      </c>
      <c r="M3632" t="s">
        <v>10667</v>
      </c>
      <c r="N3632">
        <v>8.7427777770000006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41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358.453889</v>
      </c>
    </row>
    <row r="3633" spans="1:26" x14ac:dyDescent="0.25">
      <c r="A3633">
        <v>2179079</v>
      </c>
      <c r="B3633">
        <v>1</v>
      </c>
      <c r="C3633" t="s">
        <v>76</v>
      </c>
      <c r="D3633" t="s">
        <v>96</v>
      </c>
      <c r="E3633" t="s">
        <v>186</v>
      </c>
      <c r="F3633" t="s">
        <v>10435</v>
      </c>
      <c r="G3633" t="s">
        <v>136</v>
      </c>
      <c r="H3633" t="s">
        <v>47</v>
      </c>
      <c r="I3633" t="s">
        <v>129</v>
      </c>
      <c r="J3633" t="s">
        <v>130</v>
      </c>
      <c r="K3633" t="s">
        <v>131</v>
      </c>
      <c r="L3633" t="s">
        <v>10668</v>
      </c>
      <c r="M3633" t="s">
        <v>10669</v>
      </c>
      <c r="N3633">
        <v>0.140555555</v>
      </c>
      <c r="O3633">
        <v>74</v>
      </c>
      <c r="P3633">
        <v>1544</v>
      </c>
      <c r="Q3633">
        <v>0</v>
      </c>
      <c r="R3633">
        <v>0</v>
      </c>
      <c r="S3633">
        <v>0</v>
      </c>
      <c r="T3633">
        <v>0</v>
      </c>
      <c r="U3633">
        <v>10.401111</v>
      </c>
      <c r="V3633">
        <v>217.017777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2179106</v>
      </c>
      <c r="B3634">
        <v>1</v>
      </c>
      <c r="C3634" t="s">
        <v>76</v>
      </c>
      <c r="D3634" t="s">
        <v>96</v>
      </c>
      <c r="E3634" t="s">
        <v>126</v>
      </c>
      <c r="F3634" t="s">
        <v>10670</v>
      </c>
      <c r="G3634" t="s">
        <v>128</v>
      </c>
      <c r="H3634" t="s">
        <v>46</v>
      </c>
      <c r="I3634" t="s">
        <v>129</v>
      </c>
      <c r="J3634" t="s">
        <v>130</v>
      </c>
      <c r="K3634" t="s">
        <v>131</v>
      </c>
      <c r="L3634" t="s">
        <v>10671</v>
      </c>
      <c r="M3634" t="s">
        <v>10672</v>
      </c>
      <c r="N3634">
        <v>4.3202777770000003</v>
      </c>
      <c r="O3634">
        <v>0</v>
      </c>
      <c r="P3634">
        <v>6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25.921666999999999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2179085</v>
      </c>
      <c r="B3635">
        <v>1</v>
      </c>
      <c r="C3635" t="s">
        <v>76</v>
      </c>
      <c r="D3635" t="s">
        <v>99</v>
      </c>
      <c r="E3635" t="s">
        <v>134</v>
      </c>
      <c r="F3635" t="s">
        <v>10673</v>
      </c>
      <c r="G3635" t="s">
        <v>136</v>
      </c>
      <c r="H3635" t="s">
        <v>47</v>
      </c>
      <c r="I3635" t="s">
        <v>129</v>
      </c>
      <c r="J3635" t="s">
        <v>130</v>
      </c>
      <c r="K3635" t="s">
        <v>131</v>
      </c>
      <c r="L3635" t="s">
        <v>10674</v>
      </c>
      <c r="M3635" t="s">
        <v>10675</v>
      </c>
      <c r="N3635">
        <v>0.81666666600000004</v>
      </c>
      <c r="O3635">
        <v>47</v>
      </c>
      <c r="P3635">
        <v>160</v>
      </c>
      <c r="Q3635">
        <v>0</v>
      </c>
      <c r="R3635">
        <v>0</v>
      </c>
      <c r="S3635">
        <v>0</v>
      </c>
      <c r="T3635">
        <v>0</v>
      </c>
      <c r="U3635">
        <v>38.383333</v>
      </c>
      <c r="V3635">
        <v>130.66666699999999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2179159</v>
      </c>
      <c r="B3636">
        <v>1</v>
      </c>
      <c r="C3636" t="s">
        <v>76</v>
      </c>
      <c r="D3636" t="s">
        <v>90</v>
      </c>
      <c r="E3636" t="s">
        <v>126</v>
      </c>
      <c r="F3636" t="s">
        <v>10676</v>
      </c>
      <c r="G3636" t="s">
        <v>402</v>
      </c>
      <c r="H3636" t="s">
        <v>46</v>
      </c>
      <c r="I3636" t="s">
        <v>129</v>
      </c>
      <c r="J3636" t="s">
        <v>130</v>
      </c>
      <c r="K3636" t="s">
        <v>131</v>
      </c>
      <c r="L3636" t="s">
        <v>10677</v>
      </c>
      <c r="M3636" t="s">
        <v>10678</v>
      </c>
      <c r="N3636">
        <v>1.6483333330000001</v>
      </c>
      <c r="O3636">
        <v>0</v>
      </c>
      <c r="P3636">
        <v>67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110.438333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2179089</v>
      </c>
      <c r="B3637">
        <v>1</v>
      </c>
      <c r="C3637" t="s">
        <v>76</v>
      </c>
      <c r="D3637" t="s">
        <v>96</v>
      </c>
      <c r="E3637" t="s">
        <v>143</v>
      </c>
      <c r="F3637" t="s">
        <v>10679</v>
      </c>
      <c r="G3637" t="s">
        <v>145</v>
      </c>
      <c r="H3637" t="s">
        <v>47</v>
      </c>
      <c r="I3637" t="s">
        <v>129</v>
      </c>
      <c r="J3637" t="s">
        <v>130</v>
      </c>
      <c r="K3637" t="s">
        <v>131</v>
      </c>
      <c r="L3637" t="s">
        <v>10680</v>
      </c>
      <c r="M3637" t="s">
        <v>10681</v>
      </c>
      <c r="N3637">
        <v>2.9249999999999998</v>
      </c>
      <c r="O3637">
        <v>1</v>
      </c>
      <c r="P3637">
        <v>46</v>
      </c>
      <c r="Q3637">
        <v>0</v>
      </c>
      <c r="R3637">
        <v>0</v>
      </c>
      <c r="S3637">
        <v>0</v>
      </c>
      <c r="T3637">
        <v>0</v>
      </c>
      <c r="U3637">
        <v>2.9249999999999998</v>
      </c>
      <c r="V3637">
        <v>134.55000000000001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2179087</v>
      </c>
      <c r="B3638">
        <v>1</v>
      </c>
      <c r="C3638" t="s">
        <v>76</v>
      </c>
      <c r="D3638" t="s">
        <v>99</v>
      </c>
      <c r="E3638" t="s">
        <v>134</v>
      </c>
      <c r="F3638" t="s">
        <v>2400</v>
      </c>
      <c r="G3638" t="s">
        <v>136</v>
      </c>
      <c r="H3638" t="s">
        <v>47</v>
      </c>
      <c r="I3638" t="s">
        <v>283</v>
      </c>
      <c r="J3638" t="s">
        <v>130</v>
      </c>
      <c r="K3638" t="s">
        <v>131</v>
      </c>
      <c r="L3638" t="s">
        <v>10682</v>
      </c>
      <c r="M3638" t="s">
        <v>10683</v>
      </c>
      <c r="N3638">
        <v>4.4444444E-2</v>
      </c>
      <c r="O3638">
        <v>141</v>
      </c>
      <c r="P3638">
        <v>2912</v>
      </c>
      <c r="Q3638">
        <v>0</v>
      </c>
      <c r="R3638">
        <v>0</v>
      </c>
      <c r="S3638">
        <v>0</v>
      </c>
      <c r="T3638">
        <v>0</v>
      </c>
      <c r="U3638">
        <v>6.266667</v>
      </c>
      <c r="V3638">
        <v>129.42222100000001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2179098</v>
      </c>
      <c r="B3639">
        <v>1</v>
      </c>
      <c r="C3639" t="s">
        <v>76</v>
      </c>
      <c r="D3639" t="s">
        <v>79</v>
      </c>
      <c r="E3639" t="s">
        <v>181</v>
      </c>
      <c r="F3639" t="s">
        <v>10684</v>
      </c>
      <c r="G3639" t="s">
        <v>194</v>
      </c>
      <c r="H3639" t="s">
        <v>46</v>
      </c>
      <c r="I3639" t="s">
        <v>129</v>
      </c>
      <c r="J3639" t="s">
        <v>130</v>
      </c>
      <c r="K3639" t="s">
        <v>131</v>
      </c>
      <c r="L3639" t="s">
        <v>10685</v>
      </c>
      <c r="M3639" t="s">
        <v>10686</v>
      </c>
      <c r="N3639">
        <v>1.591111111</v>
      </c>
      <c r="O3639">
        <v>0</v>
      </c>
      <c r="P3639">
        <v>6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9.5466669999999993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2179103</v>
      </c>
      <c r="B3640">
        <v>1</v>
      </c>
      <c r="C3640" t="s">
        <v>76</v>
      </c>
      <c r="D3640" t="s">
        <v>85</v>
      </c>
      <c r="E3640" t="s">
        <v>181</v>
      </c>
      <c r="F3640" t="s">
        <v>10687</v>
      </c>
      <c r="G3640" t="s">
        <v>287</v>
      </c>
      <c r="H3640" t="s">
        <v>46</v>
      </c>
      <c r="I3640" t="s">
        <v>129</v>
      </c>
      <c r="J3640" t="s">
        <v>130</v>
      </c>
      <c r="K3640" t="s">
        <v>131</v>
      </c>
      <c r="L3640" t="s">
        <v>10688</v>
      </c>
      <c r="M3640" t="s">
        <v>10689</v>
      </c>
      <c r="N3640">
        <v>3.8547222219999999</v>
      </c>
      <c r="O3640">
        <v>0</v>
      </c>
      <c r="P3640">
        <v>2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7.7094440000000004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2179090</v>
      </c>
      <c r="B3641">
        <v>1</v>
      </c>
      <c r="C3641" t="s">
        <v>77</v>
      </c>
      <c r="D3641" t="s">
        <v>113</v>
      </c>
      <c r="E3641" t="s">
        <v>134</v>
      </c>
      <c r="F3641" t="s">
        <v>10690</v>
      </c>
      <c r="G3641" t="s">
        <v>136</v>
      </c>
      <c r="H3641" t="s">
        <v>47</v>
      </c>
      <c r="I3641" t="s">
        <v>283</v>
      </c>
      <c r="J3641" t="s">
        <v>130</v>
      </c>
      <c r="K3641" t="s">
        <v>131</v>
      </c>
      <c r="L3641" t="s">
        <v>10691</v>
      </c>
      <c r="M3641" t="s">
        <v>10692</v>
      </c>
      <c r="N3641">
        <v>8.3333330000000001E-3</v>
      </c>
      <c r="O3641">
        <v>0</v>
      </c>
      <c r="P3641">
        <v>0</v>
      </c>
      <c r="Q3641">
        <v>18</v>
      </c>
      <c r="R3641">
        <v>153</v>
      </c>
      <c r="S3641">
        <v>8</v>
      </c>
      <c r="T3641">
        <v>158</v>
      </c>
      <c r="U3641">
        <v>0</v>
      </c>
      <c r="V3641">
        <v>0</v>
      </c>
      <c r="W3641">
        <v>0.15</v>
      </c>
      <c r="X3641">
        <v>1.2749999999999999</v>
      </c>
      <c r="Y3641">
        <v>6.6667000000000004E-2</v>
      </c>
      <c r="Z3641">
        <v>1.316667</v>
      </c>
    </row>
    <row r="3642" spans="1:26" x14ac:dyDescent="0.25">
      <c r="A3642">
        <v>2179091</v>
      </c>
      <c r="B3642">
        <v>1</v>
      </c>
      <c r="C3642" t="s">
        <v>76</v>
      </c>
      <c r="D3642" t="s">
        <v>99</v>
      </c>
      <c r="E3642" t="s">
        <v>813</v>
      </c>
      <c r="F3642" t="s">
        <v>10693</v>
      </c>
      <c r="G3642" t="s">
        <v>136</v>
      </c>
      <c r="H3642" t="s">
        <v>47</v>
      </c>
      <c r="I3642" t="s">
        <v>129</v>
      </c>
      <c r="J3642" t="s">
        <v>130</v>
      </c>
      <c r="K3642" t="s">
        <v>131</v>
      </c>
      <c r="L3642" t="s">
        <v>10694</v>
      </c>
      <c r="M3642" t="s">
        <v>10695</v>
      </c>
      <c r="N3642">
        <v>0.13777777699999999</v>
      </c>
      <c r="O3642">
        <v>64</v>
      </c>
      <c r="P3642">
        <v>97</v>
      </c>
      <c r="Q3642">
        <v>0</v>
      </c>
      <c r="R3642">
        <v>0</v>
      </c>
      <c r="S3642">
        <v>0</v>
      </c>
      <c r="T3642">
        <v>0</v>
      </c>
      <c r="U3642">
        <v>8.8177780000000006</v>
      </c>
      <c r="V3642">
        <v>13.364444000000001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2179093</v>
      </c>
      <c r="B3643">
        <v>1</v>
      </c>
      <c r="C3643" t="s">
        <v>76</v>
      </c>
      <c r="D3643" t="s">
        <v>99</v>
      </c>
      <c r="E3643" t="s">
        <v>186</v>
      </c>
      <c r="F3643" t="s">
        <v>4238</v>
      </c>
      <c r="G3643" t="s">
        <v>136</v>
      </c>
      <c r="H3643" t="s">
        <v>47</v>
      </c>
      <c r="I3643" t="s">
        <v>129</v>
      </c>
      <c r="J3643" t="s">
        <v>130</v>
      </c>
      <c r="K3643" t="s">
        <v>131</v>
      </c>
      <c r="L3643" t="s">
        <v>10696</v>
      </c>
      <c r="M3643" t="s">
        <v>10697</v>
      </c>
      <c r="N3643">
        <v>0.34722222200000002</v>
      </c>
      <c r="O3643">
        <v>4</v>
      </c>
      <c r="P3643">
        <v>898</v>
      </c>
      <c r="Q3643">
        <v>0</v>
      </c>
      <c r="R3643">
        <v>0</v>
      </c>
      <c r="S3643">
        <v>0</v>
      </c>
      <c r="T3643">
        <v>0</v>
      </c>
      <c r="U3643">
        <v>1.388889</v>
      </c>
      <c r="V3643">
        <v>311.80555500000003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2179113</v>
      </c>
      <c r="B3644">
        <v>1</v>
      </c>
      <c r="C3644" t="s">
        <v>76</v>
      </c>
      <c r="D3644" t="s">
        <v>79</v>
      </c>
      <c r="E3644" t="s">
        <v>181</v>
      </c>
      <c r="F3644" t="s">
        <v>10698</v>
      </c>
      <c r="G3644" t="s">
        <v>194</v>
      </c>
      <c r="H3644" t="s">
        <v>46</v>
      </c>
      <c r="I3644" t="s">
        <v>129</v>
      </c>
      <c r="J3644" t="s">
        <v>130</v>
      </c>
      <c r="K3644" t="s">
        <v>131</v>
      </c>
      <c r="L3644" t="s">
        <v>10699</v>
      </c>
      <c r="M3644" t="s">
        <v>10700</v>
      </c>
      <c r="N3644">
        <v>4.8486111110000003</v>
      </c>
      <c r="O3644">
        <v>0</v>
      </c>
      <c r="P3644">
        <v>4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19.394444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2179134</v>
      </c>
      <c r="B3645">
        <v>1</v>
      </c>
      <c r="C3645" t="s">
        <v>76</v>
      </c>
      <c r="D3645" t="s">
        <v>95</v>
      </c>
      <c r="E3645" t="s">
        <v>161</v>
      </c>
      <c r="F3645" t="s">
        <v>10701</v>
      </c>
      <c r="G3645" t="s">
        <v>402</v>
      </c>
      <c r="H3645" t="s">
        <v>46</v>
      </c>
      <c r="I3645" t="s">
        <v>129</v>
      </c>
      <c r="J3645" t="s">
        <v>130</v>
      </c>
      <c r="K3645" t="s">
        <v>131</v>
      </c>
      <c r="L3645" t="s">
        <v>10702</v>
      </c>
      <c r="M3645" t="s">
        <v>10703</v>
      </c>
      <c r="N3645">
        <v>3.3347222219999999</v>
      </c>
      <c r="O3645">
        <v>1</v>
      </c>
      <c r="P3645">
        <v>284</v>
      </c>
      <c r="Q3645">
        <v>0</v>
      </c>
      <c r="R3645">
        <v>0</v>
      </c>
      <c r="S3645">
        <v>0</v>
      </c>
      <c r="T3645">
        <v>0</v>
      </c>
      <c r="U3645">
        <v>3.3347220000000002</v>
      </c>
      <c r="V3645">
        <v>947.06111099999998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2179127</v>
      </c>
      <c r="B3646">
        <v>1</v>
      </c>
      <c r="C3646" t="s">
        <v>77</v>
      </c>
      <c r="D3646" t="s">
        <v>111</v>
      </c>
      <c r="E3646" t="s">
        <v>134</v>
      </c>
      <c r="F3646" t="s">
        <v>6420</v>
      </c>
      <c r="G3646" t="s">
        <v>136</v>
      </c>
      <c r="H3646" t="s">
        <v>47</v>
      </c>
      <c r="I3646" t="s">
        <v>129</v>
      </c>
      <c r="J3646" t="s">
        <v>130</v>
      </c>
      <c r="K3646" t="s">
        <v>131</v>
      </c>
      <c r="L3646" t="s">
        <v>10704</v>
      </c>
      <c r="M3646" t="s">
        <v>10705</v>
      </c>
      <c r="N3646">
        <v>1.8022222219999999</v>
      </c>
      <c r="O3646">
        <v>0</v>
      </c>
      <c r="P3646">
        <v>0</v>
      </c>
      <c r="Q3646">
        <v>0</v>
      </c>
      <c r="R3646">
        <v>0</v>
      </c>
      <c r="S3646">
        <v>7</v>
      </c>
      <c r="T3646">
        <v>830</v>
      </c>
      <c r="U3646">
        <v>0</v>
      </c>
      <c r="V3646">
        <v>0</v>
      </c>
      <c r="W3646">
        <v>0</v>
      </c>
      <c r="X3646">
        <v>0</v>
      </c>
      <c r="Y3646">
        <v>12.615556</v>
      </c>
      <c r="Z3646">
        <v>1495.8444440000001</v>
      </c>
    </row>
    <row r="3647" spans="1:26" x14ac:dyDescent="0.25">
      <c r="A3647">
        <v>2179109</v>
      </c>
      <c r="B3647">
        <v>1</v>
      </c>
      <c r="C3647" t="s">
        <v>77</v>
      </c>
      <c r="D3647" t="s">
        <v>123</v>
      </c>
      <c r="E3647" t="s">
        <v>143</v>
      </c>
      <c r="F3647" t="s">
        <v>10706</v>
      </c>
      <c r="G3647" t="s">
        <v>136</v>
      </c>
      <c r="H3647" t="s">
        <v>47</v>
      </c>
      <c r="I3647" t="s">
        <v>129</v>
      </c>
      <c r="J3647" t="s">
        <v>130</v>
      </c>
      <c r="K3647" t="s">
        <v>131</v>
      </c>
      <c r="L3647" t="s">
        <v>10707</v>
      </c>
      <c r="M3647" t="s">
        <v>10708</v>
      </c>
      <c r="N3647">
        <v>1.430555555</v>
      </c>
      <c r="O3647">
        <v>6</v>
      </c>
      <c r="P3647">
        <v>937</v>
      </c>
      <c r="Q3647">
        <v>0</v>
      </c>
      <c r="R3647">
        <v>0</v>
      </c>
      <c r="S3647">
        <v>0</v>
      </c>
      <c r="T3647">
        <v>0</v>
      </c>
      <c r="U3647">
        <v>8.5833329999999997</v>
      </c>
      <c r="V3647">
        <v>1340.4305549999999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2179111</v>
      </c>
      <c r="B3648">
        <v>1</v>
      </c>
      <c r="C3648" t="s">
        <v>76</v>
      </c>
      <c r="D3648" t="s">
        <v>99</v>
      </c>
      <c r="E3648" t="s">
        <v>813</v>
      </c>
      <c r="F3648" t="s">
        <v>3264</v>
      </c>
      <c r="G3648" t="s">
        <v>136</v>
      </c>
      <c r="H3648" t="s">
        <v>47</v>
      </c>
      <c r="I3648" t="s">
        <v>283</v>
      </c>
      <c r="J3648" t="s">
        <v>130</v>
      </c>
      <c r="K3648" t="s">
        <v>131</v>
      </c>
      <c r="L3648" t="s">
        <v>10709</v>
      </c>
      <c r="M3648" t="s">
        <v>10710</v>
      </c>
      <c r="N3648">
        <v>3.8574999999999998E-2</v>
      </c>
      <c r="O3648">
        <v>185</v>
      </c>
      <c r="P3648">
        <v>523</v>
      </c>
      <c r="Q3648">
        <v>0</v>
      </c>
      <c r="R3648">
        <v>0</v>
      </c>
      <c r="S3648">
        <v>0</v>
      </c>
      <c r="T3648">
        <v>0</v>
      </c>
      <c r="U3648">
        <v>7.1363750000000001</v>
      </c>
      <c r="V3648">
        <v>20.174724999999999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2179112</v>
      </c>
      <c r="B3649">
        <v>1</v>
      </c>
      <c r="C3649" t="s">
        <v>76</v>
      </c>
      <c r="D3649" t="s">
        <v>94</v>
      </c>
      <c r="E3649" t="s">
        <v>186</v>
      </c>
      <c r="F3649" t="s">
        <v>10711</v>
      </c>
      <c r="G3649" t="s">
        <v>136</v>
      </c>
      <c r="H3649" t="s">
        <v>47</v>
      </c>
      <c r="I3649" t="s">
        <v>129</v>
      </c>
      <c r="J3649" t="s">
        <v>130</v>
      </c>
      <c r="K3649" t="s">
        <v>131</v>
      </c>
      <c r="L3649" t="s">
        <v>10712</v>
      </c>
      <c r="M3649" t="s">
        <v>10713</v>
      </c>
      <c r="N3649">
        <v>0.51944444400000001</v>
      </c>
      <c r="O3649">
        <v>29</v>
      </c>
      <c r="P3649">
        <v>1316</v>
      </c>
      <c r="Q3649">
        <v>26</v>
      </c>
      <c r="R3649">
        <v>1445</v>
      </c>
      <c r="S3649">
        <v>41</v>
      </c>
      <c r="T3649">
        <v>1399</v>
      </c>
      <c r="U3649">
        <v>15.063889</v>
      </c>
      <c r="V3649">
        <v>683.588888</v>
      </c>
      <c r="W3649">
        <v>13.505556</v>
      </c>
      <c r="X3649">
        <v>750.59722199999999</v>
      </c>
      <c r="Y3649">
        <v>21.297222000000001</v>
      </c>
      <c r="Z3649">
        <v>726.70277699999997</v>
      </c>
    </row>
    <row r="3650" spans="1:26" x14ac:dyDescent="0.25">
      <c r="A3650">
        <v>2179117</v>
      </c>
      <c r="B3650">
        <v>1</v>
      </c>
      <c r="C3650" t="s">
        <v>77</v>
      </c>
      <c r="D3650" t="s">
        <v>124</v>
      </c>
      <c r="E3650" t="s">
        <v>126</v>
      </c>
      <c r="F3650" t="s">
        <v>10714</v>
      </c>
      <c r="G3650" t="s">
        <v>152</v>
      </c>
      <c r="H3650" t="s">
        <v>46</v>
      </c>
      <c r="I3650" t="s">
        <v>129</v>
      </c>
      <c r="J3650" t="s">
        <v>130</v>
      </c>
      <c r="K3650" t="s">
        <v>131</v>
      </c>
      <c r="L3650" t="s">
        <v>10715</v>
      </c>
      <c r="M3650" t="s">
        <v>10716</v>
      </c>
      <c r="N3650">
        <v>23.569722221999999</v>
      </c>
      <c r="O3650">
        <v>0</v>
      </c>
      <c r="P3650">
        <v>24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565.67333299999996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2179121</v>
      </c>
      <c r="B3651">
        <v>1</v>
      </c>
      <c r="C3651" t="s">
        <v>76</v>
      </c>
      <c r="D3651" t="s">
        <v>89</v>
      </c>
      <c r="E3651" t="s">
        <v>186</v>
      </c>
      <c r="F3651" t="s">
        <v>2452</v>
      </c>
      <c r="G3651" t="s">
        <v>136</v>
      </c>
      <c r="H3651" t="s">
        <v>47</v>
      </c>
      <c r="I3651" t="s">
        <v>129</v>
      </c>
      <c r="J3651" t="s">
        <v>130</v>
      </c>
      <c r="K3651" t="s">
        <v>131</v>
      </c>
      <c r="L3651" t="s">
        <v>10717</v>
      </c>
      <c r="M3651" t="s">
        <v>10718</v>
      </c>
      <c r="N3651">
        <v>0.72194444400000002</v>
      </c>
      <c r="O3651">
        <v>18</v>
      </c>
      <c r="P3651">
        <v>250</v>
      </c>
      <c r="Q3651">
        <v>0</v>
      </c>
      <c r="R3651">
        <v>0</v>
      </c>
      <c r="S3651">
        <v>1</v>
      </c>
      <c r="T3651">
        <v>21</v>
      </c>
      <c r="U3651">
        <v>12.994999999999999</v>
      </c>
      <c r="V3651">
        <v>180.48611099999999</v>
      </c>
      <c r="W3651">
        <v>0</v>
      </c>
      <c r="X3651">
        <v>0</v>
      </c>
      <c r="Y3651">
        <v>0.72194400000000003</v>
      </c>
      <c r="Z3651">
        <v>15.160833</v>
      </c>
    </row>
    <row r="3652" spans="1:26" x14ac:dyDescent="0.25">
      <c r="A3652">
        <v>2179163</v>
      </c>
      <c r="B3652">
        <v>1</v>
      </c>
      <c r="C3652" t="s">
        <v>76</v>
      </c>
      <c r="D3652" t="s">
        <v>78</v>
      </c>
      <c r="E3652" t="s">
        <v>181</v>
      </c>
      <c r="F3652" t="s">
        <v>10719</v>
      </c>
      <c r="G3652" t="s">
        <v>194</v>
      </c>
      <c r="H3652" t="s">
        <v>46</v>
      </c>
      <c r="I3652" t="s">
        <v>129</v>
      </c>
      <c r="J3652" t="s">
        <v>130</v>
      </c>
      <c r="K3652" t="s">
        <v>131</v>
      </c>
      <c r="L3652" t="s">
        <v>10720</v>
      </c>
      <c r="M3652" t="s">
        <v>10721</v>
      </c>
      <c r="N3652">
        <v>2.9213888880000001</v>
      </c>
      <c r="O3652">
        <v>0</v>
      </c>
      <c r="P3652">
        <v>5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14.606944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2179132</v>
      </c>
      <c r="B3653">
        <v>1</v>
      </c>
      <c r="C3653" t="s">
        <v>77</v>
      </c>
      <c r="D3653" t="s">
        <v>119</v>
      </c>
      <c r="E3653" t="s">
        <v>813</v>
      </c>
      <c r="F3653" t="s">
        <v>10722</v>
      </c>
      <c r="G3653" t="s">
        <v>136</v>
      </c>
      <c r="H3653" t="s">
        <v>47</v>
      </c>
      <c r="I3653" t="s">
        <v>129</v>
      </c>
      <c r="J3653" t="s">
        <v>130</v>
      </c>
      <c r="K3653" t="s">
        <v>131</v>
      </c>
      <c r="L3653" t="s">
        <v>10723</v>
      </c>
      <c r="M3653" t="s">
        <v>10724</v>
      </c>
      <c r="N3653">
        <v>0.80972222199999999</v>
      </c>
      <c r="O3653">
        <v>64</v>
      </c>
      <c r="P3653">
        <v>3066</v>
      </c>
      <c r="Q3653">
        <v>0</v>
      </c>
      <c r="R3653">
        <v>0</v>
      </c>
      <c r="S3653">
        <v>0</v>
      </c>
      <c r="T3653">
        <v>0</v>
      </c>
      <c r="U3653">
        <v>51.822221999999996</v>
      </c>
      <c r="V3653">
        <v>2482.6083330000001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2179154</v>
      </c>
      <c r="B3654">
        <v>1</v>
      </c>
      <c r="C3654" t="s">
        <v>76</v>
      </c>
      <c r="D3654" t="s">
        <v>78</v>
      </c>
      <c r="E3654" t="s">
        <v>181</v>
      </c>
      <c r="F3654" t="s">
        <v>10725</v>
      </c>
      <c r="G3654" t="s">
        <v>194</v>
      </c>
      <c r="H3654" t="s">
        <v>46</v>
      </c>
      <c r="I3654" t="s">
        <v>129</v>
      </c>
      <c r="J3654" t="s">
        <v>130</v>
      </c>
      <c r="K3654" t="s">
        <v>131</v>
      </c>
      <c r="L3654" t="s">
        <v>10726</v>
      </c>
      <c r="M3654" t="s">
        <v>10727</v>
      </c>
      <c r="N3654">
        <v>1.602222222</v>
      </c>
      <c r="O3654">
        <v>0</v>
      </c>
      <c r="P3654">
        <v>3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4.806667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2179118</v>
      </c>
      <c r="B3655">
        <v>1</v>
      </c>
      <c r="C3655" t="s">
        <v>76</v>
      </c>
      <c r="D3655" t="s">
        <v>81</v>
      </c>
      <c r="E3655" t="s">
        <v>181</v>
      </c>
      <c r="F3655" t="s">
        <v>10728</v>
      </c>
      <c r="G3655" t="s">
        <v>183</v>
      </c>
      <c r="H3655" t="s">
        <v>46</v>
      </c>
      <c r="I3655" t="s">
        <v>129</v>
      </c>
      <c r="J3655" t="s">
        <v>130</v>
      </c>
      <c r="K3655" t="s">
        <v>131</v>
      </c>
      <c r="L3655" t="s">
        <v>10729</v>
      </c>
      <c r="M3655" t="s">
        <v>10730</v>
      </c>
      <c r="N3655">
        <v>2.2466666659999999</v>
      </c>
      <c r="O3655">
        <v>1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2.246667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2179116</v>
      </c>
      <c r="B3656">
        <v>1</v>
      </c>
      <c r="C3656" t="s">
        <v>76</v>
      </c>
      <c r="D3656" t="s">
        <v>91</v>
      </c>
      <c r="E3656" t="s">
        <v>813</v>
      </c>
      <c r="F3656" t="s">
        <v>10731</v>
      </c>
      <c r="G3656" t="s">
        <v>136</v>
      </c>
      <c r="H3656" t="s">
        <v>47</v>
      </c>
      <c r="I3656" t="s">
        <v>129</v>
      </c>
      <c r="J3656" t="s">
        <v>130</v>
      </c>
      <c r="K3656" t="s">
        <v>131</v>
      </c>
      <c r="L3656" t="s">
        <v>10732</v>
      </c>
      <c r="M3656" t="s">
        <v>10733</v>
      </c>
      <c r="N3656">
        <v>1.0974999999999999</v>
      </c>
      <c r="O3656">
        <v>278</v>
      </c>
      <c r="P3656">
        <v>5403</v>
      </c>
      <c r="Q3656">
        <v>0</v>
      </c>
      <c r="R3656">
        <v>0</v>
      </c>
      <c r="S3656">
        <v>0</v>
      </c>
      <c r="T3656">
        <v>0</v>
      </c>
      <c r="U3656">
        <v>305.10500000000002</v>
      </c>
      <c r="V3656">
        <v>5929.7924999999996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2179139</v>
      </c>
      <c r="B3657">
        <v>1</v>
      </c>
      <c r="C3657" t="s">
        <v>77</v>
      </c>
      <c r="D3657" t="s">
        <v>123</v>
      </c>
      <c r="E3657" t="s">
        <v>161</v>
      </c>
      <c r="F3657" t="s">
        <v>10734</v>
      </c>
      <c r="G3657" t="s">
        <v>402</v>
      </c>
      <c r="H3657" t="s">
        <v>46</v>
      </c>
      <c r="I3657" t="s">
        <v>129</v>
      </c>
      <c r="J3657" t="s">
        <v>130</v>
      </c>
      <c r="K3657" t="s">
        <v>131</v>
      </c>
      <c r="L3657" t="s">
        <v>10735</v>
      </c>
      <c r="M3657" t="s">
        <v>10736</v>
      </c>
      <c r="N3657">
        <v>11.9575</v>
      </c>
      <c r="O3657">
        <v>1</v>
      </c>
      <c r="P3657">
        <v>110</v>
      </c>
      <c r="Q3657">
        <v>0</v>
      </c>
      <c r="R3657">
        <v>0</v>
      </c>
      <c r="S3657">
        <v>0</v>
      </c>
      <c r="T3657">
        <v>0</v>
      </c>
      <c r="U3657">
        <v>11.9575</v>
      </c>
      <c r="V3657">
        <v>1315.325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2179122</v>
      </c>
      <c r="B3658">
        <v>1</v>
      </c>
      <c r="C3658" t="s">
        <v>77</v>
      </c>
      <c r="D3658" t="s">
        <v>124</v>
      </c>
      <c r="E3658" t="s">
        <v>181</v>
      </c>
      <c r="F3658" t="s">
        <v>10737</v>
      </c>
      <c r="G3658" t="s">
        <v>287</v>
      </c>
      <c r="H3658" t="s">
        <v>46</v>
      </c>
      <c r="I3658" t="s">
        <v>129</v>
      </c>
      <c r="J3658" t="s">
        <v>130</v>
      </c>
      <c r="K3658" t="s">
        <v>131</v>
      </c>
      <c r="L3658" t="s">
        <v>10738</v>
      </c>
      <c r="M3658" t="s">
        <v>10739</v>
      </c>
      <c r="N3658">
        <v>1.641388888</v>
      </c>
      <c r="O3658">
        <v>0</v>
      </c>
      <c r="P3658">
        <v>2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3.282778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2179180</v>
      </c>
      <c r="B3659">
        <v>1</v>
      </c>
      <c r="C3659" t="s">
        <v>76</v>
      </c>
      <c r="D3659" t="s">
        <v>94</v>
      </c>
      <c r="E3659" t="s">
        <v>186</v>
      </c>
      <c r="F3659" t="s">
        <v>10740</v>
      </c>
      <c r="G3659" t="s">
        <v>136</v>
      </c>
      <c r="H3659" t="s">
        <v>47</v>
      </c>
      <c r="I3659" t="s">
        <v>129</v>
      </c>
      <c r="J3659" t="s">
        <v>130</v>
      </c>
      <c r="K3659" t="s">
        <v>131</v>
      </c>
      <c r="L3659" t="s">
        <v>10741</v>
      </c>
      <c r="M3659" t="s">
        <v>10742</v>
      </c>
      <c r="N3659">
        <v>2.8802777769999999</v>
      </c>
      <c r="O3659">
        <v>21</v>
      </c>
      <c r="P3659">
        <v>66</v>
      </c>
      <c r="Q3659">
        <v>0</v>
      </c>
      <c r="R3659">
        <v>0</v>
      </c>
      <c r="S3659">
        <v>0</v>
      </c>
      <c r="T3659">
        <v>0</v>
      </c>
      <c r="U3659">
        <v>60.485833</v>
      </c>
      <c r="V3659">
        <v>190.098333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2179171</v>
      </c>
      <c r="B3660">
        <v>1</v>
      </c>
      <c r="C3660" t="s">
        <v>77</v>
      </c>
      <c r="D3660" t="s">
        <v>120</v>
      </c>
      <c r="E3660" t="s">
        <v>126</v>
      </c>
      <c r="F3660" t="s">
        <v>10743</v>
      </c>
      <c r="G3660" t="s">
        <v>128</v>
      </c>
      <c r="H3660" t="s">
        <v>46</v>
      </c>
      <c r="I3660" t="s">
        <v>129</v>
      </c>
      <c r="J3660" t="s">
        <v>130</v>
      </c>
      <c r="K3660" t="s">
        <v>131</v>
      </c>
      <c r="L3660" t="s">
        <v>10744</v>
      </c>
      <c r="M3660" t="s">
        <v>10745</v>
      </c>
      <c r="N3660">
        <v>5.6369444440000001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2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11.273889</v>
      </c>
    </row>
    <row r="3661" spans="1:26" x14ac:dyDescent="0.25">
      <c r="A3661">
        <v>2179198</v>
      </c>
      <c r="B3661">
        <v>1</v>
      </c>
      <c r="C3661" t="s">
        <v>76</v>
      </c>
      <c r="D3661" t="s">
        <v>99</v>
      </c>
      <c r="E3661" t="s">
        <v>126</v>
      </c>
      <c r="F3661" t="s">
        <v>10746</v>
      </c>
      <c r="G3661" t="s">
        <v>128</v>
      </c>
      <c r="H3661" t="s">
        <v>46</v>
      </c>
      <c r="I3661" t="s">
        <v>129</v>
      </c>
      <c r="J3661" t="s">
        <v>130</v>
      </c>
      <c r="K3661" t="s">
        <v>131</v>
      </c>
      <c r="L3661" t="s">
        <v>10747</v>
      </c>
      <c r="M3661" t="s">
        <v>10748</v>
      </c>
      <c r="N3661">
        <v>3.9161111110000002</v>
      </c>
      <c r="O3661">
        <v>0</v>
      </c>
      <c r="P3661">
        <v>9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35.244999999999997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2179129</v>
      </c>
      <c r="B3662">
        <v>1</v>
      </c>
      <c r="C3662" t="s">
        <v>76</v>
      </c>
      <c r="D3662" t="s">
        <v>87</v>
      </c>
      <c r="E3662" t="s">
        <v>186</v>
      </c>
      <c r="F3662" t="s">
        <v>10749</v>
      </c>
      <c r="G3662" t="s">
        <v>136</v>
      </c>
      <c r="H3662" t="s">
        <v>47</v>
      </c>
      <c r="I3662" t="s">
        <v>283</v>
      </c>
      <c r="J3662" t="s">
        <v>130</v>
      </c>
      <c r="K3662" t="s">
        <v>131</v>
      </c>
      <c r="L3662" t="s">
        <v>10750</v>
      </c>
      <c r="M3662" t="s">
        <v>10751</v>
      </c>
      <c r="N3662">
        <v>1.3888888E-2</v>
      </c>
      <c r="O3662">
        <v>0</v>
      </c>
      <c r="P3662">
        <v>0</v>
      </c>
      <c r="Q3662">
        <v>50</v>
      </c>
      <c r="R3662">
        <v>270</v>
      </c>
      <c r="S3662">
        <v>87</v>
      </c>
      <c r="T3662">
        <v>1355</v>
      </c>
      <c r="U3662">
        <v>0</v>
      </c>
      <c r="V3662">
        <v>0</v>
      </c>
      <c r="W3662">
        <v>0.69444399999999995</v>
      </c>
      <c r="X3662">
        <v>3.75</v>
      </c>
      <c r="Y3662">
        <v>1.2083330000000001</v>
      </c>
      <c r="Z3662">
        <v>18.819443</v>
      </c>
    </row>
    <row r="3663" spans="1:26" x14ac:dyDescent="0.25">
      <c r="A3663">
        <v>2179219</v>
      </c>
      <c r="B3663">
        <v>1</v>
      </c>
      <c r="C3663" t="s">
        <v>76</v>
      </c>
      <c r="D3663" t="s">
        <v>90</v>
      </c>
      <c r="E3663" t="s">
        <v>181</v>
      </c>
      <c r="F3663" t="s">
        <v>10752</v>
      </c>
      <c r="G3663" t="s">
        <v>194</v>
      </c>
      <c r="H3663" t="s">
        <v>46</v>
      </c>
      <c r="I3663" t="s">
        <v>129</v>
      </c>
      <c r="J3663" t="s">
        <v>130</v>
      </c>
      <c r="K3663" t="s">
        <v>131</v>
      </c>
      <c r="L3663" t="s">
        <v>10753</v>
      </c>
      <c r="M3663" t="s">
        <v>10754</v>
      </c>
      <c r="N3663">
        <v>5.7441666659999999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1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5.744167</v>
      </c>
    </row>
    <row r="3664" spans="1:26" x14ac:dyDescent="0.25">
      <c r="A3664">
        <v>2179142</v>
      </c>
      <c r="B3664">
        <v>1</v>
      </c>
      <c r="C3664" t="s">
        <v>77</v>
      </c>
      <c r="D3664" t="s">
        <v>111</v>
      </c>
      <c r="E3664" t="s">
        <v>126</v>
      </c>
      <c r="F3664" t="s">
        <v>10755</v>
      </c>
      <c r="G3664" t="s">
        <v>128</v>
      </c>
      <c r="H3664" t="s">
        <v>46</v>
      </c>
      <c r="I3664" t="s">
        <v>129</v>
      </c>
      <c r="J3664" t="s">
        <v>130</v>
      </c>
      <c r="K3664" t="s">
        <v>131</v>
      </c>
      <c r="L3664" t="s">
        <v>10756</v>
      </c>
      <c r="M3664" t="s">
        <v>10757</v>
      </c>
      <c r="N3664">
        <v>3.6105555549999999</v>
      </c>
      <c r="O3664">
        <v>0</v>
      </c>
      <c r="P3664">
        <v>0</v>
      </c>
      <c r="Q3664">
        <v>0</v>
      </c>
      <c r="R3664">
        <v>4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14.442221999999999</v>
      </c>
      <c r="Y3664">
        <v>0</v>
      </c>
      <c r="Z3664">
        <v>0</v>
      </c>
    </row>
    <row r="3665" spans="1:26" x14ac:dyDescent="0.25">
      <c r="A3665">
        <v>2179137</v>
      </c>
      <c r="B3665">
        <v>1</v>
      </c>
      <c r="C3665" t="s">
        <v>77</v>
      </c>
      <c r="D3665" t="s">
        <v>116</v>
      </c>
      <c r="E3665" t="s">
        <v>186</v>
      </c>
      <c r="F3665" t="s">
        <v>10758</v>
      </c>
      <c r="G3665" t="s">
        <v>136</v>
      </c>
      <c r="H3665" t="s">
        <v>47</v>
      </c>
      <c r="I3665" t="s">
        <v>129</v>
      </c>
      <c r="J3665" t="s">
        <v>130</v>
      </c>
      <c r="K3665" t="s">
        <v>131</v>
      </c>
      <c r="L3665" t="s">
        <v>10759</v>
      </c>
      <c r="M3665" t="s">
        <v>10760</v>
      </c>
      <c r="N3665">
        <v>0.85805555499999997</v>
      </c>
      <c r="O3665">
        <v>190</v>
      </c>
      <c r="P3665">
        <v>1450</v>
      </c>
      <c r="Q3665">
        <v>27</v>
      </c>
      <c r="R3665">
        <v>6</v>
      </c>
      <c r="S3665">
        <v>153</v>
      </c>
      <c r="T3665">
        <v>1289</v>
      </c>
      <c r="U3665">
        <v>163.03055499999999</v>
      </c>
      <c r="V3665">
        <v>1244.1805549999999</v>
      </c>
      <c r="W3665">
        <v>23.1675</v>
      </c>
      <c r="X3665">
        <v>5.148333</v>
      </c>
      <c r="Y3665">
        <v>131.2825</v>
      </c>
      <c r="Z3665">
        <v>1106.03361</v>
      </c>
    </row>
    <row r="3666" spans="1:26" x14ac:dyDescent="0.25">
      <c r="A3666">
        <v>2179189</v>
      </c>
      <c r="B3666">
        <v>1</v>
      </c>
      <c r="C3666" t="s">
        <v>76</v>
      </c>
      <c r="D3666" t="s">
        <v>99</v>
      </c>
      <c r="E3666" t="s">
        <v>126</v>
      </c>
      <c r="F3666" t="s">
        <v>10761</v>
      </c>
      <c r="G3666" t="s">
        <v>128</v>
      </c>
      <c r="H3666" t="s">
        <v>46</v>
      </c>
      <c r="I3666" t="s">
        <v>129</v>
      </c>
      <c r="J3666" t="s">
        <v>130</v>
      </c>
      <c r="K3666" t="s">
        <v>131</v>
      </c>
      <c r="L3666" t="s">
        <v>10762</v>
      </c>
      <c r="M3666" t="s">
        <v>10763</v>
      </c>
      <c r="N3666">
        <v>2.1894444439999998</v>
      </c>
      <c r="O3666">
        <v>0</v>
      </c>
      <c r="P3666">
        <v>54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118.23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2179133</v>
      </c>
      <c r="B3667">
        <v>1</v>
      </c>
      <c r="C3667" t="s">
        <v>77</v>
      </c>
      <c r="D3667" t="s">
        <v>115</v>
      </c>
      <c r="E3667" t="s">
        <v>126</v>
      </c>
      <c r="F3667" t="s">
        <v>10401</v>
      </c>
      <c r="G3667" t="s">
        <v>640</v>
      </c>
      <c r="H3667" t="s">
        <v>46</v>
      </c>
      <c r="I3667" t="s">
        <v>129</v>
      </c>
      <c r="J3667" t="s">
        <v>130</v>
      </c>
      <c r="K3667" t="s">
        <v>131</v>
      </c>
      <c r="L3667" t="s">
        <v>10764</v>
      </c>
      <c r="M3667" t="s">
        <v>10765</v>
      </c>
      <c r="N3667">
        <v>1.2138888880000001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22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26.705556000000001</v>
      </c>
    </row>
    <row r="3668" spans="1:26" x14ac:dyDescent="0.25">
      <c r="A3668">
        <v>2179140</v>
      </c>
      <c r="B3668">
        <v>1</v>
      </c>
      <c r="C3668" t="s">
        <v>76</v>
      </c>
      <c r="D3668" t="s">
        <v>84</v>
      </c>
      <c r="E3668" t="s">
        <v>126</v>
      </c>
      <c r="F3668" t="s">
        <v>10429</v>
      </c>
      <c r="G3668" t="s">
        <v>128</v>
      </c>
      <c r="H3668" t="s">
        <v>46</v>
      </c>
      <c r="I3668" t="s">
        <v>129</v>
      </c>
      <c r="J3668" t="s">
        <v>130</v>
      </c>
      <c r="K3668" t="s">
        <v>131</v>
      </c>
      <c r="L3668" t="s">
        <v>10766</v>
      </c>
      <c r="M3668" t="s">
        <v>10767</v>
      </c>
      <c r="N3668">
        <v>2.5325000000000002</v>
      </c>
      <c r="O3668">
        <v>0</v>
      </c>
      <c r="P3668">
        <v>4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10.130000000000001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2179158</v>
      </c>
      <c r="B3669">
        <v>1</v>
      </c>
      <c r="C3669" t="s">
        <v>77</v>
      </c>
      <c r="D3669" t="s">
        <v>108</v>
      </c>
      <c r="E3669" t="s">
        <v>126</v>
      </c>
      <c r="F3669" t="s">
        <v>10768</v>
      </c>
      <c r="G3669" t="s">
        <v>128</v>
      </c>
      <c r="H3669" t="s">
        <v>46</v>
      </c>
      <c r="I3669" t="s">
        <v>129</v>
      </c>
      <c r="J3669" t="s">
        <v>130</v>
      </c>
      <c r="K3669" t="s">
        <v>131</v>
      </c>
      <c r="L3669" t="s">
        <v>10769</v>
      </c>
      <c r="M3669" t="s">
        <v>10770</v>
      </c>
      <c r="N3669">
        <v>3.7041666659999999</v>
      </c>
      <c r="O3669">
        <v>0</v>
      </c>
      <c r="P3669">
        <v>16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59.266666999999998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2179141</v>
      </c>
      <c r="B3670">
        <v>1</v>
      </c>
      <c r="C3670" t="s">
        <v>77</v>
      </c>
      <c r="D3670" t="s">
        <v>123</v>
      </c>
      <c r="E3670" t="s">
        <v>143</v>
      </c>
      <c r="F3670" t="s">
        <v>10771</v>
      </c>
      <c r="G3670" t="s">
        <v>136</v>
      </c>
      <c r="H3670" t="s">
        <v>47</v>
      </c>
      <c r="I3670" t="s">
        <v>129</v>
      </c>
      <c r="J3670" t="s">
        <v>130</v>
      </c>
      <c r="K3670" t="s">
        <v>131</v>
      </c>
      <c r="L3670" t="s">
        <v>10772</v>
      </c>
      <c r="M3670" t="s">
        <v>10773</v>
      </c>
      <c r="N3670">
        <v>2.3113888880000002</v>
      </c>
      <c r="O3670">
        <v>163</v>
      </c>
      <c r="P3670">
        <v>6</v>
      </c>
      <c r="Q3670">
        <v>0</v>
      </c>
      <c r="R3670">
        <v>0</v>
      </c>
      <c r="S3670">
        <v>0</v>
      </c>
      <c r="T3670">
        <v>0</v>
      </c>
      <c r="U3670">
        <v>376.75638900000001</v>
      </c>
      <c r="V3670">
        <v>13.868333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2179271</v>
      </c>
      <c r="B3671">
        <v>1</v>
      </c>
      <c r="C3671" t="s">
        <v>76</v>
      </c>
      <c r="D3671" t="s">
        <v>95</v>
      </c>
      <c r="E3671" t="s">
        <v>126</v>
      </c>
      <c r="F3671" t="s">
        <v>10774</v>
      </c>
      <c r="G3671" t="s">
        <v>128</v>
      </c>
      <c r="H3671" t="s">
        <v>46</v>
      </c>
      <c r="I3671" t="s">
        <v>129</v>
      </c>
      <c r="J3671" t="s">
        <v>130</v>
      </c>
      <c r="K3671" t="s">
        <v>131</v>
      </c>
      <c r="L3671" t="s">
        <v>10775</v>
      </c>
      <c r="M3671" t="s">
        <v>10776</v>
      </c>
      <c r="N3671">
        <v>3.2663888879999998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15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48.995832999999998</v>
      </c>
    </row>
    <row r="3672" spans="1:26" x14ac:dyDescent="0.25">
      <c r="A3672">
        <v>2179143</v>
      </c>
      <c r="B3672">
        <v>1</v>
      </c>
      <c r="C3672" t="s">
        <v>77</v>
      </c>
      <c r="D3672" t="s">
        <v>109</v>
      </c>
      <c r="E3672" t="s">
        <v>126</v>
      </c>
      <c r="F3672" t="s">
        <v>10777</v>
      </c>
      <c r="G3672" t="s">
        <v>128</v>
      </c>
      <c r="H3672" t="s">
        <v>46</v>
      </c>
      <c r="I3672" t="s">
        <v>129</v>
      </c>
      <c r="J3672" t="s">
        <v>130</v>
      </c>
      <c r="K3672" t="s">
        <v>131</v>
      </c>
      <c r="L3672" t="s">
        <v>10778</v>
      </c>
      <c r="M3672" t="s">
        <v>10779</v>
      </c>
      <c r="N3672">
        <v>1.6033333329999999</v>
      </c>
      <c r="O3672">
        <v>0</v>
      </c>
      <c r="P3672">
        <v>29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46.496667000000002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2179144</v>
      </c>
      <c r="B3673">
        <v>1</v>
      </c>
      <c r="C3673" t="s">
        <v>77</v>
      </c>
      <c r="D3673" t="s">
        <v>115</v>
      </c>
      <c r="E3673" t="s">
        <v>181</v>
      </c>
      <c r="F3673" t="s">
        <v>10780</v>
      </c>
      <c r="G3673" t="s">
        <v>194</v>
      </c>
      <c r="H3673" t="s">
        <v>46</v>
      </c>
      <c r="I3673" t="s">
        <v>129</v>
      </c>
      <c r="J3673" t="s">
        <v>130</v>
      </c>
      <c r="K3673" t="s">
        <v>131</v>
      </c>
      <c r="L3673" t="s">
        <v>10781</v>
      </c>
      <c r="M3673" t="s">
        <v>10782</v>
      </c>
      <c r="N3673">
        <v>2.4136111109999998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1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2.413611</v>
      </c>
    </row>
    <row r="3674" spans="1:26" x14ac:dyDescent="0.25">
      <c r="A3674">
        <v>2179145</v>
      </c>
      <c r="B3674">
        <v>1</v>
      </c>
      <c r="C3674" t="s">
        <v>77</v>
      </c>
      <c r="D3674" t="s">
        <v>112</v>
      </c>
      <c r="E3674" t="s">
        <v>186</v>
      </c>
      <c r="F3674" t="s">
        <v>5090</v>
      </c>
      <c r="G3674" t="s">
        <v>136</v>
      </c>
      <c r="H3674" t="s">
        <v>47</v>
      </c>
      <c r="I3674" t="s">
        <v>129</v>
      </c>
      <c r="J3674" t="s">
        <v>130</v>
      </c>
      <c r="K3674" t="s">
        <v>131</v>
      </c>
      <c r="L3674" t="s">
        <v>10783</v>
      </c>
      <c r="M3674" t="s">
        <v>10784</v>
      </c>
      <c r="N3674">
        <v>7.6388888000000002E-2</v>
      </c>
      <c r="O3674">
        <v>0</v>
      </c>
      <c r="P3674">
        <v>0</v>
      </c>
      <c r="Q3674">
        <v>81</v>
      </c>
      <c r="R3674">
        <v>98</v>
      </c>
      <c r="S3674">
        <v>250</v>
      </c>
      <c r="T3674">
        <v>5297</v>
      </c>
      <c r="U3674">
        <v>0</v>
      </c>
      <c r="V3674">
        <v>0</v>
      </c>
      <c r="W3674">
        <v>6.1875</v>
      </c>
      <c r="X3674">
        <v>7.4861110000000002</v>
      </c>
      <c r="Y3674">
        <v>19.097221999999999</v>
      </c>
      <c r="Z3674">
        <v>404.63193999999999</v>
      </c>
    </row>
    <row r="3675" spans="1:26" x14ac:dyDescent="0.25">
      <c r="A3675">
        <v>2179146</v>
      </c>
      <c r="B3675">
        <v>1</v>
      </c>
      <c r="C3675" t="s">
        <v>76</v>
      </c>
      <c r="D3675" t="s">
        <v>99</v>
      </c>
      <c r="E3675" t="s">
        <v>186</v>
      </c>
      <c r="F3675" t="s">
        <v>10785</v>
      </c>
      <c r="G3675" t="s">
        <v>136</v>
      </c>
      <c r="H3675" t="s">
        <v>47</v>
      </c>
      <c r="I3675" t="s">
        <v>129</v>
      </c>
      <c r="J3675" t="s">
        <v>130</v>
      </c>
      <c r="K3675" t="s">
        <v>131</v>
      </c>
      <c r="L3675" t="s">
        <v>10786</v>
      </c>
      <c r="M3675" t="s">
        <v>10787</v>
      </c>
      <c r="N3675">
        <v>3.179166666</v>
      </c>
      <c r="O3675">
        <v>4</v>
      </c>
      <c r="P3675">
        <v>898</v>
      </c>
      <c r="Q3675">
        <v>0</v>
      </c>
      <c r="R3675">
        <v>0</v>
      </c>
      <c r="S3675">
        <v>0</v>
      </c>
      <c r="T3675">
        <v>0</v>
      </c>
      <c r="U3675">
        <v>12.716666999999999</v>
      </c>
      <c r="V3675">
        <v>2854.891666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2179148</v>
      </c>
      <c r="B3676">
        <v>1</v>
      </c>
      <c r="C3676" t="s">
        <v>76</v>
      </c>
      <c r="D3676" t="s">
        <v>99</v>
      </c>
      <c r="E3676" t="s">
        <v>161</v>
      </c>
      <c r="F3676" t="s">
        <v>10788</v>
      </c>
      <c r="G3676" t="s">
        <v>402</v>
      </c>
      <c r="H3676" t="s">
        <v>46</v>
      </c>
      <c r="I3676" t="s">
        <v>129</v>
      </c>
      <c r="J3676" t="s">
        <v>130</v>
      </c>
      <c r="K3676" t="s">
        <v>131</v>
      </c>
      <c r="L3676" t="s">
        <v>10789</v>
      </c>
      <c r="M3676" t="s">
        <v>10790</v>
      </c>
      <c r="N3676">
        <v>0.56138888799999997</v>
      </c>
      <c r="O3676">
        <v>1</v>
      </c>
      <c r="P3676">
        <v>335</v>
      </c>
      <c r="Q3676">
        <v>0</v>
      </c>
      <c r="R3676">
        <v>0</v>
      </c>
      <c r="S3676">
        <v>0</v>
      </c>
      <c r="T3676">
        <v>0</v>
      </c>
      <c r="U3676">
        <v>0.56138900000000003</v>
      </c>
      <c r="V3676">
        <v>188.06527700000001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2179157</v>
      </c>
      <c r="B3677">
        <v>1</v>
      </c>
      <c r="C3677" t="s">
        <v>76</v>
      </c>
      <c r="D3677" t="s">
        <v>79</v>
      </c>
      <c r="E3677" t="s">
        <v>181</v>
      </c>
      <c r="F3677" t="s">
        <v>10791</v>
      </c>
      <c r="G3677" t="s">
        <v>194</v>
      </c>
      <c r="H3677" t="s">
        <v>46</v>
      </c>
      <c r="I3677" t="s">
        <v>129</v>
      </c>
      <c r="J3677" t="s">
        <v>130</v>
      </c>
      <c r="K3677" t="s">
        <v>131</v>
      </c>
      <c r="L3677" t="s">
        <v>10792</v>
      </c>
      <c r="M3677" t="s">
        <v>10793</v>
      </c>
      <c r="N3677">
        <v>1.6969444440000001</v>
      </c>
      <c r="O3677">
        <v>0</v>
      </c>
      <c r="P3677">
        <v>2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3.3938890000000002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2179150</v>
      </c>
      <c r="B3678">
        <v>1</v>
      </c>
      <c r="C3678" t="s">
        <v>77</v>
      </c>
      <c r="D3678" t="s">
        <v>110</v>
      </c>
      <c r="E3678" t="s">
        <v>181</v>
      </c>
      <c r="F3678" t="s">
        <v>10794</v>
      </c>
      <c r="G3678" t="s">
        <v>194</v>
      </c>
      <c r="H3678" t="s">
        <v>46</v>
      </c>
      <c r="I3678" t="s">
        <v>129</v>
      </c>
      <c r="J3678" t="s">
        <v>130</v>
      </c>
      <c r="K3678" t="s">
        <v>131</v>
      </c>
      <c r="L3678" t="s">
        <v>10784</v>
      </c>
      <c r="M3678" t="s">
        <v>10795</v>
      </c>
      <c r="N3678">
        <v>1.23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1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1.23</v>
      </c>
    </row>
    <row r="3679" spans="1:26" x14ac:dyDescent="0.25">
      <c r="A3679">
        <v>2179228</v>
      </c>
      <c r="B3679">
        <v>1</v>
      </c>
      <c r="C3679" t="s">
        <v>76</v>
      </c>
      <c r="D3679" t="s">
        <v>94</v>
      </c>
      <c r="E3679" t="s">
        <v>143</v>
      </c>
      <c r="F3679" t="s">
        <v>10796</v>
      </c>
      <c r="G3679" t="s">
        <v>136</v>
      </c>
      <c r="H3679" t="s">
        <v>47</v>
      </c>
      <c r="I3679" t="s">
        <v>129</v>
      </c>
      <c r="J3679" t="s">
        <v>130</v>
      </c>
      <c r="K3679" t="s">
        <v>131</v>
      </c>
      <c r="L3679" t="s">
        <v>10797</v>
      </c>
      <c r="M3679" t="s">
        <v>10798</v>
      </c>
      <c r="N3679">
        <v>1.5566666659999999</v>
      </c>
      <c r="O3679">
        <v>7</v>
      </c>
      <c r="P3679">
        <v>212</v>
      </c>
      <c r="Q3679">
        <v>7</v>
      </c>
      <c r="R3679">
        <v>142</v>
      </c>
      <c r="S3679">
        <v>0</v>
      </c>
      <c r="T3679">
        <v>0</v>
      </c>
      <c r="U3679">
        <v>10.896667000000001</v>
      </c>
      <c r="V3679">
        <v>330.01333299999999</v>
      </c>
      <c r="W3679">
        <v>10.896667000000001</v>
      </c>
      <c r="X3679">
        <v>221.04666700000001</v>
      </c>
      <c r="Y3679">
        <v>0</v>
      </c>
      <c r="Z3679">
        <v>0</v>
      </c>
    </row>
    <row r="3680" spans="1:26" x14ac:dyDescent="0.25">
      <c r="A3680">
        <v>2179162</v>
      </c>
      <c r="B3680">
        <v>1</v>
      </c>
      <c r="C3680" t="s">
        <v>77</v>
      </c>
      <c r="D3680" t="s">
        <v>108</v>
      </c>
      <c r="E3680" t="s">
        <v>186</v>
      </c>
      <c r="F3680" t="s">
        <v>10799</v>
      </c>
      <c r="G3680" t="s">
        <v>136</v>
      </c>
      <c r="H3680" t="s">
        <v>47</v>
      </c>
      <c r="I3680" t="s">
        <v>129</v>
      </c>
      <c r="J3680" t="s">
        <v>130</v>
      </c>
      <c r="K3680" t="s">
        <v>131</v>
      </c>
      <c r="L3680" t="s">
        <v>10800</v>
      </c>
      <c r="M3680" t="s">
        <v>10801</v>
      </c>
      <c r="N3680">
        <v>0.59666666599999996</v>
      </c>
      <c r="O3680">
        <v>44</v>
      </c>
      <c r="P3680">
        <v>706</v>
      </c>
      <c r="Q3680">
        <v>0</v>
      </c>
      <c r="R3680">
        <v>0</v>
      </c>
      <c r="S3680">
        <v>0</v>
      </c>
      <c r="T3680">
        <v>0</v>
      </c>
      <c r="U3680">
        <v>26.253333000000001</v>
      </c>
      <c r="V3680">
        <v>421.246666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2179169</v>
      </c>
      <c r="B3681">
        <v>1</v>
      </c>
      <c r="C3681" t="s">
        <v>76</v>
      </c>
      <c r="D3681" t="s">
        <v>92</v>
      </c>
      <c r="E3681" t="s">
        <v>181</v>
      </c>
      <c r="F3681" t="s">
        <v>10802</v>
      </c>
      <c r="G3681" t="s">
        <v>194</v>
      </c>
      <c r="H3681" t="s">
        <v>46</v>
      </c>
      <c r="I3681" t="s">
        <v>129</v>
      </c>
      <c r="J3681" t="s">
        <v>130</v>
      </c>
      <c r="K3681" t="s">
        <v>131</v>
      </c>
      <c r="L3681" t="s">
        <v>10803</v>
      </c>
      <c r="M3681" t="s">
        <v>10804</v>
      </c>
      <c r="N3681">
        <v>3.563055555</v>
      </c>
      <c r="O3681">
        <v>0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3.563056</v>
      </c>
      <c r="Y3681">
        <v>0</v>
      </c>
      <c r="Z3681">
        <v>0</v>
      </c>
    </row>
    <row r="3682" spans="1:26" x14ac:dyDescent="0.25">
      <c r="A3682">
        <v>2179197</v>
      </c>
      <c r="B3682">
        <v>1</v>
      </c>
      <c r="C3682" t="s">
        <v>77</v>
      </c>
      <c r="D3682" t="s">
        <v>112</v>
      </c>
      <c r="E3682" t="s">
        <v>186</v>
      </c>
      <c r="F3682" t="s">
        <v>10805</v>
      </c>
      <c r="G3682" t="s">
        <v>136</v>
      </c>
      <c r="H3682" t="s">
        <v>47</v>
      </c>
      <c r="I3682" t="s">
        <v>129</v>
      </c>
      <c r="J3682" t="s">
        <v>130</v>
      </c>
      <c r="K3682" t="s">
        <v>131</v>
      </c>
      <c r="L3682" t="s">
        <v>10806</v>
      </c>
      <c r="M3682" t="s">
        <v>10807</v>
      </c>
      <c r="N3682">
        <v>1.771111111</v>
      </c>
      <c r="O3682">
        <v>0</v>
      </c>
      <c r="P3682">
        <v>0</v>
      </c>
      <c r="Q3682">
        <v>81</v>
      </c>
      <c r="R3682">
        <v>98</v>
      </c>
      <c r="S3682">
        <v>250</v>
      </c>
      <c r="T3682">
        <v>5297</v>
      </c>
      <c r="U3682">
        <v>0</v>
      </c>
      <c r="V3682">
        <v>0</v>
      </c>
      <c r="W3682">
        <v>143.46</v>
      </c>
      <c r="X3682">
        <v>173.56888900000001</v>
      </c>
      <c r="Y3682">
        <v>442.77777800000001</v>
      </c>
      <c r="Z3682">
        <v>9381.5755549999994</v>
      </c>
    </row>
    <row r="3683" spans="1:26" x14ac:dyDescent="0.25">
      <c r="A3683">
        <v>2179152</v>
      </c>
      <c r="B3683">
        <v>1</v>
      </c>
      <c r="C3683" t="s">
        <v>76</v>
      </c>
      <c r="D3683" t="s">
        <v>93</v>
      </c>
      <c r="E3683" t="s">
        <v>181</v>
      </c>
      <c r="F3683" t="s">
        <v>10808</v>
      </c>
      <c r="G3683" t="s">
        <v>194</v>
      </c>
      <c r="H3683" t="s">
        <v>46</v>
      </c>
      <c r="I3683" t="s">
        <v>129</v>
      </c>
      <c r="J3683" t="s">
        <v>130</v>
      </c>
      <c r="K3683" t="s">
        <v>131</v>
      </c>
      <c r="L3683" t="s">
        <v>10027</v>
      </c>
      <c r="M3683" t="s">
        <v>10809</v>
      </c>
      <c r="N3683">
        <v>1.7127777769999999</v>
      </c>
      <c r="O3683">
        <v>0</v>
      </c>
      <c r="P3683">
        <v>6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10.276667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2179160</v>
      </c>
      <c r="B3684">
        <v>1</v>
      </c>
      <c r="C3684" t="s">
        <v>76</v>
      </c>
      <c r="D3684" t="s">
        <v>81</v>
      </c>
      <c r="E3684" t="s">
        <v>181</v>
      </c>
      <c r="F3684" t="s">
        <v>10810</v>
      </c>
      <c r="G3684" t="s">
        <v>194</v>
      </c>
      <c r="H3684" t="s">
        <v>46</v>
      </c>
      <c r="I3684" t="s">
        <v>129</v>
      </c>
      <c r="J3684" t="s">
        <v>130</v>
      </c>
      <c r="K3684" t="s">
        <v>131</v>
      </c>
      <c r="L3684" t="s">
        <v>10811</v>
      </c>
      <c r="M3684" t="s">
        <v>10812</v>
      </c>
      <c r="N3684">
        <v>2.2952777769999999</v>
      </c>
      <c r="O3684">
        <v>0</v>
      </c>
      <c r="P3684">
        <v>7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16.066943999999999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2179239</v>
      </c>
      <c r="B3685">
        <v>1</v>
      </c>
      <c r="C3685" t="s">
        <v>76</v>
      </c>
      <c r="D3685" t="s">
        <v>83</v>
      </c>
      <c r="E3685" t="s">
        <v>181</v>
      </c>
      <c r="F3685" t="s">
        <v>10813</v>
      </c>
      <c r="G3685" t="s">
        <v>194</v>
      </c>
      <c r="H3685" t="s">
        <v>46</v>
      </c>
      <c r="I3685" t="s">
        <v>129</v>
      </c>
      <c r="J3685" t="s">
        <v>130</v>
      </c>
      <c r="K3685" t="s">
        <v>131</v>
      </c>
      <c r="L3685" t="s">
        <v>10814</v>
      </c>
      <c r="M3685" t="s">
        <v>10815</v>
      </c>
      <c r="N3685">
        <v>1.913333333</v>
      </c>
      <c r="O3685">
        <v>0</v>
      </c>
      <c r="P3685">
        <v>1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1.913333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2179194</v>
      </c>
      <c r="B3686">
        <v>1</v>
      </c>
      <c r="C3686" t="s">
        <v>76</v>
      </c>
      <c r="D3686" t="s">
        <v>101</v>
      </c>
      <c r="E3686" t="s">
        <v>143</v>
      </c>
      <c r="F3686" t="s">
        <v>10816</v>
      </c>
      <c r="G3686" t="s">
        <v>145</v>
      </c>
      <c r="H3686" t="s">
        <v>47</v>
      </c>
      <c r="I3686" t="s">
        <v>129</v>
      </c>
      <c r="J3686" t="s">
        <v>130</v>
      </c>
      <c r="K3686" t="s">
        <v>131</v>
      </c>
      <c r="L3686" t="s">
        <v>10817</v>
      </c>
      <c r="M3686" t="s">
        <v>10818</v>
      </c>
      <c r="N3686">
        <v>1.9372222219999999</v>
      </c>
      <c r="O3686">
        <v>1</v>
      </c>
      <c r="P3686">
        <v>257</v>
      </c>
      <c r="Q3686">
        <v>0</v>
      </c>
      <c r="R3686">
        <v>0</v>
      </c>
      <c r="S3686">
        <v>0</v>
      </c>
      <c r="T3686">
        <v>0</v>
      </c>
      <c r="U3686">
        <v>1.937222</v>
      </c>
      <c r="V3686">
        <v>497.86611099999999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2179232</v>
      </c>
      <c r="B3687">
        <v>1</v>
      </c>
      <c r="C3687" t="s">
        <v>77</v>
      </c>
      <c r="D3687" t="s">
        <v>116</v>
      </c>
      <c r="E3687" t="s">
        <v>126</v>
      </c>
      <c r="F3687" t="s">
        <v>10819</v>
      </c>
      <c r="G3687" t="s">
        <v>128</v>
      </c>
      <c r="H3687" t="s">
        <v>46</v>
      </c>
      <c r="I3687" t="s">
        <v>129</v>
      </c>
      <c r="J3687" t="s">
        <v>130</v>
      </c>
      <c r="K3687" t="s">
        <v>131</v>
      </c>
      <c r="L3687" t="s">
        <v>10820</v>
      </c>
      <c r="M3687" t="s">
        <v>10821</v>
      </c>
      <c r="N3687">
        <v>3.2561111110000001</v>
      </c>
      <c r="O3687">
        <v>0</v>
      </c>
      <c r="P3687">
        <v>2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6.5122220000000004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2179199</v>
      </c>
      <c r="B3688">
        <v>1</v>
      </c>
      <c r="C3688" t="s">
        <v>77</v>
      </c>
      <c r="D3688" t="s">
        <v>119</v>
      </c>
      <c r="E3688" t="s">
        <v>126</v>
      </c>
      <c r="F3688" t="s">
        <v>10822</v>
      </c>
      <c r="G3688" t="s">
        <v>128</v>
      </c>
      <c r="H3688" t="s">
        <v>46</v>
      </c>
      <c r="I3688" t="s">
        <v>129</v>
      </c>
      <c r="J3688" t="s">
        <v>130</v>
      </c>
      <c r="K3688" t="s">
        <v>131</v>
      </c>
      <c r="L3688" t="s">
        <v>10823</v>
      </c>
      <c r="M3688" t="s">
        <v>10824</v>
      </c>
      <c r="N3688">
        <v>1.6613888880000001</v>
      </c>
      <c r="O3688">
        <v>0</v>
      </c>
      <c r="P3688">
        <v>143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237.578611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2179172</v>
      </c>
      <c r="B3689">
        <v>1</v>
      </c>
      <c r="C3689" t="s">
        <v>77</v>
      </c>
      <c r="D3689" t="s">
        <v>120</v>
      </c>
      <c r="E3689" t="s">
        <v>134</v>
      </c>
      <c r="F3689" t="s">
        <v>10825</v>
      </c>
      <c r="G3689" t="s">
        <v>136</v>
      </c>
      <c r="H3689" t="s">
        <v>47</v>
      </c>
      <c r="I3689" t="s">
        <v>129</v>
      </c>
      <c r="J3689" t="s">
        <v>130</v>
      </c>
      <c r="K3689" t="s">
        <v>131</v>
      </c>
      <c r="L3689" t="s">
        <v>10826</v>
      </c>
      <c r="M3689" t="s">
        <v>10827</v>
      </c>
      <c r="N3689">
        <v>2.3261111109999999</v>
      </c>
      <c r="O3689">
        <v>0</v>
      </c>
      <c r="P3689">
        <v>0</v>
      </c>
      <c r="Q3689">
        <v>0</v>
      </c>
      <c r="R3689">
        <v>0</v>
      </c>
      <c r="S3689">
        <v>28</v>
      </c>
      <c r="T3689">
        <v>115</v>
      </c>
      <c r="U3689">
        <v>0</v>
      </c>
      <c r="V3689">
        <v>0</v>
      </c>
      <c r="W3689">
        <v>0</v>
      </c>
      <c r="X3689">
        <v>0</v>
      </c>
      <c r="Y3689">
        <v>65.131111000000004</v>
      </c>
      <c r="Z3689">
        <v>267.50277799999998</v>
      </c>
    </row>
    <row r="3690" spans="1:26" x14ac:dyDescent="0.25">
      <c r="A3690">
        <v>2179251</v>
      </c>
      <c r="B3690">
        <v>1</v>
      </c>
      <c r="C3690" t="s">
        <v>77</v>
      </c>
      <c r="D3690" t="s">
        <v>119</v>
      </c>
      <c r="E3690" t="s">
        <v>186</v>
      </c>
      <c r="F3690" t="s">
        <v>517</v>
      </c>
      <c r="G3690" t="s">
        <v>136</v>
      </c>
      <c r="H3690" t="s">
        <v>47</v>
      </c>
      <c r="I3690" t="s">
        <v>129</v>
      </c>
      <c r="J3690" t="s">
        <v>130</v>
      </c>
      <c r="K3690" t="s">
        <v>131</v>
      </c>
      <c r="L3690" t="s">
        <v>10826</v>
      </c>
      <c r="M3690" t="s">
        <v>10828</v>
      </c>
      <c r="N3690">
        <v>2.313055555</v>
      </c>
      <c r="O3690">
        <v>60</v>
      </c>
      <c r="P3690">
        <v>304</v>
      </c>
      <c r="Q3690">
        <v>44</v>
      </c>
      <c r="R3690">
        <v>0</v>
      </c>
      <c r="S3690">
        <v>295</v>
      </c>
      <c r="T3690">
        <v>519</v>
      </c>
      <c r="U3690">
        <v>138.783333</v>
      </c>
      <c r="V3690">
        <v>703.16888900000004</v>
      </c>
      <c r="W3690">
        <v>101.774444</v>
      </c>
      <c r="X3690">
        <v>0</v>
      </c>
      <c r="Y3690">
        <v>682.35138900000004</v>
      </c>
      <c r="Z3690">
        <v>1200.475833</v>
      </c>
    </row>
    <row r="3691" spans="1:26" x14ac:dyDescent="0.25">
      <c r="A3691">
        <v>2179184</v>
      </c>
      <c r="B3691">
        <v>1</v>
      </c>
      <c r="C3691" t="s">
        <v>77</v>
      </c>
      <c r="D3691" t="s">
        <v>108</v>
      </c>
      <c r="E3691" t="s">
        <v>126</v>
      </c>
      <c r="F3691" t="s">
        <v>10829</v>
      </c>
      <c r="G3691" t="s">
        <v>128</v>
      </c>
      <c r="H3691" t="s">
        <v>46</v>
      </c>
      <c r="I3691" t="s">
        <v>129</v>
      </c>
      <c r="J3691" t="s">
        <v>130</v>
      </c>
      <c r="K3691" t="s">
        <v>131</v>
      </c>
      <c r="L3691" t="s">
        <v>10830</v>
      </c>
      <c r="M3691" t="s">
        <v>10831</v>
      </c>
      <c r="N3691">
        <v>2.894722222</v>
      </c>
      <c r="O3691">
        <v>0</v>
      </c>
      <c r="P3691">
        <v>0</v>
      </c>
      <c r="Q3691">
        <v>0</v>
      </c>
      <c r="R3691">
        <v>64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185.26222200000001</v>
      </c>
      <c r="Y3691">
        <v>0</v>
      </c>
      <c r="Z3691">
        <v>0</v>
      </c>
    </row>
    <row r="3692" spans="1:26" x14ac:dyDescent="0.25">
      <c r="A3692">
        <v>2179238</v>
      </c>
      <c r="B3692">
        <v>1</v>
      </c>
      <c r="C3692" t="s">
        <v>76</v>
      </c>
      <c r="D3692" t="s">
        <v>95</v>
      </c>
      <c r="E3692" t="s">
        <v>126</v>
      </c>
      <c r="F3692" t="s">
        <v>10832</v>
      </c>
      <c r="G3692" t="s">
        <v>128</v>
      </c>
      <c r="H3692" t="s">
        <v>46</v>
      </c>
      <c r="I3692" t="s">
        <v>129</v>
      </c>
      <c r="J3692" t="s">
        <v>130</v>
      </c>
      <c r="K3692" t="s">
        <v>131</v>
      </c>
      <c r="L3692" t="s">
        <v>10833</v>
      </c>
      <c r="M3692" t="s">
        <v>10834</v>
      </c>
      <c r="N3692">
        <v>4.2836111109999999</v>
      </c>
      <c r="O3692">
        <v>0</v>
      </c>
      <c r="P3692">
        <v>33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141.35916700000001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2179187</v>
      </c>
      <c r="B3693">
        <v>1</v>
      </c>
      <c r="C3693" t="s">
        <v>77</v>
      </c>
      <c r="D3693" t="s">
        <v>109</v>
      </c>
      <c r="E3693" t="s">
        <v>126</v>
      </c>
      <c r="F3693" t="s">
        <v>10835</v>
      </c>
      <c r="G3693" t="s">
        <v>671</v>
      </c>
      <c r="H3693" t="s">
        <v>46</v>
      </c>
      <c r="I3693" t="s">
        <v>129</v>
      </c>
      <c r="J3693" t="s">
        <v>130</v>
      </c>
      <c r="K3693" t="s">
        <v>131</v>
      </c>
      <c r="L3693" t="s">
        <v>10836</v>
      </c>
      <c r="M3693" t="s">
        <v>10837</v>
      </c>
      <c r="N3693">
        <v>5.95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7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41.65</v>
      </c>
    </row>
    <row r="3694" spans="1:26" x14ac:dyDescent="0.25">
      <c r="A3694">
        <v>2179166</v>
      </c>
      <c r="B3694">
        <v>1</v>
      </c>
      <c r="C3694" t="s">
        <v>76</v>
      </c>
      <c r="D3694" t="s">
        <v>88</v>
      </c>
      <c r="E3694" t="s">
        <v>161</v>
      </c>
      <c r="F3694" t="s">
        <v>10838</v>
      </c>
      <c r="G3694" t="s">
        <v>402</v>
      </c>
      <c r="H3694" t="s">
        <v>46</v>
      </c>
      <c r="I3694" t="s">
        <v>129</v>
      </c>
      <c r="J3694" t="s">
        <v>130</v>
      </c>
      <c r="K3694" t="s">
        <v>131</v>
      </c>
      <c r="L3694" t="s">
        <v>10839</v>
      </c>
      <c r="M3694" t="s">
        <v>10840</v>
      </c>
      <c r="N3694">
        <v>1.4588888879999999</v>
      </c>
      <c r="O3694">
        <v>1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1.4588890000000001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2179193</v>
      </c>
      <c r="B3695">
        <v>1</v>
      </c>
      <c r="C3695" t="s">
        <v>76</v>
      </c>
      <c r="D3695" t="s">
        <v>87</v>
      </c>
      <c r="E3695" t="s">
        <v>161</v>
      </c>
      <c r="F3695" t="s">
        <v>10841</v>
      </c>
      <c r="G3695" t="s">
        <v>402</v>
      </c>
      <c r="H3695" t="s">
        <v>46</v>
      </c>
      <c r="I3695" t="s">
        <v>129</v>
      </c>
      <c r="J3695" t="s">
        <v>130</v>
      </c>
      <c r="K3695" t="s">
        <v>131</v>
      </c>
      <c r="L3695" t="s">
        <v>10842</v>
      </c>
      <c r="M3695" t="s">
        <v>10843</v>
      </c>
      <c r="N3695">
        <v>0.70666666600000005</v>
      </c>
      <c r="O3695">
        <v>1</v>
      </c>
      <c r="P3695">
        <v>20</v>
      </c>
      <c r="Q3695">
        <v>0</v>
      </c>
      <c r="R3695">
        <v>0</v>
      </c>
      <c r="S3695">
        <v>0</v>
      </c>
      <c r="T3695">
        <v>0</v>
      </c>
      <c r="U3695">
        <v>0.70666700000000005</v>
      </c>
      <c r="V3695">
        <v>14.133333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2179178</v>
      </c>
      <c r="B3696">
        <v>1</v>
      </c>
      <c r="C3696" t="s">
        <v>76</v>
      </c>
      <c r="D3696" t="s">
        <v>81</v>
      </c>
      <c r="E3696" t="s">
        <v>161</v>
      </c>
      <c r="F3696" t="s">
        <v>10844</v>
      </c>
      <c r="G3696" t="s">
        <v>140</v>
      </c>
      <c r="H3696" t="s">
        <v>46</v>
      </c>
      <c r="I3696" t="s">
        <v>129</v>
      </c>
      <c r="J3696" t="s">
        <v>130</v>
      </c>
      <c r="K3696" t="s">
        <v>131</v>
      </c>
      <c r="L3696" t="s">
        <v>10845</v>
      </c>
      <c r="M3696" t="s">
        <v>10846</v>
      </c>
      <c r="N3696">
        <v>6.2816666659999996</v>
      </c>
      <c r="O3696">
        <v>2</v>
      </c>
      <c r="P3696">
        <v>601</v>
      </c>
      <c r="Q3696">
        <v>0</v>
      </c>
      <c r="R3696">
        <v>0</v>
      </c>
      <c r="S3696">
        <v>0</v>
      </c>
      <c r="T3696">
        <v>0</v>
      </c>
      <c r="U3696">
        <v>12.563333</v>
      </c>
      <c r="V3696">
        <v>3775.2816659999999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2179242</v>
      </c>
      <c r="B3697">
        <v>1</v>
      </c>
      <c r="C3697" t="s">
        <v>76</v>
      </c>
      <c r="D3697" t="s">
        <v>89</v>
      </c>
      <c r="E3697" t="s">
        <v>134</v>
      </c>
      <c r="F3697" t="s">
        <v>10847</v>
      </c>
      <c r="G3697" t="s">
        <v>136</v>
      </c>
      <c r="H3697" t="s">
        <v>47</v>
      </c>
      <c r="I3697" t="s">
        <v>129</v>
      </c>
      <c r="J3697" t="s">
        <v>130</v>
      </c>
      <c r="K3697" t="s">
        <v>131</v>
      </c>
      <c r="L3697" t="s">
        <v>10848</v>
      </c>
      <c r="M3697" t="s">
        <v>10849</v>
      </c>
      <c r="N3697">
        <v>3.480277777</v>
      </c>
      <c r="O3697">
        <v>3</v>
      </c>
      <c r="P3697">
        <v>221</v>
      </c>
      <c r="Q3697">
        <v>0</v>
      </c>
      <c r="R3697">
        <v>0</v>
      </c>
      <c r="S3697">
        <v>20</v>
      </c>
      <c r="T3697">
        <v>312</v>
      </c>
      <c r="U3697">
        <v>10.440833</v>
      </c>
      <c r="V3697">
        <v>769.141389</v>
      </c>
      <c r="W3697">
        <v>0</v>
      </c>
      <c r="X3697">
        <v>0</v>
      </c>
      <c r="Y3697">
        <v>69.605556000000007</v>
      </c>
      <c r="Z3697">
        <v>1085.8466659999999</v>
      </c>
    </row>
    <row r="3698" spans="1:26" x14ac:dyDescent="0.25">
      <c r="A3698">
        <v>2179173</v>
      </c>
      <c r="B3698">
        <v>1</v>
      </c>
      <c r="C3698" t="s">
        <v>77</v>
      </c>
      <c r="D3698" t="s">
        <v>108</v>
      </c>
      <c r="E3698" t="s">
        <v>186</v>
      </c>
      <c r="F3698" t="s">
        <v>10850</v>
      </c>
      <c r="G3698" t="s">
        <v>136</v>
      </c>
      <c r="H3698" t="s">
        <v>47</v>
      </c>
      <c r="I3698" t="s">
        <v>129</v>
      </c>
      <c r="J3698" t="s">
        <v>130</v>
      </c>
      <c r="K3698" t="s">
        <v>131</v>
      </c>
      <c r="L3698" t="s">
        <v>10851</v>
      </c>
      <c r="M3698" t="s">
        <v>10852</v>
      </c>
      <c r="N3698">
        <v>6.9722222E-2</v>
      </c>
      <c r="O3698">
        <v>0</v>
      </c>
      <c r="P3698">
        <v>4</v>
      </c>
      <c r="Q3698">
        <v>120</v>
      </c>
      <c r="R3698">
        <v>10230</v>
      </c>
      <c r="S3698">
        <v>166</v>
      </c>
      <c r="T3698">
        <v>9536</v>
      </c>
      <c r="U3698">
        <v>0</v>
      </c>
      <c r="V3698">
        <v>0.278889</v>
      </c>
      <c r="W3698">
        <v>8.3666669999999996</v>
      </c>
      <c r="X3698">
        <v>713.258331</v>
      </c>
      <c r="Y3698">
        <v>11.573888999999999</v>
      </c>
      <c r="Z3698">
        <v>664.87110900000005</v>
      </c>
    </row>
    <row r="3699" spans="1:26" x14ac:dyDescent="0.25">
      <c r="A3699">
        <v>2179182</v>
      </c>
      <c r="B3699">
        <v>1</v>
      </c>
      <c r="C3699" t="s">
        <v>77</v>
      </c>
      <c r="D3699" t="s">
        <v>114</v>
      </c>
      <c r="E3699" t="s">
        <v>134</v>
      </c>
      <c r="F3699" t="s">
        <v>10853</v>
      </c>
      <c r="G3699" t="s">
        <v>136</v>
      </c>
      <c r="H3699" t="s">
        <v>47</v>
      </c>
      <c r="I3699" t="s">
        <v>129</v>
      </c>
      <c r="J3699" t="s">
        <v>130</v>
      </c>
      <c r="K3699" t="s">
        <v>131</v>
      </c>
      <c r="L3699" t="s">
        <v>10854</v>
      </c>
      <c r="M3699" t="s">
        <v>10855</v>
      </c>
      <c r="N3699">
        <v>1.6105555549999999</v>
      </c>
      <c r="O3699">
        <v>10</v>
      </c>
      <c r="P3699">
        <v>461</v>
      </c>
      <c r="Q3699">
        <v>0</v>
      </c>
      <c r="R3699">
        <v>0</v>
      </c>
      <c r="S3699">
        <v>0</v>
      </c>
      <c r="T3699">
        <v>0</v>
      </c>
      <c r="U3699">
        <v>16.105556</v>
      </c>
      <c r="V3699">
        <v>742.46611099999996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2179200</v>
      </c>
      <c r="B3700">
        <v>1</v>
      </c>
      <c r="C3700" t="s">
        <v>77</v>
      </c>
      <c r="D3700" t="s">
        <v>119</v>
      </c>
      <c r="E3700" t="s">
        <v>126</v>
      </c>
      <c r="F3700" t="s">
        <v>10856</v>
      </c>
      <c r="G3700" t="s">
        <v>128</v>
      </c>
      <c r="H3700" t="s">
        <v>46</v>
      </c>
      <c r="I3700" t="s">
        <v>129</v>
      </c>
      <c r="J3700" t="s">
        <v>130</v>
      </c>
      <c r="K3700" t="s">
        <v>131</v>
      </c>
      <c r="L3700" t="s">
        <v>10857</v>
      </c>
      <c r="M3700" t="s">
        <v>10858</v>
      </c>
      <c r="N3700">
        <v>1.9936111110000001</v>
      </c>
      <c r="O3700">
        <v>0</v>
      </c>
      <c r="P3700">
        <v>156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311.003333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2179214</v>
      </c>
      <c r="B3701">
        <v>1</v>
      </c>
      <c r="C3701" t="s">
        <v>76</v>
      </c>
      <c r="D3701" t="s">
        <v>86</v>
      </c>
      <c r="E3701" t="s">
        <v>181</v>
      </c>
      <c r="F3701" t="s">
        <v>10859</v>
      </c>
      <c r="G3701" t="s">
        <v>194</v>
      </c>
      <c r="H3701" t="s">
        <v>46</v>
      </c>
      <c r="I3701" t="s">
        <v>129</v>
      </c>
      <c r="J3701" t="s">
        <v>130</v>
      </c>
      <c r="K3701" t="s">
        <v>131</v>
      </c>
      <c r="L3701" t="s">
        <v>10860</v>
      </c>
      <c r="M3701" t="s">
        <v>10861</v>
      </c>
      <c r="N3701">
        <v>2.071388888</v>
      </c>
      <c r="O3701">
        <v>0</v>
      </c>
      <c r="P3701">
        <v>5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10.356944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2179186</v>
      </c>
      <c r="B3702">
        <v>1</v>
      </c>
      <c r="C3702" t="s">
        <v>76</v>
      </c>
      <c r="D3702" t="s">
        <v>96</v>
      </c>
      <c r="E3702" t="s">
        <v>134</v>
      </c>
      <c r="F3702" t="s">
        <v>10862</v>
      </c>
      <c r="G3702" t="s">
        <v>136</v>
      </c>
      <c r="H3702" t="s">
        <v>47</v>
      </c>
      <c r="I3702" t="s">
        <v>129</v>
      </c>
      <c r="J3702" t="s">
        <v>130</v>
      </c>
      <c r="K3702" t="s">
        <v>131</v>
      </c>
      <c r="L3702" t="s">
        <v>10863</v>
      </c>
      <c r="M3702" t="s">
        <v>10864</v>
      </c>
      <c r="N3702">
        <v>2.5783333329999998</v>
      </c>
      <c r="O3702">
        <v>22</v>
      </c>
      <c r="P3702">
        <v>610</v>
      </c>
      <c r="Q3702">
        <v>0</v>
      </c>
      <c r="R3702">
        <v>0</v>
      </c>
      <c r="S3702">
        <v>0</v>
      </c>
      <c r="T3702">
        <v>0</v>
      </c>
      <c r="U3702">
        <v>56.723332999999997</v>
      </c>
      <c r="V3702">
        <v>1572.7833330000001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2179176</v>
      </c>
      <c r="B3703">
        <v>1</v>
      </c>
      <c r="C3703" t="s">
        <v>77</v>
      </c>
      <c r="D3703" t="s">
        <v>108</v>
      </c>
      <c r="E3703" t="s">
        <v>813</v>
      </c>
      <c r="F3703" t="s">
        <v>10865</v>
      </c>
      <c r="G3703" t="s">
        <v>136</v>
      </c>
      <c r="H3703" t="s">
        <v>47</v>
      </c>
      <c r="I3703" t="s">
        <v>283</v>
      </c>
      <c r="J3703" t="s">
        <v>130</v>
      </c>
      <c r="K3703" t="s">
        <v>131</v>
      </c>
      <c r="L3703" t="s">
        <v>10866</v>
      </c>
      <c r="M3703" t="s">
        <v>10867</v>
      </c>
      <c r="N3703">
        <v>1.8055555000000001E-2</v>
      </c>
      <c r="O3703">
        <v>0</v>
      </c>
      <c r="P3703">
        <v>5</v>
      </c>
      <c r="Q3703">
        <v>154</v>
      </c>
      <c r="R3703">
        <v>11274</v>
      </c>
      <c r="S3703">
        <v>208</v>
      </c>
      <c r="T3703">
        <v>10774</v>
      </c>
      <c r="U3703">
        <v>0</v>
      </c>
      <c r="V3703">
        <v>9.0277999999999997E-2</v>
      </c>
      <c r="W3703">
        <v>2.7805550000000001</v>
      </c>
      <c r="X3703">
        <v>203.55832699999999</v>
      </c>
      <c r="Y3703">
        <v>3.7555550000000002</v>
      </c>
      <c r="Z3703">
        <v>194.53055000000001</v>
      </c>
    </row>
    <row r="3704" spans="1:26" x14ac:dyDescent="0.25">
      <c r="A3704">
        <v>2178856</v>
      </c>
      <c r="B3704">
        <v>1</v>
      </c>
      <c r="C3704" t="s">
        <v>77</v>
      </c>
      <c r="D3704" t="s">
        <v>119</v>
      </c>
      <c r="E3704" t="s">
        <v>134</v>
      </c>
      <c r="F3704" t="s">
        <v>10868</v>
      </c>
      <c r="G3704" t="s">
        <v>136</v>
      </c>
      <c r="H3704" t="s">
        <v>47</v>
      </c>
      <c r="I3704" t="s">
        <v>129</v>
      </c>
      <c r="J3704" t="s">
        <v>130</v>
      </c>
      <c r="K3704" t="s">
        <v>131</v>
      </c>
      <c r="L3704" t="s">
        <v>10869</v>
      </c>
      <c r="M3704" t="s">
        <v>10870</v>
      </c>
      <c r="N3704">
        <v>6.5333333329999999</v>
      </c>
      <c r="O3704">
        <v>30</v>
      </c>
      <c r="P3704">
        <v>264</v>
      </c>
      <c r="Q3704">
        <v>0</v>
      </c>
      <c r="R3704">
        <v>0</v>
      </c>
      <c r="S3704">
        <v>0</v>
      </c>
      <c r="T3704">
        <v>0</v>
      </c>
      <c r="U3704">
        <v>196</v>
      </c>
      <c r="V3704">
        <v>1724.8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2179181</v>
      </c>
      <c r="B3705">
        <v>1</v>
      </c>
      <c r="C3705" t="s">
        <v>76</v>
      </c>
      <c r="D3705" t="s">
        <v>104</v>
      </c>
      <c r="E3705" t="s">
        <v>134</v>
      </c>
      <c r="F3705" t="s">
        <v>10871</v>
      </c>
      <c r="G3705" t="s">
        <v>136</v>
      </c>
      <c r="H3705" t="s">
        <v>47</v>
      </c>
      <c r="I3705" t="s">
        <v>129</v>
      </c>
      <c r="J3705" t="s">
        <v>130</v>
      </c>
      <c r="K3705" t="s">
        <v>131</v>
      </c>
      <c r="L3705" t="s">
        <v>10872</v>
      </c>
      <c r="M3705" t="s">
        <v>10873</v>
      </c>
      <c r="N3705">
        <v>0.93944444400000005</v>
      </c>
      <c r="O3705">
        <v>0</v>
      </c>
      <c r="P3705">
        <v>0</v>
      </c>
      <c r="Q3705">
        <v>13</v>
      </c>
      <c r="R3705">
        <v>505</v>
      </c>
      <c r="S3705">
        <v>5</v>
      </c>
      <c r="T3705">
        <v>196</v>
      </c>
      <c r="U3705">
        <v>0</v>
      </c>
      <c r="V3705">
        <v>0</v>
      </c>
      <c r="W3705">
        <v>12.212778</v>
      </c>
      <c r="X3705">
        <v>474.419444</v>
      </c>
      <c r="Y3705">
        <v>4.697222</v>
      </c>
      <c r="Z3705">
        <v>184.131111</v>
      </c>
    </row>
    <row r="3706" spans="1:26" x14ac:dyDescent="0.25">
      <c r="A3706">
        <v>2179205</v>
      </c>
      <c r="B3706">
        <v>1</v>
      </c>
      <c r="C3706" t="s">
        <v>76</v>
      </c>
      <c r="D3706" t="s">
        <v>106</v>
      </c>
      <c r="E3706" t="s">
        <v>181</v>
      </c>
      <c r="F3706" t="s">
        <v>10874</v>
      </c>
      <c r="G3706" t="s">
        <v>194</v>
      </c>
      <c r="H3706" t="s">
        <v>46</v>
      </c>
      <c r="I3706" t="s">
        <v>129</v>
      </c>
      <c r="J3706" t="s">
        <v>130</v>
      </c>
      <c r="K3706" t="s">
        <v>131</v>
      </c>
      <c r="L3706" t="s">
        <v>10875</v>
      </c>
      <c r="M3706" t="s">
        <v>10876</v>
      </c>
      <c r="N3706">
        <v>1.1388888880000001</v>
      </c>
      <c r="O3706">
        <v>0</v>
      </c>
      <c r="P3706">
        <v>3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3.4166669999999999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2179202</v>
      </c>
      <c r="B3707">
        <v>1</v>
      </c>
      <c r="C3707" t="s">
        <v>77</v>
      </c>
      <c r="D3707" t="s">
        <v>119</v>
      </c>
      <c r="E3707" t="s">
        <v>126</v>
      </c>
      <c r="F3707" t="s">
        <v>10877</v>
      </c>
      <c r="G3707" t="s">
        <v>128</v>
      </c>
      <c r="H3707" t="s">
        <v>46</v>
      </c>
      <c r="I3707" t="s">
        <v>129</v>
      </c>
      <c r="J3707" t="s">
        <v>130</v>
      </c>
      <c r="K3707" t="s">
        <v>131</v>
      </c>
      <c r="L3707" t="s">
        <v>10878</v>
      </c>
      <c r="M3707" t="s">
        <v>10879</v>
      </c>
      <c r="N3707">
        <v>4.74</v>
      </c>
      <c r="O3707">
        <v>0</v>
      </c>
      <c r="P3707">
        <v>75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355.5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2179196</v>
      </c>
      <c r="B3708">
        <v>1</v>
      </c>
      <c r="C3708" t="s">
        <v>77</v>
      </c>
      <c r="D3708" t="s">
        <v>119</v>
      </c>
      <c r="E3708" t="s">
        <v>143</v>
      </c>
      <c r="F3708" t="s">
        <v>10880</v>
      </c>
      <c r="G3708" t="s">
        <v>136</v>
      </c>
      <c r="H3708" t="s">
        <v>47</v>
      </c>
      <c r="I3708" t="s">
        <v>129</v>
      </c>
      <c r="J3708" t="s">
        <v>130</v>
      </c>
      <c r="K3708" t="s">
        <v>131</v>
      </c>
      <c r="L3708" t="s">
        <v>10881</v>
      </c>
      <c r="M3708" t="s">
        <v>10882</v>
      </c>
      <c r="N3708">
        <v>2.5536111109999999</v>
      </c>
      <c r="O3708">
        <v>10</v>
      </c>
      <c r="P3708">
        <v>41</v>
      </c>
      <c r="Q3708">
        <v>0</v>
      </c>
      <c r="R3708">
        <v>0</v>
      </c>
      <c r="S3708">
        <v>0</v>
      </c>
      <c r="T3708">
        <v>0</v>
      </c>
      <c r="U3708">
        <v>25.536110999999998</v>
      </c>
      <c r="V3708">
        <v>104.69805599999999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2179230</v>
      </c>
      <c r="B3709">
        <v>1</v>
      </c>
      <c r="C3709" t="s">
        <v>76</v>
      </c>
      <c r="D3709" t="s">
        <v>94</v>
      </c>
      <c r="E3709" t="s">
        <v>161</v>
      </c>
      <c r="F3709" t="s">
        <v>10883</v>
      </c>
      <c r="G3709" t="s">
        <v>402</v>
      </c>
      <c r="H3709" t="s">
        <v>46</v>
      </c>
      <c r="I3709" t="s">
        <v>129</v>
      </c>
      <c r="J3709" t="s">
        <v>130</v>
      </c>
      <c r="K3709" t="s">
        <v>131</v>
      </c>
      <c r="L3709" t="s">
        <v>10884</v>
      </c>
      <c r="M3709" t="s">
        <v>10885</v>
      </c>
      <c r="N3709">
        <v>1.900555555</v>
      </c>
      <c r="O3709">
        <v>1</v>
      </c>
      <c r="P3709">
        <v>114</v>
      </c>
      <c r="Q3709">
        <v>0</v>
      </c>
      <c r="R3709">
        <v>0</v>
      </c>
      <c r="S3709">
        <v>0</v>
      </c>
      <c r="T3709">
        <v>0</v>
      </c>
      <c r="U3709">
        <v>1.9005559999999999</v>
      </c>
      <c r="V3709">
        <v>216.66333299999999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2179240</v>
      </c>
      <c r="B3710">
        <v>1</v>
      </c>
      <c r="C3710" t="s">
        <v>77</v>
      </c>
      <c r="D3710" t="s">
        <v>123</v>
      </c>
      <c r="E3710" t="s">
        <v>143</v>
      </c>
      <c r="F3710" t="s">
        <v>10886</v>
      </c>
      <c r="G3710" t="s">
        <v>136</v>
      </c>
      <c r="H3710" t="s">
        <v>47</v>
      </c>
      <c r="I3710" t="s">
        <v>129</v>
      </c>
      <c r="J3710" t="s">
        <v>130</v>
      </c>
      <c r="K3710" t="s">
        <v>131</v>
      </c>
      <c r="L3710" t="s">
        <v>10887</v>
      </c>
      <c r="M3710" t="s">
        <v>10888</v>
      </c>
      <c r="N3710">
        <v>1.633611111</v>
      </c>
      <c r="O3710">
        <v>1</v>
      </c>
      <c r="P3710">
        <v>130</v>
      </c>
      <c r="Q3710">
        <v>0</v>
      </c>
      <c r="R3710">
        <v>0</v>
      </c>
      <c r="S3710">
        <v>0</v>
      </c>
      <c r="T3710">
        <v>0</v>
      </c>
      <c r="U3710">
        <v>1.6336109999999999</v>
      </c>
      <c r="V3710">
        <v>212.36944399999999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2179227</v>
      </c>
      <c r="B3711">
        <v>1</v>
      </c>
      <c r="C3711" t="s">
        <v>77</v>
      </c>
      <c r="D3711" t="s">
        <v>124</v>
      </c>
      <c r="E3711" t="s">
        <v>186</v>
      </c>
      <c r="F3711" t="s">
        <v>10889</v>
      </c>
      <c r="G3711" t="s">
        <v>136</v>
      </c>
      <c r="H3711" t="s">
        <v>47</v>
      </c>
      <c r="I3711" t="s">
        <v>129</v>
      </c>
      <c r="J3711" t="s">
        <v>130</v>
      </c>
      <c r="K3711" t="s">
        <v>131</v>
      </c>
      <c r="L3711" t="s">
        <v>10890</v>
      </c>
      <c r="M3711" t="s">
        <v>10891</v>
      </c>
      <c r="N3711">
        <v>1.6983333329999999</v>
      </c>
      <c r="O3711">
        <v>13</v>
      </c>
      <c r="P3711">
        <v>2506</v>
      </c>
      <c r="Q3711">
        <v>0</v>
      </c>
      <c r="R3711">
        <v>0</v>
      </c>
      <c r="S3711">
        <v>0</v>
      </c>
      <c r="T3711">
        <v>0</v>
      </c>
      <c r="U3711">
        <v>22.078333000000001</v>
      </c>
      <c r="V3711">
        <v>4256.0233319999998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2179216</v>
      </c>
      <c r="B3712">
        <v>1</v>
      </c>
      <c r="C3712" t="s">
        <v>76</v>
      </c>
      <c r="D3712" t="s">
        <v>82</v>
      </c>
      <c r="E3712" t="s">
        <v>181</v>
      </c>
      <c r="F3712" t="s">
        <v>10892</v>
      </c>
      <c r="G3712" t="s">
        <v>636</v>
      </c>
      <c r="H3712" t="s">
        <v>46</v>
      </c>
      <c r="I3712" t="s">
        <v>129</v>
      </c>
      <c r="J3712" t="s">
        <v>130</v>
      </c>
      <c r="K3712" t="s">
        <v>131</v>
      </c>
      <c r="L3712" t="s">
        <v>10893</v>
      </c>
      <c r="M3712" t="s">
        <v>10894</v>
      </c>
      <c r="N3712">
        <v>4.7811111110000004</v>
      </c>
      <c r="O3712">
        <v>0</v>
      </c>
      <c r="P3712">
        <v>1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4.7811110000000001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2179208</v>
      </c>
      <c r="B3713">
        <v>1</v>
      </c>
      <c r="C3713" t="s">
        <v>76</v>
      </c>
      <c r="D3713" t="s">
        <v>86</v>
      </c>
      <c r="E3713" t="s">
        <v>181</v>
      </c>
      <c r="F3713" t="s">
        <v>10895</v>
      </c>
      <c r="G3713" t="s">
        <v>194</v>
      </c>
      <c r="H3713" t="s">
        <v>46</v>
      </c>
      <c r="I3713" t="s">
        <v>129</v>
      </c>
      <c r="J3713" t="s">
        <v>130</v>
      </c>
      <c r="K3713" t="s">
        <v>131</v>
      </c>
      <c r="L3713" t="s">
        <v>10896</v>
      </c>
      <c r="M3713" t="s">
        <v>10897</v>
      </c>
      <c r="N3713">
        <v>0.79083333300000003</v>
      </c>
      <c r="O3713">
        <v>0</v>
      </c>
      <c r="P3713">
        <v>5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3.954167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2179255</v>
      </c>
      <c r="B3714">
        <v>1</v>
      </c>
      <c r="C3714" t="s">
        <v>76</v>
      </c>
      <c r="D3714" t="s">
        <v>89</v>
      </c>
      <c r="E3714" t="s">
        <v>126</v>
      </c>
      <c r="F3714" t="s">
        <v>10898</v>
      </c>
      <c r="G3714" t="s">
        <v>152</v>
      </c>
      <c r="H3714" t="s">
        <v>46</v>
      </c>
      <c r="I3714" t="s">
        <v>129</v>
      </c>
      <c r="J3714" t="s">
        <v>130</v>
      </c>
      <c r="K3714" t="s">
        <v>131</v>
      </c>
      <c r="L3714" t="s">
        <v>10899</v>
      </c>
      <c r="M3714" t="s">
        <v>10900</v>
      </c>
      <c r="N3714">
        <v>8.3066666659999999</v>
      </c>
      <c r="O3714">
        <v>0</v>
      </c>
      <c r="P3714">
        <v>1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8.3066669999999991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2179225</v>
      </c>
      <c r="B3715">
        <v>1</v>
      </c>
      <c r="C3715" t="s">
        <v>76</v>
      </c>
      <c r="D3715" t="s">
        <v>100</v>
      </c>
      <c r="E3715" t="s">
        <v>143</v>
      </c>
      <c r="F3715" t="s">
        <v>10901</v>
      </c>
      <c r="G3715" t="s">
        <v>145</v>
      </c>
      <c r="H3715" t="s">
        <v>47</v>
      </c>
      <c r="I3715" t="s">
        <v>129</v>
      </c>
      <c r="J3715" t="s">
        <v>130</v>
      </c>
      <c r="K3715" t="s">
        <v>131</v>
      </c>
      <c r="L3715" t="s">
        <v>10902</v>
      </c>
      <c r="M3715" t="s">
        <v>10903</v>
      </c>
      <c r="N3715">
        <v>1.8219444440000001</v>
      </c>
      <c r="O3715">
        <v>1</v>
      </c>
      <c r="P3715">
        <v>252</v>
      </c>
      <c r="Q3715">
        <v>0</v>
      </c>
      <c r="R3715">
        <v>0</v>
      </c>
      <c r="S3715">
        <v>0</v>
      </c>
      <c r="T3715">
        <v>0</v>
      </c>
      <c r="U3715">
        <v>1.821944</v>
      </c>
      <c r="V3715">
        <v>459.13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2179262</v>
      </c>
      <c r="B3716">
        <v>1</v>
      </c>
      <c r="C3716" t="s">
        <v>76</v>
      </c>
      <c r="D3716" t="s">
        <v>101</v>
      </c>
      <c r="E3716" t="s">
        <v>126</v>
      </c>
      <c r="F3716" t="s">
        <v>10904</v>
      </c>
      <c r="G3716" t="s">
        <v>128</v>
      </c>
      <c r="H3716" t="s">
        <v>46</v>
      </c>
      <c r="I3716" t="s">
        <v>129</v>
      </c>
      <c r="J3716" t="s">
        <v>130</v>
      </c>
      <c r="K3716" t="s">
        <v>131</v>
      </c>
      <c r="L3716" t="s">
        <v>10905</v>
      </c>
      <c r="M3716" t="s">
        <v>10906</v>
      </c>
      <c r="N3716">
        <v>3.2933333330000001</v>
      </c>
      <c r="O3716">
        <v>0</v>
      </c>
      <c r="P3716">
        <v>20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65.866667000000007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2179209</v>
      </c>
      <c r="B3717">
        <v>1</v>
      </c>
      <c r="C3717" t="s">
        <v>76</v>
      </c>
      <c r="D3717" t="s">
        <v>79</v>
      </c>
      <c r="E3717" t="s">
        <v>181</v>
      </c>
      <c r="F3717" t="s">
        <v>10907</v>
      </c>
      <c r="G3717" t="s">
        <v>194</v>
      </c>
      <c r="H3717" t="s">
        <v>46</v>
      </c>
      <c r="I3717" t="s">
        <v>129</v>
      </c>
      <c r="J3717" t="s">
        <v>130</v>
      </c>
      <c r="K3717" t="s">
        <v>131</v>
      </c>
      <c r="L3717" t="s">
        <v>10908</v>
      </c>
      <c r="M3717" t="s">
        <v>10909</v>
      </c>
      <c r="N3717">
        <v>1.4325000000000001</v>
      </c>
      <c r="O3717">
        <v>0</v>
      </c>
      <c r="P3717">
        <v>2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2.8650000000000002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2179319</v>
      </c>
      <c r="B3718">
        <v>1</v>
      </c>
      <c r="C3718" t="s">
        <v>77</v>
      </c>
      <c r="D3718" t="s">
        <v>119</v>
      </c>
      <c r="E3718" t="s">
        <v>161</v>
      </c>
      <c r="F3718" t="s">
        <v>10910</v>
      </c>
      <c r="G3718" t="s">
        <v>402</v>
      </c>
      <c r="H3718" t="s">
        <v>46</v>
      </c>
      <c r="I3718" t="s">
        <v>129</v>
      </c>
      <c r="J3718" t="s">
        <v>130</v>
      </c>
      <c r="K3718" t="s">
        <v>131</v>
      </c>
      <c r="L3718" t="s">
        <v>10911</v>
      </c>
      <c r="M3718" t="s">
        <v>10912</v>
      </c>
      <c r="N3718">
        <v>3.9933333329999998</v>
      </c>
      <c r="O3718">
        <v>1</v>
      </c>
      <c r="P3718">
        <v>508</v>
      </c>
      <c r="Q3718">
        <v>0</v>
      </c>
      <c r="R3718">
        <v>0</v>
      </c>
      <c r="S3718">
        <v>0</v>
      </c>
      <c r="T3718">
        <v>0</v>
      </c>
      <c r="U3718">
        <v>3.9933329999999998</v>
      </c>
      <c r="V3718">
        <v>2028.613333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2179224</v>
      </c>
      <c r="B3719">
        <v>1</v>
      </c>
      <c r="C3719" t="s">
        <v>76</v>
      </c>
      <c r="D3719" t="s">
        <v>102</v>
      </c>
      <c r="E3719" t="s">
        <v>126</v>
      </c>
      <c r="F3719" t="s">
        <v>10913</v>
      </c>
      <c r="G3719" t="s">
        <v>255</v>
      </c>
      <c r="H3719" t="s">
        <v>46</v>
      </c>
      <c r="I3719" t="s">
        <v>129</v>
      </c>
      <c r="J3719" t="s">
        <v>130</v>
      </c>
      <c r="K3719" t="s">
        <v>131</v>
      </c>
      <c r="L3719" t="s">
        <v>10914</v>
      </c>
      <c r="M3719" t="s">
        <v>10915</v>
      </c>
      <c r="N3719">
        <v>1.0147222220000001</v>
      </c>
      <c r="O3719">
        <v>0</v>
      </c>
      <c r="P3719">
        <v>3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3.0441669999999998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2179211</v>
      </c>
      <c r="B3720">
        <v>1</v>
      </c>
      <c r="C3720" t="s">
        <v>77</v>
      </c>
      <c r="D3720" t="s">
        <v>109</v>
      </c>
      <c r="E3720" t="s">
        <v>181</v>
      </c>
      <c r="F3720" t="s">
        <v>10916</v>
      </c>
      <c r="G3720" t="s">
        <v>194</v>
      </c>
      <c r="H3720" t="s">
        <v>46</v>
      </c>
      <c r="I3720" t="s">
        <v>129</v>
      </c>
      <c r="J3720" t="s">
        <v>130</v>
      </c>
      <c r="K3720" t="s">
        <v>131</v>
      </c>
      <c r="L3720" t="s">
        <v>10917</v>
      </c>
      <c r="M3720" t="s">
        <v>10918</v>
      </c>
      <c r="N3720">
        <v>0.92166666600000002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1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0.92166700000000001</v>
      </c>
    </row>
    <row r="3721" spans="1:26" x14ac:dyDescent="0.25">
      <c r="A3721">
        <v>2179210</v>
      </c>
      <c r="B3721">
        <v>1</v>
      </c>
      <c r="C3721" t="s">
        <v>76</v>
      </c>
      <c r="D3721" t="s">
        <v>99</v>
      </c>
      <c r="E3721" t="s">
        <v>186</v>
      </c>
      <c r="F3721" t="s">
        <v>10919</v>
      </c>
      <c r="G3721" t="s">
        <v>8037</v>
      </c>
      <c r="H3721" t="s">
        <v>47</v>
      </c>
      <c r="I3721" t="s">
        <v>129</v>
      </c>
      <c r="J3721" t="s">
        <v>130</v>
      </c>
      <c r="K3721" t="s">
        <v>131</v>
      </c>
      <c r="L3721" t="s">
        <v>10920</v>
      </c>
      <c r="M3721" t="s">
        <v>10921</v>
      </c>
      <c r="N3721">
        <v>0.38027777699999998</v>
      </c>
      <c r="O3721">
        <v>28</v>
      </c>
      <c r="P3721">
        <v>750</v>
      </c>
      <c r="Q3721">
        <v>0</v>
      </c>
      <c r="R3721">
        <v>0</v>
      </c>
      <c r="S3721">
        <v>0</v>
      </c>
      <c r="T3721">
        <v>0</v>
      </c>
      <c r="U3721">
        <v>10.647778000000001</v>
      </c>
      <c r="V3721">
        <v>285.20833299999998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2179213</v>
      </c>
      <c r="B3722">
        <v>1</v>
      </c>
      <c r="C3722" t="s">
        <v>76</v>
      </c>
      <c r="D3722" t="s">
        <v>96</v>
      </c>
      <c r="E3722" t="s">
        <v>126</v>
      </c>
      <c r="F3722" t="s">
        <v>10922</v>
      </c>
      <c r="G3722" t="s">
        <v>255</v>
      </c>
      <c r="H3722" t="s">
        <v>46</v>
      </c>
      <c r="I3722" t="s">
        <v>129</v>
      </c>
      <c r="J3722" t="s">
        <v>130</v>
      </c>
      <c r="K3722" t="s">
        <v>131</v>
      </c>
      <c r="L3722" t="s">
        <v>10923</v>
      </c>
      <c r="M3722" t="s">
        <v>10924</v>
      </c>
      <c r="N3722">
        <v>1.644722222</v>
      </c>
      <c r="O3722">
        <v>0</v>
      </c>
      <c r="P3722">
        <v>10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16.447222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2179215</v>
      </c>
      <c r="B3723">
        <v>1</v>
      </c>
      <c r="C3723" t="s">
        <v>77</v>
      </c>
      <c r="D3723" t="s">
        <v>124</v>
      </c>
      <c r="E3723" t="s">
        <v>134</v>
      </c>
      <c r="F3723" t="s">
        <v>10925</v>
      </c>
      <c r="G3723" t="s">
        <v>136</v>
      </c>
      <c r="H3723" t="s">
        <v>47</v>
      </c>
      <c r="I3723" t="s">
        <v>129</v>
      </c>
      <c r="J3723" t="s">
        <v>130</v>
      </c>
      <c r="K3723" t="s">
        <v>131</v>
      </c>
      <c r="L3723" t="s">
        <v>10926</v>
      </c>
      <c r="M3723" t="s">
        <v>10927</v>
      </c>
      <c r="N3723">
        <v>7.3066666659999999</v>
      </c>
      <c r="O3723">
        <v>28</v>
      </c>
      <c r="P3723">
        <v>527</v>
      </c>
      <c r="Q3723">
        <v>0</v>
      </c>
      <c r="R3723">
        <v>0</v>
      </c>
      <c r="S3723">
        <v>0</v>
      </c>
      <c r="T3723">
        <v>0</v>
      </c>
      <c r="U3723">
        <v>204.58666700000001</v>
      </c>
      <c r="V3723">
        <v>3850.6133329999998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2179223</v>
      </c>
      <c r="B3724">
        <v>1</v>
      </c>
      <c r="C3724" t="s">
        <v>77</v>
      </c>
      <c r="D3724" t="s">
        <v>109</v>
      </c>
      <c r="E3724" t="s">
        <v>126</v>
      </c>
      <c r="F3724" t="s">
        <v>10928</v>
      </c>
      <c r="G3724" t="s">
        <v>128</v>
      </c>
      <c r="H3724" t="s">
        <v>46</v>
      </c>
      <c r="I3724" t="s">
        <v>129</v>
      </c>
      <c r="J3724" t="s">
        <v>130</v>
      </c>
      <c r="K3724" t="s">
        <v>131</v>
      </c>
      <c r="L3724" t="s">
        <v>10929</v>
      </c>
      <c r="M3724" t="s">
        <v>10930</v>
      </c>
      <c r="N3724">
        <v>2.3791666660000002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9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21.412500000000001</v>
      </c>
    </row>
    <row r="3725" spans="1:26" x14ac:dyDescent="0.25">
      <c r="A3725">
        <v>2179315</v>
      </c>
      <c r="B3725">
        <v>1</v>
      </c>
      <c r="C3725" t="s">
        <v>77</v>
      </c>
      <c r="D3725" t="s">
        <v>119</v>
      </c>
      <c r="E3725" t="s">
        <v>161</v>
      </c>
      <c r="F3725" t="s">
        <v>10931</v>
      </c>
      <c r="G3725" t="s">
        <v>402</v>
      </c>
      <c r="H3725" t="s">
        <v>46</v>
      </c>
      <c r="I3725" t="s">
        <v>129</v>
      </c>
      <c r="J3725" t="s">
        <v>130</v>
      </c>
      <c r="K3725" t="s">
        <v>131</v>
      </c>
      <c r="L3725" t="s">
        <v>10932</v>
      </c>
      <c r="M3725" t="s">
        <v>10933</v>
      </c>
      <c r="N3725">
        <v>4.2461111110000003</v>
      </c>
      <c r="O3725">
        <v>2</v>
      </c>
      <c r="P3725">
        <v>854</v>
      </c>
      <c r="Q3725">
        <v>0</v>
      </c>
      <c r="R3725">
        <v>0</v>
      </c>
      <c r="S3725">
        <v>0</v>
      </c>
      <c r="T3725">
        <v>0</v>
      </c>
      <c r="U3725">
        <v>8.4922219999999999</v>
      </c>
      <c r="V3725">
        <v>3626.1788889999998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2179268</v>
      </c>
      <c r="B3726">
        <v>1</v>
      </c>
      <c r="C3726" t="s">
        <v>76</v>
      </c>
      <c r="D3726" t="s">
        <v>93</v>
      </c>
      <c r="E3726" t="s">
        <v>126</v>
      </c>
      <c r="F3726" t="s">
        <v>7790</v>
      </c>
      <c r="G3726" t="s">
        <v>128</v>
      </c>
      <c r="H3726" t="s">
        <v>46</v>
      </c>
      <c r="I3726" t="s">
        <v>129</v>
      </c>
      <c r="J3726" t="s">
        <v>130</v>
      </c>
      <c r="K3726" t="s">
        <v>131</v>
      </c>
      <c r="L3726" t="s">
        <v>10934</v>
      </c>
      <c r="M3726" t="s">
        <v>10935</v>
      </c>
      <c r="N3726">
        <v>2.31</v>
      </c>
      <c r="O3726">
        <v>0</v>
      </c>
      <c r="P3726">
        <v>24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55.44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2179258</v>
      </c>
      <c r="B3727">
        <v>1</v>
      </c>
      <c r="C3727" t="s">
        <v>76</v>
      </c>
      <c r="D3727" t="s">
        <v>93</v>
      </c>
      <c r="E3727" t="s">
        <v>143</v>
      </c>
      <c r="F3727" t="s">
        <v>10936</v>
      </c>
      <c r="G3727" t="s">
        <v>145</v>
      </c>
      <c r="H3727" t="s">
        <v>47</v>
      </c>
      <c r="I3727" t="s">
        <v>129</v>
      </c>
      <c r="J3727" t="s">
        <v>130</v>
      </c>
      <c r="K3727" t="s">
        <v>131</v>
      </c>
      <c r="L3727" t="s">
        <v>10937</v>
      </c>
      <c r="M3727" t="s">
        <v>10938</v>
      </c>
      <c r="N3727">
        <v>1.7708333329999999</v>
      </c>
      <c r="O3727">
        <v>1</v>
      </c>
      <c r="P3727">
        <v>66</v>
      </c>
      <c r="Q3727">
        <v>0</v>
      </c>
      <c r="R3727">
        <v>0</v>
      </c>
      <c r="S3727">
        <v>0</v>
      </c>
      <c r="T3727">
        <v>0</v>
      </c>
      <c r="U3727">
        <v>1.7708330000000001</v>
      </c>
      <c r="V3727">
        <v>116.875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2179281</v>
      </c>
      <c r="B3728">
        <v>1</v>
      </c>
      <c r="C3728" t="s">
        <v>77</v>
      </c>
      <c r="D3728" t="s">
        <v>124</v>
      </c>
      <c r="E3728" t="s">
        <v>126</v>
      </c>
      <c r="F3728" t="s">
        <v>10939</v>
      </c>
      <c r="G3728" t="s">
        <v>140</v>
      </c>
      <c r="H3728" t="s">
        <v>46</v>
      </c>
      <c r="I3728" t="s">
        <v>129</v>
      </c>
      <c r="J3728" t="s">
        <v>130</v>
      </c>
      <c r="K3728" t="s">
        <v>131</v>
      </c>
      <c r="L3728" t="s">
        <v>10940</v>
      </c>
      <c r="M3728" t="s">
        <v>10941</v>
      </c>
      <c r="N3728">
        <v>4.1866666659999998</v>
      </c>
      <c r="O3728">
        <v>0</v>
      </c>
      <c r="P3728">
        <v>140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586.13333299999999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2179267</v>
      </c>
      <c r="B3729">
        <v>1</v>
      </c>
      <c r="C3729" t="s">
        <v>77</v>
      </c>
      <c r="D3729" t="s">
        <v>114</v>
      </c>
      <c r="E3729" t="s">
        <v>161</v>
      </c>
      <c r="F3729" t="s">
        <v>759</v>
      </c>
      <c r="G3729" t="s">
        <v>402</v>
      </c>
      <c r="H3729" t="s">
        <v>46</v>
      </c>
      <c r="I3729" t="s">
        <v>129</v>
      </c>
      <c r="J3729" t="s">
        <v>130</v>
      </c>
      <c r="K3729" t="s">
        <v>131</v>
      </c>
      <c r="L3729" t="s">
        <v>10942</v>
      </c>
      <c r="M3729" t="s">
        <v>10943</v>
      </c>
      <c r="N3729">
        <v>3.7458333330000002</v>
      </c>
      <c r="O3729">
        <v>0</v>
      </c>
      <c r="P3729">
        <v>0</v>
      </c>
      <c r="Q3729">
        <v>0</v>
      </c>
      <c r="R3729">
        <v>0</v>
      </c>
      <c r="S3729">
        <v>1</v>
      </c>
      <c r="T3729">
        <v>43</v>
      </c>
      <c r="U3729">
        <v>0</v>
      </c>
      <c r="V3729">
        <v>0</v>
      </c>
      <c r="W3729">
        <v>0</v>
      </c>
      <c r="X3729">
        <v>0</v>
      </c>
      <c r="Y3729">
        <v>3.7458330000000002</v>
      </c>
      <c r="Z3729">
        <v>161.07083299999999</v>
      </c>
    </row>
    <row r="3730" spans="1:26" x14ac:dyDescent="0.25">
      <c r="A3730">
        <v>2179220</v>
      </c>
      <c r="B3730">
        <v>1</v>
      </c>
      <c r="C3730" t="s">
        <v>76</v>
      </c>
      <c r="D3730" t="s">
        <v>95</v>
      </c>
      <c r="E3730" t="s">
        <v>143</v>
      </c>
      <c r="F3730" t="s">
        <v>10944</v>
      </c>
      <c r="G3730" t="s">
        <v>425</v>
      </c>
      <c r="H3730" t="s">
        <v>47</v>
      </c>
      <c r="I3730" t="s">
        <v>129</v>
      </c>
      <c r="J3730" t="s">
        <v>130</v>
      </c>
      <c r="K3730" t="s">
        <v>131</v>
      </c>
      <c r="L3730" t="s">
        <v>10945</v>
      </c>
      <c r="M3730" t="s">
        <v>10946</v>
      </c>
      <c r="N3730">
        <v>0.31666666599999999</v>
      </c>
      <c r="O3730">
        <v>11</v>
      </c>
      <c r="P3730">
        <v>1674</v>
      </c>
      <c r="Q3730">
        <v>0</v>
      </c>
      <c r="R3730">
        <v>0</v>
      </c>
      <c r="S3730">
        <v>0</v>
      </c>
      <c r="T3730">
        <v>0</v>
      </c>
      <c r="U3730">
        <v>3.483333</v>
      </c>
      <c r="V3730">
        <v>530.09999900000003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2179254</v>
      </c>
      <c r="B3731">
        <v>1</v>
      </c>
      <c r="C3731" t="s">
        <v>76</v>
      </c>
      <c r="D3731" t="s">
        <v>96</v>
      </c>
      <c r="E3731" t="s">
        <v>186</v>
      </c>
      <c r="F3731" t="s">
        <v>10435</v>
      </c>
      <c r="G3731" t="s">
        <v>136</v>
      </c>
      <c r="H3731" t="s">
        <v>47</v>
      </c>
      <c r="I3731" t="s">
        <v>129</v>
      </c>
      <c r="J3731" t="s">
        <v>130</v>
      </c>
      <c r="K3731" t="s">
        <v>131</v>
      </c>
      <c r="L3731" t="s">
        <v>10947</v>
      </c>
      <c r="M3731" t="s">
        <v>10948</v>
      </c>
      <c r="N3731">
        <v>0.18666666600000001</v>
      </c>
      <c r="O3731">
        <v>74</v>
      </c>
      <c r="P3731">
        <v>1544</v>
      </c>
      <c r="Q3731">
        <v>0</v>
      </c>
      <c r="R3731">
        <v>0</v>
      </c>
      <c r="S3731">
        <v>0</v>
      </c>
      <c r="T3731">
        <v>0</v>
      </c>
      <c r="U3731">
        <v>13.813333</v>
      </c>
      <c r="V3731">
        <v>288.21333199999998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2179274</v>
      </c>
      <c r="B3732">
        <v>1</v>
      </c>
      <c r="C3732" t="s">
        <v>77</v>
      </c>
      <c r="D3732" t="s">
        <v>108</v>
      </c>
      <c r="E3732" t="s">
        <v>126</v>
      </c>
      <c r="F3732" t="s">
        <v>10949</v>
      </c>
      <c r="G3732" t="s">
        <v>128</v>
      </c>
      <c r="H3732" t="s">
        <v>46</v>
      </c>
      <c r="I3732" t="s">
        <v>129</v>
      </c>
      <c r="J3732" t="s">
        <v>130</v>
      </c>
      <c r="K3732" t="s">
        <v>131</v>
      </c>
      <c r="L3732" t="s">
        <v>10950</v>
      </c>
      <c r="M3732" t="s">
        <v>10951</v>
      </c>
      <c r="N3732">
        <v>0.998611111</v>
      </c>
      <c r="O3732">
        <v>0</v>
      </c>
      <c r="P3732">
        <v>28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27.961110999999999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2179264</v>
      </c>
      <c r="B3733">
        <v>1</v>
      </c>
      <c r="C3733" t="s">
        <v>77</v>
      </c>
      <c r="D3733" t="s">
        <v>115</v>
      </c>
      <c r="E3733" t="s">
        <v>143</v>
      </c>
      <c r="F3733" t="s">
        <v>10952</v>
      </c>
      <c r="G3733" t="s">
        <v>136</v>
      </c>
      <c r="H3733" t="s">
        <v>47</v>
      </c>
      <c r="I3733" t="s">
        <v>129</v>
      </c>
      <c r="J3733" t="s">
        <v>130</v>
      </c>
      <c r="K3733" t="s">
        <v>131</v>
      </c>
      <c r="L3733" t="s">
        <v>10953</v>
      </c>
      <c r="M3733" t="s">
        <v>10954</v>
      </c>
      <c r="N3733">
        <v>0.193333333</v>
      </c>
      <c r="O3733">
        <v>0</v>
      </c>
      <c r="P3733">
        <v>0</v>
      </c>
      <c r="Q3733">
        <v>36</v>
      </c>
      <c r="R3733">
        <v>508</v>
      </c>
      <c r="S3733">
        <v>0</v>
      </c>
      <c r="T3733">
        <v>0</v>
      </c>
      <c r="U3733">
        <v>0</v>
      </c>
      <c r="V3733">
        <v>0</v>
      </c>
      <c r="W3733">
        <v>6.96</v>
      </c>
      <c r="X3733">
        <v>98.213333000000006</v>
      </c>
      <c r="Y3733">
        <v>0</v>
      </c>
      <c r="Z3733">
        <v>0</v>
      </c>
    </row>
    <row r="3734" spans="1:26" x14ac:dyDescent="0.25">
      <c r="A3734">
        <v>2179237</v>
      </c>
      <c r="B3734">
        <v>1</v>
      </c>
      <c r="C3734" t="s">
        <v>76</v>
      </c>
      <c r="D3734" t="s">
        <v>89</v>
      </c>
      <c r="E3734" t="s">
        <v>186</v>
      </c>
      <c r="F3734" t="s">
        <v>10955</v>
      </c>
      <c r="G3734" t="s">
        <v>136</v>
      </c>
      <c r="H3734" t="s">
        <v>47</v>
      </c>
      <c r="I3734" t="s">
        <v>129</v>
      </c>
      <c r="J3734" t="s">
        <v>130</v>
      </c>
      <c r="K3734" t="s">
        <v>131</v>
      </c>
      <c r="L3734" t="s">
        <v>10956</v>
      </c>
      <c r="M3734" t="s">
        <v>10807</v>
      </c>
      <c r="N3734">
        <v>0.69416666599999999</v>
      </c>
      <c r="O3734">
        <v>5</v>
      </c>
      <c r="P3734">
        <v>120</v>
      </c>
      <c r="Q3734">
        <v>0</v>
      </c>
      <c r="R3734">
        <v>0</v>
      </c>
      <c r="S3734">
        <v>5</v>
      </c>
      <c r="T3734">
        <v>157</v>
      </c>
      <c r="U3734">
        <v>3.4708329999999998</v>
      </c>
      <c r="V3734">
        <v>83.3</v>
      </c>
      <c r="W3734">
        <v>0</v>
      </c>
      <c r="X3734">
        <v>0</v>
      </c>
      <c r="Y3734">
        <v>3.4708329999999998</v>
      </c>
      <c r="Z3734">
        <v>108.984167</v>
      </c>
    </row>
    <row r="3735" spans="1:26" x14ac:dyDescent="0.25">
      <c r="A3735">
        <v>2179270</v>
      </c>
      <c r="B3735">
        <v>1</v>
      </c>
      <c r="C3735" t="s">
        <v>76</v>
      </c>
      <c r="D3735" t="s">
        <v>107</v>
      </c>
      <c r="E3735" t="s">
        <v>181</v>
      </c>
      <c r="F3735" t="s">
        <v>10957</v>
      </c>
      <c r="G3735" t="s">
        <v>287</v>
      </c>
      <c r="H3735" t="s">
        <v>46</v>
      </c>
      <c r="I3735" t="s">
        <v>129</v>
      </c>
      <c r="J3735" t="s">
        <v>130</v>
      </c>
      <c r="K3735" t="s">
        <v>131</v>
      </c>
      <c r="L3735" t="s">
        <v>10958</v>
      </c>
      <c r="M3735" t="s">
        <v>10959</v>
      </c>
      <c r="N3735">
        <v>1.568888888</v>
      </c>
      <c r="O3735">
        <v>0</v>
      </c>
      <c r="P3735">
        <v>9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14.12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2179245</v>
      </c>
      <c r="B3736">
        <v>1</v>
      </c>
      <c r="C3736" t="s">
        <v>77</v>
      </c>
      <c r="D3736" t="s">
        <v>118</v>
      </c>
      <c r="E3736" t="s">
        <v>143</v>
      </c>
      <c r="F3736" t="s">
        <v>10960</v>
      </c>
      <c r="G3736" t="s">
        <v>145</v>
      </c>
      <c r="H3736" t="s">
        <v>47</v>
      </c>
      <c r="I3736" t="s">
        <v>129</v>
      </c>
      <c r="J3736" t="s">
        <v>130</v>
      </c>
      <c r="K3736" t="s">
        <v>131</v>
      </c>
      <c r="L3736" t="s">
        <v>10961</v>
      </c>
      <c r="M3736" t="s">
        <v>10962</v>
      </c>
      <c r="N3736">
        <v>1.918055555</v>
      </c>
      <c r="O3736">
        <v>0</v>
      </c>
      <c r="P3736">
        <v>0</v>
      </c>
      <c r="Q3736">
        <v>0</v>
      </c>
      <c r="R3736">
        <v>0</v>
      </c>
      <c r="S3736">
        <v>1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1.918056</v>
      </c>
      <c r="Z3736">
        <v>0</v>
      </c>
    </row>
    <row r="3737" spans="1:26" x14ac:dyDescent="0.25">
      <c r="A3737">
        <v>2179263</v>
      </c>
      <c r="B3737">
        <v>1</v>
      </c>
      <c r="C3737" t="s">
        <v>76</v>
      </c>
      <c r="D3737" t="s">
        <v>96</v>
      </c>
      <c r="E3737" t="s">
        <v>186</v>
      </c>
      <c r="F3737" t="s">
        <v>10435</v>
      </c>
      <c r="G3737" t="s">
        <v>201</v>
      </c>
      <c r="H3737" t="s">
        <v>47</v>
      </c>
      <c r="I3737" t="s">
        <v>129</v>
      </c>
      <c r="J3737" t="s">
        <v>130</v>
      </c>
      <c r="K3737" t="s">
        <v>131</v>
      </c>
      <c r="L3737" t="s">
        <v>10963</v>
      </c>
      <c r="M3737" t="s">
        <v>10964</v>
      </c>
      <c r="N3737">
        <v>0.84222222199999996</v>
      </c>
      <c r="O3737">
        <v>74</v>
      </c>
      <c r="P3737">
        <v>1544</v>
      </c>
      <c r="Q3737">
        <v>0</v>
      </c>
      <c r="R3737">
        <v>0</v>
      </c>
      <c r="S3737">
        <v>0</v>
      </c>
      <c r="T3737">
        <v>0</v>
      </c>
      <c r="U3737">
        <v>62.324444</v>
      </c>
      <c r="V3737">
        <v>1300.3911109999999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2179253</v>
      </c>
      <c r="B3738">
        <v>1</v>
      </c>
      <c r="C3738" t="s">
        <v>77</v>
      </c>
      <c r="D3738" t="s">
        <v>109</v>
      </c>
      <c r="E3738" t="s">
        <v>143</v>
      </c>
      <c r="F3738" t="s">
        <v>10965</v>
      </c>
      <c r="G3738" t="s">
        <v>136</v>
      </c>
      <c r="H3738" t="s">
        <v>47</v>
      </c>
      <c r="I3738" t="s">
        <v>129</v>
      </c>
      <c r="J3738" t="s">
        <v>130</v>
      </c>
      <c r="K3738" t="s">
        <v>131</v>
      </c>
      <c r="L3738" t="s">
        <v>10966</v>
      </c>
      <c r="M3738" t="s">
        <v>10967</v>
      </c>
      <c r="N3738">
        <v>1.043055555</v>
      </c>
      <c r="O3738">
        <v>0</v>
      </c>
      <c r="P3738">
        <v>17</v>
      </c>
      <c r="Q3738">
        <v>1</v>
      </c>
      <c r="R3738">
        <v>26</v>
      </c>
      <c r="S3738">
        <v>16</v>
      </c>
      <c r="T3738">
        <v>383</v>
      </c>
      <c r="U3738">
        <v>0</v>
      </c>
      <c r="V3738">
        <v>17.731943999999999</v>
      </c>
      <c r="W3738">
        <v>1.043056</v>
      </c>
      <c r="X3738">
        <v>27.119444000000001</v>
      </c>
      <c r="Y3738">
        <v>16.688889</v>
      </c>
      <c r="Z3738">
        <v>399.49027799999999</v>
      </c>
    </row>
    <row r="3739" spans="1:26" x14ac:dyDescent="0.25">
      <c r="A3739">
        <v>2179266</v>
      </c>
      <c r="B3739">
        <v>1</v>
      </c>
      <c r="C3739" t="s">
        <v>76</v>
      </c>
      <c r="D3739" t="s">
        <v>101</v>
      </c>
      <c r="E3739" t="s">
        <v>181</v>
      </c>
      <c r="F3739" t="s">
        <v>10968</v>
      </c>
      <c r="G3739" t="s">
        <v>183</v>
      </c>
      <c r="H3739" t="s">
        <v>46</v>
      </c>
      <c r="I3739" t="s">
        <v>129</v>
      </c>
      <c r="J3739" t="s">
        <v>130</v>
      </c>
      <c r="K3739" t="s">
        <v>131</v>
      </c>
      <c r="L3739" t="s">
        <v>10969</v>
      </c>
      <c r="M3739" t="s">
        <v>10970</v>
      </c>
      <c r="N3739">
        <v>3.622222222</v>
      </c>
      <c r="O3739">
        <v>0</v>
      </c>
      <c r="P3739">
        <v>8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28.977778000000001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2179269</v>
      </c>
      <c r="B3740">
        <v>1</v>
      </c>
      <c r="C3740" t="s">
        <v>77</v>
      </c>
      <c r="D3740" t="s">
        <v>114</v>
      </c>
      <c r="E3740" t="s">
        <v>126</v>
      </c>
      <c r="F3740" t="s">
        <v>10971</v>
      </c>
      <c r="G3740" t="s">
        <v>128</v>
      </c>
      <c r="H3740" t="s">
        <v>46</v>
      </c>
      <c r="I3740" t="s">
        <v>129</v>
      </c>
      <c r="J3740" t="s">
        <v>130</v>
      </c>
      <c r="K3740" t="s">
        <v>131</v>
      </c>
      <c r="L3740" t="s">
        <v>10972</v>
      </c>
      <c r="M3740" t="s">
        <v>10973</v>
      </c>
      <c r="N3740">
        <v>2.3561111110000001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5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11.780556000000001</v>
      </c>
    </row>
    <row r="3741" spans="1:26" x14ac:dyDescent="0.25">
      <c r="A3741">
        <v>2179287</v>
      </c>
      <c r="B3741">
        <v>1</v>
      </c>
      <c r="C3741" t="s">
        <v>76</v>
      </c>
      <c r="D3741" t="s">
        <v>101</v>
      </c>
      <c r="E3741" t="s">
        <v>126</v>
      </c>
      <c r="F3741" t="s">
        <v>10974</v>
      </c>
      <c r="G3741" t="s">
        <v>152</v>
      </c>
      <c r="H3741" t="s">
        <v>46</v>
      </c>
      <c r="I3741" t="s">
        <v>129</v>
      </c>
      <c r="J3741" t="s">
        <v>130</v>
      </c>
      <c r="K3741" t="s">
        <v>131</v>
      </c>
      <c r="L3741" t="s">
        <v>10975</v>
      </c>
      <c r="M3741" t="s">
        <v>10976</v>
      </c>
      <c r="N3741">
        <v>5.2113888880000001</v>
      </c>
      <c r="O3741">
        <v>0</v>
      </c>
      <c r="P3741">
        <v>22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114.65055599999999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2179276</v>
      </c>
      <c r="B3742">
        <v>1</v>
      </c>
      <c r="C3742" t="s">
        <v>77</v>
      </c>
      <c r="D3742" t="s">
        <v>114</v>
      </c>
      <c r="E3742" t="s">
        <v>161</v>
      </c>
      <c r="F3742" t="s">
        <v>10977</v>
      </c>
      <c r="G3742" t="s">
        <v>402</v>
      </c>
      <c r="H3742" t="s">
        <v>46</v>
      </c>
      <c r="I3742" t="s">
        <v>129</v>
      </c>
      <c r="J3742" t="s">
        <v>130</v>
      </c>
      <c r="K3742" t="s">
        <v>131</v>
      </c>
      <c r="L3742" t="s">
        <v>10978</v>
      </c>
      <c r="M3742" t="s">
        <v>10979</v>
      </c>
      <c r="N3742">
        <v>5.716388888</v>
      </c>
      <c r="O3742">
        <v>1</v>
      </c>
      <c r="P3742">
        <v>22</v>
      </c>
      <c r="Q3742">
        <v>0</v>
      </c>
      <c r="R3742">
        <v>0</v>
      </c>
      <c r="S3742">
        <v>0</v>
      </c>
      <c r="T3742">
        <v>0</v>
      </c>
      <c r="U3742">
        <v>5.7163890000000004</v>
      </c>
      <c r="V3742">
        <v>125.76055599999999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2179273</v>
      </c>
      <c r="B3743">
        <v>1</v>
      </c>
      <c r="C3743" t="s">
        <v>76</v>
      </c>
      <c r="D3743" t="s">
        <v>100</v>
      </c>
      <c r="E3743" t="s">
        <v>126</v>
      </c>
      <c r="F3743" t="s">
        <v>10980</v>
      </c>
      <c r="G3743" t="s">
        <v>128</v>
      </c>
      <c r="H3743" t="s">
        <v>46</v>
      </c>
      <c r="I3743" t="s">
        <v>129</v>
      </c>
      <c r="J3743" t="s">
        <v>130</v>
      </c>
      <c r="K3743" t="s">
        <v>131</v>
      </c>
      <c r="L3743" t="s">
        <v>10981</v>
      </c>
      <c r="M3743" t="s">
        <v>10982</v>
      </c>
      <c r="N3743">
        <v>0.99888888799999997</v>
      </c>
      <c r="O3743">
        <v>0</v>
      </c>
      <c r="P3743">
        <v>131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130.854444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2179296</v>
      </c>
      <c r="B3744">
        <v>1</v>
      </c>
      <c r="C3744" t="s">
        <v>76</v>
      </c>
      <c r="D3744" t="s">
        <v>90</v>
      </c>
      <c r="E3744" t="s">
        <v>126</v>
      </c>
      <c r="F3744" t="s">
        <v>10983</v>
      </c>
      <c r="G3744" t="s">
        <v>152</v>
      </c>
      <c r="H3744" t="s">
        <v>46</v>
      </c>
      <c r="I3744" t="s">
        <v>129</v>
      </c>
      <c r="J3744" t="s">
        <v>130</v>
      </c>
      <c r="K3744" t="s">
        <v>131</v>
      </c>
      <c r="L3744" t="s">
        <v>10984</v>
      </c>
      <c r="M3744" t="s">
        <v>10985</v>
      </c>
      <c r="N3744">
        <v>1.6772222219999999</v>
      </c>
      <c r="O3744">
        <v>0</v>
      </c>
      <c r="P3744">
        <v>6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10.063333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2179295</v>
      </c>
      <c r="B3745">
        <v>1</v>
      </c>
      <c r="C3745" t="s">
        <v>76</v>
      </c>
      <c r="D3745" t="s">
        <v>96</v>
      </c>
      <c r="E3745" t="s">
        <v>181</v>
      </c>
      <c r="F3745" t="s">
        <v>10986</v>
      </c>
      <c r="G3745" t="s">
        <v>194</v>
      </c>
      <c r="H3745" t="s">
        <v>46</v>
      </c>
      <c r="I3745" t="s">
        <v>129</v>
      </c>
      <c r="J3745" t="s">
        <v>130</v>
      </c>
      <c r="K3745" t="s">
        <v>131</v>
      </c>
      <c r="L3745" t="s">
        <v>10987</v>
      </c>
      <c r="M3745" t="s">
        <v>10988</v>
      </c>
      <c r="N3745">
        <v>1.0036111109999999</v>
      </c>
      <c r="O3745">
        <v>0</v>
      </c>
      <c r="P3745">
        <v>1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1.003611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2179279</v>
      </c>
      <c r="B3746">
        <v>1</v>
      </c>
      <c r="C3746" t="s">
        <v>77</v>
      </c>
      <c r="D3746" t="s">
        <v>109</v>
      </c>
      <c r="E3746" t="s">
        <v>134</v>
      </c>
      <c r="F3746" t="s">
        <v>10989</v>
      </c>
      <c r="G3746" t="s">
        <v>136</v>
      </c>
      <c r="H3746" t="s">
        <v>47</v>
      </c>
      <c r="I3746" t="s">
        <v>283</v>
      </c>
      <c r="J3746" t="s">
        <v>130</v>
      </c>
      <c r="K3746" t="s">
        <v>131</v>
      </c>
      <c r="L3746" t="s">
        <v>10990</v>
      </c>
      <c r="M3746" t="s">
        <v>10991</v>
      </c>
      <c r="N3746">
        <v>3.5833333000000002E-2</v>
      </c>
      <c r="O3746">
        <v>67</v>
      </c>
      <c r="P3746">
        <v>924</v>
      </c>
      <c r="Q3746">
        <v>0</v>
      </c>
      <c r="R3746">
        <v>0</v>
      </c>
      <c r="S3746">
        <v>5</v>
      </c>
      <c r="T3746">
        <v>58</v>
      </c>
      <c r="U3746">
        <v>2.400833</v>
      </c>
      <c r="V3746">
        <v>33.11</v>
      </c>
      <c r="W3746">
        <v>0</v>
      </c>
      <c r="X3746">
        <v>0</v>
      </c>
      <c r="Y3746">
        <v>0.17916699999999999</v>
      </c>
      <c r="Z3746">
        <v>2.0783330000000002</v>
      </c>
    </row>
    <row r="3747" spans="1:26" x14ac:dyDescent="0.25">
      <c r="A3747">
        <v>2179282</v>
      </c>
      <c r="B3747">
        <v>1</v>
      </c>
      <c r="C3747" t="s">
        <v>76</v>
      </c>
      <c r="D3747" t="s">
        <v>79</v>
      </c>
      <c r="E3747" t="s">
        <v>134</v>
      </c>
      <c r="F3747" t="s">
        <v>10992</v>
      </c>
      <c r="G3747" t="s">
        <v>201</v>
      </c>
      <c r="H3747" t="s">
        <v>47</v>
      </c>
      <c r="I3747" t="s">
        <v>129</v>
      </c>
      <c r="J3747" t="s">
        <v>130</v>
      </c>
      <c r="K3747" t="s">
        <v>131</v>
      </c>
      <c r="L3747" t="s">
        <v>10993</v>
      </c>
      <c r="M3747" t="s">
        <v>10994</v>
      </c>
      <c r="N3747">
        <v>0.26944444400000001</v>
      </c>
      <c r="O3747">
        <v>32</v>
      </c>
      <c r="P3747">
        <v>324</v>
      </c>
      <c r="Q3747">
        <v>0</v>
      </c>
      <c r="R3747">
        <v>0</v>
      </c>
      <c r="S3747">
        <v>0</v>
      </c>
      <c r="T3747">
        <v>0</v>
      </c>
      <c r="U3747">
        <v>8.6222220000000007</v>
      </c>
      <c r="V3747">
        <v>87.3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2179285</v>
      </c>
      <c r="B3748">
        <v>1</v>
      </c>
      <c r="C3748" t="s">
        <v>76</v>
      </c>
      <c r="D3748" t="s">
        <v>80</v>
      </c>
      <c r="E3748" t="s">
        <v>181</v>
      </c>
      <c r="F3748" t="s">
        <v>10995</v>
      </c>
      <c r="G3748" t="s">
        <v>183</v>
      </c>
      <c r="H3748" t="s">
        <v>46</v>
      </c>
      <c r="I3748" t="s">
        <v>129</v>
      </c>
      <c r="J3748" t="s">
        <v>130</v>
      </c>
      <c r="K3748" t="s">
        <v>131</v>
      </c>
      <c r="L3748" t="s">
        <v>10996</v>
      </c>
      <c r="M3748" t="s">
        <v>10997</v>
      </c>
      <c r="N3748">
        <v>2.7436111109999999</v>
      </c>
      <c r="O3748">
        <v>0</v>
      </c>
      <c r="P3748">
        <v>2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5.487222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2179284</v>
      </c>
      <c r="B3749">
        <v>1</v>
      </c>
      <c r="C3749" t="s">
        <v>76</v>
      </c>
      <c r="D3749" t="s">
        <v>104</v>
      </c>
      <c r="E3749" t="s">
        <v>134</v>
      </c>
      <c r="F3749" t="s">
        <v>10998</v>
      </c>
      <c r="G3749" t="s">
        <v>136</v>
      </c>
      <c r="H3749" t="s">
        <v>47</v>
      </c>
      <c r="I3749" t="s">
        <v>129</v>
      </c>
      <c r="J3749" t="s">
        <v>130</v>
      </c>
      <c r="K3749" t="s">
        <v>131</v>
      </c>
      <c r="L3749" t="s">
        <v>10999</v>
      </c>
      <c r="M3749" t="s">
        <v>11000</v>
      </c>
      <c r="N3749">
        <v>2.9144444439999999</v>
      </c>
      <c r="O3749">
        <v>0</v>
      </c>
      <c r="P3749">
        <v>1</v>
      </c>
      <c r="Q3749">
        <v>0</v>
      </c>
      <c r="R3749">
        <v>0</v>
      </c>
      <c r="S3749">
        <v>68</v>
      </c>
      <c r="T3749">
        <v>2292</v>
      </c>
      <c r="U3749">
        <v>0</v>
      </c>
      <c r="V3749">
        <v>2.914444</v>
      </c>
      <c r="W3749">
        <v>0</v>
      </c>
      <c r="X3749">
        <v>0</v>
      </c>
      <c r="Y3749">
        <v>198.182222</v>
      </c>
      <c r="Z3749">
        <v>6679.9066659999999</v>
      </c>
    </row>
    <row r="3750" spans="1:26" x14ac:dyDescent="0.25">
      <c r="A3750">
        <v>2179288</v>
      </c>
      <c r="B3750">
        <v>1</v>
      </c>
      <c r="C3750" t="s">
        <v>76</v>
      </c>
      <c r="D3750" t="s">
        <v>81</v>
      </c>
      <c r="E3750" t="s">
        <v>126</v>
      </c>
      <c r="F3750" t="s">
        <v>11001</v>
      </c>
      <c r="G3750" t="s">
        <v>128</v>
      </c>
      <c r="H3750" t="s">
        <v>46</v>
      </c>
      <c r="I3750" t="s">
        <v>129</v>
      </c>
      <c r="J3750" t="s">
        <v>130</v>
      </c>
      <c r="K3750" t="s">
        <v>131</v>
      </c>
      <c r="L3750" t="s">
        <v>11002</v>
      </c>
      <c r="M3750" t="s">
        <v>11003</v>
      </c>
      <c r="N3750">
        <v>3.6655555550000001</v>
      </c>
      <c r="O3750">
        <v>0</v>
      </c>
      <c r="P3750">
        <v>153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560.83000000000004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2179289</v>
      </c>
      <c r="B3751">
        <v>1</v>
      </c>
      <c r="C3751" t="s">
        <v>77</v>
      </c>
      <c r="D3751" t="s">
        <v>116</v>
      </c>
      <c r="E3751" t="s">
        <v>181</v>
      </c>
      <c r="F3751" t="s">
        <v>11004</v>
      </c>
      <c r="G3751" t="s">
        <v>194</v>
      </c>
      <c r="H3751" t="s">
        <v>46</v>
      </c>
      <c r="I3751" t="s">
        <v>129</v>
      </c>
      <c r="J3751" t="s">
        <v>130</v>
      </c>
      <c r="K3751" t="s">
        <v>131</v>
      </c>
      <c r="L3751" t="s">
        <v>11005</v>
      </c>
      <c r="M3751" t="s">
        <v>11006</v>
      </c>
      <c r="N3751">
        <v>1.041388888</v>
      </c>
      <c r="O3751">
        <v>0</v>
      </c>
      <c r="P3751">
        <v>1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1.0413889999999999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2179316</v>
      </c>
      <c r="B3752">
        <v>1</v>
      </c>
      <c r="C3752" t="s">
        <v>77</v>
      </c>
      <c r="D3752" t="s">
        <v>111</v>
      </c>
      <c r="E3752" t="s">
        <v>181</v>
      </c>
      <c r="F3752" t="s">
        <v>11007</v>
      </c>
      <c r="G3752" t="s">
        <v>194</v>
      </c>
      <c r="H3752" t="s">
        <v>46</v>
      </c>
      <c r="I3752" t="s">
        <v>129</v>
      </c>
      <c r="J3752" t="s">
        <v>130</v>
      </c>
      <c r="K3752" t="s">
        <v>131</v>
      </c>
      <c r="L3752" t="s">
        <v>11008</v>
      </c>
      <c r="M3752" t="s">
        <v>11009</v>
      </c>
      <c r="N3752">
        <v>3.108055555</v>
      </c>
      <c r="O3752">
        <v>0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3.1080559999999999</v>
      </c>
      <c r="Y3752">
        <v>0</v>
      </c>
      <c r="Z3752">
        <v>0</v>
      </c>
    </row>
    <row r="3753" spans="1:26" x14ac:dyDescent="0.25">
      <c r="A3753">
        <v>2179290</v>
      </c>
      <c r="B3753">
        <v>1</v>
      </c>
      <c r="C3753" t="s">
        <v>77</v>
      </c>
      <c r="D3753" t="s">
        <v>113</v>
      </c>
      <c r="E3753" t="s">
        <v>134</v>
      </c>
      <c r="F3753" t="s">
        <v>7087</v>
      </c>
      <c r="G3753" t="s">
        <v>136</v>
      </c>
      <c r="H3753" t="s">
        <v>47</v>
      </c>
      <c r="I3753" t="s">
        <v>283</v>
      </c>
      <c r="J3753" t="s">
        <v>130</v>
      </c>
      <c r="K3753" t="s">
        <v>131</v>
      </c>
      <c r="L3753" t="s">
        <v>11010</v>
      </c>
      <c r="M3753" t="s">
        <v>11011</v>
      </c>
      <c r="N3753">
        <v>1.3888888E-2</v>
      </c>
      <c r="O3753">
        <v>0</v>
      </c>
      <c r="P3753">
        <v>0</v>
      </c>
      <c r="Q3753">
        <v>1</v>
      </c>
      <c r="R3753">
        <v>0</v>
      </c>
      <c r="S3753">
        <v>28</v>
      </c>
      <c r="T3753">
        <v>378</v>
      </c>
      <c r="U3753">
        <v>0</v>
      </c>
      <c r="V3753">
        <v>0</v>
      </c>
      <c r="W3753">
        <v>1.3889E-2</v>
      </c>
      <c r="X3753">
        <v>0</v>
      </c>
      <c r="Y3753">
        <v>0.38888899999999998</v>
      </c>
      <c r="Z3753">
        <v>5.25</v>
      </c>
    </row>
    <row r="3754" spans="1:26" x14ac:dyDescent="0.25">
      <c r="A3754">
        <v>2179308</v>
      </c>
      <c r="B3754">
        <v>1</v>
      </c>
      <c r="C3754" t="s">
        <v>76</v>
      </c>
      <c r="D3754" t="s">
        <v>103</v>
      </c>
      <c r="E3754" t="s">
        <v>181</v>
      </c>
      <c r="F3754" t="s">
        <v>11012</v>
      </c>
      <c r="G3754" t="s">
        <v>194</v>
      </c>
      <c r="H3754" t="s">
        <v>46</v>
      </c>
      <c r="I3754" t="s">
        <v>129</v>
      </c>
      <c r="J3754" t="s">
        <v>130</v>
      </c>
      <c r="K3754" t="s">
        <v>131</v>
      </c>
      <c r="L3754" t="s">
        <v>11013</v>
      </c>
      <c r="M3754" t="s">
        <v>11014</v>
      </c>
      <c r="N3754">
        <v>1.4727777769999999</v>
      </c>
      <c r="O3754">
        <v>0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1.4727779999999999</v>
      </c>
      <c r="Y3754">
        <v>0</v>
      </c>
      <c r="Z3754">
        <v>0</v>
      </c>
    </row>
    <row r="3755" spans="1:26" x14ac:dyDescent="0.25">
      <c r="A3755">
        <v>2179299</v>
      </c>
      <c r="B3755">
        <v>1</v>
      </c>
      <c r="C3755" t="s">
        <v>76</v>
      </c>
      <c r="D3755" t="s">
        <v>89</v>
      </c>
      <c r="E3755" t="s">
        <v>181</v>
      </c>
      <c r="F3755" t="s">
        <v>11015</v>
      </c>
      <c r="G3755" t="s">
        <v>194</v>
      </c>
      <c r="H3755" t="s">
        <v>46</v>
      </c>
      <c r="I3755" t="s">
        <v>129</v>
      </c>
      <c r="J3755" t="s">
        <v>130</v>
      </c>
      <c r="K3755" t="s">
        <v>131</v>
      </c>
      <c r="L3755" t="s">
        <v>11016</v>
      </c>
      <c r="M3755" t="s">
        <v>11017</v>
      </c>
      <c r="N3755">
        <v>2.4980555550000001</v>
      </c>
      <c r="O3755">
        <v>0</v>
      </c>
      <c r="P3755">
        <v>1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2.4980560000000001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2179303</v>
      </c>
      <c r="B3756">
        <v>1</v>
      </c>
      <c r="C3756" t="s">
        <v>77</v>
      </c>
      <c r="D3756" t="s">
        <v>117</v>
      </c>
      <c r="E3756" t="s">
        <v>181</v>
      </c>
      <c r="F3756" t="s">
        <v>11018</v>
      </c>
      <c r="G3756" t="s">
        <v>194</v>
      </c>
      <c r="H3756" t="s">
        <v>46</v>
      </c>
      <c r="I3756" t="s">
        <v>129</v>
      </c>
      <c r="J3756" t="s">
        <v>130</v>
      </c>
      <c r="K3756" t="s">
        <v>131</v>
      </c>
      <c r="L3756" t="s">
        <v>11019</v>
      </c>
      <c r="M3756" t="s">
        <v>11020</v>
      </c>
      <c r="N3756">
        <v>1.518611111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1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1.5186109999999999</v>
      </c>
    </row>
    <row r="3757" spans="1:26" x14ac:dyDescent="0.25">
      <c r="A3757">
        <v>2179318</v>
      </c>
      <c r="B3757">
        <v>1</v>
      </c>
      <c r="C3757" t="s">
        <v>76</v>
      </c>
      <c r="D3757" t="s">
        <v>78</v>
      </c>
      <c r="E3757" t="s">
        <v>126</v>
      </c>
      <c r="F3757" t="s">
        <v>11021</v>
      </c>
      <c r="G3757" t="s">
        <v>140</v>
      </c>
      <c r="H3757" t="s">
        <v>46</v>
      </c>
      <c r="I3757" t="s">
        <v>129</v>
      </c>
      <c r="J3757" t="s">
        <v>130</v>
      </c>
      <c r="K3757" t="s">
        <v>131</v>
      </c>
      <c r="L3757" t="s">
        <v>11022</v>
      </c>
      <c r="M3757" t="s">
        <v>11023</v>
      </c>
      <c r="N3757">
        <v>1.9494444440000001</v>
      </c>
      <c r="O3757">
        <v>0</v>
      </c>
      <c r="P3757">
        <v>192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374.29333300000002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2179301</v>
      </c>
      <c r="B3758">
        <v>1</v>
      </c>
      <c r="C3758" t="s">
        <v>76</v>
      </c>
      <c r="D3758" t="s">
        <v>85</v>
      </c>
      <c r="E3758" t="s">
        <v>186</v>
      </c>
      <c r="F3758" t="s">
        <v>11024</v>
      </c>
      <c r="G3758" t="s">
        <v>136</v>
      </c>
      <c r="H3758" t="s">
        <v>47</v>
      </c>
      <c r="I3758" t="s">
        <v>129</v>
      </c>
      <c r="J3758" t="s">
        <v>130</v>
      </c>
      <c r="K3758" t="s">
        <v>131</v>
      </c>
      <c r="L3758" t="s">
        <v>11025</v>
      </c>
      <c r="M3758" t="s">
        <v>11026</v>
      </c>
      <c r="N3758">
        <v>5.5277777E-2</v>
      </c>
      <c r="O3758">
        <v>162</v>
      </c>
      <c r="P3758">
        <v>14750</v>
      </c>
      <c r="Q3758">
        <v>0</v>
      </c>
      <c r="R3758">
        <v>0</v>
      </c>
      <c r="S3758">
        <v>0</v>
      </c>
      <c r="T3758">
        <v>0</v>
      </c>
      <c r="U3758">
        <v>8.9550000000000001</v>
      </c>
      <c r="V3758">
        <v>815.34721100000002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2179309</v>
      </c>
      <c r="B3759">
        <v>1</v>
      </c>
      <c r="C3759" t="s">
        <v>76</v>
      </c>
      <c r="D3759" t="s">
        <v>93</v>
      </c>
      <c r="E3759" t="s">
        <v>813</v>
      </c>
      <c r="F3759" t="s">
        <v>4468</v>
      </c>
      <c r="G3759" t="s">
        <v>201</v>
      </c>
      <c r="H3759" t="s">
        <v>47</v>
      </c>
      <c r="I3759" t="s">
        <v>129</v>
      </c>
      <c r="J3759" t="s">
        <v>130</v>
      </c>
      <c r="K3759" t="s">
        <v>131</v>
      </c>
      <c r="L3759" t="s">
        <v>11027</v>
      </c>
      <c r="M3759" t="s">
        <v>11028</v>
      </c>
      <c r="N3759">
        <v>9.7500000000000003E-2</v>
      </c>
      <c r="O3759">
        <v>64</v>
      </c>
      <c r="P3759">
        <v>5242</v>
      </c>
      <c r="Q3759">
        <v>0</v>
      </c>
      <c r="R3759">
        <v>0</v>
      </c>
      <c r="S3759">
        <v>0</v>
      </c>
      <c r="T3759">
        <v>0</v>
      </c>
      <c r="U3759">
        <v>6.24</v>
      </c>
      <c r="V3759">
        <v>511.09500000000003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2179327</v>
      </c>
      <c r="B3760">
        <v>1</v>
      </c>
      <c r="C3760" t="s">
        <v>77</v>
      </c>
      <c r="D3760" t="s">
        <v>120</v>
      </c>
      <c r="E3760" t="s">
        <v>126</v>
      </c>
      <c r="F3760" t="s">
        <v>11029</v>
      </c>
      <c r="G3760" t="s">
        <v>128</v>
      </c>
      <c r="H3760" t="s">
        <v>46</v>
      </c>
      <c r="I3760" t="s">
        <v>129</v>
      </c>
      <c r="J3760" t="s">
        <v>130</v>
      </c>
      <c r="K3760" t="s">
        <v>131</v>
      </c>
      <c r="L3760" t="s">
        <v>11030</v>
      </c>
      <c r="M3760" t="s">
        <v>11031</v>
      </c>
      <c r="N3760">
        <v>1.8033333330000001</v>
      </c>
      <c r="O3760">
        <v>0</v>
      </c>
      <c r="P3760">
        <v>0</v>
      </c>
      <c r="Q3760">
        <v>0</v>
      </c>
      <c r="R3760">
        <v>11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19.836666999999998</v>
      </c>
      <c r="Y3760">
        <v>0</v>
      </c>
      <c r="Z3760">
        <v>0</v>
      </c>
    </row>
    <row r="3761" spans="1:26" x14ac:dyDescent="0.25">
      <c r="A3761">
        <v>2179346</v>
      </c>
      <c r="B3761">
        <v>1</v>
      </c>
      <c r="C3761" t="s">
        <v>77</v>
      </c>
      <c r="D3761" t="s">
        <v>119</v>
      </c>
      <c r="E3761" t="s">
        <v>181</v>
      </c>
      <c r="F3761" t="s">
        <v>11032</v>
      </c>
      <c r="G3761" t="s">
        <v>194</v>
      </c>
      <c r="H3761" t="s">
        <v>46</v>
      </c>
      <c r="I3761" t="s">
        <v>129</v>
      </c>
      <c r="J3761" t="s">
        <v>130</v>
      </c>
      <c r="K3761" t="s">
        <v>131</v>
      </c>
      <c r="L3761" t="s">
        <v>11033</v>
      </c>
      <c r="M3761" t="s">
        <v>11034</v>
      </c>
      <c r="N3761">
        <v>2.6244444439999999</v>
      </c>
      <c r="O3761">
        <v>0</v>
      </c>
      <c r="P3761">
        <v>1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2.624444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2179310</v>
      </c>
      <c r="B3762">
        <v>1</v>
      </c>
      <c r="C3762" t="s">
        <v>77</v>
      </c>
      <c r="D3762" t="s">
        <v>112</v>
      </c>
      <c r="E3762" t="s">
        <v>186</v>
      </c>
      <c r="F3762" t="s">
        <v>11035</v>
      </c>
      <c r="G3762" t="s">
        <v>136</v>
      </c>
      <c r="H3762" t="s">
        <v>47</v>
      </c>
      <c r="I3762" t="s">
        <v>129</v>
      </c>
      <c r="J3762" t="s">
        <v>130</v>
      </c>
      <c r="K3762" t="s">
        <v>131</v>
      </c>
      <c r="L3762" t="s">
        <v>11036</v>
      </c>
      <c r="M3762" t="s">
        <v>11037</v>
      </c>
      <c r="N3762">
        <v>0.379722222</v>
      </c>
      <c r="O3762">
        <v>0</v>
      </c>
      <c r="P3762">
        <v>0</v>
      </c>
      <c r="Q3762">
        <v>0</v>
      </c>
      <c r="R3762">
        <v>0</v>
      </c>
      <c r="S3762">
        <v>70</v>
      </c>
      <c r="T3762">
        <v>1770</v>
      </c>
      <c r="U3762">
        <v>0</v>
      </c>
      <c r="V3762">
        <v>0</v>
      </c>
      <c r="W3762">
        <v>0</v>
      </c>
      <c r="X3762">
        <v>0</v>
      </c>
      <c r="Y3762">
        <v>26.580556000000001</v>
      </c>
      <c r="Z3762">
        <v>672.10833300000002</v>
      </c>
    </row>
    <row r="3763" spans="1:26" x14ac:dyDescent="0.25">
      <c r="A3763">
        <v>2179313</v>
      </c>
      <c r="B3763">
        <v>1</v>
      </c>
      <c r="C3763" t="s">
        <v>76</v>
      </c>
      <c r="D3763" t="s">
        <v>80</v>
      </c>
      <c r="E3763" t="s">
        <v>181</v>
      </c>
      <c r="F3763" t="s">
        <v>11038</v>
      </c>
      <c r="G3763" t="s">
        <v>183</v>
      </c>
      <c r="H3763" t="s">
        <v>46</v>
      </c>
      <c r="I3763" t="s">
        <v>129</v>
      </c>
      <c r="J3763" t="s">
        <v>130</v>
      </c>
      <c r="K3763" t="s">
        <v>131</v>
      </c>
      <c r="L3763" t="s">
        <v>11039</v>
      </c>
      <c r="M3763" t="s">
        <v>11040</v>
      </c>
      <c r="N3763">
        <v>2.0077777769999998</v>
      </c>
      <c r="O3763">
        <v>0</v>
      </c>
      <c r="P3763">
        <v>1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2.0077780000000001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2179326</v>
      </c>
      <c r="B3764">
        <v>1</v>
      </c>
      <c r="C3764" t="s">
        <v>76</v>
      </c>
      <c r="D3764" t="s">
        <v>100</v>
      </c>
      <c r="E3764" t="s">
        <v>143</v>
      </c>
      <c r="F3764" t="s">
        <v>10901</v>
      </c>
      <c r="G3764" t="s">
        <v>145</v>
      </c>
      <c r="H3764" t="s">
        <v>47</v>
      </c>
      <c r="I3764" t="s">
        <v>129</v>
      </c>
      <c r="J3764" t="s">
        <v>130</v>
      </c>
      <c r="K3764" t="s">
        <v>131</v>
      </c>
      <c r="L3764" t="s">
        <v>11041</v>
      </c>
      <c r="M3764" t="s">
        <v>11042</v>
      </c>
      <c r="N3764">
        <v>5.7908333330000001</v>
      </c>
      <c r="O3764">
        <v>1</v>
      </c>
      <c r="P3764">
        <v>252</v>
      </c>
      <c r="Q3764">
        <v>0</v>
      </c>
      <c r="R3764">
        <v>0</v>
      </c>
      <c r="S3764">
        <v>0</v>
      </c>
      <c r="T3764">
        <v>0</v>
      </c>
      <c r="U3764">
        <v>5.7908330000000001</v>
      </c>
      <c r="V3764">
        <v>1459.29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2179340</v>
      </c>
      <c r="B3765">
        <v>1</v>
      </c>
      <c r="C3765" t="s">
        <v>77</v>
      </c>
      <c r="D3765" t="s">
        <v>117</v>
      </c>
      <c r="E3765" t="s">
        <v>126</v>
      </c>
      <c r="F3765" t="s">
        <v>11043</v>
      </c>
      <c r="G3765" t="s">
        <v>128</v>
      </c>
      <c r="H3765" t="s">
        <v>46</v>
      </c>
      <c r="I3765" t="s">
        <v>129</v>
      </c>
      <c r="J3765" t="s">
        <v>130</v>
      </c>
      <c r="K3765" t="s">
        <v>131</v>
      </c>
      <c r="L3765" t="s">
        <v>11044</v>
      </c>
      <c r="M3765" t="s">
        <v>11045</v>
      </c>
      <c r="N3765">
        <v>2.2741666660000002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3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6.8224999999999998</v>
      </c>
    </row>
    <row r="3766" spans="1:26" x14ac:dyDescent="0.25">
      <c r="A3766">
        <v>2179335</v>
      </c>
      <c r="B3766">
        <v>1</v>
      </c>
      <c r="C3766" t="s">
        <v>76</v>
      </c>
      <c r="D3766" t="s">
        <v>78</v>
      </c>
      <c r="E3766" t="s">
        <v>181</v>
      </c>
      <c r="F3766" t="s">
        <v>11046</v>
      </c>
      <c r="G3766" t="s">
        <v>194</v>
      </c>
      <c r="H3766" t="s">
        <v>46</v>
      </c>
      <c r="I3766" t="s">
        <v>129</v>
      </c>
      <c r="J3766" t="s">
        <v>130</v>
      </c>
      <c r="K3766" t="s">
        <v>131</v>
      </c>
      <c r="L3766" t="s">
        <v>11047</v>
      </c>
      <c r="M3766" t="s">
        <v>11048</v>
      </c>
      <c r="N3766">
        <v>2.5355555550000002</v>
      </c>
      <c r="O3766">
        <v>0</v>
      </c>
      <c r="P3766">
        <v>1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2.5355560000000001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2179342</v>
      </c>
      <c r="B3767">
        <v>1</v>
      </c>
      <c r="C3767" t="s">
        <v>76</v>
      </c>
      <c r="D3767" t="s">
        <v>94</v>
      </c>
      <c r="E3767" t="s">
        <v>134</v>
      </c>
      <c r="F3767" t="s">
        <v>11049</v>
      </c>
      <c r="G3767" t="s">
        <v>448</v>
      </c>
      <c r="H3767" t="s">
        <v>47</v>
      </c>
      <c r="I3767" t="s">
        <v>129</v>
      </c>
      <c r="J3767" t="s">
        <v>130</v>
      </c>
      <c r="K3767" t="s">
        <v>131</v>
      </c>
      <c r="L3767" t="s">
        <v>11050</v>
      </c>
      <c r="M3767" t="s">
        <v>11051</v>
      </c>
      <c r="N3767">
        <v>4.9144444439999999</v>
      </c>
      <c r="O3767">
        <v>33</v>
      </c>
      <c r="P3767">
        <v>622</v>
      </c>
      <c r="Q3767">
        <v>0</v>
      </c>
      <c r="R3767">
        <v>0</v>
      </c>
      <c r="S3767">
        <v>0</v>
      </c>
      <c r="T3767">
        <v>0</v>
      </c>
      <c r="U3767">
        <v>162.17666700000001</v>
      </c>
      <c r="V3767">
        <v>3056.7844439999999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2179352</v>
      </c>
      <c r="B3768">
        <v>1</v>
      </c>
      <c r="C3768" t="s">
        <v>76</v>
      </c>
      <c r="D3768" t="s">
        <v>100</v>
      </c>
      <c r="E3768" t="s">
        <v>718</v>
      </c>
      <c r="F3768" t="s">
        <v>11052</v>
      </c>
      <c r="G3768" t="s">
        <v>726</v>
      </c>
      <c r="H3768" t="s">
        <v>46</v>
      </c>
      <c r="I3768" t="s">
        <v>129</v>
      </c>
      <c r="J3768" t="s">
        <v>130</v>
      </c>
      <c r="K3768" t="s">
        <v>131</v>
      </c>
      <c r="L3768" t="s">
        <v>11053</v>
      </c>
      <c r="M3768" t="s">
        <v>11054</v>
      </c>
      <c r="N3768">
        <v>2.9791666659999998</v>
      </c>
      <c r="O3768">
        <v>0</v>
      </c>
      <c r="P3768">
        <v>16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47.666666999999997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2179324</v>
      </c>
      <c r="B3769">
        <v>1</v>
      </c>
      <c r="C3769" t="s">
        <v>76</v>
      </c>
      <c r="D3769" t="s">
        <v>106</v>
      </c>
      <c r="E3769" t="s">
        <v>161</v>
      </c>
      <c r="F3769" t="s">
        <v>11055</v>
      </c>
      <c r="G3769" t="s">
        <v>163</v>
      </c>
      <c r="H3769" t="s">
        <v>46</v>
      </c>
      <c r="I3769" t="s">
        <v>129</v>
      </c>
      <c r="J3769" t="s">
        <v>130</v>
      </c>
      <c r="K3769" t="s">
        <v>131</v>
      </c>
      <c r="L3769" t="s">
        <v>11056</v>
      </c>
      <c r="M3769" t="s">
        <v>11057</v>
      </c>
      <c r="N3769">
        <v>1.0041666659999999</v>
      </c>
      <c r="O3769">
        <v>1</v>
      </c>
      <c r="P3769">
        <v>549</v>
      </c>
      <c r="Q3769">
        <v>0</v>
      </c>
      <c r="R3769">
        <v>0</v>
      </c>
      <c r="S3769">
        <v>0</v>
      </c>
      <c r="T3769">
        <v>0</v>
      </c>
      <c r="U3769">
        <v>1.004167</v>
      </c>
      <c r="V3769">
        <v>551.28750000000002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2179323</v>
      </c>
      <c r="B3770">
        <v>1</v>
      </c>
      <c r="C3770" t="s">
        <v>76</v>
      </c>
      <c r="D3770" t="s">
        <v>81</v>
      </c>
      <c r="E3770" t="s">
        <v>181</v>
      </c>
      <c r="F3770" t="s">
        <v>11058</v>
      </c>
      <c r="G3770" t="s">
        <v>183</v>
      </c>
      <c r="H3770" t="s">
        <v>46</v>
      </c>
      <c r="I3770" t="s">
        <v>129</v>
      </c>
      <c r="J3770" t="s">
        <v>130</v>
      </c>
      <c r="K3770" t="s">
        <v>131</v>
      </c>
      <c r="L3770" t="s">
        <v>11059</v>
      </c>
      <c r="M3770" t="s">
        <v>11060</v>
      </c>
      <c r="N3770">
        <v>4.5355555550000002</v>
      </c>
      <c r="O3770">
        <v>0</v>
      </c>
      <c r="P3770">
        <v>11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49.891111000000002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2179343</v>
      </c>
      <c r="B3771">
        <v>1</v>
      </c>
      <c r="C3771" t="s">
        <v>77</v>
      </c>
      <c r="D3771" t="s">
        <v>115</v>
      </c>
      <c r="E3771" t="s">
        <v>126</v>
      </c>
      <c r="F3771" t="s">
        <v>11061</v>
      </c>
      <c r="G3771" t="s">
        <v>128</v>
      </c>
      <c r="H3771" t="s">
        <v>46</v>
      </c>
      <c r="I3771" t="s">
        <v>129</v>
      </c>
      <c r="J3771" t="s">
        <v>130</v>
      </c>
      <c r="K3771" t="s">
        <v>131</v>
      </c>
      <c r="L3771" t="s">
        <v>11062</v>
      </c>
      <c r="M3771" t="s">
        <v>11063</v>
      </c>
      <c r="N3771">
        <v>3.0933333329999999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16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49.493333</v>
      </c>
    </row>
    <row r="3772" spans="1:26" x14ac:dyDescent="0.25">
      <c r="A3772">
        <v>2179329</v>
      </c>
      <c r="B3772">
        <v>1</v>
      </c>
      <c r="C3772" t="s">
        <v>76</v>
      </c>
      <c r="D3772" t="s">
        <v>96</v>
      </c>
      <c r="E3772" t="s">
        <v>143</v>
      </c>
      <c r="F3772" t="s">
        <v>11064</v>
      </c>
      <c r="G3772" t="s">
        <v>145</v>
      </c>
      <c r="H3772" t="s">
        <v>47</v>
      </c>
      <c r="I3772" t="s">
        <v>129</v>
      </c>
      <c r="J3772" t="s">
        <v>130</v>
      </c>
      <c r="K3772" t="s">
        <v>131</v>
      </c>
      <c r="L3772" t="s">
        <v>11065</v>
      </c>
      <c r="M3772" t="s">
        <v>11066</v>
      </c>
      <c r="N3772">
        <v>1.998611111</v>
      </c>
      <c r="O3772">
        <v>1</v>
      </c>
      <c r="P3772">
        <v>120</v>
      </c>
      <c r="Q3772">
        <v>0</v>
      </c>
      <c r="R3772">
        <v>0</v>
      </c>
      <c r="S3772">
        <v>0</v>
      </c>
      <c r="T3772">
        <v>0</v>
      </c>
      <c r="U3772">
        <v>1.9986109999999999</v>
      </c>
      <c r="V3772">
        <v>239.83333300000001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2179332</v>
      </c>
      <c r="B3773">
        <v>1</v>
      </c>
      <c r="C3773" t="s">
        <v>76</v>
      </c>
      <c r="D3773" t="s">
        <v>93</v>
      </c>
      <c r="E3773" t="s">
        <v>126</v>
      </c>
      <c r="F3773" t="s">
        <v>11067</v>
      </c>
      <c r="G3773" t="s">
        <v>128</v>
      </c>
      <c r="H3773" t="s">
        <v>46</v>
      </c>
      <c r="I3773" t="s">
        <v>129</v>
      </c>
      <c r="J3773" t="s">
        <v>130</v>
      </c>
      <c r="K3773" t="s">
        <v>131</v>
      </c>
      <c r="L3773" t="s">
        <v>11068</v>
      </c>
      <c r="M3773" t="s">
        <v>11069</v>
      </c>
      <c r="N3773">
        <v>2.5405555550000001</v>
      </c>
      <c r="O3773">
        <v>0</v>
      </c>
      <c r="P3773">
        <v>20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50.811110999999997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2179331</v>
      </c>
      <c r="B3774">
        <v>1</v>
      </c>
      <c r="C3774" t="s">
        <v>76</v>
      </c>
      <c r="D3774" t="s">
        <v>104</v>
      </c>
      <c r="E3774" t="s">
        <v>126</v>
      </c>
      <c r="F3774" t="s">
        <v>11070</v>
      </c>
      <c r="G3774" t="s">
        <v>128</v>
      </c>
      <c r="H3774" t="s">
        <v>46</v>
      </c>
      <c r="I3774" t="s">
        <v>129</v>
      </c>
      <c r="J3774" t="s">
        <v>130</v>
      </c>
      <c r="K3774" t="s">
        <v>131</v>
      </c>
      <c r="L3774" t="s">
        <v>11071</v>
      </c>
      <c r="M3774" t="s">
        <v>11072</v>
      </c>
      <c r="N3774">
        <v>6.227777777</v>
      </c>
      <c r="O3774">
        <v>0</v>
      </c>
      <c r="P3774">
        <v>0</v>
      </c>
      <c r="Q3774">
        <v>0</v>
      </c>
      <c r="R3774">
        <v>7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43.594444000000003</v>
      </c>
      <c r="Y3774">
        <v>0</v>
      </c>
      <c r="Z3774">
        <v>0</v>
      </c>
    </row>
    <row r="3775" spans="1:26" x14ac:dyDescent="0.25">
      <c r="A3775">
        <v>2179339</v>
      </c>
      <c r="B3775">
        <v>1</v>
      </c>
      <c r="C3775" t="s">
        <v>76</v>
      </c>
      <c r="D3775" t="s">
        <v>79</v>
      </c>
      <c r="E3775" t="s">
        <v>143</v>
      </c>
      <c r="F3775" t="s">
        <v>11073</v>
      </c>
      <c r="G3775" t="s">
        <v>145</v>
      </c>
      <c r="H3775" t="s">
        <v>47</v>
      </c>
      <c r="I3775" t="s">
        <v>129</v>
      </c>
      <c r="J3775" t="s">
        <v>130</v>
      </c>
      <c r="K3775" t="s">
        <v>131</v>
      </c>
      <c r="L3775" t="s">
        <v>11074</v>
      </c>
      <c r="M3775" t="s">
        <v>11075</v>
      </c>
      <c r="N3775">
        <v>4.1330555550000003</v>
      </c>
      <c r="O3775">
        <v>1</v>
      </c>
      <c r="P3775">
        <v>21</v>
      </c>
      <c r="Q3775">
        <v>0</v>
      </c>
      <c r="R3775">
        <v>0</v>
      </c>
      <c r="S3775">
        <v>0</v>
      </c>
      <c r="T3775">
        <v>0</v>
      </c>
      <c r="U3775">
        <v>4.1330559999999998</v>
      </c>
      <c r="V3775">
        <v>86.794167000000002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2179341</v>
      </c>
      <c r="B3776">
        <v>1</v>
      </c>
      <c r="C3776" t="s">
        <v>77</v>
      </c>
      <c r="D3776" t="s">
        <v>109</v>
      </c>
      <c r="E3776" t="s">
        <v>161</v>
      </c>
      <c r="F3776" t="s">
        <v>10343</v>
      </c>
      <c r="G3776" t="s">
        <v>402</v>
      </c>
      <c r="H3776" t="s">
        <v>46</v>
      </c>
      <c r="I3776" t="s">
        <v>129</v>
      </c>
      <c r="J3776" t="s">
        <v>130</v>
      </c>
      <c r="K3776" t="s">
        <v>131</v>
      </c>
      <c r="L3776" t="s">
        <v>11076</v>
      </c>
      <c r="M3776" t="s">
        <v>11077</v>
      </c>
      <c r="N3776">
        <v>1.020277777</v>
      </c>
      <c r="O3776">
        <v>1</v>
      </c>
      <c r="P3776">
        <v>928</v>
      </c>
      <c r="Q3776">
        <v>0</v>
      </c>
      <c r="R3776">
        <v>0</v>
      </c>
      <c r="S3776">
        <v>0</v>
      </c>
      <c r="T3776">
        <v>0</v>
      </c>
      <c r="U3776">
        <v>1.020278</v>
      </c>
      <c r="V3776">
        <v>946.81777699999998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2179345</v>
      </c>
      <c r="B3777">
        <v>1</v>
      </c>
      <c r="C3777" t="s">
        <v>76</v>
      </c>
      <c r="D3777" t="s">
        <v>88</v>
      </c>
      <c r="E3777" t="s">
        <v>181</v>
      </c>
      <c r="F3777" t="s">
        <v>11078</v>
      </c>
      <c r="G3777" t="s">
        <v>287</v>
      </c>
      <c r="H3777" t="s">
        <v>46</v>
      </c>
      <c r="I3777" t="s">
        <v>129</v>
      </c>
      <c r="J3777" t="s">
        <v>130</v>
      </c>
      <c r="K3777" t="s">
        <v>131</v>
      </c>
      <c r="L3777" t="s">
        <v>11079</v>
      </c>
      <c r="M3777" t="s">
        <v>11080</v>
      </c>
      <c r="N3777">
        <v>0.509444444</v>
      </c>
      <c r="O3777">
        <v>0</v>
      </c>
      <c r="P3777">
        <v>2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1.0188889999999999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2179349</v>
      </c>
      <c r="B3778">
        <v>1</v>
      </c>
      <c r="C3778" t="s">
        <v>76</v>
      </c>
      <c r="D3778" t="s">
        <v>101</v>
      </c>
      <c r="E3778" t="s">
        <v>126</v>
      </c>
      <c r="F3778" t="s">
        <v>11081</v>
      </c>
      <c r="G3778" t="s">
        <v>128</v>
      </c>
      <c r="H3778" t="s">
        <v>46</v>
      </c>
      <c r="I3778" t="s">
        <v>129</v>
      </c>
      <c r="J3778" t="s">
        <v>130</v>
      </c>
      <c r="K3778" t="s">
        <v>131</v>
      </c>
      <c r="L3778" t="s">
        <v>11082</v>
      </c>
      <c r="M3778" t="s">
        <v>11083</v>
      </c>
      <c r="N3778">
        <v>4.1913888879999996</v>
      </c>
      <c r="O3778">
        <v>0</v>
      </c>
      <c r="P3778">
        <v>33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138.315833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2179354</v>
      </c>
      <c r="B3779">
        <v>1</v>
      </c>
      <c r="C3779" t="s">
        <v>77</v>
      </c>
      <c r="D3779" t="s">
        <v>119</v>
      </c>
      <c r="E3779" t="s">
        <v>143</v>
      </c>
      <c r="F3779" t="s">
        <v>11084</v>
      </c>
      <c r="G3779" t="s">
        <v>136</v>
      </c>
      <c r="H3779" t="s">
        <v>47</v>
      </c>
      <c r="I3779" t="s">
        <v>129</v>
      </c>
      <c r="J3779" t="s">
        <v>130</v>
      </c>
      <c r="K3779" t="s">
        <v>131</v>
      </c>
      <c r="L3779" t="s">
        <v>11085</v>
      </c>
      <c r="M3779" t="s">
        <v>11086</v>
      </c>
      <c r="N3779">
        <v>1.0247222220000001</v>
      </c>
      <c r="O3779">
        <v>4</v>
      </c>
      <c r="P3779">
        <v>82</v>
      </c>
      <c r="Q3779">
        <v>0</v>
      </c>
      <c r="R3779">
        <v>0</v>
      </c>
      <c r="S3779">
        <v>0</v>
      </c>
      <c r="T3779">
        <v>0</v>
      </c>
      <c r="U3779">
        <v>4.0988889999999998</v>
      </c>
      <c r="V3779">
        <v>84.027221999999995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2179363</v>
      </c>
      <c r="B3780">
        <v>1</v>
      </c>
      <c r="C3780" t="s">
        <v>77</v>
      </c>
      <c r="D3780" t="s">
        <v>124</v>
      </c>
      <c r="E3780" t="s">
        <v>181</v>
      </c>
      <c r="F3780" t="s">
        <v>11087</v>
      </c>
      <c r="G3780" t="s">
        <v>183</v>
      </c>
      <c r="H3780" t="s">
        <v>46</v>
      </c>
      <c r="I3780" t="s">
        <v>129</v>
      </c>
      <c r="J3780" t="s">
        <v>130</v>
      </c>
      <c r="K3780" t="s">
        <v>131</v>
      </c>
      <c r="L3780" t="s">
        <v>11088</v>
      </c>
      <c r="M3780" t="s">
        <v>11089</v>
      </c>
      <c r="N3780">
        <v>21.355555554999999</v>
      </c>
      <c r="O3780">
        <v>0</v>
      </c>
      <c r="P3780">
        <v>12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256.26666699999998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2179356</v>
      </c>
      <c r="B3781">
        <v>1</v>
      </c>
      <c r="C3781" t="s">
        <v>76</v>
      </c>
      <c r="D3781" t="s">
        <v>81</v>
      </c>
      <c r="E3781" t="s">
        <v>181</v>
      </c>
      <c r="F3781" t="s">
        <v>11090</v>
      </c>
      <c r="G3781" t="s">
        <v>183</v>
      </c>
      <c r="H3781" t="s">
        <v>46</v>
      </c>
      <c r="I3781" t="s">
        <v>129</v>
      </c>
      <c r="J3781" t="s">
        <v>130</v>
      </c>
      <c r="K3781" t="s">
        <v>131</v>
      </c>
      <c r="L3781" t="s">
        <v>11091</v>
      </c>
      <c r="M3781" t="s">
        <v>11092</v>
      </c>
      <c r="N3781">
        <v>2.3019444440000001</v>
      </c>
      <c r="O3781">
        <v>0</v>
      </c>
      <c r="P3781">
        <v>20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46.038888999999998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2179358</v>
      </c>
      <c r="B3782">
        <v>1</v>
      </c>
      <c r="C3782" t="s">
        <v>77</v>
      </c>
      <c r="D3782" t="s">
        <v>116</v>
      </c>
      <c r="E3782" t="s">
        <v>126</v>
      </c>
      <c r="F3782" t="s">
        <v>11093</v>
      </c>
      <c r="G3782" t="s">
        <v>128</v>
      </c>
      <c r="H3782" t="s">
        <v>46</v>
      </c>
      <c r="I3782" t="s">
        <v>129</v>
      </c>
      <c r="J3782" t="s">
        <v>130</v>
      </c>
      <c r="K3782" t="s">
        <v>131</v>
      </c>
      <c r="L3782" t="s">
        <v>11094</v>
      </c>
      <c r="M3782" t="s">
        <v>11095</v>
      </c>
      <c r="N3782">
        <v>1.052777777</v>
      </c>
      <c r="O3782">
        <v>0</v>
      </c>
      <c r="P3782">
        <v>40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42.111111000000001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2179360</v>
      </c>
      <c r="B3783">
        <v>1</v>
      </c>
      <c r="C3783" t="s">
        <v>76</v>
      </c>
      <c r="D3783" t="s">
        <v>101</v>
      </c>
      <c r="E3783" t="s">
        <v>718</v>
      </c>
      <c r="F3783" t="s">
        <v>11096</v>
      </c>
      <c r="G3783" t="s">
        <v>726</v>
      </c>
      <c r="H3783" t="s">
        <v>46</v>
      </c>
      <c r="I3783" t="s">
        <v>129</v>
      </c>
      <c r="J3783" t="s">
        <v>130</v>
      </c>
      <c r="K3783" t="s">
        <v>131</v>
      </c>
      <c r="L3783" t="s">
        <v>11097</v>
      </c>
      <c r="M3783" t="s">
        <v>11098</v>
      </c>
      <c r="N3783">
        <v>2.1638888879999998</v>
      </c>
      <c r="O3783">
        <v>0</v>
      </c>
      <c r="P3783">
        <v>17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36.786110999999998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2179361</v>
      </c>
      <c r="B3784">
        <v>1</v>
      </c>
      <c r="C3784" t="s">
        <v>76</v>
      </c>
      <c r="D3784" t="s">
        <v>100</v>
      </c>
      <c r="E3784" t="s">
        <v>126</v>
      </c>
      <c r="F3784" t="s">
        <v>11099</v>
      </c>
      <c r="G3784" t="s">
        <v>128</v>
      </c>
      <c r="H3784" t="s">
        <v>46</v>
      </c>
      <c r="I3784" t="s">
        <v>129</v>
      </c>
      <c r="J3784" t="s">
        <v>130</v>
      </c>
      <c r="K3784" t="s">
        <v>131</v>
      </c>
      <c r="L3784" t="s">
        <v>11100</v>
      </c>
      <c r="M3784" t="s">
        <v>11101</v>
      </c>
      <c r="N3784">
        <v>2.97</v>
      </c>
      <c r="O3784">
        <v>0</v>
      </c>
      <c r="P3784">
        <v>13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38.61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2179370</v>
      </c>
      <c r="B3785">
        <v>1</v>
      </c>
      <c r="C3785" t="s">
        <v>77</v>
      </c>
      <c r="D3785" t="s">
        <v>119</v>
      </c>
      <c r="E3785" t="s">
        <v>126</v>
      </c>
      <c r="F3785" t="s">
        <v>11102</v>
      </c>
      <c r="G3785" t="s">
        <v>128</v>
      </c>
      <c r="H3785" t="s">
        <v>46</v>
      </c>
      <c r="I3785" t="s">
        <v>129</v>
      </c>
      <c r="J3785" t="s">
        <v>130</v>
      </c>
      <c r="K3785" t="s">
        <v>131</v>
      </c>
      <c r="L3785" t="s">
        <v>11103</v>
      </c>
      <c r="M3785" t="s">
        <v>11104</v>
      </c>
      <c r="N3785">
        <v>2.4255555549999999</v>
      </c>
      <c r="O3785">
        <v>0</v>
      </c>
      <c r="P3785">
        <v>1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2.4255559999999998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2179366</v>
      </c>
      <c r="B3786">
        <v>1</v>
      </c>
      <c r="C3786" t="s">
        <v>76</v>
      </c>
      <c r="D3786" t="s">
        <v>96</v>
      </c>
      <c r="E3786" t="s">
        <v>126</v>
      </c>
      <c r="F3786" t="s">
        <v>11105</v>
      </c>
      <c r="G3786" t="s">
        <v>128</v>
      </c>
      <c r="H3786" t="s">
        <v>46</v>
      </c>
      <c r="I3786" t="s">
        <v>129</v>
      </c>
      <c r="J3786" t="s">
        <v>130</v>
      </c>
      <c r="K3786" t="s">
        <v>131</v>
      </c>
      <c r="L3786" t="s">
        <v>11106</v>
      </c>
      <c r="M3786" t="s">
        <v>11107</v>
      </c>
      <c r="N3786">
        <v>1.146111111</v>
      </c>
      <c r="O3786">
        <v>0</v>
      </c>
      <c r="P3786">
        <v>2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2.2922220000000002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2179371</v>
      </c>
      <c r="B3787">
        <v>1</v>
      </c>
      <c r="C3787" t="s">
        <v>77</v>
      </c>
      <c r="D3787" t="s">
        <v>111</v>
      </c>
      <c r="E3787" t="s">
        <v>126</v>
      </c>
      <c r="F3787" t="s">
        <v>11108</v>
      </c>
      <c r="G3787" t="s">
        <v>128</v>
      </c>
      <c r="H3787" t="s">
        <v>46</v>
      </c>
      <c r="I3787" t="s">
        <v>129</v>
      </c>
      <c r="J3787" t="s">
        <v>130</v>
      </c>
      <c r="K3787" t="s">
        <v>131</v>
      </c>
      <c r="L3787" t="s">
        <v>11109</v>
      </c>
      <c r="M3787" t="s">
        <v>11110</v>
      </c>
      <c r="N3787">
        <v>1.9288888879999999</v>
      </c>
      <c r="O3787">
        <v>0</v>
      </c>
      <c r="P3787">
        <v>0</v>
      </c>
      <c r="Q3787">
        <v>0</v>
      </c>
      <c r="R3787">
        <v>4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7.7155560000000003</v>
      </c>
      <c r="Y3787">
        <v>0</v>
      </c>
      <c r="Z3787">
        <v>0</v>
      </c>
    </row>
    <row r="3788" spans="1:26" x14ac:dyDescent="0.25">
      <c r="A3788">
        <v>2179368</v>
      </c>
      <c r="B3788">
        <v>1</v>
      </c>
      <c r="C3788" t="s">
        <v>76</v>
      </c>
      <c r="D3788" t="s">
        <v>90</v>
      </c>
      <c r="E3788" t="s">
        <v>181</v>
      </c>
      <c r="F3788" t="s">
        <v>11111</v>
      </c>
      <c r="G3788" t="s">
        <v>194</v>
      </c>
      <c r="H3788" t="s">
        <v>46</v>
      </c>
      <c r="I3788" t="s">
        <v>129</v>
      </c>
      <c r="J3788" t="s">
        <v>130</v>
      </c>
      <c r="K3788" t="s">
        <v>131</v>
      </c>
      <c r="L3788" t="s">
        <v>11112</v>
      </c>
      <c r="M3788" t="s">
        <v>11113</v>
      </c>
      <c r="N3788">
        <v>2.8463888879999999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3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8.5391670000000008</v>
      </c>
    </row>
    <row r="3789" spans="1:26" x14ac:dyDescent="0.25">
      <c r="A3789">
        <v>2179373</v>
      </c>
      <c r="B3789">
        <v>1</v>
      </c>
      <c r="C3789" t="s">
        <v>76</v>
      </c>
      <c r="D3789" t="s">
        <v>99</v>
      </c>
      <c r="E3789" t="s">
        <v>161</v>
      </c>
      <c r="F3789" t="s">
        <v>6058</v>
      </c>
      <c r="G3789" t="s">
        <v>402</v>
      </c>
      <c r="H3789" t="s">
        <v>46</v>
      </c>
      <c r="I3789" t="s">
        <v>129</v>
      </c>
      <c r="J3789" t="s">
        <v>130</v>
      </c>
      <c r="K3789" t="s">
        <v>131</v>
      </c>
      <c r="L3789" t="s">
        <v>11114</v>
      </c>
      <c r="M3789" t="s">
        <v>11115</v>
      </c>
      <c r="N3789">
        <v>0.86194444400000003</v>
      </c>
      <c r="O3789">
        <v>0</v>
      </c>
      <c r="P3789">
        <v>11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9.4813890000000001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2179369</v>
      </c>
      <c r="B3790">
        <v>1</v>
      </c>
      <c r="C3790" t="s">
        <v>76</v>
      </c>
      <c r="D3790" t="s">
        <v>100</v>
      </c>
      <c r="E3790" t="s">
        <v>181</v>
      </c>
      <c r="F3790" t="s">
        <v>11116</v>
      </c>
      <c r="G3790" t="s">
        <v>194</v>
      </c>
      <c r="H3790" t="s">
        <v>46</v>
      </c>
      <c r="I3790" t="s">
        <v>129</v>
      </c>
      <c r="J3790" t="s">
        <v>130</v>
      </c>
      <c r="K3790" t="s">
        <v>131</v>
      </c>
      <c r="L3790" t="s">
        <v>11117</v>
      </c>
      <c r="M3790" t="s">
        <v>11118</v>
      </c>
      <c r="N3790">
        <v>0.71833333300000002</v>
      </c>
      <c r="O3790">
        <v>0</v>
      </c>
      <c r="P3790">
        <v>8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5.7466670000000004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2179392</v>
      </c>
      <c r="B3791">
        <v>1</v>
      </c>
      <c r="C3791" t="s">
        <v>76</v>
      </c>
      <c r="D3791" t="s">
        <v>107</v>
      </c>
      <c r="E3791" t="s">
        <v>181</v>
      </c>
      <c r="F3791" t="s">
        <v>10957</v>
      </c>
      <c r="G3791" t="s">
        <v>1384</v>
      </c>
      <c r="H3791" t="s">
        <v>46</v>
      </c>
      <c r="I3791" t="s">
        <v>129</v>
      </c>
      <c r="J3791" t="s">
        <v>130</v>
      </c>
      <c r="K3791" t="s">
        <v>131</v>
      </c>
      <c r="L3791" t="s">
        <v>11119</v>
      </c>
      <c r="M3791" t="s">
        <v>11120</v>
      </c>
      <c r="N3791">
        <v>2.628333333</v>
      </c>
      <c r="O3791">
        <v>0</v>
      </c>
      <c r="P3791">
        <v>9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23.655000000000001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2179375</v>
      </c>
      <c r="B3792">
        <v>1</v>
      </c>
      <c r="C3792" t="s">
        <v>76</v>
      </c>
      <c r="D3792" t="s">
        <v>104</v>
      </c>
      <c r="E3792" t="s">
        <v>134</v>
      </c>
      <c r="F3792" t="s">
        <v>3879</v>
      </c>
      <c r="G3792" t="s">
        <v>136</v>
      </c>
      <c r="H3792" t="s">
        <v>47</v>
      </c>
      <c r="I3792" t="s">
        <v>129</v>
      </c>
      <c r="J3792" t="s">
        <v>130</v>
      </c>
      <c r="K3792" t="s">
        <v>131</v>
      </c>
      <c r="L3792" t="s">
        <v>11121</v>
      </c>
      <c r="M3792" t="s">
        <v>11122</v>
      </c>
      <c r="N3792">
        <v>0.40527777700000001</v>
      </c>
      <c r="O3792">
        <v>0</v>
      </c>
      <c r="P3792">
        <v>0</v>
      </c>
      <c r="Q3792">
        <v>0</v>
      </c>
      <c r="R3792">
        <v>0</v>
      </c>
      <c r="S3792">
        <v>18</v>
      </c>
      <c r="T3792">
        <v>490</v>
      </c>
      <c r="U3792">
        <v>0</v>
      </c>
      <c r="V3792">
        <v>0</v>
      </c>
      <c r="W3792">
        <v>0</v>
      </c>
      <c r="X3792">
        <v>0</v>
      </c>
      <c r="Y3792">
        <v>7.2949999999999999</v>
      </c>
      <c r="Z3792">
        <v>198.58611099999999</v>
      </c>
    </row>
    <row r="3793" spans="1:26" x14ac:dyDescent="0.25">
      <c r="A3793">
        <v>2179381</v>
      </c>
      <c r="B3793">
        <v>1</v>
      </c>
      <c r="C3793" t="s">
        <v>76</v>
      </c>
      <c r="D3793" t="s">
        <v>96</v>
      </c>
      <c r="E3793" t="s">
        <v>143</v>
      </c>
      <c r="F3793" t="s">
        <v>11123</v>
      </c>
      <c r="G3793" t="s">
        <v>145</v>
      </c>
      <c r="H3793" t="s">
        <v>47</v>
      </c>
      <c r="I3793" t="s">
        <v>129</v>
      </c>
      <c r="J3793" t="s">
        <v>130</v>
      </c>
      <c r="K3793" t="s">
        <v>131</v>
      </c>
      <c r="L3793" t="s">
        <v>11124</v>
      </c>
      <c r="M3793" t="s">
        <v>11125</v>
      </c>
      <c r="N3793">
        <v>0.61499999999999999</v>
      </c>
      <c r="O3793">
        <v>1</v>
      </c>
      <c r="P3793">
        <v>102</v>
      </c>
      <c r="Q3793">
        <v>0</v>
      </c>
      <c r="R3793">
        <v>0</v>
      </c>
      <c r="S3793">
        <v>0</v>
      </c>
      <c r="T3793">
        <v>0</v>
      </c>
      <c r="U3793">
        <v>0.61499999999999999</v>
      </c>
      <c r="V3793">
        <v>62.73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2179388</v>
      </c>
      <c r="B3794">
        <v>1</v>
      </c>
      <c r="C3794" t="s">
        <v>76</v>
      </c>
      <c r="D3794" t="s">
        <v>104</v>
      </c>
      <c r="E3794" t="s">
        <v>134</v>
      </c>
      <c r="F3794" t="s">
        <v>11126</v>
      </c>
      <c r="G3794" t="s">
        <v>136</v>
      </c>
      <c r="H3794" t="s">
        <v>47</v>
      </c>
      <c r="I3794" t="s">
        <v>129</v>
      </c>
      <c r="J3794" t="s">
        <v>130</v>
      </c>
      <c r="K3794" t="s">
        <v>131</v>
      </c>
      <c r="L3794" t="s">
        <v>11127</v>
      </c>
      <c r="M3794" t="s">
        <v>11128</v>
      </c>
      <c r="N3794">
        <v>1.7475000000000001</v>
      </c>
      <c r="O3794">
        <v>0</v>
      </c>
      <c r="P3794">
        <v>0</v>
      </c>
      <c r="Q3794">
        <v>0</v>
      </c>
      <c r="R3794">
        <v>0</v>
      </c>
      <c r="S3794">
        <v>17</v>
      </c>
      <c r="T3794">
        <v>568</v>
      </c>
      <c r="U3794">
        <v>0</v>
      </c>
      <c r="V3794">
        <v>0</v>
      </c>
      <c r="W3794">
        <v>0</v>
      </c>
      <c r="X3794">
        <v>0</v>
      </c>
      <c r="Y3794">
        <v>29.7075</v>
      </c>
      <c r="Z3794">
        <v>992.58</v>
      </c>
    </row>
    <row r="3795" spans="1:26" x14ac:dyDescent="0.25">
      <c r="A3795">
        <v>2179385</v>
      </c>
      <c r="B3795">
        <v>1</v>
      </c>
      <c r="C3795" t="s">
        <v>77</v>
      </c>
      <c r="D3795" t="s">
        <v>114</v>
      </c>
      <c r="E3795" t="s">
        <v>126</v>
      </c>
      <c r="F3795" t="s">
        <v>11129</v>
      </c>
      <c r="G3795" t="s">
        <v>128</v>
      </c>
      <c r="H3795" t="s">
        <v>46</v>
      </c>
      <c r="I3795" t="s">
        <v>129</v>
      </c>
      <c r="J3795" t="s">
        <v>130</v>
      </c>
      <c r="K3795" t="s">
        <v>131</v>
      </c>
      <c r="L3795" t="s">
        <v>11130</v>
      </c>
      <c r="M3795" t="s">
        <v>11131</v>
      </c>
      <c r="N3795">
        <v>3.1777777770000002</v>
      </c>
      <c r="O3795">
        <v>0</v>
      </c>
      <c r="P3795">
        <v>14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44.488889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2179384</v>
      </c>
      <c r="B3796">
        <v>1</v>
      </c>
      <c r="C3796" t="s">
        <v>76</v>
      </c>
      <c r="D3796" t="s">
        <v>78</v>
      </c>
      <c r="E3796" t="s">
        <v>126</v>
      </c>
      <c r="F3796" t="s">
        <v>11132</v>
      </c>
      <c r="G3796" t="s">
        <v>152</v>
      </c>
      <c r="H3796" t="s">
        <v>46</v>
      </c>
      <c r="I3796" t="s">
        <v>129</v>
      </c>
      <c r="J3796" t="s">
        <v>130</v>
      </c>
      <c r="K3796" t="s">
        <v>131</v>
      </c>
      <c r="L3796" t="s">
        <v>11133</v>
      </c>
      <c r="M3796" t="s">
        <v>11134</v>
      </c>
      <c r="N3796">
        <v>1.380833333</v>
      </c>
      <c r="O3796">
        <v>0</v>
      </c>
      <c r="P3796">
        <v>36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49.71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2179386</v>
      </c>
      <c r="B3797">
        <v>1</v>
      </c>
      <c r="C3797" t="s">
        <v>77</v>
      </c>
      <c r="D3797" t="s">
        <v>121</v>
      </c>
      <c r="E3797" t="s">
        <v>181</v>
      </c>
      <c r="F3797" t="s">
        <v>11135</v>
      </c>
      <c r="G3797" t="s">
        <v>163</v>
      </c>
      <c r="H3797" t="s">
        <v>46</v>
      </c>
      <c r="I3797" t="s">
        <v>129</v>
      </c>
      <c r="J3797" t="s">
        <v>130</v>
      </c>
      <c r="K3797" t="s">
        <v>131</v>
      </c>
      <c r="L3797" t="s">
        <v>11136</v>
      </c>
      <c r="M3797" t="s">
        <v>11137</v>
      </c>
      <c r="N3797">
        <v>1.838055555</v>
      </c>
      <c r="O3797">
        <v>0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1.8380559999999999</v>
      </c>
      <c r="Y3797">
        <v>0</v>
      </c>
      <c r="Z3797">
        <v>0</v>
      </c>
    </row>
    <row r="3798" spans="1:26" x14ac:dyDescent="0.25">
      <c r="A3798">
        <v>2179404</v>
      </c>
      <c r="B3798">
        <v>1</v>
      </c>
      <c r="C3798" t="s">
        <v>76</v>
      </c>
      <c r="D3798" t="s">
        <v>104</v>
      </c>
      <c r="E3798" t="s">
        <v>126</v>
      </c>
      <c r="F3798" t="s">
        <v>11138</v>
      </c>
      <c r="G3798" t="s">
        <v>128</v>
      </c>
      <c r="H3798" t="s">
        <v>46</v>
      </c>
      <c r="I3798" t="s">
        <v>129</v>
      </c>
      <c r="J3798" t="s">
        <v>130</v>
      </c>
      <c r="K3798" t="s">
        <v>131</v>
      </c>
      <c r="L3798" t="s">
        <v>11139</v>
      </c>
      <c r="M3798" t="s">
        <v>11140</v>
      </c>
      <c r="N3798">
        <v>3.747222222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23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86.186110999999997</v>
      </c>
    </row>
    <row r="3799" spans="1:26" x14ac:dyDescent="0.25">
      <c r="A3799">
        <v>2180030</v>
      </c>
      <c r="B3799">
        <v>1</v>
      </c>
      <c r="C3799" t="s">
        <v>77</v>
      </c>
      <c r="D3799" t="s">
        <v>124</v>
      </c>
      <c r="E3799" t="s">
        <v>181</v>
      </c>
      <c r="F3799" t="s">
        <v>11141</v>
      </c>
      <c r="G3799" t="s">
        <v>183</v>
      </c>
      <c r="H3799" t="s">
        <v>46</v>
      </c>
      <c r="I3799" t="s">
        <v>129</v>
      </c>
      <c r="J3799" t="s">
        <v>130</v>
      </c>
      <c r="K3799" t="s">
        <v>131</v>
      </c>
      <c r="L3799" t="s">
        <v>11142</v>
      </c>
      <c r="M3799" t="s">
        <v>11143</v>
      </c>
      <c r="N3799">
        <v>43.097499999999997</v>
      </c>
      <c r="O3799">
        <v>0</v>
      </c>
      <c r="P3799">
        <v>3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129.29249999999999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2179391</v>
      </c>
      <c r="B3800">
        <v>1</v>
      </c>
      <c r="C3800" t="s">
        <v>76</v>
      </c>
      <c r="D3800" t="s">
        <v>89</v>
      </c>
      <c r="E3800" t="s">
        <v>126</v>
      </c>
      <c r="F3800" t="s">
        <v>11144</v>
      </c>
      <c r="G3800" t="s">
        <v>140</v>
      </c>
      <c r="H3800" t="s">
        <v>46</v>
      </c>
      <c r="I3800" t="s">
        <v>129</v>
      </c>
      <c r="J3800" t="s">
        <v>130</v>
      </c>
      <c r="K3800" t="s">
        <v>131</v>
      </c>
      <c r="L3800" t="s">
        <v>11145</v>
      </c>
      <c r="M3800" t="s">
        <v>11146</v>
      </c>
      <c r="N3800">
        <v>3.7436111109999999</v>
      </c>
      <c r="O3800">
        <v>0</v>
      </c>
      <c r="P3800">
        <v>21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78.615832999999995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2179395</v>
      </c>
      <c r="B3801">
        <v>1</v>
      </c>
      <c r="C3801" t="s">
        <v>76</v>
      </c>
      <c r="D3801" t="s">
        <v>99</v>
      </c>
      <c r="E3801" t="s">
        <v>181</v>
      </c>
      <c r="F3801" t="s">
        <v>11147</v>
      </c>
      <c r="G3801" t="s">
        <v>287</v>
      </c>
      <c r="H3801" t="s">
        <v>46</v>
      </c>
      <c r="I3801" t="s">
        <v>129</v>
      </c>
      <c r="J3801" t="s">
        <v>130</v>
      </c>
      <c r="K3801" t="s">
        <v>131</v>
      </c>
      <c r="L3801" t="s">
        <v>11148</v>
      </c>
      <c r="M3801" t="s">
        <v>11149</v>
      </c>
      <c r="N3801">
        <v>0.85444444399999997</v>
      </c>
      <c r="O3801">
        <v>0</v>
      </c>
      <c r="P3801">
        <v>4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3.4177780000000002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2179398</v>
      </c>
      <c r="B3802">
        <v>1</v>
      </c>
      <c r="C3802" t="s">
        <v>76</v>
      </c>
      <c r="D3802" t="s">
        <v>84</v>
      </c>
      <c r="E3802" t="s">
        <v>181</v>
      </c>
      <c r="F3802" t="s">
        <v>11150</v>
      </c>
      <c r="G3802" t="s">
        <v>287</v>
      </c>
      <c r="H3802" t="s">
        <v>46</v>
      </c>
      <c r="I3802" t="s">
        <v>129</v>
      </c>
      <c r="J3802" t="s">
        <v>130</v>
      </c>
      <c r="K3802" t="s">
        <v>131</v>
      </c>
      <c r="L3802" t="s">
        <v>11151</v>
      </c>
      <c r="M3802" t="s">
        <v>11152</v>
      </c>
      <c r="N3802">
        <v>1.5049999999999999</v>
      </c>
      <c r="O3802">
        <v>0</v>
      </c>
      <c r="P3802">
        <v>1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1.5049999999999999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2179401</v>
      </c>
      <c r="B3803">
        <v>1</v>
      </c>
      <c r="C3803" t="s">
        <v>77</v>
      </c>
      <c r="D3803" t="s">
        <v>114</v>
      </c>
      <c r="E3803" t="s">
        <v>134</v>
      </c>
      <c r="F3803" t="s">
        <v>10648</v>
      </c>
      <c r="G3803" t="s">
        <v>136</v>
      </c>
      <c r="H3803" t="s">
        <v>47</v>
      </c>
      <c r="I3803" t="s">
        <v>129</v>
      </c>
      <c r="J3803" t="s">
        <v>130</v>
      </c>
      <c r="K3803" t="s">
        <v>131</v>
      </c>
      <c r="L3803" t="s">
        <v>11153</v>
      </c>
      <c r="M3803" t="s">
        <v>11154</v>
      </c>
      <c r="N3803">
        <v>0.77305555500000001</v>
      </c>
      <c r="O3803">
        <v>109</v>
      </c>
      <c r="P3803">
        <v>474</v>
      </c>
      <c r="Q3803">
        <v>0</v>
      </c>
      <c r="R3803">
        <v>0</v>
      </c>
      <c r="S3803">
        <v>27</v>
      </c>
      <c r="T3803">
        <v>559</v>
      </c>
      <c r="U3803">
        <v>84.263054999999994</v>
      </c>
      <c r="V3803">
        <v>366.42833300000001</v>
      </c>
      <c r="W3803">
        <v>0</v>
      </c>
      <c r="X3803">
        <v>0</v>
      </c>
      <c r="Y3803">
        <v>20.872499999999999</v>
      </c>
      <c r="Z3803">
        <v>432.13805500000001</v>
      </c>
    </row>
    <row r="3804" spans="1:26" x14ac:dyDescent="0.25">
      <c r="A3804">
        <v>2179407</v>
      </c>
      <c r="B3804">
        <v>1</v>
      </c>
      <c r="C3804" t="s">
        <v>76</v>
      </c>
      <c r="D3804" t="s">
        <v>79</v>
      </c>
      <c r="E3804" t="s">
        <v>161</v>
      </c>
      <c r="F3804" t="s">
        <v>6939</v>
      </c>
      <c r="G3804" t="s">
        <v>402</v>
      </c>
      <c r="H3804" t="s">
        <v>46</v>
      </c>
      <c r="I3804" t="s">
        <v>129</v>
      </c>
      <c r="J3804" t="s">
        <v>130</v>
      </c>
      <c r="K3804" t="s">
        <v>131</v>
      </c>
      <c r="L3804" t="s">
        <v>11155</v>
      </c>
      <c r="M3804" t="s">
        <v>11156</v>
      </c>
      <c r="N3804">
        <v>2.6608333329999998</v>
      </c>
      <c r="O3804">
        <v>1</v>
      </c>
      <c r="P3804">
        <v>14</v>
      </c>
      <c r="Q3804">
        <v>0</v>
      </c>
      <c r="R3804">
        <v>0</v>
      </c>
      <c r="S3804">
        <v>0</v>
      </c>
      <c r="T3804">
        <v>0</v>
      </c>
      <c r="U3804">
        <v>2.6608329999999998</v>
      </c>
      <c r="V3804">
        <v>37.251666999999998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2179406</v>
      </c>
      <c r="B3805">
        <v>1</v>
      </c>
      <c r="C3805" t="s">
        <v>76</v>
      </c>
      <c r="D3805" t="s">
        <v>79</v>
      </c>
      <c r="E3805" t="s">
        <v>134</v>
      </c>
      <c r="F3805" t="s">
        <v>4938</v>
      </c>
      <c r="G3805" t="s">
        <v>201</v>
      </c>
      <c r="H3805" t="s">
        <v>47</v>
      </c>
      <c r="I3805" t="s">
        <v>129</v>
      </c>
      <c r="J3805" t="s">
        <v>130</v>
      </c>
      <c r="K3805" t="s">
        <v>131</v>
      </c>
      <c r="L3805" t="s">
        <v>11157</v>
      </c>
      <c r="M3805" t="s">
        <v>11158</v>
      </c>
      <c r="N3805">
        <v>0.199444444</v>
      </c>
      <c r="O3805">
        <v>62</v>
      </c>
      <c r="P3805">
        <v>793</v>
      </c>
      <c r="Q3805">
        <v>0</v>
      </c>
      <c r="R3805">
        <v>0</v>
      </c>
      <c r="S3805">
        <v>0</v>
      </c>
      <c r="T3805">
        <v>0</v>
      </c>
      <c r="U3805">
        <v>12.365556</v>
      </c>
      <c r="V3805">
        <v>158.15944400000001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2179411</v>
      </c>
      <c r="B3806">
        <v>1</v>
      </c>
      <c r="C3806" t="s">
        <v>77</v>
      </c>
      <c r="D3806" t="s">
        <v>110</v>
      </c>
      <c r="E3806" t="s">
        <v>134</v>
      </c>
      <c r="F3806" t="s">
        <v>11159</v>
      </c>
      <c r="G3806" t="s">
        <v>136</v>
      </c>
      <c r="H3806" t="s">
        <v>47</v>
      </c>
      <c r="I3806" t="s">
        <v>129</v>
      </c>
      <c r="J3806" t="s">
        <v>130</v>
      </c>
      <c r="K3806" t="s">
        <v>131</v>
      </c>
      <c r="L3806" t="s">
        <v>11160</v>
      </c>
      <c r="M3806" t="s">
        <v>11161</v>
      </c>
      <c r="N3806">
        <v>0.58305555499999995</v>
      </c>
      <c r="O3806">
        <v>0</v>
      </c>
      <c r="P3806">
        <v>0</v>
      </c>
      <c r="Q3806">
        <v>7</v>
      </c>
      <c r="R3806">
        <v>24</v>
      </c>
      <c r="S3806">
        <v>48</v>
      </c>
      <c r="T3806">
        <v>2350</v>
      </c>
      <c r="U3806">
        <v>0</v>
      </c>
      <c r="V3806">
        <v>0</v>
      </c>
      <c r="W3806">
        <v>4.0813889999999997</v>
      </c>
      <c r="X3806">
        <v>13.993333</v>
      </c>
      <c r="Y3806">
        <v>27.986667000000001</v>
      </c>
      <c r="Z3806">
        <v>1370.180554</v>
      </c>
    </row>
    <row r="3807" spans="1:26" x14ac:dyDescent="0.25">
      <c r="A3807">
        <v>2179419</v>
      </c>
      <c r="B3807">
        <v>1</v>
      </c>
      <c r="C3807" t="s">
        <v>77</v>
      </c>
      <c r="D3807" t="s">
        <v>123</v>
      </c>
      <c r="E3807" t="s">
        <v>126</v>
      </c>
      <c r="F3807" t="s">
        <v>9902</v>
      </c>
      <c r="G3807" t="s">
        <v>128</v>
      </c>
      <c r="H3807" t="s">
        <v>46</v>
      </c>
      <c r="I3807" t="s">
        <v>129</v>
      </c>
      <c r="J3807" t="s">
        <v>130</v>
      </c>
      <c r="K3807" t="s">
        <v>131</v>
      </c>
      <c r="L3807" t="s">
        <v>11162</v>
      </c>
      <c r="M3807" t="s">
        <v>11163</v>
      </c>
      <c r="N3807">
        <v>12.442222222</v>
      </c>
      <c r="O3807">
        <v>0</v>
      </c>
      <c r="P3807">
        <v>37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460.36222199999997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2179424</v>
      </c>
      <c r="B3808">
        <v>1</v>
      </c>
      <c r="C3808" t="s">
        <v>76</v>
      </c>
      <c r="D3808" t="s">
        <v>84</v>
      </c>
      <c r="E3808" t="s">
        <v>181</v>
      </c>
      <c r="F3808" t="s">
        <v>11164</v>
      </c>
      <c r="G3808" t="s">
        <v>128</v>
      </c>
      <c r="H3808" t="s">
        <v>46</v>
      </c>
      <c r="I3808" t="s">
        <v>129</v>
      </c>
      <c r="J3808" t="s">
        <v>130</v>
      </c>
      <c r="K3808" t="s">
        <v>131</v>
      </c>
      <c r="L3808" t="s">
        <v>11165</v>
      </c>
      <c r="M3808" t="s">
        <v>11166</v>
      </c>
      <c r="N3808">
        <v>2.3125</v>
      </c>
      <c r="O3808">
        <v>0</v>
      </c>
      <c r="P3808">
        <v>5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11.5625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2179427</v>
      </c>
      <c r="B3809">
        <v>1</v>
      </c>
      <c r="C3809" t="s">
        <v>76</v>
      </c>
      <c r="D3809" t="s">
        <v>86</v>
      </c>
      <c r="E3809" t="s">
        <v>718</v>
      </c>
      <c r="F3809" t="s">
        <v>11167</v>
      </c>
      <c r="G3809" t="s">
        <v>128</v>
      </c>
      <c r="H3809" t="s">
        <v>46</v>
      </c>
      <c r="I3809" t="s">
        <v>129</v>
      </c>
      <c r="J3809" t="s">
        <v>130</v>
      </c>
      <c r="K3809" t="s">
        <v>131</v>
      </c>
      <c r="L3809" t="s">
        <v>11168</v>
      </c>
      <c r="M3809" t="s">
        <v>11169</v>
      </c>
      <c r="N3809">
        <v>1.759166666</v>
      </c>
      <c r="O3809">
        <v>0</v>
      </c>
      <c r="P3809">
        <v>84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147.77000000000001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2179442</v>
      </c>
      <c r="B3810">
        <v>1</v>
      </c>
      <c r="C3810" t="s">
        <v>76</v>
      </c>
      <c r="D3810" t="s">
        <v>104</v>
      </c>
      <c r="E3810" t="s">
        <v>126</v>
      </c>
      <c r="F3810" t="s">
        <v>9978</v>
      </c>
      <c r="G3810" t="s">
        <v>128</v>
      </c>
      <c r="H3810" t="s">
        <v>46</v>
      </c>
      <c r="I3810" t="s">
        <v>129</v>
      </c>
      <c r="J3810" t="s">
        <v>130</v>
      </c>
      <c r="K3810" t="s">
        <v>131</v>
      </c>
      <c r="L3810" t="s">
        <v>11170</v>
      </c>
      <c r="M3810" t="s">
        <v>11171</v>
      </c>
      <c r="N3810">
        <v>5.5811111110000002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10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55.811110999999997</v>
      </c>
    </row>
    <row r="3811" spans="1:26" x14ac:dyDescent="0.25">
      <c r="A3811">
        <v>2179448</v>
      </c>
      <c r="B3811">
        <v>1</v>
      </c>
      <c r="C3811" t="s">
        <v>76</v>
      </c>
      <c r="D3811" t="s">
        <v>81</v>
      </c>
      <c r="E3811" t="s">
        <v>126</v>
      </c>
      <c r="F3811" t="s">
        <v>11001</v>
      </c>
      <c r="G3811" t="s">
        <v>128</v>
      </c>
      <c r="H3811" t="s">
        <v>46</v>
      </c>
      <c r="I3811" t="s">
        <v>129</v>
      </c>
      <c r="J3811" t="s">
        <v>130</v>
      </c>
      <c r="K3811" t="s">
        <v>131</v>
      </c>
      <c r="L3811" t="s">
        <v>11172</v>
      </c>
      <c r="M3811" t="s">
        <v>11173</v>
      </c>
      <c r="N3811">
        <v>5.7552777769999999</v>
      </c>
      <c r="O3811">
        <v>0</v>
      </c>
      <c r="P3811">
        <v>153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880.5575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2179454</v>
      </c>
      <c r="B3812">
        <v>1</v>
      </c>
      <c r="C3812" t="s">
        <v>76</v>
      </c>
      <c r="D3812" t="s">
        <v>81</v>
      </c>
      <c r="E3812" t="s">
        <v>181</v>
      </c>
      <c r="F3812" t="s">
        <v>8116</v>
      </c>
      <c r="G3812" t="s">
        <v>287</v>
      </c>
      <c r="H3812" t="s">
        <v>46</v>
      </c>
      <c r="I3812" t="s">
        <v>129</v>
      </c>
      <c r="J3812" t="s">
        <v>130</v>
      </c>
      <c r="K3812" t="s">
        <v>131</v>
      </c>
      <c r="L3812" t="s">
        <v>11172</v>
      </c>
      <c r="M3812" t="s">
        <v>11174</v>
      </c>
      <c r="N3812">
        <v>3.0449999999999999</v>
      </c>
      <c r="O3812">
        <v>0</v>
      </c>
      <c r="P3812">
        <v>11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33.494999999999997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2179449</v>
      </c>
      <c r="B3813">
        <v>1</v>
      </c>
      <c r="C3813" t="s">
        <v>76</v>
      </c>
      <c r="D3813" t="s">
        <v>100</v>
      </c>
      <c r="E3813" t="s">
        <v>161</v>
      </c>
      <c r="F3813" t="s">
        <v>11175</v>
      </c>
      <c r="G3813" t="s">
        <v>402</v>
      </c>
      <c r="H3813" t="s">
        <v>46</v>
      </c>
      <c r="I3813" t="s">
        <v>129</v>
      </c>
      <c r="J3813" t="s">
        <v>130</v>
      </c>
      <c r="K3813" t="s">
        <v>131</v>
      </c>
      <c r="L3813" t="s">
        <v>11176</v>
      </c>
      <c r="M3813" t="s">
        <v>11177</v>
      </c>
      <c r="N3813">
        <v>1.3888888880000001</v>
      </c>
      <c r="O3813">
        <v>1</v>
      </c>
      <c r="P3813">
        <v>252</v>
      </c>
      <c r="Q3813">
        <v>0</v>
      </c>
      <c r="R3813">
        <v>0</v>
      </c>
      <c r="S3813">
        <v>0</v>
      </c>
      <c r="T3813">
        <v>0</v>
      </c>
      <c r="U3813">
        <v>1.388889</v>
      </c>
      <c r="V3813">
        <v>350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2179447</v>
      </c>
      <c r="B3814">
        <v>1</v>
      </c>
      <c r="C3814" t="s">
        <v>76</v>
      </c>
      <c r="D3814" t="s">
        <v>102</v>
      </c>
      <c r="E3814" t="s">
        <v>126</v>
      </c>
      <c r="F3814" t="s">
        <v>2911</v>
      </c>
      <c r="G3814" t="s">
        <v>128</v>
      </c>
      <c r="H3814" t="s">
        <v>46</v>
      </c>
      <c r="I3814" t="s">
        <v>129</v>
      </c>
      <c r="J3814" t="s">
        <v>130</v>
      </c>
      <c r="K3814" t="s">
        <v>131</v>
      </c>
      <c r="L3814" t="s">
        <v>11178</v>
      </c>
      <c r="M3814" t="s">
        <v>11179</v>
      </c>
      <c r="N3814">
        <v>2.4494444440000001</v>
      </c>
      <c r="O3814">
        <v>0</v>
      </c>
      <c r="P3814">
        <v>6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14.696667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2179450</v>
      </c>
      <c r="B3815">
        <v>1</v>
      </c>
      <c r="C3815" t="s">
        <v>77</v>
      </c>
      <c r="D3815" t="s">
        <v>109</v>
      </c>
      <c r="E3815" t="s">
        <v>161</v>
      </c>
      <c r="F3815" t="s">
        <v>11180</v>
      </c>
      <c r="G3815" t="s">
        <v>402</v>
      </c>
      <c r="H3815" t="s">
        <v>46</v>
      </c>
      <c r="I3815" t="s">
        <v>129</v>
      </c>
      <c r="J3815" t="s">
        <v>130</v>
      </c>
      <c r="K3815" t="s">
        <v>131</v>
      </c>
      <c r="L3815" t="s">
        <v>11181</v>
      </c>
      <c r="M3815" t="s">
        <v>11182</v>
      </c>
      <c r="N3815">
        <v>3.8438888879999999</v>
      </c>
      <c r="O3815">
        <v>0</v>
      </c>
      <c r="P3815">
        <v>0</v>
      </c>
      <c r="Q3815">
        <v>0</v>
      </c>
      <c r="R3815">
        <v>0</v>
      </c>
      <c r="S3815">
        <v>1</v>
      </c>
      <c r="T3815">
        <v>38</v>
      </c>
      <c r="U3815">
        <v>0</v>
      </c>
      <c r="V3815">
        <v>0</v>
      </c>
      <c r="W3815">
        <v>0</v>
      </c>
      <c r="X3815">
        <v>0</v>
      </c>
      <c r="Y3815">
        <v>3.8438889999999999</v>
      </c>
      <c r="Z3815">
        <v>146.067778</v>
      </c>
    </row>
    <row r="3816" spans="1:26" x14ac:dyDescent="0.25">
      <c r="A3816">
        <v>2179453</v>
      </c>
      <c r="B3816">
        <v>1</v>
      </c>
      <c r="C3816" t="s">
        <v>76</v>
      </c>
      <c r="D3816" t="s">
        <v>92</v>
      </c>
      <c r="E3816" t="s">
        <v>181</v>
      </c>
      <c r="F3816" t="s">
        <v>11183</v>
      </c>
      <c r="G3816" t="s">
        <v>194</v>
      </c>
      <c r="H3816" t="s">
        <v>46</v>
      </c>
      <c r="I3816" t="s">
        <v>129</v>
      </c>
      <c r="J3816" t="s">
        <v>130</v>
      </c>
      <c r="K3816" t="s">
        <v>131</v>
      </c>
      <c r="L3816" t="s">
        <v>11184</v>
      </c>
      <c r="M3816" t="s">
        <v>11185</v>
      </c>
      <c r="N3816">
        <v>2.7119444439999998</v>
      </c>
      <c r="O3816">
        <v>0</v>
      </c>
      <c r="P3816">
        <v>0</v>
      </c>
      <c r="Q3816">
        <v>0</v>
      </c>
      <c r="R3816">
        <v>3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8.1358329999999999</v>
      </c>
      <c r="Y3816">
        <v>0</v>
      </c>
      <c r="Z3816">
        <v>0</v>
      </c>
    </row>
    <row r="3817" spans="1:26" x14ac:dyDescent="0.25">
      <c r="A3817">
        <v>2179457</v>
      </c>
      <c r="B3817">
        <v>1</v>
      </c>
      <c r="C3817" t="s">
        <v>76</v>
      </c>
      <c r="D3817" t="s">
        <v>81</v>
      </c>
      <c r="E3817" t="s">
        <v>181</v>
      </c>
      <c r="F3817" t="s">
        <v>11186</v>
      </c>
      <c r="G3817" t="s">
        <v>287</v>
      </c>
      <c r="H3817" t="s">
        <v>46</v>
      </c>
      <c r="I3817" t="s">
        <v>129</v>
      </c>
      <c r="J3817" t="s">
        <v>130</v>
      </c>
      <c r="K3817" t="s">
        <v>131</v>
      </c>
      <c r="L3817" t="s">
        <v>11187</v>
      </c>
      <c r="M3817" t="s">
        <v>11188</v>
      </c>
      <c r="N3817">
        <v>2.8222222220000002</v>
      </c>
      <c r="O3817">
        <v>0</v>
      </c>
      <c r="P3817">
        <v>16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45.155555999999997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2179458</v>
      </c>
      <c r="B3818">
        <v>1</v>
      </c>
      <c r="C3818" t="s">
        <v>76</v>
      </c>
      <c r="D3818" t="s">
        <v>81</v>
      </c>
      <c r="E3818" t="s">
        <v>181</v>
      </c>
      <c r="F3818" t="s">
        <v>11189</v>
      </c>
      <c r="G3818" t="s">
        <v>287</v>
      </c>
      <c r="H3818" t="s">
        <v>46</v>
      </c>
      <c r="I3818" t="s">
        <v>129</v>
      </c>
      <c r="J3818" t="s">
        <v>130</v>
      </c>
      <c r="K3818" t="s">
        <v>131</v>
      </c>
      <c r="L3818" t="s">
        <v>11190</v>
      </c>
      <c r="M3818" t="s">
        <v>11191</v>
      </c>
      <c r="N3818">
        <v>5.46</v>
      </c>
      <c r="O3818">
        <v>0</v>
      </c>
      <c r="P3818">
        <v>2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10.92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2179460</v>
      </c>
      <c r="B3819">
        <v>1</v>
      </c>
      <c r="C3819" t="s">
        <v>76</v>
      </c>
      <c r="D3819" t="s">
        <v>101</v>
      </c>
      <c r="E3819" t="s">
        <v>718</v>
      </c>
      <c r="F3819" t="s">
        <v>11096</v>
      </c>
      <c r="G3819" t="s">
        <v>269</v>
      </c>
      <c r="H3819" t="s">
        <v>46</v>
      </c>
      <c r="I3819" t="s">
        <v>129</v>
      </c>
      <c r="J3819" t="s">
        <v>130</v>
      </c>
      <c r="K3819" t="s">
        <v>131</v>
      </c>
      <c r="L3819" t="s">
        <v>11192</v>
      </c>
      <c r="M3819" t="s">
        <v>11193</v>
      </c>
      <c r="N3819">
        <v>9.9530555550000006</v>
      </c>
      <c r="O3819">
        <v>0</v>
      </c>
      <c r="P3819">
        <v>17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169.201944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2179461</v>
      </c>
      <c r="B3820">
        <v>1</v>
      </c>
      <c r="C3820" t="s">
        <v>77</v>
      </c>
      <c r="D3820" t="s">
        <v>123</v>
      </c>
      <c r="E3820" t="s">
        <v>161</v>
      </c>
      <c r="F3820" t="s">
        <v>10734</v>
      </c>
      <c r="G3820" t="s">
        <v>402</v>
      </c>
      <c r="H3820" t="s">
        <v>46</v>
      </c>
      <c r="I3820" t="s">
        <v>129</v>
      </c>
      <c r="J3820" t="s">
        <v>130</v>
      </c>
      <c r="K3820" t="s">
        <v>131</v>
      </c>
      <c r="L3820" t="s">
        <v>11194</v>
      </c>
      <c r="M3820" t="s">
        <v>11195</v>
      </c>
      <c r="N3820">
        <v>4.3227777769999998</v>
      </c>
      <c r="O3820">
        <v>1</v>
      </c>
      <c r="P3820">
        <v>110</v>
      </c>
      <c r="Q3820">
        <v>0</v>
      </c>
      <c r="R3820">
        <v>0</v>
      </c>
      <c r="S3820">
        <v>0</v>
      </c>
      <c r="T3820">
        <v>0</v>
      </c>
      <c r="U3820">
        <v>4.3227779999999996</v>
      </c>
      <c r="V3820">
        <v>475.50555500000002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2179463</v>
      </c>
      <c r="B3821">
        <v>1</v>
      </c>
      <c r="C3821" t="s">
        <v>76</v>
      </c>
      <c r="D3821" t="s">
        <v>94</v>
      </c>
      <c r="E3821" t="s">
        <v>126</v>
      </c>
      <c r="F3821" t="s">
        <v>11196</v>
      </c>
      <c r="G3821" t="s">
        <v>128</v>
      </c>
      <c r="H3821" t="s">
        <v>46</v>
      </c>
      <c r="I3821" t="s">
        <v>129</v>
      </c>
      <c r="J3821" t="s">
        <v>130</v>
      </c>
      <c r="K3821" t="s">
        <v>131</v>
      </c>
      <c r="L3821" t="s">
        <v>11197</v>
      </c>
      <c r="M3821" t="s">
        <v>11198</v>
      </c>
      <c r="N3821">
        <v>3.4333333330000002</v>
      </c>
      <c r="O3821">
        <v>0</v>
      </c>
      <c r="P3821">
        <v>4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13.733333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2179464</v>
      </c>
      <c r="B3822">
        <v>1</v>
      </c>
      <c r="C3822" t="s">
        <v>76</v>
      </c>
      <c r="D3822" t="s">
        <v>94</v>
      </c>
      <c r="E3822" t="s">
        <v>143</v>
      </c>
      <c r="F3822" t="s">
        <v>11199</v>
      </c>
      <c r="G3822" t="s">
        <v>6958</v>
      </c>
      <c r="H3822" t="s">
        <v>47</v>
      </c>
      <c r="I3822" t="s">
        <v>129</v>
      </c>
      <c r="J3822" t="s">
        <v>130</v>
      </c>
      <c r="K3822" t="s">
        <v>131</v>
      </c>
      <c r="L3822" t="s">
        <v>11200</v>
      </c>
      <c r="M3822" t="s">
        <v>11201</v>
      </c>
      <c r="N3822">
        <v>10.288055555</v>
      </c>
      <c r="O3822">
        <v>1</v>
      </c>
      <c r="P3822">
        <v>38</v>
      </c>
      <c r="Q3822">
        <v>0</v>
      </c>
      <c r="R3822">
        <v>0</v>
      </c>
      <c r="S3822">
        <v>0</v>
      </c>
      <c r="T3822">
        <v>0</v>
      </c>
      <c r="U3822">
        <v>10.288055999999999</v>
      </c>
      <c r="V3822">
        <v>390.94611099999997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2179470</v>
      </c>
      <c r="B3823">
        <v>1</v>
      </c>
      <c r="C3823" t="s">
        <v>76</v>
      </c>
      <c r="D3823" t="s">
        <v>85</v>
      </c>
      <c r="E3823" t="s">
        <v>181</v>
      </c>
      <c r="F3823" t="s">
        <v>11202</v>
      </c>
      <c r="G3823" t="s">
        <v>183</v>
      </c>
      <c r="H3823" t="s">
        <v>46</v>
      </c>
      <c r="I3823" t="s">
        <v>129</v>
      </c>
      <c r="J3823" t="s">
        <v>130</v>
      </c>
      <c r="K3823" t="s">
        <v>131</v>
      </c>
      <c r="L3823" t="s">
        <v>11203</v>
      </c>
      <c r="M3823" t="s">
        <v>11204</v>
      </c>
      <c r="N3823">
        <v>2.7380555549999999</v>
      </c>
      <c r="O3823">
        <v>0</v>
      </c>
      <c r="P3823">
        <v>1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2.7380559999999998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2179466</v>
      </c>
      <c r="B3824">
        <v>1</v>
      </c>
      <c r="C3824" t="s">
        <v>76</v>
      </c>
      <c r="D3824" t="s">
        <v>104</v>
      </c>
      <c r="E3824" t="s">
        <v>143</v>
      </c>
      <c r="F3824" t="s">
        <v>11205</v>
      </c>
      <c r="G3824" t="s">
        <v>145</v>
      </c>
      <c r="H3824" t="s">
        <v>47</v>
      </c>
      <c r="I3824" t="s">
        <v>129</v>
      </c>
      <c r="J3824" t="s">
        <v>130</v>
      </c>
      <c r="K3824" t="s">
        <v>131</v>
      </c>
      <c r="L3824" t="s">
        <v>11206</v>
      </c>
      <c r="M3824" t="s">
        <v>11207</v>
      </c>
      <c r="N3824">
        <v>3.1872222219999999</v>
      </c>
      <c r="O3824">
        <v>0</v>
      </c>
      <c r="P3824">
        <v>0</v>
      </c>
      <c r="Q3824">
        <v>0</v>
      </c>
      <c r="R3824">
        <v>0</v>
      </c>
      <c r="S3824">
        <v>2</v>
      </c>
      <c r="T3824">
        <v>37</v>
      </c>
      <c r="U3824">
        <v>0</v>
      </c>
      <c r="V3824">
        <v>0</v>
      </c>
      <c r="W3824">
        <v>0</v>
      </c>
      <c r="X3824">
        <v>0</v>
      </c>
      <c r="Y3824">
        <v>6.3744440000000004</v>
      </c>
      <c r="Z3824">
        <v>117.927222</v>
      </c>
    </row>
    <row r="3825" spans="1:26" x14ac:dyDescent="0.25">
      <c r="A3825">
        <v>2179487</v>
      </c>
      <c r="B3825">
        <v>1</v>
      </c>
      <c r="C3825" t="s">
        <v>76</v>
      </c>
      <c r="D3825" t="s">
        <v>93</v>
      </c>
      <c r="E3825" t="s">
        <v>126</v>
      </c>
      <c r="F3825" t="s">
        <v>11208</v>
      </c>
      <c r="G3825" t="s">
        <v>128</v>
      </c>
      <c r="H3825" t="s">
        <v>46</v>
      </c>
      <c r="I3825" t="s">
        <v>129</v>
      </c>
      <c r="J3825" t="s">
        <v>130</v>
      </c>
      <c r="K3825" t="s">
        <v>131</v>
      </c>
      <c r="L3825" t="s">
        <v>11209</v>
      </c>
      <c r="M3825" t="s">
        <v>11210</v>
      </c>
      <c r="N3825">
        <v>2.8283333329999998</v>
      </c>
      <c r="O3825">
        <v>0</v>
      </c>
      <c r="P3825">
        <v>14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39.596666999999997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2179468</v>
      </c>
      <c r="B3826">
        <v>1</v>
      </c>
      <c r="C3826" t="s">
        <v>77</v>
      </c>
      <c r="D3826" t="s">
        <v>111</v>
      </c>
      <c r="E3826" t="s">
        <v>161</v>
      </c>
      <c r="F3826" t="s">
        <v>11211</v>
      </c>
      <c r="G3826" t="s">
        <v>402</v>
      </c>
      <c r="H3826" t="s">
        <v>46</v>
      </c>
      <c r="I3826" t="s">
        <v>129</v>
      </c>
      <c r="J3826" t="s">
        <v>130</v>
      </c>
      <c r="K3826" t="s">
        <v>131</v>
      </c>
      <c r="L3826" t="s">
        <v>11212</v>
      </c>
      <c r="M3826" t="s">
        <v>11213</v>
      </c>
      <c r="N3826">
        <v>1.2849999999999999</v>
      </c>
      <c r="O3826">
        <v>0</v>
      </c>
      <c r="P3826">
        <v>1</v>
      </c>
      <c r="Q3826">
        <v>0</v>
      </c>
      <c r="R3826">
        <v>39</v>
      </c>
      <c r="S3826">
        <v>0</v>
      </c>
      <c r="T3826">
        <v>0</v>
      </c>
      <c r="U3826">
        <v>0</v>
      </c>
      <c r="V3826">
        <v>1.2849999999999999</v>
      </c>
      <c r="W3826">
        <v>0</v>
      </c>
      <c r="X3826">
        <v>50.115000000000002</v>
      </c>
      <c r="Y3826">
        <v>0</v>
      </c>
      <c r="Z3826">
        <v>0</v>
      </c>
    </row>
    <row r="3827" spans="1:26" x14ac:dyDescent="0.25">
      <c r="A3827">
        <v>2179469</v>
      </c>
      <c r="B3827">
        <v>1</v>
      </c>
      <c r="C3827" t="s">
        <v>76</v>
      </c>
      <c r="D3827" t="s">
        <v>89</v>
      </c>
      <c r="E3827" t="s">
        <v>161</v>
      </c>
      <c r="F3827" t="s">
        <v>11214</v>
      </c>
      <c r="G3827" t="s">
        <v>402</v>
      </c>
      <c r="H3827" t="s">
        <v>46</v>
      </c>
      <c r="I3827" t="s">
        <v>129</v>
      </c>
      <c r="J3827" t="s">
        <v>130</v>
      </c>
      <c r="K3827" t="s">
        <v>131</v>
      </c>
      <c r="L3827" t="s">
        <v>11215</v>
      </c>
      <c r="M3827" t="s">
        <v>11216</v>
      </c>
      <c r="N3827">
        <v>1.5786111110000001</v>
      </c>
      <c r="O3827">
        <v>1</v>
      </c>
      <c r="P3827">
        <v>33</v>
      </c>
      <c r="Q3827">
        <v>0</v>
      </c>
      <c r="R3827">
        <v>0</v>
      </c>
      <c r="S3827">
        <v>0</v>
      </c>
      <c r="T3827">
        <v>0</v>
      </c>
      <c r="U3827">
        <v>1.578611</v>
      </c>
      <c r="V3827">
        <v>52.094166999999999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2179467</v>
      </c>
      <c r="B3828">
        <v>1</v>
      </c>
      <c r="C3828" t="s">
        <v>76</v>
      </c>
      <c r="D3828" t="s">
        <v>84</v>
      </c>
      <c r="E3828" t="s">
        <v>181</v>
      </c>
      <c r="F3828" t="s">
        <v>11217</v>
      </c>
      <c r="G3828" t="s">
        <v>287</v>
      </c>
      <c r="H3828" t="s">
        <v>46</v>
      </c>
      <c r="I3828" t="s">
        <v>129</v>
      </c>
      <c r="J3828" t="s">
        <v>130</v>
      </c>
      <c r="K3828" t="s">
        <v>131</v>
      </c>
      <c r="L3828" t="s">
        <v>11218</v>
      </c>
      <c r="M3828" t="s">
        <v>11219</v>
      </c>
      <c r="N3828">
        <v>2.8663888879999999</v>
      </c>
      <c r="O3828">
        <v>0</v>
      </c>
      <c r="P3828">
        <v>13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37.263055999999999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2179475</v>
      </c>
      <c r="B3829">
        <v>1</v>
      </c>
      <c r="C3829" t="s">
        <v>76</v>
      </c>
      <c r="D3829" t="s">
        <v>91</v>
      </c>
      <c r="E3829" t="s">
        <v>143</v>
      </c>
      <c r="F3829" t="s">
        <v>11220</v>
      </c>
      <c r="G3829" t="s">
        <v>145</v>
      </c>
      <c r="H3829" t="s">
        <v>47</v>
      </c>
      <c r="I3829" t="s">
        <v>129</v>
      </c>
      <c r="J3829" t="s">
        <v>130</v>
      </c>
      <c r="K3829" t="s">
        <v>131</v>
      </c>
      <c r="L3829" t="s">
        <v>11221</v>
      </c>
      <c r="M3829" t="s">
        <v>11222</v>
      </c>
      <c r="N3829">
        <v>2.159166666</v>
      </c>
      <c r="O3829">
        <v>1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2.1591670000000001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2179482</v>
      </c>
      <c r="B3830">
        <v>1</v>
      </c>
      <c r="C3830" t="s">
        <v>76</v>
      </c>
      <c r="D3830" t="s">
        <v>93</v>
      </c>
      <c r="E3830" t="s">
        <v>718</v>
      </c>
      <c r="F3830" t="s">
        <v>11223</v>
      </c>
      <c r="G3830" t="s">
        <v>726</v>
      </c>
      <c r="H3830" t="s">
        <v>46</v>
      </c>
      <c r="I3830" t="s">
        <v>129</v>
      </c>
      <c r="J3830" t="s">
        <v>130</v>
      </c>
      <c r="K3830" t="s">
        <v>131</v>
      </c>
      <c r="L3830" t="s">
        <v>11224</v>
      </c>
      <c r="M3830" t="s">
        <v>11225</v>
      </c>
      <c r="N3830">
        <v>3.0233333330000001</v>
      </c>
      <c r="O3830">
        <v>0</v>
      </c>
      <c r="P3830">
        <v>26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78.606667000000002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2179473</v>
      </c>
      <c r="B3831">
        <v>1</v>
      </c>
      <c r="C3831" t="s">
        <v>77</v>
      </c>
      <c r="D3831" t="s">
        <v>122</v>
      </c>
      <c r="E3831" t="s">
        <v>134</v>
      </c>
      <c r="F3831" t="s">
        <v>6329</v>
      </c>
      <c r="G3831" t="s">
        <v>136</v>
      </c>
      <c r="H3831" t="s">
        <v>47</v>
      </c>
      <c r="I3831" t="s">
        <v>283</v>
      </c>
      <c r="J3831" t="s">
        <v>130</v>
      </c>
      <c r="K3831" t="s">
        <v>131</v>
      </c>
      <c r="L3831" t="s">
        <v>11226</v>
      </c>
      <c r="M3831" t="s">
        <v>11227</v>
      </c>
      <c r="N3831">
        <v>1.1111111E-2</v>
      </c>
      <c r="O3831">
        <v>0</v>
      </c>
      <c r="P3831">
        <v>2</v>
      </c>
      <c r="Q3831">
        <v>11</v>
      </c>
      <c r="R3831">
        <v>133</v>
      </c>
      <c r="S3831">
        <v>58</v>
      </c>
      <c r="T3831">
        <v>941</v>
      </c>
      <c r="U3831">
        <v>0</v>
      </c>
      <c r="V3831">
        <v>2.2221999999999999E-2</v>
      </c>
      <c r="W3831">
        <v>0.122222</v>
      </c>
      <c r="X3831">
        <v>1.477778</v>
      </c>
      <c r="Y3831">
        <v>0.64444400000000002</v>
      </c>
      <c r="Z3831">
        <v>10.455555</v>
      </c>
    </row>
    <row r="3832" spans="1:26" x14ac:dyDescent="0.25">
      <c r="A3832">
        <v>2179474</v>
      </c>
      <c r="B3832">
        <v>1</v>
      </c>
      <c r="C3832" t="s">
        <v>77</v>
      </c>
      <c r="D3832" t="s">
        <v>109</v>
      </c>
      <c r="E3832" t="s">
        <v>181</v>
      </c>
      <c r="F3832" t="s">
        <v>11228</v>
      </c>
      <c r="G3832" t="s">
        <v>194</v>
      </c>
      <c r="H3832" t="s">
        <v>46</v>
      </c>
      <c r="I3832" t="s">
        <v>129</v>
      </c>
      <c r="J3832" t="s">
        <v>130</v>
      </c>
      <c r="K3832" t="s">
        <v>131</v>
      </c>
      <c r="L3832" t="s">
        <v>11229</v>
      </c>
      <c r="M3832" t="s">
        <v>11230</v>
      </c>
      <c r="N3832">
        <v>2.290277777</v>
      </c>
      <c r="O3832">
        <v>0</v>
      </c>
      <c r="P3832">
        <v>1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2.2902779999999998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2179476</v>
      </c>
      <c r="B3833">
        <v>1</v>
      </c>
      <c r="C3833" t="s">
        <v>77</v>
      </c>
      <c r="D3833" t="s">
        <v>124</v>
      </c>
      <c r="E3833" t="s">
        <v>126</v>
      </c>
      <c r="F3833" t="s">
        <v>11231</v>
      </c>
      <c r="G3833" t="s">
        <v>128</v>
      </c>
      <c r="H3833" t="s">
        <v>46</v>
      </c>
      <c r="I3833" t="s">
        <v>129</v>
      </c>
      <c r="J3833" t="s">
        <v>130</v>
      </c>
      <c r="K3833" t="s">
        <v>131</v>
      </c>
      <c r="L3833" t="s">
        <v>11232</v>
      </c>
      <c r="M3833" t="s">
        <v>11233</v>
      </c>
      <c r="N3833">
        <v>1.906111111</v>
      </c>
      <c r="O3833">
        <v>0</v>
      </c>
      <c r="P3833">
        <v>79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150.58277799999999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2179477</v>
      </c>
      <c r="B3834">
        <v>1</v>
      </c>
      <c r="C3834" t="s">
        <v>77</v>
      </c>
      <c r="D3834" t="s">
        <v>119</v>
      </c>
      <c r="E3834" t="s">
        <v>161</v>
      </c>
      <c r="F3834" t="s">
        <v>11234</v>
      </c>
      <c r="G3834" t="s">
        <v>402</v>
      </c>
      <c r="H3834" t="s">
        <v>46</v>
      </c>
      <c r="I3834" t="s">
        <v>129</v>
      </c>
      <c r="J3834" t="s">
        <v>130</v>
      </c>
      <c r="K3834" t="s">
        <v>131</v>
      </c>
      <c r="L3834" t="s">
        <v>11235</v>
      </c>
      <c r="M3834" t="s">
        <v>11236</v>
      </c>
      <c r="N3834">
        <v>2.9727777770000001</v>
      </c>
      <c r="O3834">
        <v>0</v>
      </c>
      <c r="P3834">
        <v>0</v>
      </c>
      <c r="Q3834">
        <v>0</v>
      </c>
      <c r="R3834">
        <v>0</v>
      </c>
      <c r="S3834">
        <v>1</v>
      </c>
      <c r="T3834">
        <v>68</v>
      </c>
      <c r="U3834">
        <v>0</v>
      </c>
      <c r="V3834">
        <v>0</v>
      </c>
      <c r="W3834">
        <v>0</v>
      </c>
      <c r="X3834">
        <v>0</v>
      </c>
      <c r="Y3834">
        <v>2.9727779999999999</v>
      </c>
      <c r="Z3834">
        <v>202.148889</v>
      </c>
    </row>
    <row r="3835" spans="1:26" x14ac:dyDescent="0.25">
      <c r="A3835">
        <v>2179478</v>
      </c>
      <c r="B3835">
        <v>1</v>
      </c>
      <c r="C3835" t="s">
        <v>76</v>
      </c>
      <c r="D3835" t="s">
        <v>80</v>
      </c>
      <c r="E3835" t="s">
        <v>181</v>
      </c>
      <c r="F3835" t="s">
        <v>11237</v>
      </c>
      <c r="G3835" t="s">
        <v>194</v>
      </c>
      <c r="H3835" t="s">
        <v>46</v>
      </c>
      <c r="I3835" t="s">
        <v>129</v>
      </c>
      <c r="J3835" t="s">
        <v>130</v>
      </c>
      <c r="K3835" t="s">
        <v>131</v>
      </c>
      <c r="L3835" t="s">
        <v>11238</v>
      </c>
      <c r="M3835" t="s">
        <v>11239</v>
      </c>
      <c r="N3835">
        <v>1.758611111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1.7586109999999999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2179494</v>
      </c>
      <c r="B3836">
        <v>1</v>
      </c>
      <c r="C3836" t="s">
        <v>76</v>
      </c>
      <c r="D3836" t="s">
        <v>88</v>
      </c>
      <c r="E3836" t="s">
        <v>126</v>
      </c>
      <c r="F3836" t="s">
        <v>11240</v>
      </c>
      <c r="G3836" t="s">
        <v>223</v>
      </c>
      <c r="H3836" t="s">
        <v>46</v>
      </c>
      <c r="I3836" t="s">
        <v>129</v>
      </c>
      <c r="J3836" t="s">
        <v>130</v>
      </c>
      <c r="K3836" t="s">
        <v>131</v>
      </c>
      <c r="L3836" t="s">
        <v>11241</v>
      </c>
      <c r="M3836" t="s">
        <v>11242</v>
      </c>
      <c r="N3836">
        <v>3.5780555550000002</v>
      </c>
      <c r="O3836">
        <v>0</v>
      </c>
      <c r="P3836">
        <v>25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89.451389000000006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2179479</v>
      </c>
      <c r="B3837">
        <v>1</v>
      </c>
      <c r="C3837" t="s">
        <v>77</v>
      </c>
      <c r="D3837" t="s">
        <v>108</v>
      </c>
      <c r="E3837" t="s">
        <v>161</v>
      </c>
      <c r="F3837" t="s">
        <v>11243</v>
      </c>
      <c r="G3837" t="s">
        <v>140</v>
      </c>
      <c r="H3837" t="s">
        <v>46</v>
      </c>
      <c r="I3837" t="s">
        <v>129</v>
      </c>
      <c r="J3837" t="s">
        <v>130</v>
      </c>
      <c r="K3837" t="s">
        <v>131</v>
      </c>
      <c r="L3837" t="s">
        <v>11244</v>
      </c>
      <c r="M3837" t="s">
        <v>11245</v>
      </c>
      <c r="N3837">
        <v>6.37</v>
      </c>
      <c r="O3837">
        <v>0</v>
      </c>
      <c r="P3837">
        <v>4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25.48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2179481</v>
      </c>
      <c r="B3838">
        <v>1</v>
      </c>
      <c r="C3838" t="s">
        <v>77</v>
      </c>
      <c r="D3838" t="s">
        <v>119</v>
      </c>
      <c r="E3838" t="s">
        <v>161</v>
      </c>
      <c r="F3838" t="s">
        <v>8383</v>
      </c>
      <c r="G3838" t="s">
        <v>152</v>
      </c>
      <c r="H3838" t="s">
        <v>46</v>
      </c>
      <c r="I3838" t="s">
        <v>129</v>
      </c>
      <c r="J3838" t="s">
        <v>130</v>
      </c>
      <c r="K3838" t="s">
        <v>131</v>
      </c>
      <c r="L3838" t="s">
        <v>11246</v>
      </c>
      <c r="M3838" t="s">
        <v>11247</v>
      </c>
      <c r="N3838">
        <v>1.5847222219999999</v>
      </c>
      <c r="O3838">
        <v>1</v>
      </c>
      <c r="P3838">
        <v>224</v>
      </c>
      <c r="Q3838">
        <v>0</v>
      </c>
      <c r="R3838">
        <v>0</v>
      </c>
      <c r="S3838">
        <v>0</v>
      </c>
      <c r="T3838">
        <v>0</v>
      </c>
      <c r="U3838">
        <v>1.584722</v>
      </c>
      <c r="V3838">
        <v>354.977778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2179484</v>
      </c>
      <c r="B3839">
        <v>1</v>
      </c>
      <c r="C3839" t="s">
        <v>76</v>
      </c>
      <c r="D3839" t="s">
        <v>100</v>
      </c>
      <c r="E3839" t="s">
        <v>181</v>
      </c>
      <c r="F3839" t="s">
        <v>11248</v>
      </c>
      <c r="G3839" t="s">
        <v>287</v>
      </c>
      <c r="H3839" t="s">
        <v>46</v>
      </c>
      <c r="I3839" t="s">
        <v>129</v>
      </c>
      <c r="J3839" t="s">
        <v>130</v>
      </c>
      <c r="K3839" t="s">
        <v>131</v>
      </c>
      <c r="L3839" t="s">
        <v>11249</v>
      </c>
      <c r="M3839" t="s">
        <v>11250</v>
      </c>
      <c r="N3839">
        <v>1.2849999999999999</v>
      </c>
      <c r="O3839">
        <v>0</v>
      </c>
      <c r="P3839">
        <v>3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3.855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2179516</v>
      </c>
      <c r="B3840">
        <v>1</v>
      </c>
      <c r="C3840" t="s">
        <v>76</v>
      </c>
      <c r="D3840" t="s">
        <v>92</v>
      </c>
      <c r="E3840" t="s">
        <v>126</v>
      </c>
      <c r="F3840" t="s">
        <v>11251</v>
      </c>
      <c r="G3840" t="s">
        <v>140</v>
      </c>
      <c r="H3840" t="s">
        <v>46</v>
      </c>
      <c r="I3840" t="s">
        <v>129</v>
      </c>
      <c r="J3840" t="s">
        <v>130</v>
      </c>
      <c r="K3840" t="s">
        <v>131</v>
      </c>
      <c r="L3840" t="s">
        <v>11252</v>
      </c>
      <c r="M3840" t="s">
        <v>11253</v>
      </c>
      <c r="N3840">
        <v>4.6177777769999997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17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78.502222000000003</v>
      </c>
    </row>
    <row r="3841" spans="1:26" x14ac:dyDescent="0.25">
      <c r="A3841">
        <v>2179486</v>
      </c>
      <c r="B3841">
        <v>1</v>
      </c>
      <c r="C3841" t="s">
        <v>77</v>
      </c>
      <c r="D3841" t="s">
        <v>120</v>
      </c>
      <c r="E3841" t="s">
        <v>134</v>
      </c>
      <c r="F3841" t="s">
        <v>11254</v>
      </c>
      <c r="G3841" t="s">
        <v>136</v>
      </c>
      <c r="H3841" t="s">
        <v>47</v>
      </c>
      <c r="I3841" t="s">
        <v>129</v>
      </c>
      <c r="J3841" t="s">
        <v>130</v>
      </c>
      <c r="K3841" t="s">
        <v>131</v>
      </c>
      <c r="L3841" t="s">
        <v>11255</v>
      </c>
      <c r="M3841" t="s">
        <v>11256</v>
      </c>
      <c r="N3841">
        <v>2.5308333329999999</v>
      </c>
      <c r="O3841">
        <v>0</v>
      </c>
      <c r="P3841">
        <v>0</v>
      </c>
      <c r="Q3841">
        <v>43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108.825833</v>
      </c>
      <c r="X3841">
        <v>0</v>
      </c>
      <c r="Y3841">
        <v>0</v>
      </c>
      <c r="Z3841">
        <v>0</v>
      </c>
    </row>
    <row r="3842" spans="1:26" x14ac:dyDescent="0.25">
      <c r="A3842">
        <v>2179483</v>
      </c>
      <c r="B3842">
        <v>1</v>
      </c>
      <c r="C3842" t="s">
        <v>77</v>
      </c>
      <c r="D3842" t="s">
        <v>123</v>
      </c>
      <c r="E3842" t="s">
        <v>126</v>
      </c>
      <c r="F3842" t="s">
        <v>11257</v>
      </c>
      <c r="G3842" t="s">
        <v>128</v>
      </c>
      <c r="H3842" t="s">
        <v>46</v>
      </c>
      <c r="I3842" t="s">
        <v>129</v>
      </c>
      <c r="J3842" t="s">
        <v>130</v>
      </c>
      <c r="K3842" t="s">
        <v>131</v>
      </c>
      <c r="L3842" t="s">
        <v>11258</v>
      </c>
      <c r="M3842" t="s">
        <v>11259</v>
      </c>
      <c r="N3842">
        <v>4.8733333329999997</v>
      </c>
      <c r="O3842">
        <v>0</v>
      </c>
      <c r="P3842">
        <v>30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146.19999999999999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2179485</v>
      </c>
      <c r="B3843">
        <v>1</v>
      </c>
      <c r="C3843" t="s">
        <v>76</v>
      </c>
      <c r="D3843" t="s">
        <v>89</v>
      </c>
      <c r="E3843" t="s">
        <v>161</v>
      </c>
      <c r="F3843" t="s">
        <v>11260</v>
      </c>
      <c r="G3843" t="s">
        <v>402</v>
      </c>
      <c r="H3843" t="s">
        <v>46</v>
      </c>
      <c r="I3843" t="s">
        <v>129</v>
      </c>
      <c r="J3843" t="s">
        <v>130</v>
      </c>
      <c r="K3843" t="s">
        <v>131</v>
      </c>
      <c r="L3843" t="s">
        <v>11261</v>
      </c>
      <c r="M3843" t="s">
        <v>11262</v>
      </c>
      <c r="N3843">
        <v>0.80388888800000002</v>
      </c>
      <c r="O3843">
        <v>1</v>
      </c>
      <c r="P3843">
        <v>46</v>
      </c>
      <c r="Q3843">
        <v>0</v>
      </c>
      <c r="R3843">
        <v>0</v>
      </c>
      <c r="S3843">
        <v>0</v>
      </c>
      <c r="T3843">
        <v>0</v>
      </c>
      <c r="U3843">
        <v>0.80388899999999996</v>
      </c>
      <c r="V3843">
        <v>36.978889000000002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2179492</v>
      </c>
      <c r="B3844">
        <v>1</v>
      </c>
      <c r="C3844" t="s">
        <v>77</v>
      </c>
      <c r="D3844" t="s">
        <v>114</v>
      </c>
      <c r="E3844" t="s">
        <v>181</v>
      </c>
      <c r="F3844" t="s">
        <v>11263</v>
      </c>
      <c r="G3844" t="s">
        <v>194</v>
      </c>
      <c r="H3844" t="s">
        <v>46</v>
      </c>
      <c r="I3844" t="s">
        <v>129</v>
      </c>
      <c r="J3844" t="s">
        <v>130</v>
      </c>
      <c r="K3844" t="s">
        <v>131</v>
      </c>
      <c r="L3844" t="s">
        <v>11264</v>
      </c>
      <c r="M3844" t="s">
        <v>11265</v>
      </c>
      <c r="N3844">
        <v>10.28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1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10.28</v>
      </c>
    </row>
    <row r="3845" spans="1:26" x14ac:dyDescent="0.25">
      <c r="A3845">
        <v>2179490</v>
      </c>
      <c r="B3845">
        <v>1</v>
      </c>
      <c r="C3845" t="s">
        <v>76</v>
      </c>
      <c r="D3845" t="s">
        <v>102</v>
      </c>
      <c r="E3845" t="s">
        <v>161</v>
      </c>
      <c r="F3845" t="s">
        <v>11266</v>
      </c>
      <c r="G3845" t="s">
        <v>402</v>
      </c>
      <c r="H3845" t="s">
        <v>46</v>
      </c>
      <c r="I3845" t="s">
        <v>129</v>
      </c>
      <c r="J3845" t="s">
        <v>130</v>
      </c>
      <c r="K3845" t="s">
        <v>131</v>
      </c>
      <c r="L3845" t="s">
        <v>11267</v>
      </c>
      <c r="M3845" t="s">
        <v>11268</v>
      </c>
      <c r="N3845">
        <v>1.8474999999999999</v>
      </c>
      <c r="O3845">
        <v>1</v>
      </c>
      <c r="P3845">
        <v>113</v>
      </c>
      <c r="Q3845">
        <v>0</v>
      </c>
      <c r="R3845">
        <v>0</v>
      </c>
      <c r="S3845">
        <v>0</v>
      </c>
      <c r="T3845">
        <v>0</v>
      </c>
      <c r="U3845">
        <v>1.8474999999999999</v>
      </c>
      <c r="V3845">
        <v>208.76750000000001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2179505</v>
      </c>
      <c r="B3846">
        <v>1</v>
      </c>
      <c r="C3846" t="s">
        <v>76</v>
      </c>
      <c r="D3846" t="s">
        <v>81</v>
      </c>
      <c r="E3846" t="s">
        <v>181</v>
      </c>
      <c r="F3846" t="s">
        <v>11269</v>
      </c>
      <c r="G3846" t="s">
        <v>183</v>
      </c>
      <c r="H3846" t="s">
        <v>46</v>
      </c>
      <c r="I3846" t="s">
        <v>129</v>
      </c>
      <c r="J3846" t="s">
        <v>130</v>
      </c>
      <c r="K3846" t="s">
        <v>131</v>
      </c>
      <c r="L3846" t="s">
        <v>11270</v>
      </c>
      <c r="M3846" t="s">
        <v>11271</v>
      </c>
      <c r="N3846">
        <v>4.3369444440000002</v>
      </c>
      <c r="O3846">
        <v>0</v>
      </c>
      <c r="P3846">
        <v>10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43.369444000000001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2179528</v>
      </c>
      <c r="B3847">
        <v>1</v>
      </c>
      <c r="C3847" t="s">
        <v>76</v>
      </c>
      <c r="D3847" t="s">
        <v>92</v>
      </c>
      <c r="E3847" t="s">
        <v>181</v>
      </c>
      <c r="F3847" t="s">
        <v>11272</v>
      </c>
      <c r="G3847" t="s">
        <v>1384</v>
      </c>
      <c r="H3847" t="s">
        <v>46</v>
      </c>
      <c r="I3847" t="s">
        <v>129</v>
      </c>
      <c r="J3847" t="s">
        <v>130</v>
      </c>
      <c r="K3847" t="s">
        <v>131</v>
      </c>
      <c r="L3847" t="s">
        <v>11273</v>
      </c>
      <c r="M3847" t="s">
        <v>11274</v>
      </c>
      <c r="N3847">
        <v>7.8008333329999999</v>
      </c>
      <c r="O3847">
        <v>0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7.8008329999999999</v>
      </c>
      <c r="Y3847">
        <v>0</v>
      </c>
      <c r="Z3847">
        <v>0</v>
      </c>
    </row>
    <row r="3848" spans="1:26" x14ac:dyDescent="0.25">
      <c r="A3848">
        <v>2179497</v>
      </c>
      <c r="B3848">
        <v>1</v>
      </c>
      <c r="C3848" t="s">
        <v>77</v>
      </c>
      <c r="D3848" t="s">
        <v>119</v>
      </c>
      <c r="E3848" t="s">
        <v>126</v>
      </c>
      <c r="F3848" t="s">
        <v>11275</v>
      </c>
      <c r="G3848" t="s">
        <v>128</v>
      </c>
      <c r="H3848" t="s">
        <v>46</v>
      </c>
      <c r="I3848" t="s">
        <v>129</v>
      </c>
      <c r="J3848" t="s">
        <v>130</v>
      </c>
      <c r="K3848" t="s">
        <v>131</v>
      </c>
      <c r="L3848" t="s">
        <v>11276</v>
      </c>
      <c r="M3848" t="s">
        <v>11277</v>
      </c>
      <c r="N3848">
        <v>0.92083333300000003</v>
      </c>
      <c r="O3848">
        <v>0</v>
      </c>
      <c r="P3848">
        <v>12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11.05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2179493</v>
      </c>
      <c r="B3849">
        <v>1</v>
      </c>
      <c r="C3849" t="s">
        <v>77</v>
      </c>
      <c r="D3849" t="s">
        <v>116</v>
      </c>
      <c r="E3849" t="s">
        <v>161</v>
      </c>
      <c r="F3849" t="s">
        <v>2382</v>
      </c>
      <c r="G3849" t="s">
        <v>418</v>
      </c>
      <c r="H3849" t="s">
        <v>46</v>
      </c>
      <c r="I3849" t="s">
        <v>129</v>
      </c>
      <c r="J3849" t="s">
        <v>130</v>
      </c>
      <c r="K3849" t="s">
        <v>251</v>
      </c>
      <c r="L3849" t="s">
        <v>11278</v>
      </c>
      <c r="M3849" t="s">
        <v>11279</v>
      </c>
      <c r="N3849">
        <v>7.5388888879999998</v>
      </c>
      <c r="O3849">
        <v>1</v>
      </c>
      <c r="P3849">
        <v>72</v>
      </c>
      <c r="Q3849">
        <v>0</v>
      </c>
      <c r="R3849">
        <v>0</v>
      </c>
      <c r="S3849">
        <v>0</v>
      </c>
      <c r="T3849">
        <v>0</v>
      </c>
      <c r="U3849">
        <v>7.5388890000000002</v>
      </c>
      <c r="V3849">
        <v>542.79999999999995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2179495</v>
      </c>
      <c r="B3850">
        <v>1</v>
      </c>
      <c r="C3850" t="s">
        <v>76</v>
      </c>
      <c r="D3850" t="s">
        <v>80</v>
      </c>
      <c r="E3850" t="s">
        <v>181</v>
      </c>
      <c r="F3850" t="s">
        <v>11280</v>
      </c>
      <c r="G3850" t="s">
        <v>287</v>
      </c>
      <c r="H3850" t="s">
        <v>46</v>
      </c>
      <c r="I3850" t="s">
        <v>129</v>
      </c>
      <c r="J3850" t="s">
        <v>130</v>
      </c>
      <c r="K3850" t="s">
        <v>131</v>
      </c>
      <c r="L3850" t="s">
        <v>11281</v>
      </c>
      <c r="M3850" t="s">
        <v>11282</v>
      </c>
      <c r="N3850">
        <v>2.804444444</v>
      </c>
      <c r="O3850">
        <v>0</v>
      </c>
      <c r="P3850">
        <v>7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19.631111000000001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2179504</v>
      </c>
      <c r="B3851">
        <v>1</v>
      </c>
      <c r="C3851" t="s">
        <v>76</v>
      </c>
      <c r="D3851" t="s">
        <v>79</v>
      </c>
      <c r="E3851" t="s">
        <v>181</v>
      </c>
      <c r="F3851" t="s">
        <v>11283</v>
      </c>
      <c r="G3851" t="s">
        <v>194</v>
      </c>
      <c r="H3851" t="s">
        <v>46</v>
      </c>
      <c r="I3851" t="s">
        <v>129</v>
      </c>
      <c r="J3851" t="s">
        <v>130</v>
      </c>
      <c r="K3851" t="s">
        <v>131</v>
      </c>
      <c r="L3851" t="s">
        <v>11284</v>
      </c>
      <c r="M3851" t="s">
        <v>11285</v>
      </c>
      <c r="N3851">
        <v>1.197777777</v>
      </c>
      <c r="O3851">
        <v>0</v>
      </c>
      <c r="P3851">
        <v>1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1.197778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2179511</v>
      </c>
      <c r="B3852">
        <v>1</v>
      </c>
      <c r="C3852" t="s">
        <v>76</v>
      </c>
      <c r="D3852" t="s">
        <v>104</v>
      </c>
      <c r="E3852" t="s">
        <v>161</v>
      </c>
      <c r="F3852" t="s">
        <v>11286</v>
      </c>
      <c r="G3852" t="s">
        <v>402</v>
      </c>
      <c r="H3852" t="s">
        <v>46</v>
      </c>
      <c r="I3852" t="s">
        <v>129</v>
      </c>
      <c r="J3852" t="s">
        <v>130</v>
      </c>
      <c r="K3852" t="s">
        <v>131</v>
      </c>
      <c r="L3852" t="s">
        <v>11284</v>
      </c>
      <c r="M3852" t="s">
        <v>11287</v>
      </c>
      <c r="N3852">
        <v>2.642222222</v>
      </c>
      <c r="O3852">
        <v>0</v>
      </c>
      <c r="P3852">
        <v>0</v>
      </c>
      <c r="Q3852">
        <v>0</v>
      </c>
      <c r="R3852">
        <v>0</v>
      </c>
      <c r="S3852">
        <v>1</v>
      </c>
      <c r="T3852">
        <v>22</v>
      </c>
      <c r="U3852">
        <v>0</v>
      </c>
      <c r="V3852">
        <v>0</v>
      </c>
      <c r="W3852">
        <v>0</v>
      </c>
      <c r="X3852">
        <v>0</v>
      </c>
      <c r="Y3852">
        <v>2.6422219999999998</v>
      </c>
      <c r="Z3852">
        <v>58.128889000000001</v>
      </c>
    </row>
    <row r="3853" spans="1:26" x14ac:dyDescent="0.25">
      <c r="A3853">
        <v>2179501</v>
      </c>
      <c r="B3853">
        <v>1</v>
      </c>
      <c r="C3853" t="s">
        <v>76</v>
      </c>
      <c r="D3853" t="s">
        <v>92</v>
      </c>
      <c r="E3853" t="s">
        <v>181</v>
      </c>
      <c r="F3853" t="s">
        <v>11288</v>
      </c>
      <c r="G3853" t="s">
        <v>194</v>
      </c>
      <c r="H3853" t="s">
        <v>46</v>
      </c>
      <c r="I3853" t="s">
        <v>129</v>
      </c>
      <c r="J3853" t="s">
        <v>130</v>
      </c>
      <c r="K3853" t="s">
        <v>131</v>
      </c>
      <c r="L3853" t="s">
        <v>11289</v>
      </c>
      <c r="M3853" t="s">
        <v>11290</v>
      </c>
      <c r="N3853">
        <v>4.454722222</v>
      </c>
      <c r="O3853">
        <v>0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4.4547220000000003</v>
      </c>
      <c r="Y3853">
        <v>0</v>
      </c>
      <c r="Z3853">
        <v>0</v>
      </c>
    </row>
    <row r="3854" spans="1:26" x14ac:dyDescent="0.25">
      <c r="A3854">
        <v>2179496</v>
      </c>
      <c r="B3854">
        <v>1</v>
      </c>
      <c r="C3854" t="s">
        <v>76</v>
      </c>
      <c r="D3854" t="s">
        <v>93</v>
      </c>
      <c r="E3854" t="s">
        <v>134</v>
      </c>
      <c r="F3854" t="s">
        <v>11291</v>
      </c>
      <c r="G3854" t="s">
        <v>636</v>
      </c>
      <c r="H3854" t="s">
        <v>47</v>
      </c>
      <c r="I3854" t="s">
        <v>129</v>
      </c>
      <c r="J3854" t="s">
        <v>15</v>
      </c>
      <c r="K3854" t="s">
        <v>131</v>
      </c>
      <c r="L3854" t="s">
        <v>11292</v>
      </c>
      <c r="M3854" t="s">
        <v>11293</v>
      </c>
      <c r="N3854">
        <v>1.855555555</v>
      </c>
      <c r="O3854">
        <v>7</v>
      </c>
      <c r="P3854">
        <v>1465</v>
      </c>
      <c r="Q3854">
        <v>0</v>
      </c>
      <c r="R3854">
        <v>0</v>
      </c>
      <c r="S3854">
        <v>0</v>
      </c>
      <c r="T3854">
        <v>0</v>
      </c>
      <c r="U3854">
        <v>12.988889</v>
      </c>
      <c r="V3854">
        <v>2718.388888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2179498</v>
      </c>
      <c r="B3855">
        <v>1</v>
      </c>
      <c r="C3855" t="s">
        <v>76</v>
      </c>
      <c r="D3855" t="s">
        <v>104</v>
      </c>
      <c r="E3855" t="s">
        <v>161</v>
      </c>
      <c r="F3855" t="s">
        <v>11294</v>
      </c>
      <c r="G3855" t="s">
        <v>418</v>
      </c>
      <c r="H3855" t="s">
        <v>46</v>
      </c>
      <c r="I3855" t="s">
        <v>129</v>
      </c>
      <c r="J3855" t="s">
        <v>130</v>
      </c>
      <c r="K3855" t="s">
        <v>251</v>
      </c>
      <c r="L3855" t="s">
        <v>11295</v>
      </c>
      <c r="M3855" t="s">
        <v>11296</v>
      </c>
      <c r="N3855">
        <v>8.5432036109999991</v>
      </c>
      <c r="O3855">
        <v>0</v>
      </c>
      <c r="P3855">
        <v>0</v>
      </c>
      <c r="Q3855">
        <v>1</v>
      </c>
      <c r="R3855">
        <v>148</v>
      </c>
      <c r="S3855">
        <v>0</v>
      </c>
      <c r="T3855">
        <v>0</v>
      </c>
      <c r="U3855">
        <v>0</v>
      </c>
      <c r="V3855">
        <v>0</v>
      </c>
      <c r="W3855">
        <v>8.5432039999999994</v>
      </c>
      <c r="X3855">
        <v>1264.3941339999999</v>
      </c>
      <c r="Y3855">
        <v>0</v>
      </c>
      <c r="Z3855">
        <v>0</v>
      </c>
    </row>
    <row r="3856" spans="1:26" x14ac:dyDescent="0.25">
      <c r="A3856">
        <v>2179521</v>
      </c>
      <c r="B3856">
        <v>1</v>
      </c>
      <c r="C3856" t="s">
        <v>76</v>
      </c>
      <c r="D3856" t="s">
        <v>92</v>
      </c>
      <c r="E3856" t="s">
        <v>181</v>
      </c>
      <c r="F3856" t="s">
        <v>11297</v>
      </c>
      <c r="G3856" t="s">
        <v>194</v>
      </c>
      <c r="H3856" t="s">
        <v>46</v>
      </c>
      <c r="I3856" t="s">
        <v>129</v>
      </c>
      <c r="J3856" t="s">
        <v>130</v>
      </c>
      <c r="K3856" t="s">
        <v>131</v>
      </c>
      <c r="L3856" t="s">
        <v>11298</v>
      </c>
      <c r="M3856" t="s">
        <v>11299</v>
      </c>
      <c r="N3856">
        <v>1.609444444</v>
      </c>
      <c r="O3856">
        <v>0</v>
      </c>
      <c r="P3856">
        <v>0</v>
      </c>
      <c r="Q3856">
        <v>0</v>
      </c>
      <c r="R3856">
        <v>2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3.2188889999999999</v>
      </c>
      <c r="Y3856">
        <v>0</v>
      </c>
      <c r="Z3856">
        <v>0</v>
      </c>
    </row>
    <row r="3857" spans="1:26" x14ac:dyDescent="0.25">
      <c r="A3857">
        <v>2179502</v>
      </c>
      <c r="B3857">
        <v>1</v>
      </c>
      <c r="C3857" t="s">
        <v>76</v>
      </c>
      <c r="D3857" t="s">
        <v>86</v>
      </c>
      <c r="E3857" t="s">
        <v>126</v>
      </c>
      <c r="F3857" t="s">
        <v>5664</v>
      </c>
      <c r="G3857" t="s">
        <v>418</v>
      </c>
      <c r="H3857" t="s">
        <v>46</v>
      </c>
      <c r="I3857" t="s">
        <v>129</v>
      </c>
      <c r="J3857" t="s">
        <v>130</v>
      </c>
      <c r="K3857" t="s">
        <v>251</v>
      </c>
      <c r="L3857" t="s">
        <v>11300</v>
      </c>
      <c r="M3857" t="s">
        <v>11301</v>
      </c>
      <c r="N3857">
        <v>8.099782222</v>
      </c>
      <c r="O3857">
        <v>0</v>
      </c>
      <c r="P3857">
        <v>187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1514.6592760000001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2179503</v>
      </c>
      <c r="B3858">
        <v>1</v>
      </c>
      <c r="C3858" t="s">
        <v>77</v>
      </c>
      <c r="D3858" t="s">
        <v>114</v>
      </c>
      <c r="E3858" t="s">
        <v>134</v>
      </c>
      <c r="F3858" t="s">
        <v>11302</v>
      </c>
      <c r="G3858" t="s">
        <v>366</v>
      </c>
      <c r="H3858" t="s">
        <v>47</v>
      </c>
      <c r="I3858" t="s">
        <v>129</v>
      </c>
      <c r="J3858" t="s">
        <v>130</v>
      </c>
      <c r="K3858" t="s">
        <v>251</v>
      </c>
      <c r="L3858" t="s">
        <v>11303</v>
      </c>
      <c r="M3858" t="s">
        <v>11304</v>
      </c>
      <c r="N3858">
        <v>4.9572222220000004</v>
      </c>
      <c r="O3858">
        <v>15</v>
      </c>
      <c r="P3858">
        <v>478</v>
      </c>
      <c r="Q3858">
        <v>0</v>
      </c>
      <c r="R3858">
        <v>0</v>
      </c>
      <c r="S3858">
        <v>78</v>
      </c>
      <c r="T3858">
        <v>1590</v>
      </c>
      <c r="U3858">
        <v>74.358333000000002</v>
      </c>
      <c r="V3858">
        <v>2369.5522219999998</v>
      </c>
      <c r="W3858">
        <v>0</v>
      </c>
      <c r="X3858">
        <v>0</v>
      </c>
      <c r="Y3858">
        <v>386.66333300000002</v>
      </c>
      <c r="Z3858">
        <v>7881.9833330000001</v>
      </c>
    </row>
    <row r="3859" spans="1:26" x14ac:dyDescent="0.25">
      <c r="A3859">
        <v>2179522</v>
      </c>
      <c r="B3859">
        <v>1</v>
      </c>
      <c r="C3859" t="s">
        <v>76</v>
      </c>
      <c r="D3859" t="s">
        <v>94</v>
      </c>
      <c r="E3859" t="s">
        <v>161</v>
      </c>
      <c r="F3859" t="s">
        <v>11305</v>
      </c>
      <c r="G3859" t="s">
        <v>402</v>
      </c>
      <c r="H3859" t="s">
        <v>46</v>
      </c>
      <c r="I3859" t="s">
        <v>129</v>
      </c>
      <c r="J3859" t="s">
        <v>130</v>
      </c>
      <c r="K3859" t="s">
        <v>131</v>
      </c>
      <c r="L3859" t="s">
        <v>11306</v>
      </c>
      <c r="M3859" t="s">
        <v>11307</v>
      </c>
      <c r="N3859">
        <v>3.2008333329999998</v>
      </c>
      <c r="O3859">
        <v>1</v>
      </c>
      <c r="P3859">
        <v>130</v>
      </c>
      <c r="Q3859">
        <v>0</v>
      </c>
      <c r="R3859">
        <v>0</v>
      </c>
      <c r="S3859">
        <v>0</v>
      </c>
      <c r="T3859">
        <v>0</v>
      </c>
      <c r="U3859">
        <v>3.2008329999999998</v>
      </c>
      <c r="V3859">
        <v>416.10833300000002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2179506</v>
      </c>
      <c r="B3860">
        <v>1</v>
      </c>
      <c r="C3860" t="s">
        <v>76</v>
      </c>
      <c r="D3860" t="s">
        <v>101</v>
      </c>
      <c r="E3860" t="s">
        <v>143</v>
      </c>
      <c r="F3860" t="s">
        <v>11308</v>
      </c>
      <c r="G3860" t="s">
        <v>418</v>
      </c>
      <c r="H3860" t="s">
        <v>47</v>
      </c>
      <c r="I3860" t="s">
        <v>129</v>
      </c>
      <c r="J3860" t="s">
        <v>130</v>
      </c>
      <c r="K3860" t="s">
        <v>251</v>
      </c>
      <c r="L3860" t="s">
        <v>11309</v>
      </c>
      <c r="M3860" t="s">
        <v>11310</v>
      </c>
      <c r="N3860">
        <v>8.790277777</v>
      </c>
      <c r="O3860">
        <v>2</v>
      </c>
      <c r="P3860">
        <v>143</v>
      </c>
      <c r="Q3860">
        <v>0</v>
      </c>
      <c r="R3860">
        <v>0</v>
      </c>
      <c r="S3860">
        <v>0</v>
      </c>
      <c r="T3860">
        <v>0</v>
      </c>
      <c r="U3860">
        <v>17.580556000000001</v>
      </c>
      <c r="V3860">
        <v>1257.009722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2179510</v>
      </c>
      <c r="B3861">
        <v>1</v>
      </c>
      <c r="C3861" t="s">
        <v>76</v>
      </c>
      <c r="D3861" t="s">
        <v>104</v>
      </c>
      <c r="E3861" t="s">
        <v>126</v>
      </c>
      <c r="F3861" t="s">
        <v>1853</v>
      </c>
      <c r="G3861" t="s">
        <v>128</v>
      </c>
      <c r="H3861" t="s">
        <v>46</v>
      </c>
      <c r="I3861" t="s">
        <v>129</v>
      </c>
      <c r="J3861" t="s">
        <v>130</v>
      </c>
      <c r="K3861" t="s">
        <v>131</v>
      </c>
      <c r="L3861" t="s">
        <v>11311</v>
      </c>
      <c r="M3861" t="s">
        <v>11312</v>
      </c>
      <c r="N3861">
        <v>1.6544444439999999</v>
      </c>
      <c r="O3861">
        <v>0</v>
      </c>
      <c r="P3861">
        <v>0</v>
      </c>
      <c r="Q3861">
        <v>0</v>
      </c>
      <c r="R3861">
        <v>10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16.544443999999999</v>
      </c>
      <c r="Y3861">
        <v>0</v>
      </c>
      <c r="Z3861">
        <v>0</v>
      </c>
    </row>
    <row r="3862" spans="1:26" x14ac:dyDescent="0.25">
      <c r="A3862">
        <v>2179514</v>
      </c>
      <c r="B3862">
        <v>1</v>
      </c>
      <c r="C3862" t="s">
        <v>76</v>
      </c>
      <c r="D3862" t="s">
        <v>85</v>
      </c>
      <c r="E3862" t="s">
        <v>181</v>
      </c>
      <c r="F3862" t="s">
        <v>11313</v>
      </c>
      <c r="G3862" t="s">
        <v>183</v>
      </c>
      <c r="H3862" t="s">
        <v>46</v>
      </c>
      <c r="I3862" t="s">
        <v>129</v>
      </c>
      <c r="J3862" t="s">
        <v>130</v>
      </c>
      <c r="K3862" t="s">
        <v>131</v>
      </c>
      <c r="L3862" t="s">
        <v>11314</v>
      </c>
      <c r="M3862" t="s">
        <v>11315</v>
      </c>
      <c r="N3862">
        <v>12.032500000000001</v>
      </c>
      <c r="O3862">
        <v>0</v>
      </c>
      <c r="P3862">
        <v>7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84.227500000000006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2179508</v>
      </c>
      <c r="B3863">
        <v>1</v>
      </c>
      <c r="C3863" t="s">
        <v>76</v>
      </c>
      <c r="D3863" t="s">
        <v>106</v>
      </c>
      <c r="E3863" t="s">
        <v>161</v>
      </c>
      <c r="F3863" t="s">
        <v>11316</v>
      </c>
      <c r="G3863" t="s">
        <v>418</v>
      </c>
      <c r="H3863" t="s">
        <v>46</v>
      </c>
      <c r="I3863" t="s">
        <v>129</v>
      </c>
      <c r="J3863" t="s">
        <v>130</v>
      </c>
      <c r="K3863" t="s">
        <v>251</v>
      </c>
      <c r="L3863" t="s">
        <v>11317</v>
      </c>
      <c r="M3863" t="s">
        <v>11318</v>
      </c>
      <c r="N3863">
        <v>4.8802777769999999</v>
      </c>
      <c r="O3863">
        <v>0</v>
      </c>
      <c r="P3863">
        <v>490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2391.3361110000001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2179509</v>
      </c>
      <c r="B3864">
        <v>1</v>
      </c>
      <c r="C3864" t="s">
        <v>76</v>
      </c>
      <c r="D3864" t="s">
        <v>79</v>
      </c>
      <c r="E3864" t="s">
        <v>143</v>
      </c>
      <c r="F3864" t="s">
        <v>3537</v>
      </c>
      <c r="G3864" t="s">
        <v>418</v>
      </c>
      <c r="H3864" t="s">
        <v>47</v>
      </c>
      <c r="I3864" t="s">
        <v>129</v>
      </c>
      <c r="J3864" t="s">
        <v>130</v>
      </c>
      <c r="K3864" t="s">
        <v>251</v>
      </c>
      <c r="L3864" t="s">
        <v>11319</v>
      </c>
      <c r="M3864" t="s">
        <v>11320</v>
      </c>
      <c r="N3864">
        <v>9.511111111</v>
      </c>
      <c r="O3864">
        <v>1</v>
      </c>
      <c r="P3864">
        <v>347</v>
      </c>
      <c r="Q3864">
        <v>0</v>
      </c>
      <c r="R3864">
        <v>0</v>
      </c>
      <c r="S3864">
        <v>0</v>
      </c>
      <c r="T3864">
        <v>0</v>
      </c>
      <c r="U3864">
        <v>9.5111109999999996</v>
      </c>
      <c r="V3864">
        <v>3300.355556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2179519</v>
      </c>
      <c r="B3865">
        <v>1</v>
      </c>
      <c r="C3865" t="s">
        <v>77</v>
      </c>
      <c r="D3865" t="s">
        <v>114</v>
      </c>
      <c r="E3865" t="s">
        <v>126</v>
      </c>
      <c r="F3865" t="s">
        <v>3494</v>
      </c>
      <c r="G3865" t="s">
        <v>128</v>
      </c>
      <c r="H3865" t="s">
        <v>46</v>
      </c>
      <c r="I3865" t="s">
        <v>129</v>
      </c>
      <c r="J3865" t="s">
        <v>130</v>
      </c>
      <c r="K3865" t="s">
        <v>131</v>
      </c>
      <c r="L3865" t="s">
        <v>11321</v>
      </c>
      <c r="M3865" t="s">
        <v>11322</v>
      </c>
      <c r="N3865">
        <v>10.205555555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39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398.01666699999998</v>
      </c>
    </row>
    <row r="3866" spans="1:26" x14ac:dyDescent="0.25">
      <c r="A3866">
        <v>2179533</v>
      </c>
      <c r="B3866">
        <v>1</v>
      </c>
      <c r="C3866" t="s">
        <v>76</v>
      </c>
      <c r="D3866" t="s">
        <v>88</v>
      </c>
      <c r="E3866" t="s">
        <v>181</v>
      </c>
      <c r="F3866" t="s">
        <v>11323</v>
      </c>
      <c r="G3866" t="s">
        <v>194</v>
      </c>
      <c r="H3866" t="s">
        <v>46</v>
      </c>
      <c r="I3866" t="s">
        <v>129</v>
      </c>
      <c r="J3866" t="s">
        <v>130</v>
      </c>
      <c r="K3866" t="s">
        <v>131</v>
      </c>
      <c r="L3866" t="s">
        <v>11324</v>
      </c>
      <c r="M3866" t="s">
        <v>11325</v>
      </c>
      <c r="N3866">
        <v>5.2313888879999997</v>
      </c>
      <c r="O3866">
        <v>0</v>
      </c>
      <c r="P3866">
        <v>1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5.2313890000000001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2179512</v>
      </c>
      <c r="B3867">
        <v>1</v>
      </c>
      <c r="C3867" t="s">
        <v>77</v>
      </c>
      <c r="D3867" t="s">
        <v>108</v>
      </c>
      <c r="E3867" t="s">
        <v>186</v>
      </c>
      <c r="F3867" t="s">
        <v>4386</v>
      </c>
      <c r="G3867" t="s">
        <v>418</v>
      </c>
      <c r="H3867" t="s">
        <v>47</v>
      </c>
      <c r="I3867" t="s">
        <v>129</v>
      </c>
      <c r="J3867" t="s">
        <v>130</v>
      </c>
      <c r="K3867" t="s">
        <v>251</v>
      </c>
      <c r="L3867" t="s">
        <v>11326</v>
      </c>
      <c r="M3867" t="s">
        <v>11327</v>
      </c>
      <c r="N3867">
        <v>5.5451424999999999</v>
      </c>
      <c r="O3867">
        <v>23</v>
      </c>
      <c r="P3867">
        <v>892</v>
      </c>
      <c r="Q3867">
        <v>27</v>
      </c>
      <c r="R3867">
        <v>6</v>
      </c>
      <c r="S3867">
        <v>28</v>
      </c>
      <c r="T3867">
        <v>443</v>
      </c>
      <c r="U3867">
        <v>127.53827800000001</v>
      </c>
      <c r="V3867">
        <v>4946.2671099999998</v>
      </c>
      <c r="W3867">
        <v>149.71884800000001</v>
      </c>
      <c r="X3867">
        <v>33.270854999999997</v>
      </c>
      <c r="Y3867">
        <v>155.26399000000001</v>
      </c>
      <c r="Z3867">
        <v>2456.4981280000002</v>
      </c>
    </row>
    <row r="3868" spans="1:26" x14ac:dyDescent="0.25">
      <c r="A3868">
        <v>2179517</v>
      </c>
      <c r="B3868">
        <v>1</v>
      </c>
      <c r="C3868" t="s">
        <v>76</v>
      </c>
      <c r="D3868" t="s">
        <v>85</v>
      </c>
      <c r="E3868" t="s">
        <v>181</v>
      </c>
      <c r="F3868" t="s">
        <v>11328</v>
      </c>
      <c r="G3868" t="s">
        <v>183</v>
      </c>
      <c r="H3868" t="s">
        <v>46</v>
      </c>
      <c r="I3868" t="s">
        <v>129</v>
      </c>
      <c r="J3868" t="s">
        <v>130</v>
      </c>
      <c r="K3868" t="s">
        <v>131</v>
      </c>
      <c r="L3868" t="s">
        <v>11329</v>
      </c>
      <c r="M3868" t="s">
        <v>11330</v>
      </c>
      <c r="N3868">
        <v>6.3563888879999997</v>
      </c>
      <c r="O3868">
        <v>0</v>
      </c>
      <c r="P3868">
        <v>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6.3563890000000001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2179530</v>
      </c>
      <c r="B3869">
        <v>1</v>
      </c>
      <c r="C3869" t="s">
        <v>76</v>
      </c>
      <c r="D3869" t="s">
        <v>86</v>
      </c>
      <c r="E3869" t="s">
        <v>181</v>
      </c>
      <c r="F3869" t="s">
        <v>11331</v>
      </c>
      <c r="G3869" t="s">
        <v>194</v>
      </c>
      <c r="H3869" t="s">
        <v>46</v>
      </c>
      <c r="I3869" t="s">
        <v>129</v>
      </c>
      <c r="J3869" t="s">
        <v>130</v>
      </c>
      <c r="K3869" t="s">
        <v>131</v>
      </c>
      <c r="L3869" t="s">
        <v>11332</v>
      </c>
      <c r="M3869" t="s">
        <v>11333</v>
      </c>
      <c r="N3869">
        <v>3.2149999999999999</v>
      </c>
      <c r="O3869">
        <v>0</v>
      </c>
      <c r="P3869">
        <v>1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3.2149999999999999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2179541</v>
      </c>
      <c r="B3870">
        <v>1</v>
      </c>
      <c r="C3870" t="s">
        <v>76</v>
      </c>
      <c r="D3870" t="s">
        <v>93</v>
      </c>
      <c r="E3870" t="s">
        <v>718</v>
      </c>
      <c r="F3870" t="s">
        <v>11334</v>
      </c>
      <c r="G3870" t="s">
        <v>726</v>
      </c>
      <c r="H3870" t="s">
        <v>46</v>
      </c>
      <c r="I3870" t="s">
        <v>129</v>
      </c>
      <c r="J3870" t="s">
        <v>130</v>
      </c>
      <c r="K3870" t="s">
        <v>131</v>
      </c>
      <c r="L3870" t="s">
        <v>11335</v>
      </c>
      <c r="M3870" t="s">
        <v>11336</v>
      </c>
      <c r="N3870">
        <v>4.1386111110000003</v>
      </c>
      <c r="O3870">
        <v>0</v>
      </c>
      <c r="P3870">
        <v>53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219.34638899999999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2179563</v>
      </c>
      <c r="B3871">
        <v>1</v>
      </c>
      <c r="C3871" t="s">
        <v>76</v>
      </c>
      <c r="D3871" t="s">
        <v>92</v>
      </c>
      <c r="E3871" t="s">
        <v>181</v>
      </c>
      <c r="F3871" t="s">
        <v>11337</v>
      </c>
      <c r="G3871" t="s">
        <v>194</v>
      </c>
      <c r="H3871" t="s">
        <v>46</v>
      </c>
      <c r="I3871" t="s">
        <v>129</v>
      </c>
      <c r="J3871" t="s">
        <v>130</v>
      </c>
      <c r="K3871" t="s">
        <v>131</v>
      </c>
      <c r="L3871" t="s">
        <v>11338</v>
      </c>
      <c r="M3871" t="s">
        <v>11339</v>
      </c>
      <c r="N3871">
        <v>3.2366666660000001</v>
      </c>
      <c r="O3871">
        <v>0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3.2366670000000002</v>
      </c>
      <c r="Y3871">
        <v>0</v>
      </c>
      <c r="Z3871">
        <v>0</v>
      </c>
    </row>
    <row r="3872" spans="1:26" x14ac:dyDescent="0.25">
      <c r="A3872">
        <v>2179525</v>
      </c>
      <c r="B3872">
        <v>1</v>
      </c>
      <c r="C3872" t="s">
        <v>76</v>
      </c>
      <c r="D3872" t="s">
        <v>96</v>
      </c>
      <c r="E3872" t="s">
        <v>186</v>
      </c>
      <c r="F3872" t="s">
        <v>3030</v>
      </c>
      <c r="G3872" t="s">
        <v>136</v>
      </c>
      <c r="H3872" t="s">
        <v>47</v>
      </c>
      <c r="I3872" t="s">
        <v>283</v>
      </c>
      <c r="J3872" t="s">
        <v>130</v>
      </c>
      <c r="K3872" t="s">
        <v>131</v>
      </c>
      <c r="L3872" t="s">
        <v>11340</v>
      </c>
      <c r="M3872" t="s">
        <v>11341</v>
      </c>
      <c r="N3872">
        <v>1.3888888E-2</v>
      </c>
      <c r="O3872">
        <v>54</v>
      </c>
      <c r="P3872">
        <v>2033</v>
      </c>
      <c r="Q3872">
        <v>0</v>
      </c>
      <c r="R3872">
        <v>0</v>
      </c>
      <c r="S3872">
        <v>0</v>
      </c>
      <c r="T3872">
        <v>0</v>
      </c>
      <c r="U3872">
        <v>0.75</v>
      </c>
      <c r="V3872">
        <v>28.236108999999999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2179526</v>
      </c>
      <c r="B3873">
        <v>1</v>
      </c>
      <c r="C3873" t="s">
        <v>76</v>
      </c>
      <c r="D3873" t="s">
        <v>96</v>
      </c>
      <c r="E3873" t="s">
        <v>186</v>
      </c>
      <c r="F3873" t="s">
        <v>11342</v>
      </c>
      <c r="G3873" t="s">
        <v>418</v>
      </c>
      <c r="H3873" t="s">
        <v>47</v>
      </c>
      <c r="I3873" t="s">
        <v>129</v>
      </c>
      <c r="J3873" t="s">
        <v>130</v>
      </c>
      <c r="K3873" t="s">
        <v>251</v>
      </c>
      <c r="L3873" t="s">
        <v>11343</v>
      </c>
      <c r="M3873" t="s">
        <v>11344</v>
      </c>
      <c r="N3873">
        <v>7.9018091659999996</v>
      </c>
      <c r="O3873">
        <v>54</v>
      </c>
      <c r="P3873">
        <v>2033</v>
      </c>
      <c r="Q3873">
        <v>0</v>
      </c>
      <c r="R3873">
        <v>0</v>
      </c>
      <c r="S3873">
        <v>0</v>
      </c>
      <c r="T3873">
        <v>0</v>
      </c>
      <c r="U3873">
        <v>426.69769500000001</v>
      </c>
      <c r="V3873">
        <v>16064.378033999999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2179538</v>
      </c>
      <c r="B3874">
        <v>1</v>
      </c>
      <c r="C3874" t="s">
        <v>77</v>
      </c>
      <c r="D3874" t="s">
        <v>110</v>
      </c>
      <c r="E3874" t="s">
        <v>126</v>
      </c>
      <c r="F3874" t="s">
        <v>11345</v>
      </c>
      <c r="G3874" t="s">
        <v>128</v>
      </c>
      <c r="H3874" t="s">
        <v>46</v>
      </c>
      <c r="I3874" t="s">
        <v>129</v>
      </c>
      <c r="J3874" t="s">
        <v>130</v>
      </c>
      <c r="K3874" t="s">
        <v>131</v>
      </c>
      <c r="L3874" t="s">
        <v>11346</v>
      </c>
      <c r="M3874" t="s">
        <v>11347</v>
      </c>
      <c r="N3874">
        <v>2.2638888879999999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18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40.75</v>
      </c>
    </row>
    <row r="3875" spans="1:26" x14ac:dyDescent="0.25">
      <c r="A3875">
        <v>2179527</v>
      </c>
      <c r="B3875">
        <v>1</v>
      </c>
      <c r="C3875" t="s">
        <v>76</v>
      </c>
      <c r="D3875" t="s">
        <v>79</v>
      </c>
      <c r="E3875" t="s">
        <v>143</v>
      </c>
      <c r="F3875" t="s">
        <v>11348</v>
      </c>
      <c r="G3875" t="s">
        <v>418</v>
      </c>
      <c r="H3875" t="s">
        <v>47</v>
      </c>
      <c r="I3875" t="s">
        <v>129</v>
      </c>
      <c r="J3875" t="s">
        <v>130</v>
      </c>
      <c r="K3875" t="s">
        <v>251</v>
      </c>
      <c r="L3875" t="s">
        <v>11349</v>
      </c>
      <c r="M3875" t="s">
        <v>11350</v>
      </c>
      <c r="N3875">
        <v>0.88523138800000001</v>
      </c>
      <c r="O3875">
        <v>1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0.88523099999999999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2179529</v>
      </c>
      <c r="B3876">
        <v>1</v>
      </c>
      <c r="C3876" t="s">
        <v>76</v>
      </c>
      <c r="D3876" t="s">
        <v>96</v>
      </c>
      <c r="E3876" t="s">
        <v>143</v>
      </c>
      <c r="F3876" t="s">
        <v>11351</v>
      </c>
      <c r="G3876" t="s">
        <v>418</v>
      </c>
      <c r="H3876" t="s">
        <v>47</v>
      </c>
      <c r="I3876" t="s">
        <v>129</v>
      </c>
      <c r="J3876" t="s">
        <v>130</v>
      </c>
      <c r="K3876" t="s">
        <v>251</v>
      </c>
      <c r="L3876" t="s">
        <v>11352</v>
      </c>
      <c r="M3876" t="s">
        <v>11353</v>
      </c>
      <c r="N3876">
        <v>7.5201805549999996</v>
      </c>
      <c r="O3876">
        <v>1</v>
      </c>
      <c r="P3876">
        <v>126</v>
      </c>
      <c r="Q3876">
        <v>0</v>
      </c>
      <c r="R3876">
        <v>0</v>
      </c>
      <c r="S3876">
        <v>0</v>
      </c>
      <c r="T3876">
        <v>0</v>
      </c>
      <c r="U3876">
        <v>7.520181</v>
      </c>
      <c r="V3876">
        <v>947.54274999999996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2179554</v>
      </c>
      <c r="B3877">
        <v>1</v>
      </c>
      <c r="C3877" t="s">
        <v>76</v>
      </c>
      <c r="D3877" t="s">
        <v>100</v>
      </c>
      <c r="E3877" t="s">
        <v>181</v>
      </c>
      <c r="F3877" t="s">
        <v>11354</v>
      </c>
      <c r="G3877" t="s">
        <v>194</v>
      </c>
      <c r="H3877" t="s">
        <v>46</v>
      </c>
      <c r="I3877" t="s">
        <v>129</v>
      </c>
      <c r="J3877" t="s">
        <v>130</v>
      </c>
      <c r="K3877" t="s">
        <v>131</v>
      </c>
      <c r="L3877" t="s">
        <v>11355</v>
      </c>
      <c r="M3877" t="s">
        <v>11356</v>
      </c>
      <c r="N3877">
        <v>5.4638888879999996</v>
      </c>
      <c r="O3877">
        <v>0</v>
      </c>
      <c r="P3877">
        <v>5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27.319444000000001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2179543</v>
      </c>
      <c r="B3878">
        <v>1</v>
      </c>
      <c r="C3878" t="s">
        <v>77</v>
      </c>
      <c r="D3878" t="s">
        <v>113</v>
      </c>
      <c r="E3878" t="s">
        <v>143</v>
      </c>
      <c r="F3878" t="s">
        <v>11357</v>
      </c>
      <c r="G3878" t="s">
        <v>3348</v>
      </c>
      <c r="H3878" t="s">
        <v>47</v>
      </c>
      <c r="I3878" t="s">
        <v>129</v>
      </c>
      <c r="J3878" t="s">
        <v>130</v>
      </c>
      <c r="K3878" t="s">
        <v>131</v>
      </c>
      <c r="L3878" t="s">
        <v>11358</v>
      </c>
      <c r="M3878" t="s">
        <v>11359</v>
      </c>
      <c r="N3878">
        <v>4.2141666659999997</v>
      </c>
      <c r="O3878">
        <v>0</v>
      </c>
      <c r="P3878">
        <v>0</v>
      </c>
      <c r="Q3878">
        <v>0</v>
      </c>
      <c r="R3878">
        <v>0</v>
      </c>
      <c r="S3878">
        <v>1</v>
      </c>
      <c r="T3878">
        <v>25</v>
      </c>
      <c r="U3878">
        <v>0</v>
      </c>
      <c r="V3878">
        <v>0</v>
      </c>
      <c r="W3878">
        <v>0</v>
      </c>
      <c r="X3878">
        <v>0</v>
      </c>
      <c r="Y3878">
        <v>4.2141669999999998</v>
      </c>
      <c r="Z3878">
        <v>105.354167</v>
      </c>
    </row>
    <row r="3879" spans="1:26" x14ac:dyDescent="0.25">
      <c r="A3879">
        <v>2179534</v>
      </c>
      <c r="B3879">
        <v>1</v>
      </c>
      <c r="C3879" t="s">
        <v>77</v>
      </c>
      <c r="D3879" t="s">
        <v>124</v>
      </c>
      <c r="E3879" t="s">
        <v>181</v>
      </c>
      <c r="F3879" t="s">
        <v>11360</v>
      </c>
      <c r="G3879" t="s">
        <v>287</v>
      </c>
      <c r="H3879" t="s">
        <v>46</v>
      </c>
      <c r="I3879" t="s">
        <v>129</v>
      </c>
      <c r="J3879" t="s">
        <v>130</v>
      </c>
      <c r="K3879" t="s">
        <v>131</v>
      </c>
      <c r="L3879" t="s">
        <v>11361</v>
      </c>
      <c r="M3879" t="s">
        <v>11362</v>
      </c>
      <c r="N3879">
        <v>2.4569444439999999</v>
      </c>
      <c r="O3879">
        <v>0</v>
      </c>
      <c r="P3879">
        <v>19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46.681944000000001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2179536</v>
      </c>
      <c r="B3880">
        <v>1</v>
      </c>
      <c r="C3880" t="s">
        <v>76</v>
      </c>
      <c r="D3880" t="s">
        <v>100</v>
      </c>
      <c r="E3880" t="s">
        <v>134</v>
      </c>
      <c r="F3880" t="s">
        <v>11363</v>
      </c>
      <c r="G3880" t="s">
        <v>136</v>
      </c>
      <c r="H3880" t="s">
        <v>47</v>
      </c>
      <c r="I3880" t="s">
        <v>129</v>
      </c>
      <c r="J3880" t="s">
        <v>130</v>
      </c>
      <c r="K3880" t="s">
        <v>131</v>
      </c>
      <c r="L3880" t="s">
        <v>11364</v>
      </c>
      <c r="M3880" t="s">
        <v>11365</v>
      </c>
      <c r="N3880">
        <v>0.226111111</v>
      </c>
      <c r="O3880">
        <v>17</v>
      </c>
      <c r="P3880">
        <v>128</v>
      </c>
      <c r="Q3880">
        <v>0</v>
      </c>
      <c r="R3880">
        <v>0</v>
      </c>
      <c r="S3880">
        <v>0</v>
      </c>
      <c r="T3880">
        <v>0</v>
      </c>
      <c r="U3880">
        <v>3.8438889999999999</v>
      </c>
      <c r="V3880">
        <v>28.942222000000001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2179539</v>
      </c>
      <c r="B3881">
        <v>1</v>
      </c>
      <c r="C3881" t="s">
        <v>76</v>
      </c>
      <c r="D3881" t="s">
        <v>89</v>
      </c>
      <c r="E3881" t="s">
        <v>186</v>
      </c>
      <c r="F3881" t="s">
        <v>11366</v>
      </c>
      <c r="G3881" t="s">
        <v>418</v>
      </c>
      <c r="H3881" t="s">
        <v>47</v>
      </c>
      <c r="I3881" t="s">
        <v>129</v>
      </c>
      <c r="J3881" t="s">
        <v>130</v>
      </c>
      <c r="K3881" t="s">
        <v>251</v>
      </c>
      <c r="L3881" t="s">
        <v>11367</v>
      </c>
      <c r="M3881" t="s">
        <v>11368</v>
      </c>
      <c r="N3881">
        <v>8.1111111109999996</v>
      </c>
      <c r="O3881">
        <v>18</v>
      </c>
      <c r="P3881">
        <v>250</v>
      </c>
      <c r="Q3881">
        <v>0</v>
      </c>
      <c r="R3881">
        <v>0</v>
      </c>
      <c r="S3881">
        <v>1</v>
      </c>
      <c r="T3881">
        <v>21</v>
      </c>
      <c r="U3881">
        <v>146</v>
      </c>
      <c r="V3881">
        <v>2027.7777779999999</v>
      </c>
      <c r="W3881">
        <v>0</v>
      </c>
      <c r="X3881">
        <v>0</v>
      </c>
      <c r="Y3881">
        <v>8.1111109999999993</v>
      </c>
      <c r="Z3881">
        <v>170.33333300000001</v>
      </c>
    </row>
    <row r="3882" spans="1:26" x14ac:dyDescent="0.25">
      <c r="A3882">
        <v>2179535</v>
      </c>
      <c r="B3882">
        <v>1</v>
      </c>
      <c r="C3882" t="s">
        <v>76</v>
      </c>
      <c r="D3882" t="s">
        <v>99</v>
      </c>
      <c r="E3882" t="s">
        <v>126</v>
      </c>
      <c r="F3882" t="s">
        <v>11369</v>
      </c>
      <c r="G3882" t="s">
        <v>916</v>
      </c>
      <c r="H3882" t="s">
        <v>46</v>
      </c>
      <c r="I3882" t="s">
        <v>129</v>
      </c>
      <c r="J3882" t="s">
        <v>130</v>
      </c>
      <c r="K3882" t="s">
        <v>131</v>
      </c>
      <c r="L3882" t="s">
        <v>11370</v>
      </c>
      <c r="M3882" t="s">
        <v>11371</v>
      </c>
      <c r="N3882">
        <v>1.122222222</v>
      </c>
      <c r="O3882">
        <v>0</v>
      </c>
      <c r="P3882">
        <v>26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29.177778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2179579</v>
      </c>
      <c r="B3883">
        <v>1</v>
      </c>
      <c r="C3883" t="s">
        <v>76</v>
      </c>
      <c r="D3883" t="s">
        <v>93</v>
      </c>
      <c r="E3883" t="s">
        <v>126</v>
      </c>
      <c r="F3883" t="s">
        <v>11067</v>
      </c>
      <c r="G3883" t="s">
        <v>140</v>
      </c>
      <c r="H3883" t="s">
        <v>46</v>
      </c>
      <c r="I3883" t="s">
        <v>129</v>
      </c>
      <c r="J3883" t="s">
        <v>130</v>
      </c>
      <c r="K3883" t="s">
        <v>131</v>
      </c>
      <c r="L3883" t="s">
        <v>11372</v>
      </c>
      <c r="M3883" t="s">
        <v>11373</v>
      </c>
      <c r="N3883">
        <v>9.1836111109999994</v>
      </c>
      <c r="O3883">
        <v>0</v>
      </c>
      <c r="P3883">
        <v>20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183.672222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2179542</v>
      </c>
      <c r="B3884">
        <v>1</v>
      </c>
      <c r="C3884" t="s">
        <v>76</v>
      </c>
      <c r="D3884" t="s">
        <v>104</v>
      </c>
      <c r="E3884" t="s">
        <v>143</v>
      </c>
      <c r="F3884" t="s">
        <v>11374</v>
      </c>
      <c r="G3884" t="s">
        <v>145</v>
      </c>
      <c r="H3884" t="s">
        <v>47</v>
      </c>
      <c r="I3884" t="s">
        <v>129</v>
      </c>
      <c r="J3884" t="s">
        <v>130</v>
      </c>
      <c r="K3884" t="s">
        <v>131</v>
      </c>
      <c r="L3884" t="s">
        <v>11375</v>
      </c>
      <c r="M3884" t="s">
        <v>11376</v>
      </c>
      <c r="N3884">
        <v>2.6180555550000002</v>
      </c>
      <c r="O3884">
        <v>0</v>
      </c>
      <c r="P3884">
        <v>0</v>
      </c>
      <c r="Q3884">
        <v>0</v>
      </c>
      <c r="R3884">
        <v>0</v>
      </c>
      <c r="S3884">
        <v>1</v>
      </c>
      <c r="T3884">
        <v>43</v>
      </c>
      <c r="U3884">
        <v>0</v>
      </c>
      <c r="V3884">
        <v>0</v>
      </c>
      <c r="W3884">
        <v>0</v>
      </c>
      <c r="X3884">
        <v>0</v>
      </c>
      <c r="Y3884">
        <v>2.6180560000000002</v>
      </c>
      <c r="Z3884">
        <v>112.57638900000001</v>
      </c>
    </row>
    <row r="3885" spans="1:26" x14ac:dyDescent="0.25">
      <c r="A3885">
        <v>2179558</v>
      </c>
      <c r="B3885">
        <v>1</v>
      </c>
      <c r="C3885" t="s">
        <v>76</v>
      </c>
      <c r="D3885" t="s">
        <v>104</v>
      </c>
      <c r="E3885" t="s">
        <v>161</v>
      </c>
      <c r="F3885" t="s">
        <v>11377</v>
      </c>
      <c r="G3885" t="s">
        <v>402</v>
      </c>
      <c r="H3885" t="s">
        <v>46</v>
      </c>
      <c r="I3885" t="s">
        <v>129</v>
      </c>
      <c r="J3885" t="s">
        <v>130</v>
      </c>
      <c r="K3885" t="s">
        <v>131</v>
      </c>
      <c r="L3885" t="s">
        <v>11378</v>
      </c>
      <c r="M3885" t="s">
        <v>11379</v>
      </c>
      <c r="N3885">
        <v>8.8369444440000002</v>
      </c>
      <c r="O3885">
        <v>0</v>
      </c>
      <c r="P3885">
        <v>0</v>
      </c>
      <c r="Q3885">
        <v>0</v>
      </c>
      <c r="R3885">
        <v>0</v>
      </c>
      <c r="S3885">
        <v>1</v>
      </c>
      <c r="T3885">
        <v>97</v>
      </c>
      <c r="U3885">
        <v>0</v>
      </c>
      <c r="V3885">
        <v>0</v>
      </c>
      <c r="W3885">
        <v>0</v>
      </c>
      <c r="X3885">
        <v>0</v>
      </c>
      <c r="Y3885">
        <v>8.8369440000000008</v>
      </c>
      <c r="Z3885">
        <v>857.18361100000004</v>
      </c>
    </row>
    <row r="3886" spans="1:26" x14ac:dyDescent="0.25">
      <c r="A3886">
        <v>2179560</v>
      </c>
      <c r="B3886">
        <v>1</v>
      </c>
      <c r="C3886" t="s">
        <v>76</v>
      </c>
      <c r="D3886" t="s">
        <v>89</v>
      </c>
      <c r="E3886" t="s">
        <v>181</v>
      </c>
      <c r="F3886" t="s">
        <v>11380</v>
      </c>
      <c r="G3886" t="s">
        <v>194</v>
      </c>
      <c r="H3886" t="s">
        <v>46</v>
      </c>
      <c r="I3886" t="s">
        <v>129</v>
      </c>
      <c r="J3886" t="s">
        <v>130</v>
      </c>
      <c r="K3886" t="s">
        <v>131</v>
      </c>
      <c r="L3886" t="s">
        <v>11381</v>
      </c>
      <c r="M3886" t="s">
        <v>11382</v>
      </c>
      <c r="N3886">
        <v>2.835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1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2.835</v>
      </c>
    </row>
    <row r="3887" spans="1:26" x14ac:dyDescent="0.25">
      <c r="A3887">
        <v>2179565</v>
      </c>
      <c r="B3887">
        <v>1</v>
      </c>
      <c r="C3887" t="s">
        <v>76</v>
      </c>
      <c r="D3887" t="s">
        <v>96</v>
      </c>
      <c r="E3887" t="s">
        <v>126</v>
      </c>
      <c r="F3887" t="s">
        <v>11383</v>
      </c>
      <c r="G3887" t="s">
        <v>128</v>
      </c>
      <c r="H3887" t="s">
        <v>46</v>
      </c>
      <c r="I3887" t="s">
        <v>129</v>
      </c>
      <c r="J3887" t="s">
        <v>130</v>
      </c>
      <c r="K3887" t="s">
        <v>131</v>
      </c>
      <c r="L3887" t="s">
        <v>11384</v>
      </c>
      <c r="M3887" t="s">
        <v>11385</v>
      </c>
      <c r="N3887">
        <v>1.6188888880000001</v>
      </c>
      <c r="O3887">
        <v>0</v>
      </c>
      <c r="P3887">
        <v>23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37.234444000000003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2179548</v>
      </c>
      <c r="B3888">
        <v>1</v>
      </c>
      <c r="C3888" t="s">
        <v>77</v>
      </c>
      <c r="D3888" t="s">
        <v>108</v>
      </c>
      <c r="E3888" t="s">
        <v>126</v>
      </c>
      <c r="F3888" t="s">
        <v>11386</v>
      </c>
      <c r="G3888" t="s">
        <v>128</v>
      </c>
      <c r="H3888" t="s">
        <v>46</v>
      </c>
      <c r="I3888" t="s">
        <v>129</v>
      </c>
      <c r="J3888" t="s">
        <v>130</v>
      </c>
      <c r="K3888" t="s">
        <v>131</v>
      </c>
      <c r="L3888" t="s">
        <v>11387</v>
      </c>
      <c r="M3888" t="s">
        <v>11388</v>
      </c>
      <c r="N3888">
        <v>7.9688888880000004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9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71.72</v>
      </c>
    </row>
    <row r="3889" spans="1:26" x14ac:dyDescent="0.25">
      <c r="A3889">
        <v>2179567</v>
      </c>
      <c r="B3889">
        <v>1</v>
      </c>
      <c r="C3889" t="s">
        <v>76</v>
      </c>
      <c r="D3889" t="s">
        <v>100</v>
      </c>
      <c r="E3889" t="s">
        <v>181</v>
      </c>
      <c r="F3889" t="s">
        <v>11389</v>
      </c>
      <c r="G3889" t="s">
        <v>183</v>
      </c>
      <c r="H3889" t="s">
        <v>46</v>
      </c>
      <c r="I3889" t="s">
        <v>129</v>
      </c>
      <c r="J3889" t="s">
        <v>130</v>
      </c>
      <c r="K3889" t="s">
        <v>131</v>
      </c>
      <c r="L3889" t="s">
        <v>11390</v>
      </c>
      <c r="M3889" t="s">
        <v>11391</v>
      </c>
      <c r="N3889">
        <v>2.3377777769999999</v>
      </c>
      <c r="O3889">
        <v>0</v>
      </c>
      <c r="P3889">
        <v>5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11.688889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2179570</v>
      </c>
      <c r="B3890">
        <v>1</v>
      </c>
      <c r="C3890" t="s">
        <v>76</v>
      </c>
      <c r="D3890" t="s">
        <v>95</v>
      </c>
      <c r="E3890" t="s">
        <v>181</v>
      </c>
      <c r="F3890" t="s">
        <v>11392</v>
      </c>
      <c r="G3890" t="s">
        <v>194</v>
      </c>
      <c r="H3890" t="s">
        <v>46</v>
      </c>
      <c r="I3890" t="s">
        <v>129</v>
      </c>
      <c r="J3890" t="s">
        <v>130</v>
      </c>
      <c r="K3890" t="s">
        <v>131</v>
      </c>
      <c r="L3890" t="s">
        <v>11393</v>
      </c>
      <c r="M3890" t="s">
        <v>11394</v>
      </c>
      <c r="N3890">
        <v>1.2411111109999999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2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2.4822220000000002</v>
      </c>
    </row>
    <row r="3891" spans="1:26" x14ac:dyDescent="0.25">
      <c r="A3891">
        <v>2179552</v>
      </c>
      <c r="B3891">
        <v>1</v>
      </c>
      <c r="C3891" t="s">
        <v>77</v>
      </c>
      <c r="D3891" t="s">
        <v>112</v>
      </c>
      <c r="E3891" t="s">
        <v>181</v>
      </c>
      <c r="F3891" t="s">
        <v>11395</v>
      </c>
      <c r="G3891" t="s">
        <v>183</v>
      </c>
      <c r="H3891" t="s">
        <v>46</v>
      </c>
      <c r="I3891" t="s">
        <v>129</v>
      </c>
      <c r="J3891" t="s">
        <v>130</v>
      </c>
      <c r="K3891" t="s">
        <v>131</v>
      </c>
      <c r="L3891" t="s">
        <v>11396</v>
      </c>
      <c r="M3891" t="s">
        <v>11397</v>
      </c>
      <c r="N3891">
        <v>2.0447222219999999</v>
      </c>
      <c r="O3891">
        <v>0</v>
      </c>
      <c r="P3891">
        <v>0</v>
      </c>
      <c r="Q3891">
        <v>0</v>
      </c>
      <c r="R3891">
        <v>3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6.1341669999999997</v>
      </c>
      <c r="Y3891">
        <v>0</v>
      </c>
      <c r="Z3891">
        <v>0</v>
      </c>
    </row>
    <row r="3892" spans="1:26" x14ac:dyDescent="0.25">
      <c r="A3892">
        <v>2179549</v>
      </c>
      <c r="B3892">
        <v>1</v>
      </c>
      <c r="C3892" t="s">
        <v>77</v>
      </c>
      <c r="D3892" t="s">
        <v>114</v>
      </c>
      <c r="E3892" t="s">
        <v>143</v>
      </c>
      <c r="F3892" t="s">
        <v>11398</v>
      </c>
      <c r="G3892" t="s">
        <v>279</v>
      </c>
      <c r="H3892" t="s">
        <v>47</v>
      </c>
      <c r="I3892" t="s">
        <v>129</v>
      </c>
      <c r="J3892" t="s">
        <v>130</v>
      </c>
      <c r="K3892" t="s">
        <v>131</v>
      </c>
      <c r="L3892" t="s">
        <v>11399</v>
      </c>
      <c r="M3892" t="s">
        <v>11400</v>
      </c>
      <c r="N3892">
        <v>2.1205555550000001</v>
      </c>
      <c r="O3892">
        <v>4</v>
      </c>
      <c r="P3892">
        <v>161</v>
      </c>
      <c r="Q3892">
        <v>0</v>
      </c>
      <c r="R3892">
        <v>0</v>
      </c>
      <c r="S3892">
        <v>0</v>
      </c>
      <c r="T3892">
        <v>0</v>
      </c>
      <c r="U3892">
        <v>8.4822220000000002</v>
      </c>
      <c r="V3892">
        <v>341.40944400000001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2179546</v>
      </c>
      <c r="B3893">
        <v>1</v>
      </c>
      <c r="C3893" t="s">
        <v>76</v>
      </c>
      <c r="D3893" t="s">
        <v>79</v>
      </c>
      <c r="E3893" t="s">
        <v>181</v>
      </c>
      <c r="F3893" t="s">
        <v>11401</v>
      </c>
      <c r="G3893" t="s">
        <v>287</v>
      </c>
      <c r="H3893" t="s">
        <v>46</v>
      </c>
      <c r="I3893" t="s">
        <v>129</v>
      </c>
      <c r="J3893" t="s">
        <v>130</v>
      </c>
      <c r="K3893" t="s">
        <v>131</v>
      </c>
      <c r="L3893" t="s">
        <v>11402</v>
      </c>
      <c r="M3893" t="s">
        <v>11403</v>
      </c>
      <c r="N3893">
        <v>0.82083333300000005</v>
      </c>
      <c r="O3893">
        <v>0</v>
      </c>
      <c r="P3893">
        <v>1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0.82083300000000003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2179545</v>
      </c>
      <c r="B3894">
        <v>1</v>
      </c>
      <c r="C3894" t="s">
        <v>77</v>
      </c>
      <c r="D3894" t="s">
        <v>119</v>
      </c>
      <c r="E3894" t="s">
        <v>134</v>
      </c>
      <c r="F3894" t="s">
        <v>11404</v>
      </c>
      <c r="G3894" t="s">
        <v>136</v>
      </c>
      <c r="H3894" t="s">
        <v>47</v>
      </c>
      <c r="I3894" t="s">
        <v>129</v>
      </c>
      <c r="J3894" t="s">
        <v>130</v>
      </c>
      <c r="K3894" t="s">
        <v>131</v>
      </c>
      <c r="L3894" t="s">
        <v>11405</v>
      </c>
      <c r="M3894" t="s">
        <v>11406</v>
      </c>
      <c r="N3894">
        <v>3.1666666659999998</v>
      </c>
      <c r="O3894">
        <v>2</v>
      </c>
      <c r="P3894">
        <v>25</v>
      </c>
      <c r="Q3894">
        <v>0</v>
      </c>
      <c r="R3894">
        <v>0</v>
      </c>
      <c r="S3894">
        <v>0</v>
      </c>
      <c r="T3894">
        <v>0</v>
      </c>
      <c r="U3894">
        <v>6.3333329999999997</v>
      </c>
      <c r="V3894">
        <v>79.166667000000004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2179544</v>
      </c>
      <c r="B3895">
        <v>1</v>
      </c>
      <c r="C3895" t="s">
        <v>76</v>
      </c>
      <c r="D3895" t="s">
        <v>95</v>
      </c>
      <c r="E3895" t="s">
        <v>143</v>
      </c>
      <c r="F3895" t="s">
        <v>11407</v>
      </c>
      <c r="G3895" t="s">
        <v>366</v>
      </c>
      <c r="H3895" t="s">
        <v>47</v>
      </c>
      <c r="I3895" t="s">
        <v>129</v>
      </c>
      <c r="J3895" t="s">
        <v>130</v>
      </c>
      <c r="K3895" t="s">
        <v>251</v>
      </c>
      <c r="L3895" t="s">
        <v>11408</v>
      </c>
      <c r="M3895" t="s">
        <v>11409</v>
      </c>
      <c r="N3895">
        <v>7.5445738880000004</v>
      </c>
      <c r="O3895">
        <v>1</v>
      </c>
      <c r="P3895">
        <v>470</v>
      </c>
      <c r="Q3895">
        <v>0</v>
      </c>
      <c r="R3895">
        <v>0</v>
      </c>
      <c r="S3895">
        <v>0</v>
      </c>
      <c r="T3895">
        <v>0</v>
      </c>
      <c r="U3895">
        <v>7.5445739999999999</v>
      </c>
      <c r="V3895">
        <v>3545.9497270000002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2179547</v>
      </c>
      <c r="B3896">
        <v>1</v>
      </c>
      <c r="C3896" t="s">
        <v>76</v>
      </c>
      <c r="D3896" t="s">
        <v>91</v>
      </c>
      <c r="E3896" t="s">
        <v>134</v>
      </c>
      <c r="F3896" t="s">
        <v>11410</v>
      </c>
      <c r="G3896" t="s">
        <v>136</v>
      </c>
      <c r="H3896" t="s">
        <v>47</v>
      </c>
      <c r="I3896" t="s">
        <v>129</v>
      </c>
      <c r="J3896" t="s">
        <v>130</v>
      </c>
      <c r="K3896" t="s">
        <v>131</v>
      </c>
      <c r="L3896" t="s">
        <v>11411</v>
      </c>
      <c r="M3896" t="s">
        <v>11412</v>
      </c>
      <c r="N3896">
        <v>0.78972222199999997</v>
      </c>
      <c r="O3896">
        <v>5</v>
      </c>
      <c r="P3896">
        <v>88</v>
      </c>
      <c r="Q3896">
        <v>18</v>
      </c>
      <c r="R3896">
        <v>37</v>
      </c>
      <c r="S3896">
        <v>15</v>
      </c>
      <c r="T3896">
        <v>71</v>
      </c>
      <c r="U3896">
        <v>3.9486110000000001</v>
      </c>
      <c r="V3896">
        <v>69.495555999999993</v>
      </c>
      <c r="W3896">
        <v>14.215</v>
      </c>
      <c r="X3896">
        <v>29.219722000000001</v>
      </c>
      <c r="Y3896">
        <v>11.845833000000001</v>
      </c>
      <c r="Z3896">
        <v>56.070278000000002</v>
      </c>
    </row>
    <row r="3897" spans="1:26" x14ac:dyDescent="0.25">
      <c r="A3897">
        <v>2179601</v>
      </c>
      <c r="B3897">
        <v>1</v>
      </c>
      <c r="C3897" t="s">
        <v>76</v>
      </c>
      <c r="D3897" t="s">
        <v>92</v>
      </c>
      <c r="E3897" t="s">
        <v>181</v>
      </c>
      <c r="F3897" t="s">
        <v>11413</v>
      </c>
      <c r="G3897" t="s">
        <v>194</v>
      </c>
      <c r="H3897" t="s">
        <v>46</v>
      </c>
      <c r="I3897" t="s">
        <v>129</v>
      </c>
      <c r="J3897" t="s">
        <v>130</v>
      </c>
      <c r="K3897" t="s">
        <v>131</v>
      </c>
      <c r="L3897" t="s">
        <v>11414</v>
      </c>
      <c r="M3897" t="s">
        <v>11415</v>
      </c>
      <c r="N3897">
        <v>2.841388888</v>
      </c>
      <c r="O3897">
        <v>0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2.8413889999999999</v>
      </c>
      <c r="Y3897">
        <v>0</v>
      </c>
      <c r="Z3897">
        <v>0</v>
      </c>
    </row>
    <row r="3898" spans="1:26" x14ac:dyDescent="0.25">
      <c r="A3898">
        <v>2179559</v>
      </c>
      <c r="B3898">
        <v>1</v>
      </c>
      <c r="C3898" t="s">
        <v>77</v>
      </c>
      <c r="D3898" t="s">
        <v>112</v>
      </c>
      <c r="E3898" t="s">
        <v>181</v>
      </c>
      <c r="F3898" t="s">
        <v>11416</v>
      </c>
      <c r="G3898" t="s">
        <v>183</v>
      </c>
      <c r="H3898" t="s">
        <v>46</v>
      </c>
      <c r="I3898" t="s">
        <v>129</v>
      </c>
      <c r="J3898" t="s">
        <v>130</v>
      </c>
      <c r="K3898" t="s">
        <v>131</v>
      </c>
      <c r="L3898" t="s">
        <v>11417</v>
      </c>
      <c r="M3898" t="s">
        <v>11418</v>
      </c>
      <c r="N3898">
        <v>1.845555555</v>
      </c>
      <c r="O3898">
        <v>0</v>
      </c>
      <c r="P3898">
        <v>0</v>
      </c>
      <c r="Q3898">
        <v>0</v>
      </c>
      <c r="R3898">
        <v>3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5.5366669999999996</v>
      </c>
      <c r="Y3898">
        <v>0</v>
      </c>
      <c r="Z3898">
        <v>0</v>
      </c>
    </row>
    <row r="3899" spans="1:26" x14ac:dyDescent="0.25">
      <c r="A3899">
        <v>2179573</v>
      </c>
      <c r="B3899">
        <v>1</v>
      </c>
      <c r="C3899" t="s">
        <v>76</v>
      </c>
      <c r="D3899" t="s">
        <v>100</v>
      </c>
      <c r="E3899" t="s">
        <v>181</v>
      </c>
      <c r="F3899" t="s">
        <v>11419</v>
      </c>
      <c r="G3899" t="s">
        <v>183</v>
      </c>
      <c r="H3899" t="s">
        <v>46</v>
      </c>
      <c r="I3899" t="s">
        <v>129</v>
      </c>
      <c r="J3899" t="s">
        <v>130</v>
      </c>
      <c r="K3899" t="s">
        <v>131</v>
      </c>
      <c r="L3899" t="s">
        <v>11420</v>
      </c>
      <c r="M3899" t="s">
        <v>11421</v>
      </c>
      <c r="N3899">
        <v>0.898888888</v>
      </c>
      <c r="O3899">
        <v>0</v>
      </c>
      <c r="P3899">
        <v>2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1.7977780000000001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2179562</v>
      </c>
      <c r="B3900">
        <v>1</v>
      </c>
      <c r="C3900" t="s">
        <v>76</v>
      </c>
      <c r="D3900" t="s">
        <v>99</v>
      </c>
      <c r="E3900" t="s">
        <v>126</v>
      </c>
      <c r="F3900" t="s">
        <v>11422</v>
      </c>
      <c r="G3900" t="s">
        <v>128</v>
      </c>
      <c r="H3900" t="s">
        <v>46</v>
      </c>
      <c r="I3900" t="s">
        <v>129</v>
      </c>
      <c r="J3900" t="s">
        <v>130</v>
      </c>
      <c r="K3900" t="s">
        <v>131</v>
      </c>
      <c r="L3900" t="s">
        <v>11423</v>
      </c>
      <c r="M3900" t="s">
        <v>11424</v>
      </c>
      <c r="N3900">
        <v>2.1333333329999999</v>
      </c>
      <c r="O3900">
        <v>0</v>
      </c>
      <c r="P3900">
        <v>156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332.8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2179586</v>
      </c>
      <c r="B3901">
        <v>1</v>
      </c>
      <c r="C3901" t="s">
        <v>76</v>
      </c>
      <c r="D3901" t="s">
        <v>96</v>
      </c>
      <c r="E3901" t="s">
        <v>126</v>
      </c>
      <c r="F3901" t="s">
        <v>11425</v>
      </c>
      <c r="G3901" t="s">
        <v>671</v>
      </c>
      <c r="H3901" t="s">
        <v>46</v>
      </c>
      <c r="I3901" t="s">
        <v>129</v>
      </c>
      <c r="J3901" t="s">
        <v>130</v>
      </c>
      <c r="K3901" t="s">
        <v>131</v>
      </c>
      <c r="L3901" t="s">
        <v>11426</v>
      </c>
      <c r="M3901" t="s">
        <v>11427</v>
      </c>
      <c r="N3901">
        <v>3.432222222</v>
      </c>
      <c r="O3901">
        <v>0</v>
      </c>
      <c r="P3901">
        <v>49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168.178889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2179569</v>
      </c>
      <c r="B3902">
        <v>1</v>
      </c>
      <c r="C3902" t="s">
        <v>77</v>
      </c>
      <c r="D3902" t="s">
        <v>124</v>
      </c>
      <c r="E3902" t="s">
        <v>181</v>
      </c>
      <c r="F3902" t="s">
        <v>11428</v>
      </c>
      <c r="G3902" t="s">
        <v>194</v>
      </c>
      <c r="H3902" t="s">
        <v>46</v>
      </c>
      <c r="I3902" t="s">
        <v>129</v>
      </c>
      <c r="J3902" t="s">
        <v>130</v>
      </c>
      <c r="K3902" t="s">
        <v>131</v>
      </c>
      <c r="L3902" t="s">
        <v>11429</v>
      </c>
      <c r="M3902" t="s">
        <v>11430</v>
      </c>
      <c r="N3902">
        <v>4.0016666660000002</v>
      </c>
      <c r="O3902">
        <v>0</v>
      </c>
      <c r="P3902">
        <v>2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8.0033329999999996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2179566</v>
      </c>
      <c r="B3903">
        <v>1</v>
      </c>
      <c r="C3903" t="s">
        <v>77</v>
      </c>
      <c r="D3903" t="s">
        <v>123</v>
      </c>
      <c r="E3903" t="s">
        <v>181</v>
      </c>
      <c r="F3903" t="s">
        <v>11431</v>
      </c>
      <c r="G3903" t="s">
        <v>287</v>
      </c>
      <c r="H3903" t="s">
        <v>46</v>
      </c>
      <c r="I3903" t="s">
        <v>129</v>
      </c>
      <c r="J3903" t="s">
        <v>130</v>
      </c>
      <c r="K3903" t="s">
        <v>131</v>
      </c>
      <c r="L3903" t="s">
        <v>11432</v>
      </c>
      <c r="M3903" t="s">
        <v>11433</v>
      </c>
      <c r="N3903">
        <v>0.94527777700000004</v>
      </c>
      <c r="O3903">
        <v>0</v>
      </c>
      <c r="P3903">
        <v>11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10.398056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2179581</v>
      </c>
      <c r="B3904">
        <v>1</v>
      </c>
      <c r="C3904" t="s">
        <v>76</v>
      </c>
      <c r="D3904" t="s">
        <v>100</v>
      </c>
      <c r="E3904" t="s">
        <v>181</v>
      </c>
      <c r="F3904" t="s">
        <v>11434</v>
      </c>
      <c r="G3904" t="s">
        <v>636</v>
      </c>
      <c r="H3904" t="s">
        <v>46</v>
      </c>
      <c r="I3904" t="s">
        <v>129</v>
      </c>
      <c r="J3904" t="s">
        <v>130</v>
      </c>
      <c r="K3904" t="s">
        <v>131</v>
      </c>
      <c r="L3904" t="s">
        <v>11435</v>
      </c>
      <c r="M3904" t="s">
        <v>11436</v>
      </c>
      <c r="N3904">
        <v>1.737222222</v>
      </c>
      <c r="O3904">
        <v>0</v>
      </c>
      <c r="P3904">
        <v>1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1.737222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2179587</v>
      </c>
      <c r="B3905">
        <v>1</v>
      </c>
      <c r="C3905" t="s">
        <v>76</v>
      </c>
      <c r="D3905" t="s">
        <v>96</v>
      </c>
      <c r="E3905" t="s">
        <v>126</v>
      </c>
      <c r="F3905" t="s">
        <v>11437</v>
      </c>
      <c r="G3905" t="s">
        <v>128</v>
      </c>
      <c r="H3905" t="s">
        <v>46</v>
      </c>
      <c r="I3905" t="s">
        <v>129</v>
      </c>
      <c r="J3905" t="s">
        <v>130</v>
      </c>
      <c r="K3905" t="s">
        <v>131</v>
      </c>
      <c r="L3905" t="s">
        <v>11438</v>
      </c>
      <c r="M3905" t="s">
        <v>11439</v>
      </c>
      <c r="N3905">
        <v>3.1077777769999999</v>
      </c>
      <c r="O3905">
        <v>0</v>
      </c>
      <c r="P3905">
        <v>37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114.98777800000001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2179568</v>
      </c>
      <c r="B3906">
        <v>1</v>
      </c>
      <c r="C3906" t="s">
        <v>76</v>
      </c>
      <c r="D3906" t="s">
        <v>99</v>
      </c>
      <c r="E3906" t="s">
        <v>161</v>
      </c>
      <c r="F3906" t="s">
        <v>11440</v>
      </c>
      <c r="G3906" t="s">
        <v>402</v>
      </c>
      <c r="H3906" t="s">
        <v>46</v>
      </c>
      <c r="I3906" t="s">
        <v>129</v>
      </c>
      <c r="J3906" t="s">
        <v>130</v>
      </c>
      <c r="K3906" t="s">
        <v>131</v>
      </c>
      <c r="L3906" t="s">
        <v>11441</v>
      </c>
      <c r="M3906" t="s">
        <v>11442</v>
      </c>
      <c r="N3906">
        <v>1.175277777</v>
      </c>
      <c r="O3906">
        <v>0</v>
      </c>
      <c r="P3906">
        <v>13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15.278611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2179571</v>
      </c>
      <c r="B3907">
        <v>1</v>
      </c>
      <c r="C3907" t="s">
        <v>76</v>
      </c>
      <c r="D3907" t="s">
        <v>98</v>
      </c>
      <c r="E3907" t="s">
        <v>181</v>
      </c>
      <c r="F3907" t="s">
        <v>11443</v>
      </c>
      <c r="G3907" t="s">
        <v>287</v>
      </c>
      <c r="H3907" t="s">
        <v>46</v>
      </c>
      <c r="I3907" t="s">
        <v>129</v>
      </c>
      <c r="J3907" t="s">
        <v>130</v>
      </c>
      <c r="K3907" t="s">
        <v>131</v>
      </c>
      <c r="L3907" t="s">
        <v>11444</v>
      </c>
      <c r="M3907" t="s">
        <v>11445</v>
      </c>
      <c r="N3907">
        <v>1.6825000000000001</v>
      </c>
      <c r="O3907">
        <v>0</v>
      </c>
      <c r="P3907">
        <v>0</v>
      </c>
      <c r="Q3907">
        <v>0</v>
      </c>
      <c r="R3907">
        <v>2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3.3650000000000002</v>
      </c>
      <c r="Y3907">
        <v>0</v>
      </c>
      <c r="Z3907">
        <v>0</v>
      </c>
    </row>
    <row r="3908" spans="1:26" x14ac:dyDescent="0.25">
      <c r="A3908">
        <v>2179589</v>
      </c>
      <c r="B3908">
        <v>1</v>
      </c>
      <c r="C3908" t="s">
        <v>76</v>
      </c>
      <c r="D3908" t="s">
        <v>89</v>
      </c>
      <c r="E3908" t="s">
        <v>181</v>
      </c>
      <c r="F3908" t="s">
        <v>11446</v>
      </c>
      <c r="G3908" t="s">
        <v>194</v>
      </c>
      <c r="H3908" t="s">
        <v>46</v>
      </c>
      <c r="I3908" t="s">
        <v>129</v>
      </c>
      <c r="J3908" t="s">
        <v>130</v>
      </c>
      <c r="K3908" t="s">
        <v>131</v>
      </c>
      <c r="L3908" t="s">
        <v>11447</v>
      </c>
      <c r="M3908" t="s">
        <v>11448</v>
      </c>
      <c r="N3908">
        <v>1.446666666</v>
      </c>
      <c r="O3908">
        <v>0</v>
      </c>
      <c r="P3908">
        <v>1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1.4466669999999999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2179572</v>
      </c>
      <c r="B3909">
        <v>1</v>
      </c>
      <c r="C3909" t="s">
        <v>77</v>
      </c>
      <c r="D3909" t="s">
        <v>117</v>
      </c>
      <c r="E3909" t="s">
        <v>126</v>
      </c>
      <c r="F3909" t="s">
        <v>11449</v>
      </c>
      <c r="G3909" t="s">
        <v>140</v>
      </c>
      <c r="H3909" t="s">
        <v>46</v>
      </c>
      <c r="I3909" t="s">
        <v>129</v>
      </c>
      <c r="J3909" t="s">
        <v>130</v>
      </c>
      <c r="K3909" t="s">
        <v>131</v>
      </c>
      <c r="L3909" t="s">
        <v>11450</v>
      </c>
      <c r="M3909" t="s">
        <v>11451</v>
      </c>
      <c r="N3909">
        <v>3.3025000000000002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8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26.42</v>
      </c>
    </row>
    <row r="3910" spans="1:26" x14ac:dyDescent="0.25">
      <c r="A3910">
        <v>2179575</v>
      </c>
      <c r="B3910">
        <v>1</v>
      </c>
      <c r="C3910" t="s">
        <v>77</v>
      </c>
      <c r="D3910" t="s">
        <v>109</v>
      </c>
      <c r="E3910" t="s">
        <v>161</v>
      </c>
      <c r="F3910" t="s">
        <v>11452</v>
      </c>
      <c r="G3910" t="s">
        <v>402</v>
      </c>
      <c r="H3910" t="s">
        <v>46</v>
      </c>
      <c r="I3910" t="s">
        <v>129</v>
      </c>
      <c r="J3910" t="s">
        <v>130</v>
      </c>
      <c r="K3910" t="s">
        <v>131</v>
      </c>
      <c r="L3910" t="s">
        <v>11453</v>
      </c>
      <c r="M3910" t="s">
        <v>11454</v>
      </c>
      <c r="N3910">
        <v>3.0694444440000002</v>
      </c>
      <c r="O3910">
        <v>0</v>
      </c>
      <c r="P3910">
        <v>0</v>
      </c>
      <c r="Q3910">
        <v>0</v>
      </c>
      <c r="R3910">
        <v>0</v>
      </c>
      <c r="S3910">
        <v>1</v>
      </c>
      <c r="T3910">
        <v>51</v>
      </c>
      <c r="U3910">
        <v>0</v>
      </c>
      <c r="V3910">
        <v>0</v>
      </c>
      <c r="W3910">
        <v>0</v>
      </c>
      <c r="X3910">
        <v>0</v>
      </c>
      <c r="Y3910">
        <v>3.0694439999999998</v>
      </c>
      <c r="Z3910">
        <v>156.54166699999999</v>
      </c>
    </row>
    <row r="3911" spans="1:26" x14ac:dyDescent="0.25">
      <c r="A3911">
        <v>2179588</v>
      </c>
      <c r="B3911">
        <v>1</v>
      </c>
      <c r="C3911" t="s">
        <v>77</v>
      </c>
      <c r="D3911" t="s">
        <v>119</v>
      </c>
      <c r="E3911" t="s">
        <v>126</v>
      </c>
      <c r="F3911" t="s">
        <v>11455</v>
      </c>
      <c r="G3911" t="s">
        <v>128</v>
      </c>
      <c r="H3911" t="s">
        <v>46</v>
      </c>
      <c r="I3911" t="s">
        <v>129</v>
      </c>
      <c r="J3911" t="s">
        <v>130</v>
      </c>
      <c r="K3911" t="s">
        <v>131</v>
      </c>
      <c r="L3911" t="s">
        <v>11456</v>
      </c>
      <c r="M3911" t="s">
        <v>11457</v>
      </c>
      <c r="N3911">
        <v>1.2450000000000001</v>
      </c>
      <c r="O3911">
        <v>0</v>
      </c>
      <c r="P3911">
        <v>151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187.995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2179597</v>
      </c>
      <c r="B3912">
        <v>1</v>
      </c>
      <c r="C3912" t="s">
        <v>76</v>
      </c>
      <c r="D3912" t="s">
        <v>88</v>
      </c>
      <c r="E3912" t="s">
        <v>186</v>
      </c>
      <c r="F3912" t="s">
        <v>11458</v>
      </c>
      <c r="G3912" t="s">
        <v>448</v>
      </c>
      <c r="H3912" t="s">
        <v>47</v>
      </c>
      <c r="I3912" t="s">
        <v>129</v>
      </c>
      <c r="J3912" t="s">
        <v>130</v>
      </c>
      <c r="K3912" t="s">
        <v>131</v>
      </c>
      <c r="L3912" t="s">
        <v>11459</v>
      </c>
      <c r="M3912" t="s">
        <v>11460</v>
      </c>
      <c r="N3912">
        <v>1.615</v>
      </c>
      <c r="O3912">
        <v>23</v>
      </c>
      <c r="P3912">
        <v>3641</v>
      </c>
      <c r="Q3912">
        <v>0</v>
      </c>
      <c r="R3912">
        <v>0</v>
      </c>
      <c r="S3912">
        <v>0</v>
      </c>
      <c r="T3912">
        <v>0</v>
      </c>
      <c r="U3912">
        <v>37.145000000000003</v>
      </c>
      <c r="V3912">
        <v>5880.2150000000001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2179577</v>
      </c>
      <c r="B3913">
        <v>1</v>
      </c>
      <c r="C3913" t="s">
        <v>76</v>
      </c>
      <c r="D3913" t="s">
        <v>106</v>
      </c>
      <c r="E3913" t="s">
        <v>143</v>
      </c>
      <c r="F3913" t="s">
        <v>11461</v>
      </c>
      <c r="G3913" t="s">
        <v>279</v>
      </c>
      <c r="H3913" t="s">
        <v>47</v>
      </c>
      <c r="I3913" t="s">
        <v>129</v>
      </c>
      <c r="J3913" t="s">
        <v>130</v>
      </c>
      <c r="K3913" t="s">
        <v>131</v>
      </c>
      <c r="L3913" t="s">
        <v>11462</v>
      </c>
      <c r="M3913" t="s">
        <v>11463</v>
      </c>
      <c r="N3913">
        <v>9.3588888879999992</v>
      </c>
      <c r="O3913">
        <v>1</v>
      </c>
      <c r="P3913">
        <v>732</v>
      </c>
      <c r="Q3913">
        <v>0</v>
      </c>
      <c r="R3913">
        <v>0</v>
      </c>
      <c r="S3913">
        <v>0</v>
      </c>
      <c r="T3913">
        <v>0</v>
      </c>
      <c r="U3913">
        <v>9.3588889999999996</v>
      </c>
      <c r="V3913">
        <v>6850.706666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2179580</v>
      </c>
      <c r="B3914">
        <v>1</v>
      </c>
      <c r="C3914" t="s">
        <v>77</v>
      </c>
      <c r="D3914" t="s">
        <v>115</v>
      </c>
      <c r="E3914" t="s">
        <v>161</v>
      </c>
      <c r="F3914" t="s">
        <v>11464</v>
      </c>
      <c r="G3914" t="s">
        <v>402</v>
      </c>
      <c r="H3914" t="s">
        <v>46</v>
      </c>
      <c r="I3914" t="s">
        <v>129</v>
      </c>
      <c r="J3914" t="s">
        <v>130</v>
      </c>
      <c r="K3914" t="s">
        <v>131</v>
      </c>
      <c r="L3914" t="s">
        <v>11465</v>
      </c>
      <c r="M3914" t="s">
        <v>11466</v>
      </c>
      <c r="N3914">
        <v>1.121388888</v>
      </c>
      <c r="O3914">
        <v>0</v>
      </c>
      <c r="P3914">
        <v>0</v>
      </c>
      <c r="Q3914">
        <v>0</v>
      </c>
      <c r="R3914">
        <v>2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2.2427779999999999</v>
      </c>
      <c r="Y3914">
        <v>0</v>
      </c>
      <c r="Z3914">
        <v>0</v>
      </c>
    </row>
    <row r="3915" spans="1:26" x14ac:dyDescent="0.25">
      <c r="A3915">
        <v>2179598</v>
      </c>
      <c r="B3915">
        <v>1</v>
      </c>
      <c r="C3915" t="s">
        <v>76</v>
      </c>
      <c r="D3915" t="s">
        <v>105</v>
      </c>
      <c r="E3915" t="s">
        <v>126</v>
      </c>
      <c r="F3915" t="s">
        <v>11467</v>
      </c>
      <c r="G3915" t="s">
        <v>128</v>
      </c>
      <c r="H3915" t="s">
        <v>46</v>
      </c>
      <c r="I3915" t="s">
        <v>129</v>
      </c>
      <c r="J3915" t="s">
        <v>130</v>
      </c>
      <c r="K3915" t="s">
        <v>131</v>
      </c>
      <c r="L3915" t="s">
        <v>11468</v>
      </c>
      <c r="M3915" t="s">
        <v>11469</v>
      </c>
      <c r="N3915">
        <v>5.2983333330000004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6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31.79</v>
      </c>
    </row>
    <row r="3916" spans="1:26" x14ac:dyDescent="0.25">
      <c r="A3916">
        <v>2179604</v>
      </c>
      <c r="B3916">
        <v>1</v>
      </c>
      <c r="C3916" t="s">
        <v>76</v>
      </c>
      <c r="D3916" t="s">
        <v>89</v>
      </c>
      <c r="E3916" t="s">
        <v>181</v>
      </c>
      <c r="F3916" t="s">
        <v>11470</v>
      </c>
      <c r="G3916" t="s">
        <v>194</v>
      </c>
      <c r="H3916" t="s">
        <v>46</v>
      </c>
      <c r="I3916" t="s">
        <v>129</v>
      </c>
      <c r="J3916" t="s">
        <v>130</v>
      </c>
      <c r="K3916" t="s">
        <v>131</v>
      </c>
      <c r="L3916" t="s">
        <v>11471</v>
      </c>
      <c r="M3916" t="s">
        <v>11472</v>
      </c>
      <c r="N3916">
        <v>2.3149999999999999</v>
      </c>
      <c r="O3916">
        <v>0</v>
      </c>
      <c r="P3916">
        <v>1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2.3149999999999999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2179596</v>
      </c>
      <c r="B3917">
        <v>1</v>
      </c>
      <c r="C3917" t="s">
        <v>77</v>
      </c>
      <c r="D3917" t="s">
        <v>116</v>
      </c>
      <c r="E3917" t="s">
        <v>134</v>
      </c>
      <c r="F3917" t="s">
        <v>8824</v>
      </c>
      <c r="G3917" t="s">
        <v>136</v>
      </c>
      <c r="H3917" t="s">
        <v>47</v>
      </c>
      <c r="I3917" t="s">
        <v>129</v>
      </c>
      <c r="J3917" t="s">
        <v>130</v>
      </c>
      <c r="K3917" t="s">
        <v>131</v>
      </c>
      <c r="L3917" t="s">
        <v>11473</v>
      </c>
      <c r="M3917" t="s">
        <v>11474</v>
      </c>
      <c r="N3917">
        <v>0.91222222200000003</v>
      </c>
      <c r="O3917">
        <v>85</v>
      </c>
      <c r="P3917">
        <v>100</v>
      </c>
      <c r="Q3917">
        <v>0</v>
      </c>
      <c r="R3917">
        <v>0</v>
      </c>
      <c r="S3917">
        <v>0</v>
      </c>
      <c r="T3917">
        <v>0</v>
      </c>
      <c r="U3917">
        <v>77.538888999999998</v>
      </c>
      <c r="V3917">
        <v>91.222222000000002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2179591</v>
      </c>
      <c r="B3918">
        <v>1</v>
      </c>
      <c r="C3918" t="s">
        <v>76</v>
      </c>
      <c r="D3918" t="s">
        <v>81</v>
      </c>
      <c r="E3918" t="s">
        <v>181</v>
      </c>
      <c r="F3918" t="s">
        <v>11475</v>
      </c>
      <c r="G3918" t="s">
        <v>183</v>
      </c>
      <c r="H3918" t="s">
        <v>46</v>
      </c>
      <c r="I3918" t="s">
        <v>129</v>
      </c>
      <c r="J3918" t="s">
        <v>130</v>
      </c>
      <c r="K3918" t="s">
        <v>131</v>
      </c>
      <c r="L3918" t="s">
        <v>11476</v>
      </c>
      <c r="M3918" t="s">
        <v>11477</v>
      </c>
      <c r="N3918">
        <v>5.6069444439999998</v>
      </c>
      <c r="O3918">
        <v>0</v>
      </c>
      <c r="P3918">
        <v>15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84.104167000000004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2179590</v>
      </c>
      <c r="B3919">
        <v>1</v>
      </c>
      <c r="C3919" t="s">
        <v>76</v>
      </c>
      <c r="D3919" t="s">
        <v>87</v>
      </c>
      <c r="E3919" t="s">
        <v>126</v>
      </c>
      <c r="F3919" t="s">
        <v>2722</v>
      </c>
      <c r="G3919" t="s">
        <v>128</v>
      </c>
      <c r="H3919" t="s">
        <v>46</v>
      </c>
      <c r="I3919" t="s">
        <v>129</v>
      </c>
      <c r="J3919" t="s">
        <v>130</v>
      </c>
      <c r="K3919" t="s">
        <v>131</v>
      </c>
      <c r="L3919" t="s">
        <v>11478</v>
      </c>
      <c r="M3919" t="s">
        <v>11479</v>
      </c>
      <c r="N3919">
        <v>0.61194444400000003</v>
      </c>
      <c r="O3919">
        <v>0</v>
      </c>
      <c r="P3919">
        <v>0</v>
      </c>
      <c r="Q3919">
        <v>0</v>
      </c>
      <c r="R3919">
        <v>5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3.0597219999999998</v>
      </c>
      <c r="Y3919">
        <v>0</v>
      </c>
      <c r="Z3919">
        <v>0</v>
      </c>
    </row>
    <row r="3920" spans="1:26" x14ac:dyDescent="0.25">
      <c r="A3920">
        <v>2179594</v>
      </c>
      <c r="B3920">
        <v>1</v>
      </c>
      <c r="C3920" t="s">
        <v>76</v>
      </c>
      <c r="D3920" t="s">
        <v>79</v>
      </c>
      <c r="E3920" t="s">
        <v>718</v>
      </c>
      <c r="F3920" t="s">
        <v>11480</v>
      </c>
      <c r="G3920" t="s">
        <v>636</v>
      </c>
      <c r="H3920" t="s">
        <v>46</v>
      </c>
      <c r="I3920" t="s">
        <v>129</v>
      </c>
      <c r="J3920" t="s">
        <v>130</v>
      </c>
      <c r="K3920" t="s">
        <v>131</v>
      </c>
      <c r="L3920" t="s">
        <v>11481</v>
      </c>
      <c r="M3920" t="s">
        <v>11482</v>
      </c>
      <c r="N3920">
        <v>8.9727777769999992</v>
      </c>
      <c r="O3920">
        <v>0</v>
      </c>
      <c r="P3920">
        <v>46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412.74777799999998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2179592</v>
      </c>
      <c r="B3921">
        <v>1</v>
      </c>
      <c r="C3921" t="s">
        <v>77</v>
      </c>
      <c r="D3921" t="s">
        <v>124</v>
      </c>
      <c r="E3921" t="s">
        <v>181</v>
      </c>
      <c r="F3921" t="s">
        <v>11483</v>
      </c>
      <c r="G3921" t="s">
        <v>183</v>
      </c>
      <c r="H3921" t="s">
        <v>46</v>
      </c>
      <c r="I3921" t="s">
        <v>129</v>
      </c>
      <c r="J3921" t="s">
        <v>130</v>
      </c>
      <c r="K3921" t="s">
        <v>131</v>
      </c>
      <c r="L3921" t="s">
        <v>11484</v>
      </c>
      <c r="M3921" t="s">
        <v>11485</v>
      </c>
      <c r="N3921">
        <v>7.7083333329999997</v>
      </c>
      <c r="O3921">
        <v>0</v>
      </c>
      <c r="P3921">
        <v>3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23.125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2179609</v>
      </c>
      <c r="B3922">
        <v>1</v>
      </c>
      <c r="C3922" t="s">
        <v>76</v>
      </c>
      <c r="D3922" t="s">
        <v>89</v>
      </c>
      <c r="E3922" t="s">
        <v>181</v>
      </c>
      <c r="F3922" t="s">
        <v>11486</v>
      </c>
      <c r="G3922" t="s">
        <v>287</v>
      </c>
      <c r="H3922" t="s">
        <v>46</v>
      </c>
      <c r="I3922" t="s">
        <v>129</v>
      </c>
      <c r="J3922" t="s">
        <v>130</v>
      </c>
      <c r="K3922" t="s">
        <v>131</v>
      </c>
      <c r="L3922" t="s">
        <v>11487</v>
      </c>
      <c r="M3922" t="s">
        <v>11488</v>
      </c>
      <c r="N3922">
        <v>3.8333333330000001</v>
      </c>
      <c r="O3922">
        <v>0</v>
      </c>
      <c r="P3922">
        <v>1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3.8333330000000001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2179593</v>
      </c>
      <c r="B3923">
        <v>1</v>
      </c>
      <c r="C3923" t="s">
        <v>76</v>
      </c>
      <c r="D3923" t="s">
        <v>94</v>
      </c>
      <c r="E3923" t="s">
        <v>186</v>
      </c>
      <c r="F3923" t="s">
        <v>11489</v>
      </c>
      <c r="G3923" t="s">
        <v>136</v>
      </c>
      <c r="H3923" t="s">
        <v>47</v>
      </c>
      <c r="I3923" t="s">
        <v>129</v>
      </c>
      <c r="J3923" t="s">
        <v>130</v>
      </c>
      <c r="K3923" t="s">
        <v>131</v>
      </c>
      <c r="L3923" t="s">
        <v>11490</v>
      </c>
      <c r="M3923" t="s">
        <v>11491</v>
      </c>
      <c r="N3923">
        <v>0.56000000000000005</v>
      </c>
      <c r="O3923">
        <v>42</v>
      </c>
      <c r="P3923">
        <v>292</v>
      </c>
      <c r="Q3923">
        <v>0</v>
      </c>
      <c r="R3923">
        <v>0</v>
      </c>
      <c r="S3923">
        <v>0</v>
      </c>
      <c r="T3923">
        <v>0</v>
      </c>
      <c r="U3923">
        <v>23.52</v>
      </c>
      <c r="V3923">
        <v>163.52000000000001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2179600</v>
      </c>
      <c r="B3924">
        <v>1</v>
      </c>
      <c r="C3924" t="s">
        <v>77</v>
      </c>
      <c r="D3924" t="s">
        <v>109</v>
      </c>
      <c r="E3924" t="s">
        <v>181</v>
      </c>
      <c r="F3924" t="s">
        <v>11492</v>
      </c>
      <c r="G3924" t="s">
        <v>194</v>
      </c>
      <c r="H3924" t="s">
        <v>46</v>
      </c>
      <c r="I3924" t="s">
        <v>129</v>
      </c>
      <c r="J3924" t="s">
        <v>130</v>
      </c>
      <c r="K3924" t="s">
        <v>131</v>
      </c>
      <c r="L3924" t="s">
        <v>11493</v>
      </c>
      <c r="M3924" t="s">
        <v>11494</v>
      </c>
      <c r="N3924">
        <v>1.4555555549999999</v>
      </c>
      <c r="O3924">
        <v>0</v>
      </c>
      <c r="P3924">
        <v>1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1.4555560000000001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2179602</v>
      </c>
      <c r="B3925">
        <v>1</v>
      </c>
      <c r="C3925" t="s">
        <v>77</v>
      </c>
      <c r="D3925" t="s">
        <v>114</v>
      </c>
      <c r="E3925" t="s">
        <v>181</v>
      </c>
      <c r="F3925" t="s">
        <v>11495</v>
      </c>
      <c r="G3925" t="s">
        <v>194</v>
      </c>
      <c r="H3925" t="s">
        <v>46</v>
      </c>
      <c r="I3925" t="s">
        <v>129</v>
      </c>
      <c r="J3925" t="s">
        <v>130</v>
      </c>
      <c r="K3925" t="s">
        <v>131</v>
      </c>
      <c r="L3925" t="s">
        <v>11496</v>
      </c>
      <c r="M3925" t="s">
        <v>11497</v>
      </c>
      <c r="N3925">
        <v>7.0347222220000001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1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7.0347220000000004</v>
      </c>
    </row>
    <row r="3926" spans="1:26" x14ac:dyDescent="0.25">
      <c r="A3926">
        <v>2179599</v>
      </c>
      <c r="B3926">
        <v>1</v>
      </c>
      <c r="C3926" t="s">
        <v>76</v>
      </c>
      <c r="D3926" t="s">
        <v>85</v>
      </c>
      <c r="E3926" t="s">
        <v>181</v>
      </c>
      <c r="F3926" t="s">
        <v>11498</v>
      </c>
      <c r="G3926" t="s">
        <v>183</v>
      </c>
      <c r="H3926" t="s">
        <v>46</v>
      </c>
      <c r="I3926" t="s">
        <v>129</v>
      </c>
      <c r="J3926" t="s">
        <v>130</v>
      </c>
      <c r="K3926" t="s">
        <v>131</v>
      </c>
      <c r="L3926" t="s">
        <v>11499</v>
      </c>
      <c r="M3926" t="s">
        <v>11500</v>
      </c>
      <c r="N3926">
        <v>1.0475000000000001</v>
      </c>
      <c r="O3926">
        <v>0</v>
      </c>
      <c r="P3926">
        <v>2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2.0950000000000002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2179603</v>
      </c>
      <c r="B3927">
        <v>1</v>
      </c>
      <c r="C3927" t="s">
        <v>77</v>
      </c>
      <c r="D3927" t="s">
        <v>114</v>
      </c>
      <c r="E3927" t="s">
        <v>126</v>
      </c>
      <c r="F3927" t="s">
        <v>10519</v>
      </c>
      <c r="G3927" t="s">
        <v>128</v>
      </c>
      <c r="H3927" t="s">
        <v>46</v>
      </c>
      <c r="I3927" t="s">
        <v>129</v>
      </c>
      <c r="J3927" t="s">
        <v>130</v>
      </c>
      <c r="K3927" t="s">
        <v>131</v>
      </c>
      <c r="L3927" t="s">
        <v>11501</v>
      </c>
      <c r="M3927" t="s">
        <v>11502</v>
      </c>
      <c r="N3927">
        <v>9.2033333329999998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7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64.423333</v>
      </c>
    </row>
    <row r="3928" spans="1:26" x14ac:dyDescent="0.25">
      <c r="A3928">
        <v>2179606</v>
      </c>
      <c r="B3928">
        <v>1</v>
      </c>
      <c r="C3928" t="s">
        <v>77</v>
      </c>
      <c r="D3928" t="s">
        <v>115</v>
      </c>
      <c r="E3928" t="s">
        <v>126</v>
      </c>
      <c r="F3928" t="s">
        <v>11503</v>
      </c>
      <c r="G3928" t="s">
        <v>671</v>
      </c>
      <c r="H3928" t="s">
        <v>46</v>
      </c>
      <c r="I3928" t="s">
        <v>129</v>
      </c>
      <c r="J3928" t="s">
        <v>130</v>
      </c>
      <c r="K3928" t="s">
        <v>131</v>
      </c>
      <c r="L3928" t="s">
        <v>11504</v>
      </c>
      <c r="M3928" t="s">
        <v>11505</v>
      </c>
      <c r="N3928">
        <v>3.997222222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15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59.958333000000003</v>
      </c>
    </row>
    <row r="3929" spans="1:26" x14ac:dyDescent="0.25">
      <c r="A3929">
        <v>2179607</v>
      </c>
      <c r="B3929">
        <v>1</v>
      </c>
      <c r="C3929" t="s">
        <v>77</v>
      </c>
      <c r="D3929" t="s">
        <v>109</v>
      </c>
      <c r="E3929" t="s">
        <v>126</v>
      </c>
      <c r="F3929" t="s">
        <v>11506</v>
      </c>
      <c r="G3929" t="s">
        <v>128</v>
      </c>
      <c r="H3929" t="s">
        <v>46</v>
      </c>
      <c r="I3929" t="s">
        <v>129</v>
      </c>
      <c r="J3929" t="s">
        <v>130</v>
      </c>
      <c r="K3929" t="s">
        <v>131</v>
      </c>
      <c r="L3929" t="s">
        <v>11507</v>
      </c>
      <c r="M3929" t="s">
        <v>11508</v>
      </c>
      <c r="N3929">
        <v>3.7780555549999999</v>
      </c>
      <c r="O3929">
        <v>0</v>
      </c>
      <c r="P3929">
        <v>35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132.231944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2179629</v>
      </c>
      <c r="B3930">
        <v>1</v>
      </c>
      <c r="C3930" t="s">
        <v>77</v>
      </c>
      <c r="D3930" t="s">
        <v>110</v>
      </c>
      <c r="E3930" t="s">
        <v>181</v>
      </c>
      <c r="F3930" t="s">
        <v>11509</v>
      </c>
      <c r="G3930" t="s">
        <v>287</v>
      </c>
      <c r="H3930" t="s">
        <v>46</v>
      </c>
      <c r="I3930" t="s">
        <v>129</v>
      </c>
      <c r="J3930" t="s">
        <v>130</v>
      </c>
      <c r="K3930" t="s">
        <v>131</v>
      </c>
      <c r="L3930" t="s">
        <v>11510</v>
      </c>
      <c r="M3930" t="s">
        <v>11511</v>
      </c>
      <c r="N3930">
        <v>1.3911111110000001</v>
      </c>
      <c r="O3930">
        <v>0</v>
      </c>
      <c r="P3930">
        <v>0</v>
      </c>
      <c r="Q3930">
        <v>0</v>
      </c>
      <c r="R3930">
        <v>4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5.5644439999999999</v>
      </c>
      <c r="Y3930">
        <v>0</v>
      </c>
      <c r="Z3930">
        <v>0</v>
      </c>
    </row>
    <row r="3931" spans="1:26" x14ac:dyDescent="0.25">
      <c r="A3931">
        <v>2179610</v>
      </c>
      <c r="B3931">
        <v>1</v>
      </c>
      <c r="C3931" t="s">
        <v>76</v>
      </c>
      <c r="D3931" t="s">
        <v>104</v>
      </c>
      <c r="E3931" t="s">
        <v>126</v>
      </c>
      <c r="F3931" t="s">
        <v>11512</v>
      </c>
      <c r="G3931" t="s">
        <v>128</v>
      </c>
      <c r="H3931" t="s">
        <v>46</v>
      </c>
      <c r="I3931" t="s">
        <v>129</v>
      </c>
      <c r="J3931" t="s">
        <v>130</v>
      </c>
      <c r="K3931" t="s">
        <v>131</v>
      </c>
      <c r="L3931" t="s">
        <v>11513</v>
      </c>
      <c r="M3931" t="s">
        <v>11514</v>
      </c>
      <c r="N3931">
        <v>8.6958333329999995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17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147.82916700000001</v>
      </c>
    </row>
    <row r="3932" spans="1:26" x14ac:dyDescent="0.25">
      <c r="A3932">
        <v>2179612</v>
      </c>
      <c r="B3932">
        <v>1</v>
      </c>
      <c r="C3932" t="s">
        <v>76</v>
      </c>
      <c r="D3932" t="s">
        <v>96</v>
      </c>
      <c r="E3932" t="s">
        <v>181</v>
      </c>
      <c r="F3932" t="s">
        <v>11515</v>
      </c>
      <c r="G3932" t="s">
        <v>194</v>
      </c>
      <c r="H3932" t="s">
        <v>46</v>
      </c>
      <c r="I3932" t="s">
        <v>129</v>
      </c>
      <c r="J3932" t="s">
        <v>130</v>
      </c>
      <c r="K3932" t="s">
        <v>131</v>
      </c>
      <c r="L3932" t="s">
        <v>11516</v>
      </c>
      <c r="M3932" t="s">
        <v>11517</v>
      </c>
      <c r="N3932">
        <v>1.488611111</v>
      </c>
      <c r="O3932">
        <v>0</v>
      </c>
      <c r="P3932">
        <v>1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1.4886109999999999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2179678</v>
      </c>
      <c r="B3933">
        <v>1</v>
      </c>
      <c r="C3933" t="s">
        <v>76</v>
      </c>
      <c r="D3933" t="s">
        <v>100</v>
      </c>
      <c r="E3933" t="s">
        <v>181</v>
      </c>
      <c r="F3933" t="s">
        <v>11518</v>
      </c>
      <c r="G3933" t="s">
        <v>183</v>
      </c>
      <c r="H3933" t="s">
        <v>46</v>
      </c>
      <c r="I3933" t="s">
        <v>129</v>
      </c>
      <c r="J3933" t="s">
        <v>130</v>
      </c>
      <c r="K3933" t="s">
        <v>131</v>
      </c>
      <c r="L3933" t="s">
        <v>11519</v>
      </c>
      <c r="M3933" t="s">
        <v>11520</v>
      </c>
      <c r="N3933">
        <v>8.0872222219999994</v>
      </c>
      <c r="O3933">
        <v>0</v>
      </c>
      <c r="P3933">
        <v>2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16.174444000000001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2179613</v>
      </c>
      <c r="B3934">
        <v>1</v>
      </c>
      <c r="C3934" t="s">
        <v>76</v>
      </c>
      <c r="D3934" t="s">
        <v>95</v>
      </c>
      <c r="E3934" t="s">
        <v>181</v>
      </c>
      <c r="F3934" t="s">
        <v>11521</v>
      </c>
      <c r="G3934" t="s">
        <v>194</v>
      </c>
      <c r="H3934" t="s">
        <v>46</v>
      </c>
      <c r="I3934" t="s">
        <v>129</v>
      </c>
      <c r="J3934" t="s">
        <v>130</v>
      </c>
      <c r="K3934" t="s">
        <v>131</v>
      </c>
      <c r="L3934" t="s">
        <v>11522</v>
      </c>
      <c r="M3934" t="s">
        <v>11523</v>
      </c>
      <c r="N3934">
        <v>2.4705555549999998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1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2.4705560000000002</v>
      </c>
    </row>
    <row r="3935" spans="1:26" x14ac:dyDescent="0.25">
      <c r="A3935">
        <v>2179608</v>
      </c>
      <c r="B3935">
        <v>1</v>
      </c>
      <c r="C3935" t="s">
        <v>77</v>
      </c>
      <c r="D3935" t="s">
        <v>124</v>
      </c>
      <c r="E3935" t="s">
        <v>181</v>
      </c>
      <c r="F3935" t="s">
        <v>11524</v>
      </c>
      <c r="G3935" t="s">
        <v>287</v>
      </c>
      <c r="H3935" t="s">
        <v>46</v>
      </c>
      <c r="I3935" t="s">
        <v>129</v>
      </c>
      <c r="J3935" t="s">
        <v>130</v>
      </c>
      <c r="K3935" t="s">
        <v>131</v>
      </c>
      <c r="L3935" t="s">
        <v>11525</v>
      </c>
      <c r="M3935" t="s">
        <v>11526</v>
      </c>
      <c r="N3935">
        <v>1.718611111</v>
      </c>
      <c r="O3935">
        <v>0</v>
      </c>
      <c r="P3935">
        <v>60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103.11666700000001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2179619</v>
      </c>
      <c r="B3936">
        <v>1</v>
      </c>
      <c r="C3936" t="s">
        <v>76</v>
      </c>
      <c r="D3936" t="s">
        <v>81</v>
      </c>
      <c r="E3936" t="s">
        <v>181</v>
      </c>
      <c r="F3936" t="s">
        <v>11527</v>
      </c>
      <c r="G3936" t="s">
        <v>183</v>
      </c>
      <c r="H3936" t="s">
        <v>46</v>
      </c>
      <c r="I3936" t="s">
        <v>129</v>
      </c>
      <c r="J3936" t="s">
        <v>130</v>
      </c>
      <c r="K3936" t="s">
        <v>131</v>
      </c>
      <c r="L3936" t="s">
        <v>11528</v>
      </c>
      <c r="M3936" t="s">
        <v>11529</v>
      </c>
      <c r="N3936">
        <v>1.9444444439999999</v>
      </c>
      <c r="O3936">
        <v>0</v>
      </c>
      <c r="P3936">
        <v>12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23.333333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2179621</v>
      </c>
      <c r="B3937">
        <v>1</v>
      </c>
      <c r="C3937" t="s">
        <v>76</v>
      </c>
      <c r="D3937" t="s">
        <v>104</v>
      </c>
      <c r="E3937" t="s">
        <v>126</v>
      </c>
      <c r="F3937" t="s">
        <v>11530</v>
      </c>
      <c r="G3937" t="s">
        <v>671</v>
      </c>
      <c r="H3937" t="s">
        <v>46</v>
      </c>
      <c r="I3937" t="s">
        <v>129</v>
      </c>
      <c r="J3937" t="s">
        <v>130</v>
      </c>
      <c r="K3937" t="s">
        <v>131</v>
      </c>
      <c r="L3937" t="s">
        <v>11531</v>
      </c>
      <c r="M3937" t="s">
        <v>11532</v>
      </c>
      <c r="N3937">
        <v>2.7294444439999999</v>
      </c>
      <c r="O3937">
        <v>0</v>
      </c>
      <c r="P3937">
        <v>0</v>
      </c>
      <c r="Q3937">
        <v>0</v>
      </c>
      <c r="R3937">
        <v>8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21.835556</v>
      </c>
      <c r="Y3937">
        <v>0</v>
      </c>
      <c r="Z3937">
        <v>0</v>
      </c>
    </row>
    <row r="3938" spans="1:26" x14ac:dyDescent="0.25">
      <c r="A3938">
        <v>2179616</v>
      </c>
      <c r="B3938">
        <v>1</v>
      </c>
      <c r="C3938" t="s">
        <v>76</v>
      </c>
      <c r="D3938" t="s">
        <v>101</v>
      </c>
      <c r="E3938" t="s">
        <v>181</v>
      </c>
      <c r="F3938" t="s">
        <v>11533</v>
      </c>
      <c r="G3938" t="s">
        <v>194</v>
      </c>
      <c r="H3938" t="s">
        <v>46</v>
      </c>
      <c r="I3938" t="s">
        <v>129</v>
      </c>
      <c r="J3938" t="s">
        <v>130</v>
      </c>
      <c r="K3938" t="s">
        <v>131</v>
      </c>
      <c r="L3938" t="s">
        <v>11534</v>
      </c>
      <c r="M3938" t="s">
        <v>11535</v>
      </c>
      <c r="N3938">
        <v>0.87972222200000005</v>
      </c>
      <c r="O3938">
        <v>0</v>
      </c>
      <c r="P3938">
        <v>1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0.879722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2179638</v>
      </c>
      <c r="B3939">
        <v>1</v>
      </c>
      <c r="C3939" t="s">
        <v>76</v>
      </c>
      <c r="D3939" t="s">
        <v>92</v>
      </c>
      <c r="E3939" t="s">
        <v>181</v>
      </c>
      <c r="F3939" t="s">
        <v>11536</v>
      </c>
      <c r="G3939" t="s">
        <v>287</v>
      </c>
      <c r="H3939" t="s">
        <v>46</v>
      </c>
      <c r="I3939" t="s">
        <v>129</v>
      </c>
      <c r="J3939" t="s">
        <v>130</v>
      </c>
      <c r="K3939" t="s">
        <v>131</v>
      </c>
      <c r="L3939" t="s">
        <v>11537</v>
      </c>
      <c r="M3939" t="s">
        <v>11538</v>
      </c>
      <c r="N3939">
        <v>9.3986111109999992</v>
      </c>
      <c r="O3939">
        <v>0</v>
      </c>
      <c r="P3939">
        <v>0</v>
      </c>
      <c r="Q3939">
        <v>0</v>
      </c>
      <c r="R3939">
        <v>5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46.993056000000003</v>
      </c>
      <c r="Y3939">
        <v>0</v>
      </c>
      <c r="Z3939">
        <v>0</v>
      </c>
    </row>
    <row r="3940" spans="1:26" x14ac:dyDescent="0.25">
      <c r="A3940">
        <v>2179645</v>
      </c>
      <c r="B3940">
        <v>1</v>
      </c>
      <c r="C3940" t="s">
        <v>76</v>
      </c>
      <c r="D3940" t="s">
        <v>92</v>
      </c>
      <c r="E3940" t="s">
        <v>126</v>
      </c>
      <c r="F3940" t="s">
        <v>11539</v>
      </c>
      <c r="G3940" t="s">
        <v>128</v>
      </c>
      <c r="H3940" t="s">
        <v>46</v>
      </c>
      <c r="I3940" t="s">
        <v>129</v>
      </c>
      <c r="J3940" t="s">
        <v>130</v>
      </c>
      <c r="K3940" t="s">
        <v>131</v>
      </c>
      <c r="L3940" t="s">
        <v>11540</v>
      </c>
      <c r="M3940" t="s">
        <v>11541</v>
      </c>
      <c r="N3940">
        <v>7.403611111</v>
      </c>
      <c r="O3940">
        <v>0</v>
      </c>
      <c r="P3940">
        <v>0</v>
      </c>
      <c r="Q3940">
        <v>0</v>
      </c>
      <c r="R3940">
        <v>74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547.86722199999997</v>
      </c>
      <c r="Y3940">
        <v>0</v>
      </c>
      <c r="Z3940">
        <v>0</v>
      </c>
    </row>
    <row r="3941" spans="1:26" x14ac:dyDescent="0.25">
      <c r="A3941">
        <v>2179623</v>
      </c>
      <c r="B3941">
        <v>1</v>
      </c>
      <c r="C3941" t="s">
        <v>76</v>
      </c>
      <c r="D3941" t="s">
        <v>103</v>
      </c>
      <c r="E3941" t="s">
        <v>126</v>
      </c>
      <c r="F3941" t="s">
        <v>11542</v>
      </c>
      <c r="G3941" t="s">
        <v>128</v>
      </c>
      <c r="H3941" t="s">
        <v>46</v>
      </c>
      <c r="I3941" t="s">
        <v>129</v>
      </c>
      <c r="J3941" t="s">
        <v>130</v>
      </c>
      <c r="K3941" t="s">
        <v>131</v>
      </c>
      <c r="L3941" t="s">
        <v>11543</v>
      </c>
      <c r="M3941" t="s">
        <v>11544</v>
      </c>
      <c r="N3941">
        <v>8.0399999999999991</v>
      </c>
      <c r="O3941">
        <v>0</v>
      </c>
      <c r="P3941">
        <v>0</v>
      </c>
      <c r="Q3941">
        <v>0</v>
      </c>
      <c r="R3941">
        <v>29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233.16</v>
      </c>
      <c r="Y3941">
        <v>0</v>
      </c>
      <c r="Z3941">
        <v>0</v>
      </c>
    </row>
    <row r="3942" spans="1:26" x14ac:dyDescent="0.25">
      <c r="A3942">
        <v>2179633</v>
      </c>
      <c r="B3942">
        <v>1</v>
      </c>
      <c r="C3942" t="s">
        <v>76</v>
      </c>
      <c r="D3942" t="s">
        <v>89</v>
      </c>
      <c r="E3942" t="s">
        <v>181</v>
      </c>
      <c r="F3942" t="s">
        <v>11545</v>
      </c>
      <c r="G3942" t="s">
        <v>194</v>
      </c>
      <c r="H3942" t="s">
        <v>46</v>
      </c>
      <c r="I3942" t="s">
        <v>129</v>
      </c>
      <c r="J3942" t="s">
        <v>130</v>
      </c>
      <c r="K3942" t="s">
        <v>131</v>
      </c>
      <c r="L3942" t="s">
        <v>11546</v>
      </c>
      <c r="M3942" t="s">
        <v>11547</v>
      </c>
      <c r="N3942">
        <v>4.5938888880000004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1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4.5938889999999999</v>
      </c>
    </row>
    <row r="3943" spans="1:26" x14ac:dyDescent="0.25">
      <c r="A3943">
        <v>2179647</v>
      </c>
      <c r="B3943">
        <v>1</v>
      </c>
      <c r="C3943" t="s">
        <v>77</v>
      </c>
      <c r="D3943" t="s">
        <v>123</v>
      </c>
      <c r="E3943" t="s">
        <v>161</v>
      </c>
      <c r="F3943" t="s">
        <v>9356</v>
      </c>
      <c r="G3943" t="s">
        <v>128</v>
      </c>
      <c r="H3943" t="s">
        <v>46</v>
      </c>
      <c r="I3943" t="s">
        <v>129</v>
      </c>
      <c r="J3943" t="s">
        <v>130</v>
      </c>
      <c r="K3943" t="s">
        <v>131</v>
      </c>
      <c r="L3943" t="s">
        <v>11548</v>
      </c>
      <c r="M3943" t="s">
        <v>11549</v>
      </c>
      <c r="N3943">
        <v>6.2808333330000004</v>
      </c>
      <c r="O3943">
        <v>0</v>
      </c>
      <c r="P3943">
        <v>13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81.650833000000006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2179625</v>
      </c>
      <c r="B3944">
        <v>1</v>
      </c>
      <c r="C3944" t="s">
        <v>76</v>
      </c>
      <c r="D3944" t="s">
        <v>90</v>
      </c>
      <c r="E3944" t="s">
        <v>181</v>
      </c>
      <c r="F3944" t="s">
        <v>11550</v>
      </c>
      <c r="G3944" t="s">
        <v>194</v>
      </c>
      <c r="H3944" t="s">
        <v>46</v>
      </c>
      <c r="I3944" t="s">
        <v>129</v>
      </c>
      <c r="J3944" t="s">
        <v>130</v>
      </c>
      <c r="K3944" t="s">
        <v>131</v>
      </c>
      <c r="L3944" t="s">
        <v>11551</v>
      </c>
      <c r="M3944" t="s">
        <v>11552</v>
      </c>
      <c r="N3944">
        <v>3.6241666659999998</v>
      </c>
      <c r="O3944">
        <v>0</v>
      </c>
      <c r="P3944">
        <v>1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3.6241669999999999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2179632</v>
      </c>
      <c r="B3945">
        <v>1</v>
      </c>
      <c r="C3945" t="s">
        <v>76</v>
      </c>
      <c r="D3945" t="s">
        <v>92</v>
      </c>
      <c r="E3945" t="s">
        <v>126</v>
      </c>
      <c r="F3945" t="s">
        <v>11553</v>
      </c>
      <c r="G3945" t="s">
        <v>140</v>
      </c>
      <c r="H3945" t="s">
        <v>46</v>
      </c>
      <c r="I3945" t="s">
        <v>129</v>
      </c>
      <c r="J3945" t="s">
        <v>130</v>
      </c>
      <c r="K3945" t="s">
        <v>131</v>
      </c>
      <c r="L3945" t="s">
        <v>11554</v>
      </c>
      <c r="M3945" t="s">
        <v>11555</v>
      </c>
      <c r="N3945">
        <v>7.3794444439999998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39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287.79833300000001</v>
      </c>
    </row>
    <row r="3946" spans="1:26" x14ac:dyDescent="0.25">
      <c r="A3946">
        <v>2179627</v>
      </c>
      <c r="B3946">
        <v>1</v>
      </c>
      <c r="C3946" t="s">
        <v>77</v>
      </c>
      <c r="D3946" t="s">
        <v>117</v>
      </c>
      <c r="E3946" t="s">
        <v>134</v>
      </c>
      <c r="F3946" t="s">
        <v>11556</v>
      </c>
      <c r="G3946" t="s">
        <v>136</v>
      </c>
      <c r="H3946" t="s">
        <v>47</v>
      </c>
      <c r="I3946" t="s">
        <v>129</v>
      </c>
      <c r="J3946" t="s">
        <v>130</v>
      </c>
      <c r="K3946" t="s">
        <v>131</v>
      </c>
      <c r="L3946" t="s">
        <v>11557</v>
      </c>
      <c r="M3946" t="s">
        <v>11558</v>
      </c>
      <c r="N3946">
        <v>0.375</v>
      </c>
      <c r="O3946">
        <v>0</v>
      </c>
      <c r="P3946">
        <v>0</v>
      </c>
      <c r="Q3946">
        <v>0</v>
      </c>
      <c r="R3946">
        <v>0</v>
      </c>
      <c r="S3946">
        <v>22</v>
      </c>
      <c r="T3946">
        <v>1072</v>
      </c>
      <c r="U3946">
        <v>0</v>
      </c>
      <c r="V3946">
        <v>0</v>
      </c>
      <c r="W3946">
        <v>0</v>
      </c>
      <c r="X3946">
        <v>0</v>
      </c>
      <c r="Y3946">
        <v>8.25</v>
      </c>
      <c r="Z3946">
        <v>402</v>
      </c>
    </row>
    <row r="3947" spans="1:26" x14ac:dyDescent="0.25">
      <c r="A3947">
        <v>2179641</v>
      </c>
      <c r="B3947">
        <v>1</v>
      </c>
      <c r="C3947" t="s">
        <v>76</v>
      </c>
      <c r="D3947" t="s">
        <v>81</v>
      </c>
      <c r="E3947" t="s">
        <v>126</v>
      </c>
      <c r="F3947" t="s">
        <v>11559</v>
      </c>
      <c r="G3947" t="s">
        <v>128</v>
      </c>
      <c r="H3947" t="s">
        <v>46</v>
      </c>
      <c r="I3947" t="s">
        <v>129</v>
      </c>
      <c r="J3947" t="s">
        <v>130</v>
      </c>
      <c r="K3947" t="s">
        <v>131</v>
      </c>
      <c r="L3947" t="s">
        <v>11560</v>
      </c>
      <c r="M3947" t="s">
        <v>11561</v>
      </c>
      <c r="N3947">
        <v>2.906111111</v>
      </c>
      <c r="O3947">
        <v>0</v>
      </c>
      <c r="P3947">
        <v>201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584.128333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2179653</v>
      </c>
      <c r="B3948">
        <v>1</v>
      </c>
      <c r="C3948" t="s">
        <v>76</v>
      </c>
      <c r="D3948" t="s">
        <v>96</v>
      </c>
      <c r="E3948" t="s">
        <v>181</v>
      </c>
      <c r="F3948" t="s">
        <v>11562</v>
      </c>
      <c r="G3948" t="s">
        <v>287</v>
      </c>
      <c r="H3948" t="s">
        <v>46</v>
      </c>
      <c r="I3948" t="s">
        <v>129</v>
      </c>
      <c r="J3948" t="s">
        <v>130</v>
      </c>
      <c r="K3948" t="s">
        <v>131</v>
      </c>
      <c r="L3948" t="s">
        <v>11563</v>
      </c>
      <c r="M3948" t="s">
        <v>11564</v>
      </c>
      <c r="N3948">
        <v>4.3061111109999999</v>
      </c>
      <c r="O3948">
        <v>0</v>
      </c>
      <c r="P3948">
        <v>5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21.530556000000001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2179650</v>
      </c>
      <c r="B3949">
        <v>1</v>
      </c>
      <c r="C3949" t="s">
        <v>76</v>
      </c>
      <c r="D3949" t="s">
        <v>104</v>
      </c>
      <c r="E3949" t="s">
        <v>181</v>
      </c>
      <c r="F3949" t="s">
        <v>11565</v>
      </c>
      <c r="G3949" t="s">
        <v>194</v>
      </c>
      <c r="H3949" t="s">
        <v>46</v>
      </c>
      <c r="I3949" t="s">
        <v>129</v>
      </c>
      <c r="J3949" t="s">
        <v>130</v>
      </c>
      <c r="K3949" t="s">
        <v>131</v>
      </c>
      <c r="L3949" t="s">
        <v>11566</v>
      </c>
      <c r="M3949" t="s">
        <v>11567</v>
      </c>
      <c r="N3949">
        <v>3.0525000000000002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1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3.0525000000000002</v>
      </c>
    </row>
    <row r="3950" spans="1:26" x14ac:dyDescent="0.25">
      <c r="A3950">
        <v>2179639</v>
      </c>
      <c r="B3950">
        <v>1</v>
      </c>
      <c r="C3950" t="s">
        <v>76</v>
      </c>
      <c r="D3950" t="s">
        <v>91</v>
      </c>
      <c r="E3950" t="s">
        <v>181</v>
      </c>
      <c r="F3950" t="s">
        <v>11568</v>
      </c>
      <c r="G3950" t="s">
        <v>194</v>
      </c>
      <c r="H3950" t="s">
        <v>46</v>
      </c>
      <c r="I3950" t="s">
        <v>129</v>
      </c>
      <c r="J3950" t="s">
        <v>130</v>
      </c>
      <c r="K3950" t="s">
        <v>131</v>
      </c>
      <c r="L3950" t="s">
        <v>11569</v>
      </c>
      <c r="M3950" t="s">
        <v>11570</v>
      </c>
      <c r="N3950">
        <v>0.75527777699999998</v>
      </c>
      <c r="O3950">
        <v>0</v>
      </c>
      <c r="P3950">
        <v>0</v>
      </c>
      <c r="Q3950">
        <v>0</v>
      </c>
      <c r="R3950">
        <v>2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1.510556</v>
      </c>
      <c r="Y3950">
        <v>0</v>
      </c>
      <c r="Z3950">
        <v>0</v>
      </c>
    </row>
    <row r="3951" spans="1:26" x14ac:dyDescent="0.25">
      <c r="A3951">
        <v>2179634</v>
      </c>
      <c r="B3951">
        <v>1</v>
      </c>
      <c r="C3951" t="s">
        <v>76</v>
      </c>
      <c r="D3951" t="s">
        <v>81</v>
      </c>
      <c r="E3951" t="s">
        <v>181</v>
      </c>
      <c r="F3951" t="s">
        <v>11571</v>
      </c>
      <c r="G3951" t="s">
        <v>287</v>
      </c>
      <c r="H3951" t="s">
        <v>46</v>
      </c>
      <c r="I3951" t="s">
        <v>129</v>
      </c>
      <c r="J3951" t="s">
        <v>130</v>
      </c>
      <c r="K3951" t="s">
        <v>131</v>
      </c>
      <c r="L3951" t="s">
        <v>11572</v>
      </c>
      <c r="M3951" t="s">
        <v>11573</v>
      </c>
      <c r="N3951">
        <v>0.95250000000000001</v>
      </c>
      <c r="O3951">
        <v>0</v>
      </c>
      <c r="P3951">
        <v>27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25.717500000000001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2179642</v>
      </c>
      <c r="B3952">
        <v>1</v>
      </c>
      <c r="C3952" t="s">
        <v>76</v>
      </c>
      <c r="D3952" t="s">
        <v>98</v>
      </c>
      <c r="E3952" t="s">
        <v>181</v>
      </c>
      <c r="F3952" t="s">
        <v>11574</v>
      </c>
      <c r="G3952" t="s">
        <v>194</v>
      </c>
      <c r="H3952" t="s">
        <v>46</v>
      </c>
      <c r="I3952" t="s">
        <v>129</v>
      </c>
      <c r="J3952" t="s">
        <v>130</v>
      </c>
      <c r="K3952" t="s">
        <v>131</v>
      </c>
      <c r="L3952" t="s">
        <v>11575</v>
      </c>
      <c r="M3952" t="s">
        <v>11576</v>
      </c>
      <c r="N3952">
        <v>3.8505555550000001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1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3.8505560000000001</v>
      </c>
    </row>
    <row r="3953" spans="1:26" x14ac:dyDescent="0.25">
      <c r="A3953">
        <v>2179657</v>
      </c>
      <c r="B3953">
        <v>1</v>
      </c>
      <c r="C3953" t="s">
        <v>77</v>
      </c>
      <c r="D3953" t="s">
        <v>110</v>
      </c>
      <c r="E3953" t="s">
        <v>181</v>
      </c>
      <c r="F3953" t="s">
        <v>11577</v>
      </c>
      <c r="G3953" t="s">
        <v>194</v>
      </c>
      <c r="H3953" t="s">
        <v>46</v>
      </c>
      <c r="I3953" t="s">
        <v>129</v>
      </c>
      <c r="J3953" t="s">
        <v>130</v>
      </c>
      <c r="K3953" t="s">
        <v>131</v>
      </c>
      <c r="L3953" t="s">
        <v>11578</v>
      </c>
      <c r="M3953" t="s">
        <v>11579</v>
      </c>
      <c r="N3953">
        <v>2.0175000000000001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1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2.0175000000000001</v>
      </c>
    </row>
    <row r="3954" spans="1:26" x14ac:dyDescent="0.25">
      <c r="A3954">
        <v>2179646</v>
      </c>
      <c r="B3954">
        <v>1</v>
      </c>
      <c r="C3954" t="s">
        <v>76</v>
      </c>
      <c r="D3954" t="s">
        <v>99</v>
      </c>
      <c r="E3954" t="s">
        <v>161</v>
      </c>
      <c r="F3954" t="s">
        <v>11440</v>
      </c>
      <c r="G3954" t="s">
        <v>402</v>
      </c>
      <c r="H3954" t="s">
        <v>46</v>
      </c>
      <c r="I3954" t="s">
        <v>129</v>
      </c>
      <c r="J3954" t="s">
        <v>130</v>
      </c>
      <c r="K3954" t="s">
        <v>131</v>
      </c>
      <c r="L3954" t="s">
        <v>11580</v>
      </c>
      <c r="M3954" t="s">
        <v>11581</v>
      </c>
      <c r="N3954">
        <v>0.566111111</v>
      </c>
      <c r="O3954">
        <v>0</v>
      </c>
      <c r="P3954">
        <v>13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7.3594439999999999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2179666</v>
      </c>
      <c r="B3955">
        <v>1</v>
      </c>
      <c r="C3955" t="s">
        <v>76</v>
      </c>
      <c r="D3955" t="s">
        <v>80</v>
      </c>
      <c r="E3955" t="s">
        <v>181</v>
      </c>
      <c r="F3955" t="s">
        <v>11582</v>
      </c>
      <c r="G3955" t="s">
        <v>287</v>
      </c>
      <c r="H3955" t="s">
        <v>46</v>
      </c>
      <c r="I3955" t="s">
        <v>129</v>
      </c>
      <c r="J3955" t="s">
        <v>130</v>
      </c>
      <c r="K3955" t="s">
        <v>131</v>
      </c>
      <c r="L3955" t="s">
        <v>11583</v>
      </c>
      <c r="M3955" t="s">
        <v>11584</v>
      </c>
      <c r="N3955">
        <v>1.3930555549999999</v>
      </c>
      <c r="O3955">
        <v>0</v>
      </c>
      <c r="P3955">
        <v>5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6.9652779999999996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2179654</v>
      </c>
      <c r="B3956">
        <v>1</v>
      </c>
      <c r="C3956" t="s">
        <v>77</v>
      </c>
      <c r="D3956" t="s">
        <v>114</v>
      </c>
      <c r="E3956" t="s">
        <v>143</v>
      </c>
      <c r="F3956" t="s">
        <v>11585</v>
      </c>
      <c r="G3956" t="s">
        <v>448</v>
      </c>
      <c r="H3956" t="s">
        <v>47</v>
      </c>
      <c r="I3956" t="s">
        <v>129</v>
      </c>
      <c r="J3956" t="s">
        <v>130</v>
      </c>
      <c r="K3956" t="s">
        <v>131</v>
      </c>
      <c r="L3956" t="s">
        <v>11586</v>
      </c>
      <c r="M3956" t="s">
        <v>11587</v>
      </c>
      <c r="N3956">
        <v>2.7469444439999999</v>
      </c>
      <c r="O3956">
        <v>37</v>
      </c>
      <c r="P3956">
        <v>36</v>
      </c>
      <c r="Q3956">
        <v>0</v>
      </c>
      <c r="R3956">
        <v>0</v>
      </c>
      <c r="S3956">
        <v>0</v>
      </c>
      <c r="T3956">
        <v>0</v>
      </c>
      <c r="U3956">
        <v>101.636944</v>
      </c>
      <c r="V3956">
        <v>98.89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2179652</v>
      </c>
      <c r="B3957">
        <v>1</v>
      </c>
      <c r="C3957" t="s">
        <v>76</v>
      </c>
      <c r="D3957" t="s">
        <v>92</v>
      </c>
      <c r="E3957" t="s">
        <v>181</v>
      </c>
      <c r="F3957" t="s">
        <v>11588</v>
      </c>
      <c r="G3957" t="s">
        <v>194</v>
      </c>
      <c r="H3957" t="s">
        <v>46</v>
      </c>
      <c r="I3957" t="s">
        <v>129</v>
      </c>
      <c r="J3957" t="s">
        <v>130</v>
      </c>
      <c r="K3957" t="s">
        <v>131</v>
      </c>
      <c r="L3957" t="s">
        <v>11589</v>
      </c>
      <c r="M3957" t="s">
        <v>11590</v>
      </c>
      <c r="N3957">
        <v>3.0702777769999998</v>
      </c>
      <c r="O3957">
        <v>0</v>
      </c>
      <c r="P3957">
        <v>0</v>
      </c>
      <c r="Q3957">
        <v>0</v>
      </c>
      <c r="R3957">
        <v>2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6.1405560000000001</v>
      </c>
      <c r="Y3957">
        <v>0</v>
      </c>
      <c r="Z3957">
        <v>0</v>
      </c>
    </row>
    <row r="3958" spans="1:26" x14ac:dyDescent="0.25">
      <c r="A3958">
        <v>2179658</v>
      </c>
      <c r="B3958">
        <v>1</v>
      </c>
      <c r="C3958" t="s">
        <v>77</v>
      </c>
      <c r="D3958" t="s">
        <v>115</v>
      </c>
      <c r="E3958" t="s">
        <v>126</v>
      </c>
      <c r="F3958" t="s">
        <v>9098</v>
      </c>
      <c r="G3958" t="s">
        <v>128</v>
      </c>
      <c r="H3958" t="s">
        <v>46</v>
      </c>
      <c r="I3958" t="s">
        <v>129</v>
      </c>
      <c r="J3958" t="s">
        <v>130</v>
      </c>
      <c r="K3958" t="s">
        <v>131</v>
      </c>
      <c r="L3958" t="s">
        <v>11591</v>
      </c>
      <c r="M3958" t="s">
        <v>11592</v>
      </c>
      <c r="N3958">
        <v>2.230277777</v>
      </c>
      <c r="O3958">
        <v>0</v>
      </c>
      <c r="P3958">
        <v>0</v>
      </c>
      <c r="Q3958">
        <v>0</v>
      </c>
      <c r="R3958">
        <v>7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15.611943999999999</v>
      </c>
      <c r="Y3958">
        <v>0</v>
      </c>
      <c r="Z3958">
        <v>0</v>
      </c>
    </row>
    <row r="3959" spans="1:26" x14ac:dyDescent="0.25">
      <c r="A3959">
        <v>2179677</v>
      </c>
      <c r="B3959">
        <v>1</v>
      </c>
      <c r="C3959" t="s">
        <v>77</v>
      </c>
      <c r="D3959" t="s">
        <v>116</v>
      </c>
      <c r="E3959" t="s">
        <v>134</v>
      </c>
      <c r="F3959" t="s">
        <v>8824</v>
      </c>
      <c r="G3959" t="s">
        <v>136</v>
      </c>
      <c r="H3959" t="s">
        <v>47</v>
      </c>
      <c r="I3959" t="s">
        <v>129</v>
      </c>
      <c r="J3959" t="s">
        <v>130</v>
      </c>
      <c r="K3959" t="s">
        <v>131</v>
      </c>
      <c r="L3959" t="s">
        <v>11593</v>
      </c>
      <c r="M3959" t="s">
        <v>11594</v>
      </c>
      <c r="N3959">
        <v>1.0022222220000001</v>
      </c>
      <c r="O3959">
        <v>85</v>
      </c>
      <c r="P3959">
        <v>100</v>
      </c>
      <c r="Q3959">
        <v>0</v>
      </c>
      <c r="R3959">
        <v>0</v>
      </c>
      <c r="S3959">
        <v>0</v>
      </c>
      <c r="T3959">
        <v>0</v>
      </c>
      <c r="U3959">
        <v>85.188889000000003</v>
      </c>
      <c r="V3959">
        <v>100.222222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2179668</v>
      </c>
      <c r="B3960">
        <v>1</v>
      </c>
      <c r="C3960" t="s">
        <v>76</v>
      </c>
      <c r="D3960" t="s">
        <v>90</v>
      </c>
      <c r="E3960" t="s">
        <v>181</v>
      </c>
      <c r="F3960" t="s">
        <v>11595</v>
      </c>
      <c r="G3960" t="s">
        <v>194</v>
      </c>
      <c r="H3960" t="s">
        <v>46</v>
      </c>
      <c r="I3960" t="s">
        <v>129</v>
      </c>
      <c r="J3960" t="s">
        <v>130</v>
      </c>
      <c r="K3960" t="s">
        <v>131</v>
      </c>
      <c r="L3960" t="s">
        <v>11596</v>
      </c>
      <c r="M3960" t="s">
        <v>11597</v>
      </c>
      <c r="N3960">
        <v>4.3947222220000004</v>
      </c>
      <c r="O3960">
        <v>0</v>
      </c>
      <c r="P3960">
        <v>1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4.3947219999999998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2179651</v>
      </c>
      <c r="B3961">
        <v>1</v>
      </c>
      <c r="C3961" t="s">
        <v>76</v>
      </c>
      <c r="D3961" t="s">
        <v>104</v>
      </c>
      <c r="E3961" t="s">
        <v>134</v>
      </c>
      <c r="F3961" t="s">
        <v>10871</v>
      </c>
      <c r="G3961" t="s">
        <v>136</v>
      </c>
      <c r="H3961" t="s">
        <v>47</v>
      </c>
      <c r="I3961" t="s">
        <v>129</v>
      </c>
      <c r="J3961" t="s">
        <v>130</v>
      </c>
      <c r="K3961" t="s">
        <v>131</v>
      </c>
      <c r="L3961" t="s">
        <v>11598</v>
      </c>
      <c r="M3961" t="s">
        <v>11599</v>
      </c>
      <c r="N3961">
        <v>1.655</v>
      </c>
      <c r="O3961">
        <v>0</v>
      </c>
      <c r="P3961">
        <v>0</v>
      </c>
      <c r="Q3961">
        <v>13</v>
      </c>
      <c r="R3961">
        <v>505</v>
      </c>
      <c r="S3961">
        <v>5</v>
      </c>
      <c r="T3961">
        <v>196</v>
      </c>
      <c r="U3961">
        <v>0</v>
      </c>
      <c r="V3961">
        <v>0</v>
      </c>
      <c r="W3961">
        <v>21.515000000000001</v>
      </c>
      <c r="X3961">
        <v>835.77499999999998</v>
      </c>
      <c r="Y3961">
        <v>8.2750000000000004</v>
      </c>
      <c r="Z3961">
        <v>324.38</v>
      </c>
    </row>
    <row r="3962" spans="1:26" x14ac:dyDescent="0.25">
      <c r="A3962">
        <v>2179655</v>
      </c>
      <c r="B3962">
        <v>1</v>
      </c>
      <c r="C3962" t="s">
        <v>76</v>
      </c>
      <c r="D3962" t="s">
        <v>86</v>
      </c>
      <c r="E3962" t="s">
        <v>181</v>
      </c>
      <c r="F3962" t="s">
        <v>11600</v>
      </c>
      <c r="G3962" t="s">
        <v>194</v>
      </c>
      <c r="H3962" t="s">
        <v>46</v>
      </c>
      <c r="I3962" t="s">
        <v>129</v>
      </c>
      <c r="J3962" t="s">
        <v>130</v>
      </c>
      <c r="K3962" t="s">
        <v>131</v>
      </c>
      <c r="L3962" t="s">
        <v>11601</v>
      </c>
      <c r="M3962" t="s">
        <v>11602</v>
      </c>
      <c r="N3962">
        <v>5.159444444</v>
      </c>
      <c r="O3962">
        <v>0</v>
      </c>
      <c r="P3962">
        <v>3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15.478332999999999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2179682</v>
      </c>
      <c r="B3963">
        <v>1</v>
      </c>
      <c r="C3963" t="s">
        <v>76</v>
      </c>
      <c r="D3963" t="s">
        <v>86</v>
      </c>
      <c r="E3963" t="s">
        <v>181</v>
      </c>
      <c r="F3963" t="s">
        <v>11603</v>
      </c>
      <c r="G3963" t="s">
        <v>194</v>
      </c>
      <c r="H3963" t="s">
        <v>46</v>
      </c>
      <c r="I3963" t="s">
        <v>129</v>
      </c>
      <c r="J3963" t="s">
        <v>130</v>
      </c>
      <c r="K3963" t="s">
        <v>131</v>
      </c>
      <c r="L3963" t="s">
        <v>11604</v>
      </c>
      <c r="M3963" t="s">
        <v>11605</v>
      </c>
      <c r="N3963">
        <v>2.6549999999999998</v>
      </c>
      <c r="O3963">
        <v>0</v>
      </c>
      <c r="P3963">
        <v>2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5.31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2179660</v>
      </c>
      <c r="B3964">
        <v>1</v>
      </c>
      <c r="C3964" t="s">
        <v>76</v>
      </c>
      <c r="D3964" t="s">
        <v>85</v>
      </c>
      <c r="E3964" t="s">
        <v>181</v>
      </c>
      <c r="F3964" t="s">
        <v>11606</v>
      </c>
      <c r="G3964" t="s">
        <v>183</v>
      </c>
      <c r="H3964" t="s">
        <v>46</v>
      </c>
      <c r="I3964" t="s">
        <v>129</v>
      </c>
      <c r="J3964" t="s">
        <v>130</v>
      </c>
      <c r="K3964" t="s">
        <v>131</v>
      </c>
      <c r="L3964" t="s">
        <v>11607</v>
      </c>
      <c r="M3964" t="s">
        <v>11608</v>
      </c>
      <c r="N3964">
        <v>1.6613888880000001</v>
      </c>
      <c r="O3964">
        <v>0</v>
      </c>
      <c r="P3964">
        <v>1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1.661389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2179684</v>
      </c>
      <c r="B3965">
        <v>1</v>
      </c>
      <c r="C3965" t="s">
        <v>76</v>
      </c>
      <c r="D3965" t="s">
        <v>104</v>
      </c>
      <c r="E3965" t="s">
        <v>126</v>
      </c>
      <c r="F3965" t="s">
        <v>11609</v>
      </c>
      <c r="G3965" t="s">
        <v>128</v>
      </c>
      <c r="H3965" t="s">
        <v>46</v>
      </c>
      <c r="I3965" t="s">
        <v>129</v>
      </c>
      <c r="J3965" t="s">
        <v>130</v>
      </c>
      <c r="K3965" t="s">
        <v>131</v>
      </c>
      <c r="L3965" t="s">
        <v>11610</v>
      </c>
      <c r="M3965" t="s">
        <v>11611</v>
      </c>
      <c r="N3965">
        <v>3.821666666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17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64.968333000000001</v>
      </c>
    </row>
    <row r="3966" spans="1:26" x14ac:dyDescent="0.25">
      <c r="A3966">
        <v>2179670</v>
      </c>
      <c r="B3966">
        <v>1</v>
      </c>
      <c r="C3966" t="s">
        <v>76</v>
      </c>
      <c r="D3966" t="s">
        <v>88</v>
      </c>
      <c r="E3966" t="s">
        <v>181</v>
      </c>
      <c r="F3966" t="s">
        <v>11612</v>
      </c>
      <c r="G3966" t="s">
        <v>194</v>
      </c>
      <c r="H3966" t="s">
        <v>46</v>
      </c>
      <c r="I3966" t="s">
        <v>129</v>
      </c>
      <c r="J3966" t="s">
        <v>130</v>
      </c>
      <c r="K3966" t="s">
        <v>131</v>
      </c>
      <c r="L3966" t="s">
        <v>11613</v>
      </c>
      <c r="M3966" t="s">
        <v>11614</v>
      </c>
      <c r="N3966">
        <v>0.75611111099999995</v>
      </c>
      <c r="O3966">
        <v>0</v>
      </c>
      <c r="P3966">
        <v>1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0.75611099999999998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2179680</v>
      </c>
      <c r="B3967">
        <v>1</v>
      </c>
      <c r="C3967" t="s">
        <v>76</v>
      </c>
      <c r="D3967" t="s">
        <v>92</v>
      </c>
      <c r="E3967" t="s">
        <v>181</v>
      </c>
      <c r="F3967" t="s">
        <v>11615</v>
      </c>
      <c r="G3967" t="s">
        <v>183</v>
      </c>
      <c r="H3967" t="s">
        <v>46</v>
      </c>
      <c r="I3967" t="s">
        <v>129</v>
      </c>
      <c r="J3967" t="s">
        <v>130</v>
      </c>
      <c r="K3967" t="s">
        <v>131</v>
      </c>
      <c r="L3967" t="s">
        <v>11616</v>
      </c>
      <c r="M3967" t="s">
        <v>11617</v>
      </c>
      <c r="N3967">
        <v>8.9474999999999998</v>
      </c>
      <c r="O3967">
        <v>0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8.9474999999999998</v>
      </c>
      <c r="Y3967">
        <v>0</v>
      </c>
      <c r="Z3967">
        <v>0</v>
      </c>
    </row>
    <row r="3968" spans="1:26" x14ac:dyDescent="0.25">
      <c r="A3968">
        <v>2179665</v>
      </c>
      <c r="B3968">
        <v>1</v>
      </c>
      <c r="C3968" t="s">
        <v>76</v>
      </c>
      <c r="D3968" t="s">
        <v>84</v>
      </c>
      <c r="E3968" t="s">
        <v>181</v>
      </c>
      <c r="F3968" t="s">
        <v>11618</v>
      </c>
      <c r="G3968" t="s">
        <v>194</v>
      </c>
      <c r="H3968" t="s">
        <v>46</v>
      </c>
      <c r="I3968" t="s">
        <v>129</v>
      </c>
      <c r="J3968" t="s">
        <v>130</v>
      </c>
      <c r="K3968" t="s">
        <v>131</v>
      </c>
      <c r="L3968" t="s">
        <v>11619</v>
      </c>
      <c r="M3968" t="s">
        <v>11620</v>
      </c>
      <c r="N3968">
        <v>2.6025</v>
      </c>
      <c r="O3968">
        <v>0</v>
      </c>
      <c r="P3968">
        <v>13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33.832500000000003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2179699</v>
      </c>
      <c r="B3969">
        <v>1</v>
      </c>
      <c r="C3969" t="s">
        <v>76</v>
      </c>
      <c r="D3969" t="s">
        <v>80</v>
      </c>
      <c r="E3969" t="s">
        <v>181</v>
      </c>
      <c r="F3969" t="s">
        <v>11621</v>
      </c>
      <c r="G3969" t="s">
        <v>194</v>
      </c>
      <c r="H3969" t="s">
        <v>46</v>
      </c>
      <c r="I3969" t="s">
        <v>129</v>
      </c>
      <c r="J3969" t="s">
        <v>130</v>
      </c>
      <c r="K3969" t="s">
        <v>131</v>
      </c>
      <c r="L3969" t="s">
        <v>11622</v>
      </c>
      <c r="M3969" t="s">
        <v>11623</v>
      </c>
      <c r="N3969">
        <v>3.256388888</v>
      </c>
      <c r="O3969">
        <v>0</v>
      </c>
      <c r="P3969">
        <v>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3.256389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2179661</v>
      </c>
      <c r="B3970">
        <v>1</v>
      </c>
      <c r="C3970" t="s">
        <v>76</v>
      </c>
      <c r="D3970" t="s">
        <v>92</v>
      </c>
      <c r="E3970" t="s">
        <v>126</v>
      </c>
      <c r="F3970" t="s">
        <v>11624</v>
      </c>
      <c r="G3970" t="s">
        <v>140</v>
      </c>
      <c r="H3970" t="s">
        <v>46</v>
      </c>
      <c r="I3970" t="s">
        <v>129</v>
      </c>
      <c r="J3970" t="s">
        <v>130</v>
      </c>
      <c r="K3970" t="s">
        <v>131</v>
      </c>
      <c r="L3970" t="s">
        <v>11625</v>
      </c>
      <c r="M3970" t="s">
        <v>11626</v>
      </c>
      <c r="N3970">
        <v>2.3050000000000002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13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29.965</v>
      </c>
    </row>
    <row r="3971" spans="1:26" x14ac:dyDescent="0.25">
      <c r="A3971">
        <v>2179667</v>
      </c>
      <c r="B3971">
        <v>1</v>
      </c>
      <c r="C3971" t="s">
        <v>77</v>
      </c>
      <c r="D3971" t="s">
        <v>118</v>
      </c>
      <c r="E3971" t="s">
        <v>186</v>
      </c>
      <c r="F3971" t="s">
        <v>6020</v>
      </c>
      <c r="G3971" t="s">
        <v>136</v>
      </c>
      <c r="H3971" t="s">
        <v>47</v>
      </c>
      <c r="I3971" t="s">
        <v>129</v>
      </c>
      <c r="J3971" t="s">
        <v>130</v>
      </c>
      <c r="K3971" t="s">
        <v>131</v>
      </c>
      <c r="L3971" t="s">
        <v>11627</v>
      </c>
      <c r="M3971" t="s">
        <v>11628</v>
      </c>
      <c r="N3971">
        <v>0.34305555500000001</v>
      </c>
      <c r="O3971">
        <v>19</v>
      </c>
      <c r="P3971">
        <v>309</v>
      </c>
      <c r="Q3971">
        <v>0</v>
      </c>
      <c r="R3971">
        <v>0</v>
      </c>
      <c r="S3971">
        <v>15</v>
      </c>
      <c r="T3971">
        <v>678</v>
      </c>
      <c r="U3971">
        <v>6.5180559999999996</v>
      </c>
      <c r="V3971">
        <v>106.004166</v>
      </c>
      <c r="W3971">
        <v>0</v>
      </c>
      <c r="X3971">
        <v>0</v>
      </c>
      <c r="Y3971">
        <v>5.1458329999999997</v>
      </c>
      <c r="Z3971">
        <v>232.591666</v>
      </c>
    </row>
    <row r="3972" spans="1:26" x14ac:dyDescent="0.25">
      <c r="A3972">
        <v>2179671</v>
      </c>
      <c r="B3972">
        <v>1</v>
      </c>
      <c r="C3972" t="s">
        <v>77</v>
      </c>
      <c r="D3972" t="s">
        <v>112</v>
      </c>
      <c r="E3972" t="s">
        <v>181</v>
      </c>
      <c r="F3972" t="s">
        <v>11629</v>
      </c>
      <c r="G3972" t="s">
        <v>194</v>
      </c>
      <c r="H3972" t="s">
        <v>46</v>
      </c>
      <c r="I3972" t="s">
        <v>129</v>
      </c>
      <c r="J3972" t="s">
        <v>130</v>
      </c>
      <c r="K3972" t="s">
        <v>131</v>
      </c>
      <c r="L3972" t="s">
        <v>11630</v>
      </c>
      <c r="M3972" t="s">
        <v>11631</v>
      </c>
      <c r="N3972">
        <v>2.875555555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1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2.875556</v>
      </c>
    </row>
    <row r="3973" spans="1:26" x14ac:dyDescent="0.25">
      <c r="A3973">
        <v>2179679</v>
      </c>
      <c r="B3973">
        <v>1</v>
      </c>
      <c r="C3973" t="s">
        <v>76</v>
      </c>
      <c r="D3973" t="s">
        <v>101</v>
      </c>
      <c r="E3973" t="s">
        <v>181</v>
      </c>
      <c r="F3973" t="s">
        <v>11632</v>
      </c>
      <c r="G3973" t="s">
        <v>194</v>
      </c>
      <c r="H3973" t="s">
        <v>46</v>
      </c>
      <c r="I3973" t="s">
        <v>129</v>
      </c>
      <c r="J3973" t="s">
        <v>130</v>
      </c>
      <c r="K3973" t="s">
        <v>131</v>
      </c>
      <c r="L3973" t="s">
        <v>11633</v>
      </c>
      <c r="M3973" t="s">
        <v>11634</v>
      </c>
      <c r="N3973">
        <v>1.7180555550000001</v>
      </c>
      <c r="O3973">
        <v>0</v>
      </c>
      <c r="P3973">
        <v>1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1.718056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2179683</v>
      </c>
      <c r="B3974">
        <v>1</v>
      </c>
      <c r="C3974" t="s">
        <v>76</v>
      </c>
      <c r="D3974" t="s">
        <v>101</v>
      </c>
      <c r="E3974" t="s">
        <v>161</v>
      </c>
      <c r="F3974" t="s">
        <v>11635</v>
      </c>
      <c r="G3974" t="s">
        <v>402</v>
      </c>
      <c r="H3974" t="s">
        <v>46</v>
      </c>
      <c r="I3974" t="s">
        <v>129</v>
      </c>
      <c r="J3974" t="s">
        <v>130</v>
      </c>
      <c r="K3974" t="s">
        <v>131</v>
      </c>
      <c r="L3974" t="s">
        <v>11636</v>
      </c>
      <c r="M3974" t="s">
        <v>11637</v>
      </c>
      <c r="N3974">
        <v>0.79888888800000002</v>
      </c>
      <c r="O3974">
        <v>1</v>
      </c>
      <c r="P3974">
        <v>444</v>
      </c>
      <c r="Q3974">
        <v>0</v>
      </c>
      <c r="R3974">
        <v>0</v>
      </c>
      <c r="S3974">
        <v>0</v>
      </c>
      <c r="T3974">
        <v>0</v>
      </c>
      <c r="U3974">
        <v>0.79888899999999996</v>
      </c>
      <c r="V3974">
        <v>354.70666599999998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2179690</v>
      </c>
      <c r="B3975">
        <v>1</v>
      </c>
      <c r="C3975" t="s">
        <v>77</v>
      </c>
      <c r="D3975" t="s">
        <v>109</v>
      </c>
      <c r="E3975" t="s">
        <v>181</v>
      </c>
      <c r="F3975" t="s">
        <v>11638</v>
      </c>
      <c r="G3975" t="s">
        <v>194</v>
      </c>
      <c r="H3975" t="s">
        <v>46</v>
      </c>
      <c r="I3975" t="s">
        <v>129</v>
      </c>
      <c r="J3975" t="s">
        <v>130</v>
      </c>
      <c r="K3975" t="s">
        <v>131</v>
      </c>
      <c r="L3975" t="s">
        <v>11639</v>
      </c>
      <c r="M3975" t="s">
        <v>11640</v>
      </c>
      <c r="N3975">
        <v>1.725833333</v>
      </c>
      <c r="O3975">
        <v>0</v>
      </c>
      <c r="P3975">
        <v>2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3.451667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2179681</v>
      </c>
      <c r="B3976">
        <v>1</v>
      </c>
      <c r="C3976" t="s">
        <v>77</v>
      </c>
      <c r="D3976" t="s">
        <v>124</v>
      </c>
      <c r="E3976" t="s">
        <v>161</v>
      </c>
      <c r="F3976" t="s">
        <v>5575</v>
      </c>
      <c r="G3976" t="s">
        <v>418</v>
      </c>
      <c r="H3976" t="s">
        <v>46</v>
      </c>
      <c r="I3976" t="s">
        <v>129</v>
      </c>
      <c r="J3976" t="s">
        <v>130</v>
      </c>
      <c r="K3976" t="s">
        <v>251</v>
      </c>
      <c r="L3976" t="s">
        <v>11641</v>
      </c>
      <c r="M3976" t="s">
        <v>11642</v>
      </c>
      <c r="N3976">
        <v>6.0997222219999996</v>
      </c>
      <c r="O3976">
        <v>1</v>
      </c>
      <c r="P3976">
        <v>103</v>
      </c>
      <c r="Q3976">
        <v>0</v>
      </c>
      <c r="R3976">
        <v>0</v>
      </c>
      <c r="S3976">
        <v>0</v>
      </c>
      <c r="T3976">
        <v>0</v>
      </c>
      <c r="U3976">
        <v>6.0997219999999999</v>
      </c>
      <c r="V3976">
        <v>628.271389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2179686</v>
      </c>
      <c r="B3977">
        <v>1</v>
      </c>
      <c r="C3977" t="s">
        <v>76</v>
      </c>
      <c r="D3977" t="s">
        <v>80</v>
      </c>
      <c r="E3977" t="s">
        <v>718</v>
      </c>
      <c r="F3977" t="s">
        <v>11643</v>
      </c>
      <c r="G3977" t="s">
        <v>128</v>
      </c>
      <c r="H3977" t="s">
        <v>46</v>
      </c>
      <c r="I3977" t="s">
        <v>129</v>
      </c>
      <c r="J3977" t="s">
        <v>130</v>
      </c>
      <c r="K3977" t="s">
        <v>131</v>
      </c>
      <c r="L3977" t="s">
        <v>11644</v>
      </c>
      <c r="M3977" t="s">
        <v>11645</v>
      </c>
      <c r="N3977">
        <v>1.409444444</v>
      </c>
      <c r="O3977">
        <v>0</v>
      </c>
      <c r="P3977">
        <v>95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133.897222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2179687</v>
      </c>
      <c r="B3978">
        <v>1</v>
      </c>
      <c r="C3978" t="s">
        <v>76</v>
      </c>
      <c r="D3978" t="s">
        <v>94</v>
      </c>
      <c r="E3978" t="s">
        <v>134</v>
      </c>
      <c r="F3978" t="s">
        <v>3425</v>
      </c>
      <c r="G3978" t="s">
        <v>136</v>
      </c>
      <c r="H3978" t="s">
        <v>47</v>
      </c>
      <c r="I3978" t="s">
        <v>129</v>
      </c>
      <c r="J3978" t="s">
        <v>130</v>
      </c>
      <c r="K3978" t="s">
        <v>131</v>
      </c>
      <c r="L3978" t="s">
        <v>11646</v>
      </c>
      <c r="M3978" t="s">
        <v>11647</v>
      </c>
      <c r="N3978">
        <v>2.5980555550000002</v>
      </c>
      <c r="O3978">
        <v>18</v>
      </c>
      <c r="P3978">
        <v>180</v>
      </c>
      <c r="Q3978">
        <v>0</v>
      </c>
      <c r="R3978">
        <v>0</v>
      </c>
      <c r="S3978">
        <v>0</v>
      </c>
      <c r="T3978">
        <v>0</v>
      </c>
      <c r="U3978">
        <v>46.765000000000001</v>
      </c>
      <c r="V3978">
        <v>467.65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2179688</v>
      </c>
      <c r="B3979">
        <v>1</v>
      </c>
      <c r="C3979" t="s">
        <v>76</v>
      </c>
      <c r="D3979" t="s">
        <v>81</v>
      </c>
      <c r="E3979" t="s">
        <v>181</v>
      </c>
      <c r="F3979" t="s">
        <v>11648</v>
      </c>
      <c r="G3979" t="s">
        <v>194</v>
      </c>
      <c r="H3979" t="s">
        <v>46</v>
      </c>
      <c r="I3979" t="s">
        <v>129</v>
      </c>
      <c r="J3979" t="s">
        <v>130</v>
      </c>
      <c r="K3979" t="s">
        <v>131</v>
      </c>
      <c r="L3979" t="s">
        <v>11649</v>
      </c>
      <c r="M3979" t="s">
        <v>11650</v>
      </c>
      <c r="N3979">
        <v>8.8530555549999992</v>
      </c>
      <c r="O3979">
        <v>0</v>
      </c>
      <c r="P3979">
        <v>2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17.706111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2179689</v>
      </c>
      <c r="B3980">
        <v>1</v>
      </c>
      <c r="C3980" t="s">
        <v>76</v>
      </c>
      <c r="D3980" t="s">
        <v>88</v>
      </c>
      <c r="E3980" t="s">
        <v>181</v>
      </c>
      <c r="F3980" t="s">
        <v>11651</v>
      </c>
      <c r="G3980" t="s">
        <v>194</v>
      </c>
      <c r="H3980" t="s">
        <v>46</v>
      </c>
      <c r="I3980" t="s">
        <v>129</v>
      </c>
      <c r="J3980" t="s">
        <v>130</v>
      </c>
      <c r="K3980" t="s">
        <v>131</v>
      </c>
      <c r="L3980" t="s">
        <v>11652</v>
      </c>
      <c r="M3980" t="s">
        <v>11653</v>
      </c>
      <c r="N3980">
        <v>1.1205555549999999</v>
      </c>
      <c r="O3980">
        <v>0</v>
      </c>
      <c r="P3980">
        <v>1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1.1205560000000001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2179710</v>
      </c>
      <c r="B3981">
        <v>1</v>
      </c>
      <c r="C3981" t="s">
        <v>76</v>
      </c>
      <c r="D3981" t="s">
        <v>104</v>
      </c>
      <c r="E3981" t="s">
        <v>126</v>
      </c>
      <c r="F3981" t="s">
        <v>11654</v>
      </c>
      <c r="G3981" t="s">
        <v>128</v>
      </c>
      <c r="H3981" t="s">
        <v>46</v>
      </c>
      <c r="I3981" t="s">
        <v>129</v>
      </c>
      <c r="J3981" t="s">
        <v>130</v>
      </c>
      <c r="K3981" t="s">
        <v>131</v>
      </c>
      <c r="L3981" t="s">
        <v>11655</v>
      </c>
      <c r="M3981" t="s">
        <v>11656</v>
      </c>
      <c r="N3981">
        <v>3.2677777770000001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5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16.338889000000002</v>
      </c>
    </row>
    <row r="3982" spans="1:26" x14ac:dyDescent="0.25">
      <c r="A3982">
        <v>2196952</v>
      </c>
      <c r="B3982">
        <v>1</v>
      </c>
      <c r="C3982" t="s">
        <v>77</v>
      </c>
      <c r="D3982" t="s">
        <v>118</v>
      </c>
      <c r="E3982" t="s">
        <v>186</v>
      </c>
      <c r="F3982" t="s">
        <v>6930</v>
      </c>
      <c r="G3982" t="s">
        <v>136</v>
      </c>
      <c r="H3982" t="s">
        <v>47</v>
      </c>
      <c r="I3982" t="s">
        <v>129</v>
      </c>
      <c r="J3982" t="s">
        <v>130</v>
      </c>
      <c r="K3982" t="s">
        <v>131</v>
      </c>
      <c r="L3982" t="s">
        <v>11657</v>
      </c>
      <c r="M3982" t="s">
        <v>11658</v>
      </c>
      <c r="N3982">
        <v>0.34416666600000001</v>
      </c>
      <c r="O3982">
        <v>24</v>
      </c>
      <c r="P3982">
        <v>0</v>
      </c>
      <c r="Q3982">
        <v>0</v>
      </c>
      <c r="R3982">
        <v>0</v>
      </c>
      <c r="S3982">
        <v>1</v>
      </c>
      <c r="T3982">
        <v>115</v>
      </c>
      <c r="U3982">
        <v>8.26</v>
      </c>
      <c r="V3982">
        <v>0</v>
      </c>
      <c r="W3982">
        <v>0</v>
      </c>
      <c r="X3982">
        <v>0</v>
      </c>
      <c r="Y3982">
        <v>0.344167</v>
      </c>
      <c r="Z3982">
        <v>39.579166999999998</v>
      </c>
    </row>
    <row r="3983" spans="1:26" x14ac:dyDescent="0.25">
      <c r="A3983">
        <v>2179696</v>
      </c>
      <c r="B3983">
        <v>1</v>
      </c>
      <c r="C3983" t="s">
        <v>76</v>
      </c>
      <c r="D3983" t="s">
        <v>101</v>
      </c>
      <c r="E3983" t="s">
        <v>126</v>
      </c>
      <c r="F3983" t="s">
        <v>11659</v>
      </c>
      <c r="G3983" t="s">
        <v>128</v>
      </c>
      <c r="H3983" t="s">
        <v>46</v>
      </c>
      <c r="I3983" t="s">
        <v>129</v>
      </c>
      <c r="J3983" t="s">
        <v>130</v>
      </c>
      <c r="K3983" t="s">
        <v>131</v>
      </c>
      <c r="L3983" t="s">
        <v>11660</v>
      </c>
      <c r="M3983" t="s">
        <v>11661</v>
      </c>
      <c r="N3983">
        <v>0.71499999999999997</v>
      </c>
      <c r="O3983">
        <v>0</v>
      </c>
      <c r="P3983">
        <v>32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22.88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2179698</v>
      </c>
      <c r="B3984">
        <v>1</v>
      </c>
      <c r="C3984" t="s">
        <v>76</v>
      </c>
      <c r="D3984" t="s">
        <v>83</v>
      </c>
      <c r="E3984" t="s">
        <v>126</v>
      </c>
      <c r="F3984" t="s">
        <v>11662</v>
      </c>
      <c r="G3984" t="s">
        <v>128</v>
      </c>
      <c r="H3984" t="s">
        <v>46</v>
      </c>
      <c r="I3984" t="s">
        <v>129</v>
      </c>
      <c r="J3984" t="s">
        <v>130</v>
      </c>
      <c r="K3984" t="s">
        <v>131</v>
      </c>
      <c r="L3984" t="s">
        <v>11663</v>
      </c>
      <c r="M3984" t="s">
        <v>11664</v>
      </c>
      <c r="N3984">
        <v>5.8230555549999998</v>
      </c>
      <c r="O3984">
        <v>0</v>
      </c>
      <c r="P3984">
        <v>79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460.021389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2179694</v>
      </c>
      <c r="B3985">
        <v>1</v>
      </c>
      <c r="C3985" t="s">
        <v>77</v>
      </c>
      <c r="D3985" t="s">
        <v>123</v>
      </c>
      <c r="E3985" t="s">
        <v>143</v>
      </c>
      <c r="F3985" t="s">
        <v>2940</v>
      </c>
      <c r="G3985" t="s">
        <v>136</v>
      </c>
      <c r="H3985" t="s">
        <v>47</v>
      </c>
      <c r="I3985" t="s">
        <v>283</v>
      </c>
      <c r="J3985" t="s">
        <v>130</v>
      </c>
      <c r="K3985" t="s">
        <v>131</v>
      </c>
      <c r="L3985" t="s">
        <v>11665</v>
      </c>
      <c r="M3985" t="s">
        <v>11666</v>
      </c>
      <c r="N3985">
        <v>6.3888879999999997E-3</v>
      </c>
      <c r="O3985">
        <v>125</v>
      </c>
      <c r="P3985">
        <v>568</v>
      </c>
      <c r="Q3985">
        <v>0</v>
      </c>
      <c r="R3985">
        <v>0</v>
      </c>
      <c r="S3985">
        <v>0</v>
      </c>
      <c r="T3985">
        <v>0</v>
      </c>
      <c r="U3985">
        <v>0.79861099999999996</v>
      </c>
      <c r="V3985">
        <v>3.6288879999999999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2179707</v>
      </c>
      <c r="B3986">
        <v>1</v>
      </c>
      <c r="C3986" t="s">
        <v>76</v>
      </c>
      <c r="D3986" t="s">
        <v>88</v>
      </c>
      <c r="E3986" t="s">
        <v>181</v>
      </c>
      <c r="F3986" t="s">
        <v>11667</v>
      </c>
      <c r="G3986" t="s">
        <v>183</v>
      </c>
      <c r="H3986" t="s">
        <v>46</v>
      </c>
      <c r="I3986" t="s">
        <v>129</v>
      </c>
      <c r="J3986" t="s">
        <v>130</v>
      </c>
      <c r="K3986" t="s">
        <v>131</v>
      </c>
      <c r="L3986" t="s">
        <v>11668</v>
      </c>
      <c r="M3986" t="s">
        <v>11669</v>
      </c>
      <c r="N3986">
        <v>5.0641666660000002</v>
      </c>
      <c r="O3986">
        <v>0</v>
      </c>
      <c r="P3986">
        <v>1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5.0641670000000003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2179701</v>
      </c>
      <c r="B3987">
        <v>1</v>
      </c>
      <c r="C3987" t="s">
        <v>76</v>
      </c>
      <c r="D3987" t="s">
        <v>78</v>
      </c>
      <c r="E3987" t="s">
        <v>126</v>
      </c>
      <c r="F3987" t="s">
        <v>11670</v>
      </c>
      <c r="G3987" t="s">
        <v>640</v>
      </c>
      <c r="H3987" t="s">
        <v>46</v>
      </c>
      <c r="I3987" t="s">
        <v>129</v>
      </c>
      <c r="J3987" t="s">
        <v>130</v>
      </c>
      <c r="K3987" t="s">
        <v>131</v>
      </c>
      <c r="L3987" t="s">
        <v>11671</v>
      </c>
      <c r="M3987" t="s">
        <v>11672</v>
      </c>
      <c r="N3987">
        <v>4.2930555549999996</v>
      </c>
      <c r="O3987">
        <v>0</v>
      </c>
      <c r="P3987">
        <v>120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515.16666699999996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2179700</v>
      </c>
      <c r="B3988">
        <v>1</v>
      </c>
      <c r="C3988" t="s">
        <v>77</v>
      </c>
      <c r="D3988" t="s">
        <v>119</v>
      </c>
      <c r="E3988" t="s">
        <v>181</v>
      </c>
      <c r="F3988" t="s">
        <v>11673</v>
      </c>
      <c r="G3988" t="s">
        <v>194</v>
      </c>
      <c r="H3988" t="s">
        <v>46</v>
      </c>
      <c r="I3988" t="s">
        <v>129</v>
      </c>
      <c r="J3988" t="s">
        <v>130</v>
      </c>
      <c r="K3988" t="s">
        <v>131</v>
      </c>
      <c r="L3988" t="s">
        <v>11674</v>
      </c>
      <c r="M3988" t="s">
        <v>11675</v>
      </c>
      <c r="N3988">
        <v>2.770277777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1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2.7702779999999998</v>
      </c>
    </row>
    <row r="3989" spans="1:26" x14ac:dyDescent="0.25">
      <c r="A3989">
        <v>2179718</v>
      </c>
      <c r="B3989">
        <v>1</v>
      </c>
      <c r="C3989" t="s">
        <v>76</v>
      </c>
      <c r="D3989" t="s">
        <v>102</v>
      </c>
      <c r="E3989" t="s">
        <v>181</v>
      </c>
      <c r="F3989" t="s">
        <v>11676</v>
      </c>
      <c r="G3989" t="s">
        <v>194</v>
      </c>
      <c r="H3989" t="s">
        <v>46</v>
      </c>
      <c r="I3989" t="s">
        <v>129</v>
      </c>
      <c r="J3989" t="s">
        <v>130</v>
      </c>
      <c r="K3989" t="s">
        <v>131</v>
      </c>
      <c r="L3989" t="s">
        <v>11677</v>
      </c>
      <c r="M3989" t="s">
        <v>11678</v>
      </c>
      <c r="N3989">
        <v>1.4013888880000001</v>
      </c>
      <c r="O3989">
        <v>0</v>
      </c>
      <c r="P3989">
        <v>1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1.401389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2179703</v>
      </c>
      <c r="B3990">
        <v>1</v>
      </c>
      <c r="C3990" t="s">
        <v>76</v>
      </c>
      <c r="D3990" t="s">
        <v>94</v>
      </c>
      <c r="E3990" t="s">
        <v>181</v>
      </c>
      <c r="F3990" t="s">
        <v>11679</v>
      </c>
      <c r="G3990" t="s">
        <v>194</v>
      </c>
      <c r="H3990" t="s">
        <v>46</v>
      </c>
      <c r="I3990" t="s">
        <v>129</v>
      </c>
      <c r="J3990" t="s">
        <v>130</v>
      </c>
      <c r="K3990" t="s">
        <v>131</v>
      </c>
      <c r="L3990" t="s">
        <v>11680</v>
      </c>
      <c r="M3990" t="s">
        <v>11681</v>
      </c>
      <c r="N3990">
        <v>11.827777777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11.827778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2179706</v>
      </c>
      <c r="B3991">
        <v>1</v>
      </c>
      <c r="C3991" t="s">
        <v>76</v>
      </c>
      <c r="D3991" t="s">
        <v>78</v>
      </c>
      <c r="E3991" t="s">
        <v>181</v>
      </c>
      <c r="F3991" t="s">
        <v>11682</v>
      </c>
      <c r="G3991" t="s">
        <v>163</v>
      </c>
      <c r="H3991" t="s">
        <v>46</v>
      </c>
      <c r="I3991" t="s">
        <v>129</v>
      </c>
      <c r="J3991" t="s">
        <v>130</v>
      </c>
      <c r="K3991" t="s">
        <v>131</v>
      </c>
      <c r="L3991" t="s">
        <v>11683</v>
      </c>
      <c r="M3991" t="s">
        <v>11684</v>
      </c>
      <c r="N3991">
        <v>10.108888887999999</v>
      </c>
      <c r="O3991">
        <v>0</v>
      </c>
      <c r="P3991">
        <v>1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10.108889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2179709</v>
      </c>
      <c r="B3992">
        <v>1</v>
      </c>
      <c r="C3992" t="s">
        <v>77</v>
      </c>
      <c r="D3992" t="s">
        <v>117</v>
      </c>
      <c r="E3992" t="s">
        <v>126</v>
      </c>
      <c r="F3992" t="s">
        <v>11043</v>
      </c>
      <c r="G3992" t="s">
        <v>128</v>
      </c>
      <c r="H3992" t="s">
        <v>46</v>
      </c>
      <c r="I3992" t="s">
        <v>129</v>
      </c>
      <c r="J3992" t="s">
        <v>130</v>
      </c>
      <c r="K3992" t="s">
        <v>131</v>
      </c>
      <c r="L3992" t="s">
        <v>11685</v>
      </c>
      <c r="M3992" t="s">
        <v>11686</v>
      </c>
      <c r="N3992">
        <v>2.6949999999999998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3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8.0850000000000009</v>
      </c>
    </row>
    <row r="3993" spans="1:26" x14ac:dyDescent="0.25">
      <c r="A3993">
        <v>2179712</v>
      </c>
      <c r="B3993">
        <v>1</v>
      </c>
      <c r="C3993" t="s">
        <v>76</v>
      </c>
      <c r="D3993" t="s">
        <v>96</v>
      </c>
      <c r="E3993" t="s">
        <v>161</v>
      </c>
      <c r="F3993" t="s">
        <v>11687</v>
      </c>
      <c r="G3993" t="s">
        <v>671</v>
      </c>
      <c r="H3993" t="s">
        <v>46</v>
      </c>
      <c r="I3993" t="s">
        <v>129</v>
      </c>
      <c r="J3993" t="s">
        <v>130</v>
      </c>
      <c r="K3993" t="s">
        <v>131</v>
      </c>
      <c r="L3993" t="s">
        <v>11688</v>
      </c>
      <c r="M3993" t="s">
        <v>11689</v>
      </c>
      <c r="N3993">
        <v>0.42527777700000002</v>
      </c>
      <c r="O3993">
        <v>1</v>
      </c>
      <c r="P3993">
        <v>220</v>
      </c>
      <c r="Q3993">
        <v>0</v>
      </c>
      <c r="R3993">
        <v>0</v>
      </c>
      <c r="S3993">
        <v>0</v>
      </c>
      <c r="T3993">
        <v>0</v>
      </c>
      <c r="U3993">
        <v>0.42527799999999999</v>
      </c>
      <c r="V3993">
        <v>93.561110999999997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2179717</v>
      </c>
      <c r="B3994">
        <v>1</v>
      </c>
      <c r="C3994" t="s">
        <v>76</v>
      </c>
      <c r="D3994" t="s">
        <v>96</v>
      </c>
      <c r="E3994" t="s">
        <v>181</v>
      </c>
      <c r="F3994" t="s">
        <v>11690</v>
      </c>
      <c r="G3994" t="s">
        <v>194</v>
      </c>
      <c r="H3994" t="s">
        <v>46</v>
      </c>
      <c r="I3994" t="s">
        <v>129</v>
      </c>
      <c r="J3994" t="s">
        <v>130</v>
      </c>
      <c r="K3994" t="s">
        <v>131</v>
      </c>
      <c r="L3994" t="s">
        <v>11691</v>
      </c>
      <c r="M3994" t="s">
        <v>11692</v>
      </c>
      <c r="N3994">
        <v>5.466388888</v>
      </c>
      <c r="O3994">
        <v>1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5.4663890000000004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2179720</v>
      </c>
      <c r="B3995">
        <v>1</v>
      </c>
      <c r="C3995" t="s">
        <v>76</v>
      </c>
      <c r="D3995" t="s">
        <v>92</v>
      </c>
      <c r="E3995" t="s">
        <v>181</v>
      </c>
      <c r="F3995" t="s">
        <v>11693</v>
      </c>
      <c r="G3995" t="s">
        <v>183</v>
      </c>
      <c r="H3995" t="s">
        <v>46</v>
      </c>
      <c r="I3995" t="s">
        <v>129</v>
      </c>
      <c r="J3995" t="s">
        <v>130</v>
      </c>
      <c r="K3995" t="s">
        <v>131</v>
      </c>
      <c r="L3995" t="s">
        <v>11694</v>
      </c>
      <c r="M3995" t="s">
        <v>11695</v>
      </c>
      <c r="N3995">
        <v>8.0294444439999992</v>
      </c>
      <c r="O3995">
        <v>0</v>
      </c>
      <c r="P3995">
        <v>0</v>
      </c>
      <c r="Q3995">
        <v>0</v>
      </c>
      <c r="R3995">
        <v>2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16.058889000000001</v>
      </c>
      <c r="Y3995">
        <v>0</v>
      </c>
      <c r="Z3995">
        <v>0</v>
      </c>
    </row>
    <row r="3996" spans="1:26" x14ac:dyDescent="0.25">
      <c r="A3996">
        <v>2179721</v>
      </c>
      <c r="B3996">
        <v>1</v>
      </c>
      <c r="C3996" t="s">
        <v>77</v>
      </c>
      <c r="D3996" t="s">
        <v>114</v>
      </c>
      <c r="E3996" t="s">
        <v>126</v>
      </c>
      <c r="F3996" t="s">
        <v>11696</v>
      </c>
      <c r="G3996" t="s">
        <v>636</v>
      </c>
      <c r="H3996" t="s">
        <v>46</v>
      </c>
      <c r="I3996" t="s">
        <v>129</v>
      </c>
      <c r="J3996" t="s">
        <v>15</v>
      </c>
      <c r="K3996" t="s">
        <v>131</v>
      </c>
      <c r="L3996" t="s">
        <v>11697</v>
      </c>
      <c r="M3996" t="s">
        <v>11698</v>
      </c>
      <c r="N3996">
        <v>1.4183333330000001</v>
      </c>
      <c r="O3996">
        <v>0</v>
      </c>
      <c r="P3996">
        <v>107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151.76166699999999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2179723</v>
      </c>
      <c r="B3997">
        <v>1</v>
      </c>
      <c r="C3997" t="s">
        <v>77</v>
      </c>
      <c r="D3997" t="s">
        <v>108</v>
      </c>
      <c r="E3997" t="s">
        <v>181</v>
      </c>
      <c r="F3997" t="s">
        <v>11699</v>
      </c>
      <c r="G3997" t="s">
        <v>183</v>
      </c>
      <c r="H3997" t="s">
        <v>46</v>
      </c>
      <c r="I3997" t="s">
        <v>129</v>
      </c>
      <c r="J3997" t="s">
        <v>130</v>
      </c>
      <c r="K3997" t="s">
        <v>131</v>
      </c>
      <c r="L3997" t="s">
        <v>11700</v>
      </c>
      <c r="M3997" t="s">
        <v>11701</v>
      </c>
      <c r="N3997">
        <v>2.7763888880000001</v>
      </c>
      <c r="O3997">
        <v>0</v>
      </c>
      <c r="P3997">
        <v>1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2.776389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2179726</v>
      </c>
      <c r="B3998">
        <v>1</v>
      </c>
      <c r="C3998" t="s">
        <v>76</v>
      </c>
      <c r="D3998" t="s">
        <v>79</v>
      </c>
      <c r="E3998" t="s">
        <v>181</v>
      </c>
      <c r="F3998" t="s">
        <v>11702</v>
      </c>
      <c r="G3998" t="s">
        <v>287</v>
      </c>
      <c r="H3998" t="s">
        <v>46</v>
      </c>
      <c r="I3998" t="s">
        <v>129</v>
      </c>
      <c r="J3998" t="s">
        <v>130</v>
      </c>
      <c r="K3998" t="s">
        <v>131</v>
      </c>
      <c r="L3998" t="s">
        <v>11703</v>
      </c>
      <c r="M3998" t="s">
        <v>11704</v>
      </c>
      <c r="N3998">
        <v>1.508611111</v>
      </c>
      <c r="O3998">
        <v>0</v>
      </c>
      <c r="P3998">
        <v>2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3.0172219999999998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2179742</v>
      </c>
      <c r="B3999">
        <v>1</v>
      </c>
      <c r="C3999" t="s">
        <v>76</v>
      </c>
      <c r="D3999" t="s">
        <v>96</v>
      </c>
      <c r="E3999" t="s">
        <v>181</v>
      </c>
      <c r="F3999" t="s">
        <v>11705</v>
      </c>
      <c r="G3999" t="s">
        <v>183</v>
      </c>
      <c r="H3999" t="s">
        <v>46</v>
      </c>
      <c r="I3999" t="s">
        <v>129</v>
      </c>
      <c r="J3999" t="s">
        <v>130</v>
      </c>
      <c r="K3999" t="s">
        <v>131</v>
      </c>
      <c r="L3999" t="s">
        <v>11706</v>
      </c>
      <c r="M3999" t="s">
        <v>11707</v>
      </c>
      <c r="N3999">
        <v>2.7594444440000001</v>
      </c>
      <c r="O3999">
        <v>0</v>
      </c>
      <c r="P3999">
        <v>2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5.5188889999999997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2179743</v>
      </c>
      <c r="B4000">
        <v>1</v>
      </c>
      <c r="C4000" t="s">
        <v>76</v>
      </c>
      <c r="D4000" t="s">
        <v>100</v>
      </c>
      <c r="E4000" t="s">
        <v>143</v>
      </c>
      <c r="F4000" t="s">
        <v>11708</v>
      </c>
      <c r="G4000" t="s">
        <v>145</v>
      </c>
      <c r="H4000" t="s">
        <v>47</v>
      </c>
      <c r="I4000" t="s">
        <v>129</v>
      </c>
      <c r="J4000" t="s">
        <v>130</v>
      </c>
      <c r="K4000" t="s">
        <v>131</v>
      </c>
      <c r="L4000" t="s">
        <v>11709</v>
      </c>
      <c r="M4000" t="s">
        <v>11710</v>
      </c>
      <c r="N4000">
        <v>4.9775</v>
      </c>
      <c r="O4000">
        <v>0</v>
      </c>
      <c r="P4000">
        <v>14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69.685000000000002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2179728</v>
      </c>
      <c r="B4001">
        <v>1</v>
      </c>
      <c r="C4001" t="s">
        <v>76</v>
      </c>
      <c r="D4001" t="s">
        <v>101</v>
      </c>
      <c r="E4001" t="s">
        <v>181</v>
      </c>
      <c r="F4001" t="s">
        <v>11711</v>
      </c>
      <c r="G4001" t="s">
        <v>194</v>
      </c>
      <c r="H4001" t="s">
        <v>46</v>
      </c>
      <c r="I4001" t="s">
        <v>129</v>
      </c>
      <c r="J4001" t="s">
        <v>130</v>
      </c>
      <c r="K4001" t="s">
        <v>131</v>
      </c>
      <c r="L4001" t="s">
        <v>11712</v>
      </c>
      <c r="M4001" t="s">
        <v>11713</v>
      </c>
      <c r="N4001">
        <v>6.7111111110000001</v>
      </c>
      <c r="O4001">
        <v>0</v>
      </c>
      <c r="P4001">
        <v>2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13.422222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2179729</v>
      </c>
      <c r="B4002">
        <v>1</v>
      </c>
      <c r="C4002" t="s">
        <v>76</v>
      </c>
      <c r="D4002" t="s">
        <v>81</v>
      </c>
      <c r="E4002" t="s">
        <v>181</v>
      </c>
      <c r="F4002" t="s">
        <v>11714</v>
      </c>
      <c r="G4002" t="s">
        <v>194</v>
      </c>
      <c r="H4002" t="s">
        <v>46</v>
      </c>
      <c r="I4002" t="s">
        <v>129</v>
      </c>
      <c r="J4002" t="s">
        <v>130</v>
      </c>
      <c r="K4002" t="s">
        <v>131</v>
      </c>
      <c r="L4002" t="s">
        <v>11715</v>
      </c>
      <c r="M4002" t="s">
        <v>11716</v>
      </c>
      <c r="N4002">
        <v>7.1011111109999998</v>
      </c>
      <c r="O4002">
        <v>0</v>
      </c>
      <c r="P4002">
        <v>3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21.303332999999999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2179740</v>
      </c>
      <c r="B4003">
        <v>1</v>
      </c>
      <c r="C4003" t="s">
        <v>76</v>
      </c>
      <c r="D4003" t="s">
        <v>92</v>
      </c>
      <c r="E4003" t="s">
        <v>161</v>
      </c>
      <c r="F4003" t="s">
        <v>11717</v>
      </c>
      <c r="G4003" t="s">
        <v>402</v>
      </c>
      <c r="H4003" t="s">
        <v>46</v>
      </c>
      <c r="I4003" t="s">
        <v>129</v>
      </c>
      <c r="J4003" t="s">
        <v>130</v>
      </c>
      <c r="K4003" t="s">
        <v>131</v>
      </c>
      <c r="L4003" t="s">
        <v>11718</v>
      </c>
      <c r="M4003" t="s">
        <v>11719</v>
      </c>
      <c r="N4003">
        <v>1.436388888</v>
      </c>
      <c r="O4003">
        <v>0</v>
      </c>
      <c r="P4003">
        <v>0</v>
      </c>
      <c r="Q4003">
        <v>1</v>
      </c>
      <c r="R4003">
        <v>22</v>
      </c>
      <c r="S4003">
        <v>0</v>
      </c>
      <c r="T4003">
        <v>0</v>
      </c>
      <c r="U4003">
        <v>0</v>
      </c>
      <c r="V4003">
        <v>0</v>
      </c>
      <c r="W4003">
        <v>1.4363889999999999</v>
      </c>
      <c r="X4003">
        <v>31.600556000000001</v>
      </c>
      <c r="Y4003">
        <v>0</v>
      </c>
      <c r="Z4003">
        <v>0</v>
      </c>
    </row>
    <row r="4004" spans="1:26" x14ac:dyDescent="0.25">
      <c r="A4004">
        <v>2179733</v>
      </c>
      <c r="B4004">
        <v>1</v>
      </c>
      <c r="C4004" t="s">
        <v>77</v>
      </c>
      <c r="D4004" t="s">
        <v>124</v>
      </c>
      <c r="E4004" t="s">
        <v>181</v>
      </c>
      <c r="F4004" t="s">
        <v>11720</v>
      </c>
      <c r="G4004" t="s">
        <v>163</v>
      </c>
      <c r="H4004" t="s">
        <v>46</v>
      </c>
      <c r="I4004" t="s">
        <v>129</v>
      </c>
      <c r="J4004" t="s">
        <v>130</v>
      </c>
      <c r="K4004" t="s">
        <v>131</v>
      </c>
      <c r="L4004" t="s">
        <v>11721</v>
      </c>
      <c r="M4004" t="s">
        <v>11722</v>
      </c>
      <c r="N4004">
        <v>7.6330555550000003</v>
      </c>
      <c r="O4004">
        <v>0</v>
      </c>
      <c r="P4004">
        <v>6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45.798333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2179762</v>
      </c>
      <c r="B4005">
        <v>1</v>
      </c>
      <c r="C4005" t="s">
        <v>77</v>
      </c>
      <c r="D4005" t="s">
        <v>114</v>
      </c>
      <c r="E4005" t="s">
        <v>181</v>
      </c>
      <c r="F4005" t="s">
        <v>11723</v>
      </c>
      <c r="G4005" t="s">
        <v>183</v>
      </c>
      <c r="H4005" t="s">
        <v>46</v>
      </c>
      <c r="I4005" t="s">
        <v>129</v>
      </c>
      <c r="J4005" t="s">
        <v>130</v>
      </c>
      <c r="K4005" t="s">
        <v>131</v>
      </c>
      <c r="L4005" t="s">
        <v>11724</v>
      </c>
      <c r="M4005" t="s">
        <v>11725</v>
      </c>
      <c r="N4005">
        <v>1.4622222220000001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1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1.4622219999999999</v>
      </c>
    </row>
    <row r="4006" spans="1:26" x14ac:dyDescent="0.25">
      <c r="A4006">
        <v>2179734</v>
      </c>
      <c r="B4006">
        <v>1</v>
      </c>
      <c r="C4006" t="s">
        <v>77</v>
      </c>
      <c r="D4006" t="s">
        <v>123</v>
      </c>
      <c r="E4006" t="s">
        <v>143</v>
      </c>
      <c r="F4006" t="s">
        <v>8302</v>
      </c>
      <c r="G4006" t="s">
        <v>136</v>
      </c>
      <c r="H4006" t="s">
        <v>47</v>
      </c>
      <c r="I4006" t="s">
        <v>283</v>
      </c>
      <c r="J4006" t="s">
        <v>130</v>
      </c>
      <c r="K4006" t="s">
        <v>131</v>
      </c>
      <c r="L4006" t="s">
        <v>11726</v>
      </c>
      <c r="M4006" t="s">
        <v>11727</v>
      </c>
      <c r="N4006">
        <v>1.3888888E-2</v>
      </c>
      <c r="O4006">
        <v>30</v>
      </c>
      <c r="P4006">
        <v>1105</v>
      </c>
      <c r="Q4006">
        <v>0</v>
      </c>
      <c r="R4006">
        <v>0</v>
      </c>
      <c r="S4006">
        <v>0</v>
      </c>
      <c r="T4006">
        <v>0</v>
      </c>
      <c r="U4006">
        <v>0.41666700000000001</v>
      </c>
      <c r="V4006">
        <v>15.347220999999999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2179737</v>
      </c>
      <c r="B4007">
        <v>1</v>
      </c>
      <c r="C4007" t="s">
        <v>77</v>
      </c>
      <c r="D4007" t="s">
        <v>118</v>
      </c>
      <c r="E4007" t="s">
        <v>143</v>
      </c>
      <c r="F4007" t="s">
        <v>11728</v>
      </c>
      <c r="G4007" t="s">
        <v>145</v>
      </c>
      <c r="H4007" t="s">
        <v>47</v>
      </c>
      <c r="I4007" t="s">
        <v>129</v>
      </c>
      <c r="J4007" t="s">
        <v>130</v>
      </c>
      <c r="K4007" t="s">
        <v>131</v>
      </c>
      <c r="L4007" t="s">
        <v>11729</v>
      </c>
      <c r="M4007" t="s">
        <v>11730</v>
      </c>
      <c r="N4007">
        <v>1.973055555</v>
      </c>
      <c r="O4007">
        <v>1</v>
      </c>
      <c r="P4007">
        <v>104</v>
      </c>
      <c r="Q4007">
        <v>0</v>
      </c>
      <c r="R4007">
        <v>0</v>
      </c>
      <c r="S4007">
        <v>15</v>
      </c>
      <c r="T4007">
        <v>679</v>
      </c>
      <c r="U4007">
        <v>1.9730559999999999</v>
      </c>
      <c r="V4007">
        <v>205.197778</v>
      </c>
      <c r="W4007">
        <v>0</v>
      </c>
      <c r="X4007">
        <v>0</v>
      </c>
      <c r="Y4007">
        <v>29.595832999999999</v>
      </c>
      <c r="Z4007">
        <v>1339.7047219999999</v>
      </c>
    </row>
    <row r="4008" spans="1:26" x14ac:dyDescent="0.25">
      <c r="A4008">
        <v>2179747</v>
      </c>
      <c r="B4008">
        <v>1</v>
      </c>
      <c r="C4008" t="s">
        <v>76</v>
      </c>
      <c r="D4008" t="s">
        <v>96</v>
      </c>
      <c r="E4008" t="s">
        <v>143</v>
      </c>
      <c r="F4008" t="s">
        <v>11731</v>
      </c>
      <c r="G4008" t="s">
        <v>279</v>
      </c>
      <c r="H4008" t="s">
        <v>47</v>
      </c>
      <c r="I4008" t="s">
        <v>129</v>
      </c>
      <c r="J4008" t="s">
        <v>130</v>
      </c>
      <c r="K4008" t="s">
        <v>131</v>
      </c>
      <c r="L4008" t="s">
        <v>11732</v>
      </c>
      <c r="M4008" t="s">
        <v>11733</v>
      </c>
      <c r="N4008">
        <v>0.571944444</v>
      </c>
      <c r="O4008">
        <v>18</v>
      </c>
      <c r="P4008">
        <v>710</v>
      </c>
      <c r="Q4008">
        <v>0</v>
      </c>
      <c r="R4008">
        <v>0</v>
      </c>
      <c r="S4008">
        <v>0</v>
      </c>
      <c r="T4008">
        <v>0</v>
      </c>
      <c r="U4008">
        <v>10.295</v>
      </c>
      <c r="V4008">
        <v>406.080555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2179748</v>
      </c>
      <c r="B4009">
        <v>1</v>
      </c>
      <c r="C4009" t="s">
        <v>77</v>
      </c>
      <c r="D4009" t="s">
        <v>118</v>
      </c>
      <c r="E4009" t="s">
        <v>181</v>
      </c>
      <c r="F4009" t="s">
        <v>11734</v>
      </c>
      <c r="G4009" t="s">
        <v>194</v>
      </c>
      <c r="H4009" t="s">
        <v>46</v>
      </c>
      <c r="I4009" t="s">
        <v>129</v>
      </c>
      <c r="J4009" t="s">
        <v>130</v>
      </c>
      <c r="K4009" t="s">
        <v>131</v>
      </c>
      <c r="L4009" t="s">
        <v>11735</v>
      </c>
      <c r="M4009" t="s">
        <v>11736</v>
      </c>
      <c r="N4009">
        <v>2.76</v>
      </c>
      <c r="O4009">
        <v>0</v>
      </c>
      <c r="P4009">
        <v>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2.76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2179741</v>
      </c>
      <c r="B4010">
        <v>1</v>
      </c>
      <c r="C4010" t="s">
        <v>76</v>
      </c>
      <c r="D4010" t="s">
        <v>95</v>
      </c>
      <c r="E4010" t="s">
        <v>181</v>
      </c>
      <c r="F4010" t="s">
        <v>11737</v>
      </c>
      <c r="G4010" t="s">
        <v>194</v>
      </c>
      <c r="H4010" t="s">
        <v>46</v>
      </c>
      <c r="I4010" t="s">
        <v>129</v>
      </c>
      <c r="J4010" t="s">
        <v>130</v>
      </c>
      <c r="K4010" t="s">
        <v>131</v>
      </c>
      <c r="L4010" t="s">
        <v>11738</v>
      </c>
      <c r="M4010" t="s">
        <v>11739</v>
      </c>
      <c r="N4010">
        <v>0.85499999999999998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1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0.85499999999999998</v>
      </c>
    </row>
    <row r="4011" spans="1:26" x14ac:dyDescent="0.25">
      <c r="A4011">
        <v>2179746</v>
      </c>
      <c r="B4011">
        <v>1</v>
      </c>
      <c r="C4011" t="s">
        <v>76</v>
      </c>
      <c r="D4011" t="s">
        <v>95</v>
      </c>
      <c r="E4011" t="s">
        <v>181</v>
      </c>
      <c r="F4011" t="s">
        <v>11740</v>
      </c>
      <c r="G4011" t="s">
        <v>194</v>
      </c>
      <c r="H4011" t="s">
        <v>46</v>
      </c>
      <c r="I4011" t="s">
        <v>129</v>
      </c>
      <c r="J4011" t="s">
        <v>130</v>
      </c>
      <c r="K4011" t="s">
        <v>131</v>
      </c>
      <c r="L4011" t="s">
        <v>11741</v>
      </c>
      <c r="M4011" t="s">
        <v>11742</v>
      </c>
      <c r="N4011">
        <v>1.6330555550000001</v>
      </c>
      <c r="O4011">
        <v>0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1.6330560000000001</v>
      </c>
      <c r="Y4011">
        <v>0</v>
      </c>
      <c r="Z4011">
        <v>0</v>
      </c>
    </row>
    <row r="4012" spans="1:26" x14ac:dyDescent="0.25">
      <c r="A4012">
        <v>2179745</v>
      </c>
      <c r="B4012">
        <v>1</v>
      </c>
      <c r="C4012" t="s">
        <v>76</v>
      </c>
      <c r="D4012" t="s">
        <v>81</v>
      </c>
      <c r="E4012" t="s">
        <v>126</v>
      </c>
      <c r="F4012" t="s">
        <v>11743</v>
      </c>
      <c r="G4012" t="s">
        <v>128</v>
      </c>
      <c r="H4012" t="s">
        <v>46</v>
      </c>
      <c r="I4012" t="s">
        <v>129</v>
      </c>
      <c r="J4012" t="s">
        <v>130</v>
      </c>
      <c r="K4012" t="s">
        <v>131</v>
      </c>
      <c r="L4012" t="s">
        <v>11744</v>
      </c>
      <c r="M4012" t="s">
        <v>11745</v>
      </c>
      <c r="N4012">
        <v>8.9416666659999997</v>
      </c>
      <c r="O4012">
        <v>0</v>
      </c>
      <c r="P4012">
        <v>65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581.20833300000004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2179755</v>
      </c>
      <c r="B4013">
        <v>1</v>
      </c>
      <c r="C4013" t="s">
        <v>76</v>
      </c>
      <c r="D4013" t="s">
        <v>92</v>
      </c>
      <c r="E4013" t="s">
        <v>181</v>
      </c>
      <c r="F4013" t="s">
        <v>11746</v>
      </c>
      <c r="G4013" t="s">
        <v>183</v>
      </c>
      <c r="H4013" t="s">
        <v>46</v>
      </c>
      <c r="I4013" t="s">
        <v>129</v>
      </c>
      <c r="J4013" t="s">
        <v>130</v>
      </c>
      <c r="K4013" t="s">
        <v>131</v>
      </c>
      <c r="L4013" t="s">
        <v>11747</v>
      </c>
      <c r="M4013" t="s">
        <v>11748</v>
      </c>
      <c r="N4013">
        <v>9.2997222219999998</v>
      </c>
      <c r="O4013">
        <v>0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9.2997219999999992</v>
      </c>
      <c r="Y4013">
        <v>0</v>
      </c>
      <c r="Z4013">
        <v>0</v>
      </c>
    </row>
    <row r="4014" spans="1:26" x14ac:dyDescent="0.25">
      <c r="A4014">
        <v>2179749</v>
      </c>
      <c r="B4014">
        <v>1</v>
      </c>
      <c r="C4014" t="s">
        <v>76</v>
      </c>
      <c r="D4014" t="s">
        <v>92</v>
      </c>
      <c r="E4014" t="s">
        <v>181</v>
      </c>
      <c r="F4014" t="s">
        <v>11749</v>
      </c>
      <c r="G4014" t="s">
        <v>194</v>
      </c>
      <c r="H4014" t="s">
        <v>46</v>
      </c>
      <c r="I4014" t="s">
        <v>129</v>
      </c>
      <c r="J4014" t="s">
        <v>130</v>
      </c>
      <c r="K4014" t="s">
        <v>131</v>
      </c>
      <c r="L4014" t="s">
        <v>11750</v>
      </c>
      <c r="M4014" t="s">
        <v>11751</v>
      </c>
      <c r="N4014">
        <v>1.2197222219999999</v>
      </c>
      <c r="O4014">
        <v>0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1.219722</v>
      </c>
      <c r="Y4014">
        <v>0</v>
      </c>
      <c r="Z4014">
        <v>0</v>
      </c>
    </row>
    <row r="4015" spans="1:26" x14ac:dyDescent="0.25">
      <c r="A4015">
        <v>2179750</v>
      </c>
      <c r="B4015">
        <v>1</v>
      </c>
      <c r="C4015" t="s">
        <v>77</v>
      </c>
      <c r="D4015" t="s">
        <v>124</v>
      </c>
      <c r="E4015" t="s">
        <v>181</v>
      </c>
      <c r="F4015" t="s">
        <v>11752</v>
      </c>
      <c r="G4015" t="s">
        <v>183</v>
      </c>
      <c r="H4015" t="s">
        <v>46</v>
      </c>
      <c r="I4015" t="s">
        <v>129</v>
      </c>
      <c r="J4015" t="s">
        <v>130</v>
      </c>
      <c r="K4015" t="s">
        <v>131</v>
      </c>
      <c r="L4015" t="s">
        <v>11753</v>
      </c>
      <c r="M4015" t="s">
        <v>11754</v>
      </c>
      <c r="N4015">
        <v>5.358055555</v>
      </c>
      <c r="O4015">
        <v>0</v>
      </c>
      <c r="P4015">
        <v>13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69.654722000000007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2179752</v>
      </c>
      <c r="B4016">
        <v>1</v>
      </c>
      <c r="C4016" t="s">
        <v>76</v>
      </c>
      <c r="D4016" t="s">
        <v>86</v>
      </c>
      <c r="E4016" t="s">
        <v>181</v>
      </c>
      <c r="F4016" t="s">
        <v>11755</v>
      </c>
      <c r="G4016" t="s">
        <v>636</v>
      </c>
      <c r="H4016" t="s">
        <v>46</v>
      </c>
      <c r="I4016" t="s">
        <v>129</v>
      </c>
      <c r="J4016" t="s">
        <v>15</v>
      </c>
      <c r="K4016" t="s">
        <v>131</v>
      </c>
      <c r="L4016" t="s">
        <v>11756</v>
      </c>
      <c r="M4016" t="s">
        <v>11757</v>
      </c>
      <c r="N4016">
        <v>3.7833333329999999</v>
      </c>
      <c r="O4016">
        <v>0</v>
      </c>
      <c r="P4016">
        <v>9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34.049999999999997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2179751</v>
      </c>
      <c r="B4017">
        <v>1</v>
      </c>
      <c r="C4017" t="s">
        <v>76</v>
      </c>
      <c r="D4017" t="s">
        <v>84</v>
      </c>
      <c r="E4017" t="s">
        <v>181</v>
      </c>
      <c r="F4017" t="s">
        <v>11758</v>
      </c>
      <c r="G4017" t="s">
        <v>287</v>
      </c>
      <c r="H4017" t="s">
        <v>46</v>
      </c>
      <c r="I4017" t="s">
        <v>129</v>
      </c>
      <c r="J4017" t="s">
        <v>130</v>
      </c>
      <c r="K4017" t="s">
        <v>131</v>
      </c>
      <c r="L4017" t="s">
        <v>11759</v>
      </c>
      <c r="M4017" t="s">
        <v>11760</v>
      </c>
      <c r="N4017">
        <v>2.54</v>
      </c>
      <c r="O4017">
        <v>0</v>
      </c>
      <c r="P4017">
        <v>5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12.7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2179754</v>
      </c>
      <c r="B4018">
        <v>1</v>
      </c>
      <c r="C4018" t="s">
        <v>76</v>
      </c>
      <c r="D4018" t="s">
        <v>100</v>
      </c>
      <c r="E4018" t="s">
        <v>181</v>
      </c>
      <c r="F4018" t="s">
        <v>11761</v>
      </c>
      <c r="G4018" t="s">
        <v>194</v>
      </c>
      <c r="H4018" t="s">
        <v>46</v>
      </c>
      <c r="I4018" t="s">
        <v>129</v>
      </c>
      <c r="J4018" t="s">
        <v>130</v>
      </c>
      <c r="K4018" t="s">
        <v>131</v>
      </c>
      <c r="L4018" t="s">
        <v>11762</v>
      </c>
      <c r="M4018" t="s">
        <v>11763</v>
      </c>
      <c r="N4018">
        <v>1.6886111109999999</v>
      </c>
      <c r="O4018">
        <v>0</v>
      </c>
      <c r="P4018">
        <v>1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1.6886110000000001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2179753</v>
      </c>
      <c r="B4019">
        <v>1</v>
      </c>
      <c r="C4019" t="s">
        <v>77</v>
      </c>
      <c r="D4019" t="s">
        <v>113</v>
      </c>
      <c r="E4019" t="s">
        <v>126</v>
      </c>
      <c r="F4019" t="s">
        <v>11764</v>
      </c>
      <c r="G4019" t="s">
        <v>140</v>
      </c>
      <c r="H4019" t="s">
        <v>46</v>
      </c>
      <c r="I4019" t="s">
        <v>129</v>
      </c>
      <c r="J4019" t="s">
        <v>130</v>
      </c>
      <c r="K4019" t="s">
        <v>131</v>
      </c>
      <c r="L4019" t="s">
        <v>11765</v>
      </c>
      <c r="M4019" t="s">
        <v>11766</v>
      </c>
      <c r="N4019">
        <v>1.810277777</v>
      </c>
      <c r="O4019">
        <v>0</v>
      </c>
      <c r="P4019">
        <v>0</v>
      </c>
      <c r="Q4019">
        <v>0</v>
      </c>
      <c r="R4019">
        <v>22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39.826110999999997</v>
      </c>
      <c r="Y4019">
        <v>0</v>
      </c>
      <c r="Z4019">
        <v>0</v>
      </c>
    </row>
    <row r="4020" spans="1:26" x14ac:dyDescent="0.25">
      <c r="A4020">
        <v>2179764</v>
      </c>
      <c r="B4020">
        <v>1</v>
      </c>
      <c r="C4020" t="s">
        <v>76</v>
      </c>
      <c r="D4020" t="s">
        <v>96</v>
      </c>
      <c r="E4020" t="s">
        <v>181</v>
      </c>
      <c r="F4020" t="s">
        <v>11767</v>
      </c>
      <c r="G4020" t="s">
        <v>194</v>
      </c>
      <c r="H4020" t="s">
        <v>46</v>
      </c>
      <c r="I4020" t="s">
        <v>129</v>
      </c>
      <c r="J4020" t="s">
        <v>130</v>
      </c>
      <c r="K4020" t="s">
        <v>131</v>
      </c>
      <c r="L4020" t="s">
        <v>11768</v>
      </c>
      <c r="M4020" t="s">
        <v>11769</v>
      </c>
      <c r="N4020">
        <v>6.2055555550000001</v>
      </c>
      <c r="O4020">
        <v>0</v>
      </c>
      <c r="P4020">
        <v>4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24.822222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2179758</v>
      </c>
      <c r="B4021">
        <v>1</v>
      </c>
      <c r="C4021" t="s">
        <v>77</v>
      </c>
      <c r="D4021" t="s">
        <v>119</v>
      </c>
      <c r="E4021" t="s">
        <v>126</v>
      </c>
      <c r="F4021" t="s">
        <v>11770</v>
      </c>
      <c r="G4021" t="s">
        <v>128</v>
      </c>
      <c r="H4021" t="s">
        <v>46</v>
      </c>
      <c r="I4021" t="s">
        <v>129</v>
      </c>
      <c r="J4021" t="s">
        <v>130</v>
      </c>
      <c r="K4021" t="s">
        <v>131</v>
      </c>
      <c r="L4021" t="s">
        <v>11771</v>
      </c>
      <c r="M4021" t="s">
        <v>11772</v>
      </c>
      <c r="N4021">
        <v>1.341111111</v>
      </c>
      <c r="O4021">
        <v>0</v>
      </c>
      <c r="P4021">
        <v>6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8.0466669999999993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2179757</v>
      </c>
      <c r="B4022">
        <v>1</v>
      </c>
      <c r="C4022" t="s">
        <v>76</v>
      </c>
      <c r="D4022" t="s">
        <v>103</v>
      </c>
      <c r="E4022" t="s">
        <v>126</v>
      </c>
      <c r="F4022" t="s">
        <v>11773</v>
      </c>
      <c r="G4022" t="s">
        <v>128</v>
      </c>
      <c r="H4022" t="s">
        <v>46</v>
      </c>
      <c r="I4022" t="s">
        <v>129</v>
      </c>
      <c r="J4022" t="s">
        <v>130</v>
      </c>
      <c r="K4022" t="s">
        <v>131</v>
      </c>
      <c r="L4022" t="s">
        <v>11774</v>
      </c>
      <c r="M4022" t="s">
        <v>11775</v>
      </c>
      <c r="N4022">
        <v>3.0550000000000002</v>
      </c>
      <c r="O4022">
        <v>0</v>
      </c>
      <c r="P4022">
        <v>0</v>
      </c>
      <c r="Q4022">
        <v>0</v>
      </c>
      <c r="R4022">
        <v>2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6.11</v>
      </c>
      <c r="Y4022">
        <v>0</v>
      </c>
      <c r="Z4022">
        <v>0</v>
      </c>
    </row>
    <row r="4023" spans="1:26" x14ac:dyDescent="0.25">
      <c r="A4023">
        <v>2179738</v>
      </c>
      <c r="B4023">
        <v>1</v>
      </c>
      <c r="C4023" t="s">
        <v>76</v>
      </c>
      <c r="D4023" t="s">
        <v>100</v>
      </c>
      <c r="E4023" t="s">
        <v>126</v>
      </c>
      <c r="F4023" t="s">
        <v>11776</v>
      </c>
      <c r="G4023" t="s">
        <v>163</v>
      </c>
      <c r="H4023" t="s">
        <v>46</v>
      </c>
      <c r="I4023" t="s">
        <v>129</v>
      </c>
      <c r="J4023" t="s">
        <v>130</v>
      </c>
      <c r="K4023" t="s">
        <v>131</v>
      </c>
      <c r="L4023" t="s">
        <v>11777</v>
      </c>
      <c r="M4023" t="s">
        <v>11778</v>
      </c>
      <c r="N4023">
        <v>0.29805555500000003</v>
      </c>
      <c r="O4023">
        <v>0</v>
      </c>
      <c r="P4023">
        <v>6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1.788333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2179768</v>
      </c>
      <c r="B4024">
        <v>1</v>
      </c>
      <c r="C4024" t="s">
        <v>76</v>
      </c>
      <c r="D4024" t="s">
        <v>84</v>
      </c>
      <c r="E4024" t="s">
        <v>181</v>
      </c>
      <c r="F4024" t="s">
        <v>11779</v>
      </c>
      <c r="G4024" t="s">
        <v>287</v>
      </c>
      <c r="H4024" t="s">
        <v>46</v>
      </c>
      <c r="I4024" t="s">
        <v>129</v>
      </c>
      <c r="J4024" t="s">
        <v>130</v>
      </c>
      <c r="K4024" t="s">
        <v>131</v>
      </c>
      <c r="L4024" t="s">
        <v>11780</v>
      </c>
      <c r="M4024" t="s">
        <v>11781</v>
      </c>
      <c r="N4024">
        <v>2.0719444440000001</v>
      </c>
      <c r="O4024">
        <v>0</v>
      </c>
      <c r="P4024">
        <v>30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62.158332999999999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2179761</v>
      </c>
      <c r="B4025">
        <v>1</v>
      </c>
      <c r="C4025" t="s">
        <v>77</v>
      </c>
      <c r="D4025" t="s">
        <v>116</v>
      </c>
      <c r="E4025" t="s">
        <v>161</v>
      </c>
      <c r="F4025" t="s">
        <v>11782</v>
      </c>
      <c r="G4025" t="s">
        <v>3274</v>
      </c>
      <c r="H4025" t="s">
        <v>46</v>
      </c>
      <c r="I4025" t="s">
        <v>129</v>
      </c>
      <c r="J4025" t="s">
        <v>130</v>
      </c>
      <c r="K4025" t="s">
        <v>131</v>
      </c>
      <c r="L4025" t="s">
        <v>11783</v>
      </c>
      <c r="M4025" t="s">
        <v>11784</v>
      </c>
      <c r="N4025">
        <v>1.490555555</v>
      </c>
      <c r="O4025">
        <v>1</v>
      </c>
      <c r="P4025">
        <v>40</v>
      </c>
      <c r="Q4025">
        <v>0</v>
      </c>
      <c r="R4025">
        <v>0</v>
      </c>
      <c r="S4025">
        <v>0</v>
      </c>
      <c r="T4025">
        <v>0</v>
      </c>
      <c r="U4025">
        <v>1.490556</v>
      </c>
      <c r="V4025">
        <v>59.622222000000001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2179760</v>
      </c>
      <c r="B4026">
        <v>1</v>
      </c>
      <c r="C4026" t="s">
        <v>76</v>
      </c>
      <c r="D4026" t="s">
        <v>90</v>
      </c>
      <c r="E4026" t="s">
        <v>126</v>
      </c>
      <c r="F4026" t="s">
        <v>11785</v>
      </c>
      <c r="G4026" t="s">
        <v>916</v>
      </c>
      <c r="H4026" t="s">
        <v>46</v>
      </c>
      <c r="I4026" t="s">
        <v>129</v>
      </c>
      <c r="J4026" t="s">
        <v>130</v>
      </c>
      <c r="K4026" t="s">
        <v>131</v>
      </c>
      <c r="L4026" t="s">
        <v>11786</v>
      </c>
      <c r="M4026" t="s">
        <v>11787</v>
      </c>
      <c r="N4026">
        <v>0.325833333</v>
      </c>
      <c r="O4026">
        <v>0</v>
      </c>
      <c r="P4026">
        <v>16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5.2133330000000004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2179767</v>
      </c>
      <c r="B4027">
        <v>1</v>
      </c>
      <c r="C4027" t="s">
        <v>76</v>
      </c>
      <c r="D4027" t="s">
        <v>93</v>
      </c>
      <c r="E4027" t="s">
        <v>181</v>
      </c>
      <c r="F4027" t="s">
        <v>11788</v>
      </c>
      <c r="G4027" t="s">
        <v>183</v>
      </c>
      <c r="H4027" t="s">
        <v>46</v>
      </c>
      <c r="I4027" t="s">
        <v>129</v>
      </c>
      <c r="J4027" t="s">
        <v>130</v>
      </c>
      <c r="K4027" t="s">
        <v>131</v>
      </c>
      <c r="L4027" t="s">
        <v>11789</v>
      </c>
      <c r="M4027" t="s">
        <v>11790</v>
      </c>
      <c r="N4027">
        <v>8.0588888880000003</v>
      </c>
      <c r="O4027">
        <v>0</v>
      </c>
      <c r="P4027">
        <v>1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8.0588890000000006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2179771</v>
      </c>
      <c r="B4028">
        <v>1</v>
      </c>
      <c r="C4028" t="s">
        <v>77</v>
      </c>
      <c r="D4028" t="s">
        <v>111</v>
      </c>
      <c r="E4028" t="s">
        <v>161</v>
      </c>
      <c r="F4028" t="s">
        <v>11791</v>
      </c>
      <c r="G4028" t="s">
        <v>223</v>
      </c>
      <c r="H4028" t="s">
        <v>46</v>
      </c>
      <c r="I4028" t="s">
        <v>129</v>
      </c>
      <c r="J4028" t="s">
        <v>130</v>
      </c>
      <c r="K4028" t="s">
        <v>131</v>
      </c>
      <c r="L4028" t="s">
        <v>11792</v>
      </c>
      <c r="M4028" t="s">
        <v>11793</v>
      </c>
      <c r="N4028">
        <v>6.8775000000000004</v>
      </c>
      <c r="O4028">
        <v>0</v>
      </c>
      <c r="P4028">
        <v>0</v>
      </c>
      <c r="Q4028">
        <v>0</v>
      </c>
      <c r="R4028">
        <v>0</v>
      </c>
      <c r="S4028">
        <v>1</v>
      </c>
      <c r="T4028">
        <v>23</v>
      </c>
      <c r="U4028">
        <v>0</v>
      </c>
      <c r="V4028">
        <v>0</v>
      </c>
      <c r="W4028">
        <v>0</v>
      </c>
      <c r="X4028">
        <v>0</v>
      </c>
      <c r="Y4028">
        <v>6.8775000000000004</v>
      </c>
      <c r="Z4028">
        <v>158.1825</v>
      </c>
    </row>
    <row r="4029" spans="1:26" x14ac:dyDescent="0.25">
      <c r="A4029">
        <v>2179772</v>
      </c>
      <c r="B4029">
        <v>1</v>
      </c>
      <c r="C4029" t="s">
        <v>77</v>
      </c>
      <c r="D4029" t="s">
        <v>114</v>
      </c>
      <c r="E4029" t="s">
        <v>181</v>
      </c>
      <c r="F4029" t="s">
        <v>11794</v>
      </c>
      <c r="G4029" t="s">
        <v>194</v>
      </c>
      <c r="H4029" t="s">
        <v>46</v>
      </c>
      <c r="I4029" t="s">
        <v>129</v>
      </c>
      <c r="J4029" t="s">
        <v>130</v>
      </c>
      <c r="K4029" t="s">
        <v>131</v>
      </c>
      <c r="L4029" t="s">
        <v>11795</v>
      </c>
      <c r="M4029" t="s">
        <v>11796</v>
      </c>
      <c r="N4029">
        <v>1.061666666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1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1.0616669999999999</v>
      </c>
    </row>
    <row r="4030" spans="1:26" x14ac:dyDescent="0.25">
      <c r="A4030">
        <v>2179777</v>
      </c>
      <c r="B4030">
        <v>1</v>
      </c>
      <c r="C4030" t="s">
        <v>76</v>
      </c>
      <c r="D4030" t="s">
        <v>102</v>
      </c>
      <c r="E4030" t="s">
        <v>161</v>
      </c>
      <c r="F4030" t="s">
        <v>11797</v>
      </c>
      <c r="G4030" t="s">
        <v>140</v>
      </c>
      <c r="H4030" t="s">
        <v>46</v>
      </c>
      <c r="I4030" t="s">
        <v>129</v>
      </c>
      <c r="J4030" t="s">
        <v>130</v>
      </c>
      <c r="K4030" t="s">
        <v>131</v>
      </c>
      <c r="L4030" t="s">
        <v>11798</v>
      </c>
      <c r="M4030" t="s">
        <v>11799</v>
      </c>
      <c r="N4030">
        <v>4.2380555549999999</v>
      </c>
      <c r="O4030">
        <v>1</v>
      </c>
      <c r="P4030">
        <v>388</v>
      </c>
      <c r="Q4030">
        <v>0</v>
      </c>
      <c r="R4030">
        <v>0</v>
      </c>
      <c r="S4030">
        <v>0</v>
      </c>
      <c r="T4030">
        <v>0</v>
      </c>
      <c r="U4030">
        <v>4.2380560000000003</v>
      </c>
      <c r="V4030">
        <v>1644.3655550000001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2179769</v>
      </c>
      <c r="B4031">
        <v>1</v>
      </c>
      <c r="C4031" t="s">
        <v>76</v>
      </c>
      <c r="D4031" t="s">
        <v>93</v>
      </c>
      <c r="E4031" t="s">
        <v>126</v>
      </c>
      <c r="F4031" t="s">
        <v>11800</v>
      </c>
      <c r="G4031" t="s">
        <v>128</v>
      </c>
      <c r="H4031" t="s">
        <v>46</v>
      </c>
      <c r="I4031" t="s">
        <v>129</v>
      </c>
      <c r="J4031" t="s">
        <v>130</v>
      </c>
      <c r="K4031" t="s">
        <v>131</v>
      </c>
      <c r="L4031" t="s">
        <v>11801</v>
      </c>
      <c r="M4031" t="s">
        <v>11802</v>
      </c>
      <c r="N4031">
        <v>0.76194444400000005</v>
      </c>
      <c r="O4031">
        <v>0</v>
      </c>
      <c r="P4031">
        <v>22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16.762778000000001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2179782</v>
      </c>
      <c r="B4032">
        <v>1</v>
      </c>
      <c r="C4032" t="s">
        <v>76</v>
      </c>
      <c r="D4032" t="s">
        <v>94</v>
      </c>
      <c r="E4032" t="s">
        <v>126</v>
      </c>
      <c r="F4032" t="s">
        <v>11803</v>
      </c>
      <c r="G4032" t="s">
        <v>128</v>
      </c>
      <c r="H4032" t="s">
        <v>46</v>
      </c>
      <c r="I4032" t="s">
        <v>129</v>
      </c>
      <c r="J4032" t="s">
        <v>130</v>
      </c>
      <c r="K4032" t="s">
        <v>131</v>
      </c>
      <c r="L4032" t="s">
        <v>11804</v>
      </c>
      <c r="M4032" t="s">
        <v>11805</v>
      </c>
      <c r="N4032">
        <v>4.7727777769999999</v>
      </c>
      <c r="O4032">
        <v>0</v>
      </c>
      <c r="P4032">
        <v>4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19.091111000000001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2179778</v>
      </c>
      <c r="B4033">
        <v>1</v>
      </c>
      <c r="C4033" t="s">
        <v>76</v>
      </c>
      <c r="D4033" t="s">
        <v>93</v>
      </c>
      <c r="E4033" t="s">
        <v>126</v>
      </c>
      <c r="F4033" t="s">
        <v>8851</v>
      </c>
      <c r="G4033" t="s">
        <v>140</v>
      </c>
      <c r="H4033" t="s">
        <v>46</v>
      </c>
      <c r="I4033" t="s">
        <v>129</v>
      </c>
      <c r="J4033" t="s">
        <v>130</v>
      </c>
      <c r="K4033" t="s">
        <v>131</v>
      </c>
      <c r="L4033" t="s">
        <v>11806</v>
      </c>
      <c r="M4033" t="s">
        <v>11807</v>
      </c>
      <c r="N4033">
        <v>4.051666666</v>
      </c>
      <c r="O4033">
        <v>0</v>
      </c>
      <c r="P4033">
        <v>38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153.96333300000001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2196970</v>
      </c>
      <c r="B4034">
        <v>1</v>
      </c>
      <c r="C4034" t="s">
        <v>77</v>
      </c>
      <c r="D4034" t="s">
        <v>118</v>
      </c>
      <c r="E4034" t="s">
        <v>186</v>
      </c>
      <c r="F4034" t="s">
        <v>6930</v>
      </c>
      <c r="G4034" t="s">
        <v>136</v>
      </c>
      <c r="H4034" t="s">
        <v>47</v>
      </c>
      <c r="I4034" t="s">
        <v>129</v>
      </c>
      <c r="J4034" t="s">
        <v>130</v>
      </c>
      <c r="K4034" t="s">
        <v>131</v>
      </c>
      <c r="L4034" t="s">
        <v>11808</v>
      </c>
      <c r="M4034" t="s">
        <v>11656</v>
      </c>
      <c r="N4034">
        <v>0.98333333300000003</v>
      </c>
      <c r="O4034">
        <v>24</v>
      </c>
      <c r="P4034">
        <v>0</v>
      </c>
      <c r="Q4034">
        <v>0</v>
      </c>
      <c r="R4034">
        <v>0</v>
      </c>
      <c r="S4034">
        <v>1</v>
      </c>
      <c r="T4034">
        <v>115</v>
      </c>
      <c r="U4034">
        <v>23.6</v>
      </c>
      <c r="V4034">
        <v>0</v>
      </c>
      <c r="W4034">
        <v>0</v>
      </c>
      <c r="X4034">
        <v>0</v>
      </c>
      <c r="Y4034">
        <v>0.98333300000000001</v>
      </c>
      <c r="Z4034">
        <v>113.083333</v>
      </c>
    </row>
    <row r="4035" spans="1:26" x14ac:dyDescent="0.25">
      <c r="A4035">
        <v>2179774</v>
      </c>
      <c r="B4035">
        <v>1</v>
      </c>
      <c r="C4035" t="s">
        <v>77</v>
      </c>
      <c r="D4035" t="s">
        <v>123</v>
      </c>
      <c r="E4035" t="s">
        <v>126</v>
      </c>
      <c r="F4035" t="s">
        <v>11809</v>
      </c>
      <c r="G4035" t="s">
        <v>128</v>
      </c>
      <c r="H4035" t="s">
        <v>46</v>
      </c>
      <c r="I4035" t="s">
        <v>129</v>
      </c>
      <c r="J4035" t="s">
        <v>130</v>
      </c>
      <c r="K4035" t="s">
        <v>131</v>
      </c>
      <c r="L4035" t="s">
        <v>11810</v>
      </c>
      <c r="M4035" t="s">
        <v>11811</v>
      </c>
      <c r="N4035">
        <v>6.0888888879999996</v>
      </c>
      <c r="O4035">
        <v>0</v>
      </c>
      <c r="P4035">
        <v>16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97.422222000000005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2179783</v>
      </c>
      <c r="B4036">
        <v>1</v>
      </c>
      <c r="C4036" t="s">
        <v>76</v>
      </c>
      <c r="D4036" t="s">
        <v>99</v>
      </c>
      <c r="E4036" t="s">
        <v>181</v>
      </c>
      <c r="F4036" t="s">
        <v>11812</v>
      </c>
      <c r="G4036" t="s">
        <v>194</v>
      </c>
      <c r="H4036" t="s">
        <v>46</v>
      </c>
      <c r="I4036" t="s">
        <v>129</v>
      </c>
      <c r="J4036" t="s">
        <v>130</v>
      </c>
      <c r="K4036" t="s">
        <v>131</v>
      </c>
      <c r="L4036" t="s">
        <v>11813</v>
      </c>
      <c r="M4036" t="s">
        <v>11814</v>
      </c>
      <c r="N4036">
        <v>6.5258333329999996</v>
      </c>
      <c r="O4036">
        <v>0</v>
      </c>
      <c r="P4036">
        <v>1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6.5258330000000004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2179781</v>
      </c>
      <c r="B4037">
        <v>1</v>
      </c>
      <c r="C4037" t="s">
        <v>76</v>
      </c>
      <c r="D4037" t="s">
        <v>88</v>
      </c>
      <c r="E4037" t="s">
        <v>181</v>
      </c>
      <c r="F4037" t="s">
        <v>11815</v>
      </c>
      <c r="G4037" t="s">
        <v>194</v>
      </c>
      <c r="H4037" t="s">
        <v>46</v>
      </c>
      <c r="I4037" t="s">
        <v>129</v>
      </c>
      <c r="J4037" t="s">
        <v>130</v>
      </c>
      <c r="K4037" t="s">
        <v>131</v>
      </c>
      <c r="L4037" t="s">
        <v>11816</v>
      </c>
      <c r="M4037" t="s">
        <v>11817</v>
      </c>
      <c r="N4037">
        <v>3.1291666660000002</v>
      </c>
      <c r="O4037">
        <v>0</v>
      </c>
      <c r="P4037">
        <v>1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3.1291669999999998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2179788</v>
      </c>
      <c r="B4038">
        <v>1</v>
      </c>
      <c r="C4038" t="s">
        <v>76</v>
      </c>
      <c r="D4038" t="s">
        <v>92</v>
      </c>
      <c r="E4038" t="s">
        <v>181</v>
      </c>
      <c r="F4038" t="s">
        <v>11818</v>
      </c>
      <c r="G4038" t="s">
        <v>183</v>
      </c>
      <c r="H4038" t="s">
        <v>46</v>
      </c>
      <c r="I4038" t="s">
        <v>129</v>
      </c>
      <c r="J4038" t="s">
        <v>130</v>
      </c>
      <c r="K4038" t="s">
        <v>131</v>
      </c>
      <c r="L4038" t="s">
        <v>11819</v>
      </c>
      <c r="M4038" t="s">
        <v>11820</v>
      </c>
      <c r="N4038">
        <v>6.6611111110000003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1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6.661111</v>
      </c>
    </row>
    <row r="4039" spans="1:26" x14ac:dyDescent="0.25">
      <c r="A4039">
        <v>2179785</v>
      </c>
      <c r="B4039">
        <v>1</v>
      </c>
      <c r="C4039" t="s">
        <v>76</v>
      </c>
      <c r="D4039" t="s">
        <v>100</v>
      </c>
      <c r="E4039" t="s">
        <v>181</v>
      </c>
      <c r="F4039" t="s">
        <v>11821</v>
      </c>
      <c r="G4039" t="s">
        <v>194</v>
      </c>
      <c r="H4039" t="s">
        <v>46</v>
      </c>
      <c r="I4039" t="s">
        <v>129</v>
      </c>
      <c r="J4039" t="s">
        <v>130</v>
      </c>
      <c r="K4039" t="s">
        <v>131</v>
      </c>
      <c r="L4039" t="s">
        <v>11822</v>
      </c>
      <c r="M4039" t="s">
        <v>11823</v>
      </c>
      <c r="N4039">
        <v>4.687777777</v>
      </c>
      <c r="O4039">
        <v>0</v>
      </c>
      <c r="P4039">
        <v>1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4.6877779999999998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2179786</v>
      </c>
      <c r="B4040">
        <v>1</v>
      </c>
      <c r="C4040" t="s">
        <v>76</v>
      </c>
      <c r="D4040" t="s">
        <v>96</v>
      </c>
      <c r="E4040" t="s">
        <v>181</v>
      </c>
      <c r="F4040" t="s">
        <v>11824</v>
      </c>
      <c r="G4040" t="s">
        <v>194</v>
      </c>
      <c r="H4040" t="s">
        <v>46</v>
      </c>
      <c r="I4040" t="s">
        <v>129</v>
      </c>
      <c r="J4040" t="s">
        <v>130</v>
      </c>
      <c r="K4040" t="s">
        <v>131</v>
      </c>
      <c r="L4040" t="s">
        <v>11825</v>
      </c>
      <c r="M4040" t="s">
        <v>11826</v>
      </c>
      <c r="N4040">
        <v>3.6663888880000002</v>
      </c>
      <c r="O4040">
        <v>0</v>
      </c>
      <c r="P4040">
        <v>2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7.3327780000000002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2179787</v>
      </c>
      <c r="B4041">
        <v>1</v>
      </c>
      <c r="C4041" t="s">
        <v>77</v>
      </c>
      <c r="D4041" t="s">
        <v>111</v>
      </c>
      <c r="E4041" t="s">
        <v>186</v>
      </c>
      <c r="F4041" t="s">
        <v>11827</v>
      </c>
      <c r="G4041" t="s">
        <v>136</v>
      </c>
      <c r="H4041" t="s">
        <v>47</v>
      </c>
      <c r="I4041" t="s">
        <v>129</v>
      </c>
      <c r="J4041" t="s">
        <v>130</v>
      </c>
      <c r="K4041" t="s">
        <v>131</v>
      </c>
      <c r="L4041" t="s">
        <v>11828</v>
      </c>
      <c r="M4041" t="s">
        <v>11829</v>
      </c>
      <c r="N4041">
        <v>7.6944444000000001E-2</v>
      </c>
      <c r="O4041">
        <v>0</v>
      </c>
      <c r="P4041">
        <v>3</v>
      </c>
      <c r="Q4041">
        <v>12</v>
      </c>
      <c r="R4041">
        <v>1077</v>
      </c>
      <c r="S4041">
        <v>41</v>
      </c>
      <c r="T4041">
        <v>4093</v>
      </c>
      <c r="U4041">
        <v>0</v>
      </c>
      <c r="V4041">
        <v>0.23083300000000001</v>
      </c>
      <c r="W4041">
        <v>0.92333299999999996</v>
      </c>
      <c r="X4041">
        <v>82.869166000000007</v>
      </c>
      <c r="Y4041">
        <v>3.154722</v>
      </c>
      <c r="Z4041">
        <v>314.93360899999999</v>
      </c>
    </row>
    <row r="4042" spans="1:26" x14ac:dyDescent="0.25">
      <c r="A4042">
        <v>2179799</v>
      </c>
      <c r="B4042">
        <v>1</v>
      </c>
      <c r="C4042" t="s">
        <v>76</v>
      </c>
      <c r="D4042" t="s">
        <v>94</v>
      </c>
      <c r="E4042" t="s">
        <v>181</v>
      </c>
      <c r="F4042" t="s">
        <v>11830</v>
      </c>
      <c r="G4042" t="s">
        <v>194</v>
      </c>
      <c r="H4042" t="s">
        <v>46</v>
      </c>
      <c r="I4042" t="s">
        <v>129</v>
      </c>
      <c r="J4042" t="s">
        <v>130</v>
      </c>
      <c r="K4042" t="s">
        <v>131</v>
      </c>
      <c r="L4042" t="s">
        <v>11831</v>
      </c>
      <c r="M4042" t="s">
        <v>11832</v>
      </c>
      <c r="N4042">
        <v>6.176111111</v>
      </c>
      <c r="O4042">
        <v>0</v>
      </c>
      <c r="P4042">
        <v>1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6.1761109999999997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2179795</v>
      </c>
      <c r="B4043">
        <v>1</v>
      </c>
      <c r="C4043" t="s">
        <v>76</v>
      </c>
      <c r="D4043" t="s">
        <v>104</v>
      </c>
      <c r="E4043" t="s">
        <v>181</v>
      </c>
      <c r="F4043" t="s">
        <v>11833</v>
      </c>
      <c r="G4043" t="s">
        <v>194</v>
      </c>
      <c r="H4043" t="s">
        <v>46</v>
      </c>
      <c r="I4043" t="s">
        <v>129</v>
      </c>
      <c r="J4043" t="s">
        <v>130</v>
      </c>
      <c r="K4043" t="s">
        <v>131</v>
      </c>
      <c r="L4043" t="s">
        <v>11834</v>
      </c>
      <c r="M4043" t="s">
        <v>11835</v>
      </c>
      <c r="N4043">
        <v>3.8997222219999998</v>
      </c>
      <c r="O4043">
        <v>0</v>
      </c>
      <c r="P4043">
        <v>0</v>
      </c>
      <c r="Q4043">
        <v>0</v>
      </c>
      <c r="R4043">
        <v>2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7.7994440000000003</v>
      </c>
      <c r="Y4043">
        <v>0</v>
      </c>
      <c r="Z4043">
        <v>0</v>
      </c>
    </row>
    <row r="4044" spans="1:26" x14ac:dyDescent="0.25">
      <c r="A4044">
        <v>2179793</v>
      </c>
      <c r="B4044">
        <v>1</v>
      </c>
      <c r="C4044" t="s">
        <v>77</v>
      </c>
      <c r="D4044" t="s">
        <v>112</v>
      </c>
      <c r="E4044" t="s">
        <v>134</v>
      </c>
      <c r="F4044" t="s">
        <v>11836</v>
      </c>
      <c r="G4044" t="s">
        <v>136</v>
      </c>
      <c r="H4044" t="s">
        <v>47</v>
      </c>
      <c r="I4044" t="s">
        <v>129</v>
      </c>
      <c r="J4044" t="s">
        <v>130</v>
      </c>
      <c r="K4044" t="s">
        <v>131</v>
      </c>
      <c r="L4044" t="s">
        <v>11837</v>
      </c>
      <c r="M4044" t="s">
        <v>11838</v>
      </c>
      <c r="N4044">
        <v>0.75916666600000005</v>
      </c>
      <c r="O4044">
        <v>0</v>
      </c>
      <c r="P4044">
        <v>0</v>
      </c>
      <c r="Q4044">
        <v>6</v>
      </c>
      <c r="R4044">
        <v>866</v>
      </c>
      <c r="S4044">
        <v>0</v>
      </c>
      <c r="T4044">
        <v>11</v>
      </c>
      <c r="U4044">
        <v>0</v>
      </c>
      <c r="V4044">
        <v>0</v>
      </c>
      <c r="W4044">
        <v>4.5549999999999997</v>
      </c>
      <c r="X4044">
        <v>657.43833299999994</v>
      </c>
      <c r="Y4044">
        <v>0</v>
      </c>
      <c r="Z4044">
        <v>8.3508329999999997</v>
      </c>
    </row>
    <row r="4045" spans="1:26" x14ac:dyDescent="0.25">
      <c r="A4045">
        <v>2179805</v>
      </c>
      <c r="B4045">
        <v>1</v>
      </c>
      <c r="C4045" t="s">
        <v>76</v>
      </c>
      <c r="D4045" t="s">
        <v>92</v>
      </c>
      <c r="E4045" t="s">
        <v>181</v>
      </c>
      <c r="F4045" t="s">
        <v>11839</v>
      </c>
      <c r="G4045" t="s">
        <v>287</v>
      </c>
      <c r="H4045" t="s">
        <v>46</v>
      </c>
      <c r="I4045" t="s">
        <v>129</v>
      </c>
      <c r="J4045" t="s">
        <v>130</v>
      </c>
      <c r="K4045" t="s">
        <v>131</v>
      </c>
      <c r="L4045" t="s">
        <v>11837</v>
      </c>
      <c r="M4045" t="s">
        <v>11840</v>
      </c>
      <c r="N4045">
        <v>6.6555555550000003</v>
      </c>
      <c r="O4045">
        <v>0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6.6555559999999998</v>
      </c>
      <c r="Y4045">
        <v>0</v>
      </c>
      <c r="Z4045">
        <v>0</v>
      </c>
    </row>
    <row r="4046" spans="1:26" x14ac:dyDescent="0.25">
      <c r="A4046">
        <v>2179802</v>
      </c>
      <c r="B4046">
        <v>1</v>
      </c>
      <c r="C4046" t="s">
        <v>76</v>
      </c>
      <c r="D4046" t="s">
        <v>88</v>
      </c>
      <c r="E4046" t="s">
        <v>126</v>
      </c>
      <c r="F4046" t="s">
        <v>11841</v>
      </c>
      <c r="G4046" t="s">
        <v>140</v>
      </c>
      <c r="H4046" t="s">
        <v>46</v>
      </c>
      <c r="I4046" t="s">
        <v>129</v>
      </c>
      <c r="J4046" t="s">
        <v>130</v>
      </c>
      <c r="K4046" t="s">
        <v>131</v>
      </c>
      <c r="L4046" t="s">
        <v>11842</v>
      </c>
      <c r="M4046" t="s">
        <v>11843</v>
      </c>
      <c r="N4046">
        <v>1.959166666</v>
      </c>
      <c r="O4046">
        <v>0</v>
      </c>
      <c r="P4046">
        <v>6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11.755000000000001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2179798</v>
      </c>
      <c r="B4047">
        <v>1</v>
      </c>
      <c r="C4047" t="s">
        <v>76</v>
      </c>
      <c r="D4047" t="s">
        <v>103</v>
      </c>
      <c r="E4047" t="s">
        <v>718</v>
      </c>
      <c r="F4047" t="s">
        <v>11844</v>
      </c>
      <c r="G4047" t="s">
        <v>269</v>
      </c>
      <c r="H4047" t="s">
        <v>46</v>
      </c>
      <c r="I4047" t="s">
        <v>129</v>
      </c>
      <c r="J4047" t="s">
        <v>130</v>
      </c>
      <c r="K4047" t="s">
        <v>131</v>
      </c>
      <c r="L4047" t="s">
        <v>11845</v>
      </c>
      <c r="M4047" t="s">
        <v>11846</v>
      </c>
      <c r="N4047">
        <v>2.5963888879999999</v>
      </c>
      <c r="O4047">
        <v>0</v>
      </c>
      <c r="P4047">
        <v>0</v>
      </c>
      <c r="Q4047">
        <v>0</v>
      </c>
      <c r="R4047">
        <v>67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173.958055</v>
      </c>
      <c r="Y4047">
        <v>0</v>
      </c>
      <c r="Z4047">
        <v>0</v>
      </c>
    </row>
    <row r="4048" spans="1:26" x14ac:dyDescent="0.25">
      <c r="A4048">
        <v>2179794</v>
      </c>
      <c r="B4048">
        <v>1</v>
      </c>
      <c r="C4048" t="s">
        <v>77</v>
      </c>
      <c r="D4048" t="s">
        <v>124</v>
      </c>
      <c r="E4048" t="s">
        <v>181</v>
      </c>
      <c r="F4048" t="s">
        <v>11847</v>
      </c>
      <c r="G4048" t="s">
        <v>194</v>
      </c>
      <c r="H4048" t="s">
        <v>46</v>
      </c>
      <c r="I4048" t="s">
        <v>129</v>
      </c>
      <c r="J4048" t="s">
        <v>130</v>
      </c>
      <c r="K4048" t="s">
        <v>131</v>
      </c>
      <c r="L4048" t="s">
        <v>11848</v>
      </c>
      <c r="M4048" t="s">
        <v>11849</v>
      </c>
      <c r="N4048">
        <v>20.943888888</v>
      </c>
      <c r="O4048">
        <v>0</v>
      </c>
      <c r="P4048">
        <v>1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20.943888999999999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2179797</v>
      </c>
      <c r="B4049">
        <v>1</v>
      </c>
      <c r="C4049" t="s">
        <v>77</v>
      </c>
      <c r="D4049" t="s">
        <v>119</v>
      </c>
      <c r="E4049" t="s">
        <v>186</v>
      </c>
      <c r="F4049" t="s">
        <v>11850</v>
      </c>
      <c r="G4049" t="s">
        <v>136</v>
      </c>
      <c r="H4049" t="s">
        <v>47</v>
      </c>
      <c r="I4049" t="s">
        <v>129</v>
      </c>
      <c r="J4049" t="s">
        <v>130</v>
      </c>
      <c r="K4049" t="s">
        <v>131</v>
      </c>
      <c r="L4049" t="s">
        <v>11851</v>
      </c>
      <c r="M4049" t="s">
        <v>11852</v>
      </c>
      <c r="N4049">
        <v>0.89416666600000005</v>
      </c>
      <c r="O4049">
        <v>324</v>
      </c>
      <c r="P4049">
        <v>395</v>
      </c>
      <c r="Q4049">
        <v>0</v>
      </c>
      <c r="R4049">
        <v>0</v>
      </c>
      <c r="S4049">
        <v>0</v>
      </c>
      <c r="T4049">
        <v>0</v>
      </c>
      <c r="U4049">
        <v>289.70999999999998</v>
      </c>
      <c r="V4049">
        <v>353.19583299999999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2179827</v>
      </c>
      <c r="B4050">
        <v>1</v>
      </c>
      <c r="C4050" t="s">
        <v>76</v>
      </c>
      <c r="D4050" t="s">
        <v>96</v>
      </c>
      <c r="E4050" t="s">
        <v>181</v>
      </c>
      <c r="F4050" t="s">
        <v>11853</v>
      </c>
      <c r="G4050" t="s">
        <v>194</v>
      </c>
      <c r="H4050" t="s">
        <v>46</v>
      </c>
      <c r="I4050" t="s">
        <v>129</v>
      </c>
      <c r="J4050" t="s">
        <v>130</v>
      </c>
      <c r="K4050" t="s">
        <v>131</v>
      </c>
      <c r="L4050" t="s">
        <v>11854</v>
      </c>
      <c r="M4050" t="s">
        <v>11855</v>
      </c>
      <c r="N4050">
        <v>3.807222222</v>
      </c>
      <c r="O4050">
        <v>0</v>
      </c>
      <c r="P4050">
        <v>1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3.8072219999999999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2179810</v>
      </c>
      <c r="B4051">
        <v>1</v>
      </c>
      <c r="C4051" t="s">
        <v>76</v>
      </c>
      <c r="D4051" t="s">
        <v>79</v>
      </c>
      <c r="E4051" t="s">
        <v>181</v>
      </c>
      <c r="F4051" t="s">
        <v>11856</v>
      </c>
      <c r="G4051" t="s">
        <v>194</v>
      </c>
      <c r="H4051" t="s">
        <v>46</v>
      </c>
      <c r="I4051" t="s">
        <v>129</v>
      </c>
      <c r="J4051" t="s">
        <v>130</v>
      </c>
      <c r="K4051" t="s">
        <v>131</v>
      </c>
      <c r="L4051" t="s">
        <v>11857</v>
      </c>
      <c r="M4051" t="s">
        <v>11858</v>
      </c>
      <c r="N4051">
        <v>1.948611111</v>
      </c>
      <c r="O4051">
        <v>0</v>
      </c>
      <c r="P4051">
        <v>6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11.691667000000001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2179808</v>
      </c>
      <c r="B4052">
        <v>1</v>
      </c>
      <c r="C4052" t="s">
        <v>77</v>
      </c>
      <c r="D4052" t="s">
        <v>113</v>
      </c>
      <c r="E4052" t="s">
        <v>126</v>
      </c>
      <c r="F4052" t="s">
        <v>11859</v>
      </c>
      <c r="G4052" t="s">
        <v>128</v>
      </c>
      <c r="H4052" t="s">
        <v>46</v>
      </c>
      <c r="I4052" t="s">
        <v>129</v>
      </c>
      <c r="J4052" t="s">
        <v>130</v>
      </c>
      <c r="K4052" t="s">
        <v>131</v>
      </c>
      <c r="L4052" t="s">
        <v>11860</v>
      </c>
      <c r="M4052" t="s">
        <v>11861</v>
      </c>
      <c r="N4052">
        <v>1.6125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3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4.8375000000000004</v>
      </c>
    </row>
    <row r="4053" spans="1:26" x14ac:dyDescent="0.25">
      <c r="A4053">
        <v>2179801</v>
      </c>
      <c r="B4053">
        <v>1</v>
      </c>
      <c r="C4053" t="s">
        <v>76</v>
      </c>
      <c r="D4053" t="s">
        <v>105</v>
      </c>
      <c r="E4053" t="s">
        <v>161</v>
      </c>
      <c r="F4053" t="s">
        <v>11862</v>
      </c>
      <c r="G4053" t="s">
        <v>163</v>
      </c>
      <c r="H4053" t="s">
        <v>46</v>
      </c>
      <c r="I4053" t="s">
        <v>129</v>
      </c>
      <c r="J4053" t="s">
        <v>130</v>
      </c>
      <c r="K4053" t="s">
        <v>131</v>
      </c>
      <c r="L4053" t="s">
        <v>11863</v>
      </c>
      <c r="M4053" t="s">
        <v>11864</v>
      </c>
      <c r="N4053">
        <v>0.498611111</v>
      </c>
      <c r="O4053">
        <v>0</v>
      </c>
      <c r="P4053">
        <v>0</v>
      </c>
      <c r="Q4053">
        <v>1</v>
      </c>
      <c r="R4053">
        <v>22</v>
      </c>
      <c r="S4053">
        <v>0</v>
      </c>
      <c r="T4053">
        <v>0</v>
      </c>
      <c r="U4053">
        <v>0</v>
      </c>
      <c r="V4053">
        <v>0</v>
      </c>
      <c r="W4053">
        <v>0.49861100000000003</v>
      </c>
      <c r="X4053">
        <v>10.969443999999999</v>
      </c>
      <c r="Y4053">
        <v>0</v>
      </c>
      <c r="Z4053">
        <v>0</v>
      </c>
    </row>
    <row r="4054" spans="1:26" x14ac:dyDescent="0.25">
      <c r="A4054">
        <v>2179807</v>
      </c>
      <c r="B4054">
        <v>1</v>
      </c>
      <c r="C4054" t="s">
        <v>76</v>
      </c>
      <c r="D4054" t="s">
        <v>88</v>
      </c>
      <c r="E4054" t="s">
        <v>126</v>
      </c>
      <c r="F4054" t="s">
        <v>10071</v>
      </c>
      <c r="G4054" t="s">
        <v>128</v>
      </c>
      <c r="H4054" t="s">
        <v>46</v>
      </c>
      <c r="I4054" t="s">
        <v>129</v>
      </c>
      <c r="J4054" t="s">
        <v>130</v>
      </c>
      <c r="K4054" t="s">
        <v>131</v>
      </c>
      <c r="L4054" t="s">
        <v>11865</v>
      </c>
      <c r="M4054" t="s">
        <v>11866</v>
      </c>
      <c r="N4054">
        <v>2.8161111110000001</v>
      </c>
      <c r="O4054">
        <v>0</v>
      </c>
      <c r="P4054">
        <v>2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5.6322219999999996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2179809</v>
      </c>
      <c r="B4055">
        <v>1</v>
      </c>
      <c r="C4055" t="s">
        <v>77</v>
      </c>
      <c r="D4055" t="s">
        <v>118</v>
      </c>
      <c r="E4055" t="s">
        <v>186</v>
      </c>
      <c r="F4055" t="s">
        <v>6020</v>
      </c>
      <c r="G4055" t="s">
        <v>201</v>
      </c>
      <c r="H4055" t="s">
        <v>47</v>
      </c>
      <c r="I4055" t="s">
        <v>129</v>
      </c>
      <c r="J4055" t="s">
        <v>130</v>
      </c>
      <c r="K4055" t="s">
        <v>131</v>
      </c>
      <c r="L4055" t="s">
        <v>11867</v>
      </c>
      <c r="M4055" t="s">
        <v>11868</v>
      </c>
      <c r="N4055">
        <v>0.17027777699999999</v>
      </c>
      <c r="O4055">
        <v>19</v>
      </c>
      <c r="P4055">
        <v>309</v>
      </c>
      <c r="Q4055">
        <v>0</v>
      </c>
      <c r="R4055">
        <v>0</v>
      </c>
      <c r="S4055">
        <v>14</v>
      </c>
      <c r="T4055">
        <v>593</v>
      </c>
      <c r="U4055">
        <v>3.2352780000000001</v>
      </c>
      <c r="V4055">
        <v>52.615833000000002</v>
      </c>
      <c r="W4055">
        <v>0</v>
      </c>
      <c r="X4055">
        <v>0</v>
      </c>
      <c r="Y4055">
        <v>2.3838889999999999</v>
      </c>
      <c r="Z4055">
        <v>100.974722</v>
      </c>
    </row>
    <row r="4056" spans="1:26" x14ac:dyDescent="0.25">
      <c r="A4056">
        <v>2179815</v>
      </c>
      <c r="B4056">
        <v>1</v>
      </c>
      <c r="C4056" t="s">
        <v>77</v>
      </c>
      <c r="D4056" t="s">
        <v>123</v>
      </c>
      <c r="E4056" t="s">
        <v>181</v>
      </c>
      <c r="F4056" t="s">
        <v>4887</v>
      </c>
      <c r="G4056" t="s">
        <v>287</v>
      </c>
      <c r="H4056" t="s">
        <v>46</v>
      </c>
      <c r="I4056" t="s">
        <v>129</v>
      </c>
      <c r="J4056" t="s">
        <v>130</v>
      </c>
      <c r="K4056" t="s">
        <v>131</v>
      </c>
      <c r="L4056" t="s">
        <v>11869</v>
      </c>
      <c r="M4056" t="s">
        <v>11870</v>
      </c>
      <c r="N4056">
        <v>3.619722222</v>
      </c>
      <c r="O4056">
        <v>0</v>
      </c>
      <c r="P4056">
        <v>7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25.338056000000002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2179818</v>
      </c>
      <c r="B4057">
        <v>1</v>
      </c>
      <c r="C4057" t="s">
        <v>77</v>
      </c>
      <c r="D4057" t="s">
        <v>111</v>
      </c>
      <c r="E4057" t="s">
        <v>126</v>
      </c>
      <c r="F4057" t="s">
        <v>11871</v>
      </c>
      <c r="G4057" t="s">
        <v>128</v>
      </c>
      <c r="H4057" t="s">
        <v>46</v>
      </c>
      <c r="I4057" t="s">
        <v>129</v>
      </c>
      <c r="J4057" t="s">
        <v>130</v>
      </c>
      <c r="K4057" t="s">
        <v>131</v>
      </c>
      <c r="L4057" t="s">
        <v>11872</v>
      </c>
      <c r="M4057" t="s">
        <v>11873</v>
      </c>
      <c r="N4057">
        <v>1.936111111</v>
      </c>
      <c r="O4057">
        <v>0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1.9361109999999999</v>
      </c>
      <c r="Y4057">
        <v>0</v>
      </c>
      <c r="Z4057">
        <v>0</v>
      </c>
    </row>
    <row r="4058" spans="1:26" x14ac:dyDescent="0.25">
      <c r="A4058">
        <v>2179816</v>
      </c>
      <c r="B4058">
        <v>1</v>
      </c>
      <c r="C4058" t="s">
        <v>77</v>
      </c>
      <c r="D4058" t="s">
        <v>114</v>
      </c>
      <c r="E4058" t="s">
        <v>813</v>
      </c>
      <c r="F4058" t="s">
        <v>11874</v>
      </c>
      <c r="G4058" t="s">
        <v>136</v>
      </c>
      <c r="H4058" t="s">
        <v>47</v>
      </c>
      <c r="I4058" t="s">
        <v>283</v>
      </c>
      <c r="J4058" t="s">
        <v>130</v>
      </c>
      <c r="K4058" t="s">
        <v>131</v>
      </c>
      <c r="L4058" t="s">
        <v>11875</v>
      </c>
      <c r="M4058" t="s">
        <v>11876</v>
      </c>
      <c r="N4058">
        <v>4.4429443999999998E-2</v>
      </c>
      <c r="O4058">
        <v>164</v>
      </c>
      <c r="P4058">
        <v>700</v>
      </c>
      <c r="Q4058">
        <v>0</v>
      </c>
      <c r="R4058">
        <v>0</v>
      </c>
      <c r="S4058">
        <v>446</v>
      </c>
      <c r="T4058">
        <v>3193</v>
      </c>
      <c r="U4058">
        <v>7.286429</v>
      </c>
      <c r="V4058">
        <v>31.100611000000001</v>
      </c>
      <c r="W4058">
        <v>0</v>
      </c>
      <c r="X4058">
        <v>0</v>
      </c>
      <c r="Y4058">
        <v>19.815532000000001</v>
      </c>
      <c r="Z4058">
        <v>141.863215</v>
      </c>
    </row>
    <row r="4059" spans="1:26" x14ac:dyDescent="0.25">
      <c r="A4059">
        <v>2179820</v>
      </c>
      <c r="B4059">
        <v>1</v>
      </c>
      <c r="C4059" t="s">
        <v>76</v>
      </c>
      <c r="D4059" t="s">
        <v>105</v>
      </c>
      <c r="E4059" t="s">
        <v>143</v>
      </c>
      <c r="F4059" t="s">
        <v>11877</v>
      </c>
      <c r="G4059" t="s">
        <v>279</v>
      </c>
      <c r="H4059" t="s">
        <v>47</v>
      </c>
      <c r="I4059" t="s">
        <v>129</v>
      </c>
      <c r="J4059" t="s">
        <v>130</v>
      </c>
      <c r="K4059" t="s">
        <v>131</v>
      </c>
      <c r="L4059" t="s">
        <v>11878</v>
      </c>
      <c r="M4059" t="s">
        <v>11879</v>
      </c>
      <c r="N4059">
        <v>2.9002777769999999</v>
      </c>
      <c r="O4059">
        <v>0</v>
      </c>
      <c r="P4059">
        <v>0</v>
      </c>
      <c r="Q4059">
        <v>1</v>
      </c>
      <c r="R4059">
        <v>139</v>
      </c>
      <c r="S4059">
        <v>0</v>
      </c>
      <c r="T4059">
        <v>0</v>
      </c>
      <c r="U4059">
        <v>0</v>
      </c>
      <c r="V4059">
        <v>0</v>
      </c>
      <c r="W4059">
        <v>2.9002780000000001</v>
      </c>
      <c r="X4059">
        <v>403.13861100000003</v>
      </c>
      <c r="Y4059">
        <v>0</v>
      </c>
      <c r="Z4059">
        <v>0</v>
      </c>
    </row>
    <row r="4060" spans="1:26" x14ac:dyDescent="0.25">
      <c r="A4060">
        <v>2179821</v>
      </c>
      <c r="B4060">
        <v>1</v>
      </c>
      <c r="C4060" t="s">
        <v>76</v>
      </c>
      <c r="D4060" t="s">
        <v>84</v>
      </c>
      <c r="E4060" t="s">
        <v>186</v>
      </c>
      <c r="F4060" t="s">
        <v>11880</v>
      </c>
      <c r="G4060" t="s">
        <v>636</v>
      </c>
      <c r="H4060" t="s">
        <v>47</v>
      </c>
      <c r="I4060" t="s">
        <v>129</v>
      </c>
      <c r="J4060" t="s">
        <v>15</v>
      </c>
      <c r="K4060" t="s">
        <v>131</v>
      </c>
      <c r="L4060" t="s">
        <v>11881</v>
      </c>
      <c r="M4060" t="s">
        <v>11882</v>
      </c>
      <c r="N4060">
        <v>1.776944444</v>
      </c>
      <c r="O4060">
        <v>12</v>
      </c>
      <c r="P4060">
        <v>3255</v>
      </c>
      <c r="Q4060">
        <v>0</v>
      </c>
      <c r="R4060">
        <v>0</v>
      </c>
      <c r="S4060">
        <v>0</v>
      </c>
      <c r="T4060">
        <v>0</v>
      </c>
      <c r="U4060">
        <v>21.323333000000002</v>
      </c>
      <c r="V4060">
        <v>5783.9541650000001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2179822</v>
      </c>
      <c r="B4061">
        <v>1</v>
      </c>
      <c r="C4061" t="s">
        <v>76</v>
      </c>
      <c r="D4061" t="s">
        <v>81</v>
      </c>
      <c r="E4061" t="s">
        <v>813</v>
      </c>
      <c r="F4061" t="s">
        <v>11883</v>
      </c>
      <c r="G4061" t="s">
        <v>136</v>
      </c>
      <c r="H4061" t="s">
        <v>47</v>
      </c>
      <c r="I4061" t="s">
        <v>129</v>
      </c>
      <c r="J4061" t="s">
        <v>130</v>
      </c>
      <c r="K4061" t="s">
        <v>131</v>
      </c>
      <c r="L4061" t="s">
        <v>11884</v>
      </c>
      <c r="M4061" t="s">
        <v>11885</v>
      </c>
      <c r="N4061">
        <v>0.36611111099999999</v>
      </c>
      <c r="O4061">
        <v>38</v>
      </c>
      <c r="P4061">
        <v>9449</v>
      </c>
      <c r="Q4061">
        <v>0</v>
      </c>
      <c r="R4061">
        <v>0</v>
      </c>
      <c r="S4061">
        <v>0</v>
      </c>
      <c r="T4061">
        <v>0</v>
      </c>
      <c r="U4061">
        <v>13.912222</v>
      </c>
      <c r="V4061">
        <v>3459.3838879999998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2179823</v>
      </c>
      <c r="B4062">
        <v>1</v>
      </c>
      <c r="C4062" t="s">
        <v>77</v>
      </c>
      <c r="D4062" t="s">
        <v>114</v>
      </c>
      <c r="E4062" t="s">
        <v>813</v>
      </c>
      <c r="F4062" t="s">
        <v>11874</v>
      </c>
      <c r="G4062" t="s">
        <v>136</v>
      </c>
      <c r="H4062" t="s">
        <v>47</v>
      </c>
      <c r="I4062" t="s">
        <v>129</v>
      </c>
      <c r="J4062" t="s">
        <v>130</v>
      </c>
      <c r="K4062" t="s">
        <v>131</v>
      </c>
      <c r="L4062" t="s">
        <v>11886</v>
      </c>
      <c r="M4062" t="s">
        <v>11887</v>
      </c>
      <c r="N4062">
        <v>9.6733333000000005E-2</v>
      </c>
      <c r="O4062">
        <v>164</v>
      </c>
      <c r="P4062">
        <v>700</v>
      </c>
      <c r="Q4062">
        <v>0</v>
      </c>
      <c r="R4062">
        <v>0</v>
      </c>
      <c r="S4062">
        <v>446</v>
      </c>
      <c r="T4062">
        <v>3193</v>
      </c>
      <c r="U4062">
        <v>15.864267</v>
      </c>
      <c r="V4062">
        <v>67.713333000000006</v>
      </c>
      <c r="W4062">
        <v>0</v>
      </c>
      <c r="X4062">
        <v>0</v>
      </c>
      <c r="Y4062">
        <v>43.143067000000002</v>
      </c>
      <c r="Z4062">
        <v>308.86953199999999</v>
      </c>
    </row>
    <row r="4063" spans="1:26" x14ac:dyDescent="0.25">
      <c r="A4063">
        <v>2179828</v>
      </c>
      <c r="B4063">
        <v>1</v>
      </c>
      <c r="C4063" t="s">
        <v>76</v>
      </c>
      <c r="D4063" t="s">
        <v>102</v>
      </c>
      <c r="E4063" t="s">
        <v>126</v>
      </c>
      <c r="F4063" t="s">
        <v>10913</v>
      </c>
      <c r="G4063" t="s">
        <v>255</v>
      </c>
      <c r="H4063" t="s">
        <v>46</v>
      </c>
      <c r="I4063" t="s">
        <v>129</v>
      </c>
      <c r="J4063" t="s">
        <v>130</v>
      </c>
      <c r="K4063" t="s">
        <v>131</v>
      </c>
      <c r="L4063" t="s">
        <v>11730</v>
      </c>
      <c r="M4063" t="s">
        <v>11888</v>
      </c>
      <c r="N4063">
        <v>1.2919444440000001</v>
      </c>
      <c r="O4063">
        <v>0</v>
      </c>
      <c r="P4063">
        <v>3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3.8758330000000001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2179826</v>
      </c>
      <c r="B4064">
        <v>1</v>
      </c>
      <c r="C4064" t="s">
        <v>76</v>
      </c>
      <c r="D4064" t="s">
        <v>92</v>
      </c>
      <c r="E4064" t="s">
        <v>181</v>
      </c>
      <c r="F4064" t="s">
        <v>11889</v>
      </c>
      <c r="G4064" t="s">
        <v>194</v>
      </c>
      <c r="H4064" t="s">
        <v>46</v>
      </c>
      <c r="I4064" t="s">
        <v>129</v>
      </c>
      <c r="J4064" t="s">
        <v>130</v>
      </c>
      <c r="K4064" t="s">
        <v>131</v>
      </c>
      <c r="L4064" t="s">
        <v>11890</v>
      </c>
      <c r="M4064" t="s">
        <v>11891</v>
      </c>
      <c r="N4064">
        <v>9.2266666659999999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1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9.2266670000000008</v>
      </c>
    </row>
    <row r="4065" spans="1:26" x14ac:dyDescent="0.25">
      <c r="A4065">
        <v>2179836</v>
      </c>
      <c r="B4065">
        <v>1</v>
      </c>
      <c r="C4065" t="s">
        <v>77</v>
      </c>
      <c r="D4065" t="s">
        <v>111</v>
      </c>
      <c r="E4065" t="s">
        <v>143</v>
      </c>
      <c r="F4065" t="s">
        <v>1718</v>
      </c>
      <c r="G4065" t="s">
        <v>145</v>
      </c>
      <c r="H4065" t="s">
        <v>47</v>
      </c>
      <c r="I4065" t="s">
        <v>129</v>
      </c>
      <c r="J4065" t="s">
        <v>130</v>
      </c>
      <c r="K4065" t="s">
        <v>131</v>
      </c>
      <c r="L4065" t="s">
        <v>11892</v>
      </c>
      <c r="M4065" t="s">
        <v>11893</v>
      </c>
      <c r="N4065">
        <v>1.166666666</v>
      </c>
      <c r="O4065">
        <v>0</v>
      </c>
      <c r="P4065">
        <v>0</v>
      </c>
      <c r="Q4065">
        <v>2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2.3333330000000001</v>
      </c>
      <c r="X4065">
        <v>0</v>
      </c>
      <c r="Y4065">
        <v>0</v>
      </c>
      <c r="Z4065">
        <v>0</v>
      </c>
    </row>
    <row r="4066" spans="1:26" x14ac:dyDescent="0.25">
      <c r="A4066">
        <v>2179829</v>
      </c>
      <c r="B4066">
        <v>1</v>
      </c>
      <c r="C4066" t="s">
        <v>77</v>
      </c>
      <c r="D4066" t="s">
        <v>114</v>
      </c>
      <c r="E4066" t="s">
        <v>813</v>
      </c>
      <c r="F4066" t="s">
        <v>11874</v>
      </c>
      <c r="G4066" t="s">
        <v>136</v>
      </c>
      <c r="H4066" t="s">
        <v>47</v>
      </c>
      <c r="I4066" t="s">
        <v>283</v>
      </c>
      <c r="J4066" t="s">
        <v>130</v>
      </c>
      <c r="K4066" t="s">
        <v>131</v>
      </c>
      <c r="L4066" t="s">
        <v>11894</v>
      </c>
      <c r="M4066" t="s">
        <v>11766</v>
      </c>
      <c r="N4066">
        <v>4.0263887999999998E-2</v>
      </c>
      <c r="O4066">
        <v>164</v>
      </c>
      <c r="P4066">
        <v>700</v>
      </c>
      <c r="Q4066">
        <v>0</v>
      </c>
      <c r="R4066">
        <v>0</v>
      </c>
      <c r="S4066">
        <v>446</v>
      </c>
      <c r="T4066">
        <v>3193</v>
      </c>
      <c r="U4066">
        <v>6.6032780000000004</v>
      </c>
      <c r="V4066">
        <v>28.184722000000001</v>
      </c>
      <c r="W4066">
        <v>0</v>
      </c>
      <c r="X4066">
        <v>0</v>
      </c>
      <c r="Y4066">
        <v>17.957694</v>
      </c>
      <c r="Z4066">
        <v>128.56259399999999</v>
      </c>
    </row>
    <row r="4067" spans="1:26" x14ac:dyDescent="0.25">
      <c r="A4067">
        <v>2179833</v>
      </c>
      <c r="B4067">
        <v>1</v>
      </c>
      <c r="C4067" t="s">
        <v>77</v>
      </c>
      <c r="D4067" t="s">
        <v>119</v>
      </c>
      <c r="E4067" t="s">
        <v>161</v>
      </c>
      <c r="F4067" t="s">
        <v>8383</v>
      </c>
      <c r="G4067" t="s">
        <v>402</v>
      </c>
      <c r="H4067" t="s">
        <v>46</v>
      </c>
      <c r="I4067" t="s">
        <v>129</v>
      </c>
      <c r="J4067" t="s">
        <v>130</v>
      </c>
      <c r="K4067" t="s">
        <v>131</v>
      </c>
      <c r="L4067" t="s">
        <v>11895</v>
      </c>
      <c r="M4067" t="s">
        <v>11896</v>
      </c>
      <c r="N4067">
        <v>1.4724999999999999</v>
      </c>
      <c r="O4067">
        <v>1</v>
      </c>
      <c r="P4067">
        <v>224</v>
      </c>
      <c r="Q4067">
        <v>0</v>
      </c>
      <c r="R4067">
        <v>0</v>
      </c>
      <c r="S4067">
        <v>0</v>
      </c>
      <c r="T4067">
        <v>0</v>
      </c>
      <c r="U4067">
        <v>1.4724999999999999</v>
      </c>
      <c r="V4067">
        <v>329.84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2179840</v>
      </c>
      <c r="B4068">
        <v>1</v>
      </c>
      <c r="C4068" t="s">
        <v>76</v>
      </c>
      <c r="D4068" t="s">
        <v>86</v>
      </c>
      <c r="E4068" t="s">
        <v>181</v>
      </c>
      <c r="F4068" t="s">
        <v>11897</v>
      </c>
      <c r="G4068" t="s">
        <v>194</v>
      </c>
      <c r="H4068" t="s">
        <v>46</v>
      </c>
      <c r="I4068" t="s">
        <v>129</v>
      </c>
      <c r="J4068" t="s">
        <v>130</v>
      </c>
      <c r="K4068" t="s">
        <v>131</v>
      </c>
      <c r="L4068" t="s">
        <v>11898</v>
      </c>
      <c r="M4068" t="s">
        <v>11899</v>
      </c>
      <c r="N4068">
        <v>3.806944444</v>
      </c>
      <c r="O4068">
        <v>0</v>
      </c>
      <c r="P4068">
        <v>1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3.8069440000000001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2179834</v>
      </c>
      <c r="B4069">
        <v>1</v>
      </c>
      <c r="C4069" t="s">
        <v>76</v>
      </c>
      <c r="D4069" t="s">
        <v>78</v>
      </c>
      <c r="E4069" t="s">
        <v>181</v>
      </c>
      <c r="F4069" t="s">
        <v>11900</v>
      </c>
      <c r="G4069" t="s">
        <v>287</v>
      </c>
      <c r="H4069" t="s">
        <v>46</v>
      </c>
      <c r="I4069" t="s">
        <v>129</v>
      </c>
      <c r="J4069" t="s">
        <v>130</v>
      </c>
      <c r="K4069" t="s">
        <v>131</v>
      </c>
      <c r="L4069" t="s">
        <v>11901</v>
      </c>
      <c r="M4069" t="s">
        <v>11902</v>
      </c>
      <c r="N4069">
        <v>2.7705555550000001</v>
      </c>
      <c r="O4069">
        <v>0</v>
      </c>
      <c r="P4069">
        <v>21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58.181666999999997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2179844</v>
      </c>
      <c r="B4070">
        <v>1</v>
      </c>
      <c r="C4070" t="s">
        <v>76</v>
      </c>
      <c r="D4070" t="s">
        <v>99</v>
      </c>
      <c r="E4070" t="s">
        <v>181</v>
      </c>
      <c r="F4070" t="s">
        <v>11903</v>
      </c>
      <c r="G4070" t="s">
        <v>287</v>
      </c>
      <c r="H4070" t="s">
        <v>46</v>
      </c>
      <c r="I4070" t="s">
        <v>129</v>
      </c>
      <c r="J4070" t="s">
        <v>130</v>
      </c>
      <c r="K4070" t="s">
        <v>131</v>
      </c>
      <c r="L4070" t="s">
        <v>11904</v>
      </c>
      <c r="M4070" t="s">
        <v>11905</v>
      </c>
      <c r="N4070">
        <v>1.7427777769999999</v>
      </c>
      <c r="O4070">
        <v>0</v>
      </c>
      <c r="P4070">
        <v>1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1.7427779999999999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2179841</v>
      </c>
      <c r="B4071">
        <v>1</v>
      </c>
      <c r="C4071" t="s">
        <v>76</v>
      </c>
      <c r="D4071" t="s">
        <v>86</v>
      </c>
      <c r="E4071" t="s">
        <v>181</v>
      </c>
      <c r="F4071" t="s">
        <v>11906</v>
      </c>
      <c r="G4071" t="s">
        <v>194</v>
      </c>
      <c r="H4071" t="s">
        <v>46</v>
      </c>
      <c r="I4071" t="s">
        <v>129</v>
      </c>
      <c r="J4071" t="s">
        <v>130</v>
      </c>
      <c r="K4071" t="s">
        <v>131</v>
      </c>
      <c r="L4071" t="s">
        <v>11907</v>
      </c>
      <c r="M4071" t="s">
        <v>11908</v>
      </c>
      <c r="N4071">
        <v>2.6969444440000001</v>
      </c>
      <c r="O4071">
        <v>0</v>
      </c>
      <c r="P4071">
        <v>2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5.3938889999999997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2179838</v>
      </c>
      <c r="B4072">
        <v>1</v>
      </c>
      <c r="C4072" t="s">
        <v>77</v>
      </c>
      <c r="D4072" t="s">
        <v>119</v>
      </c>
      <c r="E4072" t="s">
        <v>126</v>
      </c>
      <c r="F4072" t="s">
        <v>11909</v>
      </c>
      <c r="G4072" t="s">
        <v>128</v>
      </c>
      <c r="H4072" t="s">
        <v>46</v>
      </c>
      <c r="I4072" t="s">
        <v>129</v>
      </c>
      <c r="J4072" t="s">
        <v>130</v>
      </c>
      <c r="K4072" t="s">
        <v>131</v>
      </c>
      <c r="L4072" t="s">
        <v>11910</v>
      </c>
      <c r="M4072" t="s">
        <v>11911</v>
      </c>
      <c r="N4072">
        <v>0.71055555500000001</v>
      </c>
      <c r="O4072">
        <v>0</v>
      </c>
      <c r="P4072">
        <v>33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23.448333000000002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2179848</v>
      </c>
      <c r="B4073">
        <v>1</v>
      </c>
      <c r="C4073" t="s">
        <v>76</v>
      </c>
      <c r="D4073" t="s">
        <v>88</v>
      </c>
      <c r="E4073" t="s">
        <v>181</v>
      </c>
      <c r="F4073" t="s">
        <v>11912</v>
      </c>
      <c r="G4073" t="s">
        <v>194</v>
      </c>
      <c r="H4073" t="s">
        <v>46</v>
      </c>
      <c r="I4073" t="s">
        <v>129</v>
      </c>
      <c r="J4073" t="s">
        <v>130</v>
      </c>
      <c r="K4073" t="s">
        <v>131</v>
      </c>
      <c r="L4073" t="s">
        <v>11913</v>
      </c>
      <c r="M4073" t="s">
        <v>11914</v>
      </c>
      <c r="N4073">
        <v>4.1147222220000002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4.1147220000000004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2179878</v>
      </c>
      <c r="B4074">
        <v>1</v>
      </c>
      <c r="C4074" t="s">
        <v>77</v>
      </c>
      <c r="D4074" t="s">
        <v>119</v>
      </c>
      <c r="E4074" t="s">
        <v>161</v>
      </c>
      <c r="F4074" t="s">
        <v>11915</v>
      </c>
      <c r="G4074" t="s">
        <v>402</v>
      </c>
      <c r="H4074" t="s">
        <v>46</v>
      </c>
      <c r="I4074" t="s">
        <v>129</v>
      </c>
      <c r="J4074" t="s">
        <v>130</v>
      </c>
      <c r="K4074" t="s">
        <v>131</v>
      </c>
      <c r="L4074" t="s">
        <v>11916</v>
      </c>
      <c r="M4074" t="s">
        <v>11917</v>
      </c>
      <c r="N4074">
        <v>2.8138888880000001</v>
      </c>
      <c r="O4074">
        <v>0</v>
      </c>
      <c r="P4074">
        <v>14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39.394444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2179849</v>
      </c>
      <c r="B4075">
        <v>1</v>
      </c>
      <c r="C4075" t="s">
        <v>76</v>
      </c>
      <c r="D4075" t="s">
        <v>101</v>
      </c>
      <c r="E4075" t="s">
        <v>161</v>
      </c>
      <c r="F4075" t="s">
        <v>11635</v>
      </c>
      <c r="G4075" t="s">
        <v>402</v>
      </c>
      <c r="H4075" t="s">
        <v>46</v>
      </c>
      <c r="I4075" t="s">
        <v>129</v>
      </c>
      <c r="J4075" t="s">
        <v>130</v>
      </c>
      <c r="K4075" t="s">
        <v>131</v>
      </c>
      <c r="L4075" t="s">
        <v>11918</v>
      </c>
      <c r="M4075" t="s">
        <v>11919</v>
      </c>
      <c r="N4075">
        <v>1.9475</v>
      </c>
      <c r="O4075">
        <v>1</v>
      </c>
      <c r="P4075">
        <v>444</v>
      </c>
      <c r="Q4075">
        <v>0</v>
      </c>
      <c r="R4075">
        <v>0</v>
      </c>
      <c r="S4075">
        <v>0</v>
      </c>
      <c r="T4075">
        <v>0</v>
      </c>
      <c r="U4075">
        <v>1.9475</v>
      </c>
      <c r="V4075">
        <v>864.69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2179850</v>
      </c>
      <c r="B4076">
        <v>1</v>
      </c>
      <c r="C4076" t="s">
        <v>76</v>
      </c>
      <c r="D4076" t="s">
        <v>102</v>
      </c>
      <c r="E4076" t="s">
        <v>126</v>
      </c>
      <c r="F4076" t="s">
        <v>835</v>
      </c>
      <c r="G4076" t="s">
        <v>255</v>
      </c>
      <c r="H4076" t="s">
        <v>46</v>
      </c>
      <c r="I4076" t="s">
        <v>129</v>
      </c>
      <c r="J4076" t="s">
        <v>130</v>
      </c>
      <c r="K4076" t="s">
        <v>131</v>
      </c>
      <c r="L4076" t="s">
        <v>11920</v>
      </c>
      <c r="M4076" t="s">
        <v>11921</v>
      </c>
      <c r="N4076">
        <v>1.4594444440000001</v>
      </c>
      <c r="O4076">
        <v>0</v>
      </c>
      <c r="P4076">
        <v>1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1.459444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2179842</v>
      </c>
      <c r="B4077">
        <v>1</v>
      </c>
      <c r="C4077" t="s">
        <v>77</v>
      </c>
      <c r="D4077" t="s">
        <v>109</v>
      </c>
      <c r="E4077" t="s">
        <v>181</v>
      </c>
      <c r="F4077" t="s">
        <v>11922</v>
      </c>
      <c r="G4077" t="s">
        <v>194</v>
      </c>
      <c r="H4077" t="s">
        <v>46</v>
      </c>
      <c r="I4077" t="s">
        <v>129</v>
      </c>
      <c r="J4077" t="s">
        <v>130</v>
      </c>
      <c r="K4077" t="s">
        <v>131</v>
      </c>
      <c r="L4077" t="s">
        <v>11923</v>
      </c>
      <c r="M4077" t="s">
        <v>11924</v>
      </c>
      <c r="N4077">
        <v>1.301388888</v>
      </c>
      <c r="O4077">
        <v>0</v>
      </c>
      <c r="P4077">
        <v>2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2.6027779999999998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2179855</v>
      </c>
      <c r="B4078">
        <v>1</v>
      </c>
      <c r="C4078" t="s">
        <v>76</v>
      </c>
      <c r="D4078" t="s">
        <v>101</v>
      </c>
      <c r="E4078" t="s">
        <v>126</v>
      </c>
      <c r="F4078" t="s">
        <v>11925</v>
      </c>
      <c r="G4078" t="s">
        <v>128</v>
      </c>
      <c r="H4078" t="s">
        <v>46</v>
      </c>
      <c r="I4078" t="s">
        <v>129</v>
      </c>
      <c r="J4078" t="s">
        <v>130</v>
      </c>
      <c r="K4078" t="s">
        <v>131</v>
      </c>
      <c r="L4078" t="s">
        <v>11926</v>
      </c>
      <c r="M4078" t="s">
        <v>11927</v>
      </c>
      <c r="N4078">
        <v>4.0847222219999999</v>
      </c>
      <c r="O4078">
        <v>0</v>
      </c>
      <c r="P4078">
        <v>74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302.26944400000002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2179843</v>
      </c>
      <c r="B4079">
        <v>1</v>
      </c>
      <c r="C4079" t="s">
        <v>77</v>
      </c>
      <c r="D4079" t="s">
        <v>113</v>
      </c>
      <c r="E4079" t="s">
        <v>181</v>
      </c>
      <c r="F4079" t="s">
        <v>11928</v>
      </c>
      <c r="G4079" t="s">
        <v>194</v>
      </c>
      <c r="H4079" t="s">
        <v>46</v>
      </c>
      <c r="I4079" t="s">
        <v>129</v>
      </c>
      <c r="J4079" t="s">
        <v>130</v>
      </c>
      <c r="K4079" t="s">
        <v>131</v>
      </c>
      <c r="L4079" t="s">
        <v>11929</v>
      </c>
      <c r="M4079" t="s">
        <v>11930</v>
      </c>
      <c r="N4079">
        <v>2.6944444440000002</v>
      </c>
      <c r="O4079">
        <v>0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2.6944439999999998</v>
      </c>
      <c r="Y4079">
        <v>0</v>
      </c>
      <c r="Z4079">
        <v>0</v>
      </c>
    </row>
    <row r="4080" spans="1:26" x14ac:dyDescent="0.25">
      <c r="A4080">
        <v>2179862</v>
      </c>
      <c r="B4080">
        <v>1</v>
      </c>
      <c r="C4080" t="s">
        <v>76</v>
      </c>
      <c r="D4080" t="s">
        <v>79</v>
      </c>
      <c r="E4080" t="s">
        <v>181</v>
      </c>
      <c r="F4080" t="s">
        <v>11931</v>
      </c>
      <c r="G4080" t="s">
        <v>194</v>
      </c>
      <c r="H4080" t="s">
        <v>46</v>
      </c>
      <c r="I4080" t="s">
        <v>129</v>
      </c>
      <c r="J4080" t="s">
        <v>130</v>
      </c>
      <c r="K4080" t="s">
        <v>131</v>
      </c>
      <c r="L4080" t="s">
        <v>11932</v>
      </c>
      <c r="M4080" t="s">
        <v>11933</v>
      </c>
      <c r="N4080">
        <v>4.6491666660000002</v>
      </c>
      <c r="O4080">
        <v>0</v>
      </c>
      <c r="P4080">
        <v>2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9.2983329999999995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2179857</v>
      </c>
      <c r="B4081">
        <v>1</v>
      </c>
      <c r="C4081" t="s">
        <v>76</v>
      </c>
      <c r="D4081" t="s">
        <v>88</v>
      </c>
      <c r="E4081" t="s">
        <v>143</v>
      </c>
      <c r="F4081" t="s">
        <v>11934</v>
      </c>
      <c r="G4081" t="s">
        <v>279</v>
      </c>
      <c r="H4081" t="s">
        <v>47</v>
      </c>
      <c r="I4081" t="s">
        <v>129</v>
      </c>
      <c r="J4081" t="s">
        <v>130</v>
      </c>
      <c r="K4081" t="s">
        <v>131</v>
      </c>
      <c r="L4081" t="s">
        <v>11935</v>
      </c>
      <c r="M4081" t="s">
        <v>11936</v>
      </c>
      <c r="N4081">
        <v>4.4383333330000001</v>
      </c>
      <c r="O4081">
        <v>20</v>
      </c>
      <c r="P4081">
        <v>815</v>
      </c>
      <c r="Q4081">
        <v>0</v>
      </c>
      <c r="R4081">
        <v>0</v>
      </c>
      <c r="S4081">
        <v>0</v>
      </c>
      <c r="T4081">
        <v>0</v>
      </c>
      <c r="U4081">
        <v>88.766666999999998</v>
      </c>
      <c r="V4081">
        <v>3617.2416659999999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2179858</v>
      </c>
      <c r="B4082">
        <v>1</v>
      </c>
      <c r="C4082" t="s">
        <v>76</v>
      </c>
      <c r="D4082" t="s">
        <v>87</v>
      </c>
      <c r="E4082" t="s">
        <v>181</v>
      </c>
      <c r="F4082" t="s">
        <v>11937</v>
      </c>
      <c r="G4082" t="s">
        <v>183</v>
      </c>
      <c r="H4082" t="s">
        <v>46</v>
      </c>
      <c r="I4082" t="s">
        <v>129</v>
      </c>
      <c r="J4082" t="s">
        <v>130</v>
      </c>
      <c r="K4082" t="s">
        <v>131</v>
      </c>
      <c r="L4082" t="s">
        <v>11938</v>
      </c>
      <c r="M4082" t="s">
        <v>11939</v>
      </c>
      <c r="N4082">
        <v>2.1580555549999998</v>
      </c>
      <c r="O4082">
        <v>0</v>
      </c>
      <c r="P4082">
        <v>0</v>
      </c>
      <c r="Q4082">
        <v>0</v>
      </c>
      <c r="R4082">
        <v>4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8.6322220000000005</v>
      </c>
      <c r="Y4082">
        <v>0</v>
      </c>
      <c r="Z4082">
        <v>0</v>
      </c>
    </row>
    <row r="4083" spans="1:26" x14ac:dyDescent="0.25">
      <c r="A4083">
        <v>2179854</v>
      </c>
      <c r="B4083">
        <v>1</v>
      </c>
      <c r="C4083" t="s">
        <v>76</v>
      </c>
      <c r="D4083" t="s">
        <v>81</v>
      </c>
      <c r="E4083" t="s">
        <v>181</v>
      </c>
      <c r="F4083" t="s">
        <v>11058</v>
      </c>
      <c r="G4083" t="s">
        <v>183</v>
      </c>
      <c r="H4083" t="s">
        <v>46</v>
      </c>
      <c r="I4083" t="s">
        <v>129</v>
      </c>
      <c r="J4083" t="s">
        <v>130</v>
      </c>
      <c r="K4083" t="s">
        <v>131</v>
      </c>
      <c r="L4083" t="s">
        <v>11940</v>
      </c>
      <c r="M4083" t="s">
        <v>11941</v>
      </c>
      <c r="N4083">
        <v>9.4069444440000005</v>
      </c>
      <c r="O4083">
        <v>0</v>
      </c>
      <c r="P4083">
        <v>11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103.476389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2179845</v>
      </c>
      <c r="B4084">
        <v>1</v>
      </c>
      <c r="C4084" t="s">
        <v>76</v>
      </c>
      <c r="D4084" t="s">
        <v>105</v>
      </c>
      <c r="E4084" t="s">
        <v>126</v>
      </c>
      <c r="F4084" t="s">
        <v>11942</v>
      </c>
      <c r="G4084" t="s">
        <v>128</v>
      </c>
      <c r="H4084" t="s">
        <v>46</v>
      </c>
      <c r="I4084" t="s">
        <v>129</v>
      </c>
      <c r="J4084" t="s">
        <v>130</v>
      </c>
      <c r="K4084" t="s">
        <v>131</v>
      </c>
      <c r="L4084" t="s">
        <v>11943</v>
      </c>
      <c r="M4084" t="s">
        <v>11944</v>
      </c>
      <c r="N4084">
        <v>0.85361111099999998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9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7.6825000000000001</v>
      </c>
    </row>
    <row r="4085" spans="1:26" x14ac:dyDescent="0.25">
      <c r="A4085">
        <v>2179847</v>
      </c>
      <c r="B4085">
        <v>1</v>
      </c>
      <c r="C4085" t="s">
        <v>76</v>
      </c>
      <c r="D4085" t="s">
        <v>94</v>
      </c>
      <c r="E4085" t="s">
        <v>181</v>
      </c>
      <c r="F4085" t="s">
        <v>11945</v>
      </c>
      <c r="G4085" t="s">
        <v>163</v>
      </c>
      <c r="H4085" t="s">
        <v>46</v>
      </c>
      <c r="I4085" t="s">
        <v>129</v>
      </c>
      <c r="J4085" t="s">
        <v>130</v>
      </c>
      <c r="K4085" t="s">
        <v>131</v>
      </c>
      <c r="L4085" t="s">
        <v>11946</v>
      </c>
      <c r="M4085" t="s">
        <v>11947</v>
      </c>
      <c r="N4085">
        <v>5.3927777770000001</v>
      </c>
      <c r="O4085">
        <v>0</v>
      </c>
      <c r="P4085">
        <v>1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5.3927779999999998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2179851</v>
      </c>
      <c r="B4086">
        <v>1</v>
      </c>
      <c r="C4086" t="s">
        <v>76</v>
      </c>
      <c r="D4086" t="s">
        <v>88</v>
      </c>
      <c r="E4086" t="s">
        <v>126</v>
      </c>
      <c r="F4086" t="s">
        <v>11948</v>
      </c>
      <c r="G4086" t="s">
        <v>140</v>
      </c>
      <c r="H4086" t="s">
        <v>46</v>
      </c>
      <c r="I4086" t="s">
        <v>129</v>
      </c>
      <c r="J4086" t="s">
        <v>130</v>
      </c>
      <c r="K4086" t="s">
        <v>131</v>
      </c>
      <c r="L4086" t="s">
        <v>11949</v>
      </c>
      <c r="M4086" t="s">
        <v>11950</v>
      </c>
      <c r="N4086">
        <v>1.292777777</v>
      </c>
      <c r="O4086">
        <v>0</v>
      </c>
      <c r="P4086">
        <v>136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175.817778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2179853</v>
      </c>
      <c r="B4087">
        <v>1</v>
      </c>
      <c r="C4087" t="s">
        <v>76</v>
      </c>
      <c r="D4087" t="s">
        <v>80</v>
      </c>
      <c r="E4087" t="s">
        <v>181</v>
      </c>
      <c r="F4087" t="s">
        <v>11951</v>
      </c>
      <c r="G4087" t="s">
        <v>287</v>
      </c>
      <c r="H4087" t="s">
        <v>46</v>
      </c>
      <c r="I4087" t="s">
        <v>129</v>
      </c>
      <c r="J4087" t="s">
        <v>130</v>
      </c>
      <c r="K4087" t="s">
        <v>131</v>
      </c>
      <c r="L4087" t="s">
        <v>11952</v>
      </c>
      <c r="M4087" t="s">
        <v>11953</v>
      </c>
      <c r="N4087">
        <v>1.241944444</v>
      </c>
      <c r="O4087">
        <v>0</v>
      </c>
      <c r="P4087">
        <v>5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6.2097220000000002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2179874</v>
      </c>
      <c r="B4088">
        <v>1</v>
      </c>
      <c r="C4088" t="s">
        <v>76</v>
      </c>
      <c r="D4088" t="s">
        <v>90</v>
      </c>
      <c r="E4088" t="s">
        <v>181</v>
      </c>
      <c r="F4088" t="s">
        <v>11954</v>
      </c>
      <c r="G4088" t="s">
        <v>194</v>
      </c>
      <c r="H4088" t="s">
        <v>46</v>
      </c>
      <c r="I4088" t="s">
        <v>129</v>
      </c>
      <c r="J4088" t="s">
        <v>130</v>
      </c>
      <c r="K4088" t="s">
        <v>131</v>
      </c>
      <c r="L4088" t="s">
        <v>11955</v>
      </c>
      <c r="M4088" t="s">
        <v>11956</v>
      </c>
      <c r="N4088">
        <v>1.094166666</v>
      </c>
      <c r="O4088">
        <v>1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1.0941669999999999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2179856</v>
      </c>
      <c r="B4089">
        <v>1</v>
      </c>
      <c r="C4089" t="s">
        <v>76</v>
      </c>
      <c r="D4089" t="s">
        <v>78</v>
      </c>
      <c r="E4089" t="s">
        <v>126</v>
      </c>
      <c r="F4089" t="s">
        <v>11957</v>
      </c>
      <c r="G4089" t="s">
        <v>140</v>
      </c>
      <c r="H4089" t="s">
        <v>46</v>
      </c>
      <c r="I4089" t="s">
        <v>129</v>
      </c>
      <c r="J4089" t="s">
        <v>130</v>
      </c>
      <c r="K4089" t="s">
        <v>131</v>
      </c>
      <c r="L4089" t="s">
        <v>11958</v>
      </c>
      <c r="M4089" t="s">
        <v>11959</v>
      </c>
      <c r="N4089">
        <v>2.8008333329999999</v>
      </c>
      <c r="O4089">
        <v>0</v>
      </c>
      <c r="P4089">
        <v>81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226.86750000000001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2179946</v>
      </c>
      <c r="B4090">
        <v>1</v>
      </c>
      <c r="C4090" t="s">
        <v>76</v>
      </c>
      <c r="D4090" t="s">
        <v>100</v>
      </c>
      <c r="E4090" t="s">
        <v>181</v>
      </c>
      <c r="F4090" t="s">
        <v>11960</v>
      </c>
      <c r="G4090" t="s">
        <v>183</v>
      </c>
      <c r="H4090" t="s">
        <v>46</v>
      </c>
      <c r="I4090" t="s">
        <v>129</v>
      </c>
      <c r="J4090" t="s">
        <v>130</v>
      </c>
      <c r="K4090" t="s">
        <v>131</v>
      </c>
      <c r="L4090" t="s">
        <v>11961</v>
      </c>
      <c r="M4090" t="s">
        <v>11962</v>
      </c>
      <c r="N4090">
        <v>4.5755555550000002</v>
      </c>
      <c r="O4090">
        <v>0</v>
      </c>
      <c r="P4090">
        <v>12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54.906666999999999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2179864</v>
      </c>
      <c r="B4091">
        <v>1</v>
      </c>
      <c r="C4091" t="s">
        <v>76</v>
      </c>
      <c r="D4091" t="s">
        <v>89</v>
      </c>
      <c r="E4091" t="s">
        <v>161</v>
      </c>
      <c r="F4091" t="s">
        <v>11963</v>
      </c>
      <c r="G4091" t="s">
        <v>402</v>
      </c>
      <c r="H4091" t="s">
        <v>46</v>
      </c>
      <c r="I4091" t="s">
        <v>129</v>
      </c>
      <c r="J4091" t="s">
        <v>130</v>
      </c>
      <c r="K4091" t="s">
        <v>131</v>
      </c>
      <c r="L4091" t="s">
        <v>11279</v>
      </c>
      <c r="M4091" t="s">
        <v>11964</v>
      </c>
      <c r="N4091">
        <v>2.2291666659999998</v>
      </c>
      <c r="O4091">
        <v>1</v>
      </c>
      <c r="P4091">
        <v>184</v>
      </c>
      <c r="Q4091">
        <v>0</v>
      </c>
      <c r="R4091">
        <v>0</v>
      </c>
      <c r="S4091">
        <v>0</v>
      </c>
      <c r="T4091">
        <v>0</v>
      </c>
      <c r="U4091">
        <v>2.2291669999999999</v>
      </c>
      <c r="V4091">
        <v>410.16666700000002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2179875</v>
      </c>
      <c r="B4092">
        <v>1</v>
      </c>
      <c r="C4092" t="s">
        <v>77</v>
      </c>
      <c r="D4092" t="s">
        <v>123</v>
      </c>
      <c r="E4092" t="s">
        <v>161</v>
      </c>
      <c r="F4092" t="s">
        <v>11965</v>
      </c>
      <c r="G4092" t="s">
        <v>402</v>
      </c>
      <c r="H4092" t="s">
        <v>46</v>
      </c>
      <c r="I4092" t="s">
        <v>129</v>
      </c>
      <c r="J4092" t="s">
        <v>130</v>
      </c>
      <c r="K4092" t="s">
        <v>131</v>
      </c>
      <c r="L4092" t="s">
        <v>11966</v>
      </c>
      <c r="M4092" t="s">
        <v>11967</v>
      </c>
      <c r="N4092">
        <v>0.41249999999999998</v>
      </c>
      <c r="O4092">
        <v>1</v>
      </c>
      <c r="P4092">
        <v>119</v>
      </c>
      <c r="Q4092">
        <v>0</v>
      </c>
      <c r="R4092">
        <v>0</v>
      </c>
      <c r="S4092">
        <v>0</v>
      </c>
      <c r="T4092">
        <v>0</v>
      </c>
      <c r="U4092">
        <v>0.41249999999999998</v>
      </c>
      <c r="V4092">
        <v>49.087499999999999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2179872</v>
      </c>
      <c r="B4093">
        <v>1</v>
      </c>
      <c r="C4093" t="s">
        <v>76</v>
      </c>
      <c r="D4093" t="s">
        <v>103</v>
      </c>
      <c r="E4093" t="s">
        <v>134</v>
      </c>
      <c r="F4093" t="s">
        <v>11968</v>
      </c>
      <c r="G4093" t="s">
        <v>136</v>
      </c>
      <c r="H4093" t="s">
        <v>47</v>
      </c>
      <c r="I4093" t="s">
        <v>129</v>
      </c>
      <c r="J4093" t="s">
        <v>130</v>
      </c>
      <c r="K4093" t="s">
        <v>131</v>
      </c>
      <c r="L4093" t="s">
        <v>11969</v>
      </c>
      <c r="M4093" t="s">
        <v>11970</v>
      </c>
      <c r="N4093">
        <v>2.6386111109999999</v>
      </c>
      <c r="O4093">
        <v>0</v>
      </c>
      <c r="P4093">
        <v>0</v>
      </c>
      <c r="Q4093">
        <v>7</v>
      </c>
      <c r="R4093">
        <v>28</v>
      </c>
      <c r="S4093">
        <v>24</v>
      </c>
      <c r="T4093">
        <v>523</v>
      </c>
      <c r="U4093">
        <v>0</v>
      </c>
      <c r="V4093">
        <v>0</v>
      </c>
      <c r="W4093">
        <v>18.470278</v>
      </c>
      <c r="X4093">
        <v>73.881111000000004</v>
      </c>
      <c r="Y4093">
        <v>63.326667</v>
      </c>
      <c r="Z4093">
        <v>1379.9936110000001</v>
      </c>
    </row>
    <row r="4094" spans="1:26" x14ac:dyDescent="0.25">
      <c r="A4094">
        <v>2179861</v>
      </c>
      <c r="B4094">
        <v>1</v>
      </c>
      <c r="C4094" t="s">
        <v>76</v>
      </c>
      <c r="D4094" t="s">
        <v>84</v>
      </c>
      <c r="E4094" t="s">
        <v>181</v>
      </c>
      <c r="F4094" t="s">
        <v>11971</v>
      </c>
      <c r="G4094" t="s">
        <v>287</v>
      </c>
      <c r="H4094" t="s">
        <v>46</v>
      </c>
      <c r="I4094" t="s">
        <v>129</v>
      </c>
      <c r="J4094" t="s">
        <v>130</v>
      </c>
      <c r="K4094" t="s">
        <v>131</v>
      </c>
      <c r="L4094" t="s">
        <v>11972</v>
      </c>
      <c r="M4094" t="s">
        <v>11973</v>
      </c>
      <c r="N4094">
        <v>2.25</v>
      </c>
      <c r="O4094">
        <v>0</v>
      </c>
      <c r="P4094">
        <v>5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11.25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2179859</v>
      </c>
      <c r="B4095">
        <v>1</v>
      </c>
      <c r="C4095" t="s">
        <v>76</v>
      </c>
      <c r="D4095" t="s">
        <v>100</v>
      </c>
      <c r="E4095" t="s">
        <v>181</v>
      </c>
      <c r="F4095" t="s">
        <v>11974</v>
      </c>
      <c r="G4095" t="s">
        <v>194</v>
      </c>
      <c r="H4095" t="s">
        <v>46</v>
      </c>
      <c r="I4095" t="s">
        <v>129</v>
      </c>
      <c r="J4095" t="s">
        <v>130</v>
      </c>
      <c r="K4095" t="s">
        <v>131</v>
      </c>
      <c r="L4095" t="s">
        <v>11975</v>
      </c>
      <c r="M4095" t="s">
        <v>11976</v>
      </c>
      <c r="N4095">
        <v>2.7566666660000001</v>
      </c>
      <c r="O4095">
        <v>0</v>
      </c>
      <c r="P4095">
        <v>5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13.783333000000001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2179869</v>
      </c>
      <c r="B4096">
        <v>1</v>
      </c>
      <c r="C4096" t="s">
        <v>77</v>
      </c>
      <c r="D4096" t="s">
        <v>116</v>
      </c>
      <c r="E4096" t="s">
        <v>161</v>
      </c>
      <c r="F4096" t="s">
        <v>11977</v>
      </c>
      <c r="G4096" t="s">
        <v>402</v>
      </c>
      <c r="H4096" t="s">
        <v>46</v>
      </c>
      <c r="I4096" t="s">
        <v>129</v>
      </c>
      <c r="J4096" t="s">
        <v>130</v>
      </c>
      <c r="K4096" t="s">
        <v>131</v>
      </c>
      <c r="L4096" t="s">
        <v>11978</v>
      </c>
      <c r="M4096" t="s">
        <v>11979</v>
      </c>
      <c r="N4096">
        <v>1.5766666659999999</v>
      </c>
      <c r="O4096">
        <v>0</v>
      </c>
      <c r="P4096">
        <v>8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12.613333000000001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2179870</v>
      </c>
      <c r="B4097">
        <v>1</v>
      </c>
      <c r="C4097" t="s">
        <v>76</v>
      </c>
      <c r="D4097" t="s">
        <v>83</v>
      </c>
      <c r="E4097" t="s">
        <v>181</v>
      </c>
      <c r="F4097" t="s">
        <v>11980</v>
      </c>
      <c r="G4097" t="s">
        <v>194</v>
      </c>
      <c r="H4097" t="s">
        <v>46</v>
      </c>
      <c r="I4097" t="s">
        <v>129</v>
      </c>
      <c r="J4097" t="s">
        <v>130</v>
      </c>
      <c r="K4097" t="s">
        <v>131</v>
      </c>
      <c r="L4097" t="s">
        <v>11981</v>
      </c>
      <c r="M4097" t="s">
        <v>11982</v>
      </c>
      <c r="N4097">
        <v>1.936666666</v>
      </c>
      <c r="O4097">
        <v>0</v>
      </c>
      <c r="P4097">
        <v>4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7.7466670000000004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2179871</v>
      </c>
      <c r="B4098">
        <v>1</v>
      </c>
      <c r="C4098" t="s">
        <v>77</v>
      </c>
      <c r="D4098" t="s">
        <v>114</v>
      </c>
      <c r="E4098" t="s">
        <v>126</v>
      </c>
      <c r="F4098" t="s">
        <v>11983</v>
      </c>
      <c r="G4098" t="s">
        <v>128</v>
      </c>
      <c r="H4098" t="s">
        <v>46</v>
      </c>
      <c r="I4098" t="s">
        <v>129</v>
      </c>
      <c r="J4098" t="s">
        <v>130</v>
      </c>
      <c r="K4098" t="s">
        <v>131</v>
      </c>
      <c r="L4098" t="s">
        <v>11984</v>
      </c>
      <c r="M4098" t="s">
        <v>11985</v>
      </c>
      <c r="N4098">
        <v>0.56555555499999999</v>
      </c>
      <c r="O4098">
        <v>0</v>
      </c>
      <c r="P4098">
        <v>98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55.424444000000001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2179892</v>
      </c>
      <c r="B4099">
        <v>1</v>
      </c>
      <c r="C4099" t="s">
        <v>76</v>
      </c>
      <c r="D4099" t="s">
        <v>101</v>
      </c>
      <c r="E4099" t="s">
        <v>181</v>
      </c>
      <c r="F4099" t="s">
        <v>10968</v>
      </c>
      <c r="G4099" t="s">
        <v>194</v>
      </c>
      <c r="H4099" t="s">
        <v>46</v>
      </c>
      <c r="I4099" t="s">
        <v>129</v>
      </c>
      <c r="J4099" t="s">
        <v>130</v>
      </c>
      <c r="K4099" t="s">
        <v>131</v>
      </c>
      <c r="L4099" t="s">
        <v>11986</v>
      </c>
      <c r="M4099" t="s">
        <v>11987</v>
      </c>
      <c r="N4099">
        <v>0.66861111100000004</v>
      </c>
      <c r="O4099">
        <v>0</v>
      </c>
      <c r="P4099">
        <v>8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5.3488889999999998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2179888</v>
      </c>
      <c r="B4100">
        <v>1</v>
      </c>
      <c r="C4100" t="s">
        <v>77</v>
      </c>
      <c r="D4100" t="s">
        <v>118</v>
      </c>
      <c r="E4100" t="s">
        <v>143</v>
      </c>
      <c r="F4100" t="s">
        <v>11988</v>
      </c>
      <c r="G4100" t="s">
        <v>145</v>
      </c>
      <c r="H4100" t="s">
        <v>47</v>
      </c>
      <c r="I4100" t="s">
        <v>129</v>
      </c>
      <c r="J4100" t="s">
        <v>130</v>
      </c>
      <c r="K4100" t="s">
        <v>131</v>
      </c>
      <c r="L4100" t="s">
        <v>11989</v>
      </c>
      <c r="M4100" t="s">
        <v>11990</v>
      </c>
      <c r="N4100">
        <v>2.6583333329999999</v>
      </c>
      <c r="O4100">
        <v>0</v>
      </c>
      <c r="P4100">
        <v>0</v>
      </c>
      <c r="Q4100">
        <v>0</v>
      </c>
      <c r="R4100">
        <v>0</v>
      </c>
      <c r="S4100">
        <v>6</v>
      </c>
      <c r="T4100">
        <v>179</v>
      </c>
      <c r="U4100">
        <v>0</v>
      </c>
      <c r="V4100">
        <v>0</v>
      </c>
      <c r="W4100">
        <v>0</v>
      </c>
      <c r="X4100">
        <v>0</v>
      </c>
      <c r="Y4100">
        <v>15.95</v>
      </c>
      <c r="Z4100">
        <v>475.84166699999997</v>
      </c>
    </row>
    <row r="4101" spans="1:26" x14ac:dyDescent="0.25">
      <c r="A4101">
        <v>2179877</v>
      </c>
      <c r="B4101">
        <v>1</v>
      </c>
      <c r="C4101" t="s">
        <v>77</v>
      </c>
      <c r="D4101" t="s">
        <v>124</v>
      </c>
      <c r="E4101" t="s">
        <v>181</v>
      </c>
      <c r="F4101" t="s">
        <v>11991</v>
      </c>
      <c r="G4101" t="s">
        <v>287</v>
      </c>
      <c r="H4101" t="s">
        <v>46</v>
      </c>
      <c r="I4101" t="s">
        <v>129</v>
      </c>
      <c r="J4101" t="s">
        <v>130</v>
      </c>
      <c r="K4101" t="s">
        <v>131</v>
      </c>
      <c r="L4101" t="s">
        <v>11992</v>
      </c>
      <c r="M4101" t="s">
        <v>11993</v>
      </c>
      <c r="N4101">
        <v>6.7736111110000001</v>
      </c>
      <c r="O4101">
        <v>0</v>
      </c>
      <c r="P4101">
        <v>9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60.962499999999999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2179880</v>
      </c>
      <c r="B4102">
        <v>1</v>
      </c>
      <c r="C4102" t="s">
        <v>77</v>
      </c>
      <c r="D4102" t="s">
        <v>115</v>
      </c>
      <c r="E4102" t="s">
        <v>161</v>
      </c>
      <c r="F4102" t="s">
        <v>11994</v>
      </c>
      <c r="G4102" t="s">
        <v>402</v>
      </c>
      <c r="H4102" t="s">
        <v>46</v>
      </c>
      <c r="I4102" t="s">
        <v>129</v>
      </c>
      <c r="J4102" t="s">
        <v>130</v>
      </c>
      <c r="K4102" t="s">
        <v>131</v>
      </c>
      <c r="L4102" t="s">
        <v>11995</v>
      </c>
      <c r="M4102" t="s">
        <v>11996</v>
      </c>
      <c r="N4102">
        <v>1.394722222</v>
      </c>
      <c r="O4102">
        <v>0</v>
      </c>
      <c r="P4102">
        <v>0</v>
      </c>
      <c r="Q4102">
        <v>1</v>
      </c>
      <c r="R4102">
        <v>106</v>
      </c>
      <c r="S4102">
        <v>0</v>
      </c>
      <c r="T4102">
        <v>0</v>
      </c>
      <c r="U4102">
        <v>0</v>
      </c>
      <c r="V4102">
        <v>0</v>
      </c>
      <c r="W4102">
        <v>1.394722</v>
      </c>
      <c r="X4102">
        <v>147.84055599999999</v>
      </c>
      <c r="Y4102">
        <v>0</v>
      </c>
      <c r="Z4102">
        <v>0</v>
      </c>
    </row>
    <row r="4103" spans="1:26" x14ac:dyDescent="0.25">
      <c r="A4103">
        <v>2179881</v>
      </c>
      <c r="B4103">
        <v>1</v>
      </c>
      <c r="C4103" t="s">
        <v>77</v>
      </c>
      <c r="D4103" t="s">
        <v>110</v>
      </c>
      <c r="E4103" t="s">
        <v>143</v>
      </c>
      <c r="F4103" t="s">
        <v>11997</v>
      </c>
      <c r="G4103" t="s">
        <v>145</v>
      </c>
      <c r="H4103" t="s">
        <v>47</v>
      </c>
      <c r="I4103" t="s">
        <v>129</v>
      </c>
      <c r="J4103" t="s">
        <v>130</v>
      </c>
      <c r="K4103" t="s">
        <v>131</v>
      </c>
      <c r="L4103" t="s">
        <v>11998</v>
      </c>
      <c r="M4103" t="s">
        <v>11999</v>
      </c>
      <c r="N4103">
        <v>2.87</v>
      </c>
      <c r="O4103">
        <v>0</v>
      </c>
      <c r="P4103">
        <v>0</v>
      </c>
      <c r="Q4103">
        <v>0</v>
      </c>
      <c r="R4103">
        <v>0</v>
      </c>
      <c r="S4103">
        <v>3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8.61</v>
      </c>
      <c r="Z4103">
        <v>0</v>
      </c>
    </row>
    <row r="4104" spans="1:26" x14ac:dyDescent="0.25">
      <c r="A4104">
        <v>2179886</v>
      </c>
      <c r="B4104">
        <v>1</v>
      </c>
      <c r="C4104" t="s">
        <v>76</v>
      </c>
      <c r="D4104" t="s">
        <v>94</v>
      </c>
      <c r="E4104" t="s">
        <v>143</v>
      </c>
      <c r="F4104" t="s">
        <v>12000</v>
      </c>
      <c r="G4104" t="s">
        <v>145</v>
      </c>
      <c r="H4104" t="s">
        <v>47</v>
      </c>
      <c r="I4104" t="s">
        <v>129</v>
      </c>
      <c r="J4104" t="s">
        <v>130</v>
      </c>
      <c r="K4104" t="s">
        <v>131</v>
      </c>
      <c r="L4104" t="s">
        <v>12001</v>
      </c>
      <c r="M4104" t="s">
        <v>12002</v>
      </c>
      <c r="N4104">
        <v>3.9936111109999999</v>
      </c>
      <c r="O4104">
        <v>0</v>
      </c>
      <c r="P4104">
        <v>12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47.923333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2179887</v>
      </c>
      <c r="B4105">
        <v>1</v>
      </c>
      <c r="C4105" t="s">
        <v>76</v>
      </c>
      <c r="D4105" t="s">
        <v>102</v>
      </c>
      <c r="E4105" t="s">
        <v>126</v>
      </c>
      <c r="F4105" t="s">
        <v>12003</v>
      </c>
      <c r="G4105" t="s">
        <v>128</v>
      </c>
      <c r="H4105" t="s">
        <v>46</v>
      </c>
      <c r="I4105" t="s">
        <v>129</v>
      </c>
      <c r="J4105" t="s">
        <v>130</v>
      </c>
      <c r="K4105" t="s">
        <v>131</v>
      </c>
      <c r="L4105" t="s">
        <v>12004</v>
      </c>
      <c r="M4105" t="s">
        <v>12005</v>
      </c>
      <c r="N4105">
        <v>5.2822222219999997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6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31.693332999999999</v>
      </c>
    </row>
    <row r="4106" spans="1:26" x14ac:dyDescent="0.25">
      <c r="A4106">
        <v>2179885</v>
      </c>
      <c r="B4106">
        <v>1</v>
      </c>
      <c r="C4106" t="s">
        <v>76</v>
      </c>
      <c r="D4106" t="s">
        <v>100</v>
      </c>
      <c r="E4106" t="s">
        <v>134</v>
      </c>
      <c r="F4106" t="s">
        <v>11363</v>
      </c>
      <c r="G4106" t="s">
        <v>136</v>
      </c>
      <c r="H4106" t="s">
        <v>47</v>
      </c>
      <c r="I4106" t="s">
        <v>129</v>
      </c>
      <c r="J4106" t="s">
        <v>130</v>
      </c>
      <c r="K4106" t="s">
        <v>131</v>
      </c>
      <c r="L4106" t="s">
        <v>12006</v>
      </c>
      <c r="M4106" t="s">
        <v>12007</v>
      </c>
      <c r="N4106">
        <v>0.31194444399999999</v>
      </c>
      <c r="O4106">
        <v>17</v>
      </c>
      <c r="P4106">
        <v>128</v>
      </c>
      <c r="Q4106">
        <v>0</v>
      </c>
      <c r="R4106">
        <v>0</v>
      </c>
      <c r="S4106">
        <v>0</v>
      </c>
      <c r="T4106">
        <v>0</v>
      </c>
      <c r="U4106">
        <v>5.3030559999999998</v>
      </c>
      <c r="V4106">
        <v>39.928888999999998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2179905</v>
      </c>
      <c r="B4107">
        <v>1</v>
      </c>
      <c r="C4107" t="s">
        <v>76</v>
      </c>
      <c r="D4107" t="s">
        <v>88</v>
      </c>
      <c r="E4107" t="s">
        <v>134</v>
      </c>
      <c r="F4107" t="s">
        <v>12008</v>
      </c>
      <c r="G4107" t="s">
        <v>136</v>
      </c>
      <c r="H4107" t="s">
        <v>47</v>
      </c>
      <c r="I4107" t="s">
        <v>129</v>
      </c>
      <c r="J4107" t="s">
        <v>130</v>
      </c>
      <c r="K4107" t="s">
        <v>131</v>
      </c>
      <c r="L4107" t="s">
        <v>12009</v>
      </c>
      <c r="M4107" t="s">
        <v>12010</v>
      </c>
      <c r="N4107">
        <v>1.301111111</v>
      </c>
      <c r="O4107">
        <v>21</v>
      </c>
      <c r="P4107">
        <v>471</v>
      </c>
      <c r="Q4107">
        <v>0</v>
      </c>
      <c r="R4107">
        <v>0</v>
      </c>
      <c r="S4107">
        <v>0</v>
      </c>
      <c r="T4107">
        <v>0</v>
      </c>
      <c r="U4107">
        <v>27.323333000000002</v>
      </c>
      <c r="V4107">
        <v>612.82333300000005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2179900</v>
      </c>
      <c r="B4108">
        <v>1</v>
      </c>
      <c r="C4108" t="s">
        <v>76</v>
      </c>
      <c r="D4108" t="s">
        <v>79</v>
      </c>
      <c r="E4108" t="s">
        <v>126</v>
      </c>
      <c r="F4108" t="s">
        <v>12011</v>
      </c>
      <c r="G4108" t="s">
        <v>128</v>
      </c>
      <c r="H4108" t="s">
        <v>46</v>
      </c>
      <c r="I4108" t="s">
        <v>129</v>
      </c>
      <c r="J4108" t="s">
        <v>130</v>
      </c>
      <c r="K4108" t="s">
        <v>131</v>
      </c>
      <c r="L4108" t="s">
        <v>12012</v>
      </c>
      <c r="M4108" t="s">
        <v>12013</v>
      </c>
      <c r="N4108">
        <v>0.73</v>
      </c>
      <c r="O4108">
        <v>0</v>
      </c>
      <c r="P4108">
        <v>40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29.2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2179895</v>
      </c>
      <c r="B4109">
        <v>1</v>
      </c>
      <c r="C4109" t="s">
        <v>77</v>
      </c>
      <c r="D4109" t="s">
        <v>119</v>
      </c>
      <c r="E4109" t="s">
        <v>126</v>
      </c>
      <c r="F4109" t="s">
        <v>12014</v>
      </c>
      <c r="G4109" t="s">
        <v>128</v>
      </c>
      <c r="H4109" t="s">
        <v>46</v>
      </c>
      <c r="I4109" t="s">
        <v>129</v>
      </c>
      <c r="J4109" t="s">
        <v>130</v>
      </c>
      <c r="K4109" t="s">
        <v>131</v>
      </c>
      <c r="L4109" t="s">
        <v>12015</v>
      </c>
      <c r="M4109" t="s">
        <v>12016</v>
      </c>
      <c r="N4109">
        <v>3.0705555549999999</v>
      </c>
      <c r="O4109">
        <v>0</v>
      </c>
      <c r="P4109">
        <v>35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107.469444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2179904</v>
      </c>
      <c r="B4110">
        <v>1</v>
      </c>
      <c r="C4110" t="s">
        <v>76</v>
      </c>
      <c r="D4110" t="s">
        <v>94</v>
      </c>
      <c r="E4110" t="s">
        <v>181</v>
      </c>
      <c r="F4110" t="s">
        <v>12017</v>
      </c>
      <c r="G4110" t="s">
        <v>194</v>
      </c>
      <c r="H4110" t="s">
        <v>46</v>
      </c>
      <c r="I4110" t="s">
        <v>129</v>
      </c>
      <c r="J4110" t="s">
        <v>130</v>
      </c>
      <c r="K4110" t="s">
        <v>131</v>
      </c>
      <c r="L4110" t="s">
        <v>12018</v>
      </c>
      <c r="M4110" t="s">
        <v>12019</v>
      </c>
      <c r="N4110">
        <v>9.8211111110000004</v>
      </c>
      <c r="O4110">
        <v>0</v>
      </c>
      <c r="P4110">
        <v>1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9.8211110000000001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2179893</v>
      </c>
      <c r="B4111">
        <v>1</v>
      </c>
      <c r="C4111" t="s">
        <v>77</v>
      </c>
      <c r="D4111" t="s">
        <v>115</v>
      </c>
      <c r="E4111" t="s">
        <v>126</v>
      </c>
      <c r="F4111" t="s">
        <v>12020</v>
      </c>
      <c r="G4111" t="s">
        <v>128</v>
      </c>
      <c r="H4111" t="s">
        <v>46</v>
      </c>
      <c r="I4111" t="s">
        <v>129</v>
      </c>
      <c r="J4111" t="s">
        <v>130</v>
      </c>
      <c r="K4111" t="s">
        <v>131</v>
      </c>
      <c r="L4111" t="s">
        <v>12021</v>
      </c>
      <c r="M4111" t="s">
        <v>12022</v>
      </c>
      <c r="N4111">
        <v>0.47249999999999998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111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52.447499999999998</v>
      </c>
    </row>
    <row r="4112" spans="1:26" x14ac:dyDescent="0.25">
      <c r="A4112">
        <v>2179891</v>
      </c>
      <c r="B4112">
        <v>1</v>
      </c>
      <c r="C4112" t="s">
        <v>76</v>
      </c>
      <c r="D4112" t="s">
        <v>100</v>
      </c>
      <c r="E4112" t="s">
        <v>181</v>
      </c>
      <c r="F4112" t="s">
        <v>12023</v>
      </c>
      <c r="G4112" t="s">
        <v>194</v>
      </c>
      <c r="H4112" t="s">
        <v>46</v>
      </c>
      <c r="I4112" t="s">
        <v>129</v>
      </c>
      <c r="J4112" t="s">
        <v>130</v>
      </c>
      <c r="K4112" t="s">
        <v>131</v>
      </c>
      <c r="L4112" t="s">
        <v>12024</v>
      </c>
      <c r="M4112" t="s">
        <v>12025</v>
      </c>
      <c r="N4112">
        <v>6.3658333330000003</v>
      </c>
      <c r="O4112">
        <v>0</v>
      </c>
      <c r="P4112">
        <v>1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6.3658330000000003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2179894</v>
      </c>
      <c r="B4113">
        <v>1</v>
      </c>
      <c r="C4113" t="s">
        <v>76</v>
      </c>
      <c r="D4113" t="s">
        <v>96</v>
      </c>
      <c r="E4113" t="s">
        <v>186</v>
      </c>
      <c r="F4113" t="s">
        <v>2266</v>
      </c>
      <c r="G4113" t="s">
        <v>136</v>
      </c>
      <c r="H4113" t="s">
        <v>47</v>
      </c>
      <c r="I4113" t="s">
        <v>129</v>
      </c>
      <c r="J4113" t="s">
        <v>130</v>
      </c>
      <c r="K4113" t="s">
        <v>131</v>
      </c>
      <c r="L4113" t="s">
        <v>12026</v>
      </c>
      <c r="M4113" t="s">
        <v>12027</v>
      </c>
      <c r="N4113">
        <v>0.36638888800000002</v>
      </c>
      <c r="O4113">
        <v>117</v>
      </c>
      <c r="P4113">
        <v>1654</v>
      </c>
      <c r="Q4113">
        <v>0</v>
      </c>
      <c r="R4113">
        <v>0</v>
      </c>
      <c r="S4113">
        <v>0</v>
      </c>
      <c r="T4113">
        <v>0</v>
      </c>
      <c r="U4113">
        <v>42.8675</v>
      </c>
      <c r="V4113">
        <v>606.00722099999996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2179901</v>
      </c>
      <c r="B4114">
        <v>1</v>
      </c>
      <c r="C4114" t="s">
        <v>77</v>
      </c>
      <c r="D4114" t="s">
        <v>108</v>
      </c>
      <c r="E4114" t="s">
        <v>181</v>
      </c>
      <c r="F4114" t="s">
        <v>12028</v>
      </c>
      <c r="G4114" t="s">
        <v>194</v>
      </c>
      <c r="H4114" t="s">
        <v>46</v>
      </c>
      <c r="I4114" t="s">
        <v>129</v>
      </c>
      <c r="J4114" t="s">
        <v>130</v>
      </c>
      <c r="K4114" t="s">
        <v>131</v>
      </c>
      <c r="L4114" t="s">
        <v>12029</v>
      </c>
      <c r="M4114" t="s">
        <v>12030</v>
      </c>
      <c r="N4114">
        <v>1.8025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2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3.605</v>
      </c>
    </row>
    <row r="4115" spans="1:26" x14ac:dyDescent="0.25">
      <c r="A4115">
        <v>2179910</v>
      </c>
      <c r="B4115">
        <v>1</v>
      </c>
      <c r="C4115" t="s">
        <v>77</v>
      </c>
      <c r="D4115" t="s">
        <v>123</v>
      </c>
      <c r="E4115" t="s">
        <v>126</v>
      </c>
      <c r="F4115" t="s">
        <v>12031</v>
      </c>
      <c r="G4115" t="s">
        <v>128</v>
      </c>
      <c r="H4115" t="s">
        <v>46</v>
      </c>
      <c r="I4115" t="s">
        <v>129</v>
      </c>
      <c r="J4115" t="s">
        <v>130</v>
      </c>
      <c r="K4115" t="s">
        <v>131</v>
      </c>
      <c r="L4115" t="s">
        <v>12032</v>
      </c>
      <c r="M4115" t="s">
        <v>12033</v>
      </c>
      <c r="N4115">
        <v>8.6816666659999999</v>
      </c>
      <c r="O4115">
        <v>0</v>
      </c>
      <c r="P4115">
        <v>67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581.67166699999996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2179902</v>
      </c>
      <c r="B4116">
        <v>1</v>
      </c>
      <c r="C4116" t="s">
        <v>76</v>
      </c>
      <c r="D4116" t="s">
        <v>85</v>
      </c>
      <c r="E4116" t="s">
        <v>181</v>
      </c>
      <c r="F4116" t="s">
        <v>12034</v>
      </c>
      <c r="G4116" t="s">
        <v>194</v>
      </c>
      <c r="H4116" t="s">
        <v>46</v>
      </c>
      <c r="I4116" t="s">
        <v>129</v>
      </c>
      <c r="J4116" t="s">
        <v>130</v>
      </c>
      <c r="K4116" t="s">
        <v>131</v>
      </c>
      <c r="L4116" t="s">
        <v>12035</v>
      </c>
      <c r="M4116" t="s">
        <v>12036</v>
      </c>
      <c r="N4116">
        <v>1.778888888</v>
      </c>
      <c r="O4116">
        <v>0</v>
      </c>
      <c r="P4116">
        <v>2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3.5577779999999999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2179920</v>
      </c>
      <c r="B4117">
        <v>1</v>
      </c>
      <c r="C4117" t="s">
        <v>77</v>
      </c>
      <c r="D4117" t="s">
        <v>110</v>
      </c>
      <c r="E4117" t="s">
        <v>181</v>
      </c>
      <c r="F4117" t="s">
        <v>12037</v>
      </c>
      <c r="G4117" t="s">
        <v>194</v>
      </c>
      <c r="H4117" t="s">
        <v>46</v>
      </c>
      <c r="I4117" t="s">
        <v>129</v>
      </c>
      <c r="J4117" t="s">
        <v>130</v>
      </c>
      <c r="K4117" t="s">
        <v>131</v>
      </c>
      <c r="L4117" t="s">
        <v>12038</v>
      </c>
      <c r="M4117" t="s">
        <v>12039</v>
      </c>
      <c r="N4117">
        <v>5.48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1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5.48</v>
      </c>
    </row>
    <row r="4118" spans="1:26" x14ac:dyDescent="0.25">
      <c r="A4118">
        <v>2179913</v>
      </c>
      <c r="B4118">
        <v>1</v>
      </c>
      <c r="C4118" t="s">
        <v>77</v>
      </c>
      <c r="D4118" t="s">
        <v>116</v>
      </c>
      <c r="E4118" t="s">
        <v>181</v>
      </c>
      <c r="F4118" t="s">
        <v>12040</v>
      </c>
      <c r="G4118" t="s">
        <v>287</v>
      </c>
      <c r="H4118" t="s">
        <v>46</v>
      </c>
      <c r="I4118" t="s">
        <v>129</v>
      </c>
      <c r="J4118" t="s">
        <v>130</v>
      </c>
      <c r="K4118" t="s">
        <v>131</v>
      </c>
      <c r="L4118" t="s">
        <v>12041</v>
      </c>
      <c r="M4118" t="s">
        <v>12042</v>
      </c>
      <c r="N4118">
        <v>1.3338888879999999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1.3338890000000001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2179909</v>
      </c>
      <c r="B4119">
        <v>1</v>
      </c>
      <c r="C4119" t="s">
        <v>77</v>
      </c>
      <c r="D4119" t="s">
        <v>109</v>
      </c>
      <c r="E4119" t="s">
        <v>161</v>
      </c>
      <c r="F4119" t="s">
        <v>11452</v>
      </c>
      <c r="G4119" t="s">
        <v>12043</v>
      </c>
      <c r="H4119" t="s">
        <v>46</v>
      </c>
      <c r="I4119" t="s">
        <v>129</v>
      </c>
      <c r="J4119" t="s">
        <v>130</v>
      </c>
      <c r="K4119" t="s">
        <v>131</v>
      </c>
      <c r="L4119" t="s">
        <v>12044</v>
      </c>
      <c r="M4119" t="s">
        <v>12045</v>
      </c>
      <c r="N4119">
        <v>5.0324999999999998</v>
      </c>
      <c r="O4119">
        <v>0</v>
      </c>
      <c r="P4119">
        <v>0</v>
      </c>
      <c r="Q4119">
        <v>0</v>
      </c>
      <c r="R4119">
        <v>0</v>
      </c>
      <c r="S4119">
        <v>1</v>
      </c>
      <c r="T4119">
        <v>51</v>
      </c>
      <c r="U4119">
        <v>0</v>
      </c>
      <c r="V4119">
        <v>0</v>
      </c>
      <c r="W4119">
        <v>0</v>
      </c>
      <c r="X4119">
        <v>0</v>
      </c>
      <c r="Y4119">
        <v>5.0324999999999998</v>
      </c>
      <c r="Z4119">
        <v>256.65750000000003</v>
      </c>
    </row>
    <row r="4120" spans="1:26" x14ac:dyDescent="0.25">
      <c r="A4120">
        <v>2179917</v>
      </c>
      <c r="B4120">
        <v>1</v>
      </c>
      <c r="C4120" t="s">
        <v>76</v>
      </c>
      <c r="D4120" t="s">
        <v>84</v>
      </c>
      <c r="E4120" t="s">
        <v>186</v>
      </c>
      <c r="F4120" t="s">
        <v>11880</v>
      </c>
      <c r="G4120" t="s">
        <v>636</v>
      </c>
      <c r="H4120" t="s">
        <v>47</v>
      </c>
      <c r="I4120" t="s">
        <v>129</v>
      </c>
      <c r="J4120" t="s">
        <v>15</v>
      </c>
      <c r="K4120" t="s">
        <v>131</v>
      </c>
      <c r="L4120" t="s">
        <v>12046</v>
      </c>
      <c r="M4120" t="s">
        <v>12047</v>
      </c>
      <c r="N4120">
        <v>0.47472222200000003</v>
      </c>
      <c r="O4120">
        <v>12</v>
      </c>
      <c r="P4120">
        <v>3255</v>
      </c>
      <c r="Q4120">
        <v>0</v>
      </c>
      <c r="R4120">
        <v>0</v>
      </c>
      <c r="S4120">
        <v>0</v>
      </c>
      <c r="T4120">
        <v>0</v>
      </c>
      <c r="U4120">
        <v>5.6966669999999997</v>
      </c>
      <c r="V4120">
        <v>1545.2208330000001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2179912</v>
      </c>
      <c r="B4121">
        <v>1</v>
      </c>
      <c r="C4121" t="s">
        <v>77</v>
      </c>
      <c r="D4121" t="s">
        <v>123</v>
      </c>
      <c r="E4121" t="s">
        <v>181</v>
      </c>
      <c r="F4121" t="s">
        <v>12048</v>
      </c>
      <c r="G4121" t="s">
        <v>194</v>
      </c>
      <c r="H4121" t="s">
        <v>46</v>
      </c>
      <c r="I4121" t="s">
        <v>129</v>
      </c>
      <c r="J4121" t="s">
        <v>130</v>
      </c>
      <c r="K4121" t="s">
        <v>131</v>
      </c>
      <c r="L4121" t="s">
        <v>12049</v>
      </c>
      <c r="M4121" t="s">
        <v>12050</v>
      </c>
      <c r="N4121">
        <v>8.9852777770000003</v>
      </c>
      <c r="O4121">
        <v>0</v>
      </c>
      <c r="P4121">
        <v>1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8.9852779999999992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2179915</v>
      </c>
      <c r="B4122">
        <v>1</v>
      </c>
      <c r="C4122" t="s">
        <v>76</v>
      </c>
      <c r="D4122" t="s">
        <v>81</v>
      </c>
      <c r="E4122" t="s">
        <v>813</v>
      </c>
      <c r="F4122" t="s">
        <v>12051</v>
      </c>
      <c r="G4122" t="s">
        <v>136</v>
      </c>
      <c r="H4122" t="s">
        <v>47</v>
      </c>
      <c r="I4122" t="s">
        <v>129</v>
      </c>
      <c r="J4122" t="s">
        <v>130</v>
      </c>
      <c r="K4122" t="s">
        <v>131</v>
      </c>
      <c r="L4122" t="s">
        <v>12052</v>
      </c>
      <c r="M4122" t="s">
        <v>12053</v>
      </c>
      <c r="N4122">
        <v>0.510833333</v>
      </c>
      <c r="O4122">
        <v>38</v>
      </c>
      <c r="P4122">
        <v>9449</v>
      </c>
      <c r="Q4122">
        <v>0</v>
      </c>
      <c r="R4122">
        <v>0</v>
      </c>
      <c r="S4122">
        <v>0</v>
      </c>
      <c r="T4122">
        <v>0</v>
      </c>
      <c r="U4122">
        <v>19.411667000000001</v>
      </c>
      <c r="V4122">
        <v>4826.8641639999996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2179919</v>
      </c>
      <c r="B4123">
        <v>1</v>
      </c>
      <c r="C4123" t="s">
        <v>76</v>
      </c>
      <c r="D4123" t="s">
        <v>88</v>
      </c>
      <c r="E4123" t="s">
        <v>181</v>
      </c>
      <c r="F4123" t="s">
        <v>12054</v>
      </c>
      <c r="G4123" t="s">
        <v>636</v>
      </c>
      <c r="H4123" t="s">
        <v>46</v>
      </c>
      <c r="I4123" t="s">
        <v>129</v>
      </c>
      <c r="J4123" t="s">
        <v>130</v>
      </c>
      <c r="K4123" t="s">
        <v>131</v>
      </c>
      <c r="L4123" t="s">
        <v>12055</v>
      </c>
      <c r="M4123" t="s">
        <v>12056</v>
      </c>
      <c r="N4123">
        <v>2.4258333329999999</v>
      </c>
      <c r="O4123">
        <v>0</v>
      </c>
      <c r="P4123">
        <v>13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31.535833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2179933</v>
      </c>
      <c r="B4124">
        <v>1</v>
      </c>
      <c r="C4124" t="s">
        <v>76</v>
      </c>
      <c r="D4124" t="s">
        <v>99</v>
      </c>
      <c r="E4124" t="s">
        <v>181</v>
      </c>
      <c r="F4124" t="s">
        <v>12057</v>
      </c>
      <c r="G4124" t="s">
        <v>287</v>
      </c>
      <c r="H4124" t="s">
        <v>46</v>
      </c>
      <c r="I4124" t="s">
        <v>129</v>
      </c>
      <c r="J4124" t="s">
        <v>130</v>
      </c>
      <c r="K4124" t="s">
        <v>131</v>
      </c>
      <c r="L4124" t="s">
        <v>12058</v>
      </c>
      <c r="M4124" t="s">
        <v>12059</v>
      </c>
      <c r="N4124">
        <v>0.63388888799999998</v>
      </c>
      <c r="O4124">
        <v>0</v>
      </c>
      <c r="P4124">
        <v>7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4.4372220000000002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2179923</v>
      </c>
      <c r="B4125">
        <v>1</v>
      </c>
      <c r="C4125" t="s">
        <v>76</v>
      </c>
      <c r="D4125" t="s">
        <v>96</v>
      </c>
      <c r="E4125" t="s">
        <v>186</v>
      </c>
      <c r="F4125" t="s">
        <v>2806</v>
      </c>
      <c r="G4125" t="s">
        <v>145</v>
      </c>
      <c r="H4125" t="s">
        <v>47</v>
      </c>
      <c r="I4125" t="s">
        <v>129</v>
      </c>
      <c r="J4125" t="s">
        <v>130</v>
      </c>
      <c r="K4125" t="s">
        <v>131</v>
      </c>
      <c r="L4125" t="s">
        <v>12060</v>
      </c>
      <c r="M4125" t="s">
        <v>12061</v>
      </c>
      <c r="N4125">
        <v>1.1516666659999999</v>
      </c>
      <c r="O4125">
        <v>47</v>
      </c>
      <c r="P4125">
        <v>408</v>
      </c>
      <c r="Q4125">
        <v>0</v>
      </c>
      <c r="R4125">
        <v>0</v>
      </c>
      <c r="S4125">
        <v>0</v>
      </c>
      <c r="T4125">
        <v>0</v>
      </c>
      <c r="U4125">
        <v>54.128332999999998</v>
      </c>
      <c r="V4125">
        <v>469.88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2179921</v>
      </c>
      <c r="B4126">
        <v>1</v>
      </c>
      <c r="C4126" t="s">
        <v>76</v>
      </c>
      <c r="D4126" t="s">
        <v>79</v>
      </c>
      <c r="E4126" t="s">
        <v>143</v>
      </c>
      <c r="F4126" t="s">
        <v>12062</v>
      </c>
      <c r="G4126" t="s">
        <v>366</v>
      </c>
      <c r="H4126" t="s">
        <v>47</v>
      </c>
      <c r="I4126" t="s">
        <v>129</v>
      </c>
      <c r="J4126" t="s">
        <v>130</v>
      </c>
      <c r="K4126" t="s">
        <v>251</v>
      </c>
      <c r="L4126" t="s">
        <v>12063</v>
      </c>
      <c r="M4126" t="s">
        <v>12064</v>
      </c>
      <c r="N4126">
        <v>2.0186111109999998</v>
      </c>
      <c r="O4126">
        <v>10</v>
      </c>
      <c r="P4126">
        <v>78</v>
      </c>
      <c r="Q4126">
        <v>0</v>
      </c>
      <c r="R4126">
        <v>0</v>
      </c>
      <c r="S4126">
        <v>0</v>
      </c>
      <c r="T4126">
        <v>0</v>
      </c>
      <c r="U4126">
        <v>20.186111</v>
      </c>
      <c r="V4126">
        <v>157.45166699999999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2179924</v>
      </c>
      <c r="B4127">
        <v>1</v>
      </c>
      <c r="C4127" t="s">
        <v>77</v>
      </c>
      <c r="D4127" t="s">
        <v>123</v>
      </c>
      <c r="E4127" t="s">
        <v>161</v>
      </c>
      <c r="F4127" t="s">
        <v>12065</v>
      </c>
      <c r="G4127" t="s">
        <v>402</v>
      </c>
      <c r="H4127" t="s">
        <v>46</v>
      </c>
      <c r="I4127" t="s">
        <v>129</v>
      </c>
      <c r="J4127" t="s">
        <v>130</v>
      </c>
      <c r="K4127" t="s">
        <v>131</v>
      </c>
      <c r="L4127" t="s">
        <v>12066</v>
      </c>
      <c r="M4127" t="s">
        <v>12067</v>
      </c>
      <c r="N4127">
        <v>4.3633333329999999</v>
      </c>
      <c r="O4127">
        <v>2</v>
      </c>
      <c r="P4127">
        <v>113</v>
      </c>
      <c r="Q4127">
        <v>0</v>
      </c>
      <c r="R4127">
        <v>0</v>
      </c>
      <c r="S4127">
        <v>0</v>
      </c>
      <c r="T4127">
        <v>0</v>
      </c>
      <c r="U4127">
        <v>8.7266670000000008</v>
      </c>
      <c r="V4127">
        <v>493.056667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2179955</v>
      </c>
      <c r="B4128">
        <v>1</v>
      </c>
      <c r="C4128" t="s">
        <v>77</v>
      </c>
      <c r="D4128" t="s">
        <v>118</v>
      </c>
      <c r="E4128" t="s">
        <v>181</v>
      </c>
      <c r="F4128" t="s">
        <v>12068</v>
      </c>
      <c r="G4128" t="s">
        <v>194</v>
      </c>
      <c r="H4128" t="s">
        <v>46</v>
      </c>
      <c r="I4128" t="s">
        <v>129</v>
      </c>
      <c r="J4128" t="s">
        <v>130</v>
      </c>
      <c r="K4128" t="s">
        <v>131</v>
      </c>
      <c r="L4128" t="s">
        <v>12069</v>
      </c>
      <c r="M4128" t="s">
        <v>12070</v>
      </c>
      <c r="N4128">
        <v>2.13</v>
      </c>
      <c r="O4128">
        <v>0</v>
      </c>
      <c r="P4128">
        <v>1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2.13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2179937</v>
      </c>
      <c r="B4129">
        <v>1</v>
      </c>
      <c r="C4129" t="s">
        <v>76</v>
      </c>
      <c r="D4129" t="s">
        <v>97</v>
      </c>
      <c r="E4129" t="s">
        <v>126</v>
      </c>
      <c r="F4129" t="s">
        <v>12071</v>
      </c>
      <c r="G4129" t="s">
        <v>128</v>
      </c>
      <c r="H4129" t="s">
        <v>46</v>
      </c>
      <c r="I4129" t="s">
        <v>129</v>
      </c>
      <c r="J4129" t="s">
        <v>130</v>
      </c>
      <c r="K4129" t="s">
        <v>131</v>
      </c>
      <c r="L4129" t="s">
        <v>12072</v>
      </c>
      <c r="M4129" t="s">
        <v>12073</v>
      </c>
      <c r="N4129">
        <v>1.0322222219999999</v>
      </c>
      <c r="O4129">
        <v>0</v>
      </c>
      <c r="P4129">
        <v>18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18.579999999999998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2179936</v>
      </c>
      <c r="B4130">
        <v>1</v>
      </c>
      <c r="C4130" t="s">
        <v>76</v>
      </c>
      <c r="D4130" t="s">
        <v>92</v>
      </c>
      <c r="E4130" t="s">
        <v>126</v>
      </c>
      <c r="F4130" t="s">
        <v>12074</v>
      </c>
      <c r="G4130" t="s">
        <v>140</v>
      </c>
      <c r="H4130" t="s">
        <v>46</v>
      </c>
      <c r="I4130" t="s">
        <v>129</v>
      </c>
      <c r="J4130" t="s">
        <v>130</v>
      </c>
      <c r="K4130" t="s">
        <v>131</v>
      </c>
      <c r="L4130" t="s">
        <v>12075</v>
      </c>
      <c r="M4130" t="s">
        <v>12076</v>
      </c>
      <c r="N4130">
        <v>1.8005555550000001</v>
      </c>
      <c r="O4130">
        <v>0</v>
      </c>
      <c r="P4130">
        <v>0</v>
      </c>
      <c r="Q4130">
        <v>0</v>
      </c>
      <c r="R4130">
        <v>69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124.238333</v>
      </c>
      <c r="Y4130">
        <v>0</v>
      </c>
      <c r="Z4130">
        <v>0</v>
      </c>
    </row>
    <row r="4131" spans="1:26" x14ac:dyDescent="0.25">
      <c r="A4131">
        <v>2179942</v>
      </c>
      <c r="B4131">
        <v>1</v>
      </c>
      <c r="C4131" t="s">
        <v>77</v>
      </c>
      <c r="D4131" t="s">
        <v>116</v>
      </c>
      <c r="E4131" t="s">
        <v>126</v>
      </c>
      <c r="F4131" t="s">
        <v>12077</v>
      </c>
      <c r="G4131" t="s">
        <v>152</v>
      </c>
      <c r="H4131" t="s">
        <v>46</v>
      </c>
      <c r="I4131" t="s">
        <v>129</v>
      </c>
      <c r="J4131" t="s">
        <v>130</v>
      </c>
      <c r="K4131" t="s">
        <v>131</v>
      </c>
      <c r="L4131" t="s">
        <v>11979</v>
      </c>
      <c r="M4131" t="s">
        <v>12078</v>
      </c>
      <c r="N4131">
        <v>1.8658333330000001</v>
      </c>
      <c r="O4131">
        <v>0</v>
      </c>
      <c r="P4131">
        <v>42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78.364999999999995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2179952</v>
      </c>
      <c r="B4132">
        <v>1</v>
      </c>
      <c r="C4132" t="s">
        <v>76</v>
      </c>
      <c r="D4132" t="s">
        <v>99</v>
      </c>
      <c r="E4132" t="s">
        <v>181</v>
      </c>
      <c r="F4132" t="s">
        <v>12079</v>
      </c>
      <c r="G4132" t="s">
        <v>287</v>
      </c>
      <c r="H4132" t="s">
        <v>46</v>
      </c>
      <c r="I4132" t="s">
        <v>129</v>
      </c>
      <c r="J4132" t="s">
        <v>130</v>
      </c>
      <c r="K4132" t="s">
        <v>131</v>
      </c>
      <c r="L4132" t="s">
        <v>12080</v>
      </c>
      <c r="M4132" t="s">
        <v>12081</v>
      </c>
      <c r="N4132">
        <v>2.1749999999999998</v>
      </c>
      <c r="O4132">
        <v>0</v>
      </c>
      <c r="P4132">
        <v>11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23.925000000000001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2179941</v>
      </c>
      <c r="B4133">
        <v>1</v>
      </c>
      <c r="C4133" t="s">
        <v>76</v>
      </c>
      <c r="D4133" t="s">
        <v>78</v>
      </c>
      <c r="E4133" t="s">
        <v>181</v>
      </c>
      <c r="F4133" t="s">
        <v>12082</v>
      </c>
      <c r="G4133" t="s">
        <v>194</v>
      </c>
      <c r="H4133" t="s">
        <v>46</v>
      </c>
      <c r="I4133" t="s">
        <v>129</v>
      </c>
      <c r="J4133" t="s">
        <v>130</v>
      </c>
      <c r="K4133" t="s">
        <v>131</v>
      </c>
      <c r="L4133" t="s">
        <v>12083</v>
      </c>
      <c r="M4133" t="s">
        <v>12084</v>
      </c>
      <c r="N4133">
        <v>3.0188888880000002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3.0188890000000002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2179939</v>
      </c>
      <c r="B4134">
        <v>1</v>
      </c>
      <c r="C4134" t="s">
        <v>77</v>
      </c>
      <c r="D4134" t="s">
        <v>111</v>
      </c>
      <c r="E4134" t="s">
        <v>143</v>
      </c>
      <c r="F4134" t="s">
        <v>838</v>
      </c>
      <c r="G4134" t="s">
        <v>145</v>
      </c>
      <c r="H4134" t="s">
        <v>47</v>
      </c>
      <c r="I4134" t="s">
        <v>129</v>
      </c>
      <c r="J4134" t="s">
        <v>130</v>
      </c>
      <c r="K4134" t="s">
        <v>131</v>
      </c>
      <c r="L4134" t="s">
        <v>12085</v>
      </c>
      <c r="M4134" t="s">
        <v>12086</v>
      </c>
      <c r="N4134">
        <v>0.63777777700000005</v>
      </c>
      <c r="O4134">
        <v>0</v>
      </c>
      <c r="P4134">
        <v>0</v>
      </c>
      <c r="Q4134">
        <v>5</v>
      </c>
      <c r="R4134">
        <v>323</v>
      </c>
      <c r="S4134">
        <v>0</v>
      </c>
      <c r="T4134">
        <v>3</v>
      </c>
      <c r="U4134">
        <v>0</v>
      </c>
      <c r="V4134">
        <v>0</v>
      </c>
      <c r="W4134">
        <v>3.1888890000000001</v>
      </c>
      <c r="X4134">
        <v>206.00222199999999</v>
      </c>
      <c r="Y4134">
        <v>0</v>
      </c>
      <c r="Z4134">
        <v>1.913333</v>
      </c>
    </row>
    <row r="4135" spans="1:26" x14ac:dyDescent="0.25">
      <c r="A4135">
        <v>2179947</v>
      </c>
      <c r="B4135">
        <v>1</v>
      </c>
      <c r="C4135" t="s">
        <v>76</v>
      </c>
      <c r="D4135" t="s">
        <v>104</v>
      </c>
      <c r="E4135" t="s">
        <v>126</v>
      </c>
      <c r="F4135" t="s">
        <v>1368</v>
      </c>
      <c r="G4135" t="s">
        <v>128</v>
      </c>
      <c r="H4135" t="s">
        <v>46</v>
      </c>
      <c r="I4135" t="s">
        <v>129</v>
      </c>
      <c r="J4135" t="s">
        <v>130</v>
      </c>
      <c r="K4135" t="s">
        <v>131</v>
      </c>
      <c r="L4135" t="s">
        <v>12087</v>
      </c>
      <c r="M4135" t="s">
        <v>12088</v>
      </c>
      <c r="N4135">
        <v>4.4708333329999999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36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160.94999999999999</v>
      </c>
    </row>
    <row r="4136" spans="1:26" x14ac:dyDescent="0.25">
      <c r="A4136">
        <v>2179948</v>
      </c>
      <c r="B4136">
        <v>1</v>
      </c>
      <c r="C4136" t="s">
        <v>76</v>
      </c>
      <c r="D4136" t="s">
        <v>93</v>
      </c>
      <c r="E4136" t="s">
        <v>181</v>
      </c>
      <c r="F4136" t="s">
        <v>12089</v>
      </c>
      <c r="G4136" t="s">
        <v>287</v>
      </c>
      <c r="H4136" t="s">
        <v>46</v>
      </c>
      <c r="I4136" t="s">
        <v>129</v>
      </c>
      <c r="J4136" t="s">
        <v>130</v>
      </c>
      <c r="K4136" t="s">
        <v>131</v>
      </c>
      <c r="L4136" t="s">
        <v>12090</v>
      </c>
      <c r="M4136" t="s">
        <v>12091</v>
      </c>
      <c r="N4136">
        <v>1.353888888</v>
      </c>
      <c r="O4136">
        <v>0</v>
      </c>
      <c r="P4136">
        <v>2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2.7077779999999998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2179943</v>
      </c>
      <c r="B4137">
        <v>1</v>
      </c>
      <c r="C4137" t="s">
        <v>76</v>
      </c>
      <c r="D4137" t="s">
        <v>101</v>
      </c>
      <c r="E4137" t="s">
        <v>161</v>
      </c>
      <c r="F4137" t="s">
        <v>11635</v>
      </c>
      <c r="G4137" t="s">
        <v>259</v>
      </c>
      <c r="H4137" t="s">
        <v>46</v>
      </c>
      <c r="I4137" t="s">
        <v>129</v>
      </c>
      <c r="J4137" t="s">
        <v>130</v>
      </c>
      <c r="K4137" t="s">
        <v>131</v>
      </c>
      <c r="L4137" t="s">
        <v>12092</v>
      </c>
      <c r="M4137" t="s">
        <v>12093</v>
      </c>
      <c r="N4137">
        <v>1.7794444439999999</v>
      </c>
      <c r="O4137">
        <v>1</v>
      </c>
      <c r="P4137">
        <v>444</v>
      </c>
      <c r="Q4137">
        <v>0</v>
      </c>
      <c r="R4137">
        <v>0</v>
      </c>
      <c r="S4137">
        <v>0</v>
      </c>
      <c r="T4137">
        <v>0</v>
      </c>
      <c r="U4137">
        <v>1.779444</v>
      </c>
      <c r="V4137">
        <v>790.07333300000005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2179954</v>
      </c>
      <c r="B4138">
        <v>1</v>
      </c>
      <c r="C4138" t="s">
        <v>76</v>
      </c>
      <c r="D4138" t="s">
        <v>95</v>
      </c>
      <c r="E4138" t="s">
        <v>181</v>
      </c>
      <c r="F4138" t="s">
        <v>12094</v>
      </c>
      <c r="G4138" t="s">
        <v>183</v>
      </c>
      <c r="H4138" t="s">
        <v>46</v>
      </c>
      <c r="I4138" t="s">
        <v>129</v>
      </c>
      <c r="J4138" t="s">
        <v>130</v>
      </c>
      <c r="K4138" t="s">
        <v>131</v>
      </c>
      <c r="L4138" t="s">
        <v>12095</v>
      </c>
      <c r="M4138" t="s">
        <v>12096</v>
      </c>
      <c r="N4138">
        <v>3</v>
      </c>
      <c r="O4138">
        <v>0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3</v>
      </c>
      <c r="Y4138">
        <v>0</v>
      </c>
      <c r="Z4138">
        <v>0</v>
      </c>
    </row>
    <row r="4139" spans="1:26" x14ac:dyDescent="0.25">
      <c r="A4139">
        <v>2179949</v>
      </c>
      <c r="B4139">
        <v>1</v>
      </c>
      <c r="C4139" t="s">
        <v>76</v>
      </c>
      <c r="D4139" t="s">
        <v>88</v>
      </c>
      <c r="E4139" t="s">
        <v>186</v>
      </c>
      <c r="F4139" t="s">
        <v>6350</v>
      </c>
      <c r="G4139" t="s">
        <v>136</v>
      </c>
      <c r="H4139" t="s">
        <v>47</v>
      </c>
      <c r="I4139" t="s">
        <v>129</v>
      </c>
      <c r="J4139" t="s">
        <v>130</v>
      </c>
      <c r="K4139" t="s">
        <v>131</v>
      </c>
      <c r="L4139" t="s">
        <v>12097</v>
      </c>
      <c r="M4139" t="s">
        <v>12098</v>
      </c>
      <c r="N4139">
        <v>0.38</v>
      </c>
      <c r="O4139">
        <v>44</v>
      </c>
      <c r="P4139">
        <v>7961</v>
      </c>
      <c r="Q4139">
        <v>0</v>
      </c>
      <c r="R4139">
        <v>0</v>
      </c>
      <c r="S4139">
        <v>0</v>
      </c>
      <c r="T4139">
        <v>0</v>
      </c>
      <c r="U4139">
        <v>16.72</v>
      </c>
      <c r="V4139">
        <v>3025.18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2179965</v>
      </c>
      <c r="B4140">
        <v>1</v>
      </c>
      <c r="C4140" t="s">
        <v>76</v>
      </c>
      <c r="D4140" t="s">
        <v>78</v>
      </c>
      <c r="E4140" t="s">
        <v>181</v>
      </c>
      <c r="F4140" t="s">
        <v>12099</v>
      </c>
      <c r="G4140" t="s">
        <v>163</v>
      </c>
      <c r="H4140" t="s">
        <v>46</v>
      </c>
      <c r="I4140" t="s">
        <v>129</v>
      </c>
      <c r="J4140" t="s">
        <v>130</v>
      </c>
      <c r="K4140" t="s">
        <v>131</v>
      </c>
      <c r="L4140" t="s">
        <v>12100</v>
      </c>
      <c r="M4140" t="s">
        <v>12084</v>
      </c>
      <c r="N4140">
        <v>2.6261111110000002</v>
      </c>
      <c r="O4140">
        <v>0</v>
      </c>
      <c r="P4140">
        <v>1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2.6261109999999999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2179957</v>
      </c>
      <c r="B4141">
        <v>1</v>
      </c>
      <c r="C4141" t="s">
        <v>77</v>
      </c>
      <c r="D4141" t="s">
        <v>108</v>
      </c>
      <c r="E4141" t="s">
        <v>126</v>
      </c>
      <c r="F4141" t="s">
        <v>12101</v>
      </c>
      <c r="G4141" t="s">
        <v>128</v>
      </c>
      <c r="H4141" t="s">
        <v>46</v>
      </c>
      <c r="I4141" t="s">
        <v>129</v>
      </c>
      <c r="J4141" t="s">
        <v>130</v>
      </c>
      <c r="K4141" t="s">
        <v>131</v>
      </c>
      <c r="L4141" t="s">
        <v>12102</v>
      </c>
      <c r="M4141" t="s">
        <v>12103</v>
      </c>
      <c r="N4141">
        <v>1.000555555</v>
      </c>
      <c r="O4141">
        <v>0</v>
      </c>
      <c r="P4141">
        <v>8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8.0044439999999994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2179961</v>
      </c>
      <c r="B4142">
        <v>1</v>
      </c>
      <c r="C4142" t="s">
        <v>76</v>
      </c>
      <c r="D4142" t="s">
        <v>95</v>
      </c>
      <c r="E4142" t="s">
        <v>181</v>
      </c>
      <c r="F4142" t="s">
        <v>12104</v>
      </c>
      <c r="G4142" t="s">
        <v>194</v>
      </c>
      <c r="H4142" t="s">
        <v>46</v>
      </c>
      <c r="I4142" t="s">
        <v>129</v>
      </c>
      <c r="J4142" t="s">
        <v>130</v>
      </c>
      <c r="K4142" t="s">
        <v>131</v>
      </c>
      <c r="L4142" t="s">
        <v>12105</v>
      </c>
      <c r="M4142" t="s">
        <v>12106</v>
      </c>
      <c r="N4142">
        <v>1.574166666</v>
      </c>
      <c r="O4142">
        <v>0</v>
      </c>
      <c r="P4142">
        <v>0</v>
      </c>
      <c r="Q4142">
        <v>0</v>
      </c>
      <c r="R4142">
        <v>2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3.148333</v>
      </c>
      <c r="Y4142">
        <v>0</v>
      </c>
      <c r="Z4142">
        <v>0</v>
      </c>
    </row>
    <row r="4143" spans="1:26" x14ac:dyDescent="0.25">
      <c r="A4143">
        <v>2179959</v>
      </c>
      <c r="B4143">
        <v>1</v>
      </c>
      <c r="C4143" t="s">
        <v>76</v>
      </c>
      <c r="D4143" t="s">
        <v>81</v>
      </c>
      <c r="E4143" t="s">
        <v>161</v>
      </c>
      <c r="F4143" t="s">
        <v>12107</v>
      </c>
      <c r="G4143" t="s">
        <v>636</v>
      </c>
      <c r="H4143" t="s">
        <v>46</v>
      </c>
      <c r="I4143" t="s">
        <v>129</v>
      </c>
      <c r="J4143" t="s">
        <v>15</v>
      </c>
      <c r="K4143" t="s">
        <v>131</v>
      </c>
      <c r="L4143" t="s">
        <v>12108</v>
      </c>
      <c r="M4143" t="s">
        <v>12109</v>
      </c>
      <c r="N4143">
        <v>13.783611111000001</v>
      </c>
      <c r="O4143">
        <v>1</v>
      </c>
      <c r="P4143">
        <v>94</v>
      </c>
      <c r="Q4143">
        <v>0</v>
      </c>
      <c r="R4143">
        <v>0</v>
      </c>
      <c r="S4143">
        <v>0</v>
      </c>
      <c r="T4143">
        <v>0</v>
      </c>
      <c r="U4143">
        <v>13.783611000000001</v>
      </c>
      <c r="V4143">
        <v>1295.6594439999999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2179960</v>
      </c>
      <c r="B4144">
        <v>1</v>
      </c>
      <c r="C4144" t="s">
        <v>76</v>
      </c>
      <c r="D4144" t="s">
        <v>100</v>
      </c>
      <c r="E4144" t="s">
        <v>181</v>
      </c>
      <c r="F4144" t="s">
        <v>12110</v>
      </c>
      <c r="G4144" t="s">
        <v>194</v>
      </c>
      <c r="H4144" t="s">
        <v>46</v>
      </c>
      <c r="I4144" t="s">
        <v>129</v>
      </c>
      <c r="J4144" t="s">
        <v>130</v>
      </c>
      <c r="K4144" t="s">
        <v>131</v>
      </c>
      <c r="L4144" t="s">
        <v>12111</v>
      </c>
      <c r="M4144" t="s">
        <v>12112</v>
      </c>
      <c r="N4144">
        <v>1.493333333</v>
      </c>
      <c r="O4144">
        <v>0</v>
      </c>
      <c r="P4144">
        <v>1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1.493333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2179975</v>
      </c>
      <c r="B4145">
        <v>1</v>
      </c>
      <c r="C4145" t="s">
        <v>76</v>
      </c>
      <c r="D4145" t="s">
        <v>91</v>
      </c>
      <c r="E4145" t="s">
        <v>181</v>
      </c>
      <c r="F4145" t="s">
        <v>12113</v>
      </c>
      <c r="G4145" t="s">
        <v>194</v>
      </c>
      <c r="H4145" t="s">
        <v>46</v>
      </c>
      <c r="I4145" t="s">
        <v>129</v>
      </c>
      <c r="J4145" t="s">
        <v>130</v>
      </c>
      <c r="K4145" t="s">
        <v>131</v>
      </c>
      <c r="L4145" t="s">
        <v>12114</v>
      </c>
      <c r="M4145" t="s">
        <v>12115</v>
      </c>
      <c r="N4145">
        <v>2.144722222</v>
      </c>
      <c r="O4145">
        <v>0</v>
      </c>
      <c r="P4145">
        <v>0</v>
      </c>
      <c r="Q4145">
        <v>0</v>
      </c>
      <c r="R4145">
        <v>9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19.302499999999998</v>
      </c>
      <c r="Y4145">
        <v>0</v>
      </c>
      <c r="Z4145">
        <v>0</v>
      </c>
    </row>
    <row r="4146" spans="1:26" x14ac:dyDescent="0.25">
      <c r="A4146">
        <v>2179969</v>
      </c>
      <c r="B4146">
        <v>1</v>
      </c>
      <c r="C4146" t="s">
        <v>76</v>
      </c>
      <c r="D4146" t="s">
        <v>92</v>
      </c>
      <c r="E4146" t="s">
        <v>181</v>
      </c>
      <c r="F4146" t="s">
        <v>12116</v>
      </c>
      <c r="G4146" t="s">
        <v>194</v>
      </c>
      <c r="H4146" t="s">
        <v>46</v>
      </c>
      <c r="I4146" t="s">
        <v>129</v>
      </c>
      <c r="J4146" t="s">
        <v>130</v>
      </c>
      <c r="K4146" t="s">
        <v>131</v>
      </c>
      <c r="L4146" t="s">
        <v>12117</v>
      </c>
      <c r="M4146" t="s">
        <v>12118</v>
      </c>
      <c r="N4146">
        <v>8.1394444440000004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1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8.1394439999999992</v>
      </c>
    </row>
    <row r="4147" spans="1:26" x14ac:dyDescent="0.25">
      <c r="A4147">
        <v>2179962</v>
      </c>
      <c r="B4147">
        <v>1</v>
      </c>
      <c r="C4147" t="s">
        <v>77</v>
      </c>
      <c r="D4147" t="s">
        <v>122</v>
      </c>
      <c r="E4147" t="s">
        <v>126</v>
      </c>
      <c r="F4147" t="s">
        <v>12119</v>
      </c>
      <c r="G4147" t="s">
        <v>128</v>
      </c>
      <c r="H4147" t="s">
        <v>46</v>
      </c>
      <c r="I4147" t="s">
        <v>129</v>
      </c>
      <c r="J4147" t="s">
        <v>130</v>
      </c>
      <c r="K4147" t="s">
        <v>131</v>
      </c>
      <c r="L4147" t="s">
        <v>12120</v>
      </c>
      <c r="M4147" t="s">
        <v>12121</v>
      </c>
      <c r="N4147">
        <v>1.094166666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10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10.941667000000001</v>
      </c>
    </row>
    <row r="4148" spans="1:26" x14ac:dyDescent="0.25">
      <c r="A4148">
        <v>2179964</v>
      </c>
      <c r="B4148">
        <v>1</v>
      </c>
      <c r="C4148" t="s">
        <v>77</v>
      </c>
      <c r="D4148" t="s">
        <v>123</v>
      </c>
      <c r="E4148" t="s">
        <v>134</v>
      </c>
      <c r="F4148" t="s">
        <v>1859</v>
      </c>
      <c r="G4148" t="s">
        <v>136</v>
      </c>
      <c r="H4148" t="s">
        <v>47</v>
      </c>
      <c r="I4148" t="s">
        <v>129</v>
      </c>
      <c r="J4148" t="s">
        <v>130</v>
      </c>
      <c r="K4148" t="s">
        <v>131</v>
      </c>
      <c r="L4148" t="s">
        <v>12122</v>
      </c>
      <c r="M4148" t="s">
        <v>12123</v>
      </c>
      <c r="N4148">
        <v>8.4938888880000007</v>
      </c>
      <c r="O4148">
        <v>98</v>
      </c>
      <c r="P4148">
        <v>141</v>
      </c>
      <c r="Q4148">
        <v>0</v>
      </c>
      <c r="R4148">
        <v>0</v>
      </c>
      <c r="S4148">
        <v>0</v>
      </c>
      <c r="T4148">
        <v>0</v>
      </c>
      <c r="U4148">
        <v>832.40111100000001</v>
      </c>
      <c r="V4148">
        <v>1197.6383330000001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2179981</v>
      </c>
      <c r="B4149">
        <v>1</v>
      </c>
      <c r="C4149" t="s">
        <v>76</v>
      </c>
      <c r="D4149" t="s">
        <v>99</v>
      </c>
      <c r="E4149" t="s">
        <v>181</v>
      </c>
      <c r="F4149" t="s">
        <v>11903</v>
      </c>
      <c r="G4149" t="s">
        <v>1384</v>
      </c>
      <c r="H4149" t="s">
        <v>46</v>
      </c>
      <c r="I4149" t="s">
        <v>129</v>
      </c>
      <c r="J4149" t="s">
        <v>130</v>
      </c>
      <c r="K4149" t="s">
        <v>131</v>
      </c>
      <c r="L4149" t="s">
        <v>12124</v>
      </c>
      <c r="M4149" t="s">
        <v>12125</v>
      </c>
      <c r="N4149">
        <v>0.75555555500000005</v>
      </c>
      <c r="O4149">
        <v>0</v>
      </c>
      <c r="P4149">
        <v>1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0.75555600000000001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2179979</v>
      </c>
      <c r="B4150">
        <v>1</v>
      </c>
      <c r="C4150" t="s">
        <v>76</v>
      </c>
      <c r="D4150" t="s">
        <v>98</v>
      </c>
      <c r="E4150" t="s">
        <v>126</v>
      </c>
      <c r="F4150" t="s">
        <v>12126</v>
      </c>
      <c r="G4150" t="s">
        <v>128</v>
      </c>
      <c r="H4150" t="s">
        <v>46</v>
      </c>
      <c r="I4150" t="s">
        <v>129</v>
      </c>
      <c r="J4150" t="s">
        <v>130</v>
      </c>
      <c r="K4150" t="s">
        <v>131</v>
      </c>
      <c r="L4150" t="s">
        <v>12127</v>
      </c>
      <c r="M4150" t="s">
        <v>12128</v>
      </c>
      <c r="N4150">
        <v>0.73194444400000003</v>
      </c>
      <c r="O4150">
        <v>0</v>
      </c>
      <c r="P4150">
        <v>0</v>
      </c>
      <c r="Q4150">
        <v>0</v>
      </c>
      <c r="R4150">
        <v>82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60.019444</v>
      </c>
      <c r="Y4150">
        <v>0</v>
      </c>
      <c r="Z4150">
        <v>0</v>
      </c>
    </row>
    <row r="4151" spans="1:26" x14ac:dyDescent="0.25">
      <c r="A4151">
        <v>2179973</v>
      </c>
      <c r="B4151">
        <v>1</v>
      </c>
      <c r="C4151" t="s">
        <v>76</v>
      </c>
      <c r="D4151" t="s">
        <v>95</v>
      </c>
      <c r="E4151" t="s">
        <v>181</v>
      </c>
      <c r="F4151" t="s">
        <v>12129</v>
      </c>
      <c r="G4151" t="s">
        <v>194</v>
      </c>
      <c r="H4151" t="s">
        <v>46</v>
      </c>
      <c r="I4151" t="s">
        <v>129</v>
      </c>
      <c r="J4151" t="s">
        <v>130</v>
      </c>
      <c r="K4151" t="s">
        <v>131</v>
      </c>
      <c r="L4151" t="s">
        <v>12130</v>
      </c>
      <c r="M4151" t="s">
        <v>12131</v>
      </c>
      <c r="N4151">
        <v>4.4044444440000001</v>
      </c>
      <c r="O4151">
        <v>0</v>
      </c>
      <c r="P4151">
        <v>0</v>
      </c>
      <c r="Q4151">
        <v>0</v>
      </c>
      <c r="R4151">
        <v>0</v>
      </c>
      <c r="S4151">
        <v>1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4.4044439999999998</v>
      </c>
      <c r="Z4151">
        <v>0</v>
      </c>
    </row>
    <row r="4152" spans="1:26" x14ac:dyDescent="0.25">
      <c r="A4152">
        <v>2179974</v>
      </c>
      <c r="B4152">
        <v>1</v>
      </c>
      <c r="C4152" t="s">
        <v>76</v>
      </c>
      <c r="D4152" t="s">
        <v>80</v>
      </c>
      <c r="E4152" t="s">
        <v>126</v>
      </c>
      <c r="F4152" t="s">
        <v>12132</v>
      </c>
      <c r="G4152" t="s">
        <v>128</v>
      </c>
      <c r="H4152" t="s">
        <v>46</v>
      </c>
      <c r="I4152" t="s">
        <v>129</v>
      </c>
      <c r="J4152" t="s">
        <v>130</v>
      </c>
      <c r="K4152" t="s">
        <v>131</v>
      </c>
      <c r="L4152" t="s">
        <v>12133</v>
      </c>
      <c r="M4152" t="s">
        <v>12134</v>
      </c>
      <c r="N4152">
        <v>2.4566666659999998</v>
      </c>
      <c r="O4152">
        <v>0</v>
      </c>
      <c r="P4152">
        <v>40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98.266666999999998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2179984</v>
      </c>
      <c r="B4153">
        <v>1</v>
      </c>
      <c r="C4153" t="s">
        <v>77</v>
      </c>
      <c r="D4153" t="s">
        <v>110</v>
      </c>
      <c r="E4153" t="s">
        <v>134</v>
      </c>
      <c r="F4153" t="s">
        <v>12135</v>
      </c>
      <c r="G4153" t="s">
        <v>136</v>
      </c>
      <c r="H4153" t="s">
        <v>47</v>
      </c>
      <c r="I4153" t="s">
        <v>129</v>
      </c>
      <c r="J4153" t="s">
        <v>130</v>
      </c>
      <c r="K4153" t="s">
        <v>131</v>
      </c>
      <c r="L4153" t="s">
        <v>12136</v>
      </c>
      <c r="M4153" t="s">
        <v>12137</v>
      </c>
      <c r="N4153">
        <v>0.53277777699999995</v>
      </c>
      <c r="O4153">
        <v>0</v>
      </c>
      <c r="P4153">
        <v>4</v>
      </c>
      <c r="Q4153">
        <v>0</v>
      </c>
      <c r="R4153">
        <v>0</v>
      </c>
      <c r="S4153">
        <v>21</v>
      </c>
      <c r="T4153">
        <v>1280</v>
      </c>
      <c r="U4153">
        <v>0</v>
      </c>
      <c r="V4153">
        <v>2.1311110000000002</v>
      </c>
      <c r="W4153">
        <v>0</v>
      </c>
      <c r="X4153">
        <v>0</v>
      </c>
      <c r="Y4153">
        <v>11.188333</v>
      </c>
      <c r="Z4153">
        <v>681.955555</v>
      </c>
    </row>
    <row r="4154" spans="1:26" x14ac:dyDescent="0.25">
      <c r="A4154">
        <v>2179972</v>
      </c>
      <c r="B4154">
        <v>1</v>
      </c>
      <c r="C4154" t="s">
        <v>76</v>
      </c>
      <c r="D4154" t="s">
        <v>94</v>
      </c>
      <c r="E4154" t="s">
        <v>186</v>
      </c>
      <c r="F4154" t="s">
        <v>12138</v>
      </c>
      <c r="G4154" t="s">
        <v>201</v>
      </c>
      <c r="H4154" t="s">
        <v>47</v>
      </c>
      <c r="I4154" t="s">
        <v>129</v>
      </c>
      <c r="J4154" t="s">
        <v>130</v>
      </c>
      <c r="K4154" t="s">
        <v>131</v>
      </c>
      <c r="L4154" t="s">
        <v>12139</v>
      </c>
      <c r="M4154" t="s">
        <v>12140</v>
      </c>
      <c r="N4154">
        <v>0.21722222199999999</v>
      </c>
      <c r="O4154">
        <v>21</v>
      </c>
      <c r="P4154">
        <v>66</v>
      </c>
      <c r="Q4154">
        <v>0</v>
      </c>
      <c r="R4154">
        <v>0</v>
      </c>
      <c r="S4154">
        <v>0</v>
      </c>
      <c r="T4154">
        <v>0</v>
      </c>
      <c r="U4154">
        <v>4.5616669999999999</v>
      </c>
      <c r="V4154">
        <v>14.336667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2179980</v>
      </c>
      <c r="B4155">
        <v>1</v>
      </c>
      <c r="C4155" t="s">
        <v>77</v>
      </c>
      <c r="D4155" t="s">
        <v>116</v>
      </c>
      <c r="E4155" t="s">
        <v>126</v>
      </c>
      <c r="F4155" t="s">
        <v>12141</v>
      </c>
      <c r="G4155" t="s">
        <v>128</v>
      </c>
      <c r="H4155" t="s">
        <v>46</v>
      </c>
      <c r="I4155" t="s">
        <v>129</v>
      </c>
      <c r="J4155" t="s">
        <v>130</v>
      </c>
      <c r="K4155" t="s">
        <v>131</v>
      </c>
      <c r="L4155" t="s">
        <v>12142</v>
      </c>
      <c r="M4155" t="s">
        <v>12143</v>
      </c>
      <c r="N4155">
        <v>1.5888888880000001</v>
      </c>
      <c r="O4155">
        <v>0</v>
      </c>
      <c r="P4155">
        <v>73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115.988889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2179977</v>
      </c>
      <c r="B4156">
        <v>1</v>
      </c>
      <c r="C4156" t="s">
        <v>76</v>
      </c>
      <c r="D4156" t="s">
        <v>104</v>
      </c>
      <c r="E4156" t="s">
        <v>181</v>
      </c>
      <c r="F4156" t="s">
        <v>12144</v>
      </c>
      <c r="G4156" t="s">
        <v>194</v>
      </c>
      <c r="H4156" t="s">
        <v>46</v>
      </c>
      <c r="I4156" t="s">
        <v>129</v>
      </c>
      <c r="J4156" t="s">
        <v>130</v>
      </c>
      <c r="K4156" t="s">
        <v>131</v>
      </c>
      <c r="L4156" t="s">
        <v>12145</v>
      </c>
      <c r="M4156" t="s">
        <v>12146</v>
      </c>
      <c r="N4156">
        <v>1.08</v>
      </c>
      <c r="O4156">
        <v>0</v>
      </c>
      <c r="P4156">
        <v>0</v>
      </c>
      <c r="Q4156">
        <v>0</v>
      </c>
      <c r="R4156">
        <v>5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5.4</v>
      </c>
      <c r="Y4156">
        <v>0</v>
      </c>
      <c r="Z4156">
        <v>0</v>
      </c>
    </row>
    <row r="4157" spans="1:26" x14ac:dyDescent="0.25">
      <c r="A4157">
        <v>2179999</v>
      </c>
      <c r="B4157">
        <v>1</v>
      </c>
      <c r="C4157" t="s">
        <v>76</v>
      </c>
      <c r="D4157" t="s">
        <v>89</v>
      </c>
      <c r="E4157" t="s">
        <v>161</v>
      </c>
      <c r="F4157" t="s">
        <v>12147</v>
      </c>
      <c r="G4157" t="s">
        <v>402</v>
      </c>
      <c r="H4157" t="s">
        <v>46</v>
      </c>
      <c r="I4157" t="s">
        <v>129</v>
      </c>
      <c r="J4157" t="s">
        <v>130</v>
      </c>
      <c r="K4157" t="s">
        <v>131</v>
      </c>
      <c r="L4157" t="s">
        <v>12148</v>
      </c>
      <c r="M4157" t="s">
        <v>12149</v>
      </c>
      <c r="N4157">
        <v>1.073611111</v>
      </c>
      <c r="O4157">
        <v>1</v>
      </c>
      <c r="P4157">
        <v>27</v>
      </c>
      <c r="Q4157">
        <v>0</v>
      </c>
      <c r="R4157">
        <v>0</v>
      </c>
      <c r="S4157">
        <v>0</v>
      </c>
      <c r="T4157">
        <v>0</v>
      </c>
      <c r="U4157">
        <v>1.0736110000000001</v>
      </c>
      <c r="V4157">
        <v>28.987500000000001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2179987</v>
      </c>
      <c r="B4158">
        <v>1</v>
      </c>
      <c r="C4158" t="s">
        <v>76</v>
      </c>
      <c r="D4158" t="s">
        <v>96</v>
      </c>
      <c r="E4158" t="s">
        <v>181</v>
      </c>
      <c r="F4158" t="s">
        <v>12150</v>
      </c>
      <c r="G4158" t="s">
        <v>194</v>
      </c>
      <c r="H4158" t="s">
        <v>46</v>
      </c>
      <c r="I4158" t="s">
        <v>129</v>
      </c>
      <c r="J4158" t="s">
        <v>130</v>
      </c>
      <c r="K4158" t="s">
        <v>131</v>
      </c>
      <c r="L4158" t="s">
        <v>12151</v>
      </c>
      <c r="M4158" t="s">
        <v>12152</v>
      </c>
      <c r="N4158">
        <v>2.349722222</v>
      </c>
      <c r="O4158">
        <v>0</v>
      </c>
      <c r="P4158">
        <v>1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2.3497219999999999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2179994</v>
      </c>
      <c r="B4159">
        <v>1</v>
      </c>
      <c r="C4159" t="s">
        <v>76</v>
      </c>
      <c r="D4159" t="s">
        <v>89</v>
      </c>
      <c r="E4159" t="s">
        <v>186</v>
      </c>
      <c r="F4159" t="s">
        <v>12153</v>
      </c>
      <c r="G4159" t="s">
        <v>136</v>
      </c>
      <c r="H4159" t="s">
        <v>47</v>
      </c>
      <c r="I4159" t="s">
        <v>129</v>
      </c>
      <c r="J4159" t="s">
        <v>130</v>
      </c>
      <c r="K4159" t="s">
        <v>131</v>
      </c>
      <c r="L4159" t="s">
        <v>12154</v>
      </c>
      <c r="M4159" t="s">
        <v>12155</v>
      </c>
      <c r="N4159">
        <v>0.68361111100000005</v>
      </c>
      <c r="O4159">
        <v>18</v>
      </c>
      <c r="P4159">
        <v>231</v>
      </c>
      <c r="Q4159">
        <v>0</v>
      </c>
      <c r="R4159">
        <v>0</v>
      </c>
      <c r="S4159">
        <v>0</v>
      </c>
      <c r="T4159">
        <v>0</v>
      </c>
      <c r="U4159">
        <v>12.305</v>
      </c>
      <c r="V4159">
        <v>157.91416699999999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2179983</v>
      </c>
      <c r="B4160">
        <v>1</v>
      </c>
      <c r="C4160" t="s">
        <v>76</v>
      </c>
      <c r="D4160" t="s">
        <v>104</v>
      </c>
      <c r="E4160" t="s">
        <v>126</v>
      </c>
      <c r="F4160" t="s">
        <v>12156</v>
      </c>
      <c r="G4160" t="s">
        <v>128</v>
      </c>
      <c r="H4160" t="s">
        <v>46</v>
      </c>
      <c r="I4160" t="s">
        <v>129</v>
      </c>
      <c r="J4160" t="s">
        <v>130</v>
      </c>
      <c r="K4160" t="s">
        <v>131</v>
      </c>
      <c r="L4160" t="s">
        <v>12157</v>
      </c>
      <c r="M4160" t="s">
        <v>12158</v>
      </c>
      <c r="N4160">
        <v>1.4941666659999999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18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26.895</v>
      </c>
    </row>
    <row r="4161" spans="1:26" x14ac:dyDescent="0.25">
      <c r="A4161">
        <v>2179998</v>
      </c>
      <c r="B4161">
        <v>1</v>
      </c>
      <c r="C4161" t="s">
        <v>76</v>
      </c>
      <c r="D4161" t="s">
        <v>103</v>
      </c>
      <c r="E4161" t="s">
        <v>181</v>
      </c>
      <c r="F4161" t="s">
        <v>12159</v>
      </c>
      <c r="G4161" t="s">
        <v>183</v>
      </c>
      <c r="H4161" t="s">
        <v>46</v>
      </c>
      <c r="I4161" t="s">
        <v>129</v>
      </c>
      <c r="J4161" t="s">
        <v>130</v>
      </c>
      <c r="K4161" t="s">
        <v>131</v>
      </c>
      <c r="L4161" t="s">
        <v>12160</v>
      </c>
      <c r="M4161" t="s">
        <v>12161</v>
      </c>
      <c r="N4161">
        <v>1.1086111110000001</v>
      </c>
      <c r="O4161">
        <v>0</v>
      </c>
      <c r="P4161">
        <v>0</v>
      </c>
      <c r="Q4161">
        <v>0</v>
      </c>
      <c r="R4161">
        <v>4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4.4344440000000001</v>
      </c>
      <c r="Y4161">
        <v>0</v>
      </c>
      <c r="Z4161">
        <v>0</v>
      </c>
    </row>
    <row r="4162" spans="1:26" x14ac:dyDescent="0.25">
      <c r="A4162">
        <v>2179989</v>
      </c>
      <c r="B4162">
        <v>1</v>
      </c>
      <c r="C4162" t="s">
        <v>76</v>
      </c>
      <c r="D4162" t="s">
        <v>102</v>
      </c>
      <c r="E4162" t="s">
        <v>126</v>
      </c>
      <c r="F4162" t="s">
        <v>12162</v>
      </c>
      <c r="G4162" t="s">
        <v>128</v>
      </c>
      <c r="H4162" t="s">
        <v>46</v>
      </c>
      <c r="I4162" t="s">
        <v>129</v>
      </c>
      <c r="J4162" t="s">
        <v>130</v>
      </c>
      <c r="K4162" t="s">
        <v>131</v>
      </c>
      <c r="L4162" t="s">
        <v>12163</v>
      </c>
      <c r="M4162" t="s">
        <v>12164</v>
      </c>
      <c r="N4162">
        <v>0.72361111099999997</v>
      </c>
      <c r="O4162">
        <v>0</v>
      </c>
      <c r="P4162">
        <v>48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34.733333000000002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2179990</v>
      </c>
      <c r="B4163">
        <v>1</v>
      </c>
      <c r="C4163" t="s">
        <v>77</v>
      </c>
      <c r="D4163" t="s">
        <v>119</v>
      </c>
      <c r="E4163" t="s">
        <v>181</v>
      </c>
      <c r="F4163" t="s">
        <v>12165</v>
      </c>
      <c r="G4163" t="s">
        <v>194</v>
      </c>
      <c r="H4163" t="s">
        <v>46</v>
      </c>
      <c r="I4163" t="s">
        <v>129</v>
      </c>
      <c r="J4163" t="s">
        <v>130</v>
      </c>
      <c r="K4163" t="s">
        <v>131</v>
      </c>
      <c r="L4163" t="s">
        <v>12166</v>
      </c>
      <c r="M4163" t="s">
        <v>12167</v>
      </c>
      <c r="N4163">
        <v>2.6019444439999999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1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2.601944</v>
      </c>
    </row>
    <row r="4164" spans="1:26" x14ac:dyDescent="0.25">
      <c r="A4164">
        <v>2179988</v>
      </c>
      <c r="B4164">
        <v>1</v>
      </c>
      <c r="C4164" t="s">
        <v>77</v>
      </c>
      <c r="D4164" t="s">
        <v>109</v>
      </c>
      <c r="E4164" t="s">
        <v>718</v>
      </c>
      <c r="F4164" t="s">
        <v>12168</v>
      </c>
      <c r="G4164" t="s">
        <v>128</v>
      </c>
      <c r="H4164" t="s">
        <v>46</v>
      </c>
      <c r="I4164" t="s">
        <v>129</v>
      </c>
      <c r="J4164" t="s">
        <v>130</v>
      </c>
      <c r="K4164" t="s">
        <v>131</v>
      </c>
      <c r="L4164" t="s">
        <v>12169</v>
      </c>
      <c r="M4164" t="s">
        <v>12170</v>
      </c>
      <c r="N4164">
        <v>0.5575</v>
      </c>
      <c r="O4164">
        <v>0</v>
      </c>
      <c r="P4164">
        <v>23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12.8225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2180005</v>
      </c>
      <c r="B4165">
        <v>1</v>
      </c>
      <c r="C4165" t="s">
        <v>77</v>
      </c>
      <c r="D4165" t="s">
        <v>109</v>
      </c>
      <c r="E4165" t="s">
        <v>181</v>
      </c>
      <c r="F4165" t="s">
        <v>12171</v>
      </c>
      <c r="G4165" t="s">
        <v>194</v>
      </c>
      <c r="H4165" t="s">
        <v>46</v>
      </c>
      <c r="I4165" t="s">
        <v>129</v>
      </c>
      <c r="J4165" t="s">
        <v>130</v>
      </c>
      <c r="K4165" t="s">
        <v>131</v>
      </c>
      <c r="L4165" t="s">
        <v>12172</v>
      </c>
      <c r="M4165" t="s">
        <v>12173</v>
      </c>
      <c r="N4165">
        <v>1.7847222220000001</v>
      </c>
      <c r="O4165">
        <v>0</v>
      </c>
      <c r="P4165">
        <v>1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1.7847219999999999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2179992</v>
      </c>
      <c r="B4166">
        <v>1</v>
      </c>
      <c r="C4166" t="s">
        <v>76</v>
      </c>
      <c r="D4166" t="s">
        <v>89</v>
      </c>
      <c r="E4166" t="s">
        <v>181</v>
      </c>
      <c r="F4166" t="s">
        <v>12174</v>
      </c>
      <c r="G4166" t="s">
        <v>194</v>
      </c>
      <c r="H4166" t="s">
        <v>46</v>
      </c>
      <c r="I4166" t="s">
        <v>129</v>
      </c>
      <c r="J4166" t="s">
        <v>130</v>
      </c>
      <c r="K4166" t="s">
        <v>131</v>
      </c>
      <c r="L4166" t="s">
        <v>12175</v>
      </c>
      <c r="M4166" t="s">
        <v>12176</v>
      </c>
      <c r="N4166">
        <v>2.233333333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1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2.233333</v>
      </c>
    </row>
    <row r="4167" spans="1:26" x14ac:dyDescent="0.25">
      <c r="A4167">
        <v>2180000</v>
      </c>
      <c r="B4167">
        <v>1</v>
      </c>
      <c r="C4167" t="s">
        <v>76</v>
      </c>
      <c r="D4167" t="s">
        <v>88</v>
      </c>
      <c r="E4167" t="s">
        <v>186</v>
      </c>
      <c r="F4167" t="s">
        <v>12177</v>
      </c>
      <c r="G4167" t="s">
        <v>448</v>
      </c>
      <c r="H4167" t="s">
        <v>47</v>
      </c>
      <c r="I4167" t="s">
        <v>129</v>
      </c>
      <c r="J4167" t="s">
        <v>130</v>
      </c>
      <c r="K4167" t="s">
        <v>131</v>
      </c>
      <c r="L4167" t="s">
        <v>12178</v>
      </c>
      <c r="M4167" t="s">
        <v>12179</v>
      </c>
      <c r="N4167">
        <v>4.5158333329999998</v>
      </c>
      <c r="O4167">
        <v>23</v>
      </c>
      <c r="P4167">
        <v>3641</v>
      </c>
      <c r="Q4167">
        <v>0</v>
      </c>
      <c r="R4167">
        <v>0</v>
      </c>
      <c r="S4167">
        <v>0</v>
      </c>
      <c r="T4167">
        <v>0</v>
      </c>
      <c r="U4167">
        <v>103.86416699999999</v>
      </c>
      <c r="V4167">
        <v>16442.149164999999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2180004</v>
      </c>
      <c r="B4168">
        <v>1</v>
      </c>
      <c r="C4168" t="s">
        <v>76</v>
      </c>
      <c r="D4168" t="s">
        <v>104</v>
      </c>
      <c r="E4168" t="s">
        <v>134</v>
      </c>
      <c r="F4168" t="s">
        <v>12180</v>
      </c>
      <c r="G4168" t="s">
        <v>136</v>
      </c>
      <c r="H4168" t="s">
        <v>47</v>
      </c>
      <c r="I4168" t="s">
        <v>129</v>
      </c>
      <c r="J4168" t="s">
        <v>130</v>
      </c>
      <c r="K4168" t="s">
        <v>131</v>
      </c>
      <c r="L4168" t="s">
        <v>12181</v>
      </c>
      <c r="M4168" t="s">
        <v>12182</v>
      </c>
      <c r="N4168">
        <v>0.93722222200000005</v>
      </c>
      <c r="O4168">
        <v>0</v>
      </c>
      <c r="P4168">
        <v>0</v>
      </c>
      <c r="Q4168">
        <v>1</v>
      </c>
      <c r="R4168">
        <v>69</v>
      </c>
      <c r="S4168">
        <v>25</v>
      </c>
      <c r="T4168">
        <v>981</v>
      </c>
      <c r="U4168">
        <v>0</v>
      </c>
      <c r="V4168">
        <v>0</v>
      </c>
      <c r="W4168">
        <v>0.937222</v>
      </c>
      <c r="X4168">
        <v>64.668333000000004</v>
      </c>
      <c r="Y4168">
        <v>23.430555999999999</v>
      </c>
      <c r="Z4168">
        <v>919.41499999999996</v>
      </c>
    </row>
    <row r="4169" spans="1:26" x14ac:dyDescent="0.25">
      <c r="A4169">
        <v>2180006</v>
      </c>
      <c r="B4169">
        <v>1</v>
      </c>
      <c r="C4169" t="s">
        <v>76</v>
      </c>
      <c r="D4169" t="s">
        <v>89</v>
      </c>
      <c r="E4169" t="s">
        <v>126</v>
      </c>
      <c r="F4169" t="s">
        <v>12183</v>
      </c>
      <c r="G4169" t="s">
        <v>140</v>
      </c>
      <c r="H4169" t="s">
        <v>46</v>
      </c>
      <c r="I4169" t="s">
        <v>129</v>
      </c>
      <c r="J4169" t="s">
        <v>130</v>
      </c>
      <c r="K4169" t="s">
        <v>131</v>
      </c>
      <c r="L4169" t="s">
        <v>12184</v>
      </c>
      <c r="M4169" t="s">
        <v>12185</v>
      </c>
      <c r="N4169">
        <v>3.1569444440000001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5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15.784722</v>
      </c>
    </row>
    <row r="4170" spans="1:26" x14ac:dyDescent="0.25">
      <c r="A4170">
        <v>2180002</v>
      </c>
      <c r="B4170">
        <v>1</v>
      </c>
      <c r="C4170" t="s">
        <v>76</v>
      </c>
      <c r="D4170" t="s">
        <v>86</v>
      </c>
      <c r="E4170" t="s">
        <v>181</v>
      </c>
      <c r="F4170" t="s">
        <v>12186</v>
      </c>
      <c r="G4170" t="s">
        <v>163</v>
      </c>
      <c r="H4170" t="s">
        <v>46</v>
      </c>
      <c r="I4170" t="s">
        <v>129</v>
      </c>
      <c r="J4170" t="s">
        <v>130</v>
      </c>
      <c r="K4170" t="s">
        <v>131</v>
      </c>
      <c r="L4170" t="s">
        <v>12187</v>
      </c>
      <c r="M4170" t="s">
        <v>12188</v>
      </c>
      <c r="N4170">
        <v>1.451944444</v>
      </c>
      <c r="O4170">
        <v>0</v>
      </c>
      <c r="P4170">
        <v>1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1.4519439999999999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2180023</v>
      </c>
      <c r="B4171">
        <v>1</v>
      </c>
      <c r="C4171" t="s">
        <v>77</v>
      </c>
      <c r="D4171" t="s">
        <v>119</v>
      </c>
      <c r="E4171" t="s">
        <v>126</v>
      </c>
      <c r="F4171" t="s">
        <v>12189</v>
      </c>
      <c r="G4171" t="s">
        <v>128</v>
      </c>
      <c r="H4171" t="s">
        <v>46</v>
      </c>
      <c r="I4171" t="s">
        <v>129</v>
      </c>
      <c r="J4171" t="s">
        <v>130</v>
      </c>
      <c r="K4171" t="s">
        <v>131</v>
      </c>
      <c r="L4171" t="s">
        <v>12190</v>
      </c>
      <c r="M4171" t="s">
        <v>12191</v>
      </c>
      <c r="N4171">
        <v>3.4216666660000001</v>
      </c>
      <c r="O4171">
        <v>0</v>
      </c>
      <c r="P4171">
        <v>70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239.51666700000001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2180012</v>
      </c>
      <c r="B4172">
        <v>1</v>
      </c>
      <c r="C4172" t="s">
        <v>76</v>
      </c>
      <c r="D4172" t="s">
        <v>80</v>
      </c>
      <c r="E4172" t="s">
        <v>181</v>
      </c>
      <c r="F4172" t="s">
        <v>12192</v>
      </c>
      <c r="G4172" t="s">
        <v>194</v>
      </c>
      <c r="H4172" t="s">
        <v>46</v>
      </c>
      <c r="I4172" t="s">
        <v>129</v>
      </c>
      <c r="J4172" t="s">
        <v>130</v>
      </c>
      <c r="K4172" t="s">
        <v>131</v>
      </c>
      <c r="L4172" t="s">
        <v>12193</v>
      </c>
      <c r="M4172" t="s">
        <v>12194</v>
      </c>
      <c r="N4172">
        <v>2.5547222220000001</v>
      </c>
      <c r="O4172">
        <v>0</v>
      </c>
      <c r="P4172">
        <v>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2.5547219999999999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2180017</v>
      </c>
      <c r="B4173">
        <v>1</v>
      </c>
      <c r="C4173" t="s">
        <v>76</v>
      </c>
      <c r="D4173" t="s">
        <v>89</v>
      </c>
      <c r="E4173" t="s">
        <v>181</v>
      </c>
      <c r="F4173" t="s">
        <v>12195</v>
      </c>
      <c r="G4173" t="s">
        <v>194</v>
      </c>
      <c r="H4173" t="s">
        <v>46</v>
      </c>
      <c r="I4173" t="s">
        <v>129</v>
      </c>
      <c r="J4173" t="s">
        <v>130</v>
      </c>
      <c r="K4173" t="s">
        <v>131</v>
      </c>
      <c r="L4173" t="s">
        <v>12196</v>
      </c>
      <c r="M4173" t="s">
        <v>12096</v>
      </c>
      <c r="N4173">
        <v>1.258611111</v>
      </c>
      <c r="O4173">
        <v>0</v>
      </c>
      <c r="P4173">
        <v>1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1.2586109999999999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2180014</v>
      </c>
      <c r="B4174">
        <v>1</v>
      </c>
      <c r="C4174" t="s">
        <v>76</v>
      </c>
      <c r="D4174" t="s">
        <v>89</v>
      </c>
      <c r="E4174" t="s">
        <v>126</v>
      </c>
      <c r="F4174" t="s">
        <v>12197</v>
      </c>
      <c r="G4174" t="s">
        <v>128</v>
      </c>
      <c r="H4174" t="s">
        <v>46</v>
      </c>
      <c r="I4174" t="s">
        <v>129</v>
      </c>
      <c r="J4174" t="s">
        <v>130</v>
      </c>
      <c r="K4174" t="s">
        <v>131</v>
      </c>
      <c r="L4174" t="s">
        <v>12198</v>
      </c>
      <c r="M4174" t="s">
        <v>12199</v>
      </c>
      <c r="N4174">
        <v>1.940555555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12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23.286667000000001</v>
      </c>
    </row>
    <row r="4175" spans="1:26" x14ac:dyDescent="0.25">
      <c r="A4175">
        <v>2180015</v>
      </c>
      <c r="B4175">
        <v>1</v>
      </c>
      <c r="C4175" t="s">
        <v>76</v>
      </c>
      <c r="D4175" t="s">
        <v>106</v>
      </c>
      <c r="E4175" t="s">
        <v>126</v>
      </c>
      <c r="F4175" t="s">
        <v>12200</v>
      </c>
      <c r="G4175" t="s">
        <v>140</v>
      </c>
      <c r="H4175" t="s">
        <v>46</v>
      </c>
      <c r="I4175" t="s">
        <v>129</v>
      </c>
      <c r="J4175" t="s">
        <v>130</v>
      </c>
      <c r="K4175" t="s">
        <v>131</v>
      </c>
      <c r="L4175" t="s">
        <v>12201</v>
      </c>
      <c r="M4175" t="s">
        <v>12202</v>
      </c>
      <c r="N4175">
        <v>2.7669444439999999</v>
      </c>
      <c r="O4175">
        <v>0</v>
      </c>
      <c r="P4175">
        <v>26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71.940556000000001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2180019</v>
      </c>
      <c r="B4176">
        <v>1</v>
      </c>
      <c r="C4176" t="s">
        <v>77</v>
      </c>
      <c r="D4176" t="s">
        <v>114</v>
      </c>
      <c r="E4176" t="s">
        <v>181</v>
      </c>
      <c r="F4176" t="s">
        <v>12203</v>
      </c>
      <c r="G4176" t="s">
        <v>194</v>
      </c>
      <c r="H4176" t="s">
        <v>46</v>
      </c>
      <c r="I4176" t="s">
        <v>129</v>
      </c>
      <c r="J4176" t="s">
        <v>130</v>
      </c>
      <c r="K4176" t="s">
        <v>131</v>
      </c>
      <c r="L4176" t="s">
        <v>12204</v>
      </c>
      <c r="M4176" t="s">
        <v>12205</v>
      </c>
      <c r="N4176">
        <v>3.3886111109999999</v>
      </c>
      <c r="O4176">
        <v>0</v>
      </c>
      <c r="P4176">
        <v>0</v>
      </c>
      <c r="Q4176">
        <v>0</v>
      </c>
      <c r="R4176">
        <v>0</v>
      </c>
      <c r="S4176">
        <v>1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3.388611</v>
      </c>
      <c r="Z4176">
        <v>0</v>
      </c>
    </row>
    <row r="4177" spans="1:26" x14ac:dyDescent="0.25">
      <c r="A4177">
        <v>2180018</v>
      </c>
      <c r="B4177">
        <v>1</v>
      </c>
      <c r="C4177" t="s">
        <v>76</v>
      </c>
      <c r="D4177" t="s">
        <v>101</v>
      </c>
      <c r="E4177" t="s">
        <v>181</v>
      </c>
      <c r="F4177" t="s">
        <v>12206</v>
      </c>
      <c r="G4177" t="s">
        <v>194</v>
      </c>
      <c r="H4177" t="s">
        <v>46</v>
      </c>
      <c r="I4177" t="s">
        <v>129</v>
      </c>
      <c r="J4177" t="s">
        <v>130</v>
      </c>
      <c r="K4177" t="s">
        <v>131</v>
      </c>
      <c r="L4177" t="s">
        <v>12207</v>
      </c>
      <c r="M4177" t="s">
        <v>12208</v>
      </c>
      <c r="N4177">
        <v>1.0591666660000001</v>
      </c>
      <c r="O4177">
        <v>0</v>
      </c>
      <c r="P4177">
        <v>1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1.059167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2180016</v>
      </c>
      <c r="B4178">
        <v>1</v>
      </c>
      <c r="C4178" t="s">
        <v>76</v>
      </c>
      <c r="D4178" t="s">
        <v>94</v>
      </c>
      <c r="E4178" t="s">
        <v>186</v>
      </c>
      <c r="F4178" t="s">
        <v>12138</v>
      </c>
      <c r="G4178" t="s">
        <v>201</v>
      </c>
      <c r="H4178" t="s">
        <v>47</v>
      </c>
      <c r="I4178" t="s">
        <v>129</v>
      </c>
      <c r="J4178" t="s">
        <v>130</v>
      </c>
      <c r="K4178" t="s">
        <v>131</v>
      </c>
      <c r="L4178" t="s">
        <v>12209</v>
      </c>
      <c r="M4178" t="s">
        <v>12210</v>
      </c>
      <c r="N4178">
        <v>0.51527777699999999</v>
      </c>
      <c r="O4178">
        <v>21</v>
      </c>
      <c r="P4178">
        <v>66</v>
      </c>
      <c r="Q4178">
        <v>0</v>
      </c>
      <c r="R4178">
        <v>0</v>
      </c>
      <c r="S4178">
        <v>0</v>
      </c>
      <c r="T4178">
        <v>0</v>
      </c>
      <c r="U4178">
        <v>10.820833</v>
      </c>
      <c r="V4178">
        <v>34.008333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2180021</v>
      </c>
      <c r="B4179">
        <v>1</v>
      </c>
      <c r="C4179" t="s">
        <v>76</v>
      </c>
      <c r="D4179" t="s">
        <v>88</v>
      </c>
      <c r="E4179" t="s">
        <v>186</v>
      </c>
      <c r="F4179" t="s">
        <v>12211</v>
      </c>
      <c r="G4179" t="s">
        <v>136</v>
      </c>
      <c r="H4179" t="s">
        <v>47</v>
      </c>
      <c r="I4179" t="s">
        <v>129</v>
      </c>
      <c r="J4179" t="s">
        <v>130</v>
      </c>
      <c r="K4179" t="s">
        <v>131</v>
      </c>
      <c r="L4179" t="s">
        <v>12212</v>
      </c>
      <c r="M4179" t="s">
        <v>12213</v>
      </c>
      <c r="N4179">
        <v>0.378611111</v>
      </c>
      <c r="O4179">
        <v>85</v>
      </c>
      <c r="P4179">
        <v>3923</v>
      </c>
      <c r="Q4179">
        <v>0</v>
      </c>
      <c r="R4179">
        <v>0</v>
      </c>
      <c r="S4179">
        <v>0</v>
      </c>
      <c r="T4179">
        <v>0</v>
      </c>
      <c r="U4179">
        <v>32.181944000000001</v>
      </c>
      <c r="V4179">
        <v>1485.2913880000001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2180024</v>
      </c>
      <c r="B4180">
        <v>1</v>
      </c>
      <c r="C4180" t="s">
        <v>77</v>
      </c>
      <c r="D4180" t="s">
        <v>120</v>
      </c>
      <c r="E4180" t="s">
        <v>181</v>
      </c>
      <c r="F4180" t="s">
        <v>12214</v>
      </c>
      <c r="G4180" t="s">
        <v>194</v>
      </c>
      <c r="H4180" t="s">
        <v>46</v>
      </c>
      <c r="I4180" t="s">
        <v>129</v>
      </c>
      <c r="J4180" t="s">
        <v>130</v>
      </c>
      <c r="K4180" t="s">
        <v>131</v>
      </c>
      <c r="L4180" t="s">
        <v>12215</v>
      </c>
      <c r="M4180" t="s">
        <v>12216</v>
      </c>
      <c r="N4180">
        <v>1.0308333329999999</v>
      </c>
      <c r="O4180">
        <v>0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1.0308330000000001</v>
      </c>
      <c r="Y4180">
        <v>0</v>
      </c>
      <c r="Z4180">
        <v>0</v>
      </c>
    </row>
    <row r="4181" spans="1:26" x14ac:dyDescent="0.25">
      <c r="A4181">
        <v>2180026</v>
      </c>
      <c r="B4181">
        <v>1</v>
      </c>
      <c r="C4181" t="s">
        <v>76</v>
      </c>
      <c r="D4181" t="s">
        <v>96</v>
      </c>
      <c r="E4181" t="s">
        <v>126</v>
      </c>
      <c r="F4181" t="s">
        <v>12217</v>
      </c>
      <c r="G4181" t="s">
        <v>128</v>
      </c>
      <c r="H4181" t="s">
        <v>46</v>
      </c>
      <c r="I4181" t="s">
        <v>129</v>
      </c>
      <c r="J4181" t="s">
        <v>130</v>
      </c>
      <c r="K4181" t="s">
        <v>131</v>
      </c>
      <c r="L4181" t="s">
        <v>12218</v>
      </c>
      <c r="M4181" t="s">
        <v>11793</v>
      </c>
      <c r="N4181">
        <v>0.76861111100000001</v>
      </c>
      <c r="O4181">
        <v>0</v>
      </c>
      <c r="P4181">
        <v>95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73.018056000000001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2180031</v>
      </c>
      <c r="B4182">
        <v>1</v>
      </c>
      <c r="C4182" t="s">
        <v>76</v>
      </c>
      <c r="D4182" t="s">
        <v>101</v>
      </c>
      <c r="E4182" t="s">
        <v>181</v>
      </c>
      <c r="F4182" t="s">
        <v>12219</v>
      </c>
      <c r="G4182" t="s">
        <v>194</v>
      </c>
      <c r="H4182" t="s">
        <v>46</v>
      </c>
      <c r="I4182" t="s">
        <v>129</v>
      </c>
      <c r="J4182" t="s">
        <v>130</v>
      </c>
      <c r="K4182" t="s">
        <v>131</v>
      </c>
      <c r="L4182" t="s">
        <v>12220</v>
      </c>
      <c r="M4182" t="s">
        <v>12221</v>
      </c>
      <c r="N4182">
        <v>2.0852777769999999</v>
      </c>
      <c r="O4182">
        <v>0</v>
      </c>
      <c r="P4182">
        <v>1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2.0852780000000002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2180032</v>
      </c>
      <c r="B4183">
        <v>1</v>
      </c>
      <c r="C4183" t="s">
        <v>76</v>
      </c>
      <c r="D4183" t="s">
        <v>92</v>
      </c>
      <c r="E4183" t="s">
        <v>181</v>
      </c>
      <c r="F4183" t="s">
        <v>12222</v>
      </c>
      <c r="G4183" t="s">
        <v>194</v>
      </c>
      <c r="H4183" t="s">
        <v>46</v>
      </c>
      <c r="I4183" t="s">
        <v>129</v>
      </c>
      <c r="J4183" t="s">
        <v>130</v>
      </c>
      <c r="K4183" t="s">
        <v>131</v>
      </c>
      <c r="L4183" t="s">
        <v>12223</v>
      </c>
      <c r="M4183" t="s">
        <v>12224</v>
      </c>
      <c r="N4183">
        <v>3.0730555549999998</v>
      </c>
      <c r="O4183">
        <v>0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3.0730559999999998</v>
      </c>
      <c r="Y4183">
        <v>0</v>
      </c>
      <c r="Z4183">
        <v>0</v>
      </c>
    </row>
    <row r="4184" spans="1:26" x14ac:dyDescent="0.25">
      <c r="A4184">
        <v>2180036</v>
      </c>
      <c r="B4184">
        <v>1</v>
      </c>
      <c r="C4184" t="s">
        <v>76</v>
      </c>
      <c r="D4184" t="s">
        <v>92</v>
      </c>
      <c r="E4184" t="s">
        <v>181</v>
      </c>
      <c r="F4184" t="s">
        <v>12225</v>
      </c>
      <c r="G4184" t="s">
        <v>194</v>
      </c>
      <c r="H4184" t="s">
        <v>46</v>
      </c>
      <c r="I4184" t="s">
        <v>129</v>
      </c>
      <c r="J4184" t="s">
        <v>130</v>
      </c>
      <c r="K4184" t="s">
        <v>131</v>
      </c>
      <c r="L4184" t="s">
        <v>12226</v>
      </c>
      <c r="M4184" t="s">
        <v>12227</v>
      </c>
      <c r="N4184">
        <v>2.306944444</v>
      </c>
      <c r="O4184">
        <v>0</v>
      </c>
      <c r="P4184">
        <v>0</v>
      </c>
      <c r="Q4184">
        <v>0</v>
      </c>
      <c r="R4184">
        <v>5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11.534722</v>
      </c>
      <c r="Y4184">
        <v>0</v>
      </c>
      <c r="Z4184">
        <v>0</v>
      </c>
    </row>
    <row r="4185" spans="1:26" x14ac:dyDescent="0.25">
      <c r="A4185">
        <v>2180035</v>
      </c>
      <c r="B4185">
        <v>1</v>
      </c>
      <c r="C4185" t="s">
        <v>76</v>
      </c>
      <c r="D4185" t="s">
        <v>101</v>
      </c>
      <c r="E4185" t="s">
        <v>126</v>
      </c>
      <c r="F4185" t="s">
        <v>12228</v>
      </c>
      <c r="G4185" t="s">
        <v>128</v>
      </c>
      <c r="H4185" t="s">
        <v>46</v>
      </c>
      <c r="I4185" t="s">
        <v>129</v>
      </c>
      <c r="J4185" t="s">
        <v>130</v>
      </c>
      <c r="K4185" t="s">
        <v>131</v>
      </c>
      <c r="L4185" t="s">
        <v>12229</v>
      </c>
      <c r="M4185" t="s">
        <v>12230</v>
      </c>
      <c r="N4185">
        <v>4.2866666660000003</v>
      </c>
      <c r="O4185">
        <v>0</v>
      </c>
      <c r="P4185">
        <v>129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552.98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2180034</v>
      </c>
      <c r="B4186">
        <v>1</v>
      </c>
      <c r="C4186" t="s">
        <v>76</v>
      </c>
      <c r="D4186" t="s">
        <v>84</v>
      </c>
      <c r="E4186" t="s">
        <v>186</v>
      </c>
      <c r="F4186" t="s">
        <v>12231</v>
      </c>
      <c r="G4186" t="s">
        <v>136</v>
      </c>
      <c r="H4186" t="s">
        <v>47</v>
      </c>
      <c r="I4186" t="s">
        <v>129</v>
      </c>
      <c r="J4186" t="s">
        <v>130</v>
      </c>
      <c r="K4186" t="s">
        <v>131</v>
      </c>
      <c r="L4186" t="s">
        <v>12232</v>
      </c>
      <c r="M4186" t="s">
        <v>12233</v>
      </c>
      <c r="N4186">
        <v>1.243055555</v>
      </c>
      <c r="O4186">
        <v>18</v>
      </c>
      <c r="P4186">
        <v>2849</v>
      </c>
      <c r="Q4186">
        <v>0</v>
      </c>
      <c r="R4186">
        <v>0</v>
      </c>
      <c r="S4186">
        <v>0</v>
      </c>
      <c r="T4186">
        <v>0</v>
      </c>
      <c r="U4186">
        <v>22.375</v>
      </c>
      <c r="V4186">
        <v>3541.4652759999999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2180041</v>
      </c>
      <c r="B4187">
        <v>1</v>
      </c>
      <c r="C4187" t="s">
        <v>76</v>
      </c>
      <c r="D4187" t="s">
        <v>81</v>
      </c>
      <c r="E4187" t="s">
        <v>126</v>
      </c>
      <c r="F4187" t="s">
        <v>12234</v>
      </c>
      <c r="G4187" t="s">
        <v>128</v>
      </c>
      <c r="H4187" t="s">
        <v>46</v>
      </c>
      <c r="I4187" t="s">
        <v>129</v>
      </c>
      <c r="J4187" t="s">
        <v>130</v>
      </c>
      <c r="K4187" t="s">
        <v>131</v>
      </c>
      <c r="L4187" t="s">
        <v>12235</v>
      </c>
      <c r="M4187" t="s">
        <v>12236</v>
      </c>
      <c r="N4187">
        <v>6.0077777770000003</v>
      </c>
      <c r="O4187">
        <v>0</v>
      </c>
      <c r="P4187">
        <v>9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54.07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2180043</v>
      </c>
      <c r="B4188">
        <v>1</v>
      </c>
      <c r="C4188" t="s">
        <v>76</v>
      </c>
      <c r="D4188" t="s">
        <v>87</v>
      </c>
      <c r="E4188" t="s">
        <v>181</v>
      </c>
      <c r="F4188" t="s">
        <v>12237</v>
      </c>
      <c r="G4188" t="s">
        <v>194</v>
      </c>
      <c r="H4188" t="s">
        <v>46</v>
      </c>
      <c r="I4188" t="s">
        <v>129</v>
      </c>
      <c r="J4188" t="s">
        <v>130</v>
      </c>
      <c r="K4188" t="s">
        <v>131</v>
      </c>
      <c r="L4188" t="s">
        <v>12238</v>
      </c>
      <c r="M4188" t="s">
        <v>12239</v>
      </c>
      <c r="N4188">
        <v>1.0866666659999999</v>
      </c>
      <c r="O4188">
        <v>0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1.086667</v>
      </c>
      <c r="Y4188">
        <v>0</v>
      </c>
      <c r="Z4188">
        <v>0</v>
      </c>
    </row>
    <row r="4189" spans="1:26" x14ac:dyDescent="0.25">
      <c r="A4189">
        <v>2180045</v>
      </c>
      <c r="B4189">
        <v>1</v>
      </c>
      <c r="C4189" t="s">
        <v>76</v>
      </c>
      <c r="D4189" t="s">
        <v>80</v>
      </c>
      <c r="E4189" t="s">
        <v>181</v>
      </c>
      <c r="F4189" t="s">
        <v>12240</v>
      </c>
      <c r="G4189" t="s">
        <v>287</v>
      </c>
      <c r="H4189" t="s">
        <v>46</v>
      </c>
      <c r="I4189" t="s">
        <v>129</v>
      </c>
      <c r="J4189" t="s">
        <v>130</v>
      </c>
      <c r="K4189" t="s">
        <v>131</v>
      </c>
      <c r="L4189" t="s">
        <v>12241</v>
      </c>
      <c r="M4189" t="s">
        <v>12242</v>
      </c>
      <c r="N4189">
        <v>2.9480555549999998</v>
      </c>
      <c r="O4189">
        <v>0</v>
      </c>
      <c r="P4189">
        <v>5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14.740278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2180046</v>
      </c>
      <c r="B4190">
        <v>1</v>
      </c>
      <c r="C4190" t="s">
        <v>76</v>
      </c>
      <c r="D4190" t="s">
        <v>93</v>
      </c>
      <c r="E4190" t="s">
        <v>161</v>
      </c>
      <c r="F4190" t="s">
        <v>12243</v>
      </c>
      <c r="G4190" t="s">
        <v>402</v>
      </c>
      <c r="H4190" t="s">
        <v>46</v>
      </c>
      <c r="I4190" t="s">
        <v>129</v>
      </c>
      <c r="J4190" t="s">
        <v>130</v>
      </c>
      <c r="K4190" t="s">
        <v>131</v>
      </c>
      <c r="L4190" t="s">
        <v>12244</v>
      </c>
      <c r="M4190" t="s">
        <v>12245</v>
      </c>
      <c r="N4190">
        <v>1.5155555549999999</v>
      </c>
      <c r="O4190">
        <v>1</v>
      </c>
      <c r="P4190">
        <v>42</v>
      </c>
      <c r="Q4190">
        <v>0</v>
      </c>
      <c r="R4190">
        <v>0</v>
      </c>
      <c r="S4190">
        <v>0</v>
      </c>
      <c r="T4190">
        <v>0</v>
      </c>
      <c r="U4190">
        <v>1.5155559999999999</v>
      </c>
      <c r="V4190">
        <v>63.653333000000003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2180065</v>
      </c>
      <c r="B4191">
        <v>1</v>
      </c>
      <c r="C4191" t="s">
        <v>76</v>
      </c>
      <c r="D4191" t="s">
        <v>99</v>
      </c>
      <c r="E4191" t="s">
        <v>181</v>
      </c>
      <c r="F4191" t="s">
        <v>12246</v>
      </c>
      <c r="G4191" t="s">
        <v>287</v>
      </c>
      <c r="H4191" t="s">
        <v>46</v>
      </c>
      <c r="I4191" t="s">
        <v>129</v>
      </c>
      <c r="J4191" t="s">
        <v>130</v>
      </c>
      <c r="K4191" t="s">
        <v>131</v>
      </c>
      <c r="L4191" t="s">
        <v>12247</v>
      </c>
      <c r="M4191" t="s">
        <v>12248</v>
      </c>
      <c r="N4191">
        <v>2.1888888880000001</v>
      </c>
      <c r="O4191">
        <v>0</v>
      </c>
      <c r="P4191">
        <v>6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13.133333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2180052</v>
      </c>
      <c r="B4192">
        <v>1</v>
      </c>
      <c r="C4192" t="s">
        <v>77</v>
      </c>
      <c r="D4192" t="s">
        <v>119</v>
      </c>
      <c r="E4192" t="s">
        <v>181</v>
      </c>
      <c r="F4192" t="s">
        <v>12249</v>
      </c>
      <c r="G4192" t="s">
        <v>194</v>
      </c>
      <c r="H4192" t="s">
        <v>46</v>
      </c>
      <c r="I4192" t="s">
        <v>129</v>
      </c>
      <c r="J4192" t="s">
        <v>130</v>
      </c>
      <c r="K4192" t="s">
        <v>131</v>
      </c>
      <c r="L4192" t="s">
        <v>12250</v>
      </c>
      <c r="M4192" t="s">
        <v>12251</v>
      </c>
      <c r="N4192">
        <v>1.615277777</v>
      </c>
      <c r="O4192">
        <v>0</v>
      </c>
      <c r="P4192">
        <v>1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1.615278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2180051</v>
      </c>
      <c r="B4193">
        <v>1</v>
      </c>
      <c r="C4193" t="s">
        <v>77</v>
      </c>
      <c r="D4193" t="s">
        <v>124</v>
      </c>
      <c r="E4193" t="s">
        <v>181</v>
      </c>
      <c r="F4193" t="s">
        <v>12252</v>
      </c>
      <c r="G4193" t="s">
        <v>183</v>
      </c>
      <c r="H4193" t="s">
        <v>46</v>
      </c>
      <c r="I4193" t="s">
        <v>129</v>
      </c>
      <c r="J4193" t="s">
        <v>130</v>
      </c>
      <c r="K4193" t="s">
        <v>131</v>
      </c>
      <c r="L4193" t="s">
        <v>12253</v>
      </c>
      <c r="M4193" t="s">
        <v>12254</v>
      </c>
      <c r="N4193">
        <v>1.655277777</v>
      </c>
      <c r="O4193">
        <v>0</v>
      </c>
      <c r="P4193">
        <v>1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1.655278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2180048</v>
      </c>
      <c r="B4194">
        <v>1</v>
      </c>
      <c r="C4194" t="s">
        <v>77</v>
      </c>
      <c r="D4194" t="s">
        <v>111</v>
      </c>
      <c r="E4194" t="s">
        <v>126</v>
      </c>
      <c r="F4194" t="s">
        <v>12255</v>
      </c>
      <c r="G4194" t="s">
        <v>152</v>
      </c>
      <c r="H4194" t="s">
        <v>46</v>
      </c>
      <c r="I4194" t="s">
        <v>129</v>
      </c>
      <c r="J4194" t="s">
        <v>130</v>
      </c>
      <c r="K4194" t="s">
        <v>131</v>
      </c>
      <c r="L4194" t="s">
        <v>12256</v>
      </c>
      <c r="M4194" t="s">
        <v>12257</v>
      </c>
      <c r="N4194">
        <v>1.4602777769999999</v>
      </c>
      <c r="O4194">
        <v>0</v>
      </c>
      <c r="P4194">
        <v>0</v>
      </c>
      <c r="Q4194">
        <v>0</v>
      </c>
      <c r="R4194">
        <v>104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151.868889</v>
      </c>
      <c r="Y4194">
        <v>0</v>
      </c>
      <c r="Z4194">
        <v>0</v>
      </c>
    </row>
    <row r="4195" spans="1:26" x14ac:dyDescent="0.25">
      <c r="A4195">
        <v>2180047</v>
      </c>
      <c r="B4195">
        <v>1</v>
      </c>
      <c r="C4195" t="s">
        <v>76</v>
      </c>
      <c r="D4195" t="s">
        <v>106</v>
      </c>
      <c r="E4195" t="s">
        <v>181</v>
      </c>
      <c r="F4195" t="s">
        <v>12258</v>
      </c>
      <c r="G4195" t="s">
        <v>194</v>
      </c>
      <c r="H4195" t="s">
        <v>46</v>
      </c>
      <c r="I4195" t="s">
        <v>129</v>
      </c>
      <c r="J4195" t="s">
        <v>130</v>
      </c>
      <c r="K4195" t="s">
        <v>131</v>
      </c>
      <c r="L4195" t="s">
        <v>12259</v>
      </c>
      <c r="M4195" t="s">
        <v>12260</v>
      </c>
      <c r="N4195">
        <v>2.0491666660000001</v>
      </c>
      <c r="O4195">
        <v>0</v>
      </c>
      <c r="P4195">
        <v>2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4.0983330000000002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2180055</v>
      </c>
      <c r="B4196">
        <v>1</v>
      </c>
      <c r="C4196" t="s">
        <v>76</v>
      </c>
      <c r="D4196" t="s">
        <v>84</v>
      </c>
      <c r="E4196" t="s">
        <v>186</v>
      </c>
      <c r="F4196" t="s">
        <v>12231</v>
      </c>
      <c r="G4196" t="s">
        <v>448</v>
      </c>
      <c r="H4196" t="s">
        <v>47</v>
      </c>
      <c r="I4196" t="s">
        <v>129</v>
      </c>
      <c r="J4196" t="s">
        <v>130</v>
      </c>
      <c r="K4196" t="s">
        <v>131</v>
      </c>
      <c r="L4196" t="s">
        <v>12261</v>
      </c>
      <c r="M4196" t="s">
        <v>12262</v>
      </c>
      <c r="N4196">
        <v>1.875555555</v>
      </c>
      <c r="O4196">
        <v>15</v>
      </c>
      <c r="P4196">
        <v>2088</v>
      </c>
      <c r="Q4196">
        <v>0</v>
      </c>
      <c r="R4196">
        <v>0</v>
      </c>
      <c r="S4196">
        <v>0</v>
      </c>
      <c r="T4196">
        <v>0</v>
      </c>
      <c r="U4196">
        <v>28.133333</v>
      </c>
      <c r="V4196">
        <v>3916.159999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2180056</v>
      </c>
      <c r="B4197">
        <v>1</v>
      </c>
      <c r="C4197" t="s">
        <v>76</v>
      </c>
      <c r="D4197" t="s">
        <v>106</v>
      </c>
      <c r="E4197" t="s">
        <v>126</v>
      </c>
      <c r="F4197" t="s">
        <v>12263</v>
      </c>
      <c r="G4197" t="s">
        <v>128</v>
      </c>
      <c r="H4197" t="s">
        <v>46</v>
      </c>
      <c r="I4197" t="s">
        <v>129</v>
      </c>
      <c r="J4197" t="s">
        <v>130</v>
      </c>
      <c r="K4197" t="s">
        <v>131</v>
      </c>
      <c r="L4197" t="s">
        <v>12264</v>
      </c>
      <c r="M4197" t="s">
        <v>12265</v>
      </c>
      <c r="N4197">
        <v>1.919444444</v>
      </c>
      <c r="O4197">
        <v>0</v>
      </c>
      <c r="P4197">
        <v>142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272.56111099999998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2180053</v>
      </c>
      <c r="B4198">
        <v>1</v>
      </c>
      <c r="C4198" t="s">
        <v>76</v>
      </c>
      <c r="D4198" t="s">
        <v>93</v>
      </c>
      <c r="E4198" t="s">
        <v>181</v>
      </c>
      <c r="F4198" t="s">
        <v>12266</v>
      </c>
      <c r="G4198" t="s">
        <v>194</v>
      </c>
      <c r="H4198" t="s">
        <v>46</v>
      </c>
      <c r="I4198" t="s">
        <v>129</v>
      </c>
      <c r="J4198" t="s">
        <v>130</v>
      </c>
      <c r="K4198" t="s">
        <v>131</v>
      </c>
      <c r="L4198" t="s">
        <v>12267</v>
      </c>
      <c r="M4198" t="s">
        <v>12268</v>
      </c>
      <c r="N4198">
        <v>5.6772222220000002</v>
      </c>
      <c r="O4198">
        <v>0</v>
      </c>
      <c r="P4198">
        <v>12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68.126666999999998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2180050</v>
      </c>
      <c r="B4199">
        <v>1</v>
      </c>
      <c r="C4199" t="s">
        <v>77</v>
      </c>
      <c r="D4199" t="s">
        <v>114</v>
      </c>
      <c r="E4199" t="s">
        <v>134</v>
      </c>
      <c r="F4199" t="s">
        <v>12269</v>
      </c>
      <c r="G4199" t="s">
        <v>136</v>
      </c>
      <c r="H4199" t="s">
        <v>47</v>
      </c>
      <c r="I4199" t="s">
        <v>283</v>
      </c>
      <c r="J4199" t="s">
        <v>130</v>
      </c>
      <c r="K4199" t="s">
        <v>131</v>
      </c>
      <c r="L4199" t="s">
        <v>12270</v>
      </c>
      <c r="M4199" t="s">
        <v>12271</v>
      </c>
      <c r="N4199">
        <v>1.3888888E-2</v>
      </c>
      <c r="O4199">
        <v>75</v>
      </c>
      <c r="P4199">
        <v>570</v>
      </c>
      <c r="Q4199">
        <v>0</v>
      </c>
      <c r="R4199">
        <v>0</v>
      </c>
      <c r="S4199">
        <v>0</v>
      </c>
      <c r="T4199">
        <v>0</v>
      </c>
      <c r="U4199">
        <v>1.0416669999999999</v>
      </c>
      <c r="V4199">
        <v>7.9166660000000002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2180054</v>
      </c>
      <c r="B4200">
        <v>1</v>
      </c>
      <c r="C4200" t="s">
        <v>77</v>
      </c>
      <c r="D4200" t="s">
        <v>124</v>
      </c>
      <c r="E4200" t="s">
        <v>181</v>
      </c>
      <c r="F4200" t="s">
        <v>12272</v>
      </c>
      <c r="G4200" t="s">
        <v>183</v>
      </c>
      <c r="H4200" t="s">
        <v>46</v>
      </c>
      <c r="I4200" t="s">
        <v>129</v>
      </c>
      <c r="J4200" t="s">
        <v>130</v>
      </c>
      <c r="K4200" t="s">
        <v>131</v>
      </c>
      <c r="L4200" t="s">
        <v>12273</v>
      </c>
      <c r="M4200" t="s">
        <v>12274</v>
      </c>
      <c r="N4200">
        <v>3.1127777769999998</v>
      </c>
      <c r="O4200">
        <v>0</v>
      </c>
      <c r="P4200">
        <v>16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49.804443999999997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2180057</v>
      </c>
      <c r="B4201">
        <v>1</v>
      </c>
      <c r="C4201" t="s">
        <v>76</v>
      </c>
      <c r="D4201" t="s">
        <v>93</v>
      </c>
      <c r="E4201" t="s">
        <v>181</v>
      </c>
      <c r="F4201" t="s">
        <v>12275</v>
      </c>
      <c r="G4201" t="s">
        <v>183</v>
      </c>
      <c r="H4201" t="s">
        <v>46</v>
      </c>
      <c r="I4201" t="s">
        <v>129</v>
      </c>
      <c r="J4201" t="s">
        <v>130</v>
      </c>
      <c r="K4201" t="s">
        <v>131</v>
      </c>
      <c r="L4201" t="s">
        <v>12276</v>
      </c>
      <c r="M4201" t="s">
        <v>12277</v>
      </c>
      <c r="N4201">
        <v>1.4030555549999999</v>
      </c>
      <c r="O4201">
        <v>0</v>
      </c>
      <c r="P4201">
        <v>2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2.806111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2180062</v>
      </c>
      <c r="B4202">
        <v>1</v>
      </c>
      <c r="C4202" t="s">
        <v>76</v>
      </c>
      <c r="D4202" t="s">
        <v>93</v>
      </c>
      <c r="E4202" t="s">
        <v>126</v>
      </c>
      <c r="F4202" t="s">
        <v>10500</v>
      </c>
      <c r="G4202" t="s">
        <v>128</v>
      </c>
      <c r="H4202" t="s">
        <v>46</v>
      </c>
      <c r="I4202" t="s">
        <v>129</v>
      </c>
      <c r="J4202" t="s">
        <v>130</v>
      </c>
      <c r="K4202" t="s">
        <v>131</v>
      </c>
      <c r="L4202" t="s">
        <v>12278</v>
      </c>
      <c r="M4202" t="s">
        <v>12279</v>
      </c>
      <c r="N4202">
        <v>2.9669444440000001</v>
      </c>
      <c r="O4202">
        <v>0</v>
      </c>
      <c r="P4202">
        <v>13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38.570278000000002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2180058</v>
      </c>
      <c r="B4203">
        <v>1</v>
      </c>
      <c r="C4203" t="s">
        <v>76</v>
      </c>
      <c r="D4203" t="s">
        <v>93</v>
      </c>
      <c r="E4203" t="s">
        <v>161</v>
      </c>
      <c r="F4203" t="s">
        <v>12280</v>
      </c>
      <c r="G4203" t="s">
        <v>402</v>
      </c>
      <c r="H4203" t="s">
        <v>46</v>
      </c>
      <c r="I4203" t="s">
        <v>129</v>
      </c>
      <c r="J4203" t="s">
        <v>130</v>
      </c>
      <c r="K4203" t="s">
        <v>131</v>
      </c>
      <c r="L4203" t="s">
        <v>12281</v>
      </c>
      <c r="M4203" t="s">
        <v>12282</v>
      </c>
      <c r="N4203">
        <v>4.2986111109999996</v>
      </c>
      <c r="O4203">
        <v>1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4.2986110000000002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2180068</v>
      </c>
      <c r="B4204">
        <v>1</v>
      </c>
      <c r="C4204" t="s">
        <v>76</v>
      </c>
      <c r="D4204" t="s">
        <v>89</v>
      </c>
      <c r="E4204" t="s">
        <v>161</v>
      </c>
      <c r="F4204" t="s">
        <v>11214</v>
      </c>
      <c r="G4204" t="s">
        <v>402</v>
      </c>
      <c r="H4204" t="s">
        <v>46</v>
      </c>
      <c r="I4204" t="s">
        <v>129</v>
      </c>
      <c r="J4204" t="s">
        <v>130</v>
      </c>
      <c r="K4204" t="s">
        <v>131</v>
      </c>
      <c r="L4204" t="s">
        <v>12283</v>
      </c>
      <c r="M4204" t="s">
        <v>12284</v>
      </c>
      <c r="N4204">
        <v>2.6002777770000001</v>
      </c>
      <c r="O4204">
        <v>1</v>
      </c>
      <c r="P4204">
        <v>33</v>
      </c>
      <c r="Q4204">
        <v>0</v>
      </c>
      <c r="R4204">
        <v>0</v>
      </c>
      <c r="S4204">
        <v>0</v>
      </c>
      <c r="T4204">
        <v>0</v>
      </c>
      <c r="U4204">
        <v>2.6002779999999999</v>
      </c>
      <c r="V4204">
        <v>85.809167000000002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2180060</v>
      </c>
      <c r="B4205">
        <v>1</v>
      </c>
      <c r="C4205" t="s">
        <v>76</v>
      </c>
      <c r="D4205" t="s">
        <v>105</v>
      </c>
      <c r="E4205" t="s">
        <v>126</v>
      </c>
      <c r="F4205" t="s">
        <v>12285</v>
      </c>
      <c r="G4205" t="s">
        <v>128</v>
      </c>
      <c r="H4205" t="s">
        <v>46</v>
      </c>
      <c r="I4205" t="s">
        <v>129</v>
      </c>
      <c r="J4205" t="s">
        <v>130</v>
      </c>
      <c r="K4205" t="s">
        <v>131</v>
      </c>
      <c r="L4205" t="s">
        <v>12286</v>
      </c>
      <c r="M4205" t="s">
        <v>12287</v>
      </c>
      <c r="N4205">
        <v>0.74555555500000004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1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0.745556</v>
      </c>
    </row>
    <row r="4206" spans="1:26" x14ac:dyDescent="0.25">
      <c r="A4206">
        <v>2180061</v>
      </c>
      <c r="B4206">
        <v>1</v>
      </c>
      <c r="C4206" t="s">
        <v>77</v>
      </c>
      <c r="D4206" t="s">
        <v>109</v>
      </c>
      <c r="E4206" t="s">
        <v>181</v>
      </c>
      <c r="F4206" t="s">
        <v>12288</v>
      </c>
      <c r="G4206" t="s">
        <v>194</v>
      </c>
      <c r="H4206" t="s">
        <v>46</v>
      </c>
      <c r="I4206" t="s">
        <v>129</v>
      </c>
      <c r="J4206" t="s">
        <v>130</v>
      </c>
      <c r="K4206" t="s">
        <v>131</v>
      </c>
      <c r="L4206" t="s">
        <v>12289</v>
      </c>
      <c r="M4206" t="s">
        <v>12290</v>
      </c>
      <c r="N4206">
        <v>0.62</v>
      </c>
      <c r="O4206">
        <v>0</v>
      </c>
      <c r="P4206">
        <v>3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1.86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2180066</v>
      </c>
      <c r="B4207">
        <v>1</v>
      </c>
      <c r="C4207" t="s">
        <v>77</v>
      </c>
      <c r="D4207" t="s">
        <v>123</v>
      </c>
      <c r="E4207" t="s">
        <v>161</v>
      </c>
      <c r="F4207" t="s">
        <v>12065</v>
      </c>
      <c r="G4207" t="s">
        <v>402</v>
      </c>
      <c r="H4207" t="s">
        <v>46</v>
      </c>
      <c r="I4207" t="s">
        <v>129</v>
      </c>
      <c r="J4207" t="s">
        <v>130</v>
      </c>
      <c r="K4207" t="s">
        <v>131</v>
      </c>
      <c r="L4207" t="s">
        <v>12291</v>
      </c>
      <c r="M4207" t="s">
        <v>12292</v>
      </c>
      <c r="N4207">
        <v>4.4419444439999998</v>
      </c>
      <c r="O4207">
        <v>2</v>
      </c>
      <c r="P4207">
        <v>113</v>
      </c>
      <c r="Q4207">
        <v>0</v>
      </c>
      <c r="R4207">
        <v>0</v>
      </c>
      <c r="S4207">
        <v>0</v>
      </c>
      <c r="T4207">
        <v>0</v>
      </c>
      <c r="U4207">
        <v>8.8838889999999999</v>
      </c>
      <c r="V4207">
        <v>501.93972200000002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2180071</v>
      </c>
      <c r="B4208">
        <v>1</v>
      </c>
      <c r="C4208" t="s">
        <v>77</v>
      </c>
      <c r="D4208" t="s">
        <v>114</v>
      </c>
      <c r="E4208" t="s">
        <v>143</v>
      </c>
      <c r="F4208" t="s">
        <v>12293</v>
      </c>
      <c r="G4208" t="s">
        <v>145</v>
      </c>
      <c r="H4208" t="s">
        <v>47</v>
      </c>
      <c r="I4208" t="s">
        <v>129</v>
      </c>
      <c r="J4208" t="s">
        <v>130</v>
      </c>
      <c r="K4208" t="s">
        <v>131</v>
      </c>
      <c r="L4208" t="s">
        <v>12294</v>
      </c>
      <c r="M4208" t="s">
        <v>12295</v>
      </c>
      <c r="N4208">
        <v>2.4436111110000001</v>
      </c>
      <c r="O4208">
        <v>41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100.188056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2180069</v>
      </c>
      <c r="B4209">
        <v>1</v>
      </c>
      <c r="C4209" t="s">
        <v>76</v>
      </c>
      <c r="D4209" t="s">
        <v>96</v>
      </c>
      <c r="E4209" t="s">
        <v>126</v>
      </c>
      <c r="F4209" t="s">
        <v>12296</v>
      </c>
      <c r="G4209" t="s">
        <v>152</v>
      </c>
      <c r="H4209" t="s">
        <v>46</v>
      </c>
      <c r="I4209" t="s">
        <v>129</v>
      </c>
      <c r="J4209" t="s">
        <v>130</v>
      </c>
      <c r="K4209" t="s">
        <v>131</v>
      </c>
      <c r="L4209" t="s">
        <v>12297</v>
      </c>
      <c r="M4209" t="s">
        <v>12298</v>
      </c>
      <c r="N4209">
        <v>1.3997222220000001</v>
      </c>
      <c r="O4209">
        <v>0</v>
      </c>
      <c r="P4209">
        <v>8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11.197778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2180067</v>
      </c>
      <c r="B4210">
        <v>1</v>
      </c>
      <c r="C4210" t="s">
        <v>77</v>
      </c>
      <c r="D4210" t="s">
        <v>123</v>
      </c>
      <c r="E4210" t="s">
        <v>186</v>
      </c>
      <c r="F4210" t="s">
        <v>12299</v>
      </c>
      <c r="G4210" t="s">
        <v>1496</v>
      </c>
      <c r="H4210" t="s">
        <v>47</v>
      </c>
      <c r="I4210" t="s">
        <v>129</v>
      </c>
      <c r="J4210" t="s">
        <v>130</v>
      </c>
      <c r="K4210" t="s">
        <v>131</v>
      </c>
      <c r="L4210" t="s">
        <v>12300</v>
      </c>
      <c r="M4210" t="s">
        <v>12301</v>
      </c>
      <c r="N4210">
        <v>0.56861111099999995</v>
      </c>
      <c r="O4210">
        <v>4</v>
      </c>
      <c r="P4210">
        <v>704</v>
      </c>
      <c r="Q4210">
        <v>0</v>
      </c>
      <c r="R4210">
        <v>0</v>
      </c>
      <c r="S4210">
        <v>0</v>
      </c>
      <c r="T4210">
        <v>0</v>
      </c>
      <c r="U4210">
        <v>2.2744439999999999</v>
      </c>
      <c r="V4210">
        <v>400.30222199999997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2180072</v>
      </c>
      <c r="B4211">
        <v>1</v>
      </c>
      <c r="C4211" t="s">
        <v>76</v>
      </c>
      <c r="D4211" t="s">
        <v>103</v>
      </c>
      <c r="E4211" t="s">
        <v>126</v>
      </c>
      <c r="F4211" t="s">
        <v>12302</v>
      </c>
      <c r="G4211" t="s">
        <v>916</v>
      </c>
      <c r="H4211" t="s">
        <v>46</v>
      </c>
      <c r="I4211" t="s">
        <v>129</v>
      </c>
      <c r="J4211" t="s">
        <v>130</v>
      </c>
      <c r="K4211" t="s">
        <v>131</v>
      </c>
      <c r="L4211" t="s">
        <v>12303</v>
      </c>
      <c r="M4211" t="s">
        <v>12304</v>
      </c>
      <c r="N4211">
        <v>0.63916666600000005</v>
      </c>
      <c r="O4211">
        <v>0</v>
      </c>
      <c r="P4211">
        <v>0</v>
      </c>
      <c r="Q4211">
        <v>0</v>
      </c>
      <c r="R4211">
        <v>48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30.68</v>
      </c>
      <c r="Y4211">
        <v>0</v>
      </c>
      <c r="Z4211">
        <v>0</v>
      </c>
    </row>
    <row r="4212" spans="1:26" x14ac:dyDescent="0.25">
      <c r="A4212">
        <v>2180075</v>
      </c>
      <c r="B4212">
        <v>1</v>
      </c>
      <c r="C4212" t="s">
        <v>76</v>
      </c>
      <c r="D4212" t="s">
        <v>102</v>
      </c>
      <c r="E4212" t="s">
        <v>126</v>
      </c>
      <c r="F4212" t="s">
        <v>12305</v>
      </c>
      <c r="G4212" t="s">
        <v>223</v>
      </c>
      <c r="H4212" t="s">
        <v>46</v>
      </c>
      <c r="I4212" t="s">
        <v>129</v>
      </c>
      <c r="J4212" t="s">
        <v>130</v>
      </c>
      <c r="K4212" t="s">
        <v>131</v>
      </c>
      <c r="L4212" t="s">
        <v>12306</v>
      </c>
      <c r="M4212" t="s">
        <v>12307</v>
      </c>
      <c r="N4212">
        <v>2.8630555549999999</v>
      </c>
      <c r="O4212">
        <v>0</v>
      </c>
      <c r="P4212">
        <v>5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14.315277999999999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2180078</v>
      </c>
      <c r="B4213">
        <v>1</v>
      </c>
      <c r="C4213" t="s">
        <v>76</v>
      </c>
      <c r="D4213" t="s">
        <v>96</v>
      </c>
      <c r="E4213" t="s">
        <v>126</v>
      </c>
      <c r="F4213" t="s">
        <v>12308</v>
      </c>
      <c r="G4213" t="s">
        <v>128</v>
      </c>
      <c r="H4213" t="s">
        <v>46</v>
      </c>
      <c r="I4213" t="s">
        <v>129</v>
      </c>
      <c r="J4213" t="s">
        <v>130</v>
      </c>
      <c r="K4213" t="s">
        <v>131</v>
      </c>
      <c r="L4213" t="s">
        <v>12309</v>
      </c>
      <c r="M4213" t="s">
        <v>12310</v>
      </c>
      <c r="N4213">
        <v>1.1927777770000001</v>
      </c>
      <c r="O4213">
        <v>0</v>
      </c>
      <c r="P4213">
        <v>57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67.988332999999997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2180079</v>
      </c>
      <c r="B4214">
        <v>1</v>
      </c>
      <c r="C4214" t="s">
        <v>76</v>
      </c>
      <c r="D4214" t="s">
        <v>88</v>
      </c>
      <c r="E4214" t="s">
        <v>126</v>
      </c>
      <c r="F4214" t="s">
        <v>12311</v>
      </c>
      <c r="G4214" t="s">
        <v>671</v>
      </c>
      <c r="H4214" t="s">
        <v>46</v>
      </c>
      <c r="I4214" t="s">
        <v>129</v>
      </c>
      <c r="J4214" t="s">
        <v>130</v>
      </c>
      <c r="K4214" t="s">
        <v>131</v>
      </c>
      <c r="L4214" t="s">
        <v>12312</v>
      </c>
      <c r="M4214" t="s">
        <v>12313</v>
      </c>
      <c r="N4214">
        <v>3.307222222</v>
      </c>
      <c r="O4214">
        <v>0</v>
      </c>
      <c r="P4214">
        <v>48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158.746667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2180080</v>
      </c>
      <c r="B4215">
        <v>1</v>
      </c>
      <c r="C4215" t="s">
        <v>77</v>
      </c>
      <c r="D4215" t="s">
        <v>124</v>
      </c>
      <c r="E4215" t="s">
        <v>181</v>
      </c>
      <c r="F4215" t="s">
        <v>12314</v>
      </c>
      <c r="G4215" t="s">
        <v>287</v>
      </c>
      <c r="H4215" t="s">
        <v>46</v>
      </c>
      <c r="I4215" t="s">
        <v>129</v>
      </c>
      <c r="J4215" t="s">
        <v>130</v>
      </c>
      <c r="K4215" t="s">
        <v>131</v>
      </c>
      <c r="L4215" t="s">
        <v>12315</v>
      </c>
      <c r="M4215" t="s">
        <v>12316</v>
      </c>
      <c r="N4215">
        <v>1.498611111</v>
      </c>
      <c r="O4215">
        <v>0</v>
      </c>
      <c r="P4215">
        <v>4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5.9944439999999997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2180082</v>
      </c>
      <c r="B4216">
        <v>1</v>
      </c>
      <c r="C4216" t="s">
        <v>77</v>
      </c>
      <c r="D4216" t="s">
        <v>108</v>
      </c>
      <c r="E4216" t="s">
        <v>181</v>
      </c>
      <c r="F4216" t="s">
        <v>12317</v>
      </c>
      <c r="G4216" t="s">
        <v>183</v>
      </c>
      <c r="H4216" t="s">
        <v>46</v>
      </c>
      <c r="I4216" t="s">
        <v>129</v>
      </c>
      <c r="J4216" t="s">
        <v>130</v>
      </c>
      <c r="K4216" t="s">
        <v>131</v>
      </c>
      <c r="L4216" t="s">
        <v>12318</v>
      </c>
      <c r="M4216" t="s">
        <v>12319</v>
      </c>
      <c r="N4216">
        <v>8.4522222219999996</v>
      </c>
      <c r="O4216">
        <v>0</v>
      </c>
      <c r="P4216">
        <v>1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8.4522220000000008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2180085</v>
      </c>
      <c r="B4217">
        <v>1</v>
      </c>
      <c r="C4217" t="s">
        <v>76</v>
      </c>
      <c r="D4217" t="s">
        <v>104</v>
      </c>
      <c r="E4217" t="s">
        <v>134</v>
      </c>
      <c r="F4217" t="s">
        <v>12180</v>
      </c>
      <c r="G4217" t="s">
        <v>8037</v>
      </c>
      <c r="H4217" t="s">
        <v>47</v>
      </c>
      <c r="I4217" t="s">
        <v>129</v>
      </c>
      <c r="J4217" t="s">
        <v>130</v>
      </c>
      <c r="K4217" t="s">
        <v>131</v>
      </c>
      <c r="L4217" t="s">
        <v>12320</v>
      </c>
      <c r="M4217" t="s">
        <v>12321</v>
      </c>
      <c r="N4217">
        <v>2.508888888</v>
      </c>
      <c r="O4217">
        <v>0</v>
      </c>
      <c r="P4217">
        <v>0</v>
      </c>
      <c r="Q4217">
        <v>1</v>
      </c>
      <c r="R4217">
        <v>69</v>
      </c>
      <c r="S4217">
        <v>25</v>
      </c>
      <c r="T4217">
        <v>981</v>
      </c>
      <c r="U4217">
        <v>0</v>
      </c>
      <c r="V4217">
        <v>0</v>
      </c>
      <c r="W4217">
        <v>2.5088889999999999</v>
      </c>
      <c r="X4217">
        <v>173.11333300000001</v>
      </c>
      <c r="Y4217">
        <v>62.722222000000002</v>
      </c>
      <c r="Z4217">
        <v>2461.2199989999999</v>
      </c>
    </row>
    <row r="4218" spans="1:26" x14ac:dyDescent="0.25">
      <c r="A4218">
        <v>2180081</v>
      </c>
      <c r="B4218">
        <v>1</v>
      </c>
      <c r="C4218" t="s">
        <v>76</v>
      </c>
      <c r="D4218" t="s">
        <v>95</v>
      </c>
      <c r="E4218" t="s">
        <v>126</v>
      </c>
      <c r="F4218" t="s">
        <v>10774</v>
      </c>
      <c r="G4218" t="s">
        <v>128</v>
      </c>
      <c r="H4218" t="s">
        <v>46</v>
      </c>
      <c r="I4218" t="s">
        <v>129</v>
      </c>
      <c r="J4218" t="s">
        <v>130</v>
      </c>
      <c r="K4218" t="s">
        <v>131</v>
      </c>
      <c r="L4218" t="s">
        <v>12322</v>
      </c>
      <c r="M4218" t="s">
        <v>12323</v>
      </c>
      <c r="N4218">
        <v>5.2852777770000001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15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79.279167000000001</v>
      </c>
    </row>
    <row r="4219" spans="1:26" x14ac:dyDescent="0.25">
      <c r="A4219">
        <v>2180087</v>
      </c>
      <c r="B4219">
        <v>1</v>
      </c>
      <c r="C4219" t="s">
        <v>76</v>
      </c>
      <c r="D4219" t="s">
        <v>84</v>
      </c>
      <c r="E4219" t="s">
        <v>143</v>
      </c>
      <c r="F4219" t="s">
        <v>12324</v>
      </c>
      <c r="G4219" t="s">
        <v>1273</v>
      </c>
      <c r="H4219" t="s">
        <v>47</v>
      </c>
      <c r="I4219" t="s">
        <v>129</v>
      </c>
      <c r="J4219" t="s">
        <v>130</v>
      </c>
      <c r="K4219" t="s">
        <v>131</v>
      </c>
      <c r="L4219" t="s">
        <v>12325</v>
      </c>
      <c r="M4219" t="s">
        <v>12326</v>
      </c>
      <c r="N4219">
        <v>4.57</v>
      </c>
      <c r="O4219">
        <v>3</v>
      </c>
      <c r="P4219">
        <v>761</v>
      </c>
      <c r="Q4219">
        <v>0</v>
      </c>
      <c r="R4219">
        <v>0</v>
      </c>
      <c r="S4219">
        <v>0</v>
      </c>
      <c r="T4219">
        <v>0</v>
      </c>
      <c r="U4219">
        <v>13.71</v>
      </c>
      <c r="V4219">
        <v>3477.77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2180089</v>
      </c>
      <c r="B4220">
        <v>1</v>
      </c>
      <c r="C4220" t="s">
        <v>76</v>
      </c>
      <c r="D4220" t="s">
        <v>81</v>
      </c>
      <c r="E4220" t="s">
        <v>181</v>
      </c>
      <c r="F4220" t="s">
        <v>12327</v>
      </c>
      <c r="G4220" t="s">
        <v>194</v>
      </c>
      <c r="H4220" t="s">
        <v>46</v>
      </c>
      <c r="I4220" t="s">
        <v>129</v>
      </c>
      <c r="J4220" t="s">
        <v>130</v>
      </c>
      <c r="K4220" t="s">
        <v>131</v>
      </c>
      <c r="L4220" t="s">
        <v>12328</v>
      </c>
      <c r="M4220" t="s">
        <v>12329</v>
      </c>
      <c r="N4220">
        <v>1.7280555550000001</v>
      </c>
      <c r="O4220">
        <v>0</v>
      </c>
      <c r="P4220">
        <v>6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10.368333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2180092</v>
      </c>
      <c r="B4221">
        <v>1</v>
      </c>
      <c r="C4221" t="s">
        <v>76</v>
      </c>
      <c r="D4221" t="s">
        <v>80</v>
      </c>
      <c r="E4221" t="s">
        <v>181</v>
      </c>
      <c r="F4221" t="s">
        <v>12330</v>
      </c>
      <c r="G4221" t="s">
        <v>287</v>
      </c>
      <c r="H4221" t="s">
        <v>46</v>
      </c>
      <c r="I4221" t="s">
        <v>129</v>
      </c>
      <c r="J4221" t="s">
        <v>130</v>
      </c>
      <c r="K4221" t="s">
        <v>131</v>
      </c>
      <c r="L4221" t="s">
        <v>12331</v>
      </c>
      <c r="M4221" t="s">
        <v>12332</v>
      </c>
      <c r="N4221">
        <v>1.411944444</v>
      </c>
      <c r="O4221">
        <v>0</v>
      </c>
      <c r="P4221">
        <v>2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2.8238889999999999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2180097</v>
      </c>
      <c r="B4222">
        <v>1</v>
      </c>
      <c r="C4222" t="s">
        <v>76</v>
      </c>
      <c r="D4222" t="s">
        <v>93</v>
      </c>
      <c r="E4222" t="s">
        <v>181</v>
      </c>
      <c r="F4222" t="s">
        <v>12333</v>
      </c>
      <c r="G4222" t="s">
        <v>194</v>
      </c>
      <c r="H4222" t="s">
        <v>46</v>
      </c>
      <c r="I4222" t="s">
        <v>129</v>
      </c>
      <c r="J4222" t="s">
        <v>130</v>
      </c>
      <c r="K4222" t="s">
        <v>131</v>
      </c>
      <c r="L4222" t="s">
        <v>12334</v>
      </c>
      <c r="M4222" t="s">
        <v>12335</v>
      </c>
      <c r="N4222">
        <v>9.8113888879999998</v>
      </c>
      <c r="O4222">
        <v>0</v>
      </c>
      <c r="P4222">
        <v>1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9.8113890000000001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2180094</v>
      </c>
      <c r="B4223">
        <v>1</v>
      </c>
      <c r="C4223" t="s">
        <v>76</v>
      </c>
      <c r="D4223" t="s">
        <v>95</v>
      </c>
      <c r="E4223" t="s">
        <v>126</v>
      </c>
      <c r="F4223" t="s">
        <v>12336</v>
      </c>
      <c r="G4223" t="s">
        <v>140</v>
      </c>
      <c r="H4223" t="s">
        <v>46</v>
      </c>
      <c r="I4223" t="s">
        <v>129</v>
      </c>
      <c r="J4223" t="s">
        <v>130</v>
      </c>
      <c r="K4223" t="s">
        <v>131</v>
      </c>
      <c r="L4223" t="s">
        <v>12337</v>
      </c>
      <c r="M4223" t="s">
        <v>12338</v>
      </c>
      <c r="N4223">
        <v>2.8941666659999998</v>
      </c>
      <c r="O4223">
        <v>0</v>
      </c>
      <c r="P4223">
        <v>145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419.65416699999997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2180101</v>
      </c>
      <c r="B4224">
        <v>1</v>
      </c>
      <c r="C4224" t="s">
        <v>76</v>
      </c>
      <c r="D4224" t="s">
        <v>100</v>
      </c>
      <c r="E4224" t="s">
        <v>126</v>
      </c>
      <c r="F4224" t="s">
        <v>12339</v>
      </c>
      <c r="G4224" t="s">
        <v>128</v>
      </c>
      <c r="H4224" t="s">
        <v>46</v>
      </c>
      <c r="I4224" t="s">
        <v>129</v>
      </c>
      <c r="J4224" t="s">
        <v>130</v>
      </c>
      <c r="K4224" t="s">
        <v>131</v>
      </c>
      <c r="L4224" t="s">
        <v>12340</v>
      </c>
      <c r="M4224" t="s">
        <v>12341</v>
      </c>
      <c r="N4224">
        <v>1.2469444439999999</v>
      </c>
      <c r="O4224">
        <v>0</v>
      </c>
      <c r="P4224">
        <v>68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84.792221999999995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2180095</v>
      </c>
      <c r="B4225">
        <v>1</v>
      </c>
      <c r="C4225" t="s">
        <v>76</v>
      </c>
      <c r="D4225" t="s">
        <v>99</v>
      </c>
      <c r="E4225" t="s">
        <v>134</v>
      </c>
      <c r="F4225" t="s">
        <v>2873</v>
      </c>
      <c r="G4225" t="s">
        <v>136</v>
      </c>
      <c r="H4225" t="s">
        <v>47</v>
      </c>
      <c r="I4225" t="s">
        <v>129</v>
      </c>
      <c r="J4225" t="s">
        <v>130</v>
      </c>
      <c r="K4225" t="s">
        <v>131</v>
      </c>
      <c r="L4225" t="s">
        <v>12342</v>
      </c>
      <c r="M4225" t="s">
        <v>12343</v>
      </c>
      <c r="N4225">
        <v>0.23166666599999999</v>
      </c>
      <c r="O4225">
        <v>55</v>
      </c>
      <c r="P4225">
        <v>2397</v>
      </c>
      <c r="Q4225">
        <v>0</v>
      </c>
      <c r="R4225">
        <v>0</v>
      </c>
      <c r="S4225">
        <v>0</v>
      </c>
      <c r="T4225">
        <v>0</v>
      </c>
      <c r="U4225">
        <v>12.741667</v>
      </c>
      <c r="V4225">
        <v>555.30499799999996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2180096</v>
      </c>
      <c r="B4226">
        <v>1</v>
      </c>
      <c r="C4226" t="s">
        <v>77</v>
      </c>
      <c r="D4226" t="s">
        <v>116</v>
      </c>
      <c r="E4226" t="s">
        <v>126</v>
      </c>
      <c r="F4226" t="s">
        <v>12344</v>
      </c>
      <c r="G4226" t="s">
        <v>128</v>
      </c>
      <c r="H4226" t="s">
        <v>46</v>
      </c>
      <c r="I4226" t="s">
        <v>129</v>
      </c>
      <c r="J4226" t="s">
        <v>130</v>
      </c>
      <c r="K4226" t="s">
        <v>131</v>
      </c>
      <c r="L4226" t="s">
        <v>12345</v>
      </c>
      <c r="M4226" t="s">
        <v>12346</v>
      </c>
      <c r="N4226">
        <v>1.9411111109999999</v>
      </c>
      <c r="O4226">
        <v>0</v>
      </c>
      <c r="P4226">
        <v>96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186.346667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2180108</v>
      </c>
      <c r="B4227">
        <v>1</v>
      </c>
      <c r="C4227" t="s">
        <v>76</v>
      </c>
      <c r="D4227" t="s">
        <v>88</v>
      </c>
      <c r="E4227" t="s">
        <v>181</v>
      </c>
      <c r="F4227" t="s">
        <v>12347</v>
      </c>
      <c r="G4227" t="s">
        <v>183</v>
      </c>
      <c r="H4227" t="s">
        <v>46</v>
      </c>
      <c r="I4227" t="s">
        <v>129</v>
      </c>
      <c r="J4227" t="s">
        <v>130</v>
      </c>
      <c r="K4227" t="s">
        <v>131</v>
      </c>
      <c r="L4227" t="s">
        <v>12348</v>
      </c>
      <c r="M4227" t="s">
        <v>12349</v>
      </c>
      <c r="N4227">
        <v>1.949166666</v>
      </c>
      <c r="O4227">
        <v>0</v>
      </c>
      <c r="P4227">
        <v>1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1.9491670000000001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2180099</v>
      </c>
      <c r="B4228">
        <v>1</v>
      </c>
      <c r="C4228" t="s">
        <v>77</v>
      </c>
      <c r="D4228" t="s">
        <v>123</v>
      </c>
      <c r="E4228" t="s">
        <v>718</v>
      </c>
      <c r="F4228" t="s">
        <v>12350</v>
      </c>
      <c r="G4228" t="s">
        <v>726</v>
      </c>
      <c r="H4228" t="s">
        <v>46</v>
      </c>
      <c r="I4228" t="s">
        <v>129</v>
      </c>
      <c r="J4228" t="s">
        <v>130</v>
      </c>
      <c r="K4228" t="s">
        <v>131</v>
      </c>
      <c r="L4228" t="s">
        <v>12351</v>
      </c>
      <c r="M4228" t="s">
        <v>12352</v>
      </c>
      <c r="N4228">
        <v>1.618333333</v>
      </c>
      <c r="O4228">
        <v>0</v>
      </c>
      <c r="P4228">
        <v>70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113.283333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2180105</v>
      </c>
      <c r="B4229">
        <v>1</v>
      </c>
      <c r="C4229" t="s">
        <v>76</v>
      </c>
      <c r="D4229" t="s">
        <v>92</v>
      </c>
      <c r="E4229" t="s">
        <v>126</v>
      </c>
      <c r="F4229" t="s">
        <v>12353</v>
      </c>
      <c r="G4229" t="s">
        <v>444</v>
      </c>
      <c r="H4229" t="s">
        <v>46</v>
      </c>
      <c r="I4229" t="s">
        <v>129</v>
      </c>
      <c r="J4229" t="s">
        <v>130</v>
      </c>
      <c r="K4229" t="s">
        <v>131</v>
      </c>
      <c r="L4229" t="s">
        <v>12354</v>
      </c>
      <c r="M4229" t="s">
        <v>12355</v>
      </c>
      <c r="N4229">
        <v>1.348055555</v>
      </c>
      <c r="O4229">
        <v>0</v>
      </c>
      <c r="P4229">
        <v>0</v>
      </c>
      <c r="Q4229">
        <v>0</v>
      </c>
      <c r="R4229">
        <v>48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64.706666999999996</v>
      </c>
      <c r="Y4229">
        <v>0</v>
      </c>
      <c r="Z4229">
        <v>0</v>
      </c>
    </row>
    <row r="4230" spans="1:26" x14ac:dyDescent="0.25">
      <c r="A4230">
        <v>2180102</v>
      </c>
      <c r="B4230">
        <v>1</v>
      </c>
      <c r="C4230" t="s">
        <v>76</v>
      </c>
      <c r="D4230" t="s">
        <v>91</v>
      </c>
      <c r="E4230" t="s">
        <v>813</v>
      </c>
      <c r="F4230" t="s">
        <v>12356</v>
      </c>
      <c r="G4230" t="s">
        <v>136</v>
      </c>
      <c r="H4230" t="s">
        <v>47</v>
      </c>
      <c r="I4230" t="s">
        <v>129</v>
      </c>
      <c r="J4230" t="s">
        <v>130</v>
      </c>
      <c r="K4230" t="s">
        <v>131</v>
      </c>
      <c r="L4230" t="s">
        <v>12357</v>
      </c>
      <c r="M4230" t="s">
        <v>12358</v>
      </c>
      <c r="N4230">
        <v>0.55472222199999999</v>
      </c>
      <c r="O4230">
        <v>10</v>
      </c>
      <c r="P4230">
        <v>82</v>
      </c>
      <c r="Q4230">
        <v>0</v>
      </c>
      <c r="R4230">
        <v>0</v>
      </c>
      <c r="S4230">
        <v>0</v>
      </c>
      <c r="T4230">
        <v>0</v>
      </c>
      <c r="U4230">
        <v>5.5472219999999997</v>
      </c>
      <c r="V4230">
        <v>45.487222000000003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2180107</v>
      </c>
      <c r="B4231">
        <v>1</v>
      </c>
      <c r="C4231" t="s">
        <v>76</v>
      </c>
      <c r="D4231" t="s">
        <v>84</v>
      </c>
      <c r="E4231" t="s">
        <v>181</v>
      </c>
      <c r="F4231" t="s">
        <v>12359</v>
      </c>
      <c r="G4231" t="s">
        <v>287</v>
      </c>
      <c r="H4231" t="s">
        <v>46</v>
      </c>
      <c r="I4231" t="s">
        <v>129</v>
      </c>
      <c r="J4231" t="s">
        <v>130</v>
      </c>
      <c r="K4231" t="s">
        <v>131</v>
      </c>
      <c r="L4231" t="s">
        <v>12360</v>
      </c>
      <c r="M4231" t="s">
        <v>12361</v>
      </c>
      <c r="N4231">
        <v>3.8713888879999998</v>
      </c>
      <c r="O4231">
        <v>0</v>
      </c>
      <c r="P4231">
        <v>1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3.8713890000000002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2180106</v>
      </c>
      <c r="B4232">
        <v>1</v>
      </c>
      <c r="C4232" t="s">
        <v>76</v>
      </c>
      <c r="D4232" t="s">
        <v>86</v>
      </c>
      <c r="E4232" t="s">
        <v>181</v>
      </c>
      <c r="F4232" t="s">
        <v>12362</v>
      </c>
      <c r="G4232" t="s">
        <v>194</v>
      </c>
      <c r="H4232" t="s">
        <v>46</v>
      </c>
      <c r="I4232" t="s">
        <v>129</v>
      </c>
      <c r="J4232" t="s">
        <v>130</v>
      </c>
      <c r="K4232" t="s">
        <v>131</v>
      </c>
      <c r="L4232" t="s">
        <v>12363</v>
      </c>
      <c r="M4232" t="s">
        <v>12364</v>
      </c>
      <c r="N4232">
        <v>2.3263888879999999</v>
      </c>
      <c r="O4232">
        <v>0</v>
      </c>
      <c r="P4232">
        <v>1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2.3263889999999998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2180110</v>
      </c>
      <c r="B4233">
        <v>1</v>
      </c>
      <c r="C4233" t="s">
        <v>77</v>
      </c>
      <c r="D4233" t="s">
        <v>124</v>
      </c>
      <c r="E4233" t="s">
        <v>126</v>
      </c>
      <c r="F4233" t="s">
        <v>12365</v>
      </c>
      <c r="G4233" t="s">
        <v>128</v>
      </c>
      <c r="H4233" t="s">
        <v>46</v>
      </c>
      <c r="I4233" t="s">
        <v>129</v>
      </c>
      <c r="J4233" t="s">
        <v>130</v>
      </c>
      <c r="K4233" t="s">
        <v>131</v>
      </c>
      <c r="L4233" t="s">
        <v>12366</v>
      </c>
      <c r="M4233" t="s">
        <v>12367</v>
      </c>
      <c r="N4233">
        <v>1.6730555549999999</v>
      </c>
      <c r="O4233">
        <v>0</v>
      </c>
      <c r="P4233">
        <v>425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711.04861100000005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2180109</v>
      </c>
      <c r="B4234">
        <v>1</v>
      </c>
      <c r="C4234" t="s">
        <v>77</v>
      </c>
      <c r="D4234" t="s">
        <v>118</v>
      </c>
      <c r="E4234" t="s">
        <v>186</v>
      </c>
      <c r="F4234" t="s">
        <v>12368</v>
      </c>
      <c r="G4234" t="s">
        <v>1496</v>
      </c>
      <c r="H4234" t="s">
        <v>47</v>
      </c>
      <c r="I4234" t="s">
        <v>129</v>
      </c>
      <c r="J4234" t="s">
        <v>15</v>
      </c>
      <c r="K4234" t="s">
        <v>131</v>
      </c>
      <c r="L4234" t="s">
        <v>12369</v>
      </c>
      <c r="M4234" t="s">
        <v>12370</v>
      </c>
      <c r="N4234">
        <v>0.24944444399999999</v>
      </c>
      <c r="O4234">
        <v>69</v>
      </c>
      <c r="P4234">
        <v>23746</v>
      </c>
      <c r="Q4234">
        <v>0</v>
      </c>
      <c r="R4234">
        <v>0</v>
      </c>
      <c r="S4234">
        <v>0</v>
      </c>
      <c r="T4234">
        <v>0</v>
      </c>
      <c r="U4234">
        <v>17.211666999999998</v>
      </c>
      <c r="V4234">
        <v>5923.3077670000002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2180115</v>
      </c>
      <c r="B4235">
        <v>1</v>
      </c>
      <c r="C4235" t="s">
        <v>76</v>
      </c>
      <c r="D4235" t="s">
        <v>91</v>
      </c>
      <c r="E4235" t="s">
        <v>134</v>
      </c>
      <c r="F4235" t="s">
        <v>12371</v>
      </c>
      <c r="G4235" t="s">
        <v>136</v>
      </c>
      <c r="H4235" t="s">
        <v>47</v>
      </c>
      <c r="I4235" t="s">
        <v>129</v>
      </c>
      <c r="J4235" t="s">
        <v>130</v>
      </c>
      <c r="K4235" t="s">
        <v>131</v>
      </c>
      <c r="L4235" t="s">
        <v>12372</v>
      </c>
      <c r="M4235" t="s">
        <v>12373</v>
      </c>
      <c r="N4235">
        <v>0.230555555</v>
      </c>
      <c r="O4235">
        <v>20</v>
      </c>
      <c r="P4235">
        <v>777</v>
      </c>
      <c r="Q4235">
        <v>0</v>
      </c>
      <c r="R4235">
        <v>0</v>
      </c>
      <c r="S4235">
        <v>0</v>
      </c>
      <c r="T4235">
        <v>0</v>
      </c>
      <c r="U4235">
        <v>4.6111110000000002</v>
      </c>
      <c r="V4235">
        <v>179.14166599999999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2180120</v>
      </c>
      <c r="B4236">
        <v>1</v>
      </c>
      <c r="C4236" t="s">
        <v>76</v>
      </c>
      <c r="D4236" t="s">
        <v>80</v>
      </c>
      <c r="E4236" t="s">
        <v>126</v>
      </c>
      <c r="F4236" t="s">
        <v>12374</v>
      </c>
      <c r="G4236" t="s">
        <v>128</v>
      </c>
      <c r="H4236" t="s">
        <v>46</v>
      </c>
      <c r="I4236" t="s">
        <v>129</v>
      </c>
      <c r="J4236" t="s">
        <v>130</v>
      </c>
      <c r="K4236" t="s">
        <v>131</v>
      </c>
      <c r="L4236" t="s">
        <v>12375</v>
      </c>
      <c r="M4236" t="s">
        <v>12376</v>
      </c>
      <c r="N4236">
        <v>0.64500000000000002</v>
      </c>
      <c r="O4236">
        <v>0</v>
      </c>
      <c r="P4236">
        <v>14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9.0299999999999994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2180123</v>
      </c>
      <c r="B4237">
        <v>1</v>
      </c>
      <c r="C4237" t="s">
        <v>76</v>
      </c>
      <c r="D4237" t="s">
        <v>81</v>
      </c>
      <c r="E4237" t="s">
        <v>181</v>
      </c>
      <c r="F4237" t="s">
        <v>12377</v>
      </c>
      <c r="G4237" t="s">
        <v>287</v>
      </c>
      <c r="H4237" t="s">
        <v>46</v>
      </c>
      <c r="I4237" t="s">
        <v>129</v>
      </c>
      <c r="J4237" t="s">
        <v>130</v>
      </c>
      <c r="K4237" t="s">
        <v>131</v>
      </c>
      <c r="L4237" t="s">
        <v>12378</v>
      </c>
      <c r="M4237" t="s">
        <v>12379</v>
      </c>
      <c r="N4237">
        <v>1.1377777769999999</v>
      </c>
      <c r="O4237">
        <v>0</v>
      </c>
      <c r="P4237">
        <v>2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2.2755559999999999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2180127</v>
      </c>
      <c r="B4238">
        <v>1</v>
      </c>
      <c r="C4238" t="s">
        <v>76</v>
      </c>
      <c r="D4238" t="s">
        <v>88</v>
      </c>
      <c r="E4238" t="s">
        <v>134</v>
      </c>
      <c r="F4238" t="s">
        <v>12380</v>
      </c>
      <c r="G4238" t="s">
        <v>136</v>
      </c>
      <c r="H4238" t="s">
        <v>47</v>
      </c>
      <c r="I4238" t="s">
        <v>129</v>
      </c>
      <c r="J4238" t="s">
        <v>130</v>
      </c>
      <c r="K4238" t="s">
        <v>131</v>
      </c>
      <c r="L4238" t="s">
        <v>12381</v>
      </c>
      <c r="M4238" t="s">
        <v>12382</v>
      </c>
      <c r="N4238">
        <v>1.268888888</v>
      </c>
      <c r="O4238">
        <v>36</v>
      </c>
      <c r="P4238">
        <v>2876</v>
      </c>
      <c r="Q4238">
        <v>0</v>
      </c>
      <c r="R4238">
        <v>0</v>
      </c>
      <c r="S4238">
        <v>0</v>
      </c>
      <c r="T4238">
        <v>0</v>
      </c>
      <c r="U4238">
        <v>45.68</v>
      </c>
      <c r="V4238">
        <v>3649.3244420000001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2180130</v>
      </c>
      <c r="B4239">
        <v>1</v>
      </c>
      <c r="C4239" t="s">
        <v>77</v>
      </c>
      <c r="D4239" t="s">
        <v>124</v>
      </c>
      <c r="E4239" t="s">
        <v>134</v>
      </c>
      <c r="F4239" t="s">
        <v>12383</v>
      </c>
      <c r="G4239" t="s">
        <v>136</v>
      </c>
      <c r="H4239" t="s">
        <v>47</v>
      </c>
      <c r="I4239" t="s">
        <v>129</v>
      </c>
      <c r="J4239" t="s">
        <v>130</v>
      </c>
      <c r="K4239" t="s">
        <v>131</v>
      </c>
      <c r="L4239" t="s">
        <v>12384</v>
      </c>
      <c r="M4239" t="s">
        <v>12385</v>
      </c>
      <c r="N4239">
        <v>3.3938888880000002</v>
      </c>
      <c r="O4239">
        <v>26</v>
      </c>
      <c r="P4239">
        <v>330</v>
      </c>
      <c r="Q4239">
        <v>0</v>
      </c>
      <c r="R4239">
        <v>0</v>
      </c>
      <c r="S4239">
        <v>0</v>
      </c>
      <c r="T4239">
        <v>0</v>
      </c>
      <c r="U4239">
        <v>88.241111000000004</v>
      </c>
      <c r="V4239">
        <v>1119.9833329999999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2180133</v>
      </c>
      <c r="B4240">
        <v>1</v>
      </c>
      <c r="C4240" t="s">
        <v>76</v>
      </c>
      <c r="D4240" t="s">
        <v>88</v>
      </c>
      <c r="E4240" t="s">
        <v>181</v>
      </c>
      <c r="F4240" t="s">
        <v>12386</v>
      </c>
      <c r="G4240" t="s">
        <v>194</v>
      </c>
      <c r="H4240" t="s">
        <v>46</v>
      </c>
      <c r="I4240" t="s">
        <v>129</v>
      </c>
      <c r="J4240" t="s">
        <v>130</v>
      </c>
      <c r="K4240" t="s">
        <v>131</v>
      </c>
      <c r="L4240" t="s">
        <v>12387</v>
      </c>
      <c r="M4240" t="s">
        <v>12388</v>
      </c>
      <c r="N4240">
        <v>1.2350000000000001</v>
      </c>
      <c r="O4240">
        <v>0</v>
      </c>
      <c r="P4240">
        <v>1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1.2350000000000001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2180135</v>
      </c>
      <c r="B4241">
        <v>1</v>
      </c>
      <c r="C4241" t="s">
        <v>76</v>
      </c>
      <c r="D4241" t="s">
        <v>93</v>
      </c>
      <c r="E4241" t="s">
        <v>126</v>
      </c>
      <c r="F4241" t="s">
        <v>12389</v>
      </c>
      <c r="G4241" t="s">
        <v>128</v>
      </c>
      <c r="H4241" t="s">
        <v>46</v>
      </c>
      <c r="I4241" t="s">
        <v>129</v>
      </c>
      <c r="J4241" t="s">
        <v>130</v>
      </c>
      <c r="K4241" t="s">
        <v>131</v>
      </c>
      <c r="L4241" t="s">
        <v>12390</v>
      </c>
      <c r="M4241" t="s">
        <v>12391</v>
      </c>
      <c r="N4241">
        <v>8.0183333329999993</v>
      </c>
      <c r="O4241">
        <v>0</v>
      </c>
      <c r="P4241">
        <v>7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56.128332999999998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2180136</v>
      </c>
      <c r="B4242">
        <v>1</v>
      </c>
      <c r="C4242" t="s">
        <v>77</v>
      </c>
      <c r="D4242" t="s">
        <v>123</v>
      </c>
      <c r="E4242" t="s">
        <v>143</v>
      </c>
      <c r="F4242" t="s">
        <v>12392</v>
      </c>
      <c r="G4242" t="s">
        <v>136</v>
      </c>
      <c r="H4242" t="s">
        <v>47</v>
      </c>
      <c r="I4242" t="s">
        <v>129</v>
      </c>
      <c r="J4242" t="s">
        <v>130</v>
      </c>
      <c r="K4242" t="s">
        <v>131</v>
      </c>
      <c r="L4242" t="s">
        <v>12393</v>
      </c>
      <c r="M4242" t="s">
        <v>12394</v>
      </c>
      <c r="N4242">
        <v>1.4511111109999999</v>
      </c>
      <c r="O4242">
        <v>15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21.766667000000002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2180138</v>
      </c>
      <c r="B4243">
        <v>1</v>
      </c>
      <c r="C4243" t="s">
        <v>77</v>
      </c>
      <c r="D4243" t="s">
        <v>118</v>
      </c>
      <c r="E4243" t="s">
        <v>181</v>
      </c>
      <c r="F4243" t="s">
        <v>12395</v>
      </c>
      <c r="G4243" t="s">
        <v>287</v>
      </c>
      <c r="H4243" t="s">
        <v>46</v>
      </c>
      <c r="I4243" t="s">
        <v>129</v>
      </c>
      <c r="J4243" t="s">
        <v>130</v>
      </c>
      <c r="K4243" t="s">
        <v>131</v>
      </c>
      <c r="L4243" t="s">
        <v>12396</v>
      </c>
      <c r="M4243" t="s">
        <v>12397</v>
      </c>
      <c r="N4243">
        <v>0.47638888800000001</v>
      </c>
      <c r="O4243">
        <v>0</v>
      </c>
      <c r="P4243">
        <v>2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0.95277800000000001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2180140</v>
      </c>
      <c r="B4244">
        <v>1</v>
      </c>
      <c r="C4244" t="s">
        <v>76</v>
      </c>
      <c r="D4244" t="s">
        <v>104</v>
      </c>
      <c r="E4244" t="s">
        <v>161</v>
      </c>
      <c r="F4244" t="s">
        <v>12398</v>
      </c>
      <c r="G4244" t="s">
        <v>402</v>
      </c>
      <c r="H4244" t="s">
        <v>46</v>
      </c>
      <c r="I4244" t="s">
        <v>129</v>
      </c>
      <c r="J4244" t="s">
        <v>130</v>
      </c>
      <c r="K4244" t="s">
        <v>131</v>
      </c>
      <c r="L4244" t="s">
        <v>12399</v>
      </c>
      <c r="M4244" t="s">
        <v>12400</v>
      </c>
      <c r="N4244">
        <v>1.2375</v>
      </c>
      <c r="O4244">
        <v>0</v>
      </c>
      <c r="P4244">
        <v>0</v>
      </c>
      <c r="Q4244">
        <v>0</v>
      </c>
      <c r="R4244">
        <v>0</v>
      </c>
      <c r="S4244">
        <v>1</v>
      </c>
      <c r="T4244">
        <v>35</v>
      </c>
      <c r="U4244">
        <v>0</v>
      </c>
      <c r="V4244">
        <v>0</v>
      </c>
      <c r="W4244">
        <v>0</v>
      </c>
      <c r="X4244">
        <v>0</v>
      </c>
      <c r="Y4244">
        <v>1.2375</v>
      </c>
      <c r="Z4244">
        <v>43.3125</v>
      </c>
    </row>
    <row r="4245" spans="1:26" x14ac:dyDescent="0.25">
      <c r="A4245">
        <v>2180142</v>
      </c>
      <c r="B4245">
        <v>1</v>
      </c>
      <c r="C4245" t="s">
        <v>77</v>
      </c>
      <c r="D4245" t="s">
        <v>118</v>
      </c>
      <c r="E4245" t="s">
        <v>143</v>
      </c>
      <c r="F4245" t="s">
        <v>12401</v>
      </c>
      <c r="G4245" t="s">
        <v>425</v>
      </c>
      <c r="H4245" t="s">
        <v>47</v>
      </c>
      <c r="I4245" t="s">
        <v>129</v>
      </c>
      <c r="J4245" t="s">
        <v>130</v>
      </c>
      <c r="K4245" t="s">
        <v>131</v>
      </c>
      <c r="L4245" t="s">
        <v>12402</v>
      </c>
      <c r="M4245" t="s">
        <v>12403</v>
      </c>
      <c r="N4245">
        <v>2.724444444</v>
      </c>
      <c r="O4245">
        <v>0</v>
      </c>
      <c r="P4245">
        <v>0</v>
      </c>
      <c r="Q4245">
        <v>0</v>
      </c>
      <c r="R4245">
        <v>0</v>
      </c>
      <c r="S4245">
        <v>1</v>
      </c>
      <c r="T4245">
        <v>279</v>
      </c>
      <c r="U4245">
        <v>0</v>
      </c>
      <c r="V4245">
        <v>0</v>
      </c>
      <c r="W4245">
        <v>0</v>
      </c>
      <c r="X4245">
        <v>0</v>
      </c>
      <c r="Y4245">
        <v>2.7244440000000001</v>
      </c>
      <c r="Z4245">
        <v>760.12</v>
      </c>
    </row>
    <row r="4246" spans="1:26" x14ac:dyDescent="0.25">
      <c r="A4246">
        <v>2180196</v>
      </c>
      <c r="B4246">
        <v>1</v>
      </c>
      <c r="C4246" t="s">
        <v>76</v>
      </c>
      <c r="D4246" t="s">
        <v>84</v>
      </c>
      <c r="E4246" t="s">
        <v>126</v>
      </c>
      <c r="F4246" t="s">
        <v>12404</v>
      </c>
      <c r="G4246" t="s">
        <v>128</v>
      </c>
      <c r="H4246" t="s">
        <v>46</v>
      </c>
      <c r="I4246" t="s">
        <v>129</v>
      </c>
      <c r="J4246" t="s">
        <v>130</v>
      </c>
      <c r="K4246" t="s">
        <v>131</v>
      </c>
      <c r="L4246" t="s">
        <v>12405</v>
      </c>
      <c r="M4246" t="s">
        <v>12406</v>
      </c>
      <c r="N4246">
        <v>6.1619444440000004</v>
      </c>
      <c r="O4246">
        <v>0</v>
      </c>
      <c r="P4246">
        <v>65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400.52638899999999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2180147</v>
      </c>
      <c r="B4247">
        <v>1</v>
      </c>
      <c r="C4247" t="s">
        <v>76</v>
      </c>
      <c r="D4247" t="s">
        <v>93</v>
      </c>
      <c r="E4247" t="s">
        <v>181</v>
      </c>
      <c r="F4247" t="s">
        <v>12407</v>
      </c>
      <c r="G4247" t="s">
        <v>194</v>
      </c>
      <c r="H4247" t="s">
        <v>46</v>
      </c>
      <c r="I4247" t="s">
        <v>129</v>
      </c>
      <c r="J4247" t="s">
        <v>130</v>
      </c>
      <c r="K4247" t="s">
        <v>131</v>
      </c>
      <c r="L4247" t="s">
        <v>12408</v>
      </c>
      <c r="M4247" t="s">
        <v>12409</v>
      </c>
      <c r="N4247">
        <v>9.5947222219999997</v>
      </c>
      <c r="O4247">
        <v>0</v>
      </c>
      <c r="P4247">
        <v>1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9.5947220000000009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2180158</v>
      </c>
      <c r="B4248">
        <v>1</v>
      </c>
      <c r="C4248" t="s">
        <v>77</v>
      </c>
      <c r="D4248" t="s">
        <v>123</v>
      </c>
      <c r="E4248" t="s">
        <v>134</v>
      </c>
      <c r="F4248" t="s">
        <v>738</v>
      </c>
      <c r="G4248" t="s">
        <v>136</v>
      </c>
      <c r="H4248" t="s">
        <v>47</v>
      </c>
      <c r="I4248" t="s">
        <v>129</v>
      </c>
      <c r="J4248" t="s">
        <v>130</v>
      </c>
      <c r="K4248" t="s">
        <v>131</v>
      </c>
      <c r="L4248" t="s">
        <v>12410</v>
      </c>
      <c r="M4248" t="s">
        <v>12411</v>
      </c>
      <c r="N4248">
        <v>11.168055555</v>
      </c>
      <c r="O4248">
        <v>216</v>
      </c>
      <c r="P4248">
        <v>121</v>
      </c>
      <c r="Q4248">
        <v>0</v>
      </c>
      <c r="R4248">
        <v>0</v>
      </c>
      <c r="S4248">
        <v>0</v>
      </c>
      <c r="T4248">
        <v>0</v>
      </c>
      <c r="U4248">
        <v>2412.3000000000002</v>
      </c>
      <c r="V4248">
        <v>1351.3347220000001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2180154</v>
      </c>
      <c r="B4249">
        <v>1</v>
      </c>
      <c r="C4249" t="s">
        <v>76</v>
      </c>
      <c r="D4249" t="s">
        <v>93</v>
      </c>
      <c r="E4249" t="s">
        <v>813</v>
      </c>
      <c r="F4249" t="s">
        <v>12412</v>
      </c>
      <c r="G4249" t="s">
        <v>425</v>
      </c>
      <c r="H4249" t="s">
        <v>47</v>
      </c>
      <c r="I4249" t="s">
        <v>129</v>
      </c>
      <c r="J4249" t="s">
        <v>130</v>
      </c>
      <c r="K4249" t="s">
        <v>131</v>
      </c>
      <c r="L4249" t="s">
        <v>12413</v>
      </c>
      <c r="M4249" t="s">
        <v>12414</v>
      </c>
      <c r="N4249">
        <v>12.236666666</v>
      </c>
      <c r="O4249">
        <v>6</v>
      </c>
      <c r="P4249">
        <v>0</v>
      </c>
      <c r="Q4249">
        <v>0</v>
      </c>
      <c r="R4249">
        <v>0</v>
      </c>
      <c r="S4249">
        <v>21</v>
      </c>
      <c r="T4249">
        <v>290</v>
      </c>
      <c r="U4249">
        <v>73.42</v>
      </c>
      <c r="V4249">
        <v>0</v>
      </c>
      <c r="W4249">
        <v>0</v>
      </c>
      <c r="X4249">
        <v>0</v>
      </c>
      <c r="Y4249">
        <v>256.97000000000003</v>
      </c>
      <c r="Z4249">
        <v>3548.6333330000002</v>
      </c>
    </row>
    <row r="4250" spans="1:26" x14ac:dyDescent="0.25">
      <c r="A4250">
        <v>2180156</v>
      </c>
      <c r="B4250">
        <v>1</v>
      </c>
      <c r="C4250" t="s">
        <v>76</v>
      </c>
      <c r="D4250" t="s">
        <v>95</v>
      </c>
      <c r="E4250" t="s">
        <v>126</v>
      </c>
      <c r="F4250" t="s">
        <v>12415</v>
      </c>
      <c r="G4250" t="s">
        <v>128</v>
      </c>
      <c r="H4250" t="s">
        <v>46</v>
      </c>
      <c r="I4250" t="s">
        <v>129</v>
      </c>
      <c r="J4250" t="s">
        <v>130</v>
      </c>
      <c r="K4250" t="s">
        <v>131</v>
      </c>
      <c r="L4250" t="s">
        <v>12416</v>
      </c>
      <c r="M4250" t="s">
        <v>12417</v>
      </c>
      <c r="N4250">
        <v>2.866666666</v>
      </c>
      <c r="O4250">
        <v>0</v>
      </c>
      <c r="P4250">
        <v>0</v>
      </c>
      <c r="Q4250">
        <v>0</v>
      </c>
      <c r="R4250">
        <v>64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183.466667</v>
      </c>
      <c r="Y4250">
        <v>0</v>
      </c>
      <c r="Z4250">
        <v>0</v>
      </c>
    </row>
    <row r="4251" spans="1:26" x14ac:dyDescent="0.25">
      <c r="A4251">
        <v>2180157</v>
      </c>
      <c r="B4251">
        <v>1</v>
      </c>
      <c r="C4251" t="s">
        <v>76</v>
      </c>
      <c r="D4251" t="s">
        <v>79</v>
      </c>
      <c r="E4251" t="s">
        <v>161</v>
      </c>
      <c r="F4251" t="s">
        <v>12418</v>
      </c>
      <c r="G4251" t="s">
        <v>402</v>
      </c>
      <c r="H4251" t="s">
        <v>46</v>
      </c>
      <c r="I4251" t="s">
        <v>129</v>
      </c>
      <c r="J4251" t="s">
        <v>130</v>
      </c>
      <c r="K4251" t="s">
        <v>131</v>
      </c>
      <c r="L4251" t="s">
        <v>12419</v>
      </c>
      <c r="M4251" t="s">
        <v>12420</v>
      </c>
      <c r="N4251">
        <v>1.1133333329999999</v>
      </c>
      <c r="O4251">
        <v>1</v>
      </c>
      <c r="P4251">
        <v>9</v>
      </c>
      <c r="Q4251">
        <v>0</v>
      </c>
      <c r="R4251">
        <v>0</v>
      </c>
      <c r="S4251">
        <v>0</v>
      </c>
      <c r="T4251">
        <v>0</v>
      </c>
      <c r="U4251">
        <v>1.1133329999999999</v>
      </c>
      <c r="V4251">
        <v>10.02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2180214</v>
      </c>
      <c r="B4252">
        <v>1</v>
      </c>
      <c r="C4252" t="s">
        <v>76</v>
      </c>
      <c r="D4252" t="s">
        <v>93</v>
      </c>
      <c r="E4252" t="s">
        <v>126</v>
      </c>
      <c r="F4252" t="s">
        <v>12421</v>
      </c>
      <c r="G4252" t="s">
        <v>128</v>
      </c>
      <c r="H4252" t="s">
        <v>46</v>
      </c>
      <c r="I4252" t="s">
        <v>129</v>
      </c>
      <c r="J4252" t="s">
        <v>130</v>
      </c>
      <c r="K4252" t="s">
        <v>131</v>
      </c>
      <c r="L4252" t="s">
        <v>12422</v>
      </c>
      <c r="M4252" t="s">
        <v>12423</v>
      </c>
      <c r="N4252">
        <v>6.2188888880000004</v>
      </c>
      <c r="O4252">
        <v>0</v>
      </c>
      <c r="P4252">
        <v>112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696.51555499999995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2180160</v>
      </c>
      <c r="B4253">
        <v>1</v>
      </c>
      <c r="C4253" t="s">
        <v>76</v>
      </c>
      <c r="D4253" t="s">
        <v>102</v>
      </c>
      <c r="E4253" t="s">
        <v>134</v>
      </c>
      <c r="F4253" t="s">
        <v>12424</v>
      </c>
      <c r="G4253" t="s">
        <v>136</v>
      </c>
      <c r="H4253" t="s">
        <v>47</v>
      </c>
      <c r="I4253" t="s">
        <v>129</v>
      </c>
      <c r="J4253" t="s">
        <v>130</v>
      </c>
      <c r="K4253" t="s">
        <v>131</v>
      </c>
      <c r="L4253" t="s">
        <v>12425</v>
      </c>
      <c r="M4253" t="s">
        <v>12426</v>
      </c>
      <c r="N4253">
        <v>5.2136111109999996</v>
      </c>
      <c r="O4253">
        <v>20</v>
      </c>
      <c r="P4253">
        <v>126</v>
      </c>
      <c r="Q4253">
        <v>0</v>
      </c>
      <c r="R4253">
        <v>0</v>
      </c>
      <c r="S4253">
        <v>0</v>
      </c>
      <c r="T4253">
        <v>0</v>
      </c>
      <c r="U4253">
        <v>104.272222</v>
      </c>
      <c r="V4253">
        <v>656.91499999999996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2180163</v>
      </c>
      <c r="B4254">
        <v>1</v>
      </c>
      <c r="C4254" t="s">
        <v>76</v>
      </c>
      <c r="D4254" t="s">
        <v>101</v>
      </c>
      <c r="E4254" t="s">
        <v>143</v>
      </c>
      <c r="F4254" t="s">
        <v>12427</v>
      </c>
      <c r="G4254" t="s">
        <v>145</v>
      </c>
      <c r="H4254" t="s">
        <v>47</v>
      </c>
      <c r="I4254" t="s">
        <v>129</v>
      </c>
      <c r="J4254" t="s">
        <v>130</v>
      </c>
      <c r="K4254" t="s">
        <v>131</v>
      </c>
      <c r="L4254" t="s">
        <v>12428</v>
      </c>
      <c r="M4254" t="s">
        <v>12429</v>
      </c>
      <c r="N4254">
        <v>1</v>
      </c>
      <c r="O4254">
        <v>1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2180161</v>
      </c>
      <c r="B4255">
        <v>1</v>
      </c>
      <c r="C4255" t="s">
        <v>77</v>
      </c>
      <c r="D4255" t="s">
        <v>117</v>
      </c>
      <c r="E4255" t="s">
        <v>143</v>
      </c>
      <c r="F4255" t="s">
        <v>12430</v>
      </c>
      <c r="G4255" t="s">
        <v>136</v>
      </c>
      <c r="H4255" t="s">
        <v>47</v>
      </c>
      <c r="I4255" t="s">
        <v>283</v>
      </c>
      <c r="J4255" t="s">
        <v>130</v>
      </c>
      <c r="K4255" t="s">
        <v>131</v>
      </c>
      <c r="L4255" t="s">
        <v>12431</v>
      </c>
      <c r="M4255" t="s">
        <v>12432</v>
      </c>
      <c r="N4255">
        <v>1.5833333000000002E-2</v>
      </c>
      <c r="O4255">
        <v>0</v>
      </c>
      <c r="P4255">
        <v>0</v>
      </c>
      <c r="Q4255">
        <v>4</v>
      </c>
      <c r="R4255">
        <v>130</v>
      </c>
      <c r="S4255">
        <v>21</v>
      </c>
      <c r="T4255">
        <v>1130</v>
      </c>
      <c r="U4255">
        <v>0</v>
      </c>
      <c r="V4255">
        <v>0</v>
      </c>
      <c r="W4255">
        <v>6.3333E-2</v>
      </c>
      <c r="X4255">
        <v>2.0583330000000002</v>
      </c>
      <c r="Y4255">
        <v>0.33250000000000002</v>
      </c>
      <c r="Z4255">
        <v>17.891666000000001</v>
      </c>
    </row>
    <row r="4256" spans="1:26" x14ac:dyDescent="0.25">
      <c r="A4256">
        <v>2180162</v>
      </c>
      <c r="B4256">
        <v>1</v>
      </c>
      <c r="C4256" t="s">
        <v>76</v>
      </c>
      <c r="D4256" t="s">
        <v>81</v>
      </c>
      <c r="E4256" t="s">
        <v>181</v>
      </c>
      <c r="F4256" t="s">
        <v>12377</v>
      </c>
      <c r="G4256" t="s">
        <v>287</v>
      </c>
      <c r="H4256" t="s">
        <v>46</v>
      </c>
      <c r="I4256" t="s">
        <v>129</v>
      </c>
      <c r="J4256" t="s">
        <v>130</v>
      </c>
      <c r="K4256" t="s">
        <v>131</v>
      </c>
      <c r="L4256" t="s">
        <v>12433</v>
      </c>
      <c r="M4256" t="s">
        <v>12434</v>
      </c>
      <c r="N4256">
        <v>2.2080555550000001</v>
      </c>
      <c r="O4256">
        <v>0</v>
      </c>
      <c r="P4256">
        <v>2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4.4161109999999999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2180166</v>
      </c>
      <c r="B4257">
        <v>1</v>
      </c>
      <c r="C4257" t="s">
        <v>76</v>
      </c>
      <c r="D4257" t="s">
        <v>89</v>
      </c>
      <c r="E4257" t="s">
        <v>181</v>
      </c>
      <c r="F4257" t="s">
        <v>12435</v>
      </c>
      <c r="G4257" t="s">
        <v>183</v>
      </c>
      <c r="H4257" t="s">
        <v>46</v>
      </c>
      <c r="I4257" t="s">
        <v>129</v>
      </c>
      <c r="J4257" t="s">
        <v>130</v>
      </c>
      <c r="K4257" t="s">
        <v>131</v>
      </c>
      <c r="L4257" t="s">
        <v>12436</v>
      </c>
      <c r="M4257" t="s">
        <v>12437</v>
      </c>
      <c r="N4257">
        <v>2.1797222220000001</v>
      </c>
      <c r="O4257">
        <v>0</v>
      </c>
      <c r="P4257">
        <v>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2.1797219999999999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2180168</v>
      </c>
      <c r="B4258">
        <v>1</v>
      </c>
      <c r="C4258" t="s">
        <v>76</v>
      </c>
      <c r="D4258" t="s">
        <v>96</v>
      </c>
      <c r="E4258" t="s">
        <v>126</v>
      </c>
      <c r="F4258" t="s">
        <v>12438</v>
      </c>
      <c r="G4258" t="s">
        <v>128</v>
      </c>
      <c r="H4258" t="s">
        <v>46</v>
      </c>
      <c r="I4258" t="s">
        <v>129</v>
      </c>
      <c r="J4258" t="s">
        <v>130</v>
      </c>
      <c r="K4258" t="s">
        <v>131</v>
      </c>
      <c r="L4258" t="s">
        <v>12439</v>
      </c>
      <c r="M4258" t="s">
        <v>12440</v>
      </c>
      <c r="N4258">
        <v>1.5208333329999999</v>
      </c>
      <c r="O4258">
        <v>0</v>
      </c>
      <c r="P4258">
        <v>10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15.208333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2180171</v>
      </c>
      <c r="B4259">
        <v>1</v>
      </c>
      <c r="C4259" t="s">
        <v>77</v>
      </c>
      <c r="D4259" t="s">
        <v>124</v>
      </c>
      <c r="E4259" t="s">
        <v>134</v>
      </c>
      <c r="F4259" t="s">
        <v>4679</v>
      </c>
      <c r="G4259" t="s">
        <v>136</v>
      </c>
      <c r="H4259" t="s">
        <v>47</v>
      </c>
      <c r="I4259" t="s">
        <v>129</v>
      </c>
      <c r="J4259" t="s">
        <v>130</v>
      </c>
      <c r="K4259" t="s">
        <v>131</v>
      </c>
      <c r="L4259" t="s">
        <v>12441</v>
      </c>
      <c r="M4259" t="s">
        <v>12442</v>
      </c>
      <c r="N4259">
        <v>0.79111111099999998</v>
      </c>
      <c r="O4259">
        <v>28</v>
      </c>
      <c r="P4259">
        <v>527</v>
      </c>
      <c r="Q4259">
        <v>0</v>
      </c>
      <c r="R4259">
        <v>0</v>
      </c>
      <c r="S4259">
        <v>0</v>
      </c>
      <c r="T4259">
        <v>0</v>
      </c>
      <c r="U4259">
        <v>22.151111</v>
      </c>
      <c r="V4259">
        <v>416.91555499999998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2180169</v>
      </c>
      <c r="B4260">
        <v>1</v>
      </c>
      <c r="C4260" t="s">
        <v>77</v>
      </c>
      <c r="D4260" t="s">
        <v>110</v>
      </c>
      <c r="E4260" t="s">
        <v>813</v>
      </c>
      <c r="F4260" t="s">
        <v>12443</v>
      </c>
      <c r="G4260" t="s">
        <v>136</v>
      </c>
      <c r="H4260" t="s">
        <v>47</v>
      </c>
      <c r="I4260" t="s">
        <v>129</v>
      </c>
      <c r="J4260" t="s">
        <v>130</v>
      </c>
      <c r="K4260" t="s">
        <v>131</v>
      </c>
      <c r="L4260" t="s">
        <v>12444</v>
      </c>
      <c r="M4260" t="s">
        <v>12445</v>
      </c>
      <c r="N4260">
        <v>0.51500000000000001</v>
      </c>
      <c r="O4260">
        <v>0</v>
      </c>
      <c r="P4260">
        <v>17</v>
      </c>
      <c r="Q4260">
        <v>35</v>
      </c>
      <c r="R4260">
        <v>1313</v>
      </c>
      <c r="S4260">
        <v>170</v>
      </c>
      <c r="T4260">
        <v>8653</v>
      </c>
      <c r="U4260">
        <v>0</v>
      </c>
      <c r="V4260">
        <v>8.7550000000000008</v>
      </c>
      <c r="W4260">
        <v>18.024999999999999</v>
      </c>
      <c r="X4260">
        <v>676.19500000000005</v>
      </c>
      <c r="Y4260">
        <v>87.55</v>
      </c>
      <c r="Z4260">
        <v>4456.2950000000001</v>
      </c>
    </row>
    <row r="4261" spans="1:26" x14ac:dyDescent="0.25">
      <c r="A4261">
        <v>2180181</v>
      </c>
      <c r="B4261">
        <v>1</v>
      </c>
      <c r="C4261" t="s">
        <v>77</v>
      </c>
      <c r="D4261" t="s">
        <v>119</v>
      </c>
      <c r="E4261" t="s">
        <v>186</v>
      </c>
      <c r="F4261" t="s">
        <v>12446</v>
      </c>
      <c r="G4261" t="s">
        <v>136</v>
      </c>
      <c r="H4261" t="s">
        <v>47</v>
      </c>
      <c r="I4261" t="s">
        <v>129</v>
      </c>
      <c r="J4261" t="s">
        <v>130</v>
      </c>
      <c r="K4261" t="s">
        <v>131</v>
      </c>
      <c r="L4261" t="s">
        <v>12447</v>
      </c>
      <c r="M4261" t="s">
        <v>12448</v>
      </c>
      <c r="N4261">
        <v>5.8858333329999999</v>
      </c>
      <c r="O4261">
        <v>25</v>
      </c>
      <c r="P4261">
        <v>393</v>
      </c>
      <c r="Q4261">
        <v>0</v>
      </c>
      <c r="R4261">
        <v>0</v>
      </c>
      <c r="S4261">
        <v>0</v>
      </c>
      <c r="T4261">
        <v>0</v>
      </c>
      <c r="U4261">
        <v>147.14583300000001</v>
      </c>
      <c r="V4261">
        <v>2313.1325000000002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2180184</v>
      </c>
      <c r="B4262">
        <v>1</v>
      </c>
      <c r="C4262" t="s">
        <v>76</v>
      </c>
      <c r="D4262" t="s">
        <v>79</v>
      </c>
      <c r="E4262" t="s">
        <v>126</v>
      </c>
      <c r="F4262" t="s">
        <v>12449</v>
      </c>
      <c r="G4262" t="s">
        <v>128</v>
      </c>
      <c r="H4262" t="s">
        <v>46</v>
      </c>
      <c r="I4262" t="s">
        <v>129</v>
      </c>
      <c r="J4262" t="s">
        <v>130</v>
      </c>
      <c r="K4262" t="s">
        <v>131</v>
      </c>
      <c r="L4262" t="s">
        <v>12450</v>
      </c>
      <c r="M4262" t="s">
        <v>12451</v>
      </c>
      <c r="N4262">
        <v>3.872777777</v>
      </c>
      <c r="O4262">
        <v>0</v>
      </c>
      <c r="P4262">
        <v>4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15.491111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2180185</v>
      </c>
      <c r="B4263">
        <v>1</v>
      </c>
      <c r="C4263" t="s">
        <v>77</v>
      </c>
      <c r="D4263" t="s">
        <v>117</v>
      </c>
      <c r="E4263" t="s">
        <v>161</v>
      </c>
      <c r="F4263" t="s">
        <v>12452</v>
      </c>
      <c r="G4263" t="s">
        <v>402</v>
      </c>
      <c r="H4263" t="s">
        <v>46</v>
      </c>
      <c r="I4263" t="s">
        <v>129</v>
      </c>
      <c r="J4263" t="s">
        <v>130</v>
      </c>
      <c r="K4263" t="s">
        <v>131</v>
      </c>
      <c r="L4263" t="s">
        <v>12453</v>
      </c>
      <c r="M4263" t="s">
        <v>12454</v>
      </c>
      <c r="N4263">
        <v>2.034166666</v>
      </c>
      <c r="O4263">
        <v>0</v>
      </c>
      <c r="P4263">
        <v>0</v>
      </c>
      <c r="Q4263">
        <v>1</v>
      </c>
      <c r="R4263">
        <v>34</v>
      </c>
      <c r="S4263">
        <v>0</v>
      </c>
      <c r="T4263">
        <v>0</v>
      </c>
      <c r="U4263">
        <v>0</v>
      </c>
      <c r="V4263">
        <v>0</v>
      </c>
      <c r="W4263">
        <v>2.0341670000000001</v>
      </c>
      <c r="X4263">
        <v>69.161666999999994</v>
      </c>
      <c r="Y4263">
        <v>0</v>
      </c>
      <c r="Z4263">
        <v>0</v>
      </c>
    </row>
    <row r="4264" spans="1:26" x14ac:dyDescent="0.25">
      <c r="A4264">
        <v>2180189</v>
      </c>
      <c r="B4264">
        <v>1</v>
      </c>
      <c r="C4264" t="s">
        <v>76</v>
      </c>
      <c r="D4264" t="s">
        <v>95</v>
      </c>
      <c r="E4264" t="s">
        <v>161</v>
      </c>
      <c r="F4264" t="s">
        <v>12455</v>
      </c>
      <c r="G4264" t="s">
        <v>402</v>
      </c>
      <c r="H4264" t="s">
        <v>46</v>
      </c>
      <c r="I4264" t="s">
        <v>129</v>
      </c>
      <c r="J4264" t="s">
        <v>130</v>
      </c>
      <c r="K4264" t="s">
        <v>131</v>
      </c>
      <c r="L4264" t="s">
        <v>12456</v>
      </c>
      <c r="M4264" t="s">
        <v>12457</v>
      </c>
      <c r="N4264">
        <v>2.06</v>
      </c>
      <c r="O4264">
        <v>0</v>
      </c>
      <c r="P4264">
        <v>0</v>
      </c>
      <c r="Q4264">
        <v>1</v>
      </c>
      <c r="R4264">
        <v>181</v>
      </c>
      <c r="S4264">
        <v>0</v>
      </c>
      <c r="T4264">
        <v>0</v>
      </c>
      <c r="U4264">
        <v>0</v>
      </c>
      <c r="V4264">
        <v>0</v>
      </c>
      <c r="W4264">
        <v>2.06</v>
      </c>
      <c r="X4264">
        <v>372.86</v>
      </c>
      <c r="Y4264">
        <v>0</v>
      </c>
      <c r="Z4264">
        <v>0</v>
      </c>
    </row>
    <row r="4265" spans="1:26" x14ac:dyDescent="0.25">
      <c r="A4265">
        <v>2180188</v>
      </c>
      <c r="B4265">
        <v>1</v>
      </c>
      <c r="C4265" t="s">
        <v>77</v>
      </c>
      <c r="D4265" t="s">
        <v>114</v>
      </c>
      <c r="E4265" t="s">
        <v>126</v>
      </c>
      <c r="F4265" t="s">
        <v>317</v>
      </c>
      <c r="G4265" t="s">
        <v>128</v>
      </c>
      <c r="H4265" t="s">
        <v>46</v>
      </c>
      <c r="I4265" t="s">
        <v>129</v>
      </c>
      <c r="J4265" t="s">
        <v>130</v>
      </c>
      <c r="K4265" t="s">
        <v>131</v>
      </c>
      <c r="L4265" t="s">
        <v>12458</v>
      </c>
      <c r="M4265" t="s">
        <v>12459</v>
      </c>
      <c r="N4265">
        <v>4.1050000000000004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16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65.680000000000007</v>
      </c>
    </row>
    <row r="4266" spans="1:26" x14ac:dyDescent="0.25">
      <c r="A4266">
        <v>2180193</v>
      </c>
      <c r="B4266">
        <v>1</v>
      </c>
      <c r="C4266" t="s">
        <v>76</v>
      </c>
      <c r="D4266" t="s">
        <v>97</v>
      </c>
      <c r="E4266" t="s">
        <v>126</v>
      </c>
      <c r="F4266" t="s">
        <v>12460</v>
      </c>
      <c r="G4266" t="s">
        <v>128</v>
      </c>
      <c r="H4266" t="s">
        <v>46</v>
      </c>
      <c r="I4266" t="s">
        <v>129</v>
      </c>
      <c r="J4266" t="s">
        <v>130</v>
      </c>
      <c r="K4266" t="s">
        <v>131</v>
      </c>
      <c r="L4266" t="s">
        <v>12461</v>
      </c>
      <c r="M4266" t="s">
        <v>12462</v>
      </c>
      <c r="N4266">
        <v>2.662222222</v>
      </c>
      <c r="O4266">
        <v>0</v>
      </c>
      <c r="P4266">
        <v>33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87.853333000000006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2180204</v>
      </c>
      <c r="B4267">
        <v>1</v>
      </c>
      <c r="C4267" t="s">
        <v>77</v>
      </c>
      <c r="D4267" t="s">
        <v>117</v>
      </c>
      <c r="E4267" t="s">
        <v>126</v>
      </c>
      <c r="F4267" t="s">
        <v>12463</v>
      </c>
      <c r="G4267" t="s">
        <v>128</v>
      </c>
      <c r="H4267" t="s">
        <v>46</v>
      </c>
      <c r="I4267" t="s">
        <v>129</v>
      </c>
      <c r="J4267" t="s">
        <v>130</v>
      </c>
      <c r="K4267" t="s">
        <v>131</v>
      </c>
      <c r="L4267" t="s">
        <v>12464</v>
      </c>
      <c r="M4267" t="s">
        <v>12465</v>
      </c>
      <c r="N4267">
        <v>1.3352777769999999</v>
      </c>
      <c r="O4267">
        <v>0</v>
      </c>
      <c r="P4267">
        <v>0</v>
      </c>
      <c r="Q4267">
        <v>0</v>
      </c>
      <c r="R4267">
        <v>5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6.6763890000000004</v>
      </c>
      <c r="Y4267">
        <v>0</v>
      </c>
      <c r="Z4267">
        <v>0</v>
      </c>
    </row>
    <row r="4268" spans="1:26" x14ac:dyDescent="0.25">
      <c r="A4268">
        <v>2180203</v>
      </c>
      <c r="B4268">
        <v>1</v>
      </c>
      <c r="C4268" t="s">
        <v>77</v>
      </c>
      <c r="D4268" t="s">
        <v>123</v>
      </c>
      <c r="E4268" t="s">
        <v>143</v>
      </c>
      <c r="F4268" t="s">
        <v>12466</v>
      </c>
      <c r="G4268" t="s">
        <v>136</v>
      </c>
      <c r="H4268" t="s">
        <v>47</v>
      </c>
      <c r="I4268" t="s">
        <v>283</v>
      </c>
      <c r="J4268" t="s">
        <v>130</v>
      </c>
      <c r="K4268" t="s">
        <v>131</v>
      </c>
      <c r="L4268" t="s">
        <v>12467</v>
      </c>
      <c r="M4268" t="s">
        <v>12468</v>
      </c>
      <c r="N4268">
        <v>9.1666660000000004E-3</v>
      </c>
      <c r="O4268">
        <v>23</v>
      </c>
      <c r="P4268">
        <v>489</v>
      </c>
      <c r="Q4268">
        <v>0</v>
      </c>
      <c r="R4268">
        <v>0</v>
      </c>
      <c r="S4268">
        <v>0</v>
      </c>
      <c r="T4268">
        <v>0</v>
      </c>
      <c r="U4268">
        <v>0.21083299999999999</v>
      </c>
      <c r="V4268">
        <v>4.4824999999999999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2180209</v>
      </c>
      <c r="B4269">
        <v>1</v>
      </c>
      <c r="C4269" t="s">
        <v>76</v>
      </c>
      <c r="D4269" t="s">
        <v>89</v>
      </c>
      <c r="E4269" t="s">
        <v>126</v>
      </c>
      <c r="F4269" t="s">
        <v>12469</v>
      </c>
      <c r="G4269" t="s">
        <v>128</v>
      </c>
      <c r="H4269" t="s">
        <v>46</v>
      </c>
      <c r="I4269" t="s">
        <v>129</v>
      </c>
      <c r="J4269" t="s">
        <v>130</v>
      </c>
      <c r="K4269" t="s">
        <v>131</v>
      </c>
      <c r="L4269" t="s">
        <v>12470</v>
      </c>
      <c r="M4269" t="s">
        <v>12471</v>
      </c>
      <c r="N4269">
        <v>3.1319444440000002</v>
      </c>
      <c r="O4269">
        <v>0</v>
      </c>
      <c r="P4269">
        <v>47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147.20138900000001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2180207</v>
      </c>
      <c r="B4270">
        <v>1</v>
      </c>
      <c r="C4270" t="s">
        <v>77</v>
      </c>
      <c r="D4270" t="s">
        <v>123</v>
      </c>
      <c r="E4270" t="s">
        <v>134</v>
      </c>
      <c r="F4270" t="s">
        <v>12472</v>
      </c>
      <c r="G4270" t="s">
        <v>136</v>
      </c>
      <c r="H4270" t="s">
        <v>47</v>
      </c>
      <c r="I4270" t="s">
        <v>129</v>
      </c>
      <c r="J4270" t="s">
        <v>130</v>
      </c>
      <c r="K4270" t="s">
        <v>131</v>
      </c>
      <c r="L4270" t="s">
        <v>12473</v>
      </c>
      <c r="M4270" t="s">
        <v>12474</v>
      </c>
      <c r="N4270">
        <v>7.1066666659999997</v>
      </c>
      <c r="O4270">
        <v>49</v>
      </c>
      <c r="P4270">
        <v>24</v>
      </c>
      <c r="Q4270">
        <v>0</v>
      </c>
      <c r="R4270">
        <v>0</v>
      </c>
      <c r="S4270">
        <v>0</v>
      </c>
      <c r="T4270">
        <v>0</v>
      </c>
      <c r="U4270">
        <v>348.22666700000002</v>
      </c>
      <c r="V4270">
        <v>170.56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2180205</v>
      </c>
      <c r="B4271">
        <v>1</v>
      </c>
      <c r="C4271" t="s">
        <v>77</v>
      </c>
      <c r="D4271" t="s">
        <v>123</v>
      </c>
      <c r="E4271" t="s">
        <v>181</v>
      </c>
      <c r="F4271" t="s">
        <v>12475</v>
      </c>
      <c r="G4271" t="s">
        <v>287</v>
      </c>
      <c r="H4271" t="s">
        <v>46</v>
      </c>
      <c r="I4271" t="s">
        <v>129</v>
      </c>
      <c r="J4271" t="s">
        <v>130</v>
      </c>
      <c r="K4271" t="s">
        <v>131</v>
      </c>
      <c r="L4271" t="s">
        <v>12476</v>
      </c>
      <c r="M4271" t="s">
        <v>12477</v>
      </c>
      <c r="N4271">
        <v>0.84055555500000001</v>
      </c>
      <c r="O4271">
        <v>0</v>
      </c>
      <c r="P4271">
        <v>4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3.362222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2180210</v>
      </c>
      <c r="B4272">
        <v>1</v>
      </c>
      <c r="C4272" t="s">
        <v>77</v>
      </c>
      <c r="D4272" t="s">
        <v>110</v>
      </c>
      <c r="E4272" t="s">
        <v>143</v>
      </c>
      <c r="F4272" t="s">
        <v>12478</v>
      </c>
      <c r="G4272" t="s">
        <v>145</v>
      </c>
      <c r="H4272" t="s">
        <v>47</v>
      </c>
      <c r="I4272" t="s">
        <v>129</v>
      </c>
      <c r="J4272" t="s">
        <v>130</v>
      </c>
      <c r="K4272" t="s">
        <v>131</v>
      </c>
      <c r="L4272" t="s">
        <v>12479</v>
      </c>
      <c r="M4272" t="s">
        <v>12480</v>
      </c>
      <c r="N4272">
        <v>1.993333333</v>
      </c>
      <c r="O4272">
        <v>0</v>
      </c>
      <c r="P4272">
        <v>0</v>
      </c>
      <c r="Q4272">
        <v>0</v>
      </c>
      <c r="R4272">
        <v>0</v>
      </c>
      <c r="S4272">
        <v>1</v>
      </c>
      <c r="T4272">
        <v>119</v>
      </c>
      <c r="U4272">
        <v>0</v>
      </c>
      <c r="V4272">
        <v>0</v>
      </c>
      <c r="W4272">
        <v>0</v>
      </c>
      <c r="X4272">
        <v>0</v>
      </c>
      <c r="Y4272">
        <v>1.993333</v>
      </c>
      <c r="Z4272">
        <v>237.20666700000001</v>
      </c>
    </row>
    <row r="4273" spans="1:26" x14ac:dyDescent="0.25">
      <c r="A4273">
        <v>2180217</v>
      </c>
      <c r="B4273">
        <v>1</v>
      </c>
      <c r="C4273" t="s">
        <v>76</v>
      </c>
      <c r="D4273" t="s">
        <v>96</v>
      </c>
      <c r="E4273" t="s">
        <v>126</v>
      </c>
      <c r="F4273" t="s">
        <v>12481</v>
      </c>
      <c r="G4273" t="s">
        <v>5461</v>
      </c>
      <c r="H4273" t="s">
        <v>46</v>
      </c>
      <c r="I4273" t="s">
        <v>129</v>
      </c>
      <c r="J4273" t="s">
        <v>130</v>
      </c>
      <c r="K4273" t="s">
        <v>131</v>
      </c>
      <c r="L4273" t="s">
        <v>12482</v>
      </c>
      <c r="M4273" t="s">
        <v>12483</v>
      </c>
      <c r="N4273">
        <v>3.4619444439999998</v>
      </c>
      <c r="O4273">
        <v>0</v>
      </c>
      <c r="P4273">
        <v>164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567.75888899999995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2180223</v>
      </c>
      <c r="B4274">
        <v>1</v>
      </c>
      <c r="C4274" t="s">
        <v>76</v>
      </c>
      <c r="D4274" t="s">
        <v>102</v>
      </c>
      <c r="E4274" t="s">
        <v>126</v>
      </c>
      <c r="F4274" t="s">
        <v>244</v>
      </c>
      <c r="G4274" t="s">
        <v>128</v>
      </c>
      <c r="H4274" t="s">
        <v>46</v>
      </c>
      <c r="I4274" t="s">
        <v>129</v>
      </c>
      <c r="J4274" t="s">
        <v>130</v>
      </c>
      <c r="K4274" t="s">
        <v>131</v>
      </c>
      <c r="L4274" t="s">
        <v>12484</v>
      </c>
      <c r="M4274" t="s">
        <v>12485</v>
      </c>
      <c r="N4274">
        <v>3.542777777</v>
      </c>
      <c r="O4274">
        <v>0</v>
      </c>
      <c r="P4274">
        <v>4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14.171111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2180231</v>
      </c>
      <c r="B4275">
        <v>1</v>
      </c>
      <c r="C4275" t="s">
        <v>76</v>
      </c>
      <c r="D4275" t="s">
        <v>79</v>
      </c>
      <c r="E4275" t="s">
        <v>126</v>
      </c>
      <c r="F4275" t="s">
        <v>12486</v>
      </c>
      <c r="G4275" t="s">
        <v>128</v>
      </c>
      <c r="H4275" t="s">
        <v>46</v>
      </c>
      <c r="I4275" t="s">
        <v>129</v>
      </c>
      <c r="J4275" t="s">
        <v>130</v>
      </c>
      <c r="K4275" t="s">
        <v>131</v>
      </c>
      <c r="L4275" t="s">
        <v>12487</v>
      </c>
      <c r="M4275" t="s">
        <v>12488</v>
      </c>
      <c r="N4275">
        <v>1.3325</v>
      </c>
      <c r="O4275">
        <v>0</v>
      </c>
      <c r="P4275">
        <v>140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186.55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2180224</v>
      </c>
      <c r="B4276">
        <v>1</v>
      </c>
      <c r="C4276" t="s">
        <v>76</v>
      </c>
      <c r="D4276" t="s">
        <v>100</v>
      </c>
      <c r="E4276" t="s">
        <v>181</v>
      </c>
      <c r="F4276" t="s">
        <v>12489</v>
      </c>
      <c r="G4276" t="s">
        <v>194</v>
      </c>
      <c r="H4276" t="s">
        <v>46</v>
      </c>
      <c r="I4276" t="s">
        <v>129</v>
      </c>
      <c r="J4276" t="s">
        <v>130</v>
      </c>
      <c r="K4276" t="s">
        <v>131</v>
      </c>
      <c r="L4276" t="s">
        <v>12490</v>
      </c>
      <c r="M4276" t="s">
        <v>12491</v>
      </c>
      <c r="N4276">
        <v>4.0663888879999996</v>
      </c>
      <c r="O4276">
        <v>0</v>
      </c>
      <c r="P4276">
        <v>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4.066389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2180232</v>
      </c>
      <c r="B4277">
        <v>1</v>
      </c>
      <c r="C4277" t="s">
        <v>76</v>
      </c>
      <c r="D4277" t="s">
        <v>96</v>
      </c>
      <c r="E4277" t="s">
        <v>126</v>
      </c>
      <c r="F4277" t="s">
        <v>12438</v>
      </c>
      <c r="G4277" t="s">
        <v>128</v>
      </c>
      <c r="H4277" t="s">
        <v>46</v>
      </c>
      <c r="I4277" t="s">
        <v>129</v>
      </c>
      <c r="J4277" t="s">
        <v>130</v>
      </c>
      <c r="K4277" t="s">
        <v>131</v>
      </c>
      <c r="L4277" t="s">
        <v>12492</v>
      </c>
      <c r="M4277" t="s">
        <v>12493</v>
      </c>
      <c r="N4277">
        <v>2.335</v>
      </c>
      <c r="O4277">
        <v>0</v>
      </c>
      <c r="P4277">
        <v>10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23.35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2180233</v>
      </c>
      <c r="B4278">
        <v>1</v>
      </c>
      <c r="C4278" t="s">
        <v>76</v>
      </c>
      <c r="D4278" t="s">
        <v>91</v>
      </c>
      <c r="E4278" t="s">
        <v>126</v>
      </c>
      <c r="F4278" t="s">
        <v>12494</v>
      </c>
      <c r="G4278" t="s">
        <v>128</v>
      </c>
      <c r="H4278" t="s">
        <v>46</v>
      </c>
      <c r="I4278" t="s">
        <v>129</v>
      </c>
      <c r="J4278" t="s">
        <v>130</v>
      </c>
      <c r="K4278" t="s">
        <v>131</v>
      </c>
      <c r="L4278" t="s">
        <v>12495</v>
      </c>
      <c r="M4278" t="s">
        <v>12496</v>
      </c>
      <c r="N4278">
        <v>0.91916666599999997</v>
      </c>
      <c r="O4278">
        <v>0</v>
      </c>
      <c r="P4278">
        <v>38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34.928333000000002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2180244</v>
      </c>
      <c r="B4279">
        <v>1</v>
      </c>
      <c r="C4279" t="s">
        <v>76</v>
      </c>
      <c r="D4279" t="s">
        <v>90</v>
      </c>
      <c r="E4279" t="s">
        <v>186</v>
      </c>
      <c r="F4279" t="s">
        <v>12497</v>
      </c>
      <c r="G4279" t="s">
        <v>136</v>
      </c>
      <c r="H4279" t="s">
        <v>47</v>
      </c>
      <c r="I4279" t="s">
        <v>129</v>
      </c>
      <c r="J4279" t="s">
        <v>130</v>
      </c>
      <c r="K4279" t="s">
        <v>131</v>
      </c>
      <c r="L4279" t="s">
        <v>12498</v>
      </c>
      <c r="M4279" t="s">
        <v>12499</v>
      </c>
      <c r="N4279">
        <v>0.74277777700000003</v>
      </c>
      <c r="O4279">
        <v>0</v>
      </c>
      <c r="P4279">
        <v>0</v>
      </c>
      <c r="Q4279">
        <v>0</v>
      </c>
      <c r="R4279">
        <v>0</v>
      </c>
      <c r="S4279">
        <v>9</v>
      </c>
      <c r="T4279">
        <v>368</v>
      </c>
      <c r="U4279">
        <v>0</v>
      </c>
      <c r="V4279">
        <v>0</v>
      </c>
      <c r="W4279">
        <v>0</v>
      </c>
      <c r="X4279">
        <v>0</v>
      </c>
      <c r="Y4279">
        <v>6.6849999999999996</v>
      </c>
      <c r="Z4279">
        <v>273.34222199999999</v>
      </c>
    </row>
    <row r="4280" spans="1:26" x14ac:dyDescent="0.25">
      <c r="A4280">
        <v>2180241</v>
      </c>
      <c r="B4280">
        <v>1</v>
      </c>
      <c r="C4280" t="s">
        <v>76</v>
      </c>
      <c r="D4280" t="s">
        <v>80</v>
      </c>
      <c r="E4280" t="s">
        <v>161</v>
      </c>
      <c r="F4280" t="s">
        <v>12500</v>
      </c>
      <c r="G4280" t="s">
        <v>402</v>
      </c>
      <c r="H4280" t="s">
        <v>46</v>
      </c>
      <c r="I4280" t="s">
        <v>129</v>
      </c>
      <c r="J4280" t="s">
        <v>130</v>
      </c>
      <c r="K4280" t="s">
        <v>131</v>
      </c>
      <c r="L4280" t="s">
        <v>12501</v>
      </c>
      <c r="M4280" t="s">
        <v>12502</v>
      </c>
      <c r="N4280">
        <v>1.415277777</v>
      </c>
      <c r="O4280">
        <v>1</v>
      </c>
      <c r="P4280">
        <v>220</v>
      </c>
      <c r="Q4280">
        <v>0</v>
      </c>
      <c r="R4280">
        <v>0</v>
      </c>
      <c r="S4280">
        <v>0</v>
      </c>
      <c r="T4280">
        <v>0</v>
      </c>
      <c r="U4280">
        <v>1.415278</v>
      </c>
      <c r="V4280">
        <v>311.36111099999999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2180243</v>
      </c>
      <c r="B4281">
        <v>1</v>
      </c>
      <c r="C4281" t="s">
        <v>76</v>
      </c>
      <c r="D4281" t="s">
        <v>102</v>
      </c>
      <c r="E4281" t="s">
        <v>161</v>
      </c>
      <c r="F4281" t="s">
        <v>12503</v>
      </c>
      <c r="G4281" t="s">
        <v>671</v>
      </c>
      <c r="H4281" t="s">
        <v>46</v>
      </c>
      <c r="I4281" t="s">
        <v>129</v>
      </c>
      <c r="J4281" t="s">
        <v>130</v>
      </c>
      <c r="K4281" t="s">
        <v>131</v>
      </c>
      <c r="L4281" t="s">
        <v>12504</v>
      </c>
      <c r="M4281" t="s">
        <v>12505</v>
      </c>
      <c r="N4281">
        <v>1.9197222220000001</v>
      </c>
      <c r="O4281">
        <v>1</v>
      </c>
      <c r="P4281">
        <v>33</v>
      </c>
      <c r="Q4281">
        <v>0</v>
      </c>
      <c r="R4281">
        <v>0</v>
      </c>
      <c r="S4281">
        <v>0</v>
      </c>
      <c r="T4281">
        <v>0</v>
      </c>
      <c r="U4281">
        <v>1.9197219999999999</v>
      </c>
      <c r="V4281">
        <v>63.350833000000002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2180238</v>
      </c>
      <c r="B4282">
        <v>1</v>
      </c>
      <c r="C4282" t="s">
        <v>77</v>
      </c>
      <c r="D4282" t="s">
        <v>123</v>
      </c>
      <c r="E4282" t="s">
        <v>126</v>
      </c>
      <c r="F4282" t="s">
        <v>12506</v>
      </c>
      <c r="G4282" t="s">
        <v>128</v>
      </c>
      <c r="H4282" t="s">
        <v>46</v>
      </c>
      <c r="I4282" t="s">
        <v>129</v>
      </c>
      <c r="J4282" t="s">
        <v>130</v>
      </c>
      <c r="K4282" t="s">
        <v>131</v>
      </c>
      <c r="L4282" t="s">
        <v>12507</v>
      </c>
      <c r="M4282" t="s">
        <v>12508</v>
      </c>
      <c r="N4282">
        <v>4.3291666659999999</v>
      </c>
      <c r="O4282">
        <v>0</v>
      </c>
      <c r="P4282">
        <v>33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142.86250000000001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2180239</v>
      </c>
      <c r="B4283">
        <v>1</v>
      </c>
      <c r="C4283" t="s">
        <v>76</v>
      </c>
      <c r="D4283" t="s">
        <v>92</v>
      </c>
      <c r="E4283" t="s">
        <v>181</v>
      </c>
      <c r="F4283" t="s">
        <v>12509</v>
      </c>
      <c r="G4283" t="s">
        <v>194</v>
      </c>
      <c r="H4283" t="s">
        <v>46</v>
      </c>
      <c r="I4283" t="s">
        <v>129</v>
      </c>
      <c r="J4283" t="s">
        <v>130</v>
      </c>
      <c r="K4283" t="s">
        <v>131</v>
      </c>
      <c r="L4283" t="s">
        <v>12510</v>
      </c>
      <c r="M4283" t="s">
        <v>12511</v>
      </c>
      <c r="N4283">
        <v>3.3938888880000002</v>
      </c>
      <c r="O4283">
        <v>0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3.3938890000000002</v>
      </c>
      <c r="Y4283">
        <v>0</v>
      </c>
      <c r="Z4283">
        <v>0</v>
      </c>
    </row>
    <row r="4284" spans="1:26" x14ac:dyDescent="0.25">
      <c r="A4284">
        <v>2180240</v>
      </c>
      <c r="B4284">
        <v>1</v>
      </c>
      <c r="C4284" t="s">
        <v>76</v>
      </c>
      <c r="D4284" t="s">
        <v>93</v>
      </c>
      <c r="E4284" t="s">
        <v>161</v>
      </c>
      <c r="F4284" t="s">
        <v>12512</v>
      </c>
      <c r="G4284" t="s">
        <v>3105</v>
      </c>
      <c r="H4284" t="s">
        <v>46</v>
      </c>
      <c r="I4284" t="s">
        <v>129</v>
      </c>
      <c r="J4284" t="s">
        <v>130</v>
      </c>
      <c r="K4284" t="s">
        <v>131</v>
      </c>
      <c r="L4284" t="s">
        <v>12513</v>
      </c>
      <c r="M4284" t="s">
        <v>12514</v>
      </c>
      <c r="N4284">
        <v>9.7905555549999992</v>
      </c>
      <c r="O4284">
        <v>1</v>
      </c>
      <c r="P4284">
        <v>44</v>
      </c>
      <c r="Q4284">
        <v>0</v>
      </c>
      <c r="R4284">
        <v>0</v>
      </c>
      <c r="S4284">
        <v>0</v>
      </c>
      <c r="T4284">
        <v>0</v>
      </c>
      <c r="U4284">
        <v>9.7905560000000005</v>
      </c>
      <c r="V4284">
        <v>430.78444400000001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2180250</v>
      </c>
      <c r="B4285">
        <v>1</v>
      </c>
      <c r="C4285" t="s">
        <v>77</v>
      </c>
      <c r="D4285" t="s">
        <v>110</v>
      </c>
      <c r="E4285" t="s">
        <v>126</v>
      </c>
      <c r="F4285" t="s">
        <v>12515</v>
      </c>
      <c r="G4285" t="s">
        <v>128</v>
      </c>
      <c r="H4285" t="s">
        <v>46</v>
      </c>
      <c r="I4285" t="s">
        <v>129</v>
      </c>
      <c r="J4285" t="s">
        <v>130</v>
      </c>
      <c r="K4285" t="s">
        <v>131</v>
      </c>
      <c r="L4285" t="s">
        <v>12516</v>
      </c>
      <c r="M4285" t="s">
        <v>12517</v>
      </c>
      <c r="N4285">
        <v>2.3919444439999999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20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47.838889000000002</v>
      </c>
    </row>
    <row r="4286" spans="1:26" x14ac:dyDescent="0.25">
      <c r="A4286">
        <v>2180256</v>
      </c>
      <c r="B4286">
        <v>1</v>
      </c>
      <c r="C4286" t="s">
        <v>76</v>
      </c>
      <c r="D4286" t="s">
        <v>95</v>
      </c>
      <c r="E4286" t="s">
        <v>186</v>
      </c>
      <c r="F4286" t="s">
        <v>12518</v>
      </c>
      <c r="G4286" t="s">
        <v>136</v>
      </c>
      <c r="H4286" t="s">
        <v>47</v>
      </c>
      <c r="I4286" t="s">
        <v>129</v>
      </c>
      <c r="J4286" t="s">
        <v>130</v>
      </c>
      <c r="K4286" t="s">
        <v>131</v>
      </c>
      <c r="L4286" t="s">
        <v>12519</v>
      </c>
      <c r="M4286" t="s">
        <v>12520</v>
      </c>
      <c r="N4286">
        <v>2.0333333329999999</v>
      </c>
      <c r="O4286">
        <v>0</v>
      </c>
      <c r="P4286">
        <v>0</v>
      </c>
      <c r="Q4286">
        <v>0</v>
      </c>
      <c r="R4286">
        <v>0</v>
      </c>
      <c r="S4286">
        <v>8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16.266667000000002</v>
      </c>
      <c r="Z4286">
        <v>0</v>
      </c>
    </row>
    <row r="4287" spans="1:26" x14ac:dyDescent="0.25">
      <c r="A4287">
        <v>2180255</v>
      </c>
      <c r="B4287">
        <v>1</v>
      </c>
      <c r="C4287" t="s">
        <v>76</v>
      </c>
      <c r="D4287" t="s">
        <v>89</v>
      </c>
      <c r="E4287" t="s">
        <v>126</v>
      </c>
      <c r="F4287" t="s">
        <v>12521</v>
      </c>
      <c r="G4287" t="s">
        <v>128</v>
      </c>
      <c r="H4287" t="s">
        <v>46</v>
      </c>
      <c r="I4287" t="s">
        <v>129</v>
      </c>
      <c r="J4287" t="s">
        <v>130</v>
      </c>
      <c r="K4287" t="s">
        <v>131</v>
      </c>
      <c r="L4287" t="s">
        <v>12522</v>
      </c>
      <c r="M4287" t="s">
        <v>12523</v>
      </c>
      <c r="N4287">
        <v>2.8094444439999999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26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73.045556000000005</v>
      </c>
    </row>
    <row r="4288" spans="1:26" x14ac:dyDescent="0.25">
      <c r="A4288">
        <v>2180247</v>
      </c>
      <c r="B4288">
        <v>1</v>
      </c>
      <c r="C4288" t="s">
        <v>77</v>
      </c>
      <c r="D4288" t="s">
        <v>123</v>
      </c>
      <c r="E4288" t="s">
        <v>143</v>
      </c>
      <c r="F4288" t="s">
        <v>3839</v>
      </c>
      <c r="G4288" t="s">
        <v>136</v>
      </c>
      <c r="H4288" t="s">
        <v>47</v>
      </c>
      <c r="I4288" t="s">
        <v>129</v>
      </c>
      <c r="J4288" t="s">
        <v>130</v>
      </c>
      <c r="K4288" t="s">
        <v>131</v>
      </c>
      <c r="L4288" t="s">
        <v>12524</v>
      </c>
      <c r="M4288" t="s">
        <v>12525</v>
      </c>
      <c r="N4288">
        <v>6.9861111109999996</v>
      </c>
      <c r="O4288">
        <v>163</v>
      </c>
      <c r="P4288">
        <v>6</v>
      </c>
      <c r="Q4288">
        <v>0</v>
      </c>
      <c r="R4288">
        <v>0</v>
      </c>
      <c r="S4288">
        <v>0</v>
      </c>
      <c r="T4288">
        <v>0</v>
      </c>
      <c r="U4288">
        <v>1138.7361109999999</v>
      </c>
      <c r="V4288">
        <v>41.916666999999997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2180252</v>
      </c>
      <c r="B4289">
        <v>1</v>
      </c>
      <c r="C4289" t="s">
        <v>77</v>
      </c>
      <c r="D4289" t="s">
        <v>110</v>
      </c>
      <c r="E4289" t="s">
        <v>143</v>
      </c>
      <c r="F4289" t="s">
        <v>12526</v>
      </c>
      <c r="G4289" t="s">
        <v>145</v>
      </c>
      <c r="H4289" t="s">
        <v>47</v>
      </c>
      <c r="I4289" t="s">
        <v>129</v>
      </c>
      <c r="J4289" t="s">
        <v>130</v>
      </c>
      <c r="K4289" t="s">
        <v>131</v>
      </c>
      <c r="L4289" t="s">
        <v>12527</v>
      </c>
      <c r="M4289" t="s">
        <v>12528</v>
      </c>
      <c r="N4289">
        <v>1.168055555</v>
      </c>
      <c r="O4289">
        <v>0</v>
      </c>
      <c r="P4289">
        <v>0</v>
      </c>
      <c r="Q4289">
        <v>0</v>
      </c>
      <c r="R4289">
        <v>0</v>
      </c>
      <c r="S4289">
        <v>1</v>
      </c>
      <c r="T4289">
        <v>290</v>
      </c>
      <c r="U4289">
        <v>0</v>
      </c>
      <c r="V4289">
        <v>0</v>
      </c>
      <c r="W4289">
        <v>0</v>
      </c>
      <c r="X4289">
        <v>0</v>
      </c>
      <c r="Y4289">
        <v>1.168056</v>
      </c>
      <c r="Z4289">
        <v>338.73611099999999</v>
      </c>
    </row>
    <row r="4290" spans="1:26" x14ac:dyDescent="0.25">
      <c r="A4290">
        <v>2180254</v>
      </c>
      <c r="B4290">
        <v>1</v>
      </c>
      <c r="C4290" t="s">
        <v>76</v>
      </c>
      <c r="D4290" t="s">
        <v>99</v>
      </c>
      <c r="E4290" t="s">
        <v>181</v>
      </c>
      <c r="F4290" t="s">
        <v>12246</v>
      </c>
      <c r="G4290" t="s">
        <v>183</v>
      </c>
      <c r="H4290" t="s">
        <v>46</v>
      </c>
      <c r="I4290" t="s">
        <v>129</v>
      </c>
      <c r="J4290" t="s">
        <v>130</v>
      </c>
      <c r="K4290" t="s">
        <v>131</v>
      </c>
      <c r="L4290" t="s">
        <v>12529</v>
      </c>
      <c r="M4290" t="s">
        <v>12530</v>
      </c>
      <c r="N4290">
        <v>6.4288888880000004</v>
      </c>
      <c r="O4290">
        <v>0</v>
      </c>
      <c r="P4290">
        <v>6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38.573332999999998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2180257</v>
      </c>
      <c r="B4291">
        <v>1</v>
      </c>
      <c r="C4291" t="s">
        <v>76</v>
      </c>
      <c r="D4291" t="s">
        <v>95</v>
      </c>
      <c r="E4291" t="s">
        <v>126</v>
      </c>
      <c r="F4291" t="s">
        <v>568</v>
      </c>
      <c r="G4291" t="s">
        <v>128</v>
      </c>
      <c r="H4291" t="s">
        <v>46</v>
      </c>
      <c r="I4291" t="s">
        <v>129</v>
      </c>
      <c r="J4291" t="s">
        <v>130</v>
      </c>
      <c r="K4291" t="s">
        <v>131</v>
      </c>
      <c r="L4291" t="s">
        <v>12531</v>
      </c>
      <c r="M4291" t="s">
        <v>12532</v>
      </c>
      <c r="N4291">
        <v>4.0041666659999997</v>
      </c>
      <c r="O4291">
        <v>0</v>
      </c>
      <c r="P4291">
        <v>0</v>
      </c>
      <c r="Q4291">
        <v>0</v>
      </c>
      <c r="R4291">
        <v>11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44.045833000000002</v>
      </c>
      <c r="Y4291">
        <v>0</v>
      </c>
      <c r="Z4291">
        <v>0</v>
      </c>
    </row>
    <row r="4292" spans="1:26" x14ac:dyDescent="0.25">
      <c r="A4292">
        <v>2180251</v>
      </c>
      <c r="B4292">
        <v>1</v>
      </c>
      <c r="C4292" t="s">
        <v>76</v>
      </c>
      <c r="D4292" t="s">
        <v>100</v>
      </c>
      <c r="E4292" t="s">
        <v>126</v>
      </c>
      <c r="F4292" t="s">
        <v>12533</v>
      </c>
      <c r="G4292" t="s">
        <v>916</v>
      </c>
      <c r="H4292" t="s">
        <v>46</v>
      </c>
      <c r="I4292" t="s">
        <v>129</v>
      </c>
      <c r="J4292" t="s">
        <v>130</v>
      </c>
      <c r="K4292" t="s">
        <v>131</v>
      </c>
      <c r="L4292" t="s">
        <v>12534</v>
      </c>
      <c r="M4292" t="s">
        <v>12535</v>
      </c>
      <c r="N4292">
        <v>0.73750000000000004</v>
      </c>
      <c r="O4292">
        <v>0</v>
      </c>
      <c r="P4292">
        <v>126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92.924999999999997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2180258</v>
      </c>
      <c r="B4293">
        <v>1</v>
      </c>
      <c r="C4293" t="s">
        <v>76</v>
      </c>
      <c r="D4293" t="s">
        <v>89</v>
      </c>
      <c r="E4293" t="s">
        <v>126</v>
      </c>
      <c r="F4293" t="s">
        <v>12536</v>
      </c>
      <c r="G4293" t="s">
        <v>128</v>
      </c>
      <c r="H4293" t="s">
        <v>46</v>
      </c>
      <c r="I4293" t="s">
        <v>129</v>
      </c>
      <c r="J4293" t="s">
        <v>130</v>
      </c>
      <c r="K4293" t="s">
        <v>131</v>
      </c>
      <c r="L4293" t="s">
        <v>12537</v>
      </c>
      <c r="M4293" t="s">
        <v>12538</v>
      </c>
      <c r="N4293">
        <v>3.2941666660000002</v>
      </c>
      <c r="O4293">
        <v>0</v>
      </c>
      <c r="P4293">
        <v>41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135.060833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2180261</v>
      </c>
      <c r="B4294">
        <v>1</v>
      </c>
      <c r="C4294" t="s">
        <v>76</v>
      </c>
      <c r="D4294" t="s">
        <v>88</v>
      </c>
      <c r="E4294" t="s">
        <v>181</v>
      </c>
      <c r="F4294" t="s">
        <v>12539</v>
      </c>
      <c r="G4294" t="s">
        <v>183</v>
      </c>
      <c r="H4294" t="s">
        <v>46</v>
      </c>
      <c r="I4294" t="s">
        <v>129</v>
      </c>
      <c r="J4294" t="s">
        <v>130</v>
      </c>
      <c r="K4294" t="s">
        <v>131</v>
      </c>
      <c r="L4294" t="s">
        <v>12540</v>
      </c>
      <c r="M4294" t="s">
        <v>12541</v>
      </c>
      <c r="N4294">
        <v>4.4161111110000002</v>
      </c>
      <c r="O4294">
        <v>0</v>
      </c>
      <c r="P4294">
        <v>4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17.664444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2180260</v>
      </c>
      <c r="B4295">
        <v>1</v>
      </c>
      <c r="C4295" t="s">
        <v>76</v>
      </c>
      <c r="D4295" t="s">
        <v>78</v>
      </c>
      <c r="E4295" t="s">
        <v>181</v>
      </c>
      <c r="F4295" t="s">
        <v>12542</v>
      </c>
      <c r="G4295" t="s">
        <v>183</v>
      </c>
      <c r="H4295" t="s">
        <v>46</v>
      </c>
      <c r="I4295" t="s">
        <v>129</v>
      </c>
      <c r="J4295" t="s">
        <v>130</v>
      </c>
      <c r="K4295" t="s">
        <v>131</v>
      </c>
      <c r="L4295" t="s">
        <v>12543</v>
      </c>
      <c r="M4295" t="s">
        <v>12544</v>
      </c>
      <c r="N4295">
        <v>3.1663888880000002</v>
      </c>
      <c r="O4295">
        <v>0</v>
      </c>
      <c r="P4295">
        <v>37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117.156389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2180781</v>
      </c>
      <c r="B4296">
        <v>1</v>
      </c>
      <c r="C4296" t="s">
        <v>76</v>
      </c>
      <c r="D4296" t="s">
        <v>89</v>
      </c>
      <c r="E4296" t="s">
        <v>126</v>
      </c>
      <c r="F4296" t="s">
        <v>12545</v>
      </c>
      <c r="G4296" t="s">
        <v>128</v>
      </c>
      <c r="H4296" t="s">
        <v>46</v>
      </c>
      <c r="I4296" t="s">
        <v>129</v>
      </c>
      <c r="J4296" t="s">
        <v>130</v>
      </c>
      <c r="K4296" t="s">
        <v>131</v>
      </c>
      <c r="L4296" t="s">
        <v>12546</v>
      </c>
      <c r="M4296" t="s">
        <v>12547</v>
      </c>
      <c r="N4296">
        <v>11.686388888</v>
      </c>
      <c r="O4296">
        <v>0</v>
      </c>
      <c r="P4296">
        <v>12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140.23666700000001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2180262</v>
      </c>
      <c r="B4297">
        <v>1</v>
      </c>
      <c r="C4297" t="s">
        <v>76</v>
      </c>
      <c r="D4297" t="s">
        <v>86</v>
      </c>
      <c r="E4297" t="s">
        <v>181</v>
      </c>
      <c r="F4297" t="s">
        <v>12548</v>
      </c>
      <c r="G4297" t="s">
        <v>194</v>
      </c>
      <c r="H4297" t="s">
        <v>46</v>
      </c>
      <c r="I4297" t="s">
        <v>129</v>
      </c>
      <c r="J4297" t="s">
        <v>130</v>
      </c>
      <c r="K4297" t="s">
        <v>131</v>
      </c>
      <c r="L4297" t="s">
        <v>12549</v>
      </c>
      <c r="M4297" t="s">
        <v>12550</v>
      </c>
      <c r="N4297">
        <v>3.6577777770000002</v>
      </c>
      <c r="O4297">
        <v>0</v>
      </c>
      <c r="P4297">
        <v>2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7.3155559999999999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2180265</v>
      </c>
      <c r="B4298">
        <v>1</v>
      </c>
      <c r="C4298" t="s">
        <v>76</v>
      </c>
      <c r="D4298" t="s">
        <v>88</v>
      </c>
      <c r="E4298" t="s">
        <v>126</v>
      </c>
      <c r="F4298" t="s">
        <v>12551</v>
      </c>
      <c r="G4298" t="s">
        <v>140</v>
      </c>
      <c r="H4298" t="s">
        <v>46</v>
      </c>
      <c r="I4298" t="s">
        <v>129</v>
      </c>
      <c r="J4298" t="s">
        <v>130</v>
      </c>
      <c r="K4298" t="s">
        <v>131</v>
      </c>
      <c r="L4298" t="s">
        <v>12552</v>
      </c>
      <c r="M4298" t="s">
        <v>12553</v>
      </c>
      <c r="N4298">
        <v>5.6513888879999996</v>
      </c>
      <c r="O4298">
        <v>0</v>
      </c>
      <c r="P4298">
        <v>24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135.63333299999999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2180269</v>
      </c>
      <c r="B4299">
        <v>1</v>
      </c>
      <c r="C4299" t="s">
        <v>77</v>
      </c>
      <c r="D4299" t="s">
        <v>115</v>
      </c>
      <c r="E4299" t="s">
        <v>126</v>
      </c>
      <c r="F4299" t="s">
        <v>12554</v>
      </c>
      <c r="G4299" t="s">
        <v>128</v>
      </c>
      <c r="H4299" t="s">
        <v>46</v>
      </c>
      <c r="I4299" t="s">
        <v>129</v>
      </c>
      <c r="J4299" t="s">
        <v>130</v>
      </c>
      <c r="K4299" t="s">
        <v>131</v>
      </c>
      <c r="L4299" t="s">
        <v>12555</v>
      </c>
      <c r="M4299" t="s">
        <v>12556</v>
      </c>
      <c r="N4299">
        <v>2.06</v>
      </c>
      <c r="O4299">
        <v>0</v>
      </c>
      <c r="P4299">
        <v>0</v>
      </c>
      <c r="Q4299">
        <v>0</v>
      </c>
      <c r="R4299">
        <v>13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26.78</v>
      </c>
      <c r="Y4299">
        <v>0</v>
      </c>
      <c r="Z4299">
        <v>0</v>
      </c>
    </row>
    <row r="4300" spans="1:26" x14ac:dyDescent="0.25">
      <c r="A4300">
        <v>2180263</v>
      </c>
      <c r="B4300">
        <v>1</v>
      </c>
      <c r="C4300" t="s">
        <v>76</v>
      </c>
      <c r="D4300" t="s">
        <v>79</v>
      </c>
      <c r="E4300" t="s">
        <v>126</v>
      </c>
      <c r="F4300" t="s">
        <v>12557</v>
      </c>
      <c r="G4300" t="s">
        <v>140</v>
      </c>
      <c r="H4300" t="s">
        <v>46</v>
      </c>
      <c r="I4300" t="s">
        <v>129</v>
      </c>
      <c r="J4300" t="s">
        <v>130</v>
      </c>
      <c r="K4300" t="s">
        <v>131</v>
      </c>
      <c r="L4300" t="s">
        <v>12558</v>
      </c>
      <c r="M4300" t="s">
        <v>12559</v>
      </c>
      <c r="N4300">
        <v>1.948611111</v>
      </c>
      <c r="O4300">
        <v>0</v>
      </c>
      <c r="P4300">
        <v>151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294.24027799999999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2180284</v>
      </c>
      <c r="B4301">
        <v>1</v>
      </c>
      <c r="C4301" t="s">
        <v>76</v>
      </c>
      <c r="D4301" t="s">
        <v>91</v>
      </c>
      <c r="E4301" t="s">
        <v>126</v>
      </c>
      <c r="F4301" t="s">
        <v>12560</v>
      </c>
      <c r="G4301" t="s">
        <v>128</v>
      </c>
      <c r="H4301" t="s">
        <v>46</v>
      </c>
      <c r="I4301" t="s">
        <v>129</v>
      </c>
      <c r="J4301" t="s">
        <v>130</v>
      </c>
      <c r="K4301" t="s">
        <v>131</v>
      </c>
      <c r="L4301" t="s">
        <v>12561</v>
      </c>
      <c r="M4301" t="s">
        <v>12562</v>
      </c>
      <c r="N4301">
        <v>0.72</v>
      </c>
      <c r="O4301">
        <v>0</v>
      </c>
      <c r="P4301">
        <v>78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56.16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2180298</v>
      </c>
      <c r="B4302">
        <v>1</v>
      </c>
      <c r="C4302" t="s">
        <v>76</v>
      </c>
      <c r="D4302" t="s">
        <v>96</v>
      </c>
      <c r="E4302" t="s">
        <v>181</v>
      </c>
      <c r="F4302" t="s">
        <v>12563</v>
      </c>
      <c r="G4302" t="s">
        <v>183</v>
      </c>
      <c r="H4302" t="s">
        <v>46</v>
      </c>
      <c r="I4302" t="s">
        <v>129</v>
      </c>
      <c r="J4302" t="s">
        <v>130</v>
      </c>
      <c r="K4302" t="s">
        <v>131</v>
      </c>
      <c r="L4302" t="s">
        <v>12564</v>
      </c>
      <c r="M4302" t="s">
        <v>12565</v>
      </c>
      <c r="N4302">
        <v>6.4866666659999996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6.4866669999999997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2180275</v>
      </c>
      <c r="B4303">
        <v>1</v>
      </c>
      <c r="C4303" t="s">
        <v>77</v>
      </c>
      <c r="D4303" t="s">
        <v>113</v>
      </c>
      <c r="E4303" t="s">
        <v>181</v>
      </c>
      <c r="F4303" t="s">
        <v>12566</v>
      </c>
      <c r="G4303" t="s">
        <v>194</v>
      </c>
      <c r="H4303" t="s">
        <v>46</v>
      </c>
      <c r="I4303" t="s">
        <v>129</v>
      </c>
      <c r="J4303" t="s">
        <v>130</v>
      </c>
      <c r="K4303" t="s">
        <v>131</v>
      </c>
      <c r="L4303" t="s">
        <v>12567</v>
      </c>
      <c r="M4303" t="s">
        <v>12568</v>
      </c>
      <c r="N4303">
        <v>1.351111111</v>
      </c>
      <c r="O4303">
        <v>0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1.351111</v>
      </c>
      <c r="Y4303">
        <v>0</v>
      </c>
      <c r="Z4303">
        <v>0</v>
      </c>
    </row>
    <row r="4304" spans="1:26" x14ac:dyDescent="0.25">
      <c r="A4304">
        <v>2180264</v>
      </c>
      <c r="B4304">
        <v>1</v>
      </c>
      <c r="C4304" t="s">
        <v>77</v>
      </c>
      <c r="D4304" t="s">
        <v>109</v>
      </c>
      <c r="E4304" t="s">
        <v>186</v>
      </c>
      <c r="F4304" t="s">
        <v>12569</v>
      </c>
      <c r="G4304" t="s">
        <v>136</v>
      </c>
      <c r="H4304" t="s">
        <v>47</v>
      </c>
      <c r="I4304" t="s">
        <v>129</v>
      </c>
      <c r="J4304" t="s">
        <v>130</v>
      </c>
      <c r="K4304" t="s">
        <v>131</v>
      </c>
      <c r="L4304" t="s">
        <v>12570</v>
      </c>
      <c r="M4304" t="s">
        <v>12571</v>
      </c>
      <c r="N4304">
        <v>8.4722222E-2</v>
      </c>
      <c r="O4304">
        <v>66</v>
      </c>
      <c r="P4304">
        <v>2174</v>
      </c>
      <c r="Q4304">
        <v>4</v>
      </c>
      <c r="R4304">
        <v>128</v>
      </c>
      <c r="S4304">
        <v>46</v>
      </c>
      <c r="T4304">
        <v>1412</v>
      </c>
      <c r="U4304">
        <v>5.5916670000000002</v>
      </c>
      <c r="V4304">
        <v>184.18611100000001</v>
      </c>
      <c r="W4304">
        <v>0.338889</v>
      </c>
      <c r="X4304">
        <v>10.844443999999999</v>
      </c>
      <c r="Y4304">
        <v>3.8972220000000002</v>
      </c>
      <c r="Z4304">
        <v>119.62777699999999</v>
      </c>
    </row>
    <row r="4305" spans="1:26" x14ac:dyDescent="0.25">
      <c r="A4305">
        <v>2180268</v>
      </c>
      <c r="B4305">
        <v>1</v>
      </c>
      <c r="C4305" t="s">
        <v>76</v>
      </c>
      <c r="D4305" t="s">
        <v>101</v>
      </c>
      <c r="E4305" t="s">
        <v>718</v>
      </c>
      <c r="F4305" t="s">
        <v>12572</v>
      </c>
      <c r="G4305" t="s">
        <v>916</v>
      </c>
      <c r="H4305" t="s">
        <v>46</v>
      </c>
      <c r="I4305" t="s">
        <v>129</v>
      </c>
      <c r="J4305" t="s">
        <v>130</v>
      </c>
      <c r="K4305" t="s">
        <v>131</v>
      </c>
      <c r="L4305" t="s">
        <v>12573</v>
      </c>
      <c r="M4305" t="s">
        <v>12574</v>
      </c>
      <c r="N4305">
        <v>0.90361111100000002</v>
      </c>
      <c r="O4305">
        <v>0</v>
      </c>
      <c r="P4305">
        <v>120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108.433333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2180270</v>
      </c>
      <c r="B4306">
        <v>1</v>
      </c>
      <c r="C4306" t="s">
        <v>76</v>
      </c>
      <c r="D4306" t="s">
        <v>80</v>
      </c>
      <c r="E4306" t="s">
        <v>181</v>
      </c>
      <c r="F4306" t="s">
        <v>12575</v>
      </c>
      <c r="G4306" t="s">
        <v>183</v>
      </c>
      <c r="H4306" t="s">
        <v>46</v>
      </c>
      <c r="I4306" t="s">
        <v>129</v>
      </c>
      <c r="J4306" t="s">
        <v>130</v>
      </c>
      <c r="K4306" t="s">
        <v>131</v>
      </c>
      <c r="L4306" t="s">
        <v>12576</v>
      </c>
      <c r="M4306" t="s">
        <v>12577</v>
      </c>
      <c r="N4306">
        <v>5.2594444439999997</v>
      </c>
      <c r="O4306">
        <v>0</v>
      </c>
      <c r="P4306">
        <v>2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10.518889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2180281</v>
      </c>
      <c r="B4307">
        <v>1</v>
      </c>
      <c r="C4307" t="s">
        <v>76</v>
      </c>
      <c r="D4307" t="s">
        <v>101</v>
      </c>
      <c r="E4307" t="s">
        <v>126</v>
      </c>
      <c r="F4307" t="s">
        <v>12228</v>
      </c>
      <c r="G4307" t="s">
        <v>128</v>
      </c>
      <c r="H4307" t="s">
        <v>46</v>
      </c>
      <c r="I4307" t="s">
        <v>129</v>
      </c>
      <c r="J4307" t="s">
        <v>130</v>
      </c>
      <c r="K4307" t="s">
        <v>131</v>
      </c>
      <c r="L4307" t="s">
        <v>12578</v>
      </c>
      <c r="M4307" t="s">
        <v>12579</v>
      </c>
      <c r="N4307">
        <v>1.5166666660000001</v>
      </c>
      <c r="O4307">
        <v>0</v>
      </c>
      <c r="P4307">
        <v>129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195.65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2180296</v>
      </c>
      <c r="B4308">
        <v>1</v>
      </c>
      <c r="C4308" t="s">
        <v>76</v>
      </c>
      <c r="D4308" t="s">
        <v>102</v>
      </c>
      <c r="E4308" t="s">
        <v>161</v>
      </c>
      <c r="F4308" t="s">
        <v>12580</v>
      </c>
      <c r="G4308" t="s">
        <v>152</v>
      </c>
      <c r="H4308" t="s">
        <v>46</v>
      </c>
      <c r="I4308" t="s">
        <v>129</v>
      </c>
      <c r="J4308" t="s">
        <v>130</v>
      </c>
      <c r="K4308" t="s">
        <v>131</v>
      </c>
      <c r="L4308" t="s">
        <v>12581</v>
      </c>
      <c r="M4308" t="s">
        <v>12582</v>
      </c>
      <c r="N4308">
        <v>3.3283333329999998</v>
      </c>
      <c r="O4308">
        <v>1</v>
      </c>
      <c r="P4308">
        <v>111</v>
      </c>
      <c r="Q4308">
        <v>0</v>
      </c>
      <c r="R4308">
        <v>0</v>
      </c>
      <c r="S4308">
        <v>0</v>
      </c>
      <c r="T4308">
        <v>0</v>
      </c>
      <c r="U4308">
        <v>3.3283330000000002</v>
      </c>
      <c r="V4308">
        <v>369.44499999999999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2180308</v>
      </c>
      <c r="B4309">
        <v>1</v>
      </c>
      <c r="C4309" t="s">
        <v>76</v>
      </c>
      <c r="D4309" t="s">
        <v>96</v>
      </c>
      <c r="E4309" t="s">
        <v>126</v>
      </c>
      <c r="F4309" t="s">
        <v>12583</v>
      </c>
      <c r="G4309" t="s">
        <v>128</v>
      </c>
      <c r="H4309" t="s">
        <v>46</v>
      </c>
      <c r="I4309" t="s">
        <v>129</v>
      </c>
      <c r="J4309" t="s">
        <v>130</v>
      </c>
      <c r="K4309" t="s">
        <v>131</v>
      </c>
      <c r="L4309" t="s">
        <v>12584</v>
      </c>
      <c r="M4309" t="s">
        <v>12585</v>
      </c>
      <c r="N4309">
        <v>8.500555555</v>
      </c>
      <c r="O4309">
        <v>0</v>
      </c>
      <c r="P4309">
        <v>56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476.03111100000001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2180294</v>
      </c>
      <c r="B4310">
        <v>1</v>
      </c>
      <c r="C4310" t="s">
        <v>76</v>
      </c>
      <c r="D4310" t="s">
        <v>102</v>
      </c>
      <c r="E4310" t="s">
        <v>126</v>
      </c>
      <c r="F4310" t="s">
        <v>12586</v>
      </c>
      <c r="G4310" t="s">
        <v>128</v>
      </c>
      <c r="H4310" t="s">
        <v>46</v>
      </c>
      <c r="I4310" t="s">
        <v>129</v>
      </c>
      <c r="J4310" t="s">
        <v>130</v>
      </c>
      <c r="K4310" t="s">
        <v>131</v>
      </c>
      <c r="L4310" t="s">
        <v>12587</v>
      </c>
      <c r="M4310" t="s">
        <v>12588</v>
      </c>
      <c r="N4310">
        <v>3.2127777769999999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5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16.063889</v>
      </c>
    </row>
    <row r="4311" spans="1:26" x14ac:dyDescent="0.25">
      <c r="A4311">
        <v>2180278</v>
      </c>
      <c r="B4311">
        <v>1</v>
      </c>
      <c r="C4311" t="s">
        <v>77</v>
      </c>
      <c r="D4311" t="s">
        <v>117</v>
      </c>
      <c r="E4311" t="s">
        <v>161</v>
      </c>
      <c r="F4311" t="s">
        <v>12589</v>
      </c>
      <c r="G4311" t="s">
        <v>640</v>
      </c>
      <c r="H4311" t="s">
        <v>46</v>
      </c>
      <c r="I4311" t="s">
        <v>129</v>
      </c>
      <c r="J4311" t="s">
        <v>130</v>
      </c>
      <c r="K4311" t="s">
        <v>131</v>
      </c>
      <c r="L4311" t="s">
        <v>12590</v>
      </c>
      <c r="M4311" t="s">
        <v>12591</v>
      </c>
      <c r="N4311">
        <v>1.803055555</v>
      </c>
      <c r="O4311">
        <v>0</v>
      </c>
      <c r="P4311">
        <v>0</v>
      </c>
      <c r="Q4311">
        <v>0</v>
      </c>
      <c r="R4311">
        <v>0</v>
      </c>
      <c r="S4311">
        <v>1</v>
      </c>
      <c r="T4311">
        <v>116</v>
      </c>
      <c r="U4311">
        <v>0</v>
      </c>
      <c r="V4311">
        <v>0</v>
      </c>
      <c r="W4311">
        <v>0</v>
      </c>
      <c r="X4311">
        <v>0</v>
      </c>
      <c r="Y4311">
        <v>1.803056</v>
      </c>
      <c r="Z4311">
        <v>209.15444400000001</v>
      </c>
    </row>
    <row r="4312" spans="1:26" x14ac:dyDescent="0.25">
      <c r="A4312">
        <v>2180385</v>
      </c>
      <c r="B4312">
        <v>1</v>
      </c>
      <c r="C4312" t="s">
        <v>77</v>
      </c>
      <c r="D4312" t="s">
        <v>108</v>
      </c>
      <c r="E4312" t="s">
        <v>186</v>
      </c>
      <c r="F4312" t="s">
        <v>12592</v>
      </c>
      <c r="G4312" t="s">
        <v>366</v>
      </c>
      <c r="H4312" t="s">
        <v>47</v>
      </c>
      <c r="I4312" t="s">
        <v>129</v>
      </c>
      <c r="J4312" t="s">
        <v>130</v>
      </c>
      <c r="K4312" t="s">
        <v>251</v>
      </c>
      <c r="L4312" t="s">
        <v>12593</v>
      </c>
      <c r="M4312" t="s">
        <v>12594</v>
      </c>
      <c r="N4312">
        <v>3.6922222219999998</v>
      </c>
      <c r="O4312">
        <v>32</v>
      </c>
      <c r="P4312">
        <v>11401</v>
      </c>
      <c r="Q4312">
        <v>0</v>
      </c>
      <c r="R4312">
        <v>0</v>
      </c>
      <c r="S4312">
        <v>0</v>
      </c>
      <c r="T4312">
        <v>0</v>
      </c>
      <c r="U4312">
        <v>118.151111</v>
      </c>
      <c r="V4312">
        <v>42095.025552999999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2180289</v>
      </c>
      <c r="B4313">
        <v>1</v>
      </c>
      <c r="C4313" t="s">
        <v>76</v>
      </c>
      <c r="D4313" t="s">
        <v>78</v>
      </c>
      <c r="E4313" t="s">
        <v>143</v>
      </c>
      <c r="F4313" t="s">
        <v>12595</v>
      </c>
      <c r="G4313" t="s">
        <v>366</v>
      </c>
      <c r="H4313" t="s">
        <v>47</v>
      </c>
      <c r="I4313" t="s">
        <v>129</v>
      </c>
      <c r="J4313" t="s">
        <v>130</v>
      </c>
      <c r="K4313" t="s">
        <v>251</v>
      </c>
      <c r="L4313" t="s">
        <v>12596</v>
      </c>
      <c r="M4313" t="s">
        <v>12597</v>
      </c>
      <c r="N4313">
        <v>8.1813888880000007</v>
      </c>
      <c r="O4313">
        <v>6</v>
      </c>
      <c r="P4313">
        <v>1118</v>
      </c>
      <c r="Q4313">
        <v>0</v>
      </c>
      <c r="R4313">
        <v>0</v>
      </c>
      <c r="S4313">
        <v>0</v>
      </c>
      <c r="T4313">
        <v>0</v>
      </c>
      <c r="U4313">
        <v>49.088332999999999</v>
      </c>
      <c r="V4313">
        <v>9146.7927770000006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2180306</v>
      </c>
      <c r="B4314">
        <v>1</v>
      </c>
      <c r="C4314" t="s">
        <v>76</v>
      </c>
      <c r="D4314" t="s">
        <v>95</v>
      </c>
      <c r="E4314" t="s">
        <v>126</v>
      </c>
      <c r="F4314" t="s">
        <v>12336</v>
      </c>
      <c r="G4314" t="s">
        <v>128</v>
      </c>
      <c r="H4314" t="s">
        <v>46</v>
      </c>
      <c r="I4314" t="s">
        <v>129</v>
      </c>
      <c r="J4314" t="s">
        <v>130</v>
      </c>
      <c r="K4314" t="s">
        <v>131</v>
      </c>
      <c r="L4314" t="s">
        <v>12598</v>
      </c>
      <c r="M4314" t="s">
        <v>12599</v>
      </c>
      <c r="N4314">
        <v>6.6377777770000002</v>
      </c>
      <c r="O4314">
        <v>0</v>
      </c>
      <c r="P4314">
        <v>145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962.47777799999994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2180287</v>
      </c>
      <c r="B4315">
        <v>1</v>
      </c>
      <c r="C4315" t="s">
        <v>76</v>
      </c>
      <c r="D4315" t="s">
        <v>81</v>
      </c>
      <c r="E4315" t="s">
        <v>181</v>
      </c>
      <c r="F4315" t="s">
        <v>11475</v>
      </c>
      <c r="G4315" t="s">
        <v>287</v>
      </c>
      <c r="H4315" t="s">
        <v>46</v>
      </c>
      <c r="I4315" t="s">
        <v>129</v>
      </c>
      <c r="J4315" t="s">
        <v>130</v>
      </c>
      <c r="K4315" t="s">
        <v>131</v>
      </c>
      <c r="L4315" t="s">
        <v>12600</v>
      </c>
      <c r="M4315" t="s">
        <v>12601</v>
      </c>
      <c r="N4315">
        <v>7.1688888879999997</v>
      </c>
      <c r="O4315">
        <v>0</v>
      </c>
      <c r="P4315">
        <v>15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107.533333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2180293</v>
      </c>
      <c r="B4316">
        <v>1</v>
      </c>
      <c r="C4316" t="s">
        <v>76</v>
      </c>
      <c r="D4316" t="s">
        <v>84</v>
      </c>
      <c r="E4316" t="s">
        <v>126</v>
      </c>
      <c r="F4316" t="s">
        <v>12404</v>
      </c>
      <c r="G4316" t="s">
        <v>128</v>
      </c>
      <c r="H4316" t="s">
        <v>46</v>
      </c>
      <c r="I4316" t="s">
        <v>129</v>
      </c>
      <c r="J4316" t="s">
        <v>130</v>
      </c>
      <c r="K4316" t="s">
        <v>131</v>
      </c>
      <c r="L4316" t="s">
        <v>12602</v>
      </c>
      <c r="M4316" t="s">
        <v>12603</v>
      </c>
      <c r="N4316">
        <v>3.1747222220000002</v>
      </c>
      <c r="O4316">
        <v>0</v>
      </c>
      <c r="P4316">
        <v>65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206.356944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2180283</v>
      </c>
      <c r="B4317">
        <v>1</v>
      </c>
      <c r="C4317" t="s">
        <v>77</v>
      </c>
      <c r="D4317" t="s">
        <v>124</v>
      </c>
      <c r="E4317" t="s">
        <v>134</v>
      </c>
      <c r="F4317" t="s">
        <v>4679</v>
      </c>
      <c r="G4317" t="s">
        <v>418</v>
      </c>
      <c r="H4317" t="s">
        <v>47</v>
      </c>
      <c r="I4317" t="s">
        <v>129</v>
      </c>
      <c r="J4317" t="s">
        <v>130</v>
      </c>
      <c r="K4317" t="s">
        <v>251</v>
      </c>
      <c r="L4317" t="s">
        <v>12604</v>
      </c>
      <c r="M4317" t="s">
        <v>12605</v>
      </c>
      <c r="N4317">
        <v>12.022648888000001</v>
      </c>
      <c r="O4317">
        <v>28</v>
      </c>
      <c r="P4317">
        <v>527</v>
      </c>
      <c r="Q4317">
        <v>0</v>
      </c>
      <c r="R4317">
        <v>0</v>
      </c>
      <c r="S4317">
        <v>0</v>
      </c>
      <c r="T4317">
        <v>0</v>
      </c>
      <c r="U4317">
        <v>336.63416899999999</v>
      </c>
      <c r="V4317">
        <v>6335.9359640000002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2180286</v>
      </c>
      <c r="B4318">
        <v>1</v>
      </c>
      <c r="C4318" t="s">
        <v>77</v>
      </c>
      <c r="D4318" t="s">
        <v>114</v>
      </c>
      <c r="E4318" t="s">
        <v>126</v>
      </c>
      <c r="F4318" t="s">
        <v>12606</v>
      </c>
      <c r="G4318" t="s">
        <v>640</v>
      </c>
      <c r="H4318" t="s">
        <v>46</v>
      </c>
      <c r="I4318" t="s">
        <v>129</v>
      </c>
      <c r="J4318" t="s">
        <v>130</v>
      </c>
      <c r="K4318" t="s">
        <v>131</v>
      </c>
      <c r="L4318" t="s">
        <v>12607</v>
      </c>
      <c r="M4318" t="s">
        <v>12608</v>
      </c>
      <c r="N4318">
        <v>2.4222222219999998</v>
      </c>
      <c r="O4318">
        <v>0</v>
      </c>
      <c r="P4318">
        <v>4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9.6888889999999996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2180285</v>
      </c>
      <c r="B4319">
        <v>1</v>
      </c>
      <c r="C4319" t="s">
        <v>76</v>
      </c>
      <c r="D4319" t="s">
        <v>102</v>
      </c>
      <c r="E4319" t="s">
        <v>161</v>
      </c>
      <c r="F4319" t="s">
        <v>3952</v>
      </c>
      <c r="G4319" t="s">
        <v>418</v>
      </c>
      <c r="H4319" t="s">
        <v>46</v>
      </c>
      <c r="I4319" t="s">
        <v>129</v>
      </c>
      <c r="J4319" t="s">
        <v>130</v>
      </c>
      <c r="K4319" t="s">
        <v>251</v>
      </c>
      <c r="L4319" t="s">
        <v>12609</v>
      </c>
      <c r="M4319" t="s">
        <v>12610</v>
      </c>
      <c r="N4319">
        <v>8.244722222</v>
      </c>
      <c r="O4319">
        <v>0</v>
      </c>
      <c r="P4319">
        <v>0</v>
      </c>
      <c r="Q4319">
        <v>0</v>
      </c>
      <c r="R4319">
        <v>0</v>
      </c>
      <c r="S4319">
        <v>1</v>
      </c>
      <c r="T4319">
        <v>87</v>
      </c>
      <c r="U4319">
        <v>0</v>
      </c>
      <c r="V4319">
        <v>0</v>
      </c>
      <c r="W4319">
        <v>0</v>
      </c>
      <c r="X4319">
        <v>0</v>
      </c>
      <c r="Y4319">
        <v>8.2447219999999994</v>
      </c>
      <c r="Z4319">
        <v>717.29083300000002</v>
      </c>
    </row>
    <row r="4320" spans="1:26" x14ac:dyDescent="0.25">
      <c r="A4320">
        <v>2180324</v>
      </c>
      <c r="B4320">
        <v>1</v>
      </c>
      <c r="C4320" t="s">
        <v>76</v>
      </c>
      <c r="D4320" t="s">
        <v>96</v>
      </c>
      <c r="E4320" t="s">
        <v>186</v>
      </c>
      <c r="F4320" t="s">
        <v>10435</v>
      </c>
      <c r="G4320" t="s">
        <v>8037</v>
      </c>
      <c r="H4320" t="s">
        <v>47</v>
      </c>
      <c r="I4320" t="s">
        <v>129</v>
      </c>
      <c r="J4320" t="s">
        <v>130</v>
      </c>
      <c r="K4320" t="s">
        <v>131</v>
      </c>
      <c r="L4320" t="s">
        <v>12611</v>
      </c>
      <c r="M4320" t="s">
        <v>12612</v>
      </c>
      <c r="N4320">
        <v>0.27944444400000001</v>
      </c>
      <c r="O4320">
        <v>74</v>
      </c>
      <c r="P4320">
        <v>1544</v>
      </c>
      <c r="Q4320">
        <v>0</v>
      </c>
      <c r="R4320">
        <v>0</v>
      </c>
      <c r="S4320">
        <v>0</v>
      </c>
      <c r="T4320">
        <v>0</v>
      </c>
      <c r="U4320">
        <v>20.678889000000002</v>
      </c>
      <c r="V4320">
        <v>431.462222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2180288</v>
      </c>
      <c r="B4321">
        <v>1</v>
      </c>
      <c r="C4321" t="s">
        <v>77</v>
      </c>
      <c r="D4321" t="s">
        <v>108</v>
      </c>
      <c r="E4321" t="s">
        <v>161</v>
      </c>
      <c r="F4321" t="s">
        <v>12613</v>
      </c>
      <c r="G4321" t="s">
        <v>418</v>
      </c>
      <c r="H4321" t="s">
        <v>46</v>
      </c>
      <c r="I4321" t="s">
        <v>129</v>
      </c>
      <c r="J4321" t="s">
        <v>130</v>
      </c>
      <c r="K4321" t="s">
        <v>251</v>
      </c>
      <c r="L4321" t="s">
        <v>12614</v>
      </c>
      <c r="M4321" t="s">
        <v>12615</v>
      </c>
      <c r="N4321">
        <v>7.7401905549999999</v>
      </c>
      <c r="O4321">
        <v>1</v>
      </c>
      <c r="P4321">
        <v>57</v>
      </c>
      <c r="Q4321">
        <v>0</v>
      </c>
      <c r="R4321">
        <v>0</v>
      </c>
      <c r="S4321">
        <v>0</v>
      </c>
      <c r="T4321">
        <v>0</v>
      </c>
      <c r="U4321">
        <v>7.7401910000000003</v>
      </c>
      <c r="V4321">
        <v>441.19086199999998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2180290</v>
      </c>
      <c r="B4322">
        <v>1</v>
      </c>
      <c r="C4322" t="s">
        <v>76</v>
      </c>
      <c r="D4322" t="s">
        <v>97</v>
      </c>
      <c r="E4322" t="s">
        <v>126</v>
      </c>
      <c r="F4322" t="s">
        <v>12616</v>
      </c>
      <c r="G4322" t="s">
        <v>140</v>
      </c>
      <c r="H4322" t="s">
        <v>46</v>
      </c>
      <c r="I4322" t="s">
        <v>129</v>
      </c>
      <c r="J4322" t="s">
        <v>130</v>
      </c>
      <c r="K4322" t="s">
        <v>131</v>
      </c>
      <c r="L4322" t="s">
        <v>12617</v>
      </c>
      <c r="M4322" t="s">
        <v>12618</v>
      </c>
      <c r="N4322">
        <v>0.948333333</v>
      </c>
      <c r="O4322">
        <v>0</v>
      </c>
      <c r="P4322">
        <v>12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11.38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2180295</v>
      </c>
      <c r="B4323">
        <v>1</v>
      </c>
      <c r="C4323" t="s">
        <v>77</v>
      </c>
      <c r="D4323" t="s">
        <v>119</v>
      </c>
      <c r="E4323" t="s">
        <v>161</v>
      </c>
      <c r="F4323" t="s">
        <v>12619</v>
      </c>
      <c r="G4323" t="s">
        <v>418</v>
      </c>
      <c r="H4323" t="s">
        <v>46</v>
      </c>
      <c r="I4323" t="s">
        <v>129</v>
      </c>
      <c r="J4323" t="s">
        <v>130</v>
      </c>
      <c r="K4323" t="s">
        <v>251</v>
      </c>
      <c r="L4323" t="s">
        <v>12620</v>
      </c>
      <c r="M4323" t="s">
        <v>12621</v>
      </c>
      <c r="N4323">
        <v>8.5839738879999992</v>
      </c>
      <c r="O4323">
        <v>1</v>
      </c>
      <c r="P4323">
        <v>114</v>
      </c>
      <c r="Q4323">
        <v>0</v>
      </c>
      <c r="R4323">
        <v>0</v>
      </c>
      <c r="S4323">
        <v>0</v>
      </c>
      <c r="T4323">
        <v>0</v>
      </c>
      <c r="U4323">
        <v>8.5839739999999995</v>
      </c>
      <c r="V4323">
        <v>978.57302300000003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2180302</v>
      </c>
      <c r="B4324">
        <v>1</v>
      </c>
      <c r="C4324" t="s">
        <v>77</v>
      </c>
      <c r="D4324" t="s">
        <v>110</v>
      </c>
      <c r="E4324" t="s">
        <v>186</v>
      </c>
      <c r="F4324" t="s">
        <v>10137</v>
      </c>
      <c r="G4324" t="s">
        <v>136</v>
      </c>
      <c r="H4324" t="s">
        <v>47</v>
      </c>
      <c r="I4324" t="s">
        <v>129</v>
      </c>
      <c r="J4324" t="s">
        <v>130</v>
      </c>
      <c r="K4324" t="s">
        <v>131</v>
      </c>
      <c r="L4324" t="s">
        <v>12622</v>
      </c>
      <c r="M4324" t="s">
        <v>12623</v>
      </c>
      <c r="N4324">
        <v>0.37777777699999998</v>
      </c>
      <c r="O4324">
        <v>0</v>
      </c>
      <c r="P4324">
        <v>0</v>
      </c>
      <c r="Q4324">
        <v>0</v>
      </c>
      <c r="R4324">
        <v>0</v>
      </c>
      <c r="S4324">
        <v>30</v>
      </c>
      <c r="T4324">
        <v>2019</v>
      </c>
      <c r="U4324">
        <v>0</v>
      </c>
      <c r="V4324">
        <v>0</v>
      </c>
      <c r="W4324">
        <v>0</v>
      </c>
      <c r="X4324">
        <v>0</v>
      </c>
      <c r="Y4324">
        <v>11.333333</v>
      </c>
      <c r="Z4324">
        <v>762.73333200000002</v>
      </c>
    </row>
    <row r="4325" spans="1:26" x14ac:dyDescent="0.25">
      <c r="A4325">
        <v>2180328</v>
      </c>
      <c r="B4325">
        <v>1</v>
      </c>
      <c r="C4325" t="s">
        <v>76</v>
      </c>
      <c r="D4325" t="s">
        <v>102</v>
      </c>
      <c r="E4325" t="s">
        <v>718</v>
      </c>
      <c r="F4325" t="s">
        <v>12624</v>
      </c>
      <c r="G4325" t="s">
        <v>128</v>
      </c>
      <c r="H4325" t="s">
        <v>46</v>
      </c>
      <c r="I4325" t="s">
        <v>129</v>
      </c>
      <c r="J4325" t="s">
        <v>130</v>
      </c>
      <c r="K4325" t="s">
        <v>131</v>
      </c>
      <c r="L4325" t="s">
        <v>12625</v>
      </c>
      <c r="M4325" t="s">
        <v>12626</v>
      </c>
      <c r="N4325">
        <v>1.2308333330000001</v>
      </c>
      <c r="O4325">
        <v>0</v>
      </c>
      <c r="P4325">
        <v>65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80.004166999999995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2180297</v>
      </c>
      <c r="B4326">
        <v>1</v>
      </c>
      <c r="C4326" t="s">
        <v>76</v>
      </c>
      <c r="D4326" t="s">
        <v>99</v>
      </c>
      <c r="E4326" t="s">
        <v>126</v>
      </c>
      <c r="F4326" t="s">
        <v>12627</v>
      </c>
      <c r="G4326" t="s">
        <v>418</v>
      </c>
      <c r="H4326" t="s">
        <v>46</v>
      </c>
      <c r="I4326" t="s">
        <v>129</v>
      </c>
      <c r="J4326" t="s">
        <v>130</v>
      </c>
      <c r="K4326" t="s">
        <v>251</v>
      </c>
      <c r="L4326" t="s">
        <v>12628</v>
      </c>
      <c r="M4326" t="s">
        <v>12629</v>
      </c>
      <c r="N4326">
        <v>6.2207694440000001</v>
      </c>
      <c r="O4326">
        <v>0</v>
      </c>
      <c r="P4326">
        <v>51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317.25924199999997</v>
      </c>
      <c r="W4326">
        <v>0</v>
      </c>
      <c r="X4326">
        <v>0</v>
      </c>
      <c r="Y4326">
        <v>0</v>
      </c>
      <c r="Z4326">
        <v>0</v>
      </c>
    </row>
    <row r="4327" spans="1:26" x14ac:dyDescent="0.25">
      <c r="A4327">
        <v>2180319</v>
      </c>
      <c r="B4327">
        <v>1</v>
      </c>
      <c r="C4327" t="s">
        <v>76</v>
      </c>
      <c r="D4327" t="s">
        <v>89</v>
      </c>
      <c r="E4327" t="s">
        <v>126</v>
      </c>
      <c r="F4327" t="s">
        <v>12630</v>
      </c>
      <c r="G4327" t="s">
        <v>128</v>
      </c>
      <c r="H4327" t="s">
        <v>46</v>
      </c>
      <c r="I4327" t="s">
        <v>129</v>
      </c>
      <c r="J4327" t="s">
        <v>130</v>
      </c>
      <c r="K4327" t="s">
        <v>131</v>
      </c>
      <c r="L4327" t="s">
        <v>12631</v>
      </c>
      <c r="M4327" t="s">
        <v>12632</v>
      </c>
      <c r="N4327">
        <v>2.5299999999999998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10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25.3</v>
      </c>
    </row>
    <row r="4328" spans="1:26" x14ac:dyDescent="0.25">
      <c r="A4328">
        <v>2180300</v>
      </c>
      <c r="B4328">
        <v>1</v>
      </c>
      <c r="C4328" t="s">
        <v>76</v>
      </c>
      <c r="D4328" t="s">
        <v>103</v>
      </c>
      <c r="E4328" t="s">
        <v>143</v>
      </c>
      <c r="F4328" t="s">
        <v>12633</v>
      </c>
      <c r="G4328" t="s">
        <v>418</v>
      </c>
      <c r="H4328" t="s">
        <v>47</v>
      </c>
      <c r="I4328" t="s">
        <v>129</v>
      </c>
      <c r="J4328" t="s">
        <v>130</v>
      </c>
      <c r="K4328" t="s">
        <v>251</v>
      </c>
      <c r="L4328" t="s">
        <v>12634</v>
      </c>
      <c r="M4328" t="s">
        <v>12635</v>
      </c>
      <c r="N4328">
        <v>6.8443452770000004</v>
      </c>
      <c r="O4328">
        <v>0</v>
      </c>
      <c r="P4328">
        <v>0</v>
      </c>
      <c r="Q4328">
        <v>1</v>
      </c>
      <c r="R4328">
        <v>828</v>
      </c>
      <c r="S4328">
        <v>0</v>
      </c>
      <c r="T4328">
        <v>0</v>
      </c>
      <c r="U4328">
        <v>0</v>
      </c>
      <c r="V4328">
        <v>0</v>
      </c>
      <c r="W4328">
        <v>6.8443449999999997</v>
      </c>
      <c r="X4328">
        <v>5667.1178890000001</v>
      </c>
      <c r="Y4328">
        <v>0</v>
      </c>
      <c r="Z4328">
        <v>0</v>
      </c>
    </row>
    <row r="4329" spans="1:26" x14ac:dyDescent="0.25">
      <c r="A4329">
        <v>2180307</v>
      </c>
      <c r="B4329">
        <v>1</v>
      </c>
      <c r="C4329" t="s">
        <v>77</v>
      </c>
      <c r="D4329" t="s">
        <v>112</v>
      </c>
      <c r="E4329" t="s">
        <v>126</v>
      </c>
      <c r="F4329" t="s">
        <v>12636</v>
      </c>
      <c r="G4329" t="s">
        <v>128</v>
      </c>
      <c r="H4329" t="s">
        <v>46</v>
      </c>
      <c r="I4329" t="s">
        <v>129</v>
      </c>
      <c r="J4329" t="s">
        <v>130</v>
      </c>
      <c r="K4329" t="s">
        <v>131</v>
      </c>
      <c r="L4329" t="s">
        <v>12637</v>
      </c>
      <c r="M4329" t="s">
        <v>12638</v>
      </c>
      <c r="N4329">
        <v>0.58527777700000005</v>
      </c>
      <c r="O4329">
        <v>0</v>
      </c>
      <c r="P4329">
        <v>0</v>
      </c>
      <c r="Q4329">
        <v>0</v>
      </c>
      <c r="R4329">
        <v>7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4.0969439999999997</v>
      </c>
      <c r="Y4329">
        <v>0</v>
      </c>
      <c r="Z4329">
        <v>0</v>
      </c>
    </row>
    <row r="4330" spans="1:26" x14ac:dyDescent="0.25">
      <c r="A4330">
        <v>2180338</v>
      </c>
      <c r="B4330">
        <v>1</v>
      </c>
      <c r="C4330" t="s">
        <v>77</v>
      </c>
      <c r="D4330" t="s">
        <v>123</v>
      </c>
      <c r="E4330" t="s">
        <v>161</v>
      </c>
      <c r="F4330" t="s">
        <v>12639</v>
      </c>
      <c r="G4330" t="s">
        <v>259</v>
      </c>
      <c r="H4330" t="s">
        <v>46</v>
      </c>
      <c r="I4330" t="s">
        <v>129</v>
      </c>
      <c r="J4330" t="s">
        <v>130</v>
      </c>
      <c r="K4330" t="s">
        <v>131</v>
      </c>
      <c r="L4330" t="s">
        <v>12640</v>
      </c>
      <c r="M4330" t="s">
        <v>12641</v>
      </c>
      <c r="N4330">
        <v>2.5016666660000002</v>
      </c>
      <c r="O4330">
        <v>1</v>
      </c>
      <c r="P4330">
        <v>924</v>
      </c>
      <c r="Q4330">
        <v>0</v>
      </c>
      <c r="R4330">
        <v>0</v>
      </c>
      <c r="S4330">
        <v>0</v>
      </c>
      <c r="T4330">
        <v>0</v>
      </c>
      <c r="U4330">
        <v>2.5016669999999999</v>
      </c>
      <c r="V4330">
        <v>2311.5399990000001</v>
      </c>
      <c r="W4330">
        <v>0</v>
      </c>
      <c r="X4330">
        <v>0</v>
      </c>
      <c r="Y4330">
        <v>0</v>
      </c>
      <c r="Z4330">
        <v>0</v>
      </c>
    </row>
    <row r="4331" spans="1:26" x14ac:dyDescent="0.25">
      <c r="A4331">
        <v>2180303</v>
      </c>
      <c r="B4331">
        <v>1</v>
      </c>
      <c r="C4331" t="s">
        <v>76</v>
      </c>
      <c r="D4331" t="s">
        <v>104</v>
      </c>
      <c r="E4331" t="s">
        <v>134</v>
      </c>
      <c r="F4331" t="s">
        <v>2482</v>
      </c>
      <c r="G4331" t="s">
        <v>418</v>
      </c>
      <c r="H4331" t="s">
        <v>47</v>
      </c>
      <c r="I4331" t="s">
        <v>129</v>
      </c>
      <c r="J4331" t="s">
        <v>130</v>
      </c>
      <c r="K4331" t="s">
        <v>251</v>
      </c>
      <c r="L4331" t="s">
        <v>12642</v>
      </c>
      <c r="M4331" t="s">
        <v>12643</v>
      </c>
      <c r="N4331">
        <v>8.3016666659999991</v>
      </c>
      <c r="O4331">
        <v>0</v>
      </c>
      <c r="P4331">
        <v>1</v>
      </c>
      <c r="Q4331">
        <v>0</v>
      </c>
      <c r="R4331">
        <v>0</v>
      </c>
      <c r="S4331">
        <v>52</v>
      </c>
      <c r="T4331">
        <v>2558</v>
      </c>
      <c r="U4331">
        <v>0</v>
      </c>
      <c r="V4331">
        <v>8.3016670000000001</v>
      </c>
      <c r="W4331">
        <v>0</v>
      </c>
      <c r="X4331">
        <v>0</v>
      </c>
      <c r="Y4331">
        <v>431.686667</v>
      </c>
      <c r="Z4331">
        <v>21235.663332</v>
      </c>
    </row>
    <row r="4332" spans="1:26" x14ac:dyDescent="0.25">
      <c r="A4332">
        <v>2180305</v>
      </c>
      <c r="B4332">
        <v>1</v>
      </c>
      <c r="C4332" t="s">
        <v>76</v>
      </c>
      <c r="D4332" t="s">
        <v>92</v>
      </c>
      <c r="E4332" t="s">
        <v>126</v>
      </c>
      <c r="F4332" t="s">
        <v>12644</v>
      </c>
      <c r="G4332" t="s">
        <v>640</v>
      </c>
      <c r="H4332" t="s">
        <v>46</v>
      </c>
      <c r="I4332" t="s">
        <v>129</v>
      </c>
      <c r="J4332" t="s">
        <v>130</v>
      </c>
      <c r="K4332" t="s">
        <v>131</v>
      </c>
      <c r="L4332" t="s">
        <v>12645</v>
      </c>
      <c r="M4332" t="s">
        <v>12646</v>
      </c>
      <c r="N4332">
        <v>3.3424999999999998</v>
      </c>
      <c r="O4332">
        <v>0</v>
      </c>
      <c r="P4332">
        <v>0</v>
      </c>
      <c r="Q4332">
        <v>0</v>
      </c>
      <c r="R4332">
        <v>60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200.55</v>
      </c>
      <c r="Y4332">
        <v>0</v>
      </c>
      <c r="Z4332">
        <v>0</v>
      </c>
    </row>
    <row r="4333" spans="1:26" x14ac:dyDescent="0.25">
      <c r="A4333">
        <v>2180304</v>
      </c>
      <c r="B4333">
        <v>1</v>
      </c>
      <c r="C4333" t="s">
        <v>76</v>
      </c>
      <c r="D4333" t="s">
        <v>79</v>
      </c>
      <c r="E4333" t="s">
        <v>161</v>
      </c>
      <c r="F4333" t="s">
        <v>12647</v>
      </c>
      <c r="G4333" t="s">
        <v>418</v>
      </c>
      <c r="H4333" t="s">
        <v>46</v>
      </c>
      <c r="I4333" t="s">
        <v>129</v>
      </c>
      <c r="J4333" t="s">
        <v>130</v>
      </c>
      <c r="K4333" t="s">
        <v>251</v>
      </c>
      <c r="L4333" t="s">
        <v>12612</v>
      </c>
      <c r="M4333" t="s">
        <v>12648</v>
      </c>
      <c r="N4333">
        <v>3.7260555549999999</v>
      </c>
      <c r="O4333">
        <v>1</v>
      </c>
      <c r="P4333">
        <v>183</v>
      </c>
      <c r="Q4333">
        <v>0</v>
      </c>
      <c r="R4333">
        <v>0</v>
      </c>
      <c r="S4333">
        <v>0</v>
      </c>
      <c r="T4333">
        <v>0</v>
      </c>
      <c r="U4333">
        <v>3.7260559999999998</v>
      </c>
      <c r="V4333">
        <v>681.86816699999997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2180314</v>
      </c>
      <c r="B4334">
        <v>1</v>
      </c>
      <c r="C4334" t="s">
        <v>76</v>
      </c>
      <c r="D4334" t="s">
        <v>99</v>
      </c>
      <c r="E4334" t="s">
        <v>126</v>
      </c>
      <c r="F4334" t="s">
        <v>7782</v>
      </c>
      <c r="G4334" t="s">
        <v>128</v>
      </c>
      <c r="H4334" t="s">
        <v>46</v>
      </c>
      <c r="I4334" t="s">
        <v>129</v>
      </c>
      <c r="J4334" t="s">
        <v>130</v>
      </c>
      <c r="K4334" t="s">
        <v>131</v>
      </c>
      <c r="L4334" t="s">
        <v>12649</v>
      </c>
      <c r="M4334" t="s">
        <v>12650</v>
      </c>
      <c r="N4334">
        <v>2.1455555550000001</v>
      </c>
      <c r="O4334">
        <v>0</v>
      </c>
      <c r="P4334">
        <v>8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17.164444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2180467</v>
      </c>
      <c r="B4335">
        <v>1</v>
      </c>
      <c r="C4335" t="s">
        <v>76</v>
      </c>
      <c r="D4335" t="s">
        <v>96</v>
      </c>
      <c r="E4335" t="s">
        <v>186</v>
      </c>
      <c r="F4335" t="s">
        <v>10435</v>
      </c>
      <c r="G4335" t="s">
        <v>425</v>
      </c>
      <c r="H4335" t="s">
        <v>47</v>
      </c>
      <c r="I4335" t="s">
        <v>129</v>
      </c>
      <c r="J4335" t="s">
        <v>130</v>
      </c>
      <c r="K4335" t="s">
        <v>131</v>
      </c>
      <c r="L4335" t="s">
        <v>12651</v>
      </c>
      <c r="M4335" t="s">
        <v>12652</v>
      </c>
      <c r="N4335">
        <v>2.878055555</v>
      </c>
      <c r="O4335">
        <v>74</v>
      </c>
      <c r="P4335">
        <v>1544</v>
      </c>
      <c r="Q4335">
        <v>0</v>
      </c>
      <c r="R4335">
        <v>0</v>
      </c>
      <c r="S4335">
        <v>0</v>
      </c>
      <c r="T4335">
        <v>0</v>
      </c>
      <c r="U4335">
        <v>212.976111</v>
      </c>
      <c r="V4335">
        <v>4443.7177769999998</v>
      </c>
      <c r="W4335">
        <v>0</v>
      </c>
      <c r="X4335">
        <v>0</v>
      </c>
      <c r="Y4335">
        <v>0</v>
      </c>
      <c r="Z4335">
        <v>0</v>
      </c>
    </row>
    <row r="4336" spans="1:26" x14ac:dyDescent="0.25">
      <c r="A4336">
        <v>2180311</v>
      </c>
      <c r="B4336">
        <v>1</v>
      </c>
      <c r="C4336" t="s">
        <v>76</v>
      </c>
      <c r="D4336" t="s">
        <v>92</v>
      </c>
      <c r="E4336" t="s">
        <v>126</v>
      </c>
      <c r="F4336" t="s">
        <v>12653</v>
      </c>
      <c r="G4336" t="s">
        <v>128</v>
      </c>
      <c r="H4336" t="s">
        <v>46</v>
      </c>
      <c r="I4336" t="s">
        <v>129</v>
      </c>
      <c r="J4336" t="s">
        <v>130</v>
      </c>
      <c r="K4336" t="s">
        <v>131</v>
      </c>
      <c r="L4336" t="s">
        <v>12654</v>
      </c>
      <c r="M4336" t="s">
        <v>12655</v>
      </c>
      <c r="N4336">
        <v>3.8122222219999999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139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529.89888900000005</v>
      </c>
    </row>
    <row r="4337" spans="1:26" x14ac:dyDescent="0.25">
      <c r="A4337">
        <v>2180312</v>
      </c>
      <c r="B4337">
        <v>1</v>
      </c>
      <c r="C4337" t="s">
        <v>77</v>
      </c>
      <c r="D4337" t="s">
        <v>114</v>
      </c>
      <c r="E4337" t="s">
        <v>143</v>
      </c>
      <c r="F4337" t="s">
        <v>12656</v>
      </c>
      <c r="G4337" t="s">
        <v>1496</v>
      </c>
      <c r="H4337" t="s">
        <v>47</v>
      </c>
      <c r="I4337" t="s">
        <v>129</v>
      </c>
      <c r="J4337" t="s">
        <v>15</v>
      </c>
      <c r="K4337" t="s">
        <v>131</v>
      </c>
      <c r="L4337" t="s">
        <v>12657</v>
      </c>
      <c r="M4337" t="s">
        <v>12658</v>
      </c>
      <c r="N4337">
        <v>1.7513888879999999</v>
      </c>
      <c r="O4337">
        <v>2</v>
      </c>
      <c r="P4337">
        <v>921</v>
      </c>
      <c r="Q4337">
        <v>0</v>
      </c>
      <c r="R4337">
        <v>0</v>
      </c>
      <c r="S4337">
        <v>0</v>
      </c>
      <c r="T4337">
        <v>0</v>
      </c>
      <c r="U4337">
        <v>3.5027780000000002</v>
      </c>
      <c r="V4337">
        <v>1613.029166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2180309</v>
      </c>
      <c r="B4338">
        <v>1</v>
      </c>
      <c r="C4338" t="s">
        <v>76</v>
      </c>
      <c r="D4338" t="s">
        <v>89</v>
      </c>
      <c r="E4338" t="s">
        <v>186</v>
      </c>
      <c r="F4338" t="s">
        <v>12659</v>
      </c>
      <c r="G4338" t="s">
        <v>136</v>
      </c>
      <c r="H4338" t="s">
        <v>47</v>
      </c>
      <c r="I4338" t="s">
        <v>129</v>
      </c>
      <c r="J4338" t="s">
        <v>130</v>
      </c>
      <c r="K4338" t="s">
        <v>131</v>
      </c>
      <c r="L4338" t="s">
        <v>12660</v>
      </c>
      <c r="M4338" t="s">
        <v>12661</v>
      </c>
      <c r="N4338">
        <v>1.122777777</v>
      </c>
      <c r="O4338">
        <v>18</v>
      </c>
      <c r="P4338">
        <v>101</v>
      </c>
      <c r="Q4338">
        <v>5</v>
      </c>
      <c r="R4338">
        <v>206</v>
      </c>
      <c r="S4338">
        <v>0</v>
      </c>
      <c r="T4338">
        <v>0</v>
      </c>
      <c r="U4338">
        <v>20.21</v>
      </c>
      <c r="V4338">
        <v>113.400555</v>
      </c>
      <c r="W4338">
        <v>5.6138890000000004</v>
      </c>
      <c r="X4338">
        <v>231.29222200000001</v>
      </c>
      <c r="Y4338">
        <v>0</v>
      </c>
      <c r="Z4338">
        <v>0</v>
      </c>
    </row>
    <row r="4339" spans="1:26" x14ac:dyDescent="0.25">
      <c r="A4339">
        <v>2180316</v>
      </c>
      <c r="B4339">
        <v>1</v>
      </c>
      <c r="C4339" t="s">
        <v>76</v>
      </c>
      <c r="D4339" t="s">
        <v>91</v>
      </c>
      <c r="E4339" t="s">
        <v>126</v>
      </c>
      <c r="F4339" t="s">
        <v>12662</v>
      </c>
      <c r="G4339" t="s">
        <v>269</v>
      </c>
      <c r="H4339" t="s">
        <v>46</v>
      </c>
      <c r="I4339" t="s">
        <v>129</v>
      </c>
      <c r="J4339" t="s">
        <v>130</v>
      </c>
      <c r="K4339" t="s">
        <v>131</v>
      </c>
      <c r="L4339" t="s">
        <v>12663</v>
      </c>
      <c r="M4339" t="s">
        <v>12664</v>
      </c>
      <c r="N4339">
        <v>6.7019444439999996</v>
      </c>
      <c r="O4339">
        <v>0</v>
      </c>
      <c r="P4339">
        <v>75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502.64583299999998</v>
      </c>
      <c r="W4339">
        <v>0</v>
      </c>
      <c r="X4339">
        <v>0</v>
      </c>
      <c r="Y4339">
        <v>0</v>
      </c>
      <c r="Z4339">
        <v>0</v>
      </c>
    </row>
    <row r="4340" spans="1:26" x14ac:dyDescent="0.25">
      <c r="A4340">
        <v>2180321</v>
      </c>
      <c r="B4340">
        <v>1</v>
      </c>
      <c r="C4340" t="s">
        <v>77</v>
      </c>
      <c r="D4340" t="s">
        <v>116</v>
      </c>
      <c r="E4340" t="s">
        <v>126</v>
      </c>
      <c r="F4340" t="s">
        <v>12665</v>
      </c>
      <c r="G4340" t="s">
        <v>128</v>
      </c>
      <c r="H4340" t="s">
        <v>46</v>
      </c>
      <c r="I4340" t="s">
        <v>129</v>
      </c>
      <c r="J4340" t="s">
        <v>130</v>
      </c>
      <c r="K4340" t="s">
        <v>131</v>
      </c>
      <c r="L4340" t="s">
        <v>12666</v>
      </c>
      <c r="M4340" t="s">
        <v>12667</v>
      </c>
      <c r="N4340">
        <v>4.1369444440000001</v>
      </c>
      <c r="O4340">
        <v>0</v>
      </c>
      <c r="P4340">
        <v>75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310.27083299999998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2180313</v>
      </c>
      <c r="B4341">
        <v>1</v>
      </c>
      <c r="C4341" t="s">
        <v>76</v>
      </c>
      <c r="D4341" t="s">
        <v>89</v>
      </c>
      <c r="E4341" t="s">
        <v>126</v>
      </c>
      <c r="F4341" t="s">
        <v>12183</v>
      </c>
      <c r="G4341" t="s">
        <v>140</v>
      </c>
      <c r="H4341" t="s">
        <v>46</v>
      </c>
      <c r="I4341" t="s">
        <v>129</v>
      </c>
      <c r="J4341" t="s">
        <v>130</v>
      </c>
      <c r="K4341" t="s">
        <v>131</v>
      </c>
      <c r="L4341" t="s">
        <v>12668</v>
      </c>
      <c r="M4341" t="s">
        <v>12669</v>
      </c>
      <c r="N4341">
        <v>1.2397222219999999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5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6.1986109999999996</v>
      </c>
    </row>
    <row r="4342" spans="1:26" x14ac:dyDescent="0.25">
      <c r="A4342">
        <v>2180317</v>
      </c>
      <c r="B4342">
        <v>1</v>
      </c>
      <c r="C4342" t="s">
        <v>77</v>
      </c>
      <c r="D4342" t="s">
        <v>123</v>
      </c>
      <c r="E4342" t="s">
        <v>126</v>
      </c>
      <c r="F4342" t="s">
        <v>12670</v>
      </c>
      <c r="G4342" t="s">
        <v>128</v>
      </c>
      <c r="H4342" t="s">
        <v>46</v>
      </c>
      <c r="I4342" t="s">
        <v>129</v>
      </c>
      <c r="J4342" t="s">
        <v>130</v>
      </c>
      <c r="K4342" t="s">
        <v>131</v>
      </c>
      <c r="L4342" t="s">
        <v>12671</v>
      </c>
      <c r="M4342" t="s">
        <v>12672</v>
      </c>
      <c r="N4342">
        <v>3.5277777769999998</v>
      </c>
      <c r="O4342">
        <v>0</v>
      </c>
      <c r="P4342">
        <v>3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10.583333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2180327</v>
      </c>
      <c r="B4343">
        <v>1</v>
      </c>
      <c r="C4343" t="s">
        <v>76</v>
      </c>
      <c r="D4343" t="s">
        <v>78</v>
      </c>
      <c r="E4343" t="s">
        <v>143</v>
      </c>
      <c r="F4343" t="s">
        <v>12673</v>
      </c>
      <c r="G4343" t="s">
        <v>366</v>
      </c>
      <c r="H4343" t="s">
        <v>47</v>
      </c>
      <c r="I4343" t="s">
        <v>129</v>
      </c>
      <c r="J4343" t="s">
        <v>130</v>
      </c>
      <c r="K4343" t="s">
        <v>251</v>
      </c>
      <c r="L4343" t="s">
        <v>12674</v>
      </c>
      <c r="M4343" t="s">
        <v>12675</v>
      </c>
      <c r="N4343">
        <v>5.9013888879999996</v>
      </c>
      <c r="O4343">
        <v>1</v>
      </c>
      <c r="P4343">
        <v>360</v>
      </c>
      <c r="Q4343">
        <v>0</v>
      </c>
      <c r="R4343">
        <v>0</v>
      </c>
      <c r="S4343">
        <v>0</v>
      </c>
      <c r="T4343">
        <v>0</v>
      </c>
      <c r="U4343">
        <v>5.901389</v>
      </c>
      <c r="V4343">
        <v>2124.5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2180318</v>
      </c>
      <c r="B4344">
        <v>1</v>
      </c>
      <c r="C4344" t="s">
        <v>76</v>
      </c>
      <c r="D4344" t="s">
        <v>81</v>
      </c>
      <c r="E4344" t="s">
        <v>181</v>
      </c>
      <c r="F4344" t="s">
        <v>12676</v>
      </c>
      <c r="G4344" t="s">
        <v>636</v>
      </c>
      <c r="H4344" t="s">
        <v>46</v>
      </c>
      <c r="I4344" t="s">
        <v>129</v>
      </c>
      <c r="J4344" t="s">
        <v>130</v>
      </c>
      <c r="K4344" t="s">
        <v>131</v>
      </c>
      <c r="L4344" t="s">
        <v>12677</v>
      </c>
      <c r="M4344" t="s">
        <v>12678</v>
      </c>
      <c r="N4344">
        <v>9.3480555550000002</v>
      </c>
      <c r="O4344">
        <v>0</v>
      </c>
      <c r="P4344">
        <v>11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102.828611</v>
      </c>
      <c r="W4344">
        <v>0</v>
      </c>
      <c r="X4344">
        <v>0</v>
      </c>
      <c r="Y4344">
        <v>0</v>
      </c>
      <c r="Z4344">
        <v>0</v>
      </c>
    </row>
    <row r="4345" spans="1:26" x14ac:dyDescent="0.25">
      <c r="A4345">
        <v>2180322</v>
      </c>
      <c r="B4345">
        <v>1</v>
      </c>
      <c r="C4345" t="s">
        <v>76</v>
      </c>
      <c r="D4345" t="s">
        <v>93</v>
      </c>
      <c r="E4345" t="s">
        <v>181</v>
      </c>
      <c r="F4345" t="s">
        <v>12679</v>
      </c>
      <c r="G4345" t="s">
        <v>163</v>
      </c>
      <c r="H4345" t="s">
        <v>46</v>
      </c>
      <c r="I4345" t="s">
        <v>129</v>
      </c>
      <c r="J4345" t="s">
        <v>130</v>
      </c>
      <c r="K4345" t="s">
        <v>131</v>
      </c>
      <c r="L4345" t="s">
        <v>12680</v>
      </c>
      <c r="M4345" t="s">
        <v>12681</v>
      </c>
      <c r="N4345">
        <v>0.58555555500000001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0.58555599999999997</v>
      </c>
      <c r="W4345">
        <v>0</v>
      </c>
      <c r="X4345">
        <v>0</v>
      </c>
      <c r="Y4345">
        <v>0</v>
      </c>
      <c r="Z4345">
        <v>0</v>
      </c>
    </row>
    <row r="4346" spans="1:26" x14ac:dyDescent="0.25">
      <c r="A4346">
        <v>2180326</v>
      </c>
      <c r="B4346">
        <v>1</v>
      </c>
      <c r="C4346" t="s">
        <v>76</v>
      </c>
      <c r="D4346" t="s">
        <v>92</v>
      </c>
      <c r="E4346" t="s">
        <v>126</v>
      </c>
      <c r="F4346" t="s">
        <v>1477</v>
      </c>
      <c r="G4346" t="s">
        <v>140</v>
      </c>
      <c r="H4346" t="s">
        <v>46</v>
      </c>
      <c r="I4346" t="s">
        <v>129</v>
      </c>
      <c r="J4346" t="s">
        <v>130</v>
      </c>
      <c r="K4346" t="s">
        <v>131</v>
      </c>
      <c r="L4346" t="s">
        <v>12682</v>
      </c>
      <c r="M4346" t="s">
        <v>12683</v>
      </c>
      <c r="N4346">
        <v>2.1783333329999999</v>
      </c>
      <c r="O4346">
        <v>0</v>
      </c>
      <c r="P4346">
        <v>0</v>
      </c>
      <c r="Q4346">
        <v>0</v>
      </c>
      <c r="R4346">
        <v>153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333.28500000000003</v>
      </c>
      <c r="Y4346">
        <v>0</v>
      </c>
      <c r="Z4346">
        <v>0</v>
      </c>
    </row>
    <row r="4347" spans="1:26" x14ac:dyDescent="0.25">
      <c r="A4347">
        <v>2180325</v>
      </c>
      <c r="B4347">
        <v>1</v>
      </c>
      <c r="C4347" t="s">
        <v>76</v>
      </c>
      <c r="D4347" t="s">
        <v>103</v>
      </c>
      <c r="E4347" t="s">
        <v>126</v>
      </c>
      <c r="F4347" t="s">
        <v>12684</v>
      </c>
      <c r="G4347" t="s">
        <v>128</v>
      </c>
      <c r="H4347" t="s">
        <v>46</v>
      </c>
      <c r="I4347" t="s">
        <v>129</v>
      </c>
      <c r="J4347" t="s">
        <v>130</v>
      </c>
      <c r="K4347" t="s">
        <v>131</v>
      </c>
      <c r="L4347" t="s">
        <v>12685</v>
      </c>
      <c r="M4347" t="s">
        <v>12686</v>
      </c>
      <c r="N4347">
        <v>2.5227777769999999</v>
      </c>
      <c r="O4347">
        <v>0</v>
      </c>
      <c r="P4347">
        <v>0</v>
      </c>
      <c r="Q4347">
        <v>0</v>
      </c>
      <c r="R4347">
        <v>60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151.36666700000001</v>
      </c>
      <c r="Y4347">
        <v>0</v>
      </c>
      <c r="Z4347">
        <v>0</v>
      </c>
    </row>
    <row r="4348" spans="1:26" x14ac:dyDescent="0.25">
      <c r="A4348">
        <v>2180323</v>
      </c>
      <c r="B4348">
        <v>1</v>
      </c>
      <c r="C4348" t="s">
        <v>76</v>
      </c>
      <c r="D4348" t="s">
        <v>101</v>
      </c>
      <c r="E4348" t="s">
        <v>143</v>
      </c>
      <c r="F4348" t="s">
        <v>12687</v>
      </c>
      <c r="G4348" t="s">
        <v>418</v>
      </c>
      <c r="H4348" t="s">
        <v>47</v>
      </c>
      <c r="I4348" t="s">
        <v>129</v>
      </c>
      <c r="J4348" t="s">
        <v>130</v>
      </c>
      <c r="K4348" t="s">
        <v>251</v>
      </c>
      <c r="L4348" t="s">
        <v>12688</v>
      </c>
      <c r="M4348" t="s">
        <v>12689</v>
      </c>
      <c r="N4348">
        <v>2.3034599999999998</v>
      </c>
      <c r="O4348">
        <v>9</v>
      </c>
      <c r="P4348">
        <v>17</v>
      </c>
      <c r="Q4348">
        <v>0</v>
      </c>
      <c r="R4348">
        <v>0</v>
      </c>
      <c r="S4348">
        <v>0</v>
      </c>
      <c r="T4348">
        <v>0</v>
      </c>
      <c r="U4348">
        <v>20.73114</v>
      </c>
      <c r="V4348">
        <v>39.158819999999999</v>
      </c>
      <c r="W4348">
        <v>0</v>
      </c>
      <c r="X4348">
        <v>0</v>
      </c>
      <c r="Y4348">
        <v>0</v>
      </c>
      <c r="Z4348">
        <v>0</v>
      </c>
    </row>
    <row r="4349" spans="1:26" x14ac:dyDescent="0.25">
      <c r="A4349">
        <v>2180357</v>
      </c>
      <c r="B4349">
        <v>1</v>
      </c>
      <c r="C4349" t="s">
        <v>76</v>
      </c>
      <c r="D4349" t="s">
        <v>100</v>
      </c>
      <c r="E4349" t="s">
        <v>126</v>
      </c>
      <c r="F4349" t="s">
        <v>12533</v>
      </c>
      <c r="G4349" t="s">
        <v>128</v>
      </c>
      <c r="H4349" t="s">
        <v>46</v>
      </c>
      <c r="I4349" t="s">
        <v>129</v>
      </c>
      <c r="J4349" t="s">
        <v>130</v>
      </c>
      <c r="K4349" t="s">
        <v>131</v>
      </c>
      <c r="L4349" t="s">
        <v>12690</v>
      </c>
      <c r="M4349" t="s">
        <v>12691</v>
      </c>
      <c r="N4349">
        <v>4.6908333329999996</v>
      </c>
      <c r="O4349">
        <v>0</v>
      </c>
      <c r="P4349">
        <v>126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591.04499999999996</v>
      </c>
      <c r="W4349">
        <v>0</v>
      </c>
      <c r="X4349">
        <v>0</v>
      </c>
      <c r="Y4349">
        <v>0</v>
      </c>
      <c r="Z4349">
        <v>0</v>
      </c>
    </row>
    <row r="4350" spans="1:26" x14ac:dyDescent="0.25">
      <c r="A4350">
        <v>2180383</v>
      </c>
      <c r="B4350">
        <v>1</v>
      </c>
      <c r="C4350" t="s">
        <v>76</v>
      </c>
      <c r="D4350" t="s">
        <v>100</v>
      </c>
      <c r="E4350" t="s">
        <v>126</v>
      </c>
      <c r="F4350" t="s">
        <v>12692</v>
      </c>
      <c r="G4350" t="s">
        <v>128</v>
      </c>
      <c r="H4350" t="s">
        <v>46</v>
      </c>
      <c r="I4350" t="s">
        <v>129</v>
      </c>
      <c r="J4350" t="s">
        <v>130</v>
      </c>
      <c r="K4350" t="s">
        <v>131</v>
      </c>
      <c r="L4350" t="s">
        <v>12693</v>
      </c>
      <c r="M4350" t="s">
        <v>12694</v>
      </c>
      <c r="N4350">
        <v>3.7708333330000001</v>
      </c>
      <c r="O4350">
        <v>0</v>
      </c>
      <c r="P4350">
        <v>1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3.7708330000000001</v>
      </c>
      <c r="W4350">
        <v>0</v>
      </c>
      <c r="X4350">
        <v>0</v>
      </c>
      <c r="Y4350">
        <v>0</v>
      </c>
      <c r="Z4350">
        <v>0</v>
      </c>
    </row>
    <row r="4351" spans="1:26" x14ac:dyDescent="0.25">
      <c r="A4351">
        <v>2180344</v>
      </c>
      <c r="B4351">
        <v>1</v>
      </c>
      <c r="C4351" t="s">
        <v>76</v>
      </c>
      <c r="D4351" t="s">
        <v>102</v>
      </c>
      <c r="E4351" t="s">
        <v>186</v>
      </c>
      <c r="F4351" t="s">
        <v>12695</v>
      </c>
      <c r="G4351" t="s">
        <v>136</v>
      </c>
      <c r="H4351" t="s">
        <v>47</v>
      </c>
      <c r="I4351" t="s">
        <v>129</v>
      </c>
      <c r="J4351" t="s">
        <v>130</v>
      </c>
      <c r="K4351" t="s">
        <v>131</v>
      </c>
      <c r="L4351" t="s">
        <v>12696</v>
      </c>
      <c r="M4351" t="s">
        <v>12697</v>
      </c>
      <c r="N4351">
        <v>0.19500000000000001</v>
      </c>
      <c r="O4351">
        <v>105</v>
      </c>
      <c r="P4351">
        <v>1458</v>
      </c>
      <c r="Q4351">
        <v>0</v>
      </c>
      <c r="R4351">
        <v>0</v>
      </c>
      <c r="S4351">
        <v>22</v>
      </c>
      <c r="T4351">
        <v>461</v>
      </c>
      <c r="U4351">
        <v>20.475000000000001</v>
      </c>
      <c r="V4351">
        <v>284.31</v>
      </c>
      <c r="W4351">
        <v>0</v>
      </c>
      <c r="X4351">
        <v>0</v>
      </c>
      <c r="Y4351">
        <v>4.29</v>
      </c>
      <c r="Z4351">
        <v>89.894999999999996</v>
      </c>
    </row>
    <row r="4352" spans="1:26" x14ac:dyDescent="0.25">
      <c r="A4352">
        <v>2180329</v>
      </c>
      <c r="B4352">
        <v>1</v>
      </c>
      <c r="C4352" t="s">
        <v>76</v>
      </c>
      <c r="D4352" t="s">
        <v>102</v>
      </c>
      <c r="E4352" t="s">
        <v>134</v>
      </c>
      <c r="F4352" t="s">
        <v>12698</v>
      </c>
      <c r="G4352" t="s">
        <v>136</v>
      </c>
      <c r="H4352" t="s">
        <v>47</v>
      </c>
      <c r="I4352" t="s">
        <v>129</v>
      </c>
      <c r="J4352" t="s">
        <v>130</v>
      </c>
      <c r="K4352" t="s">
        <v>131</v>
      </c>
      <c r="L4352" t="s">
        <v>12699</v>
      </c>
      <c r="M4352" t="s">
        <v>12700</v>
      </c>
      <c r="N4352">
        <v>0.394166666</v>
      </c>
      <c r="O4352">
        <v>105</v>
      </c>
      <c r="P4352">
        <v>1458</v>
      </c>
      <c r="Q4352">
        <v>0</v>
      </c>
      <c r="R4352">
        <v>0</v>
      </c>
      <c r="S4352">
        <v>22</v>
      </c>
      <c r="T4352">
        <v>461</v>
      </c>
      <c r="U4352">
        <v>41.387500000000003</v>
      </c>
      <c r="V4352">
        <v>574.69499900000005</v>
      </c>
      <c r="W4352">
        <v>0</v>
      </c>
      <c r="X4352">
        <v>0</v>
      </c>
      <c r="Y4352">
        <v>8.6716669999999993</v>
      </c>
      <c r="Z4352">
        <v>181.71083300000001</v>
      </c>
    </row>
    <row r="4353" spans="1:26" x14ac:dyDescent="0.25">
      <c r="A4353">
        <v>2180331</v>
      </c>
      <c r="B4353">
        <v>1</v>
      </c>
      <c r="C4353" t="s">
        <v>76</v>
      </c>
      <c r="D4353" t="s">
        <v>102</v>
      </c>
      <c r="E4353" t="s">
        <v>134</v>
      </c>
      <c r="F4353" t="s">
        <v>12701</v>
      </c>
      <c r="G4353" t="s">
        <v>136</v>
      </c>
      <c r="H4353" t="s">
        <v>47</v>
      </c>
      <c r="I4353" t="s">
        <v>129</v>
      </c>
      <c r="J4353" t="s">
        <v>130</v>
      </c>
      <c r="K4353" t="s">
        <v>131</v>
      </c>
      <c r="L4353" t="s">
        <v>12702</v>
      </c>
      <c r="M4353" t="s">
        <v>12703</v>
      </c>
      <c r="N4353">
        <v>0.55638888799999997</v>
      </c>
      <c r="O4353">
        <v>12</v>
      </c>
      <c r="P4353">
        <v>561</v>
      </c>
      <c r="Q4353">
        <v>0</v>
      </c>
      <c r="R4353">
        <v>0</v>
      </c>
      <c r="S4353">
        <v>16</v>
      </c>
      <c r="T4353">
        <v>400</v>
      </c>
      <c r="U4353">
        <v>6.6766670000000001</v>
      </c>
      <c r="V4353">
        <v>312.13416599999999</v>
      </c>
      <c r="W4353">
        <v>0</v>
      </c>
      <c r="X4353">
        <v>0</v>
      </c>
      <c r="Y4353">
        <v>8.9022220000000001</v>
      </c>
      <c r="Z4353">
        <v>222.555555</v>
      </c>
    </row>
    <row r="4354" spans="1:26" x14ac:dyDescent="0.25">
      <c r="A4354">
        <v>2180334</v>
      </c>
      <c r="B4354">
        <v>1</v>
      </c>
      <c r="C4354" t="s">
        <v>77</v>
      </c>
      <c r="D4354" t="s">
        <v>123</v>
      </c>
      <c r="E4354" t="s">
        <v>161</v>
      </c>
      <c r="F4354" t="s">
        <v>12704</v>
      </c>
      <c r="G4354" t="s">
        <v>402</v>
      </c>
      <c r="H4354" t="s">
        <v>46</v>
      </c>
      <c r="I4354" t="s">
        <v>129</v>
      </c>
      <c r="J4354" t="s">
        <v>130</v>
      </c>
      <c r="K4354" t="s">
        <v>131</v>
      </c>
      <c r="L4354" t="s">
        <v>12705</v>
      </c>
      <c r="M4354" t="s">
        <v>12706</v>
      </c>
      <c r="N4354">
        <v>11.816111111</v>
      </c>
      <c r="O4354">
        <v>0</v>
      </c>
      <c r="P4354">
        <v>124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1465.197778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2180341</v>
      </c>
      <c r="B4355">
        <v>1</v>
      </c>
      <c r="C4355" t="s">
        <v>77</v>
      </c>
      <c r="D4355" t="s">
        <v>123</v>
      </c>
      <c r="E4355" t="s">
        <v>161</v>
      </c>
      <c r="F4355" t="s">
        <v>12707</v>
      </c>
      <c r="G4355" t="s">
        <v>402</v>
      </c>
      <c r="H4355" t="s">
        <v>46</v>
      </c>
      <c r="I4355" t="s">
        <v>129</v>
      </c>
      <c r="J4355" t="s">
        <v>130</v>
      </c>
      <c r="K4355" t="s">
        <v>131</v>
      </c>
      <c r="L4355" t="s">
        <v>12708</v>
      </c>
      <c r="M4355" t="s">
        <v>12709</v>
      </c>
      <c r="N4355">
        <v>2.8372222219999998</v>
      </c>
      <c r="O4355">
        <v>1</v>
      </c>
      <c r="P4355">
        <v>109</v>
      </c>
      <c r="Q4355">
        <v>0</v>
      </c>
      <c r="R4355">
        <v>0</v>
      </c>
      <c r="S4355">
        <v>0</v>
      </c>
      <c r="T4355">
        <v>0</v>
      </c>
      <c r="U4355">
        <v>2.8372220000000001</v>
      </c>
      <c r="V4355">
        <v>309.25722200000001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2180336</v>
      </c>
      <c r="B4356">
        <v>1</v>
      </c>
      <c r="C4356" t="s">
        <v>76</v>
      </c>
      <c r="D4356" t="s">
        <v>80</v>
      </c>
      <c r="E4356" t="s">
        <v>126</v>
      </c>
      <c r="F4356" t="s">
        <v>12374</v>
      </c>
      <c r="G4356" t="s">
        <v>128</v>
      </c>
      <c r="H4356" t="s">
        <v>46</v>
      </c>
      <c r="I4356" t="s">
        <v>129</v>
      </c>
      <c r="J4356" t="s">
        <v>130</v>
      </c>
      <c r="K4356" t="s">
        <v>131</v>
      </c>
      <c r="L4356" t="s">
        <v>12710</v>
      </c>
      <c r="M4356" t="s">
        <v>12711</v>
      </c>
      <c r="N4356">
        <v>4.6541666660000001</v>
      </c>
      <c r="O4356">
        <v>0</v>
      </c>
      <c r="P4356">
        <v>14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65.158332999999999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2180345</v>
      </c>
      <c r="B4357">
        <v>1</v>
      </c>
      <c r="C4357" t="s">
        <v>77</v>
      </c>
      <c r="D4357" t="s">
        <v>118</v>
      </c>
      <c r="E4357" t="s">
        <v>186</v>
      </c>
      <c r="F4357" t="s">
        <v>6020</v>
      </c>
      <c r="G4357" t="s">
        <v>136</v>
      </c>
      <c r="H4357" t="s">
        <v>47</v>
      </c>
      <c r="I4357" t="s">
        <v>129</v>
      </c>
      <c r="J4357" t="s">
        <v>130</v>
      </c>
      <c r="K4357" t="s">
        <v>131</v>
      </c>
      <c r="L4357" t="s">
        <v>12712</v>
      </c>
      <c r="M4357" t="s">
        <v>12713</v>
      </c>
      <c r="N4357">
        <v>0.43694444399999999</v>
      </c>
      <c r="O4357">
        <v>19</v>
      </c>
      <c r="P4357">
        <v>309</v>
      </c>
      <c r="Q4357">
        <v>0</v>
      </c>
      <c r="R4357">
        <v>0</v>
      </c>
      <c r="S4357">
        <v>15</v>
      </c>
      <c r="T4357">
        <v>678</v>
      </c>
      <c r="U4357">
        <v>8.3019440000000007</v>
      </c>
      <c r="V4357">
        <v>135.01583299999999</v>
      </c>
      <c r="W4357">
        <v>0</v>
      </c>
      <c r="X4357">
        <v>0</v>
      </c>
      <c r="Y4357">
        <v>6.5541669999999996</v>
      </c>
      <c r="Z4357">
        <v>296.248333</v>
      </c>
    </row>
    <row r="4358" spans="1:26" x14ac:dyDescent="0.25">
      <c r="A4358">
        <v>2180347</v>
      </c>
      <c r="B4358">
        <v>1</v>
      </c>
      <c r="C4358" t="s">
        <v>77</v>
      </c>
      <c r="D4358" t="s">
        <v>109</v>
      </c>
      <c r="E4358" t="s">
        <v>126</v>
      </c>
      <c r="F4358" t="s">
        <v>12714</v>
      </c>
      <c r="G4358" t="s">
        <v>128</v>
      </c>
      <c r="H4358" t="s">
        <v>46</v>
      </c>
      <c r="I4358" t="s">
        <v>129</v>
      </c>
      <c r="J4358" t="s">
        <v>130</v>
      </c>
      <c r="K4358" t="s">
        <v>131</v>
      </c>
      <c r="L4358" t="s">
        <v>12715</v>
      </c>
      <c r="M4358" t="s">
        <v>12716</v>
      </c>
      <c r="N4358">
        <v>2.5811111109999998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8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20.648889</v>
      </c>
    </row>
    <row r="4359" spans="1:26" x14ac:dyDescent="0.25">
      <c r="A4359">
        <v>2180339</v>
      </c>
      <c r="B4359">
        <v>1</v>
      </c>
      <c r="C4359" t="s">
        <v>77</v>
      </c>
      <c r="D4359" t="s">
        <v>123</v>
      </c>
      <c r="E4359" t="s">
        <v>134</v>
      </c>
      <c r="F4359" t="s">
        <v>12717</v>
      </c>
      <c r="G4359" t="s">
        <v>136</v>
      </c>
      <c r="H4359" t="s">
        <v>47</v>
      </c>
      <c r="I4359" t="s">
        <v>129</v>
      </c>
      <c r="J4359" t="s">
        <v>130</v>
      </c>
      <c r="K4359" t="s">
        <v>131</v>
      </c>
      <c r="L4359" t="s">
        <v>12718</v>
      </c>
      <c r="M4359" t="s">
        <v>12719</v>
      </c>
      <c r="N4359">
        <v>4.6755555549999999</v>
      </c>
      <c r="O4359">
        <v>36</v>
      </c>
      <c r="P4359">
        <v>881</v>
      </c>
      <c r="Q4359">
        <v>0</v>
      </c>
      <c r="R4359">
        <v>0</v>
      </c>
      <c r="S4359">
        <v>0</v>
      </c>
      <c r="T4359">
        <v>0</v>
      </c>
      <c r="U4359">
        <v>168.32</v>
      </c>
      <c r="V4359">
        <v>4119.164444</v>
      </c>
      <c r="W4359">
        <v>0</v>
      </c>
      <c r="X4359">
        <v>0</v>
      </c>
      <c r="Y4359">
        <v>0</v>
      </c>
      <c r="Z4359">
        <v>0</v>
      </c>
    </row>
    <row r="4360" spans="1:26" x14ac:dyDescent="0.25">
      <c r="A4360">
        <v>2180352</v>
      </c>
      <c r="B4360">
        <v>1</v>
      </c>
      <c r="C4360" t="s">
        <v>76</v>
      </c>
      <c r="D4360" t="s">
        <v>86</v>
      </c>
      <c r="E4360" t="s">
        <v>161</v>
      </c>
      <c r="F4360" t="s">
        <v>12720</v>
      </c>
      <c r="G4360" t="s">
        <v>402</v>
      </c>
      <c r="H4360" t="s">
        <v>46</v>
      </c>
      <c r="I4360" t="s">
        <v>129</v>
      </c>
      <c r="J4360" t="s">
        <v>130</v>
      </c>
      <c r="K4360" t="s">
        <v>131</v>
      </c>
      <c r="L4360" t="s">
        <v>12721</v>
      </c>
      <c r="M4360" t="s">
        <v>12722</v>
      </c>
      <c r="N4360">
        <v>2.8941666659999998</v>
      </c>
      <c r="O4360">
        <v>1</v>
      </c>
      <c r="P4360">
        <v>223</v>
      </c>
      <c r="Q4360">
        <v>0</v>
      </c>
      <c r="R4360">
        <v>0</v>
      </c>
      <c r="S4360">
        <v>0</v>
      </c>
      <c r="T4360">
        <v>0</v>
      </c>
      <c r="U4360">
        <v>2.8941669999999999</v>
      </c>
      <c r="V4360">
        <v>645.39916700000003</v>
      </c>
      <c r="W4360">
        <v>0</v>
      </c>
      <c r="X4360">
        <v>0</v>
      </c>
      <c r="Y4360">
        <v>0</v>
      </c>
      <c r="Z4360">
        <v>0</v>
      </c>
    </row>
    <row r="4361" spans="1:26" x14ac:dyDescent="0.25">
      <c r="A4361">
        <v>2180361</v>
      </c>
      <c r="B4361">
        <v>1</v>
      </c>
      <c r="C4361" t="s">
        <v>76</v>
      </c>
      <c r="D4361" t="s">
        <v>95</v>
      </c>
      <c r="E4361" t="s">
        <v>181</v>
      </c>
      <c r="F4361" t="s">
        <v>12723</v>
      </c>
      <c r="G4361" t="s">
        <v>194</v>
      </c>
      <c r="H4361" t="s">
        <v>46</v>
      </c>
      <c r="I4361" t="s">
        <v>129</v>
      </c>
      <c r="J4361" t="s">
        <v>130</v>
      </c>
      <c r="K4361" t="s">
        <v>131</v>
      </c>
      <c r="L4361" t="s">
        <v>12724</v>
      </c>
      <c r="M4361" t="s">
        <v>12725</v>
      </c>
      <c r="N4361">
        <v>5.432222222</v>
      </c>
      <c r="O4361">
        <v>0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5.4322220000000003</v>
      </c>
      <c r="Y4361">
        <v>0</v>
      </c>
      <c r="Z4361">
        <v>0</v>
      </c>
    </row>
    <row r="4362" spans="1:26" x14ac:dyDescent="0.25">
      <c r="A4362">
        <v>2180351</v>
      </c>
      <c r="B4362">
        <v>1</v>
      </c>
      <c r="C4362" t="s">
        <v>76</v>
      </c>
      <c r="D4362" t="s">
        <v>101</v>
      </c>
      <c r="E4362" t="s">
        <v>134</v>
      </c>
      <c r="F4362" t="s">
        <v>12726</v>
      </c>
      <c r="G4362" t="s">
        <v>136</v>
      </c>
      <c r="H4362" t="s">
        <v>47</v>
      </c>
      <c r="I4362" t="s">
        <v>129</v>
      </c>
      <c r="J4362" t="s">
        <v>130</v>
      </c>
      <c r="K4362" t="s">
        <v>131</v>
      </c>
      <c r="L4362" t="s">
        <v>12727</v>
      </c>
      <c r="M4362" t="s">
        <v>12728</v>
      </c>
      <c r="N4362">
        <v>0.54055555499999997</v>
      </c>
      <c r="O4362">
        <v>65</v>
      </c>
      <c r="P4362">
        <v>2862</v>
      </c>
      <c r="Q4362">
        <v>0</v>
      </c>
      <c r="R4362">
        <v>0</v>
      </c>
      <c r="S4362">
        <v>0</v>
      </c>
      <c r="T4362">
        <v>0</v>
      </c>
      <c r="U4362">
        <v>35.136111</v>
      </c>
      <c r="V4362">
        <v>1547.0699979999999</v>
      </c>
      <c r="W4362">
        <v>0</v>
      </c>
      <c r="X4362">
        <v>0</v>
      </c>
      <c r="Y4362">
        <v>0</v>
      </c>
      <c r="Z4362">
        <v>0</v>
      </c>
    </row>
    <row r="4363" spans="1:26" x14ac:dyDescent="0.25">
      <c r="A4363">
        <v>2180368</v>
      </c>
      <c r="B4363">
        <v>1</v>
      </c>
      <c r="C4363" t="s">
        <v>76</v>
      </c>
      <c r="D4363" t="s">
        <v>92</v>
      </c>
      <c r="E4363" t="s">
        <v>181</v>
      </c>
      <c r="F4363" t="s">
        <v>11536</v>
      </c>
      <c r="G4363" t="s">
        <v>183</v>
      </c>
      <c r="H4363" t="s">
        <v>46</v>
      </c>
      <c r="I4363" t="s">
        <v>129</v>
      </c>
      <c r="J4363" t="s">
        <v>130</v>
      </c>
      <c r="K4363" t="s">
        <v>131</v>
      </c>
      <c r="L4363" t="s">
        <v>12729</v>
      </c>
      <c r="M4363" t="s">
        <v>12730</v>
      </c>
      <c r="N4363">
        <v>3.8569444439999998</v>
      </c>
      <c r="O4363">
        <v>0</v>
      </c>
      <c r="P4363">
        <v>0</v>
      </c>
      <c r="Q4363">
        <v>0</v>
      </c>
      <c r="R4363">
        <v>5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19.284721999999999</v>
      </c>
      <c r="Y4363">
        <v>0</v>
      </c>
      <c r="Z4363">
        <v>0</v>
      </c>
    </row>
    <row r="4364" spans="1:26" x14ac:dyDescent="0.25">
      <c r="A4364">
        <v>2180366</v>
      </c>
      <c r="B4364">
        <v>1</v>
      </c>
      <c r="C4364" t="s">
        <v>77</v>
      </c>
      <c r="D4364" t="s">
        <v>124</v>
      </c>
      <c r="E4364" t="s">
        <v>181</v>
      </c>
      <c r="F4364" t="s">
        <v>12731</v>
      </c>
      <c r="G4364" t="s">
        <v>183</v>
      </c>
      <c r="H4364" t="s">
        <v>46</v>
      </c>
      <c r="I4364" t="s">
        <v>129</v>
      </c>
      <c r="J4364" t="s">
        <v>130</v>
      </c>
      <c r="K4364" t="s">
        <v>131</v>
      </c>
      <c r="L4364" t="s">
        <v>12732</v>
      </c>
      <c r="M4364" t="s">
        <v>12733</v>
      </c>
      <c r="N4364">
        <v>9.8805555550000008</v>
      </c>
      <c r="O4364">
        <v>0</v>
      </c>
      <c r="P4364">
        <v>2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19.761111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2180537</v>
      </c>
      <c r="B4365">
        <v>1</v>
      </c>
      <c r="C4365" t="s">
        <v>76</v>
      </c>
      <c r="D4365" t="s">
        <v>100</v>
      </c>
      <c r="E4365" t="s">
        <v>134</v>
      </c>
      <c r="F4365" t="s">
        <v>12734</v>
      </c>
      <c r="G4365" t="s">
        <v>136</v>
      </c>
      <c r="H4365" t="s">
        <v>47</v>
      </c>
      <c r="I4365" t="s">
        <v>129</v>
      </c>
      <c r="J4365" t="s">
        <v>130</v>
      </c>
      <c r="K4365" t="s">
        <v>131</v>
      </c>
      <c r="L4365" t="s">
        <v>12735</v>
      </c>
      <c r="M4365" t="s">
        <v>12736</v>
      </c>
      <c r="N4365">
        <v>5.5166666659999999</v>
      </c>
      <c r="O4365">
        <v>89</v>
      </c>
      <c r="P4365">
        <v>145</v>
      </c>
      <c r="Q4365">
        <v>0</v>
      </c>
      <c r="R4365">
        <v>0</v>
      </c>
      <c r="S4365">
        <v>0</v>
      </c>
      <c r="T4365">
        <v>0</v>
      </c>
      <c r="U4365">
        <v>490.98333300000002</v>
      </c>
      <c r="V4365">
        <v>799.91666699999996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2180356</v>
      </c>
      <c r="B4366">
        <v>1</v>
      </c>
      <c r="C4366" t="s">
        <v>77</v>
      </c>
      <c r="D4366" t="s">
        <v>111</v>
      </c>
      <c r="E4366" t="s">
        <v>126</v>
      </c>
      <c r="F4366" t="s">
        <v>12737</v>
      </c>
      <c r="G4366" t="s">
        <v>916</v>
      </c>
      <c r="H4366" t="s">
        <v>46</v>
      </c>
      <c r="I4366" t="s">
        <v>129</v>
      </c>
      <c r="J4366" t="s">
        <v>130</v>
      </c>
      <c r="K4366" t="s">
        <v>131</v>
      </c>
      <c r="L4366" t="s">
        <v>12738</v>
      </c>
      <c r="M4366" t="s">
        <v>12739</v>
      </c>
      <c r="N4366">
        <v>2.1124999999999998</v>
      </c>
      <c r="O4366">
        <v>0</v>
      </c>
      <c r="P4366">
        <v>0</v>
      </c>
      <c r="Q4366">
        <v>0</v>
      </c>
      <c r="R4366">
        <v>13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27.462499999999999</v>
      </c>
      <c r="Y4366">
        <v>0</v>
      </c>
      <c r="Z4366">
        <v>0</v>
      </c>
    </row>
    <row r="4367" spans="1:26" x14ac:dyDescent="0.25">
      <c r="A4367">
        <v>2180362</v>
      </c>
      <c r="B4367">
        <v>1</v>
      </c>
      <c r="C4367" t="s">
        <v>76</v>
      </c>
      <c r="D4367" t="s">
        <v>78</v>
      </c>
      <c r="E4367" t="s">
        <v>718</v>
      </c>
      <c r="F4367" t="s">
        <v>12740</v>
      </c>
      <c r="G4367" t="s">
        <v>128</v>
      </c>
      <c r="H4367" t="s">
        <v>46</v>
      </c>
      <c r="I4367" t="s">
        <v>129</v>
      </c>
      <c r="J4367" t="s">
        <v>130</v>
      </c>
      <c r="K4367" t="s">
        <v>131</v>
      </c>
      <c r="L4367" t="s">
        <v>12741</v>
      </c>
      <c r="M4367" t="s">
        <v>12742</v>
      </c>
      <c r="N4367">
        <v>3.9080555549999998</v>
      </c>
      <c r="O4367">
        <v>0</v>
      </c>
      <c r="P4367">
        <v>67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261.83972199999999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2180353</v>
      </c>
      <c r="B4368">
        <v>1</v>
      </c>
      <c r="C4368" t="s">
        <v>77</v>
      </c>
      <c r="D4368" t="s">
        <v>124</v>
      </c>
      <c r="E4368" t="s">
        <v>186</v>
      </c>
      <c r="F4368" t="s">
        <v>12743</v>
      </c>
      <c r="G4368" t="s">
        <v>136</v>
      </c>
      <c r="H4368" t="s">
        <v>47</v>
      </c>
      <c r="I4368" t="s">
        <v>129</v>
      </c>
      <c r="J4368" t="s">
        <v>130</v>
      </c>
      <c r="K4368" t="s">
        <v>131</v>
      </c>
      <c r="L4368" t="s">
        <v>12744</v>
      </c>
      <c r="M4368" t="s">
        <v>12745</v>
      </c>
      <c r="N4368">
        <v>2.193888888</v>
      </c>
      <c r="O4368">
        <v>309</v>
      </c>
      <c r="P4368">
        <v>169</v>
      </c>
      <c r="Q4368">
        <v>0</v>
      </c>
      <c r="R4368">
        <v>0</v>
      </c>
      <c r="S4368">
        <v>0</v>
      </c>
      <c r="T4368">
        <v>0</v>
      </c>
      <c r="U4368">
        <v>677.91166599999997</v>
      </c>
      <c r="V4368">
        <v>370.767222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2180417</v>
      </c>
      <c r="B4369">
        <v>1</v>
      </c>
      <c r="C4369" t="s">
        <v>76</v>
      </c>
      <c r="D4369" t="s">
        <v>100</v>
      </c>
      <c r="E4369" t="s">
        <v>143</v>
      </c>
      <c r="F4369" t="s">
        <v>12746</v>
      </c>
      <c r="G4369" t="s">
        <v>145</v>
      </c>
      <c r="H4369" t="s">
        <v>47</v>
      </c>
      <c r="I4369" t="s">
        <v>129</v>
      </c>
      <c r="J4369" t="s">
        <v>130</v>
      </c>
      <c r="K4369" t="s">
        <v>131</v>
      </c>
      <c r="L4369" t="s">
        <v>12747</v>
      </c>
      <c r="M4369" t="s">
        <v>12748</v>
      </c>
      <c r="N4369">
        <v>3.355277777</v>
      </c>
      <c r="O4369">
        <v>9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30.197500000000002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2180371</v>
      </c>
      <c r="B4370">
        <v>1</v>
      </c>
      <c r="C4370" t="s">
        <v>76</v>
      </c>
      <c r="D4370" t="s">
        <v>100</v>
      </c>
      <c r="E4370" t="s">
        <v>126</v>
      </c>
      <c r="F4370" t="s">
        <v>12749</v>
      </c>
      <c r="G4370" t="s">
        <v>163</v>
      </c>
      <c r="H4370" t="s">
        <v>46</v>
      </c>
      <c r="I4370" t="s">
        <v>129</v>
      </c>
      <c r="J4370" t="s">
        <v>130</v>
      </c>
      <c r="K4370" t="s">
        <v>131</v>
      </c>
      <c r="L4370" t="s">
        <v>12750</v>
      </c>
      <c r="M4370" t="s">
        <v>12751</v>
      </c>
      <c r="N4370">
        <v>0.77861111100000002</v>
      </c>
      <c r="O4370">
        <v>0</v>
      </c>
      <c r="P4370">
        <v>115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89.540278000000001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2180365</v>
      </c>
      <c r="B4371">
        <v>1</v>
      </c>
      <c r="C4371" t="s">
        <v>76</v>
      </c>
      <c r="D4371" t="s">
        <v>85</v>
      </c>
      <c r="E4371" t="s">
        <v>181</v>
      </c>
      <c r="F4371" t="s">
        <v>12752</v>
      </c>
      <c r="G4371" t="s">
        <v>183</v>
      </c>
      <c r="H4371" t="s">
        <v>46</v>
      </c>
      <c r="I4371" t="s">
        <v>129</v>
      </c>
      <c r="J4371" t="s">
        <v>130</v>
      </c>
      <c r="K4371" t="s">
        <v>131</v>
      </c>
      <c r="L4371" t="s">
        <v>12753</v>
      </c>
      <c r="M4371" t="s">
        <v>12754</v>
      </c>
      <c r="N4371">
        <v>1.896111111</v>
      </c>
      <c r="O4371">
        <v>0</v>
      </c>
      <c r="P4371">
        <v>2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3.7922220000000002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2180363</v>
      </c>
      <c r="B4372">
        <v>1</v>
      </c>
      <c r="C4372" t="s">
        <v>76</v>
      </c>
      <c r="D4372" t="s">
        <v>99</v>
      </c>
      <c r="E4372" t="s">
        <v>186</v>
      </c>
      <c r="F4372" t="s">
        <v>12755</v>
      </c>
      <c r="G4372" t="s">
        <v>366</v>
      </c>
      <c r="H4372" t="s">
        <v>47</v>
      </c>
      <c r="I4372" t="s">
        <v>129</v>
      </c>
      <c r="J4372" t="s">
        <v>130</v>
      </c>
      <c r="K4372" t="s">
        <v>251</v>
      </c>
      <c r="L4372" t="s">
        <v>12756</v>
      </c>
      <c r="M4372" t="s">
        <v>12757</v>
      </c>
      <c r="N4372">
        <v>0.449357222</v>
      </c>
      <c r="O4372">
        <v>10</v>
      </c>
      <c r="P4372">
        <v>12</v>
      </c>
      <c r="Q4372">
        <v>0</v>
      </c>
      <c r="R4372">
        <v>0</v>
      </c>
      <c r="S4372">
        <v>0</v>
      </c>
      <c r="T4372">
        <v>0</v>
      </c>
      <c r="U4372">
        <v>4.4935720000000003</v>
      </c>
      <c r="V4372">
        <v>5.3922869999999996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2180370</v>
      </c>
      <c r="B4373">
        <v>1</v>
      </c>
      <c r="C4373" t="s">
        <v>76</v>
      </c>
      <c r="D4373" t="s">
        <v>81</v>
      </c>
      <c r="E4373" t="s">
        <v>126</v>
      </c>
      <c r="F4373" t="s">
        <v>12758</v>
      </c>
      <c r="G4373" t="s">
        <v>140</v>
      </c>
      <c r="H4373" t="s">
        <v>46</v>
      </c>
      <c r="I4373" t="s">
        <v>129</v>
      </c>
      <c r="J4373" t="s">
        <v>130</v>
      </c>
      <c r="K4373" t="s">
        <v>131</v>
      </c>
      <c r="L4373" t="s">
        <v>12759</v>
      </c>
      <c r="M4373" t="s">
        <v>12760</v>
      </c>
      <c r="N4373">
        <v>2.313055555</v>
      </c>
      <c r="O4373">
        <v>0</v>
      </c>
      <c r="P4373">
        <v>128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296.07111099999997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2180367</v>
      </c>
      <c r="B4374">
        <v>1</v>
      </c>
      <c r="C4374" t="s">
        <v>77</v>
      </c>
      <c r="D4374" t="s">
        <v>123</v>
      </c>
      <c r="E4374" t="s">
        <v>134</v>
      </c>
      <c r="F4374" t="s">
        <v>12761</v>
      </c>
      <c r="G4374" t="s">
        <v>136</v>
      </c>
      <c r="H4374" t="s">
        <v>47</v>
      </c>
      <c r="I4374" t="s">
        <v>283</v>
      </c>
      <c r="J4374" t="s">
        <v>130</v>
      </c>
      <c r="K4374" t="s">
        <v>131</v>
      </c>
      <c r="L4374" t="s">
        <v>12762</v>
      </c>
      <c r="M4374" t="s">
        <v>12763</v>
      </c>
      <c r="N4374">
        <v>8.3333330000000001E-3</v>
      </c>
      <c r="O4374">
        <v>108</v>
      </c>
      <c r="P4374">
        <v>583</v>
      </c>
      <c r="Q4374">
        <v>0</v>
      </c>
      <c r="R4374">
        <v>0</v>
      </c>
      <c r="S4374">
        <v>0</v>
      </c>
      <c r="T4374">
        <v>0</v>
      </c>
      <c r="U4374">
        <v>0.9</v>
      </c>
      <c r="V4374">
        <v>4.858333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2180377</v>
      </c>
      <c r="B4375">
        <v>1</v>
      </c>
      <c r="C4375" t="s">
        <v>76</v>
      </c>
      <c r="D4375" t="s">
        <v>92</v>
      </c>
      <c r="E4375" t="s">
        <v>126</v>
      </c>
      <c r="F4375" t="s">
        <v>12764</v>
      </c>
      <c r="G4375" t="s">
        <v>128</v>
      </c>
      <c r="H4375" t="s">
        <v>46</v>
      </c>
      <c r="I4375" t="s">
        <v>129</v>
      </c>
      <c r="J4375" t="s">
        <v>130</v>
      </c>
      <c r="K4375" t="s">
        <v>131</v>
      </c>
      <c r="L4375" t="s">
        <v>12765</v>
      </c>
      <c r="M4375" t="s">
        <v>12766</v>
      </c>
      <c r="N4375">
        <v>3.9308333329999998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40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157.23333299999999</v>
      </c>
    </row>
    <row r="4376" spans="1:26" x14ac:dyDescent="0.25">
      <c r="A4376">
        <v>2180374</v>
      </c>
      <c r="B4376">
        <v>1</v>
      </c>
      <c r="C4376" t="s">
        <v>76</v>
      </c>
      <c r="D4376" t="s">
        <v>93</v>
      </c>
      <c r="E4376" t="s">
        <v>126</v>
      </c>
      <c r="F4376" t="s">
        <v>12767</v>
      </c>
      <c r="G4376" t="s">
        <v>128</v>
      </c>
      <c r="H4376" t="s">
        <v>46</v>
      </c>
      <c r="I4376" t="s">
        <v>129</v>
      </c>
      <c r="J4376" t="s">
        <v>130</v>
      </c>
      <c r="K4376" t="s">
        <v>131</v>
      </c>
      <c r="L4376" t="s">
        <v>12768</v>
      </c>
      <c r="M4376" t="s">
        <v>12769</v>
      </c>
      <c r="N4376">
        <v>3.5547222220000001</v>
      </c>
      <c r="O4376">
        <v>0</v>
      </c>
      <c r="P4376">
        <v>96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341.253333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2180386</v>
      </c>
      <c r="B4377">
        <v>1</v>
      </c>
      <c r="C4377" t="s">
        <v>76</v>
      </c>
      <c r="D4377" t="s">
        <v>102</v>
      </c>
      <c r="E4377" t="s">
        <v>161</v>
      </c>
      <c r="F4377" t="s">
        <v>4600</v>
      </c>
      <c r="G4377" t="s">
        <v>402</v>
      </c>
      <c r="H4377" t="s">
        <v>46</v>
      </c>
      <c r="I4377" t="s">
        <v>129</v>
      </c>
      <c r="J4377" t="s">
        <v>130</v>
      </c>
      <c r="K4377" t="s">
        <v>131</v>
      </c>
      <c r="L4377" t="s">
        <v>12770</v>
      </c>
      <c r="M4377" t="s">
        <v>12771</v>
      </c>
      <c r="N4377">
        <v>0.87305555499999998</v>
      </c>
      <c r="O4377">
        <v>1</v>
      </c>
      <c r="P4377">
        <v>59</v>
      </c>
      <c r="Q4377">
        <v>0</v>
      </c>
      <c r="R4377">
        <v>0</v>
      </c>
      <c r="S4377">
        <v>0</v>
      </c>
      <c r="T4377">
        <v>0</v>
      </c>
      <c r="U4377">
        <v>0.87305600000000005</v>
      </c>
      <c r="V4377">
        <v>51.510278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2180379</v>
      </c>
      <c r="B4378">
        <v>1</v>
      </c>
      <c r="C4378" t="s">
        <v>77</v>
      </c>
      <c r="D4378" t="s">
        <v>123</v>
      </c>
      <c r="E4378" t="s">
        <v>143</v>
      </c>
      <c r="F4378" t="s">
        <v>12392</v>
      </c>
      <c r="G4378" t="s">
        <v>136</v>
      </c>
      <c r="H4378" t="s">
        <v>47</v>
      </c>
      <c r="I4378" t="s">
        <v>129</v>
      </c>
      <c r="J4378" t="s">
        <v>130</v>
      </c>
      <c r="K4378" t="s">
        <v>131</v>
      </c>
      <c r="L4378" t="s">
        <v>12772</v>
      </c>
      <c r="M4378" t="s">
        <v>12773</v>
      </c>
      <c r="N4378">
        <v>10.308611110999999</v>
      </c>
      <c r="O4378">
        <v>15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154.629167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2180380</v>
      </c>
      <c r="B4379">
        <v>1</v>
      </c>
      <c r="C4379" t="s">
        <v>76</v>
      </c>
      <c r="D4379" t="s">
        <v>83</v>
      </c>
      <c r="E4379" t="s">
        <v>181</v>
      </c>
      <c r="F4379" t="s">
        <v>12774</v>
      </c>
      <c r="G4379" t="s">
        <v>194</v>
      </c>
      <c r="H4379" t="s">
        <v>46</v>
      </c>
      <c r="I4379" t="s">
        <v>129</v>
      </c>
      <c r="J4379" t="s">
        <v>130</v>
      </c>
      <c r="K4379" t="s">
        <v>131</v>
      </c>
      <c r="L4379" t="s">
        <v>12775</v>
      </c>
      <c r="M4379" t="s">
        <v>12776</v>
      </c>
      <c r="N4379">
        <v>1.0780555549999999</v>
      </c>
      <c r="O4379">
        <v>0</v>
      </c>
      <c r="P4379">
        <v>1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1.0780559999999999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2180420</v>
      </c>
      <c r="B4380">
        <v>1</v>
      </c>
      <c r="C4380" t="s">
        <v>76</v>
      </c>
      <c r="D4380" t="s">
        <v>100</v>
      </c>
      <c r="E4380" t="s">
        <v>126</v>
      </c>
      <c r="F4380" t="s">
        <v>4691</v>
      </c>
      <c r="G4380" t="s">
        <v>128</v>
      </c>
      <c r="H4380" t="s">
        <v>46</v>
      </c>
      <c r="I4380" t="s">
        <v>129</v>
      </c>
      <c r="J4380" t="s">
        <v>130</v>
      </c>
      <c r="K4380" t="s">
        <v>131</v>
      </c>
      <c r="L4380" t="s">
        <v>12777</v>
      </c>
      <c r="M4380" t="s">
        <v>12778</v>
      </c>
      <c r="N4380">
        <v>2.562777777</v>
      </c>
      <c r="O4380">
        <v>0</v>
      </c>
      <c r="P4380">
        <v>76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194.77111099999999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2180382</v>
      </c>
      <c r="B4381">
        <v>1</v>
      </c>
      <c r="C4381" t="s">
        <v>77</v>
      </c>
      <c r="D4381" t="s">
        <v>118</v>
      </c>
      <c r="E4381" t="s">
        <v>126</v>
      </c>
      <c r="F4381" t="s">
        <v>12779</v>
      </c>
      <c r="G4381" t="s">
        <v>140</v>
      </c>
      <c r="H4381" t="s">
        <v>46</v>
      </c>
      <c r="I4381" t="s">
        <v>129</v>
      </c>
      <c r="J4381" t="s">
        <v>130</v>
      </c>
      <c r="K4381" t="s">
        <v>131</v>
      </c>
      <c r="L4381" t="s">
        <v>12780</v>
      </c>
      <c r="M4381" t="s">
        <v>12781</v>
      </c>
      <c r="N4381">
        <v>1.2055555549999999</v>
      </c>
      <c r="O4381">
        <v>0</v>
      </c>
      <c r="P4381">
        <v>14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16.877777999999999</v>
      </c>
      <c r="W4381">
        <v>0</v>
      </c>
      <c r="X4381">
        <v>0</v>
      </c>
      <c r="Y4381">
        <v>0</v>
      </c>
      <c r="Z4381">
        <v>0</v>
      </c>
    </row>
    <row r="4382" spans="1:26" x14ac:dyDescent="0.25">
      <c r="A4382">
        <v>2180387</v>
      </c>
      <c r="B4382">
        <v>1</v>
      </c>
      <c r="C4382" t="s">
        <v>77</v>
      </c>
      <c r="D4382" t="s">
        <v>123</v>
      </c>
      <c r="E4382" t="s">
        <v>143</v>
      </c>
      <c r="F4382" t="s">
        <v>12782</v>
      </c>
      <c r="G4382" t="s">
        <v>145</v>
      </c>
      <c r="H4382" t="s">
        <v>47</v>
      </c>
      <c r="I4382" t="s">
        <v>129</v>
      </c>
      <c r="J4382" t="s">
        <v>130</v>
      </c>
      <c r="K4382" t="s">
        <v>131</v>
      </c>
      <c r="L4382" t="s">
        <v>12783</v>
      </c>
      <c r="M4382" t="s">
        <v>12784</v>
      </c>
      <c r="N4382">
        <v>14.972777776999999</v>
      </c>
      <c r="O4382">
        <v>7</v>
      </c>
      <c r="P4382">
        <v>3</v>
      </c>
      <c r="Q4382">
        <v>0</v>
      </c>
      <c r="R4382">
        <v>0</v>
      </c>
      <c r="S4382">
        <v>0</v>
      </c>
      <c r="T4382">
        <v>0</v>
      </c>
      <c r="U4382">
        <v>104.809444</v>
      </c>
      <c r="V4382">
        <v>44.918332999999997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2180376</v>
      </c>
      <c r="B4383">
        <v>1</v>
      </c>
      <c r="C4383" t="s">
        <v>76</v>
      </c>
      <c r="D4383" t="s">
        <v>100</v>
      </c>
      <c r="E4383" t="s">
        <v>143</v>
      </c>
      <c r="F4383" t="s">
        <v>12785</v>
      </c>
      <c r="G4383" t="s">
        <v>145</v>
      </c>
      <c r="H4383" t="s">
        <v>47</v>
      </c>
      <c r="I4383" t="s">
        <v>129</v>
      </c>
      <c r="J4383" t="s">
        <v>130</v>
      </c>
      <c r="K4383" t="s">
        <v>131</v>
      </c>
      <c r="L4383" t="s">
        <v>12786</v>
      </c>
      <c r="M4383" t="s">
        <v>12787</v>
      </c>
      <c r="N4383">
        <v>2.9688888879999999</v>
      </c>
      <c r="O4383">
        <v>3</v>
      </c>
      <c r="P4383">
        <v>86</v>
      </c>
      <c r="Q4383">
        <v>0</v>
      </c>
      <c r="R4383">
        <v>0</v>
      </c>
      <c r="S4383">
        <v>0</v>
      </c>
      <c r="T4383">
        <v>0</v>
      </c>
      <c r="U4383">
        <v>8.9066670000000006</v>
      </c>
      <c r="V4383">
        <v>255.324444</v>
      </c>
      <c r="W4383">
        <v>0</v>
      </c>
      <c r="X4383">
        <v>0</v>
      </c>
      <c r="Y4383">
        <v>0</v>
      </c>
      <c r="Z4383">
        <v>0</v>
      </c>
    </row>
    <row r="4384" spans="1:26" x14ac:dyDescent="0.25">
      <c r="A4384">
        <v>2180381</v>
      </c>
      <c r="B4384">
        <v>1</v>
      </c>
      <c r="C4384" t="s">
        <v>77</v>
      </c>
      <c r="D4384" t="s">
        <v>124</v>
      </c>
      <c r="E4384" t="s">
        <v>186</v>
      </c>
      <c r="F4384" t="s">
        <v>12788</v>
      </c>
      <c r="G4384" t="s">
        <v>418</v>
      </c>
      <c r="H4384" t="s">
        <v>47</v>
      </c>
      <c r="I4384" t="s">
        <v>129</v>
      </c>
      <c r="J4384" t="s">
        <v>130</v>
      </c>
      <c r="K4384" t="s">
        <v>251</v>
      </c>
      <c r="L4384" t="s">
        <v>12789</v>
      </c>
      <c r="M4384" t="s">
        <v>12790</v>
      </c>
      <c r="N4384">
        <v>1.695277777</v>
      </c>
      <c r="O4384">
        <v>31</v>
      </c>
      <c r="P4384">
        <v>11299</v>
      </c>
      <c r="Q4384">
        <v>0</v>
      </c>
      <c r="R4384">
        <v>0</v>
      </c>
      <c r="S4384">
        <v>0</v>
      </c>
      <c r="T4384">
        <v>0</v>
      </c>
      <c r="U4384">
        <v>52.553610999999997</v>
      </c>
      <c r="V4384">
        <v>19154.943601999999</v>
      </c>
      <c r="W4384">
        <v>0</v>
      </c>
      <c r="X4384">
        <v>0</v>
      </c>
      <c r="Y4384">
        <v>0</v>
      </c>
      <c r="Z4384">
        <v>0</v>
      </c>
    </row>
    <row r="4385" spans="1:26" x14ac:dyDescent="0.25">
      <c r="A4385">
        <v>2180410</v>
      </c>
      <c r="B4385">
        <v>1</v>
      </c>
      <c r="C4385" t="s">
        <v>76</v>
      </c>
      <c r="D4385" t="s">
        <v>101</v>
      </c>
      <c r="E4385" t="s">
        <v>126</v>
      </c>
      <c r="F4385" t="s">
        <v>12228</v>
      </c>
      <c r="G4385" t="s">
        <v>128</v>
      </c>
      <c r="H4385" t="s">
        <v>46</v>
      </c>
      <c r="I4385" t="s">
        <v>129</v>
      </c>
      <c r="J4385" t="s">
        <v>130</v>
      </c>
      <c r="K4385" t="s">
        <v>131</v>
      </c>
      <c r="L4385" t="s">
        <v>12791</v>
      </c>
      <c r="M4385" t="s">
        <v>12792</v>
      </c>
      <c r="N4385">
        <v>3.1605555550000002</v>
      </c>
      <c r="O4385">
        <v>0</v>
      </c>
      <c r="P4385">
        <v>129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407.71166699999998</v>
      </c>
      <c r="W4385">
        <v>0</v>
      </c>
      <c r="X4385">
        <v>0</v>
      </c>
      <c r="Y4385">
        <v>0</v>
      </c>
      <c r="Z4385">
        <v>0</v>
      </c>
    </row>
    <row r="4386" spans="1:26" x14ac:dyDescent="0.25">
      <c r="A4386">
        <v>2180406</v>
      </c>
      <c r="B4386">
        <v>1</v>
      </c>
      <c r="C4386" t="s">
        <v>77</v>
      </c>
      <c r="D4386" t="s">
        <v>108</v>
      </c>
      <c r="E4386" t="s">
        <v>181</v>
      </c>
      <c r="F4386" t="s">
        <v>12793</v>
      </c>
      <c r="G4386" t="s">
        <v>287</v>
      </c>
      <c r="H4386" t="s">
        <v>46</v>
      </c>
      <c r="I4386" t="s">
        <v>129</v>
      </c>
      <c r="J4386" t="s">
        <v>130</v>
      </c>
      <c r="K4386" t="s">
        <v>131</v>
      </c>
      <c r="L4386" t="s">
        <v>12794</v>
      </c>
      <c r="M4386" t="s">
        <v>12795</v>
      </c>
      <c r="N4386">
        <v>2.5261111110000001</v>
      </c>
      <c r="O4386">
        <v>0</v>
      </c>
      <c r="P4386">
        <v>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2.5261110000000002</v>
      </c>
      <c r="W4386">
        <v>0</v>
      </c>
      <c r="X4386">
        <v>0</v>
      </c>
      <c r="Y4386">
        <v>0</v>
      </c>
      <c r="Z4386">
        <v>0</v>
      </c>
    </row>
    <row r="4387" spans="1:26" x14ac:dyDescent="0.25">
      <c r="A4387">
        <v>2180388</v>
      </c>
      <c r="B4387">
        <v>1</v>
      </c>
      <c r="C4387" t="s">
        <v>76</v>
      </c>
      <c r="D4387" t="s">
        <v>79</v>
      </c>
      <c r="E4387" t="s">
        <v>126</v>
      </c>
      <c r="F4387" t="s">
        <v>8724</v>
      </c>
      <c r="G4387" t="s">
        <v>128</v>
      </c>
      <c r="H4387" t="s">
        <v>46</v>
      </c>
      <c r="I4387" t="s">
        <v>129</v>
      </c>
      <c r="J4387" t="s">
        <v>130</v>
      </c>
      <c r="K4387" t="s">
        <v>131</v>
      </c>
      <c r="L4387" t="s">
        <v>12796</v>
      </c>
      <c r="M4387" t="s">
        <v>12797</v>
      </c>
      <c r="N4387">
        <v>1.987777777</v>
      </c>
      <c r="O4387">
        <v>0</v>
      </c>
      <c r="P4387">
        <v>7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13.914444</v>
      </c>
      <c r="W4387">
        <v>0</v>
      </c>
      <c r="X4387">
        <v>0</v>
      </c>
      <c r="Y4387">
        <v>0</v>
      </c>
      <c r="Z4387">
        <v>0</v>
      </c>
    </row>
    <row r="4388" spans="1:26" x14ac:dyDescent="0.25">
      <c r="A4388">
        <v>2180391</v>
      </c>
      <c r="B4388">
        <v>1</v>
      </c>
      <c r="C4388" t="s">
        <v>76</v>
      </c>
      <c r="D4388" t="s">
        <v>79</v>
      </c>
      <c r="E4388" t="s">
        <v>143</v>
      </c>
      <c r="F4388" t="s">
        <v>7007</v>
      </c>
      <c r="G4388" t="s">
        <v>145</v>
      </c>
      <c r="H4388" t="s">
        <v>47</v>
      </c>
      <c r="I4388" t="s">
        <v>129</v>
      </c>
      <c r="J4388" t="s">
        <v>130</v>
      </c>
      <c r="K4388" t="s">
        <v>131</v>
      </c>
      <c r="L4388" t="s">
        <v>12798</v>
      </c>
      <c r="M4388" t="s">
        <v>12799</v>
      </c>
      <c r="N4388">
        <v>1.405</v>
      </c>
      <c r="O4388">
        <v>1</v>
      </c>
      <c r="P4388">
        <v>62</v>
      </c>
      <c r="Q4388">
        <v>0</v>
      </c>
      <c r="R4388">
        <v>0</v>
      </c>
      <c r="S4388">
        <v>0</v>
      </c>
      <c r="T4388">
        <v>0</v>
      </c>
      <c r="U4388">
        <v>1.405</v>
      </c>
      <c r="V4388">
        <v>87.11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2180389</v>
      </c>
      <c r="B4389">
        <v>1</v>
      </c>
      <c r="C4389" t="s">
        <v>77</v>
      </c>
      <c r="D4389" t="s">
        <v>122</v>
      </c>
      <c r="E4389" t="s">
        <v>126</v>
      </c>
      <c r="F4389" t="s">
        <v>12800</v>
      </c>
      <c r="G4389" t="s">
        <v>128</v>
      </c>
      <c r="H4389" t="s">
        <v>46</v>
      </c>
      <c r="I4389" t="s">
        <v>129</v>
      </c>
      <c r="J4389" t="s">
        <v>130</v>
      </c>
      <c r="K4389" t="s">
        <v>131</v>
      </c>
      <c r="L4389" t="s">
        <v>12801</v>
      </c>
      <c r="M4389" t="s">
        <v>12802</v>
      </c>
      <c r="N4389">
        <v>2.92</v>
      </c>
      <c r="O4389">
        <v>0</v>
      </c>
      <c r="P4389">
        <v>0</v>
      </c>
      <c r="Q4389">
        <v>0</v>
      </c>
      <c r="R4389">
        <v>3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8.76</v>
      </c>
      <c r="Y4389">
        <v>0</v>
      </c>
      <c r="Z4389">
        <v>0</v>
      </c>
    </row>
    <row r="4390" spans="1:26" x14ac:dyDescent="0.25">
      <c r="A4390">
        <v>2180398</v>
      </c>
      <c r="B4390">
        <v>1</v>
      </c>
      <c r="C4390" t="s">
        <v>77</v>
      </c>
      <c r="D4390" t="s">
        <v>108</v>
      </c>
      <c r="E4390" t="s">
        <v>126</v>
      </c>
      <c r="F4390" t="s">
        <v>12803</v>
      </c>
      <c r="G4390" t="s">
        <v>140</v>
      </c>
      <c r="H4390" t="s">
        <v>46</v>
      </c>
      <c r="I4390" t="s">
        <v>129</v>
      </c>
      <c r="J4390" t="s">
        <v>130</v>
      </c>
      <c r="K4390" t="s">
        <v>131</v>
      </c>
      <c r="L4390" t="s">
        <v>12804</v>
      </c>
      <c r="M4390" t="s">
        <v>12805</v>
      </c>
      <c r="N4390">
        <v>5.0102777769999998</v>
      </c>
      <c r="O4390">
        <v>0</v>
      </c>
      <c r="P4390">
        <v>0</v>
      </c>
      <c r="Q4390">
        <v>0</v>
      </c>
      <c r="R4390">
        <v>2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10.020555999999999</v>
      </c>
      <c r="Y4390">
        <v>0</v>
      </c>
      <c r="Z4390">
        <v>0</v>
      </c>
    </row>
    <row r="4391" spans="1:26" x14ac:dyDescent="0.25">
      <c r="A4391">
        <v>2180393</v>
      </c>
      <c r="B4391">
        <v>1</v>
      </c>
      <c r="C4391" t="s">
        <v>76</v>
      </c>
      <c r="D4391" t="s">
        <v>93</v>
      </c>
      <c r="E4391" t="s">
        <v>181</v>
      </c>
      <c r="F4391" t="s">
        <v>12806</v>
      </c>
      <c r="G4391" t="s">
        <v>194</v>
      </c>
      <c r="H4391" t="s">
        <v>46</v>
      </c>
      <c r="I4391" t="s">
        <v>129</v>
      </c>
      <c r="J4391" t="s">
        <v>130</v>
      </c>
      <c r="K4391" t="s">
        <v>131</v>
      </c>
      <c r="L4391" t="s">
        <v>12807</v>
      </c>
      <c r="M4391" t="s">
        <v>12808</v>
      </c>
      <c r="N4391">
        <v>2.509166666</v>
      </c>
      <c r="O4391">
        <v>0</v>
      </c>
      <c r="P4391">
        <v>1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2.5091670000000001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2180392</v>
      </c>
      <c r="B4392">
        <v>1</v>
      </c>
      <c r="C4392" t="s">
        <v>77</v>
      </c>
      <c r="D4392" t="s">
        <v>113</v>
      </c>
      <c r="E4392" t="s">
        <v>126</v>
      </c>
      <c r="F4392" t="s">
        <v>12809</v>
      </c>
      <c r="G4392" t="s">
        <v>128</v>
      </c>
      <c r="H4392" t="s">
        <v>46</v>
      </c>
      <c r="I4392" t="s">
        <v>129</v>
      </c>
      <c r="J4392" t="s">
        <v>130</v>
      </c>
      <c r="K4392" t="s">
        <v>131</v>
      </c>
      <c r="L4392" t="s">
        <v>12810</v>
      </c>
      <c r="M4392" t="s">
        <v>12811</v>
      </c>
      <c r="N4392">
        <v>1.834166666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10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18.341667000000001</v>
      </c>
    </row>
    <row r="4393" spans="1:26" x14ac:dyDescent="0.25">
      <c r="A4393">
        <v>2180413</v>
      </c>
      <c r="B4393">
        <v>1</v>
      </c>
      <c r="C4393" t="s">
        <v>77</v>
      </c>
      <c r="D4393" t="s">
        <v>119</v>
      </c>
      <c r="E4393" t="s">
        <v>134</v>
      </c>
      <c r="F4393" t="s">
        <v>12812</v>
      </c>
      <c r="G4393" t="s">
        <v>136</v>
      </c>
      <c r="H4393" t="s">
        <v>47</v>
      </c>
      <c r="I4393" t="s">
        <v>129</v>
      </c>
      <c r="J4393" t="s">
        <v>130</v>
      </c>
      <c r="K4393" t="s">
        <v>131</v>
      </c>
      <c r="L4393" t="s">
        <v>12813</v>
      </c>
      <c r="M4393" t="s">
        <v>12814</v>
      </c>
      <c r="N4393">
        <v>4.8977777769999999</v>
      </c>
      <c r="O4393">
        <v>30</v>
      </c>
      <c r="P4393">
        <v>264</v>
      </c>
      <c r="Q4393">
        <v>0</v>
      </c>
      <c r="R4393">
        <v>0</v>
      </c>
      <c r="S4393">
        <v>0</v>
      </c>
      <c r="T4393">
        <v>0</v>
      </c>
      <c r="U4393">
        <v>146.933333</v>
      </c>
      <c r="V4393">
        <v>1293.0133330000001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2180433</v>
      </c>
      <c r="B4394">
        <v>1</v>
      </c>
      <c r="C4394" t="s">
        <v>76</v>
      </c>
      <c r="D4394" t="s">
        <v>95</v>
      </c>
      <c r="E4394" t="s">
        <v>126</v>
      </c>
      <c r="F4394" t="s">
        <v>12815</v>
      </c>
      <c r="G4394" t="s">
        <v>128</v>
      </c>
      <c r="H4394" t="s">
        <v>46</v>
      </c>
      <c r="I4394" t="s">
        <v>129</v>
      </c>
      <c r="J4394" t="s">
        <v>130</v>
      </c>
      <c r="K4394" t="s">
        <v>131</v>
      </c>
      <c r="L4394" t="s">
        <v>12816</v>
      </c>
      <c r="M4394" t="s">
        <v>12817</v>
      </c>
      <c r="N4394">
        <v>2.3688888879999999</v>
      </c>
      <c r="O4394">
        <v>0</v>
      </c>
      <c r="P4394">
        <v>0</v>
      </c>
      <c r="Q4394">
        <v>0</v>
      </c>
      <c r="R4394">
        <v>78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184.77333300000001</v>
      </c>
      <c r="Y4394">
        <v>0</v>
      </c>
      <c r="Z4394">
        <v>0</v>
      </c>
    </row>
    <row r="4395" spans="1:26" x14ac:dyDescent="0.25">
      <c r="A4395">
        <v>2180396</v>
      </c>
      <c r="B4395">
        <v>1</v>
      </c>
      <c r="C4395" t="s">
        <v>76</v>
      </c>
      <c r="D4395" t="s">
        <v>99</v>
      </c>
      <c r="E4395" t="s">
        <v>186</v>
      </c>
      <c r="F4395" t="s">
        <v>3720</v>
      </c>
      <c r="G4395" t="s">
        <v>366</v>
      </c>
      <c r="H4395" t="s">
        <v>47</v>
      </c>
      <c r="I4395" t="s">
        <v>129</v>
      </c>
      <c r="J4395" t="s">
        <v>130</v>
      </c>
      <c r="K4395" t="s">
        <v>251</v>
      </c>
      <c r="L4395" t="s">
        <v>12818</v>
      </c>
      <c r="M4395" t="s">
        <v>12819</v>
      </c>
      <c r="N4395">
        <v>0.939319444</v>
      </c>
      <c r="O4395">
        <v>50</v>
      </c>
      <c r="P4395">
        <v>72</v>
      </c>
      <c r="Q4395">
        <v>0</v>
      </c>
      <c r="R4395">
        <v>0</v>
      </c>
      <c r="S4395">
        <v>0</v>
      </c>
      <c r="T4395">
        <v>0</v>
      </c>
      <c r="U4395">
        <v>46.965972000000001</v>
      </c>
      <c r="V4395">
        <v>67.631</v>
      </c>
      <c r="W4395">
        <v>0</v>
      </c>
      <c r="X4395">
        <v>0</v>
      </c>
      <c r="Y4395">
        <v>0</v>
      </c>
      <c r="Z4395">
        <v>0</v>
      </c>
    </row>
    <row r="4396" spans="1:26" x14ac:dyDescent="0.25">
      <c r="A4396">
        <v>2180402</v>
      </c>
      <c r="B4396">
        <v>1</v>
      </c>
      <c r="C4396" t="s">
        <v>76</v>
      </c>
      <c r="D4396" t="s">
        <v>99</v>
      </c>
      <c r="E4396" t="s">
        <v>126</v>
      </c>
      <c r="F4396" t="s">
        <v>12820</v>
      </c>
      <c r="G4396" t="s">
        <v>140</v>
      </c>
      <c r="H4396" t="s">
        <v>46</v>
      </c>
      <c r="I4396" t="s">
        <v>129</v>
      </c>
      <c r="J4396" t="s">
        <v>130</v>
      </c>
      <c r="K4396" t="s">
        <v>131</v>
      </c>
      <c r="L4396" t="s">
        <v>12821</v>
      </c>
      <c r="M4396" t="s">
        <v>12822</v>
      </c>
      <c r="N4396">
        <v>1.5419444440000001</v>
      </c>
      <c r="O4396">
        <v>0</v>
      </c>
      <c r="P4396">
        <v>9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13.8775</v>
      </c>
      <c r="W4396">
        <v>0</v>
      </c>
      <c r="X4396">
        <v>0</v>
      </c>
      <c r="Y4396">
        <v>0</v>
      </c>
      <c r="Z4396">
        <v>0</v>
      </c>
    </row>
    <row r="4397" spans="1:26" x14ac:dyDescent="0.25">
      <c r="A4397">
        <v>2180405</v>
      </c>
      <c r="B4397">
        <v>1</v>
      </c>
      <c r="C4397" t="s">
        <v>76</v>
      </c>
      <c r="D4397" t="s">
        <v>89</v>
      </c>
      <c r="E4397" t="s">
        <v>181</v>
      </c>
      <c r="F4397" t="s">
        <v>12823</v>
      </c>
      <c r="G4397" t="s">
        <v>194</v>
      </c>
      <c r="H4397" t="s">
        <v>46</v>
      </c>
      <c r="I4397" t="s">
        <v>129</v>
      </c>
      <c r="J4397" t="s">
        <v>130</v>
      </c>
      <c r="K4397" t="s">
        <v>131</v>
      </c>
      <c r="L4397" t="s">
        <v>12824</v>
      </c>
      <c r="M4397" t="s">
        <v>12825</v>
      </c>
      <c r="N4397">
        <v>1.217777777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1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1.217778</v>
      </c>
    </row>
    <row r="4398" spans="1:26" x14ac:dyDescent="0.25">
      <c r="A4398">
        <v>2180427</v>
      </c>
      <c r="B4398">
        <v>1</v>
      </c>
      <c r="C4398" t="s">
        <v>76</v>
      </c>
      <c r="D4398" t="s">
        <v>90</v>
      </c>
      <c r="E4398" t="s">
        <v>126</v>
      </c>
      <c r="F4398" t="s">
        <v>12826</v>
      </c>
      <c r="G4398" t="s">
        <v>140</v>
      </c>
      <c r="H4398" t="s">
        <v>46</v>
      </c>
      <c r="I4398" t="s">
        <v>129</v>
      </c>
      <c r="J4398" t="s">
        <v>130</v>
      </c>
      <c r="K4398" t="s">
        <v>131</v>
      </c>
      <c r="L4398" t="s">
        <v>12827</v>
      </c>
      <c r="M4398" t="s">
        <v>12828</v>
      </c>
      <c r="N4398">
        <v>7.7022222219999996</v>
      </c>
      <c r="O4398">
        <v>0</v>
      </c>
      <c r="P4398">
        <v>2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15.404444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2180440</v>
      </c>
      <c r="B4399">
        <v>1</v>
      </c>
      <c r="C4399" t="s">
        <v>76</v>
      </c>
      <c r="D4399" t="s">
        <v>103</v>
      </c>
      <c r="E4399" t="s">
        <v>181</v>
      </c>
      <c r="F4399" t="s">
        <v>12159</v>
      </c>
      <c r="G4399" t="s">
        <v>183</v>
      </c>
      <c r="H4399" t="s">
        <v>46</v>
      </c>
      <c r="I4399" t="s">
        <v>129</v>
      </c>
      <c r="J4399" t="s">
        <v>130</v>
      </c>
      <c r="K4399" t="s">
        <v>131</v>
      </c>
      <c r="L4399" t="s">
        <v>12829</v>
      </c>
      <c r="M4399" t="s">
        <v>12830</v>
      </c>
      <c r="N4399">
        <v>3.7538888880000001</v>
      </c>
      <c r="O4399">
        <v>0</v>
      </c>
      <c r="P4399">
        <v>0</v>
      </c>
      <c r="Q4399">
        <v>0</v>
      </c>
      <c r="R4399">
        <v>4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15.015556</v>
      </c>
      <c r="Y4399">
        <v>0</v>
      </c>
      <c r="Z4399">
        <v>0</v>
      </c>
    </row>
    <row r="4400" spans="1:26" x14ac:dyDescent="0.25">
      <c r="A4400">
        <v>2180455</v>
      </c>
      <c r="B4400">
        <v>1</v>
      </c>
      <c r="C4400" t="s">
        <v>77</v>
      </c>
      <c r="D4400" t="s">
        <v>114</v>
      </c>
      <c r="E4400" t="s">
        <v>181</v>
      </c>
      <c r="F4400" t="s">
        <v>12831</v>
      </c>
      <c r="G4400" t="s">
        <v>194</v>
      </c>
      <c r="H4400" t="s">
        <v>46</v>
      </c>
      <c r="I4400" t="s">
        <v>129</v>
      </c>
      <c r="J4400" t="s">
        <v>130</v>
      </c>
      <c r="K4400" t="s">
        <v>131</v>
      </c>
      <c r="L4400" t="s">
        <v>12832</v>
      </c>
      <c r="M4400" t="s">
        <v>12833</v>
      </c>
      <c r="N4400">
        <v>2.6277777769999999</v>
      </c>
      <c r="O4400">
        <v>0</v>
      </c>
      <c r="P4400">
        <v>1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2.6277780000000002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2180421</v>
      </c>
      <c r="B4401">
        <v>1</v>
      </c>
      <c r="C4401" t="s">
        <v>77</v>
      </c>
      <c r="D4401" t="s">
        <v>119</v>
      </c>
      <c r="E4401" t="s">
        <v>126</v>
      </c>
      <c r="F4401" t="s">
        <v>12834</v>
      </c>
      <c r="G4401" t="s">
        <v>640</v>
      </c>
      <c r="H4401" t="s">
        <v>46</v>
      </c>
      <c r="I4401" t="s">
        <v>129</v>
      </c>
      <c r="J4401" t="s">
        <v>130</v>
      </c>
      <c r="K4401" t="s">
        <v>131</v>
      </c>
      <c r="L4401" t="s">
        <v>12835</v>
      </c>
      <c r="M4401" t="s">
        <v>12836</v>
      </c>
      <c r="N4401">
        <v>6.6752777769999998</v>
      </c>
      <c r="O4401">
        <v>0</v>
      </c>
      <c r="P4401">
        <v>30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200.25833299999999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2180411</v>
      </c>
      <c r="B4402">
        <v>1</v>
      </c>
      <c r="C4402" t="s">
        <v>76</v>
      </c>
      <c r="D4402" t="s">
        <v>99</v>
      </c>
      <c r="E4402" t="s">
        <v>181</v>
      </c>
      <c r="F4402" t="s">
        <v>12837</v>
      </c>
      <c r="G4402" t="s">
        <v>183</v>
      </c>
      <c r="H4402" t="s">
        <v>46</v>
      </c>
      <c r="I4402" t="s">
        <v>129</v>
      </c>
      <c r="J4402" t="s">
        <v>130</v>
      </c>
      <c r="K4402" t="s">
        <v>131</v>
      </c>
      <c r="L4402" t="s">
        <v>12838</v>
      </c>
      <c r="M4402" t="s">
        <v>12839</v>
      </c>
      <c r="N4402">
        <v>5.3341666659999998</v>
      </c>
      <c r="O4402">
        <v>0</v>
      </c>
      <c r="P4402">
        <v>1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5.3341669999999999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2180446</v>
      </c>
      <c r="B4403">
        <v>1</v>
      </c>
      <c r="C4403" t="s">
        <v>76</v>
      </c>
      <c r="D4403" t="s">
        <v>91</v>
      </c>
      <c r="E4403" t="s">
        <v>181</v>
      </c>
      <c r="F4403" t="s">
        <v>12840</v>
      </c>
      <c r="G4403" t="s">
        <v>194</v>
      </c>
      <c r="H4403" t="s">
        <v>46</v>
      </c>
      <c r="I4403" t="s">
        <v>129</v>
      </c>
      <c r="J4403" t="s">
        <v>130</v>
      </c>
      <c r="K4403" t="s">
        <v>131</v>
      </c>
      <c r="L4403" t="s">
        <v>12841</v>
      </c>
      <c r="M4403" t="s">
        <v>12842</v>
      </c>
      <c r="N4403">
        <v>6.2361111109999996</v>
      </c>
      <c r="O4403">
        <v>0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6.2361110000000002</v>
      </c>
      <c r="Y4403">
        <v>0</v>
      </c>
      <c r="Z4403">
        <v>0</v>
      </c>
    </row>
    <row r="4404" spans="1:26" x14ac:dyDescent="0.25">
      <c r="A4404">
        <v>2180412</v>
      </c>
      <c r="B4404">
        <v>1</v>
      </c>
      <c r="C4404" t="s">
        <v>77</v>
      </c>
      <c r="D4404" t="s">
        <v>115</v>
      </c>
      <c r="E4404" t="s">
        <v>126</v>
      </c>
      <c r="F4404" t="s">
        <v>12843</v>
      </c>
      <c r="G4404" t="s">
        <v>671</v>
      </c>
      <c r="H4404" t="s">
        <v>46</v>
      </c>
      <c r="I4404" t="s">
        <v>129</v>
      </c>
      <c r="J4404" t="s">
        <v>130</v>
      </c>
      <c r="K4404" t="s">
        <v>131</v>
      </c>
      <c r="L4404" t="s">
        <v>12844</v>
      </c>
      <c r="M4404" t="s">
        <v>12845</v>
      </c>
      <c r="N4404">
        <v>1.9994444440000001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20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39.988889</v>
      </c>
    </row>
    <row r="4405" spans="1:26" x14ac:dyDescent="0.25">
      <c r="A4405">
        <v>2180423</v>
      </c>
      <c r="B4405">
        <v>1</v>
      </c>
      <c r="C4405" t="s">
        <v>76</v>
      </c>
      <c r="D4405" t="s">
        <v>81</v>
      </c>
      <c r="E4405" t="s">
        <v>181</v>
      </c>
      <c r="F4405" t="s">
        <v>12846</v>
      </c>
      <c r="G4405" t="s">
        <v>183</v>
      </c>
      <c r="H4405" t="s">
        <v>46</v>
      </c>
      <c r="I4405" t="s">
        <v>129</v>
      </c>
      <c r="J4405" t="s">
        <v>130</v>
      </c>
      <c r="K4405" t="s">
        <v>131</v>
      </c>
      <c r="L4405" t="s">
        <v>12847</v>
      </c>
      <c r="M4405" t="s">
        <v>12848</v>
      </c>
      <c r="N4405">
        <v>1.500277777</v>
      </c>
      <c r="O4405">
        <v>0</v>
      </c>
      <c r="P4405">
        <v>7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10.501944</v>
      </c>
      <c r="W4405">
        <v>0</v>
      </c>
      <c r="X4405">
        <v>0</v>
      </c>
      <c r="Y4405">
        <v>0</v>
      </c>
      <c r="Z4405">
        <v>0</v>
      </c>
    </row>
    <row r="4406" spans="1:26" x14ac:dyDescent="0.25">
      <c r="A4406">
        <v>2180415</v>
      </c>
      <c r="B4406">
        <v>1</v>
      </c>
      <c r="C4406" t="s">
        <v>76</v>
      </c>
      <c r="D4406" t="s">
        <v>79</v>
      </c>
      <c r="E4406" t="s">
        <v>126</v>
      </c>
      <c r="F4406" t="s">
        <v>12849</v>
      </c>
      <c r="G4406" t="s">
        <v>128</v>
      </c>
      <c r="H4406" t="s">
        <v>46</v>
      </c>
      <c r="I4406" t="s">
        <v>129</v>
      </c>
      <c r="J4406" t="s">
        <v>130</v>
      </c>
      <c r="K4406" t="s">
        <v>131</v>
      </c>
      <c r="L4406" t="s">
        <v>12850</v>
      </c>
      <c r="M4406" t="s">
        <v>12851</v>
      </c>
      <c r="N4406">
        <v>1.413888888</v>
      </c>
      <c r="O4406">
        <v>0</v>
      </c>
      <c r="P4406">
        <v>17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24.036110999999998</v>
      </c>
      <c r="W4406">
        <v>0</v>
      </c>
      <c r="X4406">
        <v>0</v>
      </c>
      <c r="Y4406">
        <v>0</v>
      </c>
      <c r="Z4406">
        <v>0</v>
      </c>
    </row>
    <row r="4407" spans="1:26" x14ac:dyDescent="0.25">
      <c r="A4407">
        <v>2180418</v>
      </c>
      <c r="B4407">
        <v>1</v>
      </c>
      <c r="C4407" t="s">
        <v>76</v>
      </c>
      <c r="D4407" t="s">
        <v>92</v>
      </c>
      <c r="E4407" t="s">
        <v>181</v>
      </c>
      <c r="F4407" t="s">
        <v>12852</v>
      </c>
      <c r="G4407" t="s">
        <v>183</v>
      </c>
      <c r="H4407" t="s">
        <v>46</v>
      </c>
      <c r="I4407" t="s">
        <v>129</v>
      </c>
      <c r="J4407" t="s">
        <v>130</v>
      </c>
      <c r="K4407" t="s">
        <v>131</v>
      </c>
      <c r="L4407" t="s">
        <v>12853</v>
      </c>
      <c r="M4407" t="s">
        <v>12854</v>
      </c>
      <c r="N4407">
        <v>1.950555555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1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1.950556</v>
      </c>
    </row>
    <row r="4408" spans="1:26" x14ac:dyDescent="0.25">
      <c r="A4408">
        <v>2180448</v>
      </c>
      <c r="B4408">
        <v>1</v>
      </c>
      <c r="C4408" t="s">
        <v>76</v>
      </c>
      <c r="D4408" t="s">
        <v>90</v>
      </c>
      <c r="E4408" t="s">
        <v>161</v>
      </c>
      <c r="F4408" t="s">
        <v>12855</v>
      </c>
      <c r="G4408" t="s">
        <v>402</v>
      </c>
      <c r="H4408" t="s">
        <v>46</v>
      </c>
      <c r="I4408" t="s">
        <v>129</v>
      </c>
      <c r="J4408" t="s">
        <v>130</v>
      </c>
      <c r="K4408" t="s">
        <v>131</v>
      </c>
      <c r="L4408" t="s">
        <v>12856</v>
      </c>
      <c r="M4408" t="s">
        <v>12857</v>
      </c>
      <c r="N4408">
        <v>2.4788888880000002</v>
      </c>
      <c r="O4408">
        <v>1</v>
      </c>
      <c r="P4408">
        <v>38</v>
      </c>
      <c r="Q4408">
        <v>0</v>
      </c>
      <c r="R4408">
        <v>0</v>
      </c>
      <c r="S4408">
        <v>0</v>
      </c>
      <c r="T4408">
        <v>0</v>
      </c>
      <c r="U4408">
        <v>2.4788890000000001</v>
      </c>
      <c r="V4408">
        <v>94.197778</v>
      </c>
      <c r="W4408">
        <v>0</v>
      </c>
      <c r="X4408">
        <v>0</v>
      </c>
      <c r="Y4408">
        <v>0</v>
      </c>
      <c r="Z4408">
        <v>0</v>
      </c>
    </row>
    <row r="4409" spans="1:26" x14ac:dyDescent="0.25">
      <c r="A4409">
        <v>2180424</v>
      </c>
      <c r="B4409">
        <v>1</v>
      </c>
      <c r="C4409" t="s">
        <v>77</v>
      </c>
      <c r="D4409" t="s">
        <v>108</v>
      </c>
      <c r="E4409" t="s">
        <v>143</v>
      </c>
      <c r="F4409" t="s">
        <v>12858</v>
      </c>
      <c r="G4409" t="s">
        <v>418</v>
      </c>
      <c r="H4409" t="s">
        <v>47</v>
      </c>
      <c r="I4409" t="s">
        <v>129</v>
      </c>
      <c r="J4409" t="s">
        <v>130</v>
      </c>
      <c r="K4409" t="s">
        <v>251</v>
      </c>
      <c r="L4409" t="s">
        <v>12859</v>
      </c>
      <c r="M4409" t="s">
        <v>12860</v>
      </c>
      <c r="N4409">
        <v>0.73611666600000003</v>
      </c>
      <c r="O4409">
        <v>24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17.666799999999999</v>
      </c>
      <c r="V4409">
        <v>0</v>
      </c>
      <c r="W4409">
        <v>0</v>
      </c>
      <c r="X4409">
        <v>0</v>
      </c>
      <c r="Y4409">
        <v>0</v>
      </c>
      <c r="Z4409">
        <v>0</v>
      </c>
    </row>
    <row r="4410" spans="1:26" x14ac:dyDescent="0.25">
      <c r="A4410">
        <v>2180430</v>
      </c>
      <c r="B4410">
        <v>1</v>
      </c>
      <c r="C4410" t="s">
        <v>76</v>
      </c>
      <c r="D4410" t="s">
        <v>95</v>
      </c>
      <c r="E4410" t="s">
        <v>718</v>
      </c>
      <c r="F4410" t="s">
        <v>12861</v>
      </c>
      <c r="G4410" t="s">
        <v>128</v>
      </c>
      <c r="H4410" t="s">
        <v>46</v>
      </c>
      <c r="I4410" t="s">
        <v>129</v>
      </c>
      <c r="J4410" t="s">
        <v>130</v>
      </c>
      <c r="K4410" t="s">
        <v>131</v>
      </c>
      <c r="L4410" t="s">
        <v>12862</v>
      </c>
      <c r="M4410" t="s">
        <v>12863</v>
      </c>
      <c r="N4410">
        <v>0.84916666600000001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15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12.737500000000001</v>
      </c>
    </row>
    <row r="4411" spans="1:26" x14ac:dyDescent="0.25">
      <c r="A4411">
        <v>2180575</v>
      </c>
      <c r="B4411">
        <v>1</v>
      </c>
      <c r="C4411" t="s">
        <v>76</v>
      </c>
      <c r="D4411" t="s">
        <v>100</v>
      </c>
      <c r="E4411" t="s">
        <v>143</v>
      </c>
      <c r="F4411" t="s">
        <v>12864</v>
      </c>
      <c r="G4411" t="s">
        <v>145</v>
      </c>
      <c r="H4411" t="s">
        <v>47</v>
      </c>
      <c r="I4411" t="s">
        <v>129</v>
      </c>
      <c r="J4411" t="s">
        <v>130</v>
      </c>
      <c r="K4411" t="s">
        <v>131</v>
      </c>
      <c r="L4411" t="s">
        <v>12865</v>
      </c>
      <c r="M4411" t="s">
        <v>12866</v>
      </c>
      <c r="N4411">
        <v>4.1802777769999997</v>
      </c>
      <c r="O4411">
        <v>0</v>
      </c>
      <c r="P4411">
        <v>29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121.228056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2180426</v>
      </c>
      <c r="B4412">
        <v>1</v>
      </c>
      <c r="C4412" t="s">
        <v>77</v>
      </c>
      <c r="D4412" t="s">
        <v>116</v>
      </c>
      <c r="E4412" t="s">
        <v>143</v>
      </c>
      <c r="F4412" t="s">
        <v>2978</v>
      </c>
      <c r="G4412" t="s">
        <v>136</v>
      </c>
      <c r="H4412" t="s">
        <v>47</v>
      </c>
      <c r="I4412" t="s">
        <v>283</v>
      </c>
      <c r="J4412" t="s">
        <v>130</v>
      </c>
      <c r="K4412" t="s">
        <v>131</v>
      </c>
      <c r="L4412" t="s">
        <v>12867</v>
      </c>
      <c r="M4412" t="s">
        <v>12868</v>
      </c>
      <c r="N4412">
        <v>1.3888888E-2</v>
      </c>
      <c r="O4412">
        <v>59</v>
      </c>
      <c r="P4412">
        <v>772</v>
      </c>
      <c r="Q4412">
        <v>0</v>
      </c>
      <c r="R4412">
        <v>0</v>
      </c>
      <c r="S4412">
        <v>1</v>
      </c>
      <c r="T4412">
        <v>56</v>
      </c>
      <c r="U4412">
        <v>0.81944399999999995</v>
      </c>
      <c r="V4412">
        <v>10.722222</v>
      </c>
      <c r="W4412">
        <v>0</v>
      </c>
      <c r="X4412">
        <v>0</v>
      </c>
      <c r="Y4412">
        <v>1.3889E-2</v>
      </c>
      <c r="Z4412">
        <v>0.77777799999999997</v>
      </c>
    </row>
    <row r="4413" spans="1:26" x14ac:dyDescent="0.25">
      <c r="A4413">
        <v>2180431</v>
      </c>
      <c r="B4413">
        <v>1</v>
      </c>
      <c r="C4413" t="s">
        <v>76</v>
      </c>
      <c r="D4413" t="s">
        <v>95</v>
      </c>
      <c r="E4413" t="s">
        <v>126</v>
      </c>
      <c r="F4413" t="s">
        <v>12869</v>
      </c>
      <c r="G4413" t="s">
        <v>128</v>
      </c>
      <c r="H4413" t="s">
        <v>46</v>
      </c>
      <c r="I4413" t="s">
        <v>129</v>
      </c>
      <c r="J4413" t="s">
        <v>130</v>
      </c>
      <c r="K4413" t="s">
        <v>131</v>
      </c>
      <c r="L4413" t="s">
        <v>12870</v>
      </c>
      <c r="M4413" t="s">
        <v>12871</v>
      </c>
      <c r="N4413">
        <v>1.410555555</v>
      </c>
      <c r="O4413">
        <v>0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1.4105559999999999</v>
      </c>
      <c r="Y4413">
        <v>0</v>
      </c>
      <c r="Z4413">
        <v>0</v>
      </c>
    </row>
    <row r="4414" spans="1:26" x14ac:dyDescent="0.25">
      <c r="A4414">
        <v>2180428</v>
      </c>
      <c r="B4414">
        <v>1</v>
      </c>
      <c r="C4414" t="s">
        <v>76</v>
      </c>
      <c r="D4414" t="s">
        <v>100</v>
      </c>
      <c r="E4414" t="s">
        <v>143</v>
      </c>
      <c r="F4414" t="s">
        <v>12872</v>
      </c>
      <c r="G4414" t="s">
        <v>145</v>
      </c>
      <c r="H4414" t="s">
        <v>47</v>
      </c>
      <c r="I4414" t="s">
        <v>129</v>
      </c>
      <c r="J4414" t="s">
        <v>130</v>
      </c>
      <c r="K4414" t="s">
        <v>131</v>
      </c>
      <c r="L4414" t="s">
        <v>12873</v>
      </c>
      <c r="M4414" t="s">
        <v>12874</v>
      </c>
      <c r="N4414">
        <v>0.78833333299999997</v>
      </c>
      <c r="O4414">
        <v>1</v>
      </c>
      <c r="P4414">
        <v>211</v>
      </c>
      <c r="Q4414">
        <v>0</v>
      </c>
      <c r="R4414">
        <v>0</v>
      </c>
      <c r="S4414">
        <v>0</v>
      </c>
      <c r="T4414">
        <v>0</v>
      </c>
      <c r="U4414">
        <v>0.78833299999999995</v>
      </c>
      <c r="V4414">
        <v>166.33833300000001</v>
      </c>
      <c r="W4414">
        <v>0</v>
      </c>
      <c r="X4414">
        <v>0</v>
      </c>
      <c r="Y4414">
        <v>0</v>
      </c>
      <c r="Z4414">
        <v>0</v>
      </c>
    </row>
    <row r="4415" spans="1:26" x14ac:dyDescent="0.25">
      <c r="A4415">
        <v>2180439</v>
      </c>
      <c r="B4415">
        <v>1</v>
      </c>
      <c r="C4415" t="s">
        <v>76</v>
      </c>
      <c r="D4415" t="s">
        <v>99</v>
      </c>
      <c r="E4415" t="s">
        <v>126</v>
      </c>
      <c r="F4415" t="s">
        <v>12875</v>
      </c>
      <c r="G4415" t="s">
        <v>163</v>
      </c>
      <c r="H4415" t="s">
        <v>46</v>
      </c>
      <c r="I4415" t="s">
        <v>129</v>
      </c>
      <c r="J4415" t="s">
        <v>130</v>
      </c>
      <c r="K4415" t="s">
        <v>131</v>
      </c>
      <c r="L4415" t="s">
        <v>12876</v>
      </c>
      <c r="M4415" t="s">
        <v>12877</v>
      </c>
      <c r="N4415">
        <v>1.0708333329999999</v>
      </c>
      <c r="O4415">
        <v>0</v>
      </c>
      <c r="P4415">
        <v>75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80.3125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2180438</v>
      </c>
      <c r="B4416">
        <v>1</v>
      </c>
      <c r="C4416" t="s">
        <v>77</v>
      </c>
      <c r="D4416" t="s">
        <v>109</v>
      </c>
      <c r="E4416" t="s">
        <v>126</v>
      </c>
      <c r="F4416" t="s">
        <v>12878</v>
      </c>
      <c r="G4416" t="s">
        <v>128</v>
      </c>
      <c r="H4416" t="s">
        <v>46</v>
      </c>
      <c r="I4416" t="s">
        <v>129</v>
      </c>
      <c r="J4416" t="s">
        <v>130</v>
      </c>
      <c r="K4416" t="s">
        <v>131</v>
      </c>
      <c r="L4416" t="s">
        <v>12879</v>
      </c>
      <c r="M4416" t="s">
        <v>12880</v>
      </c>
      <c r="N4416">
        <v>3.3802777769999999</v>
      </c>
      <c r="O4416">
        <v>0</v>
      </c>
      <c r="P4416">
        <v>17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57.464722000000002</v>
      </c>
      <c r="W4416">
        <v>0</v>
      </c>
      <c r="X4416">
        <v>0</v>
      </c>
      <c r="Y4416">
        <v>0</v>
      </c>
      <c r="Z4416">
        <v>0</v>
      </c>
    </row>
    <row r="4417" spans="1:26" x14ac:dyDescent="0.25">
      <c r="A4417">
        <v>2180892</v>
      </c>
      <c r="B4417">
        <v>1</v>
      </c>
      <c r="C4417" t="s">
        <v>77</v>
      </c>
      <c r="D4417" t="s">
        <v>123</v>
      </c>
      <c r="E4417" t="s">
        <v>126</v>
      </c>
      <c r="F4417" t="s">
        <v>12881</v>
      </c>
      <c r="G4417" t="s">
        <v>128</v>
      </c>
      <c r="H4417" t="s">
        <v>46</v>
      </c>
      <c r="I4417" t="s">
        <v>129</v>
      </c>
      <c r="J4417" t="s">
        <v>130</v>
      </c>
      <c r="K4417" t="s">
        <v>131</v>
      </c>
      <c r="L4417" t="s">
        <v>12882</v>
      </c>
      <c r="M4417" t="s">
        <v>12883</v>
      </c>
      <c r="N4417">
        <v>10.960555554999999</v>
      </c>
      <c r="O4417">
        <v>0</v>
      </c>
      <c r="P4417">
        <v>30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328.816667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2180527</v>
      </c>
      <c r="B4418">
        <v>1</v>
      </c>
      <c r="C4418" t="s">
        <v>76</v>
      </c>
      <c r="D4418" t="s">
        <v>96</v>
      </c>
      <c r="E4418" t="s">
        <v>181</v>
      </c>
      <c r="F4418" t="s">
        <v>12884</v>
      </c>
      <c r="G4418" t="s">
        <v>194</v>
      </c>
      <c r="H4418" t="s">
        <v>46</v>
      </c>
      <c r="I4418" t="s">
        <v>129</v>
      </c>
      <c r="J4418" t="s">
        <v>130</v>
      </c>
      <c r="K4418" t="s">
        <v>131</v>
      </c>
      <c r="L4418" t="s">
        <v>12885</v>
      </c>
      <c r="M4418" t="s">
        <v>12886</v>
      </c>
      <c r="N4418">
        <v>2.2055555550000001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2.2055560000000001</v>
      </c>
      <c r="W4418">
        <v>0</v>
      </c>
      <c r="X4418">
        <v>0</v>
      </c>
      <c r="Y4418">
        <v>0</v>
      </c>
      <c r="Z4418">
        <v>0</v>
      </c>
    </row>
    <row r="4419" spans="1:26" x14ac:dyDescent="0.25">
      <c r="A4419">
        <v>2180451</v>
      </c>
      <c r="B4419">
        <v>1</v>
      </c>
      <c r="C4419" t="s">
        <v>76</v>
      </c>
      <c r="D4419" t="s">
        <v>90</v>
      </c>
      <c r="E4419" t="s">
        <v>181</v>
      </c>
      <c r="F4419" t="s">
        <v>12887</v>
      </c>
      <c r="G4419" t="s">
        <v>194</v>
      </c>
      <c r="H4419" t="s">
        <v>46</v>
      </c>
      <c r="I4419" t="s">
        <v>129</v>
      </c>
      <c r="J4419" t="s">
        <v>130</v>
      </c>
      <c r="K4419" t="s">
        <v>131</v>
      </c>
      <c r="L4419" t="s">
        <v>12888</v>
      </c>
      <c r="M4419" t="s">
        <v>12889</v>
      </c>
      <c r="N4419">
        <v>2.3191666660000001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1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2.3191670000000002</v>
      </c>
    </row>
    <row r="4420" spans="1:26" x14ac:dyDescent="0.25">
      <c r="A4420">
        <v>2180441</v>
      </c>
      <c r="B4420">
        <v>1</v>
      </c>
      <c r="C4420" t="s">
        <v>77</v>
      </c>
      <c r="D4420" t="s">
        <v>109</v>
      </c>
      <c r="E4420" t="s">
        <v>186</v>
      </c>
      <c r="F4420" t="s">
        <v>12890</v>
      </c>
      <c r="G4420" t="s">
        <v>136</v>
      </c>
      <c r="H4420" t="s">
        <v>47</v>
      </c>
      <c r="I4420" t="s">
        <v>129</v>
      </c>
      <c r="J4420" t="s">
        <v>130</v>
      </c>
      <c r="K4420" t="s">
        <v>131</v>
      </c>
      <c r="L4420" t="s">
        <v>12891</v>
      </c>
      <c r="M4420" t="s">
        <v>12892</v>
      </c>
      <c r="N4420">
        <v>1.571388888</v>
      </c>
      <c r="O4420">
        <v>24</v>
      </c>
      <c r="P4420">
        <v>160</v>
      </c>
      <c r="Q4420">
        <v>0</v>
      </c>
      <c r="R4420">
        <v>0</v>
      </c>
      <c r="S4420">
        <v>0</v>
      </c>
      <c r="T4420">
        <v>0</v>
      </c>
      <c r="U4420">
        <v>37.713332999999999</v>
      </c>
      <c r="V4420">
        <v>251.422222</v>
      </c>
      <c r="W4420">
        <v>0</v>
      </c>
      <c r="X4420">
        <v>0</v>
      </c>
      <c r="Y4420">
        <v>0</v>
      </c>
      <c r="Z4420">
        <v>0</v>
      </c>
    </row>
    <row r="4421" spans="1:26" x14ac:dyDescent="0.25">
      <c r="A4421">
        <v>2180434</v>
      </c>
      <c r="B4421">
        <v>1</v>
      </c>
      <c r="C4421" t="s">
        <v>76</v>
      </c>
      <c r="D4421" t="s">
        <v>78</v>
      </c>
      <c r="E4421" t="s">
        <v>181</v>
      </c>
      <c r="F4421" t="s">
        <v>12893</v>
      </c>
      <c r="G4421" t="s">
        <v>194</v>
      </c>
      <c r="H4421" t="s">
        <v>46</v>
      </c>
      <c r="I4421" t="s">
        <v>129</v>
      </c>
      <c r="J4421" t="s">
        <v>130</v>
      </c>
      <c r="K4421" t="s">
        <v>131</v>
      </c>
      <c r="L4421" t="s">
        <v>12894</v>
      </c>
      <c r="M4421" t="s">
        <v>12736</v>
      </c>
      <c r="N4421">
        <v>4.1388888880000003</v>
      </c>
      <c r="O4421">
        <v>0</v>
      </c>
      <c r="P4421">
        <v>1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4.1388889999999998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2180449</v>
      </c>
      <c r="B4422">
        <v>1</v>
      </c>
      <c r="C4422" t="s">
        <v>77</v>
      </c>
      <c r="D4422" t="s">
        <v>116</v>
      </c>
      <c r="E4422" t="s">
        <v>181</v>
      </c>
      <c r="F4422" t="s">
        <v>12895</v>
      </c>
      <c r="G4422" t="s">
        <v>636</v>
      </c>
      <c r="H4422" t="s">
        <v>46</v>
      </c>
      <c r="I4422" t="s">
        <v>129</v>
      </c>
      <c r="J4422" t="s">
        <v>130</v>
      </c>
      <c r="K4422" t="s">
        <v>131</v>
      </c>
      <c r="L4422" t="s">
        <v>12896</v>
      </c>
      <c r="M4422" t="s">
        <v>12897</v>
      </c>
      <c r="N4422">
        <v>3.3111111110000002</v>
      </c>
      <c r="O4422">
        <v>0</v>
      </c>
      <c r="P4422">
        <v>2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6.6222219999999998</v>
      </c>
      <c r="W4422">
        <v>0</v>
      </c>
      <c r="X4422">
        <v>0</v>
      </c>
      <c r="Y4422">
        <v>0</v>
      </c>
      <c r="Z4422">
        <v>0</v>
      </c>
    </row>
    <row r="4423" spans="1:26" x14ac:dyDescent="0.25">
      <c r="A4423">
        <v>2180436</v>
      </c>
      <c r="B4423">
        <v>1</v>
      </c>
      <c r="C4423" t="s">
        <v>76</v>
      </c>
      <c r="D4423" t="s">
        <v>100</v>
      </c>
      <c r="E4423" t="s">
        <v>186</v>
      </c>
      <c r="F4423" t="s">
        <v>12898</v>
      </c>
      <c r="G4423" t="s">
        <v>136</v>
      </c>
      <c r="H4423" t="s">
        <v>47</v>
      </c>
      <c r="I4423" t="s">
        <v>129</v>
      </c>
      <c r="J4423" t="s">
        <v>130</v>
      </c>
      <c r="K4423" t="s">
        <v>131</v>
      </c>
      <c r="L4423" t="s">
        <v>12899</v>
      </c>
      <c r="M4423" t="s">
        <v>12900</v>
      </c>
      <c r="N4423">
        <v>0.17722222200000001</v>
      </c>
      <c r="O4423">
        <v>40</v>
      </c>
      <c r="P4423">
        <v>266</v>
      </c>
      <c r="Q4423">
        <v>0</v>
      </c>
      <c r="R4423">
        <v>0</v>
      </c>
      <c r="S4423">
        <v>0</v>
      </c>
      <c r="T4423">
        <v>0</v>
      </c>
      <c r="U4423">
        <v>7.088889</v>
      </c>
      <c r="V4423">
        <v>47.141111000000002</v>
      </c>
      <c r="W4423">
        <v>0</v>
      </c>
      <c r="X4423">
        <v>0</v>
      </c>
      <c r="Y4423">
        <v>0</v>
      </c>
      <c r="Z4423">
        <v>0</v>
      </c>
    </row>
    <row r="4424" spans="1:26" x14ac:dyDescent="0.25">
      <c r="A4424">
        <v>2180444</v>
      </c>
      <c r="B4424">
        <v>1</v>
      </c>
      <c r="C4424" t="s">
        <v>76</v>
      </c>
      <c r="D4424" t="s">
        <v>93</v>
      </c>
      <c r="E4424" t="s">
        <v>181</v>
      </c>
      <c r="F4424" t="s">
        <v>12901</v>
      </c>
      <c r="G4424" t="s">
        <v>194</v>
      </c>
      <c r="H4424" t="s">
        <v>46</v>
      </c>
      <c r="I4424" t="s">
        <v>129</v>
      </c>
      <c r="J4424" t="s">
        <v>130</v>
      </c>
      <c r="K4424" t="s">
        <v>131</v>
      </c>
      <c r="L4424" t="s">
        <v>12902</v>
      </c>
      <c r="M4424" t="s">
        <v>12903</v>
      </c>
      <c r="N4424">
        <v>9.5186111110000002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1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9.5186109999999999</v>
      </c>
    </row>
    <row r="4425" spans="1:26" x14ac:dyDescent="0.25">
      <c r="A4425">
        <v>2180445</v>
      </c>
      <c r="B4425">
        <v>1</v>
      </c>
      <c r="C4425" t="s">
        <v>76</v>
      </c>
      <c r="D4425" t="s">
        <v>100</v>
      </c>
      <c r="E4425" t="s">
        <v>143</v>
      </c>
      <c r="F4425" t="s">
        <v>12904</v>
      </c>
      <c r="G4425" t="s">
        <v>136</v>
      </c>
      <c r="H4425" t="s">
        <v>47</v>
      </c>
      <c r="I4425" t="s">
        <v>129</v>
      </c>
      <c r="J4425" t="s">
        <v>130</v>
      </c>
      <c r="K4425" t="s">
        <v>131</v>
      </c>
      <c r="L4425" t="s">
        <v>12905</v>
      </c>
      <c r="M4425" t="s">
        <v>12906</v>
      </c>
      <c r="N4425">
        <v>2.0155555550000002</v>
      </c>
      <c r="O4425">
        <v>1</v>
      </c>
      <c r="P4425">
        <v>208</v>
      </c>
      <c r="Q4425">
        <v>0</v>
      </c>
      <c r="R4425">
        <v>0</v>
      </c>
      <c r="S4425">
        <v>0</v>
      </c>
      <c r="T4425">
        <v>0</v>
      </c>
      <c r="U4425">
        <v>2.0155560000000001</v>
      </c>
      <c r="V4425">
        <v>419.23555499999998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2180466</v>
      </c>
      <c r="B4426">
        <v>1</v>
      </c>
      <c r="C4426" t="s">
        <v>77</v>
      </c>
      <c r="D4426" t="s">
        <v>124</v>
      </c>
      <c r="E4426" t="s">
        <v>134</v>
      </c>
      <c r="F4426" t="s">
        <v>12907</v>
      </c>
      <c r="G4426" t="s">
        <v>136</v>
      </c>
      <c r="H4426" t="s">
        <v>47</v>
      </c>
      <c r="I4426" t="s">
        <v>129</v>
      </c>
      <c r="J4426" t="s">
        <v>130</v>
      </c>
      <c r="K4426" t="s">
        <v>131</v>
      </c>
      <c r="L4426" t="s">
        <v>12908</v>
      </c>
      <c r="M4426" t="s">
        <v>12909</v>
      </c>
      <c r="N4426">
        <v>1.7780555549999999</v>
      </c>
      <c r="O4426">
        <v>53</v>
      </c>
      <c r="P4426">
        <v>83</v>
      </c>
      <c r="Q4426">
        <v>0</v>
      </c>
      <c r="R4426">
        <v>0</v>
      </c>
      <c r="S4426">
        <v>0</v>
      </c>
      <c r="T4426">
        <v>0</v>
      </c>
      <c r="U4426">
        <v>94.236943999999994</v>
      </c>
      <c r="V4426">
        <v>147.578611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2180459</v>
      </c>
      <c r="B4427">
        <v>1</v>
      </c>
      <c r="C4427" t="s">
        <v>77</v>
      </c>
      <c r="D4427" t="s">
        <v>115</v>
      </c>
      <c r="E4427" t="s">
        <v>126</v>
      </c>
      <c r="F4427" t="s">
        <v>12910</v>
      </c>
      <c r="G4427" t="s">
        <v>640</v>
      </c>
      <c r="H4427" t="s">
        <v>46</v>
      </c>
      <c r="I4427" t="s">
        <v>129</v>
      </c>
      <c r="J4427" t="s">
        <v>130</v>
      </c>
      <c r="K4427" t="s">
        <v>131</v>
      </c>
      <c r="L4427" t="s">
        <v>12911</v>
      </c>
      <c r="M4427" t="s">
        <v>12912</v>
      </c>
      <c r="N4427">
        <v>1.9675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15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29.512499999999999</v>
      </c>
    </row>
    <row r="4428" spans="1:26" x14ac:dyDescent="0.25">
      <c r="A4428">
        <v>2180458</v>
      </c>
      <c r="B4428">
        <v>1</v>
      </c>
      <c r="C4428" t="s">
        <v>77</v>
      </c>
      <c r="D4428" t="s">
        <v>123</v>
      </c>
      <c r="E4428" t="s">
        <v>126</v>
      </c>
      <c r="F4428" t="s">
        <v>12913</v>
      </c>
      <c r="G4428" t="s">
        <v>140</v>
      </c>
      <c r="H4428" t="s">
        <v>46</v>
      </c>
      <c r="I4428" t="s">
        <v>129</v>
      </c>
      <c r="J4428" t="s">
        <v>130</v>
      </c>
      <c r="K4428" t="s">
        <v>131</v>
      </c>
      <c r="L4428" t="s">
        <v>12914</v>
      </c>
      <c r="M4428" t="s">
        <v>12915</v>
      </c>
      <c r="N4428">
        <v>8.3038888879999995</v>
      </c>
      <c r="O4428">
        <v>0</v>
      </c>
      <c r="P4428">
        <v>4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33.215555999999999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2180456</v>
      </c>
      <c r="B4429">
        <v>1</v>
      </c>
      <c r="C4429" t="s">
        <v>76</v>
      </c>
      <c r="D4429" t="s">
        <v>84</v>
      </c>
      <c r="E4429" t="s">
        <v>186</v>
      </c>
      <c r="F4429" t="s">
        <v>12916</v>
      </c>
      <c r="G4429" t="s">
        <v>136</v>
      </c>
      <c r="H4429" t="s">
        <v>47</v>
      </c>
      <c r="I4429" t="s">
        <v>129</v>
      </c>
      <c r="J4429" t="s">
        <v>130</v>
      </c>
      <c r="K4429" t="s">
        <v>131</v>
      </c>
      <c r="L4429" t="s">
        <v>12917</v>
      </c>
      <c r="M4429" t="s">
        <v>12918</v>
      </c>
      <c r="N4429">
        <v>3.4077777770000002</v>
      </c>
      <c r="O4429">
        <v>18</v>
      </c>
      <c r="P4429">
        <v>2850</v>
      </c>
      <c r="Q4429">
        <v>0</v>
      </c>
      <c r="R4429">
        <v>0</v>
      </c>
      <c r="S4429">
        <v>0</v>
      </c>
      <c r="T4429">
        <v>0</v>
      </c>
      <c r="U4429">
        <v>61.34</v>
      </c>
      <c r="V4429">
        <v>9712.1666640000003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2180454</v>
      </c>
      <c r="B4430">
        <v>1</v>
      </c>
      <c r="C4430" t="s">
        <v>77</v>
      </c>
      <c r="D4430" t="s">
        <v>122</v>
      </c>
      <c r="E4430" t="s">
        <v>143</v>
      </c>
      <c r="F4430" t="s">
        <v>2590</v>
      </c>
      <c r="G4430" t="s">
        <v>136</v>
      </c>
      <c r="H4430" t="s">
        <v>47</v>
      </c>
      <c r="I4430" t="s">
        <v>283</v>
      </c>
      <c r="J4430" t="s">
        <v>130</v>
      </c>
      <c r="K4430" t="s">
        <v>131</v>
      </c>
      <c r="L4430" t="s">
        <v>12919</v>
      </c>
      <c r="M4430" t="s">
        <v>12920</v>
      </c>
      <c r="N4430">
        <v>3.1666666000000003E-2</v>
      </c>
      <c r="O4430">
        <v>0</v>
      </c>
      <c r="P4430">
        <v>1</v>
      </c>
      <c r="Q4430">
        <v>2</v>
      </c>
      <c r="R4430">
        <v>10</v>
      </c>
      <c r="S4430">
        <v>42</v>
      </c>
      <c r="T4430">
        <v>864</v>
      </c>
      <c r="U4430">
        <v>0</v>
      </c>
      <c r="V4430">
        <v>3.1667000000000001E-2</v>
      </c>
      <c r="W4430">
        <v>6.3333E-2</v>
      </c>
      <c r="X4430">
        <v>0.31666699999999998</v>
      </c>
      <c r="Y4430">
        <v>1.33</v>
      </c>
      <c r="Z4430">
        <v>27.359998999999998</v>
      </c>
    </row>
    <row r="4431" spans="1:26" x14ac:dyDescent="0.25">
      <c r="A4431">
        <v>2180461</v>
      </c>
      <c r="B4431">
        <v>1</v>
      </c>
      <c r="C4431" t="s">
        <v>76</v>
      </c>
      <c r="D4431" t="s">
        <v>101</v>
      </c>
      <c r="E4431" t="s">
        <v>126</v>
      </c>
      <c r="F4431" t="s">
        <v>12921</v>
      </c>
      <c r="G4431" t="s">
        <v>128</v>
      </c>
      <c r="H4431" t="s">
        <v>46</v>
      </c>
      <c r="I4431" t="s">
        <v>129</v>
      </c>
      <c r="J4431" t="s">
        <v>130</v>
      </c>
      <c r="K4431" t="s">
        <v>131</v>
      </c>
      <c r="L4431" t="s">
        <v>12922</v>
      </c>
      <c r="M4431" t="s">
        <v>12923</v>
      </c>
      <c r="N4431">
        <v>0.67083333300000003</v>
      </c>
      <c r="O4431">
        <v>0</v>
      </c>
      <c r="P4431">
        <v>79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52.995832999999998</v>
      </c>
      <c r="W4431">
        <v>0</v>
      </c>
      <c r="X4431">
        <v>0</v>
      </c>
      <c r="Y4431">
        <v>0</v>
      </c>
      <c r="Z4431">
        <v>0</v>
      </c>
    </row>
    <row r="4432" spans="1:26" x14ac:dyDescent="0.25">
      <c r="A4432">
        <v>2180465</v>
      </c>
      <c r="B4432">
        <v>1</v>
      </c>
      <c r="C4432" t="s">
        <v>76</v>
      </c>
      <c r="D4432" t="s">
        <v>93</v>
      </c>
      <c r="E4432" t="s">
        <v>181</v>
      </c>
      <c r="F4432" t="s">
        <v>12924</v>
      </c>
      <c r="G4432" t="s">
        <v>194</v>
      </c>
      <c r="H4432" t="s">
        <v>46</v>
      </c>
      <c r="I4432" t="s">
        <v>129</v>
      </c>
      <c r="J4432" t="s">
        <v>130</v>
      </c>
      <c r="K4432" t="s">
        <v>131</v>
      </c>
      <c r="L4432" t="s">
        <v>12925</v>
      </c>
      <c r="M4432" t="s">
        <v>12926</v>
      </c>
      <c r="N4432">
        <v>2.707777777</v>
      </c>
      <c r="O4432">
        <v>0</v>
      </c>
      <c r="P4432">
        <v>1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2.7077779999999998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2180480</v>
      </c>
      <c r="B4433">
        <v>1</v>
      </c>
      <c r="C4433" t="s">
        <v>77</v>
      </c>
      <c r="D4433" t="s">
        <v>118</v>
      </c>
      <c r="E4433" t="s">
        <v>186</v>
      </c>
      <c r="F4433" t="s">
        <v>5532</v>
      </c>
      <c r="G4433" t="s">
        <v>136</v>
      </c>
      <c r="H4433" t="s">
        <v>47</v>
      </c>
      <c r="I4433" t="s">
        <v>129</v>
      </c>
      <c r="J4433" t="s">
        <v>130</v>
      </c>
      <c r="K4433" t="s">
        <v>131</v>
      </c>
      <c r="L4433" t="s">
        <v>12927</v>
      </c>
      <c r="M4433" t="s">
        <v>12928</v>
      </c>
      <c r="N4433">
        <v>7.0833332999999998E-2</v>
      </c>
      <c r="O4433">
        <v>51</v>
      </c>
      <c r="P4433">
        <v>6828</v>
      </c>
      <c r="Q4433">
        <v>0</v>
      </c>
      <c r="R4433">
        <v>0</v>
      </c>
      <c r="S4433">
        <v>0</v>
      </c>
      <c r="T4433">
        <v>0</v>
      </c>
      <c r="U4433">
        <v>3.6124999999999998</v>
      </c>
      <c r="V4433">
        <v>483.64999799999998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2180460</v>
      </c>
      <c r="B4434">
        <v>1</v>
      </c>
      <c r="C4434" t="s">
        <v>77</v>
      </c>
      <c r="D4434" t="s">
        <v>118</v>
      </c>
      <c r="E4434" t="s">
        <v>186</v>
      </c>
      <c r="F4434" t="s">
        <v>12929</v>
      </c>
      <c r="G4434" t="s">
        <v>136</v>
      </c>
      <c r="H4434" t="s">
        <v>47</v>
      </c>
      <c r="I4434" t="s">
        <v>129</v>
      </c>
      <c r="J4434" t="s">
        <v>130</v>
      </c>
      <c r="K4434" t="s">
        <v>131</v>
      </c>
      <c r="L4434" t="s">
        <v>12930</v>
      </c>
      <c r="M4434" t="s">
        <v>12931</v>
      </c>
      <c r="N4434">
        <v>0.3175</v>
      </c>
      <c r="O4434">
        <v>45</v>
      </c>
      <c r="P4434">
        <v>5484</v>
      </c>
      <c r="Q4434">
        <v>0</v>
      </c>
      <c r="R4434">
        <v>0</v>
      </c>
      <c r="S4434">
        <v>0</v>
      </c>
      <c r="T4434">
        <v>0</v>
      </c>
      <c r="U4434">
        <v>14.2875</v>
      </c>
      <c r="V4434">
        <v>1741.17</v>
      </c>
      <c r="W4434">
        <v>0</v>
      </c>
      <c r="X4434">
        <v>0</v>
      </c>
      <c r="Y4434">
        <v>0</v>
      </c>
      <c r="Z4434">
        <v>0</v>
      </c>
    </row>
    <row r="4435" spans="1:26" x14ac:dyDescent="0.25">
      <c r="A4435">
        <v>2180481</v>
      </c>
      <c r="B4435">
        <v>1</v>
      </c>
      <c r="C4435" t="s">
        <v>77</v>
      </c>
      <c r="D4435" t="s">
        <v>124</v>
      </c>
      <c r="E4435" t="s">
        <v>186</v>
      </c>
      <c r="F4435" t="s">
        <v>12932</v>
      </c>
      <c r="G4435" t="s">
        <v>136</v>
      </c>
      <c r="H4435" t="s">
        <v>47</v>
      </c>
      <c r="I4435" t="s">
        <v>129</v>
      </c>
      <c r="J4435" t="s">
        <v>130</v>
      </c>
      <c r="K4435" t="s">
        <v>131</v>
      </c>
      <c r="L4435" t="s">
        <v>12933</v>
      </c>
      <c r="M4435" t="s">
        <v>12934</v>
      </c>
      <c r="N4435">
        <v>0.48416666600000002</v>
      </c>
      <c r="O4435">
        <v>27</v>
      </c>
      <c r="P4435">
        <v>19</v>
      </c>
      <c r="Q4435">
        <v>0</v>
      </c>
      <c r="R4435">
        <v>0</v>
      </c>
      <c r="S4435">
        <v>0</v>
      </c>
      <c r="T4435">
        <v>0</v>
      </c>
      <c r="U4435">
        <v>13.0725</v>
      </c>
      <c r="V4435">
        <v>9.1991669999999992</v>
      </c>
      <c r="W4435">
        <v>0</v>
      </c>
      <c r="X4435">
        <v>0</v>
      </c>
      <c r="Y4435">
        <v>0</v>
      </c>
      <c r="Z4435">
        <v>0</v>
      </c>
    </row>
    <row r="4436" spans="1:26" x14ac:dyDescent="0.25">
      <c r="A4436">
        <v>2180495</v>
      </c>
      <c r="B4436">
        <v>1</v>
      </c>
      <c r="C4436" t="s">
        <v>76</v>
      </c>
      <c r="D4436" t="s">
        <v>102</v>
      </c>
      <c r="E4436" t="s">
        <v>143</v>
      </c>
      <c r="F4436" t="s">
        <v>12935</v>
      </c>
      <c r="G4436" t="s">
        <v>145</v>
      </c>
      <c r="H4436" t="s">
        <v>47</v>
      </c>
      <c r="I4436" t="s">
        <v>129</v>
      </c>
      <c r="J4436" t="s">
        <v>130</v>
      </c>
      <c r="K4436" t="s">
        <v>131</v>
      </c>
      <c r="L4436" t="s">
        <v>12936</v>
      </c>
      <c r="M4436" t="s">
        <v>12937</v>
      </c>
      <c r="N4436">
        <v>2.0213888880000002</v>
      </c>
      <c r="O4436">
        <v>2</v>
      </c>
      <c r="P4436">
        <v>1331</v>
      </c>
      <c r="Q4436">
        <v>0</v>
      </c>
      <c r="R4436">
        <v>0</v>
      </c>
      <c r="S4436">
        <v>0</v>
      </c>
      <c r="T4436">
        <v>0</v>
      </c>
      <c r="U4436">
        <v>4.0427780000000002</v>
      </c>
      <c r="V4436">
        <v>2690.4686099999999</v>
      </c>
      <c r="W4436">
        <v>0</v>
      </c>
      <c r="X4436">
        <v>0</v>
      </c>
      <c r="Y4436">
        <v>0</v>
      </c>
      <c r="Z4436">
        <v>0</v>
      </c>
    </row>
    <row r="4437" spans="1:26" x14ac:dyDescent="0.25">
      <c r="A4437">
        <v>2180472</v>
      </c>
      <c r="B4437">
        <v>1</v>
      </c>
      <c r="C4437" t="s">
        <v>76</v>
      </c>
      <c r="D4437" t="s">
        <v>92</v>
      </c>
      <c r="E4437" t="s">
        <v>126</v>
      </c>
      <c r="F4437" t="s">
        <v>12938</v>
      </c>
      <c r="G4437" t="s">
        <v>140</v>
      </c>
      <c r="H4437" t="s">
        <v>46</v>
      </c>
      <c r="I4437" t="s">
        <v>129</v>
      </c>
      <c r="J4437" t="s">
        <v>130</v>
      </c>
      <c r="K4437" t="s">
        <v>131</v>
      </c>
      <c r="L4437" t="s">
        <v>12939</v>
      </c>
      <c r="M4437" t="s">
        <v>12940</v>
      </c>
      <c r="N4437">
        <v>3.3886111109999999</v>
      </c>
      <c r="O4437">
        <v>0</v>
      </c>
      <c r="P4437">
        <v>0</v>
      </c>
      <c r="Q4437">
        <v>0</v>
      </c>
      <c r="R4437">
        <v>29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98.269722000000002</v>
      </c>
      <c r="Y4437">
        <v>0</v>
      </c>
      <c r="Z4437">
        <v>0</v>
      </c>
    </row>
    <row r="4438" spans="1:26" x14ac:dyDescent="0.25">
      <c r="A4438">
        <v>2180468</v>
      </c>
      <c r="B4438">
        <v>1</v>
      </c>
      <c r="C4438" t="s">
        <v>76</v>
      </c>
      <c r="D4438" t="s">
        <v>79</v>
      </c>
      <c r="E4438" t="s">
        <v>813</v>
      </c>
      <c r="F4438" t="s">
        <v>12941</v>
      </c>
      <c r="G4438" t="s">
        <v>136</v>
      </c>
      <c r="H4438" t="s">
        <v>47</v>
      </c>
      <c r="I4438" t="s">
        <v>129</v>
      </c>
      <c r="J4438" t="s">
        <v>130</v>
      </c>
      <c r="K4438" t="s">
        <v>131</v>
      </c>
      <c r="L4438" t="s">
        <v>12942</v>
      </c>
      <c r="M4438" t="s">
        <v>12943</v>
      </c>
      <c r="N4438">
        <v>0.112819444</v>
      </c>
      <c r="O4438">
        <v>37</v>
      </c>
      <c r="P4438">
        <v>1357</v>
      </c>
      <c r="Q4438">
        <v>0</v>
      </c>
      <c r="R4438">
        <v>0</v>
      </c>
      <c r="S4438">
        <v>0</v>
      </c>
      <c r="T4438">
        <v>0</v>
      </c>
      <c r="U4438">
        <v>4.1743189999999997</v>
      </c>
      <c r="V4438">
        <v>153.09598600000001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2180471</v>
      </c>
      <c r="B4439">
        <v>1</v>
      </c>
      <c r="C4439" t="s">
        <v>77</v>
      </c>
      <c r="D4439" t="s">
        <v>109</v>
      </c>
      <c r="E4439" t="s">
        <v>181</v>
      </c>
      <c r="F4439" t="s">
        <v>12944</v>
      </c>
      <c r="G4439" t="s">
        <v>194</v>
      </c>
      <c r="H4439" t="s">
        <v>46</v>
      </c>
      <c r="I4439" t="s">
        <v>129</v>
      </c>
      <c r="J4439" t="s">
        <v>130</v>
      </c>
      <c r="K4439" t="s">
        <v>131</v>
      </c>
      <c r="L4439" t="s">
        <v>12945</v>
      </c>
      <c r="M4439" t="s">
        <v>12946</v>
      </c>
      <c r="N4439">
        <v>5.4163888880000002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1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5.4163889999999997</v>
      </c>
    </row>
    <row r="4440" spans="1:26" x14ac:dyDescent="0.25">
      <c r="A4440">
        <v>2180608</v>
      </c>
      <c r="B4440">
        <v>1</v>
      </c>
      <c r="C4440" t="s">
        <v>76</v>
      </c>
      <c r="D4440" t="s">
        <v>96</v>
      </c>
      <c r="E4440" t="s">
        <v>161</v>
      </c>
      <c r="F4440" t="s">
        <v>12947</v>
      </c>
      <c r="G4440" t="s">
        <v>402</v>
      </c>
      <c r="H4440" t="s">
        <v>46</v>
      </c>
      <c r="I4440" t="s">
        <v>129</v>
      </c>
      <c r="J4440" t="s">
        <v>130</v>
      </c>
      <c r="K4440" t="s">
        <v>131</v>
      </c>
      <c r="L4440" t="s">
        <v>12948</v>
      </c>
      <c r="M4440" t="s">
        <v>12949</v>
      </c>
      <c r="N4440">
        <v>3.8486111109999999</v>
      </c>
      <c r="O4440">
        <v>1</v>
      </c>
      <c r="P4440">
        <v>48</v>
      </c>
      <c r="Q4440">
        <v>0</v>
      </c>
      <c r="R4440">
        <v>0</v>
      </c>
      <c r="S4440">
        <v>0</v>
      </c>
      <c r="T4440">
        <v>0</v>
      </c>
      <c r="U4440">
        <v>3.848611</v>
      </c>
      <c r="V4440">
        <v>184.73333299999999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2180563</v>
      </c>
      <c r="B4441">
        <v>1</v>
      </c>
      <c r="C4441" t="s">
        <v>76</v>
      </c>
      <c r="D4441" t="s">
        <v>102</v>
      </c>
      <c r="E4441" t="s">
        <v>126</v>
      </c>
      <c r="F4441" t="s">
        <v>2527</v>
      </c>
      <c r="G4441" t="s">
        <v>140</v>
      </c>
      <c r="H4441" t="s">
        <v>46</v>
      </c>
      <c r="I4441" t="s">
        <v>129</v>
      </c>
      <c r="J4441" t="s">
        <v>130</v>
      </c>
      <c r="K4441" t="s">
        <v>131</v>
      </c>
      <c r="L4441" t="s">
        <v>12950</v>
      </c>
      <c r="M4441" t="s">
        <v>12951</v>
      </c>
      <c r="N4441">
        <v>1.9494444440000001</v>
      </c>
      <c r="O4441">
        <v>0</v>
      </c>
      <c r="P4441">
        <v>26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50.685555999999998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2180492</v>
      </c>
      <c r="B4442">
        <v>1</v>
      </c>
      <c r="C4442" t="s">
        <v>76</v>
      </c>
      <c r="D4442" t="s">
        <v>94</v>
      </c>
      <c r="E4442" t="s">
        <v>143</v>
      </c>
      <c r="F4442" t="s">
        <v>12952</v>
      </c>
      <c r="G4442" t="s">
        <v>145</v>
      </c>
      <c r="H4442" t="s">
        <v>47</v>
      </c>
      <c r="I4442" t="s">
        <v>129</v>
      </c>
      <c r="J4442" t="s">
        <v>130</v>
      </c>
      <c r="K4442" t="s">
        <v>131</v>
      </c>
      <c r="L4442" t="s">
        <v>12953</v>
      </c>
      <c r="M4442" t="s">
        <v>12954</v>
      </c>
      <c r="N4442">
        <v>1.8633333329999999</v>
      </c>
      <c r="O4442">
        <v>1</v>
      </c>
      <c r="P4442">
        <v>77</v>
      </c>
      <c r="Q4442">
        <v>0</v>
      </c>
      <c r="R4442">
        <v>0</v>
      </c>
      <c r="S4442">
        <v>0</v>
      </c>
      <c r="T4442">
        <v>0</v>
      </c>
      <c r="U4442">
        <v>1.8633329999999999</v>
      </c>
      <c r="V4442">
        <v>143.47666699999999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2180478</v>
      </c>
      <c r="B4443">
        <v>1</v>
      </c>
      <c r="C4443" t="s">
        <v>76</v>
      </c>
      <c r="D4443" t="s">
        <v>103</v>
      </c>
      <c r="E4443" t="s">
        <v>181</v>
      </c>
      <c r="F4443" t="s">
        <v>12955</v>
      </c>
      <c r="G4443" t="s">
        <v>183</v>
      </c>
      <c r="H4443" t="s">
        <v>46</v>
      </c>
      <c r="I4443" t="s">
        <v>129</v>
      </c>
      <c r="J4443" t="s">
        <v>130</v>
      </c>
      <c r="K4443" t="s">
        <v>131</v>
      </c>
      <c r="L4443" t="s">
        <v>12956</v>
      </c>
      <c r="M4443" t="s">
        <v>12957</v>
      </c>
      <c r="N4443">
        <v>3.3933333330000002</v>
      </c>
      <c r="O4443">
        <v>0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3.3933330000000002</v>
      </c>
      <c r="Y4443">
        <v>0</v>
      </c>
      <c r="Z4443">
        <v>0</v>
      </c>
    </row>
    <row r="4444" spans="1:26" x14ac:dyDescent="0.25">
      <c r="A4444">
        <v>2180479</v>
      </c>
      <c r="B4444">
        <v>1</v>
      </c>
      <c r="C4444" t="s">
        <v>76</v>
      </c>
      <c r="D4444" t="s">
        <v>106</v>
      </c>
      <c r="E4444" t="s">
        <v>161</v>
      </c>
      <c r="F4444" t="s">
        <v>2263</v>
      </c>
      <c r="G4444" t="s">
        <v>402</v>
      </c>
      <c r="H4444" t="s">
        <v>46</v>
      </c>
      <c r="I4444" t="s">
        <v>129</v>
      </c>
      <c r="J4444" t="s">
        <v>130</v>
      </c>
      <c r="K4444" t="s">
        <v>131</v>
      </c>
      <c r="L4444" t="s">
        <v>12958</v>
      </c>
      <c r="M4444" t="s">
        <v>12959</v>
      </c>
      <c r="N4444">
        <v>1.900833333</v>
      </c>
      <c r="O4444">
        <v>1</v>
      </c>
      <c r="P4444">
        <v>426</v>
      </c>
      <c r="Q4444">
        <v>0</v>
      </c>
      <c r="R4444">
        <v>0</v>
      </c>
      <c r="S4444">
        <v>0</v>
      </c>
      <c r="T4444">
        <v>0</v>
      </c>
      <c r="U4444">
        <v>1.900833</v>
      </c>
      <c r="V4444">
        <v>809.755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2180655</v>
      </c>
      <c r="B4445">
        <v>1</v>
      </c>
      <c r="C4445" t="s">
        <v>76</v>
      </c>
      <c r="D4445" t="s">
        <v>89</v>
      </c>
      <c r="E4445" t="s">
        <v>181</v>
      </c>
      <c r="F4445" t="s">
        <v>12960</v>
      </c>
      <c r="G4445" t="s">
        <v>183</v>
      </c>
      <c r="H4445" t="s">
        <v>46</v>
      </c>
      <c r="I4445" t="s">
        <v>129</v>
      </c>
      <c r="J4445" t="s">
        <v>130</v>
      </c>
      <c r="K4445" t="s">
        <v>131</v>
      </c>
      <c r="L4445" t="s">
        <v>12961</v>
      </c>
      <c r="M4445" t="s">
        <v>12962</v>
      </c>
      <c r="N4445">
        <v>4.3727777769999996</v>
      </c>
      <c r="O4445">
        <v>0</v>
      </c>
      <c r="P4445">
        <v>7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30.609444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2180657</v>
      </c>
      <c r="B4446">
        <v>1</v>
      </c>
      <c r="C4446" t="s">
        <v>76</v>
      </c>
      <c r="D4446" t="s">
        <v>89</v>
      </c>
      <c r="E4446" t="s">
        <v>126</v>
      </c>
      <c r="F4446" t="s">
        <v>2021</v>
      </c>
      <c r="G4446" t="s">
        <v>128</v>
      </c>
      <c r="H4446" t="s">
        <v>46</v>
      </c>
      <c r="I4446" t="s">
        <v>129</v>
      </c>
      <c r="J4446" t="s">
        <v>130</v>
      </c>
      <c r="K4446" t="s">
        <v>131</v>
      </c>
      <c r="L4446" t="s">
        <v>12963</v>
      </c>
      <c r="M4446" t="s">
        <v>12964</v>
      </c>
      <c r="N4446">
        <v>5.1688888879999997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41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211.92444399999999</v>
      </c>
    </row>
    <row r="4447" spans="1:26" x14ac:dyDescent="0.25">
      <c r="A4447">
        <v>2180484</v>
      </c>
      <c r="B4447">
        <v>1</v>
      </c>
      <c r="C4447" t="s">
        <v>77</v>
      </c>
      <c r="D4447" t="s">
        <v>113</v>
      </c>
      <c r="E4447" t="s">
        <v>181</v>
      </c>
      <c r="F4447" t="s">
        <v>12965</v>
      </c>
      <c r="G4447" t="s">
        <v>287</v>
      </c>
      <c r="H4447" t="s">
        <v>46</v>
      </c>
      <c r="I4447" t="s">
        <v>129</v>
      </c>
      <c r="J4447" t="s">
        <v>130</v>
      </c>
      <c r="K4447" t="s">
        <v>131</v>
      </c>
      <c r="L4447" t="s">
        <v>12966</v>
      </c>
      <c r="M4447" t="s">
        <v>12967</v>
      </c>
      <c r="N4447">
        <v>2.6563888879999999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1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2.6563889999999999</v>
      </c>
    </row>
    <row r="4448" spans="1:26" x14ac:dyDescent="0.25">
      <c r="A4448">
        <v>2180496</v>
      </c>
      <c r="B4448">
        <v>1</v>
      </c>
      <c r="C4448" t="s">
        <v>76</v>
      </c>
      <c r="D4448" t="s">
        <v>101</v>
      </c>
      <c r="E4448" t="s">
        <v>181</v>
      </c>
      <c r="F4448" t="s">
        <v>12968</v>
      </c>
      <c r="G4448" t="s">
        <v>194</v>
      </c>
      <c r="H4448" t="s">
        <v>46</v>
      </c>
      <c r="I4448" t="s">
        <v>129</v>
      </c>
      <c r="J4448" t="s">
        <v>130</v>
      </c>
      <c r="K4448" t="s">
        <v>131</v>
      </c>
      <c r="L4448" t="s">
        <v>12969</v>
      </c>
      <c r="M4448" t="s">
        <v>12970</v>
      </c>
      <c r="N4448">
        <v>1.601388888</v>
      </c>
      <c r="O4448">
        <v>0</v>
      </c>
      <c r="P4448">
        <v>1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1.601389</v>
      </c>
      <c r="W4448">
        <v>0</v>
      </c>
      <c r="X4448">
        <v>0</v>
      </c>
      <c r="Y4448">
        <v>0</v>
      </c>
      <c r="Z4448">
        <v>0</v>
      </c>
    </row>
    <row r="4449" spans="1:26" x14ac:dyDescent="0.25">
      <c r="A4449">
        <v>2180485</v>
      </c>
      <c r="B4449">
        <v>1</v>
      </c>
      <c r="C4449" t="s">
        <v>77</v>
      </c>
      <c r="D4449" t="s">
        <v>123</v>
      </c>
      <c r="E4449" t="s">
        <v>134</v>
      </c>
      <c r="F4449" t="s">
        <v>12761</v>
      </c>
      <c r="G4449" t="s">
        <v>136</v>
      </c>
      <c r="H4449" t="s">
        <v>47</v>
      </c>
      <c r="I4449" t="s">
        <v>129</v>
      </c>
      <c r="J4449" t="s">
        <v>130</v>
      </c>
      <c r="K4449" t="s">
        <v>131</v>
      </c>
      <c r="L4449" t="s">
        <v>12971</v>
      </c>
      <c r="M4449" t="s">
        <v>12972</v>
      </c>
      <c r="N4449">
        <v>3.653333333</v>
      </c>
      <c r="O4449">
        <v>108</v>
      </c>
      <c r="P4449">
        <v>583</v>
      </c>
      <c r="Q4449">
        <v>0</v>
      </c>
      <c r="R4449">
        <v>0</v>
      </c>
      <c r="S4449">
        <v>0</v>
      </c>
      <c r="T4449">
        <v>0</v>
      </c>
      <c r="U4449">
        <v>394.56</v>
      </c>
      <c r="V4449">
        <v>2129.893333</v>
      </c>
      <c r="W4449">
        <v>0</v>
      </c>
      <c r="X4449">
        <v>0</v>
      </c>
      <c r="Y4449">
        <v>0</v>
      </c>
      <c r="Z4449">
        <v>0</v>
      </c>
    </row>
    <row r="4450" spans="1:26" x14ac:dyDescent="0.25">
      <c r="A4450">
        <v>2180501</v>
      </c>
      <c r="B4450">
        <v>1</v>
      </c>
      <c r="C4450" t="s">
        <v>76</v>
      </c>
      <c r="D4450" t="s">
        <v>91</v>
      </c>
      <c r="E4450" t="s">
        <v>181</v>
      </c>
      <c r="F4450" t="s">
        <v>12973</v>
      </c>
      <c r="G4450" t="s">
        <v>194</v>
      </c>
      <c r="H4450" t="s">
        <v>46</v>
      </c>
      <c r="I4450" t="s">
        <v>129</v>
      </c>
      <c r="J4450" t="s">
        <v>130</v>
      </c>
      <c r="K4450" t="s">
        <v>131</v>
      </c>
      <c r="L4450" t="s">
        <v>12974</v>
      </c>
      <c r="M4450" t="s">
        <v>12975</v>
      </c>
      <c r="N4450">
        <v>1.582777777</v>
      </c>
      <c r="O4450">
        <v>0</v>
      </c>
      <c r="P4450">
        <v>0</v>
      </c>
      <c r="Q4450">
        <v>0</v>
      </c>
      <c r="R4450">
        <v>2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3.165556</v>
      </c>
      <c r="Y4450">
        <v>0</v>
      </c>
      <c r="Z4450">
        <v>0</v>
      </c>
    </row>
    <row r="4451" spans="1:26" x14ac:dyDescent="0.25">
      <c r="A4451">
        <v>2180486</v>
      </c>
      <c r="B4451">
        <v>1</v>
      </c>
      <c r="C4451" t="s">
        <v>76</v>
      </c>
      <c r="D4451" t="s">
        <v>99</v>
      </c>
      <c r="E4451" t="s">
        <v>134</v>
      </c>
      <c r="F4451" t="s">
        <v>12976</v>
      </c>
      <c r="G4451" t="s">
        <v>136</v>
      </c>
      <c r="H4451" t="s">
        <v>47</v>
      </c>
      <c r="I4451" t="s">
        <v>129</v>
      </c>
      <c r="J4451" t="s">
        <v>130</v>
      </c>
      <c r="K4451" t="s">
        <v>131</v>
      </c>
      <c r="L4451" t="s">
        <v>12977</v>
      </c>
      <c r="M4451" t="s">
        <v>12978</v>
      </c>
      <c r="N4451">
        <v>1.5925</v>
      </c>
      <c r="O4451">
        <v>16</v>
      </c>
      <c r="P4451">
        <v>3</v>
      </c>
      <c r="Q4451">
        <v>0</v>
      </c>
      <c r="R4451">
        <v>0</v>
      </c>
      <c r="S4451">
        <v>0</v>
      </c>
      <c r="T4451">
        <v>0</v>
      </c>
      <c r="U4451">
        <v>25.48</v>
      </c>
      <c r="V4451">
        <v>4.7774999999999999</v>
      </c>
      <c r="W4451">
        <v>0</v>
      </c>
      <c r="X4451">
        <v>0</v>
      </c>
      <c r="Y4451">
        <v>0</v>
      </c>
      <c r="Z4451">
        <v>0</v>
      </c>
    </row>
    <row r="4452" spans="1:26" x14ac:dyDescent="0.25">
      <c r="A4452">
        <v>2180487</v>
      </c>
      <c r="B4452">
        <v>1</v>
      </c>
      <c r="C4452" t="s">
        <v>77</v>
      </c>
      <c r="D4452" t="s">
        <v>118</v>
      </c>
      <c r="E4452" t="s">
        <v>186</v>
      </c>
      <c r="F4452" t="s">
        <v>247</v>
      </c>
      <c r="G4452" t="s">
        <v>136</v>
      </c>
      <c r="H4452" t="s">
        <v>47</v>
      </c>
      <c r="I4452" t="s">
        <v>129</v>
      </c>
      <c r="J4452" t="s">
        <v>130</v>
      </c>
      <c r="K4452" t="s">
        <v>131</v>
      </c>
      <c r="L4452" t="s">
        <v>12979</v>
      </c>
      <c r="M4452" t="s">
        <v>12980</v>
      </c>
      <c r="N4452">
        <v>2.4502777770000002</v>
      </c>
      <c r="O4452">
        <v>17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41.654722</v>
      </c>
      <c r="V4452">
        <v>0</v>
      </c>
      <c r="W4452">
        <v>0</v>
      </c>
      <c r="X4452">
        <v>0</v>
      </c>
      <c r="Y4452">
        <v>0</v>
      </c>
      <c r="Z4452">
        <v>0</v>
      </c>
    </row>
    <row r="4453" spans="1:26" x14ac:dyDescent="0.25">
      <c r="A4453">
        <v>2180512</v>
      </c>
      <c r="B4453">
        <v>1</v>
      </c>
      <c r="C4453" t="s">
        <v>77</v>
      </c>
      <c r="D4453" t="s">
        <v>108</v>
      </c>
      <c r="E4453" t="s">
        <v>186</v>
      </c>
      <c r="F4453" t="s">
        <v>1712</v>
      </c>
      <c r="G4453" t="s">
        <v>136</v>
      </c>
      <c r="H4453" t="s">
        <v>47</v>
      </c>
      <c r="I4453" t="s">
        <v>129</v>
      </c>
      <c r="J4453" t="s">
        <v>130</v>
      </c>
      <c r="K4453" t="s">
        <v>131</v>
      </c>
      <c r="L4453" t="s">
        <v>12981</v>
      </c>
      <c r="M4453" t="s">
        <v>12982</v>
      </c>
      <c r="N4453">
        <v>1.9230555549999999</v>
      </c>
      <c r="O4453">
        <v>0</v>
      </c>
      <c r="P4453">
        <v>0</v>
      </c>
      <c r="Q4453">
        <v>106</v>
      </c>
      <c r="R4453">
        <v>14</v>
      </c>
      <c r="S4453">
        <v>0</v>
      </c>
      <c r="T4453">
        <v>0</v>
      </c>
      <c r="U4453">
        <v>0</v>
      </c>
      <c r="V4453">
        <v>0</v>
      </c>
      <c r="W4453">
        <v>203.84388899999999</v>
      </c>
      <c r="X4453">
        <v>26.922778000000001</v>
      </c>
      <c r="Y4453">
        <v>0</v>
      </c>
      <c r="Z4453">
        <v>0</v>
      </c>
    </row>
    <row r="4454" spans="1:26" x14ac:dyDescent="0.25">
      <c r="A4454">
        <v>2180493</v>
      </c>
      <c r="B4454">
        <v>1</v>
      </c>
      <c r="C4454" t="s">
        <v>76</v>
      </c>
      <c r="D4454" t="s">
        <v>81</v>
      </c>
      <c r="E4454" t="s">
        <v>181</v>
      </c>
      <c r="F4454" t="s">
        <v>11189</v>
      </c>
      <c r="G4454" t="s">
        <v>183</v>
      </c>
      <c r="H4454" t="s">
        <v>46</v>
      </c>
      <c r="I4454" t="s">
        <v>129</v>
      </c>
      <c r="J4454" t="s">
        <v>130</v>
      </c>
      <c r="K4454" t="s">
        <v>131</v>
      </c>
      <c r="L4454" t="s">
        <v>12983</v>
      </c>
      <c r="M4454" t="s">
        <v>12984</v>
      </c>
      <c r="N4454">
        <v>6.2130555550000004</v>
      </c>
      <c r="O4454">
        <v>0</v>
      </c>
      <c r="P4454">
        <v>2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12.426111000000001</v>
      </c>
      <c r="W4454">
        <v>0</v>
      </c>
      <c r="X4454">
        <v>0</v>
      </c>
      <c r="Y4454">
        <v>0</v>
      </c>
      <c r="Z4454">
        <v>0</v>
      </c>
    </row>
    <row r="4455" spans="1:26" x14ac:dyDescent="0.25">
      <c r="A4455">
        <v>2180488</v>
      </c>
      <c r="B4455">
        <v>1</v>
      </c>
      <c r="C4455" t="s">
        <v>76</v>
      </c>
      <c r="D4455" t="s">
        <v>79</v>
      </c>
      <c r="E4455" t="s">
        <v>181</v>
      </c>
      <c r="F4455" t="s">
        <v>12985</v>
      </c>
      <c r="G4455" t="s">
        <v>287</v>
      </c>
      <c r="H4455" t="s">
        <v>46</v>
      </c>
      <c r="I4455" t="s">
        <v>129</v>
      </c>
      <c r="J4455" t="s">
        <v>130</v>
      </c>
      <c r="K4455" t="s">
        <v>131</v>
      </c>
      <c r="L4455" t="s">
        <v>12986</v>
      </c>
      <c r="M4455" t="s">
        <v>12987</v>
      </c>
      <c r="N4455">
        <v>0.68472222199999999</v>
      </c>
      <c r="O4455">
        <v>0</v>
      </c>
      <c r="P4455">
        <v>16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10.955556</v>
      </c>
      <c r="W4455">
        <v>0</v>
      </c>
      <c r="X4455">
        <v>0</v>
      </c>
      <c r="Y4455">
        <v>0</v>
      </c>
      <c r="Z4455">
        <v>0</v>
      </c>
    </row>
    <row r="4456" spans="1:26" x14ac:dyDescent="0.25">
      <c r="A4456">
        <v>2180583</v>
      </c>
      <c r="B4456">
        <v>1</v>
      </c>
      <c r="C4456" t="s">
        <v>76</v>
      </c>
      <c r="D4456" t="s">
        <v>93</v>
      </c>
      <c r="E4456" t="s">
        <v>813</v>
      </c>
      <c r="F4456" t="s">
        <v>12988</v>
      </c>
      <c r="G4456" t="s">
        <v>448</v>
      </c>
      <c r="H4456" t="s">
        <v>47</v>
      </c>
      <c r="I4456" t="s">
        <v>129</v>
      </c>
      <c r="J4456" t="s">
        <v>130</v>
      </c>
      <c r="K4456" t="s">
        <v>131</v>
      </c>
      <c r="L4456" t="s">
        <v>12989</v>
      </c>
      <c r="M4456" t="s">
        <v>12990</v>
      </c>
      <c r="N4456">
        <v>4.6166666660000004</v>
      </c>
      <c r="O4456">
        <v>2</v>
      </c>
      <c r="P4456">
        <v>0</v>
      </c>
      <c r="Q4456">
        <v>0</v>
      </c>
      <c r="R4456">
        <v>0</v>
      </c>
      <c r="S4456">
        <v>8</v>
      </c>
      <c r="T4456">
        <v>0</v>
      </c>
      <c r="U4456">
        <v>9.233333</v>
      </c>
      <c r="V4456">
        <v>0</v>
      </c>
      <c r="W4456">
        <v>0</v>
      </c>
      <c r="X4456">
        <v>0</v>
      </c>
      <c r="Y4456">
        <v>36.933332999999998</v>
      </c>
      <c r="Z4456">
        <v>0</v>
      </c>
    </row>
    <row r="4457" spans="1:26" x14ac:dyDescent="0.25">
      <c r="A4457">
        <v>2180497</v>
      </c>
      <c r="B4457">
        <v>1</v>
      </c>
      <c r="C4457" t="s">
        <v>76</v>
      </c>
      <c r="D4457" t="s">
        <v>79</v>
      </c>
      <c r="E4457" t="s">
        <v>126</v>
      </c>
      <c r="F4457" t="s">
        <v>12991</v>
      </c>
      <c r="G4457" t="s">
        <v>128</v>
      </c>
      <c r="H4457" t="s">
        <v>46</v>
      </c>
      <c r="I4457" t="s">
        <v>129</v>
      </c>
      <c r="J4457" t="s">
        <v>130</v>
      </c>
      <c r="K4457" t="s">
        <v>131</v>
      </c>
      <c r="L4457" t="s">
        <v>12992</v>
      </c>
      <c r="M4457" t="s">
        <v>12993</v>
      </c>
      <c r="N4457">
        <v>0.85138888800000001</v>
      </c>
      <c r="O4457">
        <v>0</v>
      </c>
      <c r="P4457">
        <v>21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17.879166999999999</v>
      </c>
      <c r="W4457">
        <v>0</v>
      </c>
      <c r="X4457">
        <v>0</v>
      </c>
      <c r="Y4457">
        <v>0</v>
      </c>
      <c r="Z4457">
        <v>0</v>
      </c>
    </row>
    <row r="4458" spans="1:26" x14ac:dyDescent="0.25">
      <c r="A4458">
        <v>2180504</v>
      </c>
      <c r="B4458">
        <v>1</v>
      </c>
      <c r="C4458" t="s">
        <v>76</v>
      </c>
      <c r="D4458" t="s">
        <v>94</v>
      </c>
      <c r="E4458" t="s">
        <v>126</v>
      </c>
      <c r="F4458" t="s">
        <v>12994</v>
      </c>
      <c r="G4458" t="s">
        <v>140</v>
      </c>
      <c r="H4458" t="s">
        <v>46</v>
      </c>
      <c r="I4458" t="s">
        <v>129</v>
      </c>
      <c r="J4458" t="s">
        <v>130</v>
      </c>
      <c r="K4458" t="s">
        <v>131</v>
      </c>
      <c r="L4458" t="s">
        <v>12995</v>
      </c>
      <c r="M4458" t="s">
        <v>12996</v>
      </c>
      <c r="N4458">
        <v>2.1491666660000002</v>
      </c>
      <c r="O4458">
        <v>0</v>
      </c>
      <c r="P4458">
        <v>37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79.519166999999996</v>
      </c>
      <c r="W4458">
        <v>0</v>
      </c>
      <c r="X4458">
        <v>0</v>
      </c>
      <c r="Y4458">
        <v>0</v>
      </c>
      <c r="Z4458">
        <v>0</v>
      </c>
    </row>
    <row r="4459" spans="1:26" x14ac:dyDescent="0.25">
      <c r="A4459">
        <v>2180500</v>
      </c>
      <c r="B4459">
        <v>1</v>
      </c>
      <c r="C4459" t="s">
        <v>76</v>
      </c>
      <c r="D4459" t="s">
        <v>84</v>
      </c>
      <c r="E4459" t="s">
        <v>181</v>
      </c>
      <c r="F4459" t="s">
        <v>11618</v>
      </c>
      <c r="G4459" t="s">
        <v>183</v>
      </c>
      <c r="H4459" t="s">
        <v>46</v>
      </c>
      <c r="I4459" t="s">
        <v>129</v>
      </c>
      <c r="J4459" t="s">
        <v>130</v>
      </c>
      <c r="K4459" t="s">
        <v>131</v>
      </c>
      <c r="L4459" t="s">
        <v>12997</v>
      </c>
      <c r="M4459" t="s">
        <v>12998</v>
      </c>
      <c r="N4459">
        <v>2.4258333329999999</v>
      </c>
      <c r="O4459">
        <v>0</v>
      </c>
      <c r="P4459">
        <v>13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31.535833</v>
      </c>
      <c r="W4459">
        <v>0</v>
      </c>
      <c r="X4459">
        <v>0</v>
      </c>
      <c r="Y4459">
        <v>0</v>
      </c>
      <c r="Z4459">
        <v>0</v>
      </c>
    </row>
    <row r="4460" spans="1:26" x14ac:dyDescent="0.25">
      <c r="A4460">
        <v>2180499</v>
      </c>
      <c r="B4460">
        <v>1</v>
      </c>
      <c r="C4460" t="s">
        <v>76</v>
      </c>
      <c r="D4460" t="s">
        <v>101</v>
      </c>
      <c r="E4460" t="s">
        <v>186</v>
      </c>
      <c r="F4460" t="s">
        <v>12999</v>
      </c>
      <c r="G4460" t="s">
        <v>136</v>
      </c>
      <c r="H4460" t="s">
        <v>47</v>
      </c>
      <c r="I4460" t="s">
        <v>129</v>
      </c>
      <c r="J4460" t="s">
        <v>130</v>
      </c>
      <c r="K4460" t="s">
        <v>131</v>
      </c>
      <c r="L4460" t="s">
        <v>13000</v>
      </c>
      <c r="M4460" t="s">
        <v>13001</v>
      </c>
      <c r="N4460">
        <v>0.72222222199999997</v>
      </c>
      <c r="O4460">
        <v>24</v>
      </c>
      <c r="P4460">
        <v>1948</v>
      </c>
      <c r="Q4460">
        <v>0</v>
      </c>
      <c r="R4460">
        <v>0</v>
      </c>
      <c r="S4460">
        <v>0</v>
      </c>
      <c r="T4460">
        <v>0</v>
      </c>
      <c r="U4460">
        <v>17.333333</v>
      </c>
      <c r="V4460">
        <v>1406.888888</v>
      </c>
      <c r="W4460">
        <v>0</v>
      </c>
      <c r="X4460">
        <v>0</v>
      </c>
      <c r="Y4460">
        <v>0</v>
      </c>
      <c r="Z4460">
        <v>0</v>
      </c>
    </row>
    <row r="4461" spans="1:26" x14ac:dyDescent="0.25">
      <c r="A4461">
        <v>2180511</v>
      </c>
      <c r="B4461">
        <v>1</v>
      </c>
      <c r="C4461" t="s">
        <v>76</v>
      </c>
      <c r="D4461" t="s">
        <v>84</v>
      </c>
      <c r="E4461" t="s">
        <v>181</v>
      </c>
      <c r="F4461" t="s">
        <v>13002</v>
      </c>
      <c r="G4461" t="s">
        <v>287</v>
      </c>
      <c r="H4461" t="s">
        <v>46</v>
      </c>
      <c r="I4461" t="s">
        <v>129</v>
      </c>
      <c r="J4461" t="s">
        <v>130</v>
      </c>
      <c r="K4461" t="s">
        <v>131</v>
      </c>
      <c r="L4461" t="s">
        <v>13003</v>
      </c>
      <c r="M4461" t="s">
        <v>13004</v>
      </c>
      <c r="N4461">
        <v>0.76166666599999999</v>
      </c>
      <c r="O4461">
        <v>0</v>
      </c>
      <c r="P4461">
        <v>11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8.3783329999999996</v>
      </c>
      <c r="W4461">
        <v>0</v>
      </c>
      <c r="X4461">
        <v>0</v>
      </c>
      <c r="Y4461">
        <v>0</v>
      </c>
      <c r="Z4461">
        <v>0</v>
      </c>
    </row>
    <row r="4462" spans="1:26" x14ac:dyDescent="0.25">
      <c r="A4462">
        <v>2180505</v>
      </c>
      <c r="B4462">
        <v>1</v>
      </c>
      <c r="C4462" t="s">
        <v>76</v>
      </c>
      <c r="D4462" t="s">
        <v>94</v>
      </c>
      <c r="E4462" t="s">
        <v>181</v>
      </c>
      <c r="F4462" t="s">
        <v>13005</v>
      </c>
      <c r="G4462" t="s">
        <v>163</v>
      </c>
      <c r="H4462" t="s">
        <v>46</v>
      </c>
      <c r="I4462" t="s">
        <v>129</v>
      </c>
      <c r="J4462" t="s">
        <v>130</v>
      </c>
      <c r="K4462" t="s">
        <v>131</v>
      </c>
      <c r="L4462" t="s">
        <v>13006</v>
      </c>
      <c r="M4462" t="s">
        <v>13007</v>
      </c>
      <c r="N4462">
        <v>4.1322222220000002</v>
      </c>
      <c r="O4462">
        <v>0</v>
      </c>
      <c r="P4462">
        <v>1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4.1322219999999996</v>
      </c>
      <c r="W4462">
        <v>0</v>
      </c>
      <c r="X4462">
        <v>0</v>
      </c>
      <c r="Y4462">
        <v>0</v>
      </c>
      <c r="Z4462">
        <v>0</v>
      </c>
    </row>
    <row r="4463" spans="1:26" x14ac:dyDescent="0.25">
      <c r="A4463">
        <v>2180641</v>
      </c>
      <c r="B4463">
        <v>1</v>
      </c>
      <c r="C4463" t="s">
        <v>76</v>
      </c>
      <c r="D4463" t="s">
        <v>101</v>
      </c>
      <c r="E4463" t="s">
        <v>126</v>
      </c>
      <c r="F4463" t="s">
        <v>10904</v>
      </c>
      <c r="G4463" t="s">
        <v>163</v>
      </c>
      <c r="H4463" t="s">
        <v>46</v>
      </c>
      <c r="I4463" t="s">
        <v>129</v>
      </c>
      <c r="J4463" t="s">
        <v>130</v>
      </c>
      <c r="K4463" t="s">
        <v>131</v>
      </c>
      <c r="L4463" t="s">
        <v>13008</v>
      </c>
      <c r="M4463" t="s">
        <v>13009</v>
      </c>
      <c r="N4463">
        <v>3.0169444439999999</v>
      </c>
      <c r="O4463">
        <v>0</v>
      </c>
      <c r="P4463">
        <v>20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60.338889000000002</v>
      </c>
      <c r="W4463">
        <v>0</v>
      </c>
      <c r="X4463">
        <v>0</v>
      </c>
      <c r="Y4463">
        <v>0</v>
      </c>
      <c r="Z4463">
        <v>0</v>
      </c>
    </row>
    <row r="4464" spans="1:26" x14ac:dyDescent="0.25">
      <c r="A4464">
        <v>2180514</v>
      </c>
      <c r="B4464">
        <v>1</v>
      </c>
      <c r="C4464" t="s">
        <v>77</v>
      </c>
      <c r="D4464" t="s">
        <v>108</v>
      </c>
      <c r="E4464" t="s">
        <v>126</v>
      </c>
      <c r="F4464" t="s">
        <v>13010</v>
      </c>
      <c r="G4464" t="s">
        <v>128</v>
      </c>
      <c r="H4464" t="s">
        <v>46</v>
      </c>
      <c r="I4464" t="s">
        <v>129</v>
      </c>
      <c r="J4464" t="s">
        <v>130</v>
      </c>
      <c r="K4464" t="s">
        <v>131</v>
      </c>
      <c r="L4464" t="s">
        <v>13011</v>
      </c>
      <c r="M4464" t="s">
        <v>13012</v>
      </c>
      <c r="N4464">
        <v>3.0772222220000001</v>
      </c>
      <c r="O4464">
        <v>0</v>
      </c>
      <c r="P4464">
        <v>199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612.36722199999997</v>
      </c>
      <c r="W4464">
        <v>0</v>
      </c>
      <c r="X4464">
        <v>0</v>
      </c>
      <c r="Y4464">
        <v>0</v>
      </c>
      <c r="Z4464">
        <v>0</v>
      </c>
    </row>
    <row r="4465" spans="1:26" x14ac:dyDescent="0.25">
      <c r="A4465">
        <v>2180513</v>
      </c>
      <c r="B4465">
        <v>1</v>
      </c>
      <c r="C4465" t="s">
        <v>76</v>
      </c>
      <c r="D4465" t="s">
        <v>91</v>
      </c>
      <c r="E4465" t="s">
        <v>126</v>
      </c>
      <c r="F4465" t="s">
        <v>13013</v>
      </c>
      <c r="G4465" t="s">
        <v>128</v>
      </c>
      <c r="H4465" t="s">
        <v>46</v>
      </c>
      <c r="I4465" t="s">
        <v>129</v>
      </c>
      <c r="J4465" t="s">
        <v>130</v>
      </c>
      <c r="K4465" t="s">
        <v>131</v>
      </c>
      <c r="L4465" t="s">
        <v>13014</v>
      </c>
      <c r="M4465" t="s">
        <v>13015</v>
      </c>
      <c r="N4465">
        <v>1.6397222220000001</v>
      </c>
      <c r="O4465">
        <v>0</v>
      </c>
      <c r="P4465">
        <v>113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185.288611</v>
      </c>
      <c r="W4465">
        <v>0</v>
      </c>
      <c r="X4465">
        <v>0</v>
      </c>
      <c r="Y4465">
        <v>0</v>
      </c>
      <c r="Z4465">
        <v>0</v>
      </c>
    </row>
    <row r="4466" spans="1:26" x14ac:dyDescent="0.25">
      <c r="A4466">
        <v>2180509</v>
      </c>
      <c r="B4466">
        <v>1</v>
      </c>
      <c r="C4466" t="s">
        <v>77</v>
      </c>
      <c r="D4466" t="s">
        <v>108</v>
      </c>
      <c r="E4466" t="s">
        <v>143</v>
      </c>
      <c r="F4466" t="s">
        <v>13016</v>
      </c>
      <c r="G4466" t="s">
        <v>201</v>
      </c>
      <c r="H4466" t="s">
        <v>47</v>
      </c>
      <c r="I4466" t="s">
        <v>129</v>
      </c>
      <c r="J4466" t="s">
        <v>130</v>
      </c>
      <c r="K4466" t="s">
        <v>131</v>
      </c>
      <c r="L4466" t="s">
        <v>13017</v>
      </c>
      <c r="M4466" t="s">
        <v>13018</v>
      </c>
      <c r="N4466">
        <v>7.4444443999999999E-2</v>
      </c>
      <c r="O4466">
        <v>5</v>
      </c>
      <c r="P4466">
        <v>2498</v>
      </c>
      <c r="Q4466">
        <v>0</v>
      </c>
      <c r="R4466">
        <v>0</v>
      </c>
      <c r="S4466">
        <v>0</v>
      </c>
      <c r="T4466">
        <v>0</v>
      </c>
      <c r="U4466">
        <v>0.372222</v>
      </c>
      <c r="V4466">
        <v>185.962221</v>
      </c>
      <c r="W4466">
        <v>0</v>
      </c>
      <c r="X4466">
        <v>0</v>
      </c>
      <c r="Y4466">
        <v>0</v>
      </c>
      <c r="Z4466">
        <v>0</v>
      </c>
    </row>
    <row r="4467" spans="1:26" x14ac:dyDescent="0.25">
      <c r="A4467">
        <v>2180529</v>
      </c>
      <c r="B4467">
        <v>1</v>
      </c>
      <c r="C4467" t="s">
        <v>76</v>
      </c>
      <c r="D4467" t="s">
        <v>99</v>
      </c>
      <c r="E4467" t="s">
        <v>181</v>
      </c>
      <c r="F4467" t="s">
        <v>13019</v>
      </c>
      <c r="G4467" t="s">
        <v>287</v>
      </c>
      <c r="H4467" t="s">
        <v>46</v>
      </c>
      <c r="I4467" t="s">
        <v>129</v>
      </c>
      <c r="J4467" t="s">
        <v>130</v>
      </c>
      <c r="K4467" t="s">
        <v>131</v>
      </c>
      <c r="L4467" t="s">
        <v>13020</v>
      </c>
      <c r="M4467" t="s">
        <v>13021</v>
      </c>
      <c r="N4467">
        <v>0.60805555499999997</v>
      </c>
      <c r="O4467">
        <v>0</v>
      </c>
      <c r="P4467">
        <v>7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4.2563890000000004</v>
      </c>
      <c r="W4467">
        <v>0</v>
      </c>
      <c r="X4467">
        <v>0</v>
      </c>
      <c r="Y4467">
        <v>0</v>
      </c>
      <c r="Z4467">
        <v>0</v>
      </c>
    </row>
    <row r="4468" spans="1:26" x14ac:dyDescent="0.25">
      <c r="A4468">
        <v>2180520</v>
      </c>
      <c r="B4468">
        <v>1</v>
      </c>
      <c r="C4468" t="s">
        <v>76</v>
      </c>
      <c r="D4468" t="s">
        <v>102</v>
      </c>
      <c r="E4468" t="s">
        <v>181</v>
      </c>
      <c r="F4468" t="s">
        <v>13022</v>
      </c>
      <c r="G4468" t="s">
        <v>194</v>
      </c>
      <c r="H4468" t="s">
        <v>46</v>
      </c>
      <c r="I4468" t="s">
        <v>129</v>
      </c>
      <c r="J4468" t="s">
        <v>130</v>
      </c>
      <c r="K4468" t="s">
        <v>131</v>
      </c>
      <c r="L4468" t="s">
        <v>13023</v>
      </c>
      <c r="M4468" t="s">
        <v>13024</v>
      </c>
      <c r="N4468">
        <v>2.6380555550000002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2.6380560000000002</v>
      </c>
      <c r="W4468">
        <v>0</v>
      </c>
      <c r="X4468">
        <v>0</v>
      </c>
      <c r="Y4468">
        <v>0</v>
      </c>
      <c r="Z4468">
        <v>0</v>
      </c>
    </row>
    <row r="4469" spans="1:26" x14ac:dyDescent="0.25">
      <c r="A4469">
        <v>2180531</v>
      </c>
      <c r="B4469">
        <v>1</v>
      </c>
      <c r="C4469" t="s">
        <v>76</v>
      </c>
      <c r="D4469" t="s">
        <v>96</v>
      </c>
      <c r="E4469" t="s">
        <v>186</v>
      </c>
      <c r="F4469" t="s">
        <v>13025</v>
      </c>
      <c r="G4469" t="s">
        <v>136</v>
      </c>
      <c r="H4469" t="s">
        <v>47</v>
      </c>
      <c r="I4469" t="s">
        <v>129</v>
      </c>
      <c r="J4469" t="s">
        <v>130</v>
      </c>
      <c r="K4469" t="s">
        <v>131</v>
      </c>
      <c r="L4469" t="s">
        <v>13026</v>
      </c>
      <c r="M4469" t="s">
        <v>13027</v>
      </c>
      <c r="N4469">
        <v>2.4047222220000002</v>
      </c>
      <c r="O4469">
        <v>195</v>
      </c>
      <c r="P4469">
        <v>597</v>
      </c>
      <c r="Q4469">
        <v>0</v>
      </c>
      <c r="R4469">
        <v>0</v>
      </c>
      <c r="S4469">
        <v>0</v>
      </c>
      <c r="T4469">
        <v>0</v>
      </c>
      <c r="U4469">
        <v>468.92083300000002</v>
      </c>
      <c r="V4469">
        <v>1435.6191670000001</v>
      </c>
      <c r="W4469">
        <v>0</v>
      </c>
      <c r="X4469">
        <v>0</v>
      </c>
      <c r="Y4469">
        <v>0</v>
      </c>
      <c r="Z4469">
        <v>0</v>
      </c>
    </row>
    <row r="4470" spans="1:26" x14ac:dyDescent="0.25">
      <c r="A4470">
        <v>2180524</v>
      </c>
      <c r="B4470">
        <v>1</v>
      </c>
      <c r="C4470" t="s">
        <v>76</v>
      </c>
      <c r="D4470" t="s">
        <v>103</v>
      </c>
      <c r="E4470" t="s">
        <v>718</v>
      </c>
      <c r="F4470" t="s">
        <v>7558</v>
      </c>
      <c r="G4470" t="s">
        <v>128</v>
      </c>
      <c r="H4470" t="s">
        <v>46</v>
      </c>
      <c r="I4470" t="s">
        <v>129</v>
      </c>
      <c r="J4470" t="s">
        <v>130</v>
      </c>
      <c r="K4470" t="s">
        <v>131</v>
      </c>
      <c r="L4470" t="s">
        <v>13028</v>
      </c>
      <c r="M4470" t="s">
        <v>13029</v>
      </c>
      <c r="N4470">
        <v>4.3972222219999999</v>
      </c>
      <c r="O4470">
        <v>0</v>
      </c>
      <c r="P4470">
        <v>0</v>
      </c>
      <c r="Q4470">
        <v>0</v>
      </c>
      <c r="R4470">
        <v>91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400.147222</v>
      </c>
      <c r="Y4470">
        <v>0</v>
      </c>
      <c r="Z4470">
        <v>0</v>
      </c>
    </row>
    <row r="4471" spans="1:26" x14ac:dyDescent="0.25">
      <c r="A4471">
        <v>2180515</v>
      </c>
      <c r="B4471">
        <v>1</v>
      </c>
      <c r="C4471" t="s">
        <v>76</v>
      </c>
      <c r="D4471" t="s">
        <v>86</v>
      </c>
      <c r="E4471" t="s">
        <v>126</v>
      </c>
      <c r="F4471" t="s">
        <v>13030</v>
      </c>
      <c r="G4471" t="s">
        <v>128</v>
      </c>
      <c r="H4471" t="s">
        <v>46</v>
      </c>
      <c r="I4471" t="s">
        <v>129</v>
      </c>
      <c r="J4471" t="s">
        <v>130</v>
      </c>
      <c r="K4471" t="s">
        <v>131</v>
      </c>
      <c r="L4471" t="s">
        <v>13031</v>
      </c>
      <c r="M4471" t="s">
        <v>13032</v>
      </c>
      <c r="N4471">
        <v>1.4069444440000001</v>
      </c>
      <c r="O4471">
        <v>0</v>
      </c>
      <c r="P4471">
        <v>98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137.88055600000001</v>
      </c>
      <c r="W4471">
        <v>0</v>
      </c>
      <c r="X4471">
        <v>0</v>
      </c>
      <c r="Y4471">
        <v>0</v>
      </c>
      <c r="Z4471">
        <v>0</v>
      </c>
    </row>
    <row r="4472" spans="1:26" x14ac:dyDescent="0.25">
      <c r="A4472">
        <v>2180518</v>
      </c>
      <c r="B4472">
        <v>1</v>
      </c>
      <c r="C4472" t="s">
        <v>77</v>
      </c>
      <c r="D4472" t="s">
        <v>108</v>
      </c>
      <c r="E4472" t="s">
        <v>143</v>
      </c>
      <c r="F4472" t="s">
        <v>13033</v>
      </c>
      <c r="G4472" t="s">
        <v>145</v>
      </c>
      <c r="H4472" t="s">
        <v>47</v>
      </c>
      <c r="I4472" t="s">
        <v>129</v>
      </c>
      <c r="J4472" t="s">
        <v>130</v>
      </c>
      <c r="K4472" t="s">
        <v>131</v>
      </c>
      <c r="L4472" t="s">
        <v>13034</v>
      </c>
      <c r="M4472" t="s">
        <v>13035</v>
      </c>
      <c r="N4472">
        <v>4.2422222219999997</v>
      </c>
      <c r="O4472">
        <v>1</v>
      </c>
      <c r="P4472">
        <v>515</v>
      </c>
      <c r="Q4472">
        <v>0</v>
      </c>
      <c r="R4472">
        <v>0</v>
      </c>
      <c r="S4472">
        <v>0</v>
      </c>
      <c r="T4472">
        <v>0</v>
      </c>
      <c r="U4472">
        <v>4.2422219999999999</v>
      </c>
      <c r="V4472">
        <v>2184.7444439999999</v>
      </c>
      <c r="W4472">
        <v>0</v>
      </c>
      <c r="X4472">
        <v>0</v>
      </c>
      <c r="Y4472">
        <v>0</v>
      </c>
      <c r="Z4472">
        <v>0</v>
      </c>
    </row>
    <row r="4473" spans="1:26" x14ac:dyDescent="0.25">
      <c r="A4473">
        <v>2180528</v>
      </c>
      <c r="B4473">
        <v>1</v>
      </c>
      <c r="C4473" t="s">
        <v>76</v>
      </c>
      <c r="D4473" t="s">
        <v>84</v>
      </c>
      <c r="E4473" t="s">
        <v>126</v>
      </c>
      <c r="F4473" t="s">
        <v>13036</v>
      </c>
      <c r="G4473" t="s">
        <v>128</v>
      </c>
      <c r="H4473" t="s">
        <v>46</v>
      </c>
      <c r="I4473" t="s">
        <v>129</v>
      </c>
      <c r="J4473" t="s">
        <v>130</v>
      </c>
      <c r="K4473" t="s">
        <v>131</v>
      </c>
      <c r="L4473" t="s">
        <v>13037</v>
      </c>
      <c r="M4473" t="s">
        <v>13038</v>
      </c>
      <c r="N4473">
        <v>0.59583333299999997</v>
      </c>
      <c r="O4473">
        <v>0</v>
      </c>
      <c r="P4473">
        <v>70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41.708333000000003</v>
      </c>
      <c r="W4473">
        <v>0</v>
      </c>
      <c r="X4473">
        <v>0</v>
      </c>
      <c r="Y4473">
        <v>0</v>
      </c>
      <c r="Z4473">
        <v>0</v>
      </c>
    </row>
    <row r="4474" spans="1:26" x14ac:dyDescent="0.25">
      <c r="A4474">
        <v>2180690</v>
      </c>
      <c r="B4474">
        <v>1</v>
      </c>
      <c r="C4474" t="s">
        <v>76</v>
      </c>
      <c r="D4474" t="s">
        <v>96</v>
      </c>
      <c r="E4474" t="s">
        <v>181</v>
      </c>
      <c r="F4474" t="s">
        <v>13039</v>
      </c>
      <c r="G4474" t="s">
        <v>183</v>
      </c>
      <c r="H4474" t="s">
        <v>46</v>
      </c>
      <c r="I4474" t="s">
        <v>129</v>
      </c>
      <c r="J4474" t="s">
        <v>130</v>
      </c>
      <c r="K4474" t="s">
        <v>131</v>
      </c>
      <c r="L4474" t="s">
        <v>13040</v>
      </c>
      <c r="M4474" t="s">
        <v>13041</v>
      </c>
      <c r="N4474">
        <v>5.1169444439999996</v>
      </c>
      <c r="O4474">
        <v>0</v>
      </c>
      <c r="P4474">
        <v>1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5.1169440000000002</v>
      </c>
      <c r="W4474">
        <v>0</v>
      </c>
      <c r="X4474">
        <v>0</v>
      </c>
      <c r="Y4474">
        <v>0</v>
      </c>
      <c r="Z4474">
        <v>0</v>
      </c>
    </row>
    <row r="4475" spans="1:26" x14ac:dyDescent="0.25">
      <c r="A4475">
        <v>2180545</v>
      </c>
      <c r="B4475">
        <v>1</v>
      </c>
      <c r="C4475" t="s">
        <v>76</v>
      </c>
      <c r="D4475" t="s">
        <v>99</v>
      </c>
      <c r="E4475" t="s">
        <v>143</v>
      </c>
      <c r="F4475" t="s">
        <v>13042</v>
      </c>
      <c r="G4475" t="s">
        <v>136</v>
      </c>
      <c r="H4475" t="s">
        <v>47</v>
      </c>
      <c r="I4475" t="s">
        <v>129</v>
      </c>
      <c r="J4475" t="s">
        <v>130</v>
      </c>
      <c r="K4475" t="s">
        <v>131</v>
      </c>
      <c r="L4475" t="s">
        <v>13043</v>
      </c>
      <c r="M4475" t="s">
        <v>13044</v>
      </c>
      <c r="N4475">
        <v>0.77805555500000001</v>
      </c>
      <c r="O4475">
        <v>1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0.77805599999999997</v>
      </c>
      <c r="V4475">
        <v>0</v>
      </c>
      <c r="W4475">
        <v>0</v>
      </c>
      <c r="X4475">
        <v>0</v>
      </c>
      <c r="Y4475">
        <v>0</v>
      </c>
      <c r="Z4475">
        <v>0</v>
      </c>
    </row>
    <row r="4476" spans="1:26" x14ac:dyDescent="0.25">
      <c r="A4476">
        <v>2180534</v>
      </c>
      <c r="B4476">
        <v>1</v>
      </c>
      <c r="C4476" t="s">
        <v>76</v>
      </c>
      <c r="D4476" t="s">
        <v>100</v>
      </c>
      <c r="E4476" t="s">
        <v>143</v>
      </c>
      <c r="F4476" t="s">
        <v>13045</v>
      </c>
      <c r="G4476" t="s">
        <v>136</v>
      </c>
      <c r="H4476" t="s">
        <v>47</v>
      </c>
      <c r="I4476" t="s">
        <v>129</v>
      </c>
      <c r="J4476" t="s">
        <v>130</v>
      </c>
      <c r="K4476" t="s">
        <v>131</v>
      </c>
      <c r="L4476" t="s">
        <v>13046</v>
      </c>
      <c r="M4476" t="s">
        <v>13047</v>
      </c>
      <c r="N4476">
        <v>0.60388888799999996</v>
      </c>
      <c r="O4476">
        <v>65</v>
      </c>
      <c r="P4476">
        <v>16</v>
      </c>
      <c r="Q4476">
        <v>0</v>
      </c>
      <c r="R4476">
        <v>0</v>
      </c>
      <c r="S4476">
        <v>0</v>
      </c>
      <c r="T4476">
        <v>0</v>
      </c>
      <c r="U4476">
        <v>39.252777999999999</v>
      </c>
      <c r="V4476">
        <v>9.6622219999999999</v>
      </c>
      <c r="W4476">
        <v>0</v>
      </c>
      <c r="X4476">
        <v>0</v>
      </c>
      <c r="Y4476">
        <v>0</v>
      </c>
      <c r="Z4476">
        <v>0</v>
      </c>
    </row>
    <row r="4477" spans="1:26" x14ac:dyDescent="0.25">
      <c r="A4477">
        <v>2180568</v>
      </c>
      <c r="B4477">
        <v>1</v>
      </c>
      <c r="C4477" t="s">
        <v>76</v>
      </c>
      <c r="D4477" t="s">
        <v>95</v>
      </c>
      <c r="E4477" t="s">
        <v>126</v>
      </c>
      <c r="F4477" t="s">
        <v>13048</v>
      </c>
      <c r="G4477" t="s">
        <v>128</v>
      </c>
      <c r="H4477" t="s">
        <v>46</v>
      </c>
      <c r="I4477" t="s">
        <v>129</v>
      </c>
      <c r="J4477" t="s">
        <v>130</v>
      </c>
      <c r="K4477" t="s">
        <v>131</v>
      </c>
      <c r="L4477" t="s">
        <v>13049</v>
      </c>
      <c r="M4477" t="s">
        <v>13050</v>
      </c>
      <c r="N4477">
        <v>6.9644444439999997</v>
      </c>
      <c r="O4477">
        <v>0</v>
      </c>
      <c r="P4477">
        <v>53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369.11555600000003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2180611</v>
      </c>
      <c r="B4478">
        <v>1</v>
      </c>
      <c r="C4478" t="s">
        <v>76</v>
      </c>
      <c r="D4478" t="s">
        <v>88</v>
      </c>
      <c r="E4478" t="s">
        <v>161</v>
      </c>
      <c r="F4478" t="s">
        <v>13051</v>
      </c>
      <c r="G4478" t="s">
        <v>402</v>
      </c>
      <c r="H4478" t="s">
        <v>46</v>
      </c>
      <c r="I4478" t="s">
        <v>129</v>
      </c>
      <c r="J4478" t="s">
        <v>130</v>
      </c>
      <c r="K4478" t="s">
        <v>131</v>
      </c>
      <c r="L4478" t="s">
        <v>13052</v>
      </c>
      <c r="M4478" t="s">
        <v>13053</v>
      </c>
      <c r="N4478">
        <v>4.8727777769999996</v>
      </c>
      <c r="O4478">
        <v>1</v>
      </c>
      <c r="P4478">
        <v>126</v>
      </c>
      <c r="Q4478">
        <v>0</v>
      </c>
      <c r="R4478">
        <v>0</v>
      </c>
      <c r="S4478">
        <v>0</v>
      </c>
      <c r="T4478">
        <v>0</v>
      </c>
      <c r="U4478">
        <v>4.8727780000000003</v>
      </c>
      <c r="V4478">
        <v>613.97</v>
      </c>
      <c r="W4478">
        <v>0</v>
      </c>
      <c r="X4478">
        <v>0</v>
      </c>
      <c r="Y4478">
        <v>0</v>
      </c>
      <c r="Z4478">
        <v>0</v>
      </c>
    </row>
    <row r="4479" spans="1:26" x14ac:dyDescent="0.25">
      <c r="A4479">
        <v>2180547</v>
      </c>
      <c r="B4479">
        <v>1</v>
      </c>
      <c r="C4479" t="s">
        <v>77</v>
      </c>
      <c r="D4479" t="s">
        <v>109</v>
      </c>
      <c r="E4479" t="s">
        <v>186</v>
      </c>
      <c r="F4479" t="s">
        <v>12890</v>
      </c>
      <c r="G4479" t="s">
        <v>2068</v>
      </c>
      <c r="H4479" t="s">
        <v>47</v>
      </c>
      <c r="I4479" t="s">
        <v>129</v>
      </c>
      <c r="J4479" t="s">
        <v>130</v>
      </c>
      <c r="K4479" t="s">
        <v>131</v>
      </c>
      <c r="L4479" t="s">
        <v>13054</v>
      </c>
      <c r="M4479" t="s">
        <v>13055</v>
      </c>
      <c r="N4479">
        <v>1.905277777</v>
      </c>
      <c r="O4479">
        <v>24</v>
      </c>
      <c r="P4479">
        <v>160</v>
      </c>
      <c r="Q4479">
        <v>0</v>
      </c>
      <c r="R4479">
        <v>0</v>
      </c>
      <c r="S4479">
        <v>0</v>
      </c>
      <c r="T4479">
        <v>0</v>
      </c>
      <c r="U4479">
        <v>45.726666999999999</v>
      </c>
      <c r="V4479">
        <v>304.84444400000001</v>
      </c>
      <c r="W4479">
        <v>0</v>
      </c>
      <c r="X4479">
        <v>0</v>
      </c>
      <c r="Y4479">
        <v>0</v>
      </c>
      <c r="Z4479">
        <v>0</v>
      </c>
    </row>
    <row r="4480" spans="1:26" x14ac:dyDescent="0.25">
      <c r="A4480">
        <v>2180553</v>
      </c>
      <c r="B4480">
        <v>1</v>
      </c>
      <c r="C4480" t="s">
        <v>76</v>
      </c>
      <c r="D4480" t="s">
        <v>78</v>
      </c>
      <c r="E4480" t="s">
        <v>181</v>
      </c>
      <c r="F4480" t="s">
        <v>13056</v>
      </c>
      <c r="G4480" t="s">
        <v>194</v>
      </c>
      <c r="H4480" t="s">
        <v>46</v>
      </c>
      <c r="I4480" t="s">
        <v>129</v>
      </c>
      <c r="J4480" t="s">
        <v>130</v>
      </c>
      <c r="K4480" t="s">
        <v>131</v>
      </c>
      <c r="L4480" t="s">
        <v>13057</v>
      </c>
      <c r="M4480" t="s">
        <v>12980</v>
      </c>
      <c r="N4480">
        <v>1.4611111109999999</v>
      </c>
      <c r="O4480">
        <v>0</v>
      </c>
      <c r="P4480">
        <v>2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2.9222220000000001</v>
      </c>
      <c r="W4480">
        <v>0</v>
      </c>
      <c r="X4480">
        <v>0</v>
      </c>
      <c r="Y4480">
        <v>0</v>
      </c>
      <c r="Z4480">
        <v>0</v>
      </c>
    </row>
    <row r="4481" spans="1:26" x14ac:dyDescent="0.25">
      <c r="A4481">
        <v>2180556</v>
      </c>
      <c r="B4481">
        <v>1</v>
      </c>
      <c r="C4481" t="s">
        <v>77</v>
      </c>
      <c r="D4481" t="s">
        <v>123</v>
      </c>
      <c r="E4481" t="s">
        <v>143</v>
      </c>
      <c r="F4481" t="s">
        <v>13058</v>
      </c>
      <c r="G4481" t="s">
        <v>145</v>
      </c>
      <c r="H4481" t="s">
        <v>47</v>
      </c>
      <c r="I4481" t="s">
        <v>129</v>
      </c>
      <c r="J4481" t="s">
        <v>130</v>
      </c>
      <c r="K4481" t="s">
        <v>131</v>
      </c>
      <c r="L4481" t="s">
        <v>13059</v>
      </c>
      <c r="M4481" t="s">
        <v>13060</v>
      </c>
      <c r="N4481">
        <v>9.9727777769999992</v>
      </c>
      <c r="O4481">
        <v>8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79.782222000000004</v>
      </c>
      <c r="V4481">
        <v>0</v>
      </c>
      <c r="W4481">
        <v>0</v>
      </c>
      <c r="X4481">
        <v>0</v>
      </c>
      <c r="Y4481">
        <v>0</v>
      </c>
      <c r="Z4481">
        <v>0</v>
      </c>
    </row>
    <row r="4482" spans="1:26" x14ac:dyDescent="0.25">
      <c r="A4482">
        <v>2180546</v>
      </c>
      <c r="B4482">
        <v>1</v>
      </c>
      <c r="C4482" t="s">
        <v>76</v>
      </c>
      <c r="D4482" t="s">
        <v>90</v>
      </c>
      <c r="E4482" t="s">
        <v>181</v>
      </c>
      <c r="F4482" t="s">
        <v>13061</v>
      </c>
      <c r="G4482" t="s">
        <v>287</v>
      </c>
      <c r="H4482" t="s">
        <v>46</v>
      </c>
      <c r="I4482" t="s">
        <v>129</v>
      </c>
      <c r="J4482" t="s">
        <v>130</v>
      </c>
      <c r="K4482" t="s">
        <v>131</v>
      </c>
      <c r="L4482" t="s">
        <v>13062</v>
      </c>
      <c r="M4482" t="s">
        <v>13063</v>
      </c>
      <c r="N4482">
        <v>1.6830555549999999</v>
      </c>
      <c r="O4482">
        <v>0</v>
      </c>
      <c r="P4482">
        <v>3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5.0491669999999997</v>
      </c>
      <c r="W4482">
        <v>0</v>
      </c>
      <c r="X4482">
        <v>0</v>
      </c>
      <c r="Y4482">
        <v>0</v>
      </c>
      <c r="Z4482">
        <v>0</v>
      </c>
    </row>
    <row r="4483" spans="1:26" x14ac:dyDescent="0.25">
      <c r="A4483">
        <v>2180548</v>
      </c>
      <c r="B4483">
        <v>1</v>
      </c>
      <c r="C4483" t="s">
        <v>76</v>
      </c>
      <c r="D4483" t="s">
        <v>88</v>
      </c>
      <c r="E4483" t="s">
        <v>181</v>
      </c>
      <c r="F4483" t="s">
        <v>13064</v>
      </c>
      <c r="G4483" t="s">
        <v>194</v>
      </c>
      <c r="H4483" t="s">
        <v>46</v>
      </c>
      <c r="I4483" t="s">
        <v>129</v>
      </c>
      <c r="J4483" t="s">
        <v>130</v>
      </c>
      <c r="K4483" t="s">
        <v>131</v>
      </c>
      <c r="L4483" t="s">
        <v>13065</v>
      </c>
      <c r="M4483" t="s">
        <v>13066</v>
      </c>
      <c r="N4483">
        <v>7.7722222219999999</v>
      </c>
      <c r="O4483">
        <v>0</v>
      </c>
      <c r="P4483">
        <v>1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7.7722220000000002</v>
      </c>
      <c r="W4483">
        <v>0</v>
      </c>
      <c r="X4483">
        <v>0</v>
      </c>
      <c r="Y4483">
        <v>0</v>
      </c>
      <c r="Z4483">
        <v>0</v>
      </c>
    </row>
    <row r="4484" spans="1:26" x14ac:dyDescent="0.25">
      <c r="A4484">
        <v>2180558</v>
      </c>
      <c r="B4484">
        <v>1</v>
      </c>
      <c r="C4484" t="s">
        <v>77</v>
      </c>
      <c r="D4484" t="s">
        <v>108</v>
      </c>
      <c r="E4484" t="s">
        <v>126</v>
      </c>
      <c r="F4484" t="s">
        <v>13067</v>
      </c>
      <c r="G4484" t="s">
        <v>128</v>
      </c>
      <c r="H4484" t="s">
        <v>46</v>
      </c>
      <c r="I4484" t="s">
        <v>129</v>
      </c>
      <c r="J4484" t="s">
        <v>130</v>
      </c>
      <c r="K4484" t="s">
        <v>131</v>
      </c>
      <c r="L4484" t="s">
        <v>13068</v>
      </c>
      <c r="M4484" t="s">
        <v>13069</v>
      </c>
      <c r="N4484">
        <v>1.2675000000000001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14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17.745000000000001</v>
      </c>
    </row>
    <row r="4485" spans="1:26" x14ac:dyDescent="0.25">
      <c r="A4485">
        <v>2180549</v>
      </c>
      <c r="B4485">
        <v>1</v>
      </c>
      <c r="C4485" t="s">
        <v>76</v>
      </c>
      <c r="D4485" t="s">
        <v>88</v>
      </c>
      <c r="E4485" t="s">
        <v>126</v>
      </c>
      <c r="F4485" t="s">
        <v>13070</v>
      </c>
      <c r="G4485" t="s">
        <v>140</v>
      </c>
      <c r="H4485" t="s">
        <v>46</v>
      </c>
      <c r="I4485" t="s">
        <v>129</v>
      </c>
      <c r="J4485" t="s">
        <v>130</v>
      </c>
      <c r="K4485" t="s">
        <v>131</v>
      </c>
      <c r="L4485" t="s">
        <v>13071</v>
      </c>
      <c r="M4485" t="s">
        <v>13072</v>
      </c>
      <c r="N4485">
        <v>5.3336111109999997</v>
      </c>
      <c r="O4485">
        <v>0</v>
      </c>
      <c r="P4485">
        <v>8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42.668889</v>
      </c>
      <c r="W4485">
        <v>0</v>
      </c>
      <c r="X4485">
        <v>0</v>
      </c>
      <c r="Y4485">
        <v>0</v>
      </c>
      <c r="Z4485">
        <v>0</v>
      </c>
    </row>
    <row r="4486" spans="1:26" x14ac:dyDescent="0.25">
      <c r="A4486">
        <v>2180555</v>
      </c>
      <c r="B4486">
        <v>1</v>
      </c>
      <c r="C4486" t="s">
        <v>76</v>
      </c>
      <c r="D4486" t="s">
        <v>78</v>
      </c>
      <c r="E4486" t="s">
        <v>181</v>
      </c>
      <c r="F4486" t="s">
        <v>13073</v>
      </c>
      <c r="G4486" t="s">
        <v>194</v>
      </c>
      <c r="H4486" t="s">
        <v>46</v>
      </c>
      <c r="I4486" t="s">
        <v>129</v>
      </c>
      <c r="J4486" t="s">
        <v>130</v>
      </c>
      <c r="K4486" t="s">
        <v>131</v>
      </c>
      <c r="L4486" t="s">
        <v>13074</v>
      </c>
      <c r="M4486" t="s">
        <v>13075</v>
      </c>
      <c r="N4486">
        <v>3.2138888880000001</v>
      </c>
      <c r="O4486">
        <v>0</v>
      </c>
      <c r="P4486">
        <v>1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3.213889</v>
      </c>
      <c r="W4486">
        <v>0</v>
      </c>
      <c r="X4486">
        <v>0</v>
      </c>
      <c r="Y4486">
        <v>0</v>
      </c>
      <c r="Z4486">
        <v>0</v>
      </c>
    </row>
    <row r="4487" spans="1:26" x14ac:dyDescent="0.25">
      <c r="A4487">
        <v>2180550</v>
      </c>
      <c r="B4487">
        <v>1</v>
      </c>
      <c r="C4487" t="s">
        <v>77</v>
      </c>
      <c r="D4487" t="s">
        <v>123</v>
      </c>
      <c r="E4487" t="s">
        <v>161</v>
      </c>
      <c r="F4487" t="s">
        <v>13076</v>
      </c>
      <c r="G4487" t="s">
        <v>402</v>
      </c>
      <c r="H4487" t="s">
        <v>46</v>
      </c>
      <c r="I4487" t="s">
        <v>129</v>
      </c>
      <c r="J4487" t="s">
        <v>130</v>
      </c>
      <c r="K4487" t="s">
        <v>131</v>
      </c>
      <c r="L4487" t="s">
        <v>13077</v>
      </c>
      <c r="M4487" t="s">
        <v>13078</v>
      </c>
      <c r="N4487">
        <v>12.911666666</v>
      </c>
      <c r="O4487">
        <v>1</v>
      </c>
      <c r="P4487">
        <v>13</v>
      </c>
      <c r="Q4487">
        <v>0</v>
      </c>
      <c r="R4487">
        <v>0</v>
      </c>
      <c r="S4487">
        <v>0</v>
      </c>
      <c r="T4487">
        <v>0</v>
      </c>
      <c r="U4487">
        <v>12.911667</v>
      </c>
      <c r="V4487">
        <v>167.85166699999999</v>
      </c>
      <c r="W4487">
        <v>0</v>
      </c>
      <c r="X4487">
        <v>0</v>
      </c>
      <c r="Y4487">
        <v>0</v>
      </c>
      <c r="Z4487">
        <v>0</v>
      </c>
    </row>
    <row r="4488" spans="1:26" x14ac:dyDescent="0.25">
      <c r="A4488">
        <v>2180574</v>
      </c>
      <c r="B4488">
        <v>1</v>
      </c>
      <c r="C4488" t="s">
        <v>76</v>
      </c>
      <c r="D4488" t="s">
        <v>101</v>
      </c>
      <c r="E4488" t="s">
        <v>126</v>
      </c>
      <c r="F4488" t="s">
        <v>12921</v>
      </c>
      <c r="G4488" t="s">
        <v>128</v>
      </c>
      <c r="H4488" t="s">
        <v>46</v>
      </c>
      <c r="I4488" t="s">
        <v>129</v>
      </c>
      <c r="J4488" t="s">
        <v>130</v>
      </c>
      <c r="K4488" t="s">
        <v>131</v>
      </c>
      <c r="L4488" t="s">
        <v>13079</v>
      </c>
      <c r="M4488" t="s">
        <v>13080</v>
      </c>
      <c r="N4488">
        <v>0.73111111100000004</v>
      </c>
      <c r="O4488">
        <v>0</v>
      </c>
      <c r="P4488">
        <v>79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57.757778000000002</v>
      </c>
      <c r="W4488">
        <v>0</v>
      </c>
      <c r="X4488">
        <v>0</v>
      </c>
      <c r="Y4488">
        <v>0</v>
      </c>
      <c r="Z4488">
        <v>0</v>
      </c>
    </row>
    <row r="4489" spans="1:26" x14ac:dyDescent="0.25">
      <c r="A4489">
        <v>2180557</v>
      </c>
      <c r="B4489">
        <v>1</v>
      </c>
      <c r="C4489" t="s">
        <v>76</v>
      </c>
      <c r="D4489" t="s">
        <v>79</v>
      </c>
      <c r="E4489" t="s">
        <v>181</v>
      </c>
      <c r="F4489" t="s">
        <v>13081</v>
      </c>
      <c r="G4489" t="s">
        <v>183</v>
      </c>
      <c r="H4489" t="s">
        <v>46</v>
      </c>
      <c r="I4489" t="s">
        <v>129</v>
      </c>
      <c r="J4489" t="s">
        <v>130</v>
      </c>
      <c r="K4489" t="s">
        <v>131</v>
      </c>
      <c r="L4489" t="s">
        <v>13082</v>
      </c>
      <c r="M4489" t="s">
        <v>13083</v>
      </c>
      <c r="N4489">
        <v>1.0577777770000001</v>
      </c>
      <c r="O4489">
        <v>0</v>
      </c>
      <c r="P4489">
        <v>14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14.808889000000001</v>
      </c>
      <c r="W4489">
        <v>0</v>
      </c>
      <c r="X4489">
        <v>0</v>
      </c>
      <c r="Y4489">
        <v>0</v>
      </c>
      <c r="Z4489">
        <v>0</v>
      </c>
    </row>
    <row r="4490" spans="1:26" x14ac:dyDescent="0.25">
      <c r="A4490">
        <v>2180571</v>
      </c>
      <c r="B4490">
        <v>1</v>
      </c>
      <c r="C4490" t="s">
        <v>76</v>
      </c>
      <c r="D4490" t="s">
        <v>100</v>
      </c>
      <c r="E4490" t="s">
        <v>161</v>
      </c>
      <c r="F4490" t="s">
        <v>13084</v>
      </c>
      <c r="G4490" t="s">
        <v>640</v>
      </c>
      <c r="H4490" t="s">
        <v>46</v>
      </c>
      <c r="I4490" t="s">
        <v>129</v>
      </c>
      <c r="J4490" t="s">
        <v>130</v>
      </c>
      <c r="K4490" t="s">
        <v>131</v>
      </c>
      <c r="L4490" t="s">
        <v>13085</v>
      </c>
      <c r="M4490" t="s">
        <v>13086</v>
      </c>
      <c r="N4490">
        <v>4.2644444439999996</v>
      </c>
      <c r="O4490">
        <v>0</v>
      </c>
      <c r="P4490">
        <v>48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204.693333</v>
      </c>
      <c r="W4490">
        <v>0</v>
      </c>
      <c r="X4490">
        <v>0</v>
      </c>
      <c r="Y4490">
        <v>0</v>
      </c>
      <c r="Z4490">
        <v>0</v>
      </c>
    </row>
    <row r="4491" spans="1:26" x14ac:dyDescent="0.25">
      <c r="A4491">
        <v>2180676</v>
      </c>
      <c r="B4491">
        <v>1</v>
      </c>
      <c r="C4491" t="s">
        <v>76</v>
      </c>
      <c r="D4491" t="s">
        <v>100</v>
      </c>
      <c r="E4491" t="s">
        <v>126</v>
      </c>
      <c r="F4491" t="s">
        <v>13087</v>
      </c>
      <c r="G4491" t="s">
        <v>128</v>
      </c>
      <c r="H4491" t="s">
        <v>46</v>
      </c>
      <c r="I4491" t="s">
        <v>129</v>
      </c>
      <c r="J4491" t="s">
        <v>130</v>
      </c>
      <c r="K4491" t="s">
        <v>131</v>
      </c>
      <c r="L4491" t="s">
        <v>13088</v>
      </c>
      <c r="M4491" t="s">
        <v>13089</v>
      </c>
      <c r="N4491">
        <v>5.3805555549999999</v>
      </c>
      <c r="O4491">
        <v>0</v>
      </c>
      <c r="P4491">
        <v>10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53.805556000000003</v>
      </c>
      <c r="W4491">
        <v>0</v>
      </c>
      <c r="X4491">
        <v>0</v>
      </c>
      <c r="Y4491">
        <v>0</v>
      </c>
      <c r="Z4491">
        <v>0</v>
      </c>
    </row>
    <row r="4492" spans="1:26" x14ac:dyDescent="0.25">
      <c r="A4492">
        <v>2180566</v>
      </c>
      <c r="B4492">
        <v>1</v>
      </c>
      <c r="C4492" t="s">
        <v>76</v>
      </c>
      <c r="D4492" t="s">
        <v>96</v>
      </c>
      <c r="E4492" t="s">
        <v>186</v>
      </c>
      <c r="F4492" t="s">
        <v>6704</v>
      </c>
      <c r="G4492" t="s">
        <v>136</v>
      </c>
      <c r="H4492" t="s">
        <v>47</v>
      </c>
      <c r="I4492" t="s">
        <v>129</v>
      </c>
      <c r="J4492" t="s">
        <v>130</v>
      </c>
      <c r="K4492" t="s">
        <v>131</v>
      </c>
      <c r="L4492" t="s">
        <v>13090</v>
      </c>
      <c r="M4492" t="s">
        <v>13091</v>
      </c>
      <c r="N4492">
        <v>0.36444444399999998</v>
      </c>
      <c r="O4492">
        <v>27</v>
      </c>
      <c r="P4492">
        <v>1717</v>
      </c>
      <c r="Q4492">
        <v>0</v>
      </c>
      <c r="R4492">
        <v>0</v>
      </c>
      <c r="S4492">
        <v>0</v>
      </c>
      <c r="T4492">
        <v>0</v>
      </c>
      <c r="U4492">
        <v>9.84</v>
      </c>
      <c r="V4492">
        <v>625.75111000000004</v>
      </c>
      <c r="W4492">
        <v>0</v>
      </c>
      <c r="X4492">
        <v>0</v>
      </c>
      <c r="Y4492">
        <v>0</v>
      </c>
      <c r="Z4492">
        <v>0</v>
      </c>
    </row>
    <row r="4493" spans="1:26" x14ac:dyDescent="0.25">
      <c r="A4493">
        <v>2180567</v>
      </c>
      <c r="B4493">
        <v>1</v>
      </c>
      <c r="C4493" t="s">
        <v>76</v>
      </c>
      <c r="D4493" t="s">
        <v>90</v>
      </c>
      <c r="E4493" t="s">
        <v>186</v>
      </c>
      <c r="F4493" t="s">
        <v>7139</v>
      </c>
      <c r="G4493" t="s">
        <v>136</v>
      </c>
      <c r="H4493" t="s">
        <v>47</v>
      </c>
      <c r="I4493" t="s">
        <v>129</v>
      </c>
      <c r="J4493" t="s">
        <v>130</v>
      </c>
      <c r="K4493" t="s">
        <v>131</v>
      </c>
      <c r="L4493" t="s">
        <v>13092</v>
      </c>
      <c r="M4493" t="s">
        <v>13093</v>
      </c>
      <c r="N4493">
        <v>0.23972222200000001</v>
      </c>
      <c r="O4493">
        <v>5</v>
      </c>
      <c r="P4493">
        <v>29</v>
      </c>
      <c r="Q4493">
        <v>7</v>
      </c>
      <c r="R4493">
        <v>7</v>
      </c>
      <c r="S4493">
        <v>93</v>
      </c>
      <c r="T4493">
        <v>1418</v>
      </c>
      <c r="U4493">
        <v>1.1986110000000001</v>
      </c>
      <c r="V4493">
        <v>6.9519440000000001</v>
      </c>
      <c r="W4493">
        <v>1.678056</v>
      </c>
      <c r="X4493">
        <v>1.678056</v>
      </c>
      <c r="Y4493">
        <v>22.294167000000002</v>
      </c>
      <c r="Z4493">
        <v>339.92611099999999</v>
      </c>
    </row>
    <row r="4494" spans="1:26" x14ac:dyDescent="0.25">
      <c r="A4494">
        <v>2180572</v>
      </c>
      <c r="B4494">
        <v>1</v>
      </c>
      <c r="C4494" t="s">
        <v>76</v>
      </c>
      <c r="D4494" t="s">
        <v>81</v>
      </c>
      <c r="E4494" t="s">
        <v>181</v>
      </c>
      <c r="F4494" t="s">
        <v>13094</v>
      </c>
      <c r="G4494" t="s">
        <v>183</v>
      </c>
      <c r="H4494" t="s">
        <v>46</v>
      </c>
      <c r="I4494" t="s">
        <v>129</v>
      </c>
      <c r="J4494" t="s">
        <v>130</v>
      </c>
      <c r="K4494" t="s">
        <v>131</v>
      </c>
      <c r="L4494" t="s">
        <v>13095</v>
      </c>
      <c r="M4494" t="s">
        <v>13096</v>
      </c>
      <c r="N4494">
        <v>2.574166666</v>
      </c>
      <c r="O4494">
        <v>0</v>
      </c>
      <c r="P4494">
        <v>9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23.1675</v>
      </c>
      <c r="W4494">
        <v>0</v>
      </c>
      <c r="X4494">
        <v>0</v>
      </c>
      <c r="Y4494">
        <v>0</v>
      </c>
      <c r="Z4494">
        <v>0</v>
      </c>
    </row>
    <row r="4495" spans="1:26" x14ac:dyDescent="0.25">
      <c r="A4495">
        <v>2180577</v>
      </c>
      <c r="B4495">
        <v>1</v>
      </c>
      <c r="C4495" t="s">
        <v>76</v>
      </c>
      <c r="D4495" t="s">
        <v>94</v>
      </c>
      <c r="E4495" t="s">
        <v>181</v>
      </c>
      <c r="F4495" t="s">
        <v>13097</v>
      </c>
      <c r="G4495" t="s">
        <v>194</v>
      </c>
      <c r="H4495" t="s">
        <v>46</v>
      </c>
      <c r="I4495" t="s">
        <v>129</v>
      </c>
      <c r="J4495" t="s">
        <v>130</v>
      </c>
      <c r="K4495" t="s">
        <v>131</v>
      </c>
      <c r="L4495" t="s">
        <v>13098</v>
      </c>
      <c r="M4495" t="s">
        <v>13099</v>
      </c>
      <c r="N4495">
        <v>2.6436111109999998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2.6436109999999999</v>
      </c>
      <c r="W4495">
        <v>0</v>
      </c>
      <c r="X4495">
        <v>0</v>
      </c>
      <c r="Y4495">
        <v>0</v>
      </c>
      <c r="Z4495">
        <v>0</v>
      </c>
    </row>
    <row r="4496" spans="1:26" x14ac:dyDescent="0.25">
      <c r="A4496">
        <v>2180573</v>
      </c>
      <c r="B4496">
        <v>1</v>
      </c>
      <c r="C4496" t="s">
        <v>76</v>
      </c>
      <c r="D4496" t="s">
        <v>88</v>
      </c>
      <c r="E4496" t="s">
        <v>181</v>
      </c>
      <c r="F4496" t="s">
        <v>5069</v>
      </c>
      <c r="G4496" t="s">
        <v>287</v>
      </c>
      <c r="H4496" t="s">
        <v>46</v>
      </c>
      <c r="I4496" t="s">
        <v>129</v>
      </c>
      <c r="J4496" t="s">
        <v>130</v>
      </c>
      <c r="K4496" t="s">
        <v>131</v>
      </c>
      <c r="L4496" t="s">
        <v>13100</v>
      </c>
      <c r="M4496" t="s">
        <v>13101</v>
      </c>
      <c r="N4496">
        <v>1.6216666660000001</v>
      </c>
      <c r="O4496">
        <v>0</v>
      </c>
      <c r="P4496">
        <v>3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4.8650000000000002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2180698</v>
      </c>
      <c r="B4497">
        <v>1</v>
      </c>
      <c r="C4497" t="s">
        <v>76</v>
      </c>
      <c r="D4497" t="s">
        <v>89</v>
      </c>
      <c r="E4497" t="s">
        <v>126</v>
      </c>
      <c r="F4497" t="s">
        <v>13102</v>
      </c>
      <c r="G4497" t="s">
        <v>269</v>
      </c>
      <c r="H4497" t="s">
        <v>46</v>
      </c>
      <c r="I4497" t="s">
        <v>129</v>
      </c>
      <c r="J4497" t="s">
        <v>130</v>
      </c>
      <c r="K4497" t="s">
        <v>131</v>
      </c>
      <c r="L4497" t="s">
        <v>13103</v>
      </c>
      <c r="M4497" t="s">
        <v>13104</v>
      </c>
      <c r="N4497">
        <v>3.537222222</v>
      </c>
      <c r="O4497">
        <v>0</v>
      </c>
      <c r="P4497">
        <v>2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7.0744439999999997</v>
      </c>
      <c r="W4497">
        <v>0</v>
      </c>
      <c r="X4497">
        <v>0</v>
      </c>
      <c r="Y4497">
        <v>0</v>
      </c>
      <c r="Z4497">
        <v>0</v>
      </c>
    </row>
    <row r="4498" spans="1:26" x14ac:dyDescent="0.25">
      <c r="A4498">
        <v>2180598</v>
      </c>
      <c r="B4498">
        <v>1</v>
      </c>
      <c r="C4498" t="s">
        <v>77</v>
      </c>
      <c r="D4498" t="s">
        <v>112</v>
      </c>
      <c r="E4498" t="s">
        <v>134</v>
      </c>
      <c r="F4498" t="s">
        <v>13105</v>
      </c>
      <c r="G4498" t="s">
        <v>136</v>
      </c>
      <c r="H4498" t="s">
        <v>47</v>
      </c>
      <c r="I4498" t="s">
        <v>129</v>
      </c>
      <c r="J4498" t="s">
        <v>130</v>
      </c>
      <c r="K4498" t="s">
        <v>131</v>
      </c>
      <c r="L4498" t="s">
        <v>13106</v>
      </c>
      <c r="M4498" t="s">
        <v>13107</v>
      </c>
      <c r="N4498">
        <v>0.78083333300000002</v>
      </c>
      <c r="O4498">
        <v>0</v>
      </c>
      <c r="P4498">
        <v>0</v>
      </c>
      <c r="Q4498">
        <v>60</v>
      </c>
      <c r="R4498">
        <v>69</v>
      </c>
      <c r="S4498">
        <v>63</v>
      </c>
      <c r="T4498">
        <v>279</v>
      </c>
      <c r="U4498">
        <v>0</v>
      </c>
      <c r="V4498">
        <v>0</v>
      </c>
      <c r="W4498">
        <v>46.85</v>
      </c>
      <c r="X4498">
        <v>53.877499999999998</v>
      </c>
      <c r="Y4498">
        <v>49.192500000000003</v>
      </c>
      <c r="Z4498">
        <v>217.85249999999999</v>
      </c>
    </row>
    <row r="4499" spans="1:26" x14ac:dyDescent="0.25">
      <c r="A4499">
        <v>2180623</v>
      </c>
      <c r="B4499">
        <v>1</v>
      </c>
      <c r="C4499" t="s">
        <v>76</v>
      </c>
      <c r="D4499" t="s">
        <v>88</v>
      </c>
      <c r="E4499" t="s">
        <v>181</v>
      </c>
      <c r="F4499" t="s">
        <v>13108</v>
      </c>
      <c r="G4499" t="s">
        <v>194</v>
      </c>
      <c r="H4499" t="s">
        <v>46</v>
      </c>
      <c r="I4499" t="s">
        <v>129</v>
      </c>
      <c r="J4499" t="s">
        <v>130</v>
      </c>
      <c r="K4499" t="s">
        <v>131</v>
      </c>
      <c r="L4499" t="s">
        <v>13109</v>
      </c>
      <c r="M4499" t="s">
        <v>13110</v>
      </c>
      <c r="N4499">
        <v>4.4666666660000001</v>
      </c>
      <c r="O4499">
        <v>0</v>
      </c>
      <c r="P4499">
        <v>1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4.4666670000000002</v>
      </c>
      <c r="W4499">
        <v>0</v>
      </c>
      <c r="X4499">
        <v>0</v>
      </c>
      <c r="Y4499">
        <v>0</v>
      </c>
      <c r="Z4499">
        <v>0</v>
      </c>
    </row>
    <row r="4500" spans="1:26" x14ac:dyDescent="0.25">
      <c r="A4500">
        <v>2180600</v>
      </c>
      <c r="B4500">
        <v>1</v>
      </c>
      <c r="C4500" t="s">
        <v>76</v>
      </c>
      <c r="D4500" t="s">
        <v>101</v>
      </c>
      <c r="E4500" t="s">
        <v>718</v>
      </c>
      <c r="F4500" t="s">
        <v>13111</v>
      </c>
      <c r="G4500" t="s">
        <v>128</v>
      </c>
      <c r="H4500" t="s">
        <v>46</v>
      </c>
      <c r="I4500" t="s">
        <v>129</v>
      </c>
      <c r="J4500" t="s">
        <v>130</v>
      </c>
      <c r="K4500" t="s">
        <v>131</v>
      </c>
      <c r="L4500" t="s">
        <v>13112</v>
      </c>
      <c r="M4500" t="s">
        <v>13113</v>
      </c>
      <c r="N4500">
        <v>3.4627777769999999</v>
      </c>
      <c r="O4500">
        <v>0</v>
      </c>
      <c r="P4500">
        <v>39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135.04833300000001</v>
      </c>
      <c r="W4500">
        <v>0</v>
      </c>
      <c r="X4500">
        <v>0</v>
      </c>
      <c r="Y4500">
        <v>0</v>
      </c>
      <c r="Z4500">
        <v>0</v>
      </c>
    </row>
    <row r="4501" spans="1:26" x14ac:dyDescent="0.25">
      <c r="A4501">
        <v>2180683</v>
      </c>
      <c r="B4501">
        <v>1</v>
      </c>
      <c r="C4501" t="s">
        <v>76</v>
      </c>
      <c r="D4501" t="s">
        <v>100</v>
      </c>
      <c r="E4501" t="s">
        <v>126</v>
      </c>
      <c r="F4501" t="s">
        <v>13114</v>
      </c>
      <c r="G4501" t="s">
        <v>128</v>
      </c>
      <c r="H4501" t="s">
        <v>46</v>
      </c>
      <c r="I4501" t="s">
        <v>129</v>
      </c>
      <c r="J4501" t="s">
        <v>130</v>
      </c>
      <c r="K4501" t="s">
        <v>131</v>
      </c>
      <c r="L4501" t="s">
        <v>13115</v>
      </c>
      <c r="M4501" t="s">
        <v>13116</v>
      </c>
      <c r="N4501">
        <v>4.33</v>
      </c>
      <c r="O4501">
        <v>0</v>
      </c>
      <c r="P4501">
        <v>95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411.35</v>
      </c>
      <c r="W4501">
        <v>0</v>
      </c>
      <c r="X4501">
        <v>0</v>
      </c>
      <c r="Y4501">
        <v>0</v>
      </c>
      <c r="Z4501">
        <v>0</v>
      </c>
    </row>
    <row r="4502" spans="1:26" x14ac:dyDescent="0.25">
      <c r="A4502">
        <v>2180581</v>
      </c>
      <c r="B4502">
        <v>1</v>
      </c>
      <c r="C4502" t="s">
        <v>76</v>
      </c>
      <c r="D4502" t="s">
        <v>99</v>
      </c>
      <c r="E4502" t="s">
        <v>161</v>
      </c>
      <c r="F4502" t="s">
        <v>735</v>
      </c>
      <c r="G4502" t="s">
        <v>128</v>
      </c>
      <c r="H4502" t="s">
        <v>46</v>
      </c>
      <c r="I4502" t="s">
        <v>129</v>
      </c>
      <c r="J4502" t="s">
        <v>130</v>
      </c>
      <c r="K4502" t="s">
        <v>131</v>
      </c>
      <c r="L4502" t="s">
        <v>13117</v>
      </c>
      <c r="M4502" t="s">
        <v>13118</v>
      </c>
      <c r="N4502">
        <v>0.66555555499999997</v>
      </c>
      <c r="O4502">
        <v>0</v>
      </c>
      <c r="P4502">
        <v>7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4.6588890000000003</v>
      </c>
      <c r="W4502">
        <v>0</v>
      </c>
      <c r="X4502">
        <v>0</v>
      </c>
      <c r="Y4502">
        <v>0</v>
      </c>
      <c r="Z4502">
        <v>0</v>
      </c>
    </row>
    <row r="4503" spans="1:26" x14ac:dyDescent="0.25">
      <c r="A4503">
        <v>2180695</v>
      </c>
      <c r="B4503">
        <v>1</v>
      </c>
      <c r="C4503" t="s">
        <v>76</v>
      </c>
      <c r="D4503" t="s">
        <v>104</v>
      </c>
      <c r="E4503" t="s">
        <v>181</v>
      </c>
      <c r="F4503" t="s">
        <v>13119</v>
      </c>
      <c r="G4503" t="s">
        <v>194</v>
      </c>
      <c r="H4503" t="s">
        <v>46</v>
      </c>
      <c r="I4503" t="s">
        <v>129</v>
      </c>
      <c r="J4503" t="s">
        <v>130</v>
      </c>
      <c r="K4503" t="s">
        <v>131</v>
      </c>
      <c r="L4503" t="s">
        <v>13120</v>
      </c>
      <c r="M4503" t="s">
        <v>13121</v>
      </c>
      <c r="N4503">
        <v>2.7127777769999999</v>
      </c>
      <c r="O4503">
        <v>0</v>
      </c>
      <c r="P4503">
        <v>0</v>
      </c>
      <c r="Q4503">
        <v>0</v>
      </c>
      <c r="R4503">
        <v>8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21.702221999999999</v>
      </c>
      <c r="Y4503">
        <v>0</v>
      </c>
      <c r="Z4503">
        <v>0</v>
      </c>
    </row>
    <row r="4504" spans="1:26" x14ac:dyDescent="0.25">
      <c r="A4504">
        <v>2180678</v>
      </c>
      <c r="B4504">
        <v>1</v>
      </c>
      <c r="C4504" t="s">
        <v>76</v>
      </c>
      <c r="D4504" t="s">
        <v>100</v>
      </c>
      <c r="E4504" t="s">
        <v>126</v>
      </c>
      <c r="F4504" t="s">
        <v>13122</v>
      </c>
      <c r="G4504" t="s">
        <v>5461</v>
      </c>
      <c r="H4504" t="s">
        <v>46</v>
      </c>
      <c r="I4504" t="s">
        <v>129</v>
      </c>
      <c r="J4504" t="s">
        <v>130</v>
      </c>
      <c r="K4504" t="s">
        <v>131</v>
      </c>
      <c r="L4504" t="s">
        <v>13123</v>
      </c>
      <c r="M4504" t="s">
        <v>13124</v>
      </c>
      <c r="N4504">
        <v>8.943333333</v>
      </c>
      <c r="O4504">
        <v>0</v>
      </c>
      <c r="P4504">
        <v>6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53.66</v>
      </c>
      <c r="W4504">
        <v>0</v>
      </c>
      <c r="X4504">
        <v>0</v>
      </c>
      <c r="Y4504">
        <v>0</v>
      </c>
      <c r="Z4504">
        <v>0</v>
      </c>
    </row>
    <row r="4505" spans="1:26" x14ac:dyDescent="0.25">
      <c r="A4505">
        <v>2180605</v>
      </c>
      <c r="B4505">
        <v>1</v>
      </c>
      <c r="C4505" t="s">
        <v>76</v>
      </c>
      <c r="D4505" t="s">
        <v>93</v>
      </c>
      <c r="E4505" t="s">
        <v>143</v>
      </c>
      <c r="F4505" t="s">
        <v>13125</v>
      </c>
      <c r="G4505" t="s">
        <v>145</v>
      </c>
      <c r="H4505" t="s">
        <v>47</v>
      </c>
      <c r="I4505" t="s">
        <v>129</v>
      </c>
      <c r="J4505" t="s">
        <v>130</v>
      </c>
      <c r="K4505" t="s">
        <v>131</v>
      </c>
      <c r="L4505" t="s">
        <v>13126</v>
      </c>
      <c r="M4505" t="s">
        <v>13127</v>
      </c>
      <c r="N4505">
        <v>2.2422222220000001</v>
      </c>
      <c r="O4505">
        <v>3</v>
      </c>
      <c r="P4505">
        <v>129</v>
      </c>
      <c r="Q4505">
        <v>0</v>
      </c>
      <c r="R4505">
        <v>0</v>
      </c>
      <c r="S4505">
        <v>0</v>
      </c>
      <c r="T4505">
        <v>0</v>
      </c>
      <c r="U4505">
        <v>6.726667</v>
      </c>
      <c r="V4505">
        <v>289.246667</v>
      </c>
      <c r="W4505">
        <v>0</v>
      </c>
      <c r="X4505">
        <v>0</v>
      </c>
      <c r="Y4505">
        <v>0</v>
      </c>
      <c r="Z4505">
        <v>0</v>
      </c>
    </row>
    <row r="4506" spans="1:26" x14ac:dyDescent="0.25">
      <c r="A4506">
        <v>2180621</v>
      </c>
      <c r="B4506">
        <v>1</v>
      </c>
      <c r="C4506" t="s">
        <v>76</v>
      </c>
      <c r="D4506" t="s">
        <v>95</v>
      </c>
      <c r="E4506" t="s">
        <v>181</v>
      </c>
      <c r="F4506" t="s">
        <v>13128</v>
      </c>
      <c r="G4506" t="s">
        <v>194</v>
      </c>
      <c r="H4506" t="s">
        <v>46</v>
      </c>
      <c r="I4506" t="s">
        <v>129</v>
      </c>
      <c r="J4506" t="s">
        <v>130</v>
      </c>
      <c r="K4506" t="s">
        <v>131</v>
      </c>
      <c r="L4506" t="s">
        <v>13129</v>
      </c>
      <c r="M4506" t="s">
        <v>13130</v>
      </c>
      <c r="N4506">
        <v>6.1147222220000002</v>
      </c>
      <c r="O4506">
        <v>0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6.1147220000000004</v>
      </c>
      <c r="Y4506">
        <v>0</v>
      </c>
      <c r="Z4506">
        <v>0</v>
      </c>
    </row>
    <row r="4507" spans="1:26" x14ac:dyDescent="0.25">
      <c r="A4507">
        <v>2180614</v>
      </c>
      <c r="B4507">
        <v>1</v>
      </c>
      <c r="C4507" t="s">
        <v>76</v>
      </c>
      <c r="D4507" t="s">
        <v>103</v>
      </c>
      <c r="E4507" t="s">
        <v>134</v>
      </c>
      <c r="F4507" t="s">
        <v>13131</v>
      </c>
      <c r="G4507" t="s">
        <v>136</v>
      </c>
      <c r="H4507" t="s">
        <v>47</v>
      </c>
      <c r="I4507" t="s">
        <v>129</v>
      </c>
      <c r="J4507" t="s">
        <v>130</v>
      </c>
      <c r="K4507" t="s">
        <v>131</v>
      </c>
      <c r="L4507" t="s">
        <v>13132</v>
      </c>
      <c r="M4507" t="s">
        <v>13133</v>
      </c>
      <c r="N4507">
        <v>4.858333333</v>
      </c>
      <c r="O4507">
        <v>0</v>
      </c>
      <c r="P4507">
        <v>0</v>
      </c>
      <c r="Q4507">
        <v>8</v>
      </c>
      <c r="R4507">
        <v>503</v>
      </c>
      <c r="S4507">
        <v>0</v>
      </c>
      <c r="T4507">
        <v>0</v>
      </c>
      <c r="U4507">
        <v>0</v>
      </c>
      <c r="V4507">
        <v>0</v>
      </c>
      <c r="W4507">
        <v>38.866667</v>
      </c>
      <c r="X4507">
        <v>2443.7416659999999</v>
      </c>
      <c r="Y4507">
        <v>0</v>
      </c>
      <c r="Z4507">
        <v>0</v>
      </c>
    </row>
    <row r="4508" spans="1:26" x14ac:dyDescent="0.25">
      <c r="A4508">
        <v>2180697</v>
      </c>
      <c r="B4508">
        <v>1</v>
      </c>
      <c r="C4508" t="s">
        <v>76</v>
      </c>
      <c r="D4508" t="s">
        <v>104</v>
      </c>
      <c r="E4508" t="s">
        <v>143</v>
      </c>
      <c r="F4508" t="s">
        <v>13134</v>
      </c>
      <c r="G4508" t="s">
        <v>145</v>
      </c>
      <c r="H4508" t="s">
        <v>47</v>
      </c>
      <c r="I4508" t="s">
        <v>129</v>
      </c>
      <c r="J4508" t="s">
        <v>130</v>
      </c>
      <c r="K4508" t="s">
        <v>131</v>
      </c>
      <c r="L4508" t="s">
        <v>13135</v>
      </c>
      <c r="M4508" t="s">
        <v>13136</v>
      </c>
      <c r="N4508">
        <v>5.6050000000000004</v>
      </c>
      <c r="O4508">
        <v>0</v>
      </c>
      <c r="P4508">
        <v>0</v>
      </c>
      <c r="Q4508">
        <v>0</v>
      </c>
      <c r="R4508">
        <v>0</v>
      </c>
      <c r="S4508">
        <v>1</v>
      </c>
      <c r="T4508">
        <v>49</v>
      </c>
      <c r="U4508">
        <v>0</v>
      </c>
      <c r="V4508">
        <v>0</v>
      </c>
      <c r="W4508">
        <v>0</v>
      </c>
      <c r="X4508">
        <v>0</v>
      </c>
      <c r="Y4508">
        <v>5.6050000000000004</v>
      </c>
      <c r="Z4508">
        <v>274.64499999999998</v>
      </c>
    </row>
    <row r="4509" spans="1:26" x14ac:dyDescent="0.25">
      <c r="A4509">
        <v>2180587</v>
      </c>
      <c r="B4509">
        <v>1</v>
      </c>
      <c r="C4509" t="s">
        <v>77</v>
      </c>
      <c r="D4509" t="s">
        <v>111</v>
      </c>
      <c r="E4509" t="s">
        <v>181</v>
      </c>
      <c r="F4509" t="s">
        <v>13137</v>
      </c>
      <c r="G4509" t="s">
        <v>194</v>
      </c>
      <c r="H4509" t="s">
        <v>46</v>
      </c>
      <c r="I4509" t="s">
        <v>129</v>
      </c>
      <c r="J4509" t="s">
        <v>130</v>
      </c>
      <c r="K4509" t="s">
        <v>131</v>
      </c>
      <c r="L4509" t="s">
        <v>13138</v>
      </c>
      <c r="M4509" t="s">
        <v>13139</v>
      </c>
      <c r="N4509">
        <v>3.3433333329999999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1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3.3433329999999999</v>
      </c>
    </row>
    <row r="4510" spans="1:26" x14ac:dyDescent="0.25">
      <c r="A4510">
        <v>2180589</v>
      </c>
      <c r="B4510">
        <v>1</v>
      </c>
      <c r="C4510" t="s">
        <v>76</v>
      </c>
      <c r="D4510" t="s">
        <v>96</v>
      </c>
      <c r="E4510" t="s">
        <v>143</v>
      </c>
      <c r="F4510" t="s">
        <v>13140</v>
      </c>
      <c r="G4510" t="s">
        <v>636</v>
      </c>
      <c r="H4510" t="s">
        <v>47</v>
      </c>
      <c r="I4510" t="s">
        <v>129</v>
      </c>
      <c r="J4510" t="s">
        <v>15</v>
      </c>
      <c r="K4510" t="s">
        <v>131</v>
      </c>
      <c r="L4510" t="s">
        <v>13141</v>
      </c>
      <c r="M4510" t="s">
        <v>13142</v>
      </c>
      <c r="N4510">
        <v>0.85305555499999997</v>
      </c>
      <c r="O4510">
        <v>0</v>
      </c>
      <c r="P4510">
        <v>186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158.66833299999999</v>
      </c>
      <c r="W4510">
        <v>0</v>
      </c>
      <c r="X4510">
        <v>0</v>
      </c>
      <c r="Y4510">
        <v>0</v>
      </c>
      <c r="Z4510">
        <v>0</v>
      </c>
    </row>
    <row r="4511" spans="1:26" x14ac:dyDescent="0.25">
      <c r="A4511">
        <v>2180590</v>
      </c>
      <c r="B4511">
        <v>1</v>
      </c>
      <c r="C4511" t="s">
        <v>77</v>
      </c>
      <c r="D4511" t="s">
        <v>124</v>
      </c>
      <c r="E4511" t="s">
        <v>181</v>
      </c>
      <c r="F4511" t="s">
        <v>13143</v>
      </c>
      <c r="G4511" t="s">
        <v>287</v>
      </c>
      <c r="H4511" t="s">
        <v>46</v>
      </c>
      <c r="I4511" t="s">
        <v>129</v>
      </c>
      <c r="J4511" t="s">
        <v>130</v>
      </c>
      <c r="K4511" t="s">
        <v>131</v>
      </c>
      <c r="L4511" t="s">
        <v>13144</v>
      </c>
      <c r="M4511" t="s">
        <v>13145</v>
      </c>
      <c r="N4511">
        <v>15.526111111000001</v>
      </c>
      <c r="O4511">
        <v>0</v>
      </c>
      <c r="P4511">
        <v>2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31.052222</v>
      </c>
      <c r="W4511">
        <v>0</v>
      </c>
      <c r="X4511">
        <v>0</v>
      </c>
      <c r="Y4511">
        <v>0</v>
      </c>
      <c r="Z4511">
        <v>0</v>
      </c>
    </row>
    <row r="4512" spans="1:26" x14ac:dyDescent="0.25">
      <c r="A4512">
        <v>2180631</v>
      </c>
      <c r="B4512">
        <v>1</v>
      </c>
      <c r="C4512" t="s">
        <v>76</v>
      </c>
      <c r="D4512" t="s">
        <v>103</v>
      </c>
      <c r="E4512" t="s">
        <v>161</v>
      </c>
      <c r="F4512" t="s">
        <v>13146</v>
      </c>
      <c r="G4512" t="s">
        <v>128</v>
      </c>
      <c r="H4512" t="s">
        <v>46</v>
      </c>
      <c r="I4512" t="s">
        <v>129</v>
      </c>
      <c r="J4512" t="s">
        <v>130</v>
      </c>
      <c r="K4512" t="s">
        <v>131</v>
      </c>
      <c r="L4512" t="s">
        <v>13147</v>
      </c>
      <c r="M4512" t="s">
        <v>13148</v>
      </c>
      <c r="N4512">
        <v>5.6952777770000003</v>
      </c>
      <c r="O4512">
        <v>0</v>
      </c>
      <c r="P4512">
        <v>0</v>
      </c>
      <c r="Q4512">
        <v>0</v>
      </c>
      <c r="R4512">
        <v>146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831.51055499999995</v>
      </c>
      <c r="Y4512">
        <v>0</v>
      </c>
      <c r="Z4512">
        <v>0</v>
      </c>
    </row>
    <row r="4513" spans="1:26" x14ac:dyDescent="0.25">
      <c r="A4513">
        <v>2180602</v>
      </c>
      <c r="B4513">
        <v>1</v>
      </c>
      <c r="C4513" t="s">
        <v>77</v>
      </c>
      <c r="D4513" t="s">
        <v>114</v>
      </c>
      <c r="E4513" t="s">
        <v>126</v>
      </c>
      <c r="F4513" t="s">
        <v>13149</v>
      </c>
      <c r="G4513" t="s">
        <v>128</v>
      </c>
      <c r="H4513" t="s">
        <v>46</v>
      </c>
      <c r="I4513" t="s">
        <v>129</v>
      </c>
      <c r="J4513" t="s">
        <v>130</v>
      </c>
      <c r="K4513" t="s">
        <v>131</v>
      </c>
      <c r="L4513" t="s">
        <v>13150</v>
      </c>
      <c r="M4513" t="s">
        <v>13151</v>
      </c>
      <c r="N4513">
        <v>1.477777777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2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2.9555560000000001</v>
      </c>
    </row>
    <row r="4514" spans="1:26" x14ac:dyDescent="0.25">
      <c r="A4514">
        <v>2180594</v>
      </c>
      <c r="B4514">
        <v>1</v>
      </c>
      <c r="C4514" t="s">
        <v>76</v>
      </c>
      <c r="D4514" t="s">
        <v>78</v>
      </c>
      <c r="E4514" t="s">
        <v>161</v>
      </c>
      <c r="F4514" t="s">
        <v>13152</v>
      </c>
      <c r="G4514" t="s">
        <v>269</v>
      </c>
      <c r="H4514" t="s">
        <v>46</v>
      </c>
      <c r="I4514" t="s">
        <v>129</v>
      </c>
      <c r="J4514" t="s">
        <v>130</v>
      </c>
      <c r="K4514" t="s">
        <v>131</v>
      </c>
      <c r="L4514" t="s">
        <v>13153</v>
      </c>
      <c r="M4514" t="s">
        <v>13154</v>
      </c>
      <c r="N4514">
        <v>7.7347222220000003</v>
      </c>
      <c r="O4514">
        <v>1</v>
      </c>
      <c r="P4514">
        <v>490</v>
      </c>
      <c r="Q4514">
        <v>0</v>
      </c>
      <c r="R4514">
        <v>0</v>
      </c>
      <c r="S4514">
        <v>0</v>
      </c>
      <c r="T4514">
        <v>0</v>
      </c>
      <c r="U4514">
        <v>7.7347219999999997</v>
      </c>
      <c r="V4514">
        <v>3790.0138889999998</v>
      </c>
      <c r="W4514">
        <v>0</v>
      </c>
      <c r="X4514">
        <v>0</v>
      </c>
      <c r="Y4514">
        <v>0</v>
      </c>
      <c r="Z4514">
        <v>0</v>
      </c>
    </row>
    <row r="4515" spans="1:26" x14ac:dyDescent="0.25">
      <c r="A4515">
        <v>2180592</v>
      </c>
      <c r="B4515">
        <v>1</v>
      </c>
      <c r="C4515" t="s">
        <v>77</v>
      </c>
      <c r="D4515" t="s">
        <v>124</v>
      </c>
      <c r="E4515" t="s">
        <v>143</v>
      </c>
      <c r="F4515" t="s">
        <v>13155</v>
      </c>
      <c r="G4515" t="s">
        <v>145</v>
      </c>
      <c r="H4515" t="s">
        <v>47</v>
      </c>
      <c r="I4515" t="s">
        <v>129</v>
      </c>
      <c r="J4515" t="s">
        <v>130</v>
      </c>
      <c r="K4515" t="s">
        <v>131</v>
      </c>
      <c r="L4515" t="s">
        <v>13156</v>
      </c>
      <c r="M4515" t="s">
        <v>13157</v>
      </c>
      <c r="N4515">
        <v>17.831388887999999</v>
      </c>
      <c r="O4515">
        <v>25</v>
      </c>
      <c r="P4515">
        <v>196</v>
      </c>
      <c r="Q4515">
        <v>0</v>
      </c>
      <c r="R4515">
        <v>0</v>
      </c>
      <c r="S4515">
        <v>0</v>
      </c>
      <c r="T4515">
        <v>0</v>
      </c>
      <c r="U4515">
        <v>445.78472199999999</v>
      </c>
      <c r="V4515">
        <v>3494.9522219999999</v>
      </c>
      <c r="W4515">
        <v>0</v>
      </c>
      <c r="X4515">
        <v>0</v>
      </c>
      <c r="Y4515">
        <v>0</v>
      </c>
      <c r="Z4515">
        <v>0</v>
      </c>
    </row>
    <row r="4516" spans="1:26" x14ac:dyDescent="0.25">
      <c r="A4516">
        <v>2180595</v>
      </c>
      <c r="B4516">
        <v>1</v>
      </c>
      <c r="C4516" t="s">
        <v>76</v>
      </c>
      <c r="D4516" t="s">
        <v>81</v>
      </c>
      <c r="E4516" t="s">
        <v>181</v>
      </c>
      <c r="F4516" t="s">
        <v>13158</v>
      </c>
      <c r="G4516" t="s">
        <v>183</v>
      </c>
      <c r="H4516" t="s">
        <v>46</v>
      </c>
      <c r="I4516" t="s">
        <v>129</v>
      </c>
      <c r="J4516" t="s">
        <v>130</v>
      </c>
      <c r="K4516" t="s">
        <v>131</v>
      </c>
      <c r="L4516" t="s">
        <v>13159</v>
      </c>
      <c r="M4516" t="s">
        <v>13160</v>
      </c>
      <c r="N4516">
        <v>4.8352777769999999</v>
      </c>
      <c r="O4516">
        <v>0</v>
      </c>
      <c r="P4516">
        <v>5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24.176389</v>
      </c>
      <c r="W4516">
        <v>0</v>
      </c>
      <c r="X4516">
        <v>0</v>
      </c>
      <c r="Y4516">
        <v>0</v>
      </c>
      <c r="Z4516">
        <v>0</v>
      </c>
    </row>
    <row r="4517" spans="1:26" x14ac:dyDescent="0.25">
      <c r="A4517">
        <v>2180604</v>
      </c>
      <c r="B4517">
        <v>1</v>
      </c>
      <c r="C4517" t="s">
        <v>77</v>
      </c>
      <c r="D4517" t="s">
        <v>123</v>
      </c>
      <c r="E4517" t="s">
        <v>126</v>
      </c>
      <c r="F4517" t="s">
        <v>13161</v>
      </c>
      <c r="G4517" t="s">
        <v>140</v>
      </c>
      <c r="H4517" t="s">
        <v>46</v>
      </c>
      <c r="I4517" t="s">
        <v>129</v>
      </c>
      <c r="J4517" t="s">
        <v>130</v>
      </c>
      <c r="K4517" t="s">
        <v>131</v>
      </c>
      <c r="L4517" t="s">
        <v>13162</v>
      </c>
      <c r="M4517" t="s">
        <v>13163</v>
      </c>
      <c r="N4517">
        <v>2.3477777770000001</v>
      </c>
      <c r="O4517">
        <v>0</v>
      </c>
      <c r="P4517">
        <v>31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72.781110999999996</v>
      </c>
      <c r="W4517">
        <v>0</v>
      </c>
      <c r="X4517">
        <v>0</v>
      </c>
      <c r="Y4517">
        <v>0</v>
      </c>
      <c r="Z4517">
        <v>0</v>
      </c>
    </row>
    <row r="4518" spans="1:26" x14ac:dyDescent="0.25">
      <c r="A4518">
        <v>2180635</v>
      </c>
      <c r="B4518">
        <v>1</v>
      </c>
      <c r="C4518" t="s">
        <v>76</v>
      </c>
      <c r="D4518" t="s">
        <v>103</v>
      </c>
      <c r="E4518" t="s">
        <v>126</v>
      </c>
      <c r="F4518" t="s">
        <v>13164</v>
      </c>
      <c r="G4518" t="s">
        <v>128</v>
      </c>
      <c r="H4518" t="s">
        <v>46</v>
      </c>
      <c r="I4518" t="s">
        <v>129</v>
      </c>
      <c r="J4518" t="s">
        <v>130</v>
      </c>
      <c r="K4518" t="s">
        <v>131</v>
      </c>
      <c r="L4518" t="s">
        <v>13165</v>
      </c>
      <c r="M4518" t="s">
        <v>13166</v>
      </c>
      <c r="N4518">
        <v>3.9913888879999999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23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91.801944000000006</v>
      </c>
    </row>
    <row r="4519" spans="1:26" x14ac:dyDescent="0.25">
      <c r="A4519">
        <v>2180597</v>
      </c>
      <c r="B4519">
        <v>1</v>
      </c>
      <c r="C4519" t="s">
        <v>76</v>
      </c>
      <c r="D4519" t="s">
        <v>78</v>
      </c>
      <c r="E4519" t="s">
        <v>718</v>
      </c>
      <c r="F4519" t="s">
        <v>13167</v>
      </c>
      <c r="G4519" t="s">
        <v>128</v>
      </c>
      <c r="H4519" t="s">
        <v>46</v>
      </c>
      <c r="I4519" t="s">
        <v>129</v>
      </c>
      <c r="J4519" t="s">
        <v>130</v>
      </c>
      <c r="K4519" t="s">
        <v>131</v>
      </c>
      <c r="L4519" t="s">
        <v>13168</v>
      </c>
      <c r="M4519" t="s">
        <v>13169</v>
      </c>
      <c r="N4519">
        <v>2.4083333329999999</v>
      </c>
      <c r="O4519">
        <v>0</v>
      </c>
      <c r="P4519">
        <v>72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173.4</v>
      </c>
      <c r="W4519">
        <v>0</v>
      </c>
      <c r="X4519">
        <v>0</v>
      </c>
      <c r="Y4519">
        <v>0</v>
      </c>
      <c r="Z4519">
        <v>0</v>
      </c>
    </row>
    <row r="4520" spans="1:26" x14ac:dyDescent="0.25">
      <c r="A4520">
        <v>2180601</v>
      </c>
      <c r="B4520">
        <v>1</v>
      </c>
      <c r="C4520" t="s">
        <v>77</v>
      </c>
      <c r="D4520" t="s">
        <v>108</v>
      </c>
      <c r="E4520" t="s">
        <v>126</v>
      </c>
      <c r="F4520" t="s">
        <v>13170</v>
      </c>
      <c r="G4520" t="s">
        <v>444</v>
      </c>
      <c r="H4520" t="s">
        <v>46</v>
      </c>
      <c r="I4520" t="s">
        <v>129</v>
      </c>
      <c r="J4520" t="s">
        <v>130</v>
      </c>
      <c r="K4520" t="s">
        <v>131</v>
      </c>
      <c r="L4520" t="s">
        <v>13171</v>
      </c>
      <c r="M4520" t="s">
        <v>13172</v>
      </c>
      <c r="N4520">
        <v>3.2708333330000001</v>
      </c>
      <c r="O4520">
        <v>0</v>
      </c>
      <c r="P4520">
        <v>78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255.125</v>
      </c>
      <c r="W4520">
        <v>0</v>
      </c>
      <c r="X4520">
        <v>0</v>
      </c>
      <c r="Y4520">
        <v>0</v>
      </c>
      <c r="Z4520">
        <v>0</v>
      </c>
    </row>
    <row r="4521" spans="1:26" x14ac:dyDescent="0.25">
      <c r="A4521">
        <v>2180637</v>
      </c>
      <c r="B4521">
        <v>1</v>
      </c>
      <c r="C4521" t="s">
        <v>76</v>
      </c>
      <c r="D4521" t="s">
        <v>101</v>
      </c>
      <c r="E4521" t="s">
        <v>126</v>
      </c>
      <c r="F4521" t="s">
        <v>12921</v>
      </c>
      <c r="G4521" t="s">
        <v>128</v>
      </c>
      <c r="H4521" t="s">
        <v>46</v>
      </c>
      <c r="I4521" t="s">
        <v>129</v>
      </c>
      <c r="J4521" t="s">
        <v>130</v>
      </c>
      <c r="K4521" t="s">
        <v>131</v>
      </c>
      <c r="L4521" t="s">
        <v>13173</v>
      </c>
      <c r="M4521" t="s">
        <v>13174</v>
      </c>
      <c r="N4521">
        <v>3.4241666660000001</v>
      </c>
      <c r="O4521">
        <v>0</v>
      </c>
      <c r="P4521">
        <v>79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270.50916699999999</v>
      </c>
      <c r="W4521">
        <v>0</v>
      </c>
      <c r="X4521">
        <v>0</v>
      </c>
      <c r="Y4521">
        <v>0</v>
      </c>
      <c r="Z4521">
        <v>0</v>
      </c>
    </row>
    <row r="4522" spans="1:26" x14ac:dyDescent="0.25">
      <c r="A4522">
        <v>2180646</v>
      </c>
      <c r="B4522">
        <v>1</v>
      </c>
      <c r="C4522" t="s">
        <v>76</v>
      </c>
      <c r="D4522" t="s">
        <v>101</v>
      </c>
      <c r="E4522" t="s">
        <v>161</v>
      </c>
      <c r="F4522" t="s">
        <v>13175</v>
      </c>
      <c r="G4522" t="s">
        <v>402</v>
      </c>
      <c r="H4522" t="s">
        <v>46</v>
      </c>
      <c r="I4522" t="s">
        <v>129</v>
      </c>
      <c r="J4522" t="s">
        <v>130</v>
      </c>
      <c r="K4522" t="s">
        <v>131</v>
      </c>
      <c r="L4522" t="s">
        <v>13176</v>
      </c>
      <c r="M4522" t="s">
        <v>13177</v>
      </c>
      <c r="N4522">
        <v>2.3377777769999999</v>
      </c>
      <c r="O4522">
        <v>1</v>
      </c>
      <c r="P4522">
        <v>371</v>
      </c>
      <c r="Q4522">
        <v>0</v>
      </c>
      <c r="R4522">
        <v>0</v>
      </c>
      <c r="S4522">
        <v>0</v>
      </c>
      <c r="T4522">
        <v>0</v>
      </c>
      <c r="U4522">
        <v>2.3377780000000001</v>
      </c>
      <c r="V4522">
        <v>867.31555500000002</v>
      </c>
      <c r="W4522">
        <v>0</v>
      </c>
      <c r="X4522">
        <v>0</v>
      </c>
      <c r="Y4522">
        <v>0</v>
      </c>
      <c r="Z4522">
        <v>0</v>
      </c>
    </row>
    <row r="4523" spans="1:26" x14ac:dyDescent="0.25">
      <c r="A4523">
        <v>2180609</v>
      </c>
      <c r="B4523">
        <v>1</v>
      </c>
      <c r="C4523" t="s">
        <v>76</v>
      </c>
      <c r="D4523" t="s">
        <v>86</v>
      </c>
      <c r="E4523" t="s">
        <v>126</v>
      </c>
      <c r="F4523" t="s">
        <v>13178</v>
      </c>
      <c r="G4523" t="s">
        <v>140</v>
      </c>
      <c r="H4523" t="s">
        <v>46</v>
      </c>
      <c r="I4523" t="s">
        <v>129</v>
      </c>
      <c r="J4523" t="s">
        <v>130</v>
      </c>
      <c r="K4523" t="s">
        <v>131</v>
      </c>
      <c r="L4523" t="s">
        <v>13179</v>
      </c>
      <c r="M4523" t="s">
        <v>13180</v>
      </c>
      <c r="N4523">
        <v>2.318333333</v>
      </c>
      <c r="O4523">
        <v>0</v>
      </c>
      <c r="P4523">
        <v>204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472.94</v>
      </c>
      <c r="W4523">
        <v>0</v>
      </c>
      <c r="X4523">
        <v>0</v>
      </c>
      <c r="Y4523">
        <v>0</v>
      </c>
      <c r="Z4523">
        <v>0</v>
      </c>
    </row>
    <row r="4524" spans="1:26" x14ac:dyDescent="0.25">
      <c r="A4524">
        <v>2180699</v>
      </c>
      <c r="B4524">
        <v>1</v>
      </c>
      <c r="C4524" t="s">
        <v>76</v>
      </c>
      <c r="D4524" t="s">
        <v>89</v>
      </c>
      <c r="E4524" t="s">
        <v>126</v>
      </c>
      <c r="F4524" t="s">
        <v>13181</v>
      </c>
      <c r="G4524" t="s">
        <v>128</v>
      </c>
      <c r="H4524" t="s">
        <v>46</v>
      </c>
      <c r="I4524" t="s">
        <v>129</v>
      </c>
      <c r="J4524" t="s">
        <v>130</v>
      </c>
      <c r="K4524" t="s">
        <v>131</v>
      </c>
      <c r="L4524" t="s">
        <v>13182</v>
      </c>
      <c r="M4524" t="s">
        <v>13183</v>
      </c>
      <c r="N4524">
        <v>11.702777777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4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46.811110999999997</v>
      </c>
    </row>
    <row r="4525" spans="1:26" x14ac:dyDescent="0.25">
      <c r="A4525">
        <v>2180673</v>
      </c>
      <c r="B4525">
        <v>1</v>
      </c>
      <c r="C4525" t="s">
        <v>76</v>
      </c>
      <c r="D4525" t="s">
        <v>100</v>
      </c>
      <c r="E4525" t="s">
        <v>181</v>
      </c>
      <c r="F4525" t="s">
        <v>13184</v>
      </c>
      <c r="G4525" t="s">
        <v>183</v>
      </c>
      <c r="H4525" t="s">
        <v>46</v>
      </c>
      <c r="I4525" t="s">
        <v>129</v>
      </c>
      <c r="J4525" t="s">
        <v>130</v>
      </c>
      <c r="K4525" t="s">
        <v>131</v>
      </c>
      <c r="L4525" t="s">
        <v>13185</v>
      </c>
      <c r="M4525" t="s">
        <v>13186</v>
      </c>
      <c r="N4525">
        <v>3.176111111</v>
      </c>
      <c r="O4525">
        <v>0</v>
      </c>
      <c r="P4525">
        <v>3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9.5283329999999999</v>
      </c>
      <c r="W4525">
        <v>0</v>
      </c>
      <c r="X4525">
        <v>0</v>
      </c>
      <c r="Y4525">
        <v>0</v>
      </c>
      <c r="Z4525">
        <v>0</v>
      </c>
    </row>
    <row r="4526" spans="1:26" x14ac:dyDescent="0.25">
      <c r="A4526">
        <v>2180622</v>
      </c>
      <c r="B4526">
        <v>1</v>
      </c>
      <c r="C4526" t="s">
        <v>77</v>
      </c>
      <c r="D4526" t="s">
        <v>119</v>
      </c>
      <c r="E4526" t="s">
        <v>181</v>
      </c>
      <c r="F4526" t="s">
        <v>13187</v>
      </c>
      <c r="G4526" t="s">
        <v>194</v>
      </c>
      <c r="H4526" t="s">
        <v>46</v>
      </c>
      <c r="I4526" t="s">
        <v>129</v>
      </c>
      <c r="J4526" t="s">
        <v>130</v>
      </c>
      <c r="K4526" t="s">
        <v>131</v>
      </c>
      <c r="L4526" t="s">
        <v>13188</v>
      </c>
      <c r="M4526" t="s">
        <v>13189</v>
      </c>
      <c r="N4526">
        <v>2.2183333329999999</v>
      </c>
      <c r="O4526">
        <v>0</v>
      </c>
      <c r="P4526">
        <v>1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2.2183329999999999</v>
      </c>
      <c r="W4526">
        <v>0</v>
      </c>
      <c r="X4526">
        <v>0</v>
      </c>
      <c r="Y4526">
        <v>0</v>
      </c>
      <c r="Z4526">
        <v>0</v>
      </c>
    </row>
    <row r="4527" spans="1:26" x14ac:dyDescent="0.25">
      <c r="A4527">
        <v>2180640</v>
      </c>
      <c r="B4527">
        <v>1</v>
      </c>
      <c r="C4527" t="s">
        <v>77</v>
      </c>
      <c r="D4527" t="s">
        <v>115</v>
      </c>
      <c r="E4527" t="s">
        <v>134</v>
      </c>
      <c r="F4527" t="s">
        <v>13190</v>
      </c>
      <c r="G4527" t="s">
        <v>136</v>
      </c>
      <c r="H4527" t="s">
        <v>47</v>
      </c>
      <c r="I4527" t="s">
        <v>129</v>
      </c>
      <c r="J4527" t="s">
        <v>130</v>
      </c>
      <c r="K4527" t="s">
        <v>131</v>
      </c>
      <c r="L4527" t="s">
        <v>13191</v>
      </c>
      <c r="M4527" t="s">
        <v>13192</v>
      </c>
      <c r="N4527">
        <v>0.61944444399999998</v>
      </c>
      <c r="O4527">
        <v>0</v>
      </c>
      <c r="P4527">
        <v>0</v>
      </c>
      <c r="Q4527">
        <v>19</v>
      </c>
      <c r="R4527">
        <v>12</v>
      </c>
      <c r="S4527">
        <v>59</v>
      </c>
      <c r="T4527">
        <v>1104</v>
      </c>
      <c r="U4527">
        <v>0</v>
      </c>
      <c r="V4527">
        <v>0</v>
      </c>
      <c r="W4527">
        <v>11.769444</v>
      </c>
      <c r="X4527">
        <v>7.4333330000000002</v>
      </c>
      <c r="Y4527">
        <v>36.547221999999998</v>
      </c>
      <c r="Z4527">
        <v>683.86666600000001</v>
      </c>
    </row>
    <row r="4528" spans="1:26" x14ac:dyDescent="0.25">
      <c r="A4528">
        <v>2180630</v>
      </c>
      <c r="B4528">
        <v>1</v>
      </c>
      <c r="C4528" t="s">
        <v>76</v>
      </c>
      <c r="D4528" t="s">
        <v>86</v>
      </c>
      <c r="E4528" t="s">
        <v>181</v>
      </c>
      <c r="F4528" t="s">
        <v>13193</v>
      </c>
      <c r="G4528" t="s">
        <v>194</v>
      </c>
      <c r="H4528" t="s">
        <v>46</v>
      </c>
      <c r="I4528" t="s">
        <v>129</v>
      </c>
      <c r="J4528" t="s">
        <v>130</v>
      </c>
      <c r="K4528" t="s">
        <v>131</v>
      </c>
      <c r="L4528" t="s">
        <v>13194</v>
      </c>
      <c r="M4528" t="s">
        <v>13195</v>
      </c>
      <c r="N4528">
        <v>2.6974999999999998</v>
      </c>
      <c r="O4528">
        <v>0</v>
      </c>
      <c r="P4528">
        <v>5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13.487500000000001</v>
      </c>
      <c r="W4528">
        <v>0</v>
      </c>
      <c r="X4528">
        <v>0</v>
      </c>
      <c r="Y4528">
        <v>0</v>
      </c>
      <c r="Z4528">
        <v>0</v>
      </c>
    </row>
    <row r="4529" spans="1:26" x14ac:dyDescent="0.25">
      <c r="A4529">
        <v>2180627</v>
      </c>
      <c r="B4529">
        <v>1</v>
      </c>
      <c r="C4529" t="s">
        <v>76</v>
      </c>
      <c r="D4529" t="s">
        <v>103</v>
      </c>
      <c r="E4529" t="s">
        <v>181</v>
      </c>
      <c r="F4529" t="s">
        <v>13196</v>
      </c>
      <c r="G4529" t="s">
        <v>183</v>
      </c>
      <c r="H4529" t="s">
        <v>46</v>
      </c>
      <c r="I4529" t="s">
        <v>129</v>
      </c>
      <c r="J4529" t="s">
        <v>130</v>
      </c>
      <c r="K4529" t="s">
        <v>131</v>
      </c>
      <c r="L4529" t="s">
        <v>13197</v>
      </c>
      <c r="M4529" t="s">
        <v>13198</v>
      </c>
      <c r="N4529">
        <v>3.0902777769999998</v>
      </c>
      <c r="O4529">
        <v>0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3.0902780000000001</v>
      </c>
      <c r="Y4529">
        <v>0</v>
      </c>
      <c r="Z4529">
        <v>0</v>
      </c>
    </row>
    <row r="4530" spans="1:26" x14ac:dyDescent="0.25">
      <c r="A4530">
        <v>2180628</v>
      </c>
      <c r="B4530">
        <v>1</v>
      </c>
      <c r="C4530" t="s">
        <v>77</v>
      </c>
      <c r="D4530" t="s">
        <v>116</v>
      </c>
      <c r="E4530" t="s">
        <v>134</v>
      </c>
      <c r="F4530" t="s">
        <v>13199</v>
      </c>
      <c r="G4530" t="s">
        <v>136</v>
      </c>
      <c r="H4530" t="s">
        <v>47</v>
      </c>
      <c r="I4530" t="s">
        <v>129</v>
      </c>
      <c r="J4530" t="s">
        <v>130</v>
      </c>
      <c r="K4530" t="s">
        <v>131</v>
      </c>
      <c r="L4530" t="s">
        <v>13200</v>
      </c>
      <c r="M4530" t="s">
        <v>13201</v>
      </c>
      <c r="N4530">
        <v>0.88527777699999999</v>
      </c>
      <c r="O4530">
        <v>32</v>
      </c>
      <c r="P4530">
        <v>0</v>
      </c>
      <c r="Q4530">
        <v>0</v>
      </c>
      <c r="R4530">
        <v>0</v>
      </c>
      <c r="S4530">
        <v>24</v>
      </c>
      <c r="T4530">
        <v>236</v>
      </c>
      <c r="U4530">
        <v>28.328889</v>
      </c>
      <c r="V4530">
        <v>0</v>
      </c>
      <c r="W4530">
        <v>0</v>
      </c>
      <c r="X4530">
        <v>0</v>
      </c>
      <c r="Y4530">
        <v>21.246666999999999</v>
      </c>
      <c r="Z4530">
        <v>208.925555</v>
      </c>
    </row>
    <row r="4531" spans="1:26" x14ac:dyDescent="0.25">
      <c r="A4531">
        <v>2180660</v>
      </c>
      <c r="B4531">
        <v>1</v>
      </c>
      <c r="C4531" t="s">
        <v>76</v>
      </c>
      <c r="D4531" t="s">
        <v>90</v>
      </c>
      <c r="E4531" t="s">
        <v>181</v>
      </c>
      <c r="F4531" t="s">
        <v>13202</v>
      </c>
      <c r="G4531" t="s">
        <v>194</v>
      </c>
      <c r="H4531" t="s">
        <v>46</v>
      </c>
      <c r="I4531" t="s">
        <v>129</v>
      </c>
      <c r="J4531" t="s">
        <v>130</v>
      </c>
      <c r="K4531" t="s">
        <v>131</v>
      </c>
      <c r="L4531" t="s">
        <v>13203</v>
      </c>
      <c r="M4531" t="s">
        <v>13204</v>
      </c>
      <c r="N4531">
        <v>2.4794444439999999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1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2.479444</v>
      </c>
    </row>
    <row r="4532" spans="1:26" x14ac:dyDescent="0.25">
      <c r="A4532">
        <v>2180629</v>
      </c>
      <c r="B4532">
        <v>1</v>
      </c>
      <c r="C4532" t="s">
        <v>77</v>
      </c>
      <c r="D4532" t="s">
        <v>112</v>
      </c>
      <c r="E4532" t="s">
        <v>126</v>
      </c>
      <c r="F4532" t="s">
        <v>13205</v>
      </c>
      <c r="G4532" t="s">
        <v>128</v>
      </c>
      <c r="H4532" t="s">
        <v>46</v>
      </c>
      <c r="I4532" t="s">
        <v>129</v>
      </c>
      <c r="J4532" t="s">
        <v>130</v>
      </c>
      <c r="K4532" t="s">
        <v>131</v>
      </c>
      <c r="L4532" t="s">
        <v>13206</v>
      </c>
      <c r="M4532" t="s">
        <v>13207</v>
      </c>
      <c r="N4532">
        <v>0.79416666599999997</v>
      </c>
      <c r="O4532">
        <v>0</v>
      </c>
      <c r="P4532">
        <v>0</v>
      </c>
      <c r="Q4532">
        <v>0</v>
      </c>
      <c r="R4532">
        <v>85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67.504166999999995</v>
      </c>
      <c r="Y4532">
        <v>0</v>
      </c>
      <c r="Z4532">
        <v>0</v>
      </c>
    </row>
    <row r="4533" spans="1:26" x14ac:dyDescent="0.25">
      <c r="A4533">
        <v>2180634</v>
      </c>
      <c r="B4533">
        <v>1</v>
      </c>
      <c r="C4533" t="s">
        <v>76</v>
      </c>
      <c r="D4533" t="s">
        <v>81</v>
      </c>
      <c r="E4533" t="s">
        <v>718</v>
      </c>
      <c r="F4533" t="s">
        <v>13208</v>
      </c>
      <c r="G4533" t="s">
        <v>269</v>
      </c>
      <c r="H4533" t="s">
        <v>46</v>
      </c>
      <c r="I4533" t="s">
        <v>129</v>
      </c>
      <c r="J4533" t="s">
        <v>130</v>
      </c>
      <c r="K4533" t="s">
        <v>131</v>
      </c>
      <c r="L4533" t="s">
        <v>13209</v>
      </c>
      <c r="M4533" t="s">
        <v>13210</v>
      </c>
      <c r="N4533">
        <v>8.0755555549999993</v>
      </c>
      <c r="O4533">
        <v>0</v>
      </c>
      <c r="P4533">
        <v>28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226.115556</v>
      </c>
      <c r="W4533">
        <v>0</v>
      </c>
      <c r="X4533">
        <v>0</v>
      </c>
      <c r="Y4533">
        <v>0</v>
      </c>
      <c r="Z4533">
        <v>0</v>
      </c>
    </row>
    <row r="4534" spans="1:26" x14ac:dyDescent="0.25">
      <c r="A4534">
        <v>2180638</v>
      </c>
      <c r="B4534">
        <v>1</v>
      </c>
      <c r="C4534" t="s">
        <v>77</v>
      </c>
      <c r="D4534" t="s">
        <v>109</v>
      </c>
      <c r="E4534" t="s">
        <v>126</v>
      </c>
      <c r="F4534" t="s">
        <v>13211</v>
      </c>
      <c r="G4534" t="s">
        <v>671</v>
      </c>
      <c r="H4534" t="s">
        <v>46</v>
      </c>
      <c r="I4534" t="s">
        <v>129</v>
      </c>
      <c r="J4534" t="s">
        <v>130</v>
      </c>
      <c r="K4534" t="s">
        <v>131</v>
      </c>
      <c r="L4534" t="s">
        <v>13212</v>
      </c>
      <c r="M4534" t="s">
        <v>13213</v>
      </c>
      <c r="N4534">
        <v>4.7613888879999999</v>
      </c>
      <c r="O4534">
        <v>0</v>
      </c>
      <c r="P4534">
        <v>0</v>
      </c>
      <c r="Q4534">
        <v>0</v>
      </c>
      <c r="R4534">
        <v>53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252.353611</v>
      </c>
      <c r="Y4534">
        <v>0</v>
      </c>
      <c r="Z4534">
        <v>0</v>
      </c>
    </row>
    <row r="4535" spans="1:26" x14ac:dyDescent="0.25">
      <c r="A4535">
        <v>2180644</v>
      </c>
      <c r="B4535">
        <v>1</v>
      </c>
      <c r="C4535" t="s">
        <v>76</v>
      </c>
      <c r="D4535" t="s">
        <v>106</v>
      </c>
      <c r="E4535" t="s">
        <v>718</v>
      </c>
      <c r="F4535" t="s">
        <v>13214</v>
      </c>
      <c r="G4535" t="s">
        <v>128</v>
      </c>
      <c r="H4535" t="s">
        <v>46</v>
      </c>
      <c r="I4535" t="s">
        <v>129</v>
      </c>
      <c r="J4535" t="s">
        <v>130</v>
      </c>
      <c r="K4535" t="s">
        <v>131</v>
      </c>
      <c r="L4535" t="s">
        <v>13215</v>
      </c>
      <c r="M4535" t="s">
        <v>13216</v>
      </c>
      <c r="N4535">
        <v>1.851388888</v>
      </c>
      <c r="O4535">
        <v>0</v>
      </c>
      <c r="P4535">
        <v>80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148.11111099999999</v>
      </c>
      <c r="W4535">
        <v>0</v>
      </c>
      <c r="X4535">
        <v>0</v>
      </c>
      <c r="Y4535">
        <v>0</v>
      </c>
      <c r="Z4535">
        <v>0</v>
      </c>
    </row>
    <row r="4536" spans="1:26" x14ac:dyDescent="0.25">
      <c r="A4536">
        <v>2180647</v>
      </c>
      <c r="B4536">
        <v>1</v>
      </c>
      <c r="C4536" t="s">
        <v>77</v>
      </c>
      <c r="D4536" t="s">
        <v>117</v>
      </c>
      <c r="E4536" t="s">
        <v>181</v>
      </c>
      <c r="F4536" t="s">
        <v>13217</v>
      </c>
      <c r="G4536" t="s">
        <v>194</v>
      </c>
      <c r="H4536" t="s">
        <v>46</v>
      </c>
      <c r="I4536" t="s">
        <v>129</v>
      </c>
      <c r="J4536" t="s">
        <v>130</v>
      </c>
      <c r="K4536" t="s">
        <v>131</v>
      </c>
      <c r="L4536" t="s">
        <v>13218</v>
      </c>
      <c r="M4536" t="s">
        <v>13219</v>
      </c>
      <c r="N4536">
        <v>0.90500000000000003</v>
      </c>
      <c r="O4536">
        <v>0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0.90500000000000003</v>
      </c>
      <c r="Y4536">
        <v>0</v>
      </c>
      <c r="Z4536">
        <v>0</v>
      </c>
    </row>
    <row r="4537" spans="1:26" x14ac:dyDescent="0.25">
      <c r="A4537">
        <v>2180642</v>
      </c>
      <c r="B4537">
        <v>1</v>
      </c>
      <c r="C4537" t="s">
        <v>77</v>
      </c>
      <c r="D4537" t="s">
        <v>124</v>
      </c>
      <c r="E4537" t="s">
        <v>143</v>
      </c>
      <c r="F4537" t="s">
        <v>13220</v>
      </c>
      <c r="G4537" t="s">
        <v>145</v>
      </c>
      <c r="H4537" t="s">
        <v>47</v>
      </c>
      <c r="I4537" t="s">
        <v>129</v>
      </c>
      <c r="J4537" t="s">
        <v>130</v>
      </c>
      <c r="K4537" t="s">
        <v>131</v>
      </c>
      <c r="L4537" t="s">
        <v>13221</v>
      </c>
      <c r="M4537" t="s">
        <v>13222</v>
      </c>
      <c r="N4537">
        <v>12.945555555</v>
      </c>
      <c r="O4537">
        <v>1</v>
      </c>
      <c r="P4537">
        <v>330</v>
      </c>
      <c r="Q4537">
        <v>0</v>
      </c>
      <c r="R4537">
        <v>0</v>
      </c>
      <c r="S4537">
        <v>0</v>
      </c>
      <c r="T4537">
        <v>0</v>
      </c>
      <c r="U4537">
        <v>12.945556</v>
      </c>
      <c r="V4537">
        <v>4272.0333330000003</v>
      </c>
      <c r="W4537">
        <v>0</v>
      </c>
      <c r="X4537">
        <v>0</v>
      </c>
      <c r="Y4537">
        <v>0</v>
      </c>
      <c r="Z4537">
        <v>0</v>
      </c>
    </row>
    <row r="4538" spans="1:26" x14ac:dyDescent="0.25">
      <c r="A4538">
        <v>2180649</v>
      </c>
      <c r="B4538">
        <v>1</v>
      </c>
      <c r="C4538" t="s">
        <v>77</v>
      </c>
      <c r="D4538" t="s">
        <v>123</v>
      </c>
      <c r="E4538" t="s">
        <v>126</v>
      </c>
      <c r="F4538" t="s">
        <v>8346</v>
      </c>
      <c r="G4538" t="s">
        <v>140</v>
      </c>
      <c r="H4538" t="s">
        <v>46</v>
      </c>
      <c r="I4538" t="s">
        <v>129</v>
      </c>
      <c r="J4538" t="s">
        <v>130</v>
      </c>
      <c r="K4538" t="s">
        <v>131</v>
      </c>
      <c r="L4538" t="s">
        <v>13223</v>
      </c>
      <c r="M4538" t="s">
        <v>13224</v>
      </c>
      <c r="N4538">
        <v>9.1533333330000008</v>
      </c>
      <c r="O4538">
        <v>0</v>
      </c>
      <c r="P4538">
        <v>51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466.82</v>
      </c>
      <c r="W4538">
        <v>0</v>
      </c>
      <c r="X4538">
        <v>0</v>
      </c>
      <c r="Y4538">
        <v>0</v>
      </c>
      <c r="Z4538">
        <v>0</v>
      </c>
    </row>
    <row r="4539" spans="1:26" x14ac:dyDescent="0.25">
      <c r="A4539">
        <v>2180643</v>
      </c>
      <c r="B4539">
        <v>1</v>
      </c>
      <c r="C4539" t="s">
        <v>77</v>
      </c>
      <c r="D4539" t="s">
        <v>124</v>
      </c>
      <c r="E4539" t="s">
        <v>186</v>
      </c>
      <c r="F4539" t="s">
        <v>12932</v>
      </c>
      <c r="G4539" t="s">
        <v>136</v>
      </c>
      <c r="H4539" t="s">
        <v>47</v>
      </c>
      <c r="I4539" t="s">
        <v>129</v>
      </c>
      <c r="J4539" t="s">
        <v>130</v>
      </c>
      <c r="K4539" t="s">
        <v>131</v>
      </c>
      <c r="L4539" t="s">
        <v>13225</v>
      </c>
      <c r="M4539" t="s">
        <v>13226</v>
      </c>
      <c r="N4539">
        <v>2.043055555</v>
      </c>
      <c r="O4539">
        <v>80</v>
      </c>
      <c r="P4539">
        <v>102</v>
      </c>
      <c r="Q4539">
        <v>0</v>
      </c>
      <c r="R4539">
        <v>0</v>
      </c>
      <c r="S4539">
        <v>0</v>
      </c>
      <c r="T4539">
        <v>0</v>
      </c>
      <c r="U4539">
        <v>163.444444</v>
      </c>
      <c r="V4539">
        <v>208.39166700000001</v>
      </c>
      <c r="W4539">
        <v>0</v>
      </c>
      <c r="X4539">
        <v>0</v>
      </c>
      <c r="Y4539">
        <v>0</v>
      </c>
      <c r="Z4539">
        <v>0</v>
      </c>
    </row>
    <row r="4540" spans="1:26" x14ac:dyDescent="0.25">
      <c r="A4540">
        <v>2180648</v>
      </c>
      <c r="B4540">
        <v>1</v>
      </c>
      <c r="C4540" t="s">
        <v>77</v>
      </c>
      <c r="D4540" t="s">
        <v>113</v>
      </c>
      <c r="E4540" t="s">
        <v>126</v>
      </c>
      <c r="F4540" t="s">
        <v>13227</v>
      </c>
      <c r="G4540" t="s">
        <v>140</v>
      </c>
      <c r="H4540" t="s">
        <v>46</v>
      </c>
      <c r="I4540" t="s">
        <v>129</v>
      </c>
      <c r="J4540" t="s">
        <v>130</v>
      </c>
      <c r="K4540" t="s">
        <v>131</v>
      </c>
      <c r="L4540" t="s">
        <v>13228</v>
      </c>
      <c r="M4540" t="s">
        <v>13229</v>
      </c>
      <c r="N4540">
        <v>0.836388888</v>
      </c>
      <c r="O4540">
        <v>0</v>
      </c>
      <c r="P4540">
        <v>0</v>
      </c>
      <c r="Q4540">
        <v>0</v>
      </c>
      <c r="R4540">
        <v>29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24.255278000000001</v>
      </c>
      <c r="Y4540">
        <v>0</v>
      </c>
      <c r="Z4540">
        <v>0</v>
      </c>
    </row>
    <row r="4541" spans="1:26" x14ac:dyDescent="0.25">
      <c r="A4541">
        <v>2180668</v>
      </c>
      <c r="B4541">
        <v>1</v>
      </c>
      <c r="C4541" t="s">
        <v>76</v>
      </c>
      <c r="D4541" t="s">
        <v>102</v>
      </c>
      <c r="E4541" t="s">
        <v>126</v>
      </c>
      <c r="F4541" t="s">
        <v>13230</v>
      </c>
      <c r="G4541" t="s">
        <v>128</v>
      </c>
      <c r="H4541" t="s">
        <v>46</v>
      </c>
      <c r="I4541" t="s">
        <v>129</v>
      </c>
      <c r="J4541" t="s">
        <v>130</v>
      </c>
      <c r="K4541" t="s">
        <v>131</v>
      </c>
      <c r="L4541" t="s">
        <v>13231</v>
      </c>
      <c r="M4541" t="s">
        <v>13232</v>
      </c>
      <c r="N4541">
        <v>1.98</v>
      </c>
      <c r="O4541">
        <v>0</v>
      </c>
      <c r="P4541">
        <v>22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43.56</v>
      </c>
      <c r="W4541">
        <v>0</v>
      </c>
      <c r="X4541">
        <v>0</v>
      </c>
      <c r="Y4541">
        <v>0</v>
      </c>
      <c r="Z4541">
        <v>0</v>
      </c>
    </row>
    <row r="4542" spans="1:26" x14ac:dyDescent="0.25">
      <c r="A4542">
        <v>2180669</v>
      </c>
      <c r="B4542">
        <v>1</v>
      </c>
      <c r="C4542" t="s">
        <v>76</v>
      </c>
      <c r="D4542" t="s">
        <v>102</v>
      </c>
      <c r="E4542" t="s">
        <v>181</v>
      </c>
      <c r="F4542" t="s">
        <v>13233</v>
      </c>
      <c r="G4542" t="s">
        <v>194</v>
      </c>
      <c r="H4542" t="s">
        <v>46</v>
      </c>
      <c r="I4542" t="s">
        <v>129</v>
      </c>
      <c r="J4542" t="s">
        <v>130</v>
      </c>
      <c r="K4542" t="s">
        <v>131</v>
      </c>
      <c r="L4542" t="s">
        <v>13234</v>
      </c>
      <c r="M4542" t="s">
        <v>13235</v>
      </c>
      <c r="N4542">
        <v>2.1527777769999998</v>
      </c>
      <c r="O4542">
        <v>0</v>
      </c>
      <c r="P4542">
        <v>2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4.3055560000000002</v>
      </c>
      <c r="W4542">
        <v>0</v>
      </c>
      <c r="X4542">
        <v>0</v>
      </c>
      <c r="Y4542">
        <v>0</v>
      </c>
      <c r="Z4542">
        <v>0</v>
      </c>
    </row>
    <row r="4543" spans="1:26" x14ac:dyDescent="0.25">
      <c r="A4543">
        <v>2180665</v>
      </c>
      <c r="B4543">
        <v>1</v>
      </c>
      <c r="C4543" t="s">
        <v>76</v>
      </c>
      <c r="D4543" t="s">
        <v>81</v>
      </c>
      <c r="E4543" t="s">
        <v>181</v>
      </c>
      <c r="F4543" t="s">
        <v>13236</v>
      </c>
      <c r="G4543" t="s">
        <v>194</v>
      </c>
      <c r="H4543" t="s">
        <v>46</v>
      </c>
      <c r="I4543" t="s">
        <v>129</v>
      </c>
      <c r="J4543" t="s">
        <v>130</v>
      </c>
      <c r="K4543" t="s">
        <v>131</v>
      </c>
      <c r="L4543" t="s">
        <v>13237</v>
      </c>
      <c r="M4543" t="s">
        <v>13238</v>
      </c>
      <c r="N4543">
        <v>3.2522222219999999</v>
      </c>
      <c r="O4543">
        <v>0</v>
      </c>
      <c r="P4543">
        <v>12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39.026667000000003</v>
      </c>
      <c r="W4543">
        <v>0</v>
      </c>
      <c r="X4543">
        <v>0</v>
      </c>
      <c r="Y4543">
        <v>0</v>
      </c>
      <c r="Z4543">
        <v>0</v>
      </c>
    </row>
    <row r="4544" spans="1:26" x14ac:dyDescent="0.25">
      <c r="A4544">
        <v>2180656</v>
      </c>
      <c r="B4544">
        <v>1</v>
      </c>
      <c r="C4544" t="s">
        <v>77</v>
      </c>
      <c r="D4544" t="s">
        <v>109</v>
      </c>
      <c r="E4544" t="s">
        <v>134</v>
      </c>
      <c r="F4544" t="s">
        <v>13239</v>
      </c>
      <c r="G4544" t="s">
        <v>136</v>
      </c>
      <c r="H4544" t="s">
        <v>47</v>
      </c>
      <c r="I4544" t="s">
        <v>283</v>
      </c>
      <c r="J4544" t="s">
        <v>130</v>
      </c>
      <c r="K4544" t="s">
        <v>131</v>
      </c>
      <c r="L4544" t="s">
        <v>13240</v>
      </c>
      <c r="M4544" t="s">
        <v>13241</v>
      </c>
      <c r="N4544">
        <v>1.6666666E-2</v>
      </c>
      <c r="O4544">
        <v>109</v>
      </c>
      <c r="P4544">
        <v>377</v>
      </c>
      <c r="Q4544">
        <v>0</v>
      </c>
      <c r="R4544">
        <v>0</v>
      </c>
      <c r="S4544">
        <v>2</v>
      </c>
      <c r="T4544">
        <v>51</v>
      </c>
      <c r="U4544">
        <v>1.816667</v>
      </c>
      <c r="V4544">
        <v>6.2833329999999998</v>
      </c>
      <c r="W4544">
        <v>0</v>
      </c>
      <c r="X4544">
        <v>0</v>
      </c>
      <c r="Y4544">
        <v>3.3333000000000002E-2</v>
      </c>
      <c r="Z4544">
        <v>0.85</v>
      </c>
    </row>
    <row r="4545" spans="1:26" x14ac:dyDescent="0.25">
      <c r="A4545">
        <v>2180666</v>
      </c>
      <c r="B4545">
        <v>1</v>
      </c>
      <c r="C4545" t="s">
        <v>76</v>
      </c>
      <c r="D4545" t="s">
        <v>78</v>
      </c>
      <c r="E4545" t="s">
        <v>181</v>
      </c>
      <c r="F4545" t="s">
        <v>13242</v>
      </c>
      <c r="G4545" t="s">
        <v>194</v>
      </c>
      <c r="H4545" t="s">
        <v>46</v>
      </c>
      <c r="I4545" t="s">
        <v>129</v>
      </c>
      <c r="J4545" t="s">
        <v>130</v>
      </c>
      <c r="K4545" t="s">
        <v>131</v>
      </c>
      <c r="L4545" t="s">
        <v>13243</v>
      </c>
      <c r="M4545" t="s">
        <v>13244</v>
      </c>
      <c r="N4545">
        <v>2.9936111109999999</v>
      </c>
      <c r="O4545">
        <v>0</v>
      </c>
      <c r="P4545">
        <v>1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2.993611</v>
      </c>
      <c r="W4545">
        <v>0</v>
      </c>
      <c r="X4545">
        <v>0</v>
      </c>
      <c r="Y4545">
        <v>0</v>
      </c>
      <c r="Z4545">
        <v>0</v>
      </c>
    </row>
    <row r="4546" spans="1:26" x14ac:dyDescent="0.25">
      <c r="A4546">
        <v>2180663</v>
      </c>
      <c r="B4546">
        <v>1</v>
      </c>
      <c r="C4546" t="s">
        <v>77</v>
      </c>
      <c r="D4546" t="s">
        <v>123</v>
      </c>
      <c r="E4546" t="s">
        <v>161</v>
      </c>
      <c r="F4546" t="s">
        <v>13245</v>
      </c>
      <c r="G4546" t="s">
        <v>402</v>
      </c>
      <c r="H4546" t="s">
        <v>46</v>
      </c>
      <c r="I4546" t="s">
        <v>129</v>
      </c>
      <c r="J4546" t="s">
        <v>130</v>
      </c>
      <c r="K4546" t="s">
        <v>131</v>
      </c>
      <c r="L4546" t="s">
        <v>13246</v>
      </c>
      <c r="M4546" t="s">
        <v>13247</v>
      </c>
      <c r="N4546">
        <v>1.2625</v>
      </c>
      <c r="O4546">
        <v>1</v>
      </c>
      <c r="P4546">
        <v>243</v>
      </c>
      <c r="Q4546">
        <v>0</v>
      </c>
      <c r="R4546">
        <v>0</v>
      </c>
      <c r="S4546">
        <v>0</v>
      </c>
      <c r="T4546">
        <v>0</v>
      </c>
      <c r="U4546">
        <v>1.2625</v>
      </c>
      <c r="V4546">
        <v>306.78750000000002</v>
      </c>
      <c r="W4546">
        <v>0</v>
      </c>
      <c r="X4546">
        <v>0</v>
      </c>
      <c r="Y4546">
        <v>0</v>
      </c>
      <c r="Z4546">
        <v>0</v>
      </c>
    </row>
    <row r="4547" spans="1:26" x14ac:dyDescent="0.25">
      <c r="A4547">
        <v>2180661</v>
      </c>
      <c r="B4547">
        <v>1</v>
      </c>
      <c r="C4547" t="s">
        <v>76</v>
      </c>
      <c r="D4547" t="s">
        <v>98</v>
      </c>
      <c r="E4547" t="s">
        <v>181</v>
      </c>
      <c r="F4547" t="s">
        <v>13248</v>
      </c>
      <c r="G4547" t="s">
        <v>194</v>
      </c>
      <c r="H4547" t="s">
        <v>46</v>
      </c>
      <c r="I4547" t="s">
        <v>129</v>
      </c>
      <c r="J4547" t="s">
        <v>130</v>
      </c>
      <c r="K4547" t="s">
        <v>131</v>
      </c>
      <c r="L4547" t="s">
        <v>13249</v>
      </c>
      <c r="M4547" t="s">
        <v>13250</v>
      </c>
      <c r="N4547">
        <v>0.32611111100000001</v>
      </c>
      <c r="O4547">
        <v>0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0.32611099999999998</v>
      </c>
      <c r="Y4547">
        <v>0</v>
      </c>
      <c r="Z4547">
        <v>0</v>
      </c>
    </row>
    <row r="4548" spans="1:26" x14ac:dyDescent="0.25">
      <c r="A4548">
        <v>2180667</v>
      </c>
      <c r="B4548">
        <v>1</v>
      </c>
      <c r="C4548" t="s">
        <v>77</v>
      </c>
      <c r="D4548" t="s">
        <v>109</v>
      </c>
      <c r="E4548" t="s">
        <v>143</v>
      </c>
      <c r="F4548" t="s">
        <v>13251</v>
      </c>
      <c r="G4548" t="s">
        <v>136</v>
      </c>
      <c r="H4548" t="s">
        <v>47</v>
      </c>
      <c r="I4548" t="s">
        <v>283</v>
      </c>
      <c r="J4548" t="s">
        <v>130</v>
      </c>
      <c r="K4548" t="s">
        <v>131</v>
      </c>
      <c r="L4548" t="s">
        <v>13252</v>
      </c>
      <c r="M4548" t="s">
        <v>13253</v>
      </c>
      <c r="N4548">
        <v>8.3333330000000001E-3</v>
      </c>
      <c r="O4548">
        <v>46</v>
      </c>
      <c r="P4548">
        <v>916</v>
      </c>
      <c r="Q4548">
        <v>0</v>
      </c>
      <c r="R4548">
        <v>0</v>
      </c>
      <c r="S4548">
        <v>13</v>
      </c>
      <c r="T4548">
        <v>252</v>
      </c>
      <c r="U4548">
        <v>0.38333299999999998</v>
      </c>
      <c r="V4548">
        <v>7.6333330000000004</v>
      </c>
      <c r="W4548">
        <v>0</v>
      </c>
      <c r="X4548">
        <v>0</v>
      </c>
      <c r="Y4548">
        <v>0.108333</v>
      </c>
      <c r="Z4548">
        <v>2.1</v>
      </c>
    </row>
    <row r="4549" spans="1:26" x14ac:dyDescent="0.25">
      <c r="A4549">
        <v>2180670</v>
      </c>
      <c r="B4549">
        <v>1</v>
      </c>
      <c r="C4549" t="s">
        <v>76</v>
      </c>
      <c r="D4549" t="s">
        <v>92</v>
      </c>
      <c r="E4549" t="s">
        <v>181</v>
      </c>
      <c r="F4549" t="s">
        <v>13254</v>
      </c>
      <c r="G4549" t="s">
        <v>194</v>
      </c>
      <c r="H4549" t="s">
        <v>46</v>
      </c>
      <c r="I4549" t="s">
        <v>129</v>
      </c>
      <c r="J4549" t="s">
        <v>130</v>
      </c>
      <c r="K4549" t="s">
        <v>131</v>
      </c>
      <c r="L4549" t="s">
        <v>13255</v>
      </c>
      <c r="M4549" t="s">
        <v>13256</v>
      </c>
      <c r="N4549">
        <v>3.5136111109999999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2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7.0272220000000001</v>
      </c>
    </row>
    <row r="4550" spans="1:26" x14ac:dyDescent="0.25">
      <c r="A4550">
        <v>2180671</v>
      </c>
      <c r="B4550">
        <v>1</v>
      </c>
      <c r="C4550" t="s">
        <v>76</v>
      </c>
      <c r="D4550" t="s">
        <v>99</v>
      </c>
      <c r="E4550" t="s">
        <v>181</v>
      </c>
      <c r="F4550" t="s">
        <v>13257</v>
      </c>
      <c r="G4550" t="s">
        <v>183</v>
      </c>
      <c r="H4550" t="s">
        <v>46</v>
      </c>
      <c r="I4550" t="s">
        <v>129</v>
      </c>
      <c r="J4550" t="s">
        <v>130</v>
      </c>
      <c r="K4550" t="s">
        <v>131</v>
      </c>
      <c r="L4550" t="s">
        <v>13258</v>
      </c>
      <c r="M4550" t="s">
        <v>13259</v>
      </c>
      <c r="N4550">
        <v>0.314722222</v>
      </c>
      <c r="O4550">
        <v>0</v>
      </c>
      <c r="P4550">
        <v>11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3.4619439999999999</v>
      </c>
      <c r="W4550">
        <v>0</v>
      </c>
      <c r="X4550">
        <v>0</v>
      </c>
      <c r="Y4550">
        <v>0</v>
      </c>
      <c r="Z4550">
        <v>0</v>
      </c>
    </row>
    <row r="4551" spans="1:26" x14ac:dyDescent="0.25">
      <c r="A4551">
        <v>2180708</v>
      </c>
      <c r="B4551">
        <v>1</v>
      </c>
      <c r="C4551" t="s">
        <v>76</v>
      </c>
      <c r="D4551" t="s">
        <v>100</v>
      </c>
      <c r="E4551" t="s">
        <v>161</v>
      </c>
      <c r="F4551" t="s">
        <v>13260</v>
      </c>
      <c r="G4551" t="s">
        <v>402</v>
      </c>
      <c r="H4551" t="s">
        <v>46</v>
      </c>
      <c r="I4551" t="s">
        <v>129</v>
      </c>
      <c r="J4551" t="s">
        <v>130</v>
      </c>
      <c r="K4551" t="s">
        <v>131</v>
      </c>
      <c r="L4551" t="s">
        <v>13261</v>
      </c>
      <c r="M4551" t="s">
        <v>13262</v>
      </c>
      <c r="N4551">
        <v>4.6550000000000002</v>
      </c>
      <c r="O4551">
        <v>1</v>
      </c>
      <c r="P4551">
        <v>45</v>
      </c>
      <c r="Q4551">
        <v>0</v>
      </c>
      <c r="R4551">
        <v>0</v>
      </c>
      <c r="S4551">
        <v>0</v>
      </c>
      <c r="T4551">
        <v>0</v>
      </c>
      <c r="U4551">
        <v>4.6550000000000002</v>
      </c>
      <c r="V4551">
        <v>209.47499999999999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2180672</v>
      </c>
      <c r="B4552">
        <v>1</v>
      </c>
      <c r="C4552" t="s">
        <v>76</v>
      </c>
      <c r="D4552" t="s">
        <v>79</v>
      </c>
      <c r="E4552" t="s">
        <v>143</v>
      </c>
      <c r="F4552" t="s">
        <v>13263</v>
      </c>
      <c r="G4552" t="s">
        <v>136</v>
      </c>
      <c r="H4552" t="s">
        <v>47</v>
      </c>
      <c r="I4552" t="s">
        <v>129</v>
      </c>
      <c r="J4552" t="s">
        <v>130</v>
      </c>
      <c r="K4552" t="s">
        <v>131</v>
      </c>
      <c r="L4552" t="s">
        <v>13264</v>
      </c>
      <c r="M4552" t="s">
        <v>13265</v>
      </c>
      <c r="N4552">
        <v>0.96722222199999996</v>
      </c>
      <c r="O4552">
        <v>42</v>
      </c>
      <c r="P4552">
        <v>4464</v>
      </c>
      <c r="Q4552">
        <v>0</v>
      </c>
      <c r="R4552">
        <v>0</v>
      </c>
      <c r="S4552">
        <v>0</v>
      </c>
      <c r="T4552">
        <v>0</v>
      </c>
      <c r="U4552">
        <v>40.623333000000002</v>
      </c>
      <c r="V4552">
        <v>4317.679999</v>
      </c>
      <c r="W4552">
        <v>0</v>
      </c>
      <c r="X4552">
        <v>0</v>
      </c>
      <c r="Y4552">
        <v>0</v>
      </c>
      <c r="Z4552">
        <v>0</v>
      </c>
    </row>
    <row r="4553" spans="1:26" x14ac:dyDescent="0.25">
      <c r="A4553">
        <v>2180692</v>
      </c>
      <c r="B4553">
        <v>1</v>
      </c>
      <c r="C4553" t="s">
        <v>76</v>
      </c>
      <c r="D4553" t="s">
        <v>102</v>
      </c>
      <c r="E4553" t="s">
        <v>718</v>
      </c>
      <c r="F4553" t="s">
        <v>13266</v>
      </c>
      <c r="G4553" t="s">
        <v>726</v>
      </c>
      <c r="H4553" t="s">
        <v>46</v>
      </c>
      <c r="I4553" t="s">
        <v>129</v>
      </c>
      <c r="J4553" t="s">
        <v>130</v>
      </c>
      <c r="K4553" t="s">
        <v>131</v>
      </c>
      <c r="L4553" t="s">
        <v>13267</v>
      </c>
      <c r="M4553" t="s">
        <v>13268</v>
      </c>
      <c r="N4553">
        <v>2.1355555549999998</v>
      </c>
      <c r="O4553">
        <v>0</v>
      </c>
      <c r="P4553">
        <v>25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53.388888999999999</v>
      </c>
      <c r="W4553">
        <v>0</v>
      </c>
      <c r="X4553">
        <v>0</v>
      </c>
      <c r="Y4553">
        <v>0</v>
      </c>
      <c r="Z4553">
        <v>0</v>
      </c>
    </row>
    <row r="4554" spans="1:26" x14ac:dyDescent="0.25">
      <c r="A4554">
        <v>2180681</v>
      </c>
      <c r="B4554">
        <v>1</v>
      </c>
      <c r="C4554" t="s">
        <v>76</v>
      </c>
      <c r="D4554" t="s">
        <v>100</v>
      </c>
      <c r="E4554" t="s">
        <v>186</v>
      </c>
      <c r="F4554" t="s">
        <v>13269</v>
      </c>
      <c r="G4554" t="s">
        <v>136</v>
      </c>
      <c r="H4554" t="s">
        <v>47</v>
      </c>
      <c r="I4554" t="s">
        <v>129</v>
      </c>
      <c r="J4554" t="s">
        <v>130</v>
      </c>
      <c r="K4554" t="s">
        <v>131</v>
      </c>
      <c r="L4554" t="s">
        <v>13270</v>
      </c>
      <c r="M4554" t="s">
        <v>13271</v>
      </c>
      <c r="N4554">
        <v>0.71666666599999995</v>
      </c>
      <c r="O4554">
        <v>102</v>
      </c>
      <c r="P4554">
        <v>150</v>
      </c>
      <c r="Q4554">
        <v>0</v>
      </c>
      <c r="R4554">
        <v>0</v>
      </c>
      <c r="S4554">
        <v>0</v>
      </c>
      <c r="T4554">
        <v>0</v>
      </c>
      <c r="U4554">
        <v>73.099999999999994</v>
      </c>
      <c r="V4554">
        <v>107.5</v>
      </c>
      <c r="W4554">
        <v>0</v>
      </c>
      <c r="X4554">
        <v>0</v>
      </c>
      <c r="Y4554">
        <v>0</v>
      </c>
      <c r="Z4554">
        <v>0</v>
      </c>
    </row>
    <row r="4555" spans="1:26" x14ac:dyDescent="0.25">
      <c r="A4555">
        <v>2180717</v>
      </c>
      <c r="B4555">
        <v>1</v>
      </c>
      <c r="C4555" t="s">
        <v>76</v>
      </c>
      <c r="D4555" t="s">
        <v>84</v>
      </c>
      <c r="E4555" t="s">
        <v>143</v>
      </c>
      <c r="F4555" t="s">
        <v>4485</v>
      </c>
      <c r="G4555" t="s">
        <v>136</v>
      </c>
      <c r="H4555" t="s">
        <v>47</v>
      </c>
      <c r="I4555" t="s">
        <v>129</v>
      </c>
      <c r="J4555" t="s">
        <v>130</v>
      </c>
      <c r="K4555" t="s">
        <v>131</v>
      </c>
      <c r="L4555" t="s">
        <v>13272</v>
      </c>
      <c r="M4555" t="s">
        <v>13273</v>
      </c>
      <c r="N4555">
        <v>1.726388888</v>
      </c>
      <c r="O4555">
        <v>7</v>
      </c>
      <c r="P4555">
        <v>1562</v>
      </c>
      <c r="Q4555">
        <v>0</v>
      </c>
      <c r="R4555">
        <v>0</v>
      </c>
      <c r="S4555">
        <v>0</v>
      </c>
      <c r="T4555">
        <v>0</v>
      </c>
      <c r="U4555">
        <v>12.084721999999999</v>
      </c>
      <c r="V4555">
        <v>2696.619443</v>
      </c>
      <c r="W4555">
        <v>0</v>
      </c>
      <c r="X4555">
        <v>0</v>
      </c>
      <c r="Y4555">
        <v>0</v>
      </c>
      <c r="Z4555">
        <v>0</v>
      </c>
    </row>
    <row r="4556" spans="1:26" x14ac:dyDescent="0.25">
      <c r="A4556">
        <v>2180686</v>
      </c>
      <c r="B4556">
        <v>1</v>
      </c>
      <c r="C4556" t="s">
        <v>76</v>
      </c>
      <c r="D4556" t="s">
        <v>95</v>
      </c>
      <c r="E4556" t="s">
        <v>161</v>
      </c>
      <c r="F4556" t="s">
        <v>10289</v>
      </c>
      <c r="G4556" t="s">
        <v>402</v>
      </c>
      <c r="H4556" t="s">
        <v>46</v>
      </c>
      <c r="I4556" t="s">
        <v>129</v>
      </c>
      <c r="J4556" t="s">
        <v>130</v>
      </c>
      <c r="K4556" t="s">
        <v>131</v>
      </c>
      <c r="L4556" t="s">
        <v>13274</v>
      </c>
      <c r="M4556" t="s">
        <v>13275</v>
      </c>
      <c r="N4556">
        <v>5.0808333330000002</v>
      </c>
      <c r="O4556">
        <v>0</v>
      </c>
      <c r="P4556">
        <v>0</v>
      </c>
      <c r="Q4556">
        <v>0</v>
      </c>
      <c r="R4556">
        <v>0</v>
      </c>
      <c r="S4556">
        <v>1</v>
      </c>
      <c r="T4556">
        <v>146</v>
      </c>
      <c r="U4556">
        <v>0</v>
      </c>
      <c r="V4556">
        <v>0</v>
      </c>
      <c r="W4556">
        <v>0</v>
      </c>
      <c r="X4556">
        <v>0</v>
      </c>
      <c r="Y4556">
        <v>5.0808330000000002</v>
      </c>
      <c r="Z4556">
        <v>741.80166699999995</v>
      </c>
    </row>
    <row r="4557" spans="1:26" x14ac:dyDescent="0.25">
      <c r="A4557">
        <v>2180685</v>
      </c>
      <c r="B4557">
        <v>1</v>
      </c>
      <c r="C4557" t="s">
        <v>76</v>
      </c>
      <c r="D4557" t="s">
        <v>95</v>
      </c>
      <c r="E4557" t="s">
        <v>126</v>
      </c>
      <c r="F4557" t="s">
        <v>5650</v>
      </c>
      <c r="G4557" t="s">
        <v>128</v>
      </c>
      <c r="H4557" t="s">
        <v>46</v>
      </c>
      <c r="I4557" t="s">
        <v>129</v>
      </c>
      <c r="J4557" t="s">
        <v>130</v>
      </c>
      <c r="K4557" t="s">
        <v>131</v>
      </c>
      <c r="L4557" t="s">
        <v>13276</v>
      </c>
      <c r="M4557" t="s">
        <v>13277</v>
      </c>
      <c r="N4557">
        <v>4.9297222219999997</v>
      </c>
      <c r="O4557">
        <v>0</v>
      </c>
      <c r="P4557">
        <v>0</v>
      </c>
      <c r="Q4557">
        <v>0</v>
      </c>
      <c r="R4557">
        <v>120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591.56666700000005</v>
      </c>
      <c r="Y4557">
        <v>0</v>
      </c>
      <c r="Z4557">
        <v>0</v>
      </c>
    </row>
    <row r="4558" spans="1:26" x14ac:dyDescent="0.25">
      <c r="A4558">
        <v>2180693</v>
      </c>
      <c r="B4558">
        <v>1</v>
      </c>
      <c r="C4558" t="s">
        <v>77</v>
      </c>
      <c r="D4558" t="s">
        <v>113</v>
      </c>
      <c r="E4558" t="s">
        <v>126</v>
      </c>
      <c r="F4558" t="s">
        <v>13278</v>
      </c>
      <c r="G4558" t="s">
        <v>128</v>
      </c>
      <c r="H4558" t="s">
        <v>46</v>
      </c>
      <c r="I4558" t="s">
        <v>129</v>
      </c>
      <c r="J4558" t="s">
        <v>130</v>
      </c>
      <c r="K4558" t="s">
        <v>131</v>
      </c>
      <c r="L4558" t="s">
        <v>13279</v>
      </c>
      <c r="M4558" t="s">
        <v>13280</v>
      </c>
      <c r="N4558">
        <v>0.81083333300000004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18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14.595000000000001</v>
      </c>
    </row>
    <row r="4559" spans="1:26" x14ac:dyDescent="0.25">
      <c r="A4559">
        <v>2180691</v>
      </c>
      <c r="B4559">
        <v>1</v>
      </c>
      <c r="C4559" t="s">
        <v>76</v>
      </c>
      <c r="D4559" t="s">
        <v>93</v>
      </c>
      <c r="E4559" t="s">
        <v>181</v>
      </c>
      <c r="F4559" t="s">
        <v>13281</v>
      </c>
      <c r="G4559" t="s">
        <v>194</v>
      </c>
      <c r="H4559" t="s">
        <v>46</v>
      </c>
      <c r="I4559" t="s">
        <v>129</v>
      </c>
      <c r="J4559" t="s">
        <v>130</v>
      </c>
      <c r="K4559" t="s">
        <v>131</v>
      </c>
      <c r="L4559" t="s">
        <v>13282</v>
      </c>
      <c r="M4559" t="s">
        <v>13283</v>
      </c>
      <c r="N4559">
        <v>0.91583333300000003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0.91583300000000001</v>
      </c>
      <c r="W4559">
        <v>0</v>
      </c>
      <c r="X4559">
        <v>0</v>
      </c>
      <c r="Y4559">
        <v>0</v>
      </c>
      <c r="Z4559">
        <v>0</v>
      </c>
    </row>
    <row r="4560" spans="1:26" x14ac:dyDescent="0.25">
      <c r="A4560">
        <v>2180804</v>
      </c>
      <c r="B4560">
        <v>1</v>
      </c>
      <c r="C4560" t="s">
        <v>76</v>
      </c>
      <c r="D4560" t="s">
        <v>86</v>
      </c>
      <c r="E4560" t="s">
        <v>181</v>
      </c>
      <c r="F4560" t="s">
        <v>13284</v>
      </c>
      <c r="G4560" t="s">
        <v>194</v>
      </c>
      <c r="H4560" t="s">
        <v>46</v>
      </c>
      <c r="I4560" t="s">
        <v>129</v>
      </c>
      <c r="J4560" t="s">
        <v>130</v>
      </c>
      <c r="K4560" t="s">
        <v>131</v>
      </c>
      <c r="L4560" t="s">
        <v>13285</v>
      </c>
      <c r="M4560" t="s">
        <v>13286</v>
      </c>
      <c r="N4560">
        <v>7.8419444440000001</v>
      </c>
      <c r="O4560">
        <v>0</v>
      </c>
      <c r="P4560">
        <v>4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31.367778000000001</v>
      </c>
      <c r="W4560">
        <v>0</v>
      </c>
      <c r="X4560">
        <v>0</v>
      </c>
      <c r="Y4560">
        <v>0</v>
      </c>
      <c r="Z4560">
        <v>0</v>
      </c>
    </row>
    <row r="4561" spans="1:26" x14ac:dyDescent="0.25">
      <c r="A4561">
        <v>2180735</v>
      </c>
      <c r="B4561">
        <v>1</v>
      </c>
      <c r="C4561" t="s">
        <v>76</v>
      </c>
      <c r="D4561" t="s">
        <v>90</v>
      </c>
      <c r="E4561" t="s">
        <v>181</v>
      </c>
      <c r="F4561" t="s">
        <v>13287</v>
      </c>
      <c r="G4561" t="s">
        <v>194</v>
      </c>
      <c r="H4561" t="s">
        <v>46</v>
      </c>
      <c r="I4561" t="s">
        <v>129</v>
      </c>
      <c r="J4561" t="s">
        <v>130</v>
      </c>
      <c r="K4561" t="s">
        <v>131</v>
      </c>
      <c r="L4561" t="s">
        <v>13288</v>
      </c>
      <c r="M4561" t="s">
        <v>13289</v>
      </c>
      <c r="N4561">
        <v>6.5633333330000001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1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6.5633330000000001</v>
      </c>
    </row>
    <row r="4562" spans="1:26" x14ac:dyDescent="0.25">
      <c r="A4562">
        <v>2180702</v>
      </c>
      <c r="B4562">
        <v>1</v>
      </c>
      <c r="C4562" t="s">
        <v>76</v>
      </c>
      <c r="D4562" t="s">
        <v>92</v>
      </c>
      <c r="E4562" t="s">
        <v>126</v>
      </c>
      <c r="F4562" t="s">
        <v>13290</v>
      </c>
      <c r="G4562" t="s">
        <v>140</v>
      </c>
      <c r="H4562" t="s">
        <v>46</v>
      </c>
      <c r="I4562" t="s">
        <v>129</v>
      </c>
      <c r="J4562" t="s">
        <v>130</v>
      </c>
      <c r="K4562" t="s">
        <v>131</v>
      </c>
      <c r="L4562" t="s">
        <v>13291</v>
      </c>
      <c r="M4562" t="s">
        <v>13292</v>
      </c>
      <c r="N4562">
        <v>1.993055555</v>
      </c>
      <c r="O4562">
        <v>0</v>
      </c>
      <c r="P4562">
        <v>0</v>
      </c>
      <c r="Q4562">
        <v>0</v>
      </c>
      <c r="R4562">
        <v>45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89.6875</v>
      </c>
      <c r="Y4562">
        <v>0</v>
      </c>
      <c r="Z4562">
        <v>0</v>
      </c>
    </row>
    <row r="4563" spans="1:26" x14ac:dyDescent="0.25">
      <c r="A4563">
        <v>2180722</v>
      </c>
      <c r="B4563">
        <v>1</v>
      </c>
      <c r="C4563" t="s">
        <v>76</v>
      </c>
      <c r="D4563" t="s">
        <v>90</v>
      </c>
      <c r="E4563" t="s">
        <v>181</v>
      </c>
      <c r="F4563" t="s">
        <v>13293</v>
      </c>
      <c r="G4563" t="s">
        <v>183</v>
      </c>
      <c r="H4563" t="s">
        <v>46</v>
      </c>
      <c r="I4563" t="s">
        <v>129</v>
      </c>
      <c r="J4563" t="s">
        <v>130</v>
      </c>
      <c r="K4563" t="s">
        <v>131</v>
      </c>
      <c r="L4563" t="s">
        <v>13294</v>
      </c>
      <c r="M4563" t="s">
        <v>13295</v>
      </c>
      <c r="N4563">
        <v>4.4183333329999996</v>
      </c>
      <c r="O4563">
        <v>0</v>
      </c>
      <c r="P4563">
        <v>1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4.4183329999999996</v>
      </c>
      <c r="W4563">
        <v>0</v>
      </c>
      <c r="X4563">
        <v>0</v>
      </c>
      <c r="Y4563">
        <v>0</v>
      </c>
      <c r="Z4563">
        <v>0</v>
      </c>
    </row>
    <row r="4564" spans="1:26" x14ac:dyDescent="0.25">
      <c r="A4564">
        <v>2180704</v>
      </c>
      <c r="B4564">
        <v>1</v>
      </c>
      <c r="C4564" t="s">
        <v>76</v>
      </c>
      <c r="D4564" t="s">
        <v>84</v>
      </c>
      <c r="E4564" t="s">
        <v>181</v>
      </c>
      <c r="F4564" t="s">
        <v>13296</v>
      </c>
      <c r="G4564" t="s">
        <v>183</v>
      </c>
      <c r="H4564" t="s">
        <v>46</v>
      </c>
      <c r="I4564" t="s">
        <v>129</v>
      </c>
      <c r="J4564" t="s">
        <v>130</v>
      </c>
      <c r="K4564" t="s">
        <v>131</v>
      </c>
      <c r="L4564" t="s">
        <v>13297</v>
      </c>
      <c r="M4564" t="s">
        <v>13298</v>
      </c>
      <c r="N4564">
        <v>1.927777777</v>
      </c>
      <c r="O4564">
        <v>0</v>
      </c>
      <c r="P4564">
        <v>56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107.955556</v>
      </c>
      <c r="W4564">
        <v>0</v>
      </c>
      <c r="X4564">
        <v>0</v>
      </c>
      <c r="Y4564">
        <v>0</v>
      </c>
      <c r="Z4564">
        <v>0</v>
      </c>
    </row>
    <row r="4565" spans="1:26" x14ac:dyDescent="0.25">
      <c r="A4565">
        <v>2180706</v>
      </c>
      <c r="B4565">
        <v>1</v>
      </c>
      <c r="C4565" t="s">
        <v>76</v>
      </c>
      <c r="D4565" t="s">
        <v>99</v>
      </c>
      <c r="E4565" t="s">
        <v>126</v>
      </c>
      <c r="F4565" t="s">
        <v>13299</v>
      </c>
      <c r="G4565" t="s">
        <v>128</v>
      </c>
      <c r="H4565" t="s">
        <v>46</v>
      </c>
      <c r="I4565" t="s">
        <v>129</v>
      </c>
      <c r="J4565" t="s">
        <v>130</v>
      </c>
      <c r="K4565" t="s">
        <v>131</v>
      </c>
      <c r="L4565" t="s">
        <v>13300</v>
      </c>
      <c r="M4565" t="s">
        <v>13301</v>
      </c>
      <c r="N4565">
        <v>0.91027777700000001</v>
      </c>
      <c r="O4565">
        <v>0</v>
      </c>
      <c r="P4565">
        <v>29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26.398056</v>
      </c>
      <c r="W4565">
        <v>0</v>
      </c>
      <c r="X4565">
        <v>0</v>
      </c>
      <c r="Y4565">
        <v>0</v>
      </c>
      <c r="Z4565">
        <v>0</v>
      </c>
    </row>
    <row r="4566" spans="1:26" x14ac:dyDescent="0.25">
      <c r="A4566">
        <v>2180694</v>
      </c>
      <c r="B4566">
        <v>1</v>
      </c>
      <c r="C4566" t="s">
        <v>76</v>
      </c>
      <c r="D4566" t="s">
        <v>83</v>
      </c>
      <c r="E4566" t="s">
        <v>181</v>
      </c>
      <c r="F4566" t="s">
        <v>13302</v>
      </c>
      <c r="G4566" t="s">
        <v>287</v>
      </c>
      <c r="H4566" t="s">
        <v>46</v>
      </c>
      <c r="I4566" t="s">
        <v>129</v>
      </c>
      <c r="J4566" t="s">
        <v>130</v>
      </c>
      <c r="K4566" t="s">
        <v>131</v>
      </c>
      <c r="L4566" t="s">
        <v>13303</v>
      </c>
      <c r="M4566" t="s">
        <v>13304</v>
      </c>
      <c r="N4566">
        <v>2.332222222</v>
      </c>
      <c r="O4566">
        <v>0</v>
      </c>
      <c r="P4566">
        <v>17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39.647778000000002</v>
      </c>
      <c r="W4566">
        <v>0</v>
      </c>
      <c r="X4566">
        <v>0</v>
      </c>
      <c r="Y4566">
        <v>0</v>
      </c>
      <c r="Z4566">
        <v>0</v>
      </c>
    </row>
    <row r="4567" spans="1:26" x14ac:dyDescent="0.25">
      <c r="A4567">
        <v>2180711</v>
      </c>
      <c r="B4567">
        <v>1</v>
      </c>
      <c r="C4567" t="s">
        <v>76</v>
      </c>
      <c r="D4567" t="s">
        <v>92</v>
      </c>
      <c r="E4567" t="s">
        <v>161</v>
      </c>
      <c r="F4567" t="s">
        <v>13305</v>
      </c>
      <c r="G4567" t="s">
        <v>402</v>
      </c>
      <c r="H4567" t="s">
        <v>46</v>
      </c>
      <c r="I4567" t="s">
        <v>129</v>
      </c>
      <c r="J4567" t="s">
        <v>130</v>
      </c>
      <c r="K4567" t="s">
        <v>131</v>
      </c>
      <c r="L4567" t="s">
        <v>13306</v>
      </c>
      <c r="M4567" t="s">
        <v>13307</v>
      </c>
      <c r="N4567">
        <v>2.8905555550000002</v>
      </c>
      <c r="O4567">
        <v>0</v>
      </c>
      <c r="P4567">
        <v>0</v>
      </c>
      <c r="Q4567">
        <v>1</v>
      </c>
      <c r="R4567">
        <v>193</v>
      </c>
      <c r="S4567">
        <v>0</v>
      </c>
      <c r="T4567">
        <v>0</v>
      </c>
      <c r="U4567">
        <v>0</v>
      </c>
      <c r="V4567">
        <v>0</v>
      </c>
      <c r="W4567">
        <v>2.8905560000000001</v>
      </c>
      <c r="X4567">
        <v>557.87722199999996</v>
      </c>
      <c r="Y4567">
        <v>0</v>
      </c>
      <c r="Z4567">
        <v>0</v>
      </c>
    </row>
    <row r="4568" spans="1:26" x14ac:dyDescent="0.25">
      <c r="A4568">
        <v>2180705</v>
      </c>
      <c r="B4568">
        <v>1</v>
      </c>
      <c r="C4568" t="s">
        <v>77</v>
      </c>
      <c r="D4568" t="s">
        <v>110</v>
      </c>
      <c r="E4568" t="s">
        <v>126</v>
      </c>
      <c r="F4568" t="s">
        <v>13308</v>
      </c>
      <c r="G4568" t="s">
        <v>128</v>
      </c>
      <c r="H4568" t="s">
        <v>46</v>
      </c>
      <c r="I4568" t="s">
        <v>129</v>
      </c>
      <c r="J4568" t="s">
        <v>130</v>
      </c>
      <c r="K4568" t="s">
        <v>131</v>
      </c>
      <c r="L4568" t="s">
        <v>13309</v>
      </c>
      <c r="M4568" t="s">
        <v>13310</v>
      </c>
      <c r="N4568">
        <v>0.698333333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36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25.14</v>
      </c>
    </row>
    <row r="4569" spans="1:26" x14ac:dyDescent="0.25">
      <c r="A4569">
        <v>2180714</v>
      </c>
      <c r="B4569">
        <v>1</v>
      </c>
      <c r="C4569" t="s">
        <v>76</v>
      </c>
      <c r="D4569" t="s">
        <v>88</v>
      </c>
      <c r="E4569" t="s">
        <v>181</v>
      </c>
      <c r="F4569" t="s">
        <v>13311</v>
      </c>
      <c r="G4569" t="s">
        <v>287</v>
      </c>
      <c r="H4569" t="s">
        <v>46</v>
      </c>
      <c r="I4569" t="s">
        <v>129</v>
      </c>
      <c r="J4569" t="s">
        <v>130</v>
      </c>
      <c r="K4569" t="s">
        <v>131</v>
      </c>
      <c r="L4569" t="s">
        <v>13312</v>
      </c>
      <c r="M4569" t="s">
        <v>13313</v>
      </c>
      <c r="N4569">
        <v>3.6627777770000001</v>
      </c>
      <c r="O4569">
        <v>0</v>
      </c>
      <c r="P4569">
        <v>11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40.290556000000002</v>
      </c>
      <c r="W4569">
        <v>0</v>
      </c>
      <c r="X4569">
        <v>0</v>
      </c>
      <c r="Y4569">
        <v>0</v>
      </c>
      <c r="Z4569">
        <v>0</v>
      </c>
    </row>
    <row r="4570" spans="1:26" x14ac:dyDescent="0.25">
      <c r="A4570">
        <v>2180703</v>
      </c>
      <c r="B4570">
        <v>1</v>
      </c>
      <c r="C4570" t="s">
        <v>76</v>
      </c>
      <c r="D4570" t="s">
        <v>98</v>
      </c>
      <c r="E4570" t="s">
        <v>181</v>
      </c>
      <c r="F4570" t="s">
        <v>13314</v>
      </c>
      <c r="G4570" t="s">
        <v>194</v>
      </c>
      <c r="H4570" t="s">
        <v>46</v>
      </c>
      <c r="I4570" t="s">
        <v>129</v>
      </c>
      <c r="J4570" t="s">
        <v>130</v>
      </c>
      <c r="K4570" t="s">
        <v>131</v>
      </c>
      <c r="L4570" t="s">
        <v>13315</v>
      </c>
      <c r="M4570" t="s">
        <v>13316</v>
      </c>
      <c r="N4570">
        <v>1.329722222</v>
      </c>
      <c r="O4570">
        <v>0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1.3297220000000001</v>
      </c>
      <c r="Y4570">
        <v>0</v>
      </c>
      <c r="Z4570">
        <v>0</v>
      </c>
    </row>
    <row r="4571" spans="1:26" x14ac:dyDescent="0.25">
      <c r="A4571">
        <v>2180709</v>
      </c>
      <c r="B4571">
        <v>1</v>
      </c>
      <c r="C4571" t="s">
        <v>76</v>
      </c>
      <c r="D4571" t="s">
        <v>89</v>
      </c>
      <c r="E4571" t="s">
        <v>161</v>
      </c>
      <c r="F4571" t="s">
        <v>13317</v>
      </c>
      <c r="G4571" t="s">
        <v>402</v>
      </c>
      <c r="H4571" t="s">
        <v>46</v>
      </c>
      <c r="I4571" t="s">
        <v>129</v>
      </c>
      <c r="J4571" t="s">
        <v>130</v>
      </c>
      <c r="K4571" t="s">
        <v>131</v>
      </c>
      <c r="L4571" t="s">
        <v>13318</v>
      </c>
      <c r="M4571" t="s">
        <v>13319</v>
      </c>
      <c r="N4571">
        <v>2.9255555549999999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12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35.106667000000002</v>
      </c>
    </row>
    <row r="4572" spans="1:26" x14ac:dyDescent="0.25">
      <c r="A4572">
        <v>2180724</v>
      </c>
      <c r="B4572">
        <v>1</v>
      </c>
      <c r="C4572" t="s">
        <v>76</v>
      </c>
      <c r="D4572" t="s">
        <v>81</v>
      </c>
      <c r="E4572" t="s">
        <v>181</v>
      </c>
      <c r="F4572" t="s">
        <v>13320</v>
      </c>
      <c r="G4572" t="s">
        <v>194</v>
      </c>
      <c r="H4572" t="s">
        <v>46</v>
      </c>
      <c r="I4572" t="s">
        <v>129</v>
      </c>
      <c r="J4572" t="s">
        <v>130</v>
      </c>
      <c r="K4572" t="s">
        <v>131</v>
      </c>
      <c r="L4572" t="s">
        <v>13321</v>
      </c>
      <c r="M4572" t="s">
        <v>13322</v>
      </c>
      <c r="N4572">
        <v>2.411944444</v>
      </c>
      <c r="O4572">
        <v>0</v>
      </c>
      <c r="P4572">
        <v>6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14.471667</v>
      </c>
      <c r="W4572">
        <v>0</v>
      </c>
      <c r="X4572">
        <v>0</v>
      </c>
      <c r="Y4572">
        <v>0</v>
      </c>
      <c r="Z4572">
        <v>0</v>
      </c>
    </row>
    <row r="4573" spans="1:26" x14ac:dyDescent="0.25">
      <c r="A4573">
        <v>2180734</v>
      </c>
      <c r="B4573">
        <v>1</v>
      </c>
      <c r="C4573" t="s">
        <v>76</v>
      </c>
      <c r="D4573" t="s">
        <v>78</v>
      </c>
      <c r="E4573" t="s">
        <v>181</v>
      </c>
      <c r="F4573" t="s">
        <v>13323</v>
      </c>
      <c r="G4573" t="s">
        <v>194</v>
      </c>
      <c r="H4573" t="s">
        <v>46</v>
      </c>
      <c r="I4573" t="s">
        <v>129</v>
      </c>
      <c r="J4573" t="s">
        <v>130</v>
      </c>
      <c r="K4573" t="s">
        <v>131</v>
      </c>
      <c r="L4573" t="s">
        <v>13324</v>
      </c>
      <c r="M4573" t="s">
        <v>13325</v>
      </c>
      <c r="N4573">
        <v>2.2708333330000001</v>
      </c>
      <c r="O4573">
        <v>0</v>
      </c>
      <c r="P4573">
        <v>4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9.0833329999999997</v>
      </c>
      <c r="W4573">
        <v>0</v>
      </c>
      <c r="X4573">
        <v>0</v>
      </c>
      <c r="Y4573">
        <v>0</v>
      </c>
      <c r="Z4573">
        <v>0</v>
      </c>
    </row>
    <row r="4574" spans="1:26" x14ac:dyDescent="0.25">
      <c r="A4574">
        <v>2180720</v>
      </c>
      <c r="B4574">
        <v>1</v>
      </c>
      <c r="C4574" t="s">
        <v>76</v>
      </c>
      <c r="D4574" t="s">
        <v>96</v>
      </c>
      <c r="E4574" t="s">
        <v>143</v>
      </c>
      <c r="F4574" t="s">
        <v>13140</v>
      </c>
      <c r="G4574" t="s">
        <v>4860</v>
      </c>
      <c r="H4574" t="s">
        <v>47</v>
      </c>
      <c r="I4574" t="s">
        <v>129</v>
      </c>
      <c r="J4574" t="s">
        <v>130</v>
      </c>
      <c r="K4574" t="s">
        <v>131</v>
      </c>
      <c r="L4574" t="s">
        <v>13326</v>
      </c>
      <c r="M4574" t="s">
        <v>13327</v>
      </c>
      <c r="N4574">
        <v>4.6747222219999998</v>
      </c>
      <c r="O4574">
        <v>0</v>
      </c>
      <c r="P4574">
        <v>186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869.498333</v>
      </c>
      <c r="W4574">
        <v>0</v>
      </c>
      <c r="X4574">
        <v>0</v>
      </c>
      <c r="Y4574">
        <v>0</v>
      </c>
      <c r="Z4574">
        <v>0</v>
      </c>
    </row>
    <row r="4575" spans="1:26" x14ac:dyDescent="0.25">
      <c r="A4575">
        <v>2180730</v>
      </c>
      <c r="B4575">
        <v>1</v>
      </c>
      <c r="C4575" t="s">
        <v>76</v>
      </c>
      <c r="D4575" t="s">
        <v>106</v>
      </c>
      <c r="E4575" t="s">
        <v>181</v>
      </c>
      <c r="F4575" t="s">
        <v>13328</v>
      </c>
      <c r="G4575" t="s">
        <v>194</v>
      </c>
      <c r="H4575" t="s">
        <v>46</v>
      </c>
      <c r="I4575" t="s">
        <v>129</v>
      </c>
      <c r="J4575" t="s">
        <v>130</v>
      </c>
      <c r="K4575" t="s">
        <v>131</v>
      </c>
      <c r="L4575" t="s">
        <v>13329</v>
      </c>
      <c r="M4575" t="s">
        <v>12621</v>
      </c>
      <c r="N4575">
        <v>1.5349999999999999</v>
      </c>
      <c r="O4575">
        <v>0</v>
      </c>
      <c r="P4575">
        <v>1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1.5349999999999999</v>
      </c>
      <c r="W4575">
        <v>0</v>
      </c>
      <c r="X4575">
        <v>0</v>
      </c>
      <c r="Y4575">
        <v>0</v>
      </c>
      <c r="Z4575">
        <v>0</v>
      </c>
    </row>
    <row r="4576" spans="1:26" x14ac:dyDescent="0.25">
      <c r="A4576">
        <v>2180732</v>
      </c>
      <c r="B4576">
        <v>1</v>
      </c>
      <c r="C4576" t="s">
        <v>76</v>
      </c>
      <c r="D4576" t="s">
        <v>84</v>
      </c>
      <c r="E4576" t="s">
        <v>181</v>
      </c>
      <c r="F4576" t="s">
        <v>13330</v>
      </c>
      <c r="G4576" t="s">
        <v>194</v>
      </c>
      <c r="H4576" t="s">
        <v>46</v>
      </c>
      <c r="I4576" t="s">
        <v>129</v>
      </c>
      <c r="J4576" t="s">
        <v>130</v>
      </c>
      <c r="K4576" t="s">
        <v>131</v>
      </c>
      <c r="L4576" t="s">
        <v>13331</v>
      </c>
      <c r="M4576" t="s">
        <v>13332</v>
      </c>
      <c r="N4576">
        <v>1.993333333</v>
      </c>
      <c r="O4576">
        <v>0</v>
      </c>
      <c r="P4576">
        <v>5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9.9666669999999993</v>
      </c>
      <c r="W4576">
        <v>0</v>
      </c>
      <c r="X4576">
        <v>0</v>
      </c>
      <c r="Y4576">
        <v>0</v>
      </c>
      <c r="Z4576">
        <v>0</v>
      </c>
    </row>
    <row r="4577" spans="1:26" x14ac:dyDescent="0.25">
      <c r="A4577">
        <v>2180728</v>
      </c>
      <c r="B4577">
        <v>1</v>
      </c>
      <c r="C4577" t="s">
        <v>76</v>
      </c>
      <c r="D4577" t="s">
        <v>82</v>
      </c>
      <c r="E4577" t="s">
        <v>181</v>
      </c>
      <c r="F4577" t="s">
        <v>13333</v>
      </c>
      <c r="G4577" t="s">
        <v>194</v>
      </c>
      <c r="H4577" t="s">
        <v>46</v>
      </c>
      <c r="I4577" t="s">
        <v>129</v>
      </c>
      <c r="J4577" t="s">
        <v>130</v>
      </c>
      <c r="K4577" t="s">
        <v>131</v>
      </c>
      <c r="L4577" t="s">
        <v>13334</v>
      </c>
      <c r="M4577" t="s">
        <v>13335</v>
      </c>
      <c r="N4577">
        <v>1.7891666660000001</v>
      </c>
      <c r="O4577">
        <v>0</v>
      </c>
      <c r="P4577">
        <v>2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3.5783330000000002</v>
      </c>
      <c r="W4577">
        <v>0</v>
      </c>
      <c r="X4577">
        <v>0</v>
      </c>
      <c r="Y4577">
        <v>0</v>
      </c>
      <c r="Z4577">
        <v>0</v>
      </c>
    </row>
    <row r="4578" spans="1:26" x14ac:dyDescent="0.25">
      <c r="A4578">
        <v>2180729</v>
      </c>
      <c r="B4578">
        <v>1</v>
      </c>
      <c r="C4578" t="s">
        <v>76</v>
      </c>
      <c r="D4578" t="s">
        <v>90</v>
      </c>
      <c r="E4578" t="s">
        <v>126</v>
      </c>
      <c r="F4578" t="s">
        <v>13336</v>
      </c>
      <c r="G4578" t="s">
        <v>128</v>
      </c>
      <c r="H4578" t="s">
        <v>46</v>
      </c>
      <c r="I4578" t="s">
        <v>129</v>
      </c>
      <c r="J4578" t="s">
        <v>130</v>
      </c>
      <c r="K4578" t="s">
        <v>131</v>
      </c>
      <c r="L4578" t="s">
        <v>13337</v>
      </c>
      <c r="M4578" t="s">
        <v>13338</v>
      </c>
      <c r="N4578">
        <v>4.4102777770000001</v>
      </c>
      <c r="O4578">
        <v>0</v>
      </c>
      <c r="P4578">
        <v>29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127.898056</v>
      </c>
      <c r="W4578">
        <v>0</v>
      </c>
      <c r="X4578">
        <v>0</v>
      </c>
      <c r="Y4578">
        <v>0</v>
      </c>
      <c r="Z4578">
        <v>0</v>
      </c>
    </row>
    <row r="4579" spans="1:26" x14ac:dyDescent="0.25">
      <c r="A4579">
        <v>2180726</v>
      </c>
      <c r="B4579">
        <v>1</v>
      </c>
      <c r="C4579" t="s">
        <v>77</v>
      </c>
      <c r="D4579" t="s">
        <v>124</v>
      </c>
      <c r="E4579" t="s">
        <v>161</v>
      </c>
      <c r="F4579" t="s">
        <v>13339</v>
      </c>
      <c r="G4579" t="s">
        <v>402</v>
      </c>
      <c r="H4579" t="s">
        <v>46</v>
      </c>
      <c r="I4579" t="s">
        <v>129</v>
      </c>
      <c r="J4579" t="s">
        <v>130</v>
      </c>
      <c r="K4579" t="s">
        <v>131</v>
      </c>
      <c r="L4579" t="s">
        <v>13340</v>
      </c>
      <c r="M4579" t="s">
        <v>13341</v>
      </c>
      <c r="N4579">
        <v>9.2066666660000003</v>
      </c>
      <c r="O4579">
        <v>0</v>
      </c>
      <c r="P4579">
        <v>102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939.08</v>
      </c>
      <c r="W4579">
        <v>0</v>
      </c>
      <c r="X4579">
        <v>0</v>
      </c>
      <c r="Y4579">
        <v>0</v>
      </c>
      <c r="Z4579">
        <v>0</v>
      </c>
    </row>
    <row r="4580" spans="1:26" x14ac:dyDescent="0.25">
      <c r="A4580">
        <v>2180736</v>
      </c>
      <c r="B4580">
        <v>1</v>
      </c>
      <c r="C4580" t="s">
        <v>76</v>
      </c>
      <c r="D4580" t="s">
        <v>78</v>
      </c>
      <c r="E4580" t="s">
        <v>181</v>
      </c>
      <c r="F4580" t="s">
        <v>13342</v>
      </c>
      <c r="G4580" t="s">
        <v>194</v>
      </c>
      <c r="H4580" t="s">
        <v>46</v>
      </c>
      <c r="I4580" t="s">
        <v>129</v>
      </c>
      <c r="J4580" t="s">
        <v>130</v>
      </c>
      <c r="K4580" t="s">
        <v>131</v>
      </c>
      <c r="L4580" t="s">
        <v>13343</v>
      </c>
      <c r="M4580" t="s">
        <v>13344</v>
      </c>
      <c r="N4580">
        <v>3.8313888880000002</v>
      </c>
      <c r="O4580">
        <v>0</v>
      </c>
      <c r="P4580">
        <v>1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3.8313890000000002</v>
      </c>
      <c r="W4580">
        <v>0</v>
      </c>
      <c r="X4580">
        <v>0</v>
      </c>
      <c r="Y4580">
        <v>0</v>
      </c>
      <c r="Z4580">
        <v>0</v>
      </c>
    </row>
    <row r="4581" spans="1:26" x14ac:dyDescent="0.25">
      <c r="A4581">
        <v>2180718</v>
      </c>
      <c r="B4581">
        <v>1</v>
      </c>
      <c r="C4581" t="s">
        <v>77</v>
      </c>
      <c r="D4581" t="s">
        <v>109</v>
      </c>
      <c r="E4581" t="s">
        <v>126</v>
      </c>
      <c r="F4581" t="s">
        <v>13345</v>
      </c>
      <c r="G4581" t="s">
        <v>671</v>
      </c>
      <c r="H4581" t="s">
        <v>46</v>
      </c>
      <c r="I4581" t="s">
        <v>129</v>
      </c>
      <c r="J4581" t="s">
        <v>130</v>
      </c>
      <c r="K4581" t="s">
        <v>131</v>
      </c>
      <c r="L4581" t="s">
        <v>13346</v>
      </c>
      <c r="M4581" t="s">
        <v>13347</v>
      </c>
      <c r="N4581">
        <v>1.403888888</v>
      </c>
      <c r="O4581">
        <v>0</v>
      </c>
      <c r="P4581">
        <v>2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2.8077779999999999</v>
      </c>
      <c r="W4581">
        <v>0</v>
      </c>
      <c r="X4581">
        <v>0</v>
      </c>
      <c r="Y4581">
        <v>0</v>
      </c>
      <c r="Z4581">
        <v>0</v>
      </c>
    </row>
    <row r="4582" spans="1:26" x14ac:dyDescent="0.25">
      <c r="A4582">
        <v>2180783</v>
      </c>
      <c r="B4582">
        <v>1</v>
      </c>
      <c r="C4582" t="s">
        <v>76</v>
      </c>
      <c r="D4582" t="s">
        <v>106</v>
      </c>
      <c r="E4582" t="s">
        <v>181</v>
      </c>
      <c r="F4582" t="s">
        <v>13348</v>
      </c>
      <c r="G4582" t="s">
        <v>194</v>
      </c>
      <c r="H4582" t="s">
        <v>46</v>
      </c>
      <c r="I4582" t="s">
        <v>129</v>
      </c>
      <c r="J4582" t="s">
        <v>130</v>
      </c>
      <c r="K4582" t="s">
        <v>131</v>
      </c>
      <c r="L4582" t="s">
        <v>13349</v>
      </c>
      <c r="M4582" t="s">
        <v>13350</v>
      </c>
      <c r="N4582">
        <v>8.4191666660000006</v>
      </c>
      <c r="O4582">
        <v>0</v>
      </c>
      <c r="P4582">
        <v>2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16.838332999999999</v>
      </c>
      <c r="W4582">
        <v>0</v>
      </c>
      <c r="X4582">
        <v>0</v>
      </c>
      <c r="Y4582">
        <v>0</v>
      </c>
      <c r="Z4582">
        <v>0</v>
      </c>
    </row>
    <row r="4583" spans="1:26" x14ac:dyDescent="0.25">
      <c r="A4583">
        <v>2180725</v>
      </c>
      <c r="B4583">
        <v>1</v>
      </c>
      <c r="C4583" t="s">
        <v>76</v>
      </c>
      <c r="D4583" t="s">
        <v>89</v>
      </c>
      <c r="E4583" t="s">
        <v>126</v>
      </c>
      <c r="F4583" t="s">
        <v>13351</v>
      </c>
      <c r="G4583" t="s">
        <v>128</v>
      </c>
      <c r="H4583" t="s">
        <v>46</v>
      </c>
      <c r="I4583" t="s">
        <v>129</v>
      </c>
      <c r="J4583" t="s">
        <v>130</v>
      </c>
      <c r="K4583" t="s">
        <v>131</v>
      </c>
      <c r="L4583" t="s">
        <v>13352</v>
      </c>
      <c r="M4583" t="s">
        <v>13353</v>
      </c>
      <c r="N4583">
        <v>4.313055555</v>
      </c>
      <c r="O4583">
        <v>0</v>
      </c>
      <c r="P4583">
        <v>12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51.756667</v>
      </c>
      <c r="W4583">
        <v>0</v>
      </c>
      <c r="X4583">
        <v>0</v>
      </c>
      <c r="Y4583">
        <v>0</v>
      </c>
      <c r="Z4583">
        <v>0</v>
      </c>
    </row>
    <row r="4584" spans="1:26" x14ac:dyDescent="0.25">
      <c r="A4584">
        <v>2180719</v>
      </c>
      <c r="B4584">
        <v>1</v>
      </c>
      <c r="C4584" t="s">
        <v>76</v>
      </c>
      <c r="D4584" t="s">
        <v>89</v>
      </c>
      <c r="E4584" t="s">
        <v>186</v>
      </c>
      <c r="F4584" t="s">
        <v>13354</v>
      </c>
      <c r="G4584" t="s">
        <v>136</v>
      </c>
      <c r="H4584" t="s">
        <v>47</v>
      </c>
      <c r="I4584" t="s">
        <v>129</v>
      </c>
      <c r="J4584" t="s">
        <v>130</v>
      </c>
      <c r="K4584" t="s">
        <v>131</v>
      </c>
      <c r="L4584" t="s">
        <v>13355</v>
      </c>
      <c r="M4584" t="s">
        <v>13356</v>
      </c>
      <c r="N4584">
        <v>0.25750000000000001</v>
      </c>
      <c r="O4584">
        <v>0</v>
      </c>
      <c r="P4584">
        <v>0</v>
      </c>
      <c r="Q4584">
        <v>14</v>
      </c>
      <c r="R4584">
        <v>308</v>
      </c>
      <c r="S4584">
        <v>65</v>
      </c>
      <c r="T4584">
        <v>679</v>
      </c>
      <c r="U4584">
        <v>0</v>
      </c>
      <c r="V4584">
        <v>0</v>
      </c>
      <c r="W4584">
        <v>3.605</v>
      </c>
      <c r="X4584">
        <v>79.31</v>
      </c>
      <c r="Y4584">
        <v>16.737500000000001</v>
      </c>
      <c r="Z4584">
        <v>174.8425</v>
      </c>
    </row>
    <row r="4585" spans="1:26" x14ac:dyDescent="0.25">
      <c r="A4585">
        <v>2180739</v>
      </c>
      <c r="B4585">
        <v>1</v>
      </c>
      <c r="C4585" t="s">
        <v>76</v>
      </c>
      <c r="D4585" t="s">
        <v>102</v>
      </c>
      <c r="E4585" t="s">
        <v>126</v>
      </c>
      <c r="F4585" t="s">
        <v>13357</v>
      </c>
      <c r="G4585" t="s">
        <v>223</v>
      </c>
      <c r="H4585" t="s">
        <v>46</v>
      </c>
      <c r="I4585" t="s">
        <v>129</v>
      </c>
      <c r="J4585" t="s">
        <v>130</v>
      </c>
      <c r="K4585" t="s">
        <v>131</v>
      </c>
      <c r="L4585" t="s">
        <v>13355</v>
      </c>
      <c r="M4585" t="s">
        <v>13358</v>
      </c>
      <c r="N4585">
        <v>2.0327777770000002</v>
      </c>
      <c r="O4585">
        <v>0</v>
      </c>
      <c r="P4585">
        <v>18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36.590000000000003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2180731</v>
      </c>
      <c r="B4586">
        <v>1</v>
      </c>
      <c r="C4586" t="s">
        <v>76</v>
      </c>
      <c r="D4586" t="s">
        <v>79</v>
      </c>
      <c r="E4586" t="s">
        <v>813</v>
      </c>
      <c r="F4586" t="s">
        <v>13359</v>
      </c>
      <c r="G4586" t="s">
        <v>136</v>
      </c>
      <c r="H4586" t="s">
        <v>47</v>
      </c>
      <c r="I4586" t="s">
        <v>129</v>
      </c>
      <c r="J4586" t="s">
        <v>130</v>
      </c>
      <c r="K4586" t="s">
        <v>131</v>
      </c>
      <c r="L4586" t="s">
        <v>13360</v>
      </c>
      <c r="M4586" t="s">
        <v>13361</v>
      </c>
      <c r="N4586">
        <v>1.3077777770000001</v>
      </c>
      <c r="O4586">
        <v>6</v>
      </c>
      <c r="P4586">
        <v>3774</v>
      </c>
      <c r="Q4586">
        <v>0</v>
      </c>
      <c r="R4586">
        <v>0</v>
      </c>
      <c r="S4586">
        <v>0</v>
      </c>
      <c r="T4586">
        <v>0</v>
      </c>
      <c r="U4586">
        <v>7.8466670000000001</v>
      </c>
      <c r="V4586">
        <v>4935.5533299999997</v>
      </c>
      <c r="W4586">
        <v>0</v>
      </c>
      <c r="X4586">
        <v>0</v>
      </c>
      <c r="Y4586">
        <v>0</v>
      </c>
      <c r="Z4586">
        <v>0</v>
      </c>
    </row>
    <row r="4587" spans="1:26" x14ac:dyDescent="0.25">
      <c r="A4587">
        <v>2180746</v>
      </c>
      <c r="B4587">
        <v>1</v>
      </c>
      <c r="C4587" t="s">
        <v>76</v>
      </c>
      <c r="D4587" t="s">
        <v>92</v>
      </c>
      <c r="E4587" t="s">
        <v>181</v>
      </c>
      <c r="F4587" t="s">
        <v>13362</v>
      </c>
      <c r="G4587" t="s">
        <v>183</v>
      </c>
      <c r="H4587" t="s">
        <v>46</v>
      </c>
      <c r="I4587" t="s">
        <v>129</v>
      </c>
      <c r="J4587" t="s">
        <v>130</v>
      </c>
      <c r="K4587" t="s">
        <v>131</v>
      </c>
      <c r="L4587" t="s">
        <v>13363</v>
      </c>
      <c r="M4587" t="s">
        <v>13364</v>
      </c>
      <c r="N4587">
        <v>8.2386111110000009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1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8.2386110000000006</v>
      </c>
    </row>
    <row r="4588" spans="1:26" x14ac:dyDescent="0.25">
      <c r="A4588">
        <v>2180750</v>
      </c>
      <c r="B4588">
        <v>1</v>
      </c>
      <c r="C4588" t="s">
        <v>76</v>
      </c>
      <c r="D4588" t="s">
        <v>81</v>
      </c>
      <c r="E4588" t="s">
        <v>181</v>
      </c>
      <c r="F4588" t="s">
        <v>13365</v>
      </c>
      <c r="G4588" t="s">
        <v>287</v>
      </c>
      <c r="H4588" t="s">
        <v>46</v>
      </c>
      <c r="I4588" t="s">
        <v>129</v>
      </c>
      <c r="J4588" t="s">
        <v>130</v>
      </c>
      <c r="K4588" t="s">
        <v>131</v>
      </c>
      <c r="L4588" t="s">
        <v>13366</v>
      </c>
      <c r="M4588" t="s">
        <v>13367</v>
      </c>
      <c r="N4588">
        <v>5.8925000000000001</v>
      </c>
      <c r="O4588">
        <v>0</v>
      </c>
      <c r="P4588">
        <v>9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53.032499999999999</v>
      </c>
      <c r="W4588">
        <v>0</v>
      </c>
      <c r="X4588">
        <v>0</v>
      </c>
      <c r="Y4588">
        <v>0</v>
      </c>
      <c r="Z4588">
        <v>0</v>
      </c>
    </row>
    <row r="4589" spans="1:26" x14ac:dyDescent="0.25">
      <c r="A4589">
        <v>2180741</v>
      </c>
      <c r="B4589">
        <v>1</v>
      </c>
      <c r="C4589" t="s">
        <v>77</v>
      </c>
      <c r="D4589" t="s">
        <v>111</v>
      </c>
      <c r="E4589" t="s">
        <v>126</v>
      </c>
      <c r="F4589" t="s">
        <v>13368</v>
      </c>
      <c r="G4589" t="s">
        <v>128</v>
      </c>
      <c r="H4589" t="s">
        <v>46</v>
      </c>
      <c r="I4589" t="s">
        <v>129</v>
      </c>
      <c r="J4589" t="s">
        <v>130</v>
      </c>
      <c r="K4589" t="s">
        <v>131</v>
      </c>
      <c r="L4589" t="s">
        <v>13369</v>
      </c>
      <c r="M4589" t="s">
        <v>13370</v>
      </c>
      <c r="N4589">
        <v>1.2266666660000001</v>
      </c>
      <c r="O4589">
        <v>0</v>
      </c>
      <c r="P4589">
        <v>0</v>
      </c>
      <c r="Q4589">
        <v>0</v>
      </c>
      <c r="R4589">
        <v>14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17.173333</v>
      </c>
      <c r="Y4589">
        <v>0</v>
      </c>
      <c r="Z4589">
        <v>0</v>
      </c>
    </row>
    <row r="4590" spans="1:26" x14ac:dyDescent="0.25">
      <c r="A4590">
        <v>2180748</v>
      </c>
      <c r="B4590">
        <v>1</v>
      </c>
      <c r="C4590" t="s">
        <v>76</v>
      </c>
      <c r="D4590" t="s">
        <v>102</v>
      </c>
      <c r="E4590" t="s">
        <v>126</v>
      </c>
      <c r="F4590" t="s">
        <v>13371</v>
      </c>
      <c r="G4590" t="s">
        <v>128</v>
      </c>
      <c r="H4590" t="s">
        <v>46</v>
      </c>
      <c r="I4590" t="s">
        <v>129</v>
      </c>
      <c r="J4590" t="s">
        <v>130</v>
      </c>
      <c r="K4590" t="s">
        <v>131</v>
      </c>
      <c r="L4590" t="s">
        <v>13372</v>
      </c>
      <c r="M4590" t="s">
        <v>13373</v>
      </c>
      <c r="N4590">
        <v>1.7102777769999999</v>
      </c>
      <c r="O4590">
        <v>0</v>
      </c>
      <c r="P4590">
        <v>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1.710278</v>
      </c>
      <c r="W4590">
        <v>0</v>
      </c>
      <c r="X4590">
        <v>0</v>
      </c>
      <c r="Y4590">
        <v>0</v>
      </c>
      <c r="Z4590">
        <v>0</v>
      </c>
    </row>
    <row r="4591" spans="1:26" x14ac:dyDescent="0.25">
      <c r="A4591">
        <v>2180753</v>
      </c>
      <c r="B4591">
        <v>1</v>
      </c>
      <c r="C4591" t="s">
        <v>76</v>
      </c>
      <c r="D4591" t="s">
        <v>90</v>
      </c>
      <c r="E4591" t="s">
        <v>126</v>
      </c>
      <c r="F4591" t="s">
        <v>13374</v>
      </c>
      <c r="G4591" t="s">
        <v>128</v>
      </c>
      <c r="H4591" t="s">
        <v>46</v>
      </c>
      <c r="I4591" t="s">
        <v>129</v>
      </c>
      <c r="J4591" t="s">
        <v>130</v>
      </c>
      <c r="K4591" t="s">
        <v>131</v>
      </c>
      <c r="L4591" t="s">
        <v>13375</v>
      </c>
      <c r="M4591" t="s">
        <v>13376</v>
      </c>
      <c r="N4591">
        <v>3.7308333330000001</v>
      </c>
      <c r="O4591">
        <v>0</v>
      </c>
      <c r="P4591">
        <v>15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55.962499999999999</v>
      </c>
      <c r="W4591">
        <v>0</v>
      </c>
      <c r="X4591">
        <v>0</v>
      </c>
      <c r="Y4591">
        <v>0</v>
      </c>
      <c r="Z4591">
        <v>0</v>
      </c>
    </row>
    <row r="4592" spans="1:26" x14ac:dyDescent="0.25">
      <c r="A4592">
        <v>2180772</v>
      </c>
      <c r="B4592">
        <v>1</v>
      </c>
      <c r="C4592" t="s">
        <v>76</v>
      </c>
      <c r="D4592" t="s">
        <v>106</v>
      </c>
      <c r="E4592" t="s">
        <v>181</v>
      </c>
      <c r="F4592" t="s">
        <v>13377</v>
      </c>
      <c r="G4592" t="s">
        <v>194</v>
      </c>
      <c r="H4592" t="s">
        <v>46</v>
      </c>
      <c r="I4592" t="s">
        <v>129</v>
      </c>
      <c r="J4592" t="s">
        <v>130</v>
      </c>
      <c r="K4592" t="s">
        <v>131</v>
      </c>
      <c r="L4592" t="s">
        <v>13378</v>
      </c>
      <c r="M4592" t="s">
        <v>13379</v>
      </c>
      <c r="N4592">
        <v>1.7266666660000001</v>
      </c>
      <c r="O4592">
        <v>0</v>
      </c>
      <c r="P4592">
        <v>1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1.726667</v>
      </c>
      <c r="W4592">
        <v>0</v>
      </c>
      <c r="X4592">
        <v>0</v>
      </c>
      <c r="Y4592">
        <v>0</v>
      </c>
      <c r="Z4592">
        <v>0</v>
      </c>
    </row>
    <row r="4593" spans="1:26" x14ac:dyDescent="0.25">
      <c r="A4593">
        <v>2180754</v>
      </c>
      <c r="B4593">
        <v>1</v>
      </c>
      <c r="C4593" t="s">
        <v>77</v>
      </c>
      <c r="D4593" t="s">
        <v>115</v>
      </c>
      <c r="E4593" t="s">
        <v>186</v>
      </c>
      <c r="F4593" t="s">
        <v>13380</v>
      </c>
      <c r="G4593" t="s">
        <v>136</v>
      </c>
      <c r="H4593" t="s">
        <v>47</v>
      </c>
      <c r="I4593" t="s">
        <v>129</v>
      </c>
      <c r="J4593" t="s">
        <v>130</v>
      </c>
      <c r="K4593" t="s">
        <v>131</v>
      </c>
      <c r="L4593" t="s">
        <v>13381</v>
      </c>
      <c r="M4593" t="s">
        <v>13382</v>
      </c>
      <c r="N4593">
        <v>0.77138888800000005</v>
      </c>
      <c r="O4593">
        <v>0</v>
      </c>
      <c r="P4593">
        <v>0</v>
      </c>
      <c r="Q4593">
        <v>43</v>
      </c>
      <c r="R4593">
        <v>729</v>
      </c>
      <c r="S4593">
        <v>96</v>
      </c>
      <c r="T4593">
        <v>1391</v>
      </c>
      <c r="U4593">
        <v>0</v>
      </c>
      <c r="V4593">
        <v>0</v>
      </c>
      <c r="W4593">
        <v>33.169722</v>
      </c>
      <c r="X4593">
        <v>562.34249899999998</v>
      </c>
      <c r="Y4593">
        <v>74.053332999999995</v>
      </c>
      <c r="Z4593">
        <v>1073.001943</v>
      </c>
    </row>
    <row r="4594" spans="1:26" x14ac:dyDescent="0.25">
      <c r="A4594">
        <v>2180760</v>
      </c>
      <c r="B4594">
        <v>1</v>
      </c>
      <c r="C4594" t="s">
        <v>76</v>
      </c>
      <c r="D4594" t="s">
        <v>79</v>
      </c>
      <c r="E4594" t="s">
        <v>181</v>
      </c>
      <c r="F4594" t="s">
        <v>13383</v>
      </c>
      <c r="G4594" t="s">
        <v>194</v>
      </c>
      <c r="H4594" t="s">
        <v>46</v>
      </c>
      <c r="I4594" t="s">
        <v>129</v>
      </c>
      <c r="J4594" t="s">
        <v>130</v>
      </c>
      <c r="K4594" t="s">
        <v>131</v>
      </c>
      <c r="L4594" t="s">
        <v>13384</v>
      </c>
      <c r="M4594" t="s">
        <v>13385</v>
      </c>
      <c r="N4594">
        <v>1.0563888880000001</v>
      </c>
      <c r="O4594">
        <v>0</v>
      </c>
      <c r="P4594">
        <v>3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3.1691669999999998</v>
      </c>
      <c r="W4594">
        <v>0</v>
      </c>
      <c r="X4594">
        <v>0</v>
      </c>
      <c r="Y4594">
        <v>0</v>
      </c>
      <c r="Z4594">
        <v>0</v>
      </c>
    </row>
    <row r="4595" spans="1:26" x14ac:dyDescent="0.25">
      <c r="A4595">
        <v>2180759</v>
      </c>
      <c r="B4595">
        <v>1</v>
      </c>
      <c r="C4595" t="s">
        <v>77</v>
      </c>
      <c r="D4595" t="s">
        <v>114</v>
      </c>
      <c r="E4595" t="s">
        <v>126</v>
      </c>
      <c r="F4595" t="s">
        <v>13386</v>
      </c>
      <c r="G4595" t="s">
        <v>140</v>
      </c>
      <c r="H4595" t="s">
        <v>46</v>
      </c>
      <c r="I4595" t="s">
        <v>129</v>
      </c>
      <c r="J4595" t="s">
        <v>130</v>
      </c>
      <c r="K4595" t="s">
        <v>131</v>
      </c>
      <c r="L4595" t="s">
        <v>13387</v>
      </c>
      <c r="M4595" t="s">
        <v>13388</v>
      </c>
      <c r="N4595">
        <v>1.2655555549999999</v>
      </c>
      <c r="O4595">
        <v>0</v>
      </c>
      <c r="P4595">
        <v>110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139.21111099999999</v>
      </c>
      <c r="W4595">
        <v>0</v>
      </c>
      <c r="X4595">
        <v>0</v>
      </c>
      <c r="Y4595">
        <v>0</v>
      </c>
      <c r="Z4595">
        <v>0</v>
      </c>
    </row>
    <row r="4596" spans="1:26" x14ac:dyDescent="0.25">
      <c r="A4596">
        <v>2180765</v>
      </c>
      <c r="B4596">
        <v>1</v>
      </c>
      <c r="C4596" t="s">
        <v>76</v>
      </c>
      <c r="D4596" t="s">
        <v>84</v>
      </c>
      <c r="E4596" t="s">
        <v>718</v>
      </c>
      <c r="F4596" t="s">
        <v>13389</v>
      </c>
      <c r="G4596" t="s">
        <v>726</v>
      </c>
      <c r="H4596" t="s">
        <v>46</v>
      </c>
      <c r="I4596" t="s">
        <v>129</v>
      </c>
      <c r="J4596" t="s">
        <v>130</v>
      </c>
      <c r="K4596" t="s">
        <v>131</v>
      </c>
      <c r="L4596" t="s">
        <v>13390</v>
      </c>
      <c r="M4596" t="s">
        <v>13391</v>
      </c>
      <c r="N4596">
        <v>2.5244444439999998</v>
      </c>
      <c r="O4596">
        <v>0</v>
      </c>
      <c r="P4596">
        <v>76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191.857778</v>
      </c>
      <c r="W4596">
        <v>0</v>
      </c>
      <c r="X4596">
        <v>0</v>
      </c>
      <c r="Y4596">
        <v>0</v>
      </c>
      <c r="Z4596">
        <v>0</v>
      </c>
    </row>
    <row r="4597" spans="1:26" x14ac:dyDescent="0.25">
      <c r="A4597">
        <v>2180768</v>
      </c>
      <c r="B4597">
        <v>1</v>
      </c>
      <c r="C4597" t="s">
        <v>76</v>
      </c>
      <c r="D4597" t="s">
        <v>90</v>
      </c>
      <c r="E4597" t="s">
        <v>181</v>
      </c>
      <c r="F4597" t="s">
        <v>13392</v>
      </c>
      <c r="G4597" t="s">
        <v>194</v>
      </c>
      <c r="H4597" t="s">
        <v>46</v>
      </c>
      <c r="I4597" t="s">
        <v>129</v>
      </c>
      <c r="J4597" t="s">
        <v>130</v>
      </c>
      <c r="K4597" t="s">
        <v>131</v>
      </c>
      <c r="L4597" t="s">
        <v>13393</v>
      </c>
      <c r="M4597" t="s">
        <v>13394</v>
      </c>
      <c r="N4597">
        <v>1.0069444439999999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1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1.0069440000000001</v>
      </c>
    </row>
    <row r="4598" spans="1:26" x14ac:dyDescent="0.25">
      <c r="A4598">
        <v>2180762</v>
      </c>
      <c r="B4598">
        <v>1</v>
      </c>
      <c r="C4598" t="s">
        <v>76</v>
      </c>
      <c r="D4598" t="s">
        <v>94</v>
      </c>
      <c r="E4598" t="s">
        <v>186</v>
      </c>
      <c r="F4598" t="s">
        <v>11489</v>
      </c>
      <c r="G4598" t="s">
        <v>201</v>
      </c>
      <c r="H4598" t="s">
        <v>47</v>
      </c>
      <c r="I4598" t="s">
        <v>129</v>
      </c>
      <c r="J4598" t="s">
        <v>130</v>
      </c>
      <c r="K4598" t="s">
        <v>131</v>
      </c>
      <c r="L4598" t="s">
        <v>13395</v>
      </c>
      <c r="M4598" t="s">
        <v>13396</v>
      </c>
      <c r="N4598">
        <v>0.29916666600000003</v>
      </c>
      <c r="O4598">
        <v>42</v>
      </c>
      <c r="P4598">
        <v>292</v>
      </c>
      <c r="Q4598">
        <v>0</v>
      </c>
      <c r="R4598">
        <v>0</v>
      </c>
      <c r="S4598">
        <v>0</v>
      </c>
      <c r="T4598">
        <v>0</v>
      </c>
      <c r="U4598">
        <v>12.565</v>
      </c>
      <c r="V4598">
        <v>87.356666000000004</v>
      </c>
      <c r="W4598">
        <v>0</v>
      </c>
      <c r="X4598">
        <v>0</v>
      </c>
      <c r="Y4598">
        <v>0</v>
      </c>
      <c r="Z4598">
        <v>0</v>
      </c>
    </row>
    <row r="4599" spans="1:26" x14ac:dyDescent="0.25">
      <c r="A4599">
        <v>2180771</v>
      </c>
      <c r="B4599">
        <v>1</v>
      </c>
      <c r="C4599" t="s">
        <v>76</v>
      </c>
      <c r="D4599" t="s">
        <v>90</v>
      </c>
      <c r="E4599" t="s">
        <v>186</v>
      </c>
      <c r="F4599" t="s">
        <v>13397</v>
      </c>
      <c r="G4599" t="s">
        <v>136</v>
      </c>
      <c r="H4599" t="s">
        <v>47</v>
      </c>
      <c r="I4599" t="s">
        <v>129</v>
      </c>
      <c r="J4599" t="s">
        <v>130</v>
      </c>
      <c r="K4599" t="s">
        <v>131</v>
      </c>
      <c r="L4599" t="s">
        <v>13398</v>
      </c>
      <c r="M4599" t="s">
        <v>13399</v>
      </c>
      <c r="N4599">
        <v>1.121111111</v>
      </c>
      <c r="O4599">
        <v>5</v>
      </c>
      <c r="P4599">
        <v>28</v>
      </c>
      <c r="Q4599">
        <v>44</v>
      </c>
      <c r="R4599">
        <v>1221</v>
      </c>
      <c r="S4599">
        <v>85</v>
      </c>
      <c r="T4599">
        <v>1099</v>
      </c>
      <c r="U4599">
        <v>5.605556</v>
      </c>
      <c r="V4599">
        <v>31.391110999999999</v>
      </c>
      <c r="W4599">
        <v>49.328888999999997</v>
      </c>
      <c r="X4599">
        <v>1368.876667</v>
      </c>
      <c r="Y4599">
        <v>95.294443999999999</v>
      </c>
      <c r="Z4599">
        <v>1232.1011109999999</v>
      </c>
    </row>
    <row r="4600" spans="1:26" x14ac:dyDescent="0.25">
      <c r="A4600">
        <v>2180787</v>
      </c>
      <c r="B4600">
        <v>1</v>
      </c>
      <c r="C4600" t="s">
        <v>77</v>
      </c>
      <c r="D4600" t="s">
        <v>118</v>
      </c>
      <c r="E4600" t="s">
        <v>126</v>
      </c>
      <c r="F4600" t="s">
        <v>13400</v>
      </c>
      <c r="G4600" t="s">
        <v>128</v>
      </c>
      <c r="H4600" t="s">
        <v>46</v>
      </c>
      <c r="I4600" t="s">
        <v>129</v>
      </c>
      <c r="J4600" t="s">
        <v>130</v>
      </c>
      <c r="K4600" t="s">
        <v>131</v>
      </c>
      <c r="L4600" t="s">
        <v>13401</v>
      </c>
      <c r="M4600" t="s">
        <v>13402</v>
      </c>
      <c r="N4600">
        <v>0.89777777700000005</v>
      </c>
      <c r="O4600">
        <v>0</v>
      </c>
      <c r="P4600">
        <v>96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86.186667</v>
      </c>
      <c r="W4600">
        <v>0</v>
      </c>
      <c r="X4600">
        <v>0</v>
      </c>
      <c r="Y4600">
        <v>0</v>
      </c>
      <c r="Z4600">
        <v>0</v>
      </c>
    </row>
    <row r="4601" spans="1:26" x14ac:dyDescent="0.25">
      <c r="A4601">
        <v>2180774</v>
      </c>
      <c r="B4601">
        <v>1</v>
      </c>
      <c r="C4601" t="s">
        <v>76</v>
      </c>
      <c r="D4601" t="s">
        <v>80</v>
      </c>
      <c r="E4601" t="s">
        <v>181</v>
      </c>
      <c r="F4601" t="s">
        <v>11951</v>
      </c>
      <c r="G4601" t="s">
        <v>183</v>
      </c>
      <c r="H4601" t="s">
        <v>46</v>
      </c>
      <c r="I4601" t="s">
        <v>129</v>
      </c>
      <c r="J4601" t="s">
        <v>130</v>
      </c>
      <c r="K4601" t="s">
        <v>131</v>
      </c>
      <c r="L4601" t="s">
        <v>13403</v>
      </c>
      <c r="M4601" t="s">
        <v>13404</v>
      </c>
      <c r="N4601">
        <v>6.4997222219999999</v>
      </c>
      <c r="O4601">
        <v>0</v>
      </c>
      <c r="P4601">
        <v>5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32.498610999999997</v>
      </c>
      <c r="W4601">
        <v>0</v>
      </c>
      <c r="X4601">
        <v>0</v>
      </c>
      <c r="Y4601">
        <v>0</v>
      </c>
      <c r="Z4601">
        <v>0</v>
      </c>
    </row>
    <row r="4602" spans="1:26" x14ac:dyDescent="0.25">
      <c r="A4602">
        <v>2180769</v>
      </c>
      <c r="B4602">
        <v>1</v>
      </c>
      <c r="C4602" t="s">
        <v>76</v>
      </c>
      <c r="D4602" t="s">
        <v>84</v>
      </c>
      <c r="E4602" t="s">
        <v>143</v>
      </c>
      <c r="F4602" t="s">
        <v>13405</v>
      </c>
      <c r="G4602" t="s">
        <v>136</v>
      </c>
      <c r="H4602" t="s">
        <v>47</v>
      </c>
      <c r="I4602" t="s">
        <v>129</v>
      </c>
      <c r="J4602" t="s">
        <v>130</v>
      </c>
      <c r="K4602" t="s">
        <v>131</v>
      </c>
      <c r="L4602" t="s">
        <v>13406</v>
      </c>
      <c r="M4602" t="s">
        <v>13407</v>
      </c>
      <c r="N4602">
        <v>4.9502777770000002</v>
      </c>
      <c r="O4602">
        <v>1</v>
      </c>
      <c r="P4602">
        <v>36</v>
      </c>
      <c r="Q4602">
        <v>0</v>
      </c>
      <c r="R4602">
        <v>0</v>
      </c>
      <c r="S4602">
        <v>0</v>
      </c>
      <c r="T4602">
        <v>0</v>
      </c>
      <c r="U4602">
        <v>4.950278</v>
      </c>
      <c r="V4602">
        <v>178.21</v>
      </c>
      <c r="W4602">
        <v>0</v>
      </c>
      <c r="X4602">
        <v>0</v>
      </c>
      <c r="Y4602">
        <v>0</v>
      </c>
      <c r="Z4602">
        <v>0</v>
      </c>
    </row>
    <row r="4603" spans="1:26" x14ac:dyDescent="0.25">
      <c r="A4603">
        <v>2180820</v>
      </c>
      <c r="B4603">
        <v>1</v>
      </c>
      <c r="C4603" t="s">
        <v>76</v>
      </c>
      <c r="D4603" t="s">
        <v>90</v>
      </c>
      <c r="E4603" t="s">
        <v>143</v>
      </c>
      <c r="F4603" t="s">
        <v>13408</v>
      </c>
      <c r="G4603" t="s">
        <v>136</v>
      </c>
      <c r="H4603" t="s">
        <v>47</v>
      </c>
      <c r="I4603" t="s">
        <v>129</v>
      </c>
      <c r="J4603" t="s">
        <v>130</v>
      </c>
      <c r="K4603" t="s">
        <v>131</v>
      </c>
      <c r="L4603" t="s">
        <v>13409</v>
      </c>
      <c r="M4603" t="s">
        <v>13410</v>
      </c>
      <c r="N4603">
        <v>1.7236111110000001</v>
      </c>
      <c r="O4603">
        <v>1</v>
      </c>
      <c r="P4603">
        <v>664</v>
      </c>
      <c r="Q4603">
        <v>0</v>
      </c>
      <c r="R4603">
        <v>0</v>
      </c>
      <c r="S4603">
        <v>0</v>
      </c>
      <c r="T4603">
        <v>0</v>
      </c>
      <c r="U4603">
        <v>1.723611</v>
      </c>
      <c r="V4603">
        <v>1144.4777779999999</v>
      </c>
      <c r="W4603">
        <v>0</v>
      </c>
      <c r="X4603">
        <v>0</v>
      </c>
      <c r="Y4603">
        <v>0</v>
      </c>
      <c r="Z4603">
        <v>0</v>
      </c>
    </row>
    <row r="4604" spans="1:26" x14ac:dyDescent="0.25">
      <c r="A4604">
        <v>2180775</v>
      </c>
      <c r="B4604">
        <v>1</v>
      </c>
      <c r="C4604" t="s">
        <v>76</v>
      </c>
      <c r="D4604" t="s">
        <v>102</v>
      </c>
      <c r="E4604" t="s">
        <v>181</v>
      </c>
      <c r="F4604" t="s">
        <v>13411</v>
      </c>
      <c r="G4604" t="s">
        <v>194</v>
      </c>
      <c r="H4604" t="s">
        <v>46</v>
      </c>
      <c r="I4604" t="s">
        <v>129</v>
      </c>
      <c r="J4604" t="s">
        <v>130</v>
      </c>
      <c r="K4604" t="s">
        <v>131</v>
      </c>
      <c r="L4604" t="s">
        <v>13412</v>
      </c>
      <c r="M4604" t="s">
        <v>13413</v>
      </c>
      <c r="N4604">
        <v>2.4330555550000001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2.4330560000000001</v>
      </c>
      <c r="W4604">
        <v>0</v>
      </c>
      <c r="X4604">
        <v>0</v>
      </c>
      <c r="Y4604">
        <v>0</v>
      </c>
      <c r="Z4604">
        <v>0</v>
      </c>
    </row>
    <row r="4605" spans="1:26" x14ac:dyDescent="0.25">
      <c r="A4605">
        <v>2180784</v>
      </c>
      <c r="B4605">
        <v>1</v>
      </c>
      <c r="C4605" t="s">
        <v>77</v>
      </c>
      <c r="D4605" t="s">
        <v>112</v>
      </c>
      <c r="E4605" t="s">
        <v>181</v>
      </c>
      <c r="F4605" t="s">
        <v>13414</v>
      </c>
      <c r="G4605" t="s">
        <v>194</v>
      </c>
      <c r="H4605" t="s">
        <v>46</v>
      </c>
      <c r="I4605" t="s">
        <v>129</v>
      </c>
      <c r="J4605" t="s">
        <v>130</v>
      </c>
      <c r="K4605" t="s">
        <v>131</v>
      </c>
      <c r="L4605" t="s">
        <v>13415</v>
      </c>
      <c r="M4605" t="s">
        <v>13416</v>
      </c>
      <c r="N4605">
        <v>1.649444444</v>
      </c>
      <c r="O4605">
        <v>0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1.6494439999999999</v>
      </c>
      <c r="Y4605">
        <v>0</v>
      </c>
      <c r="Z4605">
        <v>0</v>
      </c>
    </row>
    <row r="4606" spans="1:26" x14ac:dyDescent="0.25">
      <c r="A4606">
        <v>2180778</v>
      </c>
      <c r="B4606">
        <v>1</v>
      </c>
      <c r="C4606" t="s">
        <v>76</v>
      </c>
      <c r="D4606" t="s">
        <v>101</v>
      </c>
      <c r="E4606" t="s">
        <v>181</v>
      </c>
      <c r="F4606" t="s">
        <v>13417</v>
      </c>
      <c r="G4606" t="s">
        <v>194</v>
      </c>
      <c r="H4606" t="s">
        <v>46</v>
      </c>
      <c r="I4606" t="s">
        <v>129</v>
      </c>
      <c r="J4606" t="s">
        <v>130</v>
      </c>
      <c r="K4606" t="s">
        <v>131</v>
      </c>
      <c r="L4606" t="s">
        <v>13418</v>
      </c>
      <c r="M4606" t="s">
        <v>13419</v>
      </c>
      <c r="N4606">
        <v>1.188055555</v>
      </c>
      <c r="O4606">
        <v>1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1.188056</v>
      </c>
      <c r="V4606">
        <v>0</v>
      </c>
      <c r="W4606">
        <v>0</v>
      </c>
      <c r="X4606">
        <v>0</v>
      </c>
      <c r="Y4606">
        <v>0</v>
      </c>
      <c r="Z4606">
        <v>0</v>
      </c>
    </row>
    <row r="4607" spans="1:26" x14ac:dyDescent="0.25">
      <c r="A4607">
        <v>2180788</v>
      </c>
      <c r="B4607">
        <v>1</v>
      </c>
      <c r="C4607" t="s">
        <v>76</v>
      </c>
      <c r="D4607" t="s">
        <v>88</v>
      </c>
      <c r="E4607" t="s">
        <v>181</v>
      </c>
      <c r="F4607" t="s">
        <v>13420</v>
      </c>
      <c r="G4607" t="s">
        <v>194</v>
      </c>
      <c r="H4607" t="s">
        <v>46</v>
      </c>
      <c r="I4607" t="s">
        <v>129</v>
      </c>
      <c r="J4607" t="s">
        <v>130</v>
      </c>
      <c r="K4607" t="s">
        <v>131</v>
      </c>
      <c r="L4607" t="s">
        <v>13421</v>
      </c>
      <c r="M4607" t="s">
        <v>13422</v>
      </c>
      <c r="N4607">
        <v>6.0308333330000004</v>
      </c>
      <c r="O4607">
        <v>0</v>
      </c>
      <c r="P4607">
        <v>1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6.0308330000000003</v>
      </c>
      <c r="W4607">
        <v>0</v>
      </c>
      <c r="X4607">
        <v>0</v>
      </c>
      <c r="Y4607">
        <v>0</v>
      </c>
      <c r="Z4607">
        <v>0</v>
      </c>
    </row>
    <row r="4608" spans="1:26" x14ac:dyDescent="0.25">
      <c r="A4608">
        <v>2180780</v>
      </c>
      <c r="B4608">
        <v>1</v>
      </c>
      <c r="C4608" t="s">
        <v>77</v>
      </c>
      <c r="D4608" t="s">
        <v>124</v>
      </c>
      <c r="E4608" t="s">
        <v>126</v>
      </c>
      <c r="F4608" t="s">
        <v>13423</v>
      </c>
      <c r="G4608" t="s">
        <v>128</v>
      </c>
      <c r="H4608" t="s">
        <v>46</v>
      </c>
      <c r="I4608" t="s">
        <v>129</v>
      </c>
      <c r="J4608" t="s">
        <v>130</v>
      </c>
      <c r="K4608" t="s">
        <v>131</v>
      </c>
      <c r="L4608" t="s">
        <v>13424</v>
      </c>
      <c r="M4608" t="s">
        <v>13425</v>
      </c>
      <c r="N4608">
        <v>5.415277777</v>
      </c>
      <c r="O4608">
        <v>0</v>
      </c>
      <c r="P4608">
        <v>65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351.99305600000002</v>
      </c>
      <c r="W4608">
        <v>0</v>
      </c>
      <c r="X4608">
        <v>0</v>
      </c>
      <c r="Y4608">
        <v>0</v>
      </c>
      <c r="Z4608">
        <v>0</v>
      </c>
    </row>
    <row r="4609" spans="1:26" x14ac:dyDescent="0.25">
      <c r="A4609">
        <v>2180799</v>
      </c>
      <c r="B4609">
        <v>1</v>
      </c>
      <c r="C4609" t="s">
        <v>76</v>
      </c>
      <c r="D4609" t="s">
        <v>86</v>
      </c>
      <c r="E4609" t="s">
        <v>181</v>
      </c>
      <c r="F4609" t="s">
        <v>13426</v>
      </c>
      <c r="G4609" t="s">
        <v>183</v>
      </c>
      <c r="H4609" t="s">
        <v>46</v>
      </c>
      <c r="I4609" t="s">
        <v>129</v>
      </c>
      <c r="J4609" t="s">
        <v>130</v>
      </c>
      <c r="K4609" t="s">
        <v>131</v>
      </c>
      <c r="L4609" t="s">
        <v>13427</v>
      </c>
      <c r="M4609" t="s">
        <v>13428</v>
      </c>
      <c r="N4609">
        <v>4.489166666</v>
      </c>
      <c r="O4609">
        <v>0</v>
      </c>
      <c r="P4609">
        <v>1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4.4891670000000001</v>
      </c>
      <c r="W4609">
        <v>0</v>
      </c>
      <c r="X4609">
        <v>0</v>
      </c>
      <c r="Y4609">
        <v>0</v>
      </c>
      <c r="Z4609">
        <v>0</v>
      </c>
    </row>
    <row r="4610" spans="1:26" x14ac:dyDescent="0.25">
      <c r="A4610">
        <v>2180798</v>
      </c>
      <c r="B4610">
        <v>1</v>
      </c>
      <c r="C4610" t="s">
        <v>77</v>
      </c>
      <c r="D4610" t="s">
        <v>117</v>
      </c>
      <c r="E4610" t="s">
        <v>181</v>
      </c>
      <c r="F4610" t="s">
        <v>13429</v>
      </c>
      <c r="G4610" t="s">
        <v>183</v>
      </c>
      <c r="H4610" t="s">
        <v>46</v>
      </c>
      <c r="I4610" t="s">
        <v>129</v>
      </c>
      <c r="J4610" t="s">
        <v>130</v>
      </c>
      <c r="K4610" t="s">
        <v>131</v>
      </c>
      <c r="L4610" t="s">
        <v>13430</v>
      </c>
      <c r="M4610" t="s">
        <v>13431</v>
      </c>
      <c r="N4610">
        <v>2.1486111110000001</v>
      </c>
      <c r="O4610">
        <v>0</v>
      </c>
      <c r="P4610">
        <v>0</v>
      </c>
      <c r="Q4610">
        <v>0</v>
      </c>
      <c r="R4610">
        <v>2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4.2972219999999997</v>
      </c>
      <c r="Y4610">
        <v>0</v>
      </c>
      <c r="Z4610">
        <v>0</v>
      </c>
    </row>
    <row r="4611" spans="1:26" x14ac:dyDescent="0.25">
      <c r="A4611">
        <v>2180815</v>
      </c>
      <c r="B4611">
        <v>1</v>
      </c>
      <c r="C4611" t="s">
        <v>76</v>
      </c>
      <c r="D4611" t="s">
        <v>88</v>
      </c>
      <c r="E4611" t="s">
        <v>181</v>
      </c>
      <c r="F4611" t="s">
        <v>13432</v>
      </c>
      <c r="G4611" t="s">
        <v>287</v>
      </c>
      <c r="H4611" t="s">
        <v>46</v>
      </c>
      <c r="I4611" t="s">
        <v>129</v>
      </c>
      <c r="J4611" t="s">
        <v>130</v>
      </c>
      <c r="K4611" t="s">
        <v>131</v>
      </c>
      <c r="L4611" t="s">
        <v>13433</v>
      </c>
      <c r="M4611" t="s">
        <v>13434</v>
      </c>
      <c r="N4611">
        <v>1.7338888880000001</v>
      </c>
      <c r="O4611">
        <v>0</v>
      </c>
      <c r="P4611">
        <v>1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1.733889</v>
      </c>
      <c r="W4611">
        <v>0</v>
      </c>
      <c r="X4611">
        <v>0</v>
      </c>
      <c r="Y4611">
        <v>0</v>
      </c>
      <c r="Z4611">
        <v>0</v>
      </c>
    </row>
    <row r="4612" spans="1:26" x14ac:dyDescent="0.25">
      <c r="A4612">
        <v>2180795</v>
      </c>
      <c r="B4612">
        <v>1</v>
      </c>
      <c r="C4612" t="s">
        <v>76</v>
      </c>
      <c r="D4612" t="s">
        <v>96</v>
      </c>
      <c r="E4612" t="s">
        <v>126</v>
      </c>
      <c r="F4612" t="s">
        <v>13435</v>
      </c>
      <c r="G4612" t="s">
        <v>140</v>
      </c>
      <c r="H4612" t="s">
        <v>46</v>
      </c>
      <c r="I4612" t="s">
        <v>129</v>
      </c>
      <c r="J4612" t="s">
        <v>130</v>
      </c>
      <c r="K4612" t="s">
        <v>131</v>
      </c>
      <c r="L4612" t="s">
        <v>13436</v>
      </c>
      <c r="M4612" t="s">
        <v>13437</v>
      </c>
      <c r="N4612">
        <v>1.940555555</v>
      </c>
      <c r="O4612">
        <v>0</v>
      </c>
      <c r="P4612">
        <v>41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79.562777999999994</v>
      </c>
      <c r="W4612">
        <v>0</v>
      </c>
      <c r="X4612">
        <v>0</v>
      </c>
      <c r="Y4612">
        <v>0</v>
      </c>
      <c r="Z4612">
        <v>0</v>
      </c>
    </row>
    <row r="4613" spans="1:26" x14ac:dyDescent="0.25">
      <c r="A4613">
        <v>2180791</v>
      </c>
      <c r="B4613">
        <v>1</v>
      </c>
      <c r="C4613" t="s">
        <v>76</v>
      </c>
      <c r="D4613" t="s">
        <v>82</v>
      </c>
      <c r="E4613" t="s">
        <v>181</v>
      </c>
      <c r="F4613" t="s">
        <v>13438</v>
      </c>
      <c r="G4613" t="s">
        <v>183</v>
      </c>
      <c r="H4613" t="s">
        <v>46</v>
      </c>
      <c r="I4613" t="s">
        <v>129</v>
      </c>
      <c r="J4613" t="s">
        <v>130</v>
      </c>
      <c r="K4613" t="s">
        <v>131</v>
      </c>
      <c r="L4613" t="s">
        <v>13439</v>
      </c>
      <c r="M4613" t="s">
        <v>13440</v>
      </c>
      <c r="N4613">
        <v>2.1266666660000002</v>
      </c>
      <c r="O4613">
        <v>0</v>
      </c>
      <c r="P4613">
        <v>1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2.1266669999999999</v>
      </c>
      <c r="W4613">
        <v>0</v>
      </c>
      <c r="X4613">
        <v>0</v>
      </c>
      <c r="Y4613">
        <v>0</v>
      </c>
      <c r="Z4613">
        <v>0</v>
      </c>
    </row>
    <row r="4614" spans="1:26" x14ac:dyDescent="0.25">
      <c r="A4614">
        <v>2180797</v>
      </c>
      <c r="B4614">
        <v>1</v>
      </c>
      <c r="C4614" t="s">
        <v>76</v>
      </c>
      <c r="D4614" t="s">
        <v>95</v>
      </c>
      <c r="E4614" t="s">
        <v>181</v>
      </c>
      <c r="F4614" t="s">
        <v>13441</v>
      </c>
      <c r="G4614" t="s">
        <v>194</v>
      </c>
      <c r="H4614" t="s">
        <v>46</v>
      </c>
      <c r="I4614" t="s">
        <v>129</v>
      </c>
      <c r="J4614" t="s">
        <v>130</v>
      </c>
      <c r="K4614" t="s">
        <v>131</v>
      </c>
      <c r="L4614" t="s">
        <v>13442</v>
      </c>
      <c r="M4614" t="s">
        <v>13443</v>
      </c>
      <c r="N4614">
        <v>5.7055555550000001</v>
      </c>
      <c r="O4614">
        <v>0</v>
      </c>
      <c r="P4614">
        <v>0</v>
      </c>
      <c r="Q4614">
        <v>0</v>
      </c>
      <c r="R4614">
        <v>2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11.411111</v>
      </c>
      <c r="Y4614">
        <v>0</v>
      </c>
      <c r="Z4614">
        <v>0</v>
      </c>
    </row>
    <row r="4615" spans="1:26" x14ac:dyDescent="0.25">
      <c r="A4615">
        <v>2180805</v>
      </c>
      <c r="B4615">
        <v>1</v>
      </c>
      <c r="C4615" t="s">
        <v>76</v>
      </c>
      <c r="D4615" t="s">
        <v>91</v>
      </c>
      <c r="E4615" t="s">
        <v>134</v>
      </c>
      <c r="F4615" t="s">
        <v>5120</v>
      </c>
      <c r="G4615" t="s">
        <v>136</v>
      </c>
      <c r="H4615" t="s">
        <v>47</v>
      </c>
      <c r="I4615" t="s">
        <v>129</v>
      </c>
      <c r="J4615" t="s">
        <v>130</v>
      </c>
      <c r="K4615" t="s">
        <v>131</v>
      </c>
      <c r="L4615" t="s">
        <v>13444</v>
      </c>
      <c r="M4615" t="s">
        <v>13445</v>
      </c>
      <c r="N4615">
        <v>1.580833333</v>
      </c>
      <c r="O4615">
        <v>22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34.778333000000003</v>
      </c>
      <c r="V4615">
        <v>0</v>
      </c>
      <c r="W4615">
        <v>0</v>
      </c>
      <c r="X4615">
        <v>0</v>
      </c>
      <c r="Y4615">
        <v>0</v>
      </c>
      <c r="Z4615">
        <v>0</v>
      </c>
    </row>
    <row r="4616" spans="1:26" x14ac:dyDescent="0.25">
      <c r="A4616">
        <v>2180801</v>
      </c>
      <c r="B4616">
        <v>1</v>
      </c>
      <c r="C4616" t="s">
        <v>77</v>
      </c>
      <c r="D4616" t="s">
        <v>119</v>
      </c>
      <c r="E4616" t="s">
        <v>126</v>
      </c>
      <c r="F4616" t="s">
        <v>13446</v>
      </c>
      <c r="G4616" t="s">
        <v>128</v>
      </c>
      <c r="H4616" t="s">
        <v>46</v>
      </c>
      <c r="I4616" t="s">
        <v>129</v>
      </c>
      <c r="J4616" t="s">
        <v>130</v>
      </c>
      <c r="K4616" t="s">
        <v>131</v>
      </c>
      <c r="L4616" t="s">
        <v>13447</v>
      </c>
      <c r="M4616" t="s">
        <v>13448</v>
      </c>
      <c r="N4616">
        <v>1.345277777</v>
      </c>
      <c r="O4616">
        <v>0</v>
      </c>
      <c r="P4616">
        <v>54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72.644999999999996</v>
      </c>
      <c r="W4616">
        <v>0</v>
      </c>
      <c r="X4616">
        <v>0</v>
      </c>
      <c r="Y4616">
        <v>0</v>
      </c>
      <c r="Z4616">
        <v>0</v>
      </c>
    </row>
    <row r="4617" spans="1:26" x14ac:dyDescent="0.25">
      <c r="A4617">
        <v>2180803</v>
      </c>
      <c r="B4617">
        <v>1</v>
      </c>
      <c r="C4617" t="s">
        <v>76</v>
      </c>
      <c r="D4617" t="s">
        <v>92</v>
      </c>
      <c r="E4617" t="s">
        <v>126</v>
      </c>
      <c r="F4617" t="s">
        <v>13449</v>
      </c>
      <c r="G4617" t="s">
        <v>140</v>
      </c>
      <c r="H4617" t="s">
        <v>46</v>
      </c>
      <c r="I4617" t="s">
        <v>129</v>
      </c>
      <c r="J4617" t="s">
        <v>130</v>
      </c>
      <c r="K4617" t="s">
        <v>131</v>
      </c>
      <c r="L4617" t="s">
        <v>13450</v>
      </c>
      <c r="M4617" t="s">
        <v>13451</v>
      </c>
      <c r="N4617">
        <v>1.843611111</v>
      </c>
      <c r="O4617">
        <v>0</v>
      </c>
      <c r="P4617">
        <v>0</v>
      </c>
      <c r="Q4617">
        <v>0</v>
      </c>
      <c r="R4617">
        <v>21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38.715833000000003</v>
      </c>
      <c r="Y4617">
        <v>0</v>
      </c>
      <c r="Z4617">
        <v>0</v>
      </c>
    </row>
    <row r="4618" spans="1:26" x14ac:dyDescent="0.25">
      <c r="A4618">
        <v>2180809</v>
      </c>
      <c r="B4618">
        <v>1</v>
      </c>
      <c r="C4618" t="s">
        <v>76</v>
      </c>
      <c r="D4618" t="s">
        <v>79</v>
      </c>
      <c r="E4618" t="s">
        <v>134</v>
      </c>
      <c r="F4618" t="s">
        <v>13452</v>
      </c>
      <c r="G4618" t="s">
        <v>136</v>
      </c>
      <c r="H4618" t="s">
        <v>47</v>
      </c>
      <c r="I4618" t="s">
        <v>129</v>
      </c>
      <c r="J4618" t="s">
        <v>130</v>
      </c>
      <c r="K4618" t="s">
        <v>131</v>
      </c>
      <c r="L4618" t="s">
        <v>13453</v>
      </c>
      <c r="M4618" t="s">
        <v>13454</v>
      </c>
      <c r="N4618">
        <v>0.81361111100000005</v>
      </c>
      <c r="O4618">
        <v>14</v>
      </c>
      <c r="P4618">
        <v>287</v>
      </c>
      <c r="Q4618">
        <v>0</v>
      </c>
      <c r="R4618">
        <v>0</v>
      </c>
      <c r="S4618">
        <v>0</v>
      </c>
      <c r="T4618">
        <v>0</v>
      </c>
      <c r="U4618">
        <v>11.390556</v>
      </c>
      <c r="V4618">
        <v>233.50638900000001</v>
      </c>
      <c r="W4618">
        <v>0</v>
      </c>
      <c r="X4618">
        <v>0</v>
      </c>
      <c r="Y4618">
        <v>0</v>
      </c>
      <c r="Z4618">
        <v>0</v>
      </c>
    </row>
    <row r="4619" spans="1:26" x14ac:dyDescent="0.25">
      <c r="A4619">
        <v>2180816</v>
      </c>
      <c r="B4619">
        <v>1</v>
      </c>
      <c r="C4619" t="s">
        <v>77</v>
      </c>
      <c r="D4619" t="s">
        <v>108</v>
      </c>
      <c r="E4619" t="s">
        <v>181</v>
      </c>
      <c r="F4619" t="s">
        <v>13455</v>
      </c>
      <c r="G4619" t="s">
        <v>194</v>
      </c>
      <c r="H4619" t="s">
        <v>46</v>
      </c>
      <c r="I4619" t="s">
        <v>129</v>
      </c>
      <c r="J4619" t="s">
        <v>130</v>
      </c>
      <c r="K4619" t="s">
        <v>131</v>
      </c>
      <c r="L4619" t="s">
        <v>13456</v>
      </c>
      <c r="M4619" t="s">
        <v>13457</v>
      </c>
      <c r="N4619">
        <v>1.996388888</v>
      </c>
      <c r="O4619">
        <v>0</v>
      </c>
      <c r="P4619">
        <v>2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3.9927779999999999</v>
      </c>
      <c r="W4619">
        <v>0</v>
      </c>
      <c r="X4619">
        <v>0</v>
      </c>
      <c r="Y4619">
        <v>0</v>
      </c>
      <c r="Z4619">
        <v>0</v>
      </c>
    </row>
    <row r="4620" spans="1:26" x14ac:dyDescent="0.25">
      <c r="A4620">
        <v>2180810</v>
      </c>
      <c r="B4620">
        <v>1</v>
      </c>
      <c r="C4620" t="s">
        <v>77</v>
      </c>
      <c r="D4620" t="s">
        <v>117</v>
      </c>
      <c r="E4620" t="s">
        <v>126</v>
      </c>
      <c r="F4620" t="s">
        <v>13458</v>
      </c>
      <c r="G4620" t="s">
        <v>128</v>
      </c>
      <c r="H4620" t="s">
        <v>46</v>
      </c>
      <c r="I4620" t="s">
        <v>129</v>
      </c>
      <c r="J4620" t="s">
        <v>130</v>
      </c>
      <c r="K4620" t="s">
        <v>131</v>
      </c>
      <c r="L4620" t="s">
        <v>13459</v>
      </c>
      <c r="M4620" t="s">
        <v>13460</v>
      </c>
      <c r="N4620">
        <v>2.7608333329999999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8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22.086666999999998</v>
      </c>
    </row>
    <row r="4621" spans="1:26" x14ac:dyDescent="0.25">
      <c r="A4621">
        <v>2180821</v>
      </c>
      <c r="B4621">
        <v>1</v>
      </c>
      <c r="C4621" t="s">
        <v>76</v>
      </c>
      <c r="D4621" t="s">
        <v>102</v>
      </c>
      <c r="E4621" t="s">
        <v>181</v>
      </c>
      <c r="F4621" t="s">
        <v>13461</v>
      </c>
      <c r="G4621" t="s">
        <v>287</v>
      </c>
      <c r="H4621" t="s">
        <v>46</v>
      </c>
      <c r="I4621" t="s">
        <v>129</v>
      </c>
      <c r="J4621" t="s">
        <v>130</v>
      </c>
      <c r="K4621" t="s">
        <v>131</v>
      </c>
      <c r="L4621" t="s">
        <v>13462</v>
      </c>
      <c r="M4621" t="s">
        <v>13463</v>
      </c>
      <c r="N4621">
        <v>1.3274999999999999</v>
      </c>
      <c r="O4621">
        <v>0</v>
      </c>
      <c r="P4621">
        <v>8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10.62</v>
      </c>
      <c r="W4621">
        <v>0</v>
      </c>
      <c r="X4621">
        <v>0</v>
      </c>
      <c r="Y4621">
        <v>0</v>
      </c>
      <c r="Z4621">
        <v>0</v>
      </c>
    </row>
    <row r="4622" spans="1:26" x14ac:dyDescent="0.25">
      <c r="A4622">
        <v>2180819</v>
      </c>
      <c r="B4622">
        <v>1</v>
      </c>
      <c r="C4622" t="s">
        <v>76</v>
      </c>
      <c r="D4622" t="s">
        <v>88</v>
      </c>
      <c r="E4622" t="s">
        <v>143</v>
      </c>
      <c r="F4622" t="s">
        <v>13464</v>
      </c>
      <c r="G4622" t="s">
        <v>145</v>
      </c>
      <c r="H4622" t="s">
        <v>47</v>
      </c>
      <c r="I4622" t="s">
        <v>129</v>
      </c>
      <c r="J4622" t="s">
        <v>130</v>
      </c>
      <c r="K4622" t="s">
        <v>131</v>
      </c>
      <c r="L4622" t="s">
        <v>13465</v>
      </c>
      <c r="M4622" t="s">
        <v>13466</v>
      </c>
      <c r="N4622">
        <v>1.4841666659999999</v>
      </c>
      <c r="O4622">
        <v>1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1.484167</v>
      </c>
      <c r="V4622">
        <v>0</v>
      </c>
      <c r="W4622">
        <v>0</v>
      </c>
      <c r="X4622">
        <v>0</v>
      </c>
      <c r="Y4622">
        <v>0</v>
      </c>
      <c r="Z4622">
        <v>0</v>
      </c>
    </row>
    <row r="4623" spans="1:26" x14ac:dyDescent="0.25">
      <c r="A4623">
        <v>2180827</v>
      </c>
      <c r="B4623">
        <v>1</v>
      </c>
      <c r="C4623" t="s">
        <v>76</v>
      </c>
      <c r="D4623" t="s">
        <v>95</v>
      </c>
      <c r="E4623" t="s">
        <v>181</v>
      </c>
      <c r="F4623" t="s">
        <v>13467</v>
      </c>
      <c r="G4623" t="s">
        <v>194</v>
      </c>
      <c r="H4623" t="s">
        <v>46</v>
      </c>
      <c r="I4623" t="s">
        <v>129</v>
      </c>
      <c r="J4623" t="s">
        <v>130</v>
      </c>
      <c r="K4623" t="s">
        <v>131</v>
      </c>
      <c r="L4623" t="s">
        <v>13468</v>
      </c>
      <c r="M4623" t="s">
        <v>13469</v>
      </c>
      <c r="N4623">
        <v>5.221666666</v>
      </c>
      <c r="O4623">
        <v>0</v>
      </c>
      <c r="P4623">
        <v>2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10.443333000000001</v>
      </c>
      <c r="W4623">
        <v>0</v>
      </c>
      <c r="X4623">
        <v>0</v>
      </c>
      <c r="Y4623">
        <v>0</v>
      </c>
      <c r="Z4623">
        <v>0</v>
      </c>
    </row>
    <row r="4624" spans="1:26" x14ac:dyDescent="0.25">
      <c r="A4624">
        <v>2180824</v>
      </c>
      <c r="B4624">
        <v>1</v>
      </c>
      <c r="C4624" t="s">
        <v>77</v>
      </c>
      <c r="D4624" t="s">
        <v>114</v>
      </c>
      <c r="E4624" t="s">
        <v>126</v>
      </c>
      <c r="F4624" t="s">
        <v>13470</v>
      </c>
      <c r="G4624" t="s">
        <v>128</v>
      </c>
      <c r="H4624" t="s">
        <v>46</v>
      </c>
      <c r="I4624" t="s">
        <v>129</v>
      </c>
      <c r="J4624" t="s">
        <v>130</v>
      </c>
      <c r="K4624" t="s">
        <v>131</v>
      </c>
      <c r="L4624" t="s">
        <v>13471</v>
      </c>
      <c r="M4624" t="s">
        <v>13472</v>
      </c>
      <c r="N4624">
        <v>0.92833333299999998</v>
      </c>
      <c r="O4624">
        <v>0</v>
      </c>
      <c r="P4624">
        <v>5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4.641667</v>
      </c>
      <c r="W4624">
        <v>0</v>
      </c>
      <c r="X4624">
        <v>0</v>
      </c>
      <c r="Y4624">
        <v>0</v>
      </c>
      <c r="Z4624">
        <v>0</v>
      </c>
    </row>
    <row r="4625" spans="1:26" x14ac:dyDescent="0.25">
      <c r="A4625">
        <v>2180832</v>
      </c>
      <c r="B4625">
        <v>1</v>
      </c>
      <c r="C4625" t="s">
        <v>77</v>
      </c>
      <c r="D4625" t="s">
        <v>123</v>
      </c>
      <c r="E4625" t="s">
        <v>181</v>
      </c>
      <c r="F4625" t="s">
        <v>13473</v>
      </c>
      <c r="G4625" t="s">
        <v>287</v>
      </c>
      <c r="H4625" t="s">
        <v>46</v>
      </c>
      <c r="I4625" t="s">
        <v>129</v>
      </c>
      <c r="J4625" t="s">
        <v>130</v>
      </c>
      <c r="K4625" t="s">
        <v>131</v>
      </c>
      <c r="L4625" t="s">
        <v>13474</v>
      </c>
      <c r="M4625" t="s">
        <v>13475</v>
      </c>
      <c r="N4625">
        <v>6.6836111110000003</v>
      </c>
      <c r="O4625">
        <v>0</v>
      </c>
      <c r="P4625">
        <v>6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40.101666999999999</v>
      </c>
      <c r="W4625">
        <v>0</v>
      </c>
      <c r="X4625">
        <v>0</v>
      </c>
      <c r="Y4625">
        <v>0</v>
      </c>
      <c r="Z4625">
        <v>0</v>
      </c>
    </row>
    <row r="4626" spans="1:26" x14ac:dyDescent="0.25">
      <c r="A4626">
        <v>2180829</v>
      </c>
      <c r="B4626">
        <v>1</v>
      </c>
      <c r="C4626" t="s">
        <v>77</v>
      </c>
      <c r="D4626" t="s">
        <v>124</v>
      </c>
      <c r="E4626" t="s">
        <v>126</v>
      </c>
      <c r="F4626" t="s">
        <v>13476</v>
      </c>
      <c r="G4626" t="s">
        <v>259</v>
      </c>
      <c r="H4626" t="s">
        <v>46</v>
      </c>
      <c r="I4626" t="s">
        <v>129</v>
      </c>
      <c r="J4626" t="s">
        <v>130</v>
      </c>
      <c r="K4626" t="s">
        <v>131</v>
      </c>
      <c r="L4626" t="s">
        <v>13477</v>
      </c>
      <c r="M4626" t="s">
        <v>13478</v>
      </c>
      <c r="N4626">
        <v>10.32</v>
      </c>
      <c r="O4626">
        <v>0</v>
      </c>
      <c r="P4626">
        <v>250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2580</v>
      </c>
      <c r="W4626">
        <v>0</v>
      </c>
      <c r="X4626">
        <v>0</v>
      </c>
      <c r="Y4626">
        <v>0</v>
      </c>
      <c r="Z4626">
        <v>0</v>
      </c>
    </row>
    <row r="4627" spans="1:26" x14ac:dyDescent="0.25">
      <c r="A4627">
        <v>2180828</v>
      </c>
      <c r="B4627">
        <v>1</v>
      </c>
      <c r="C4627" t="s">
        <v>77</v>
      </c>
      <c r="D4627" t="s">
        <v>109</v>
      </c>
      <c r="E4627" t="s">
        <v>126</v>
      </c>
      <c r="F4627" t="s">
        <v>395</v>
      </c>
      <c r="G4627" t="s">
        <v>128</v>
      </c>
      <c r="H4627" t="s">
        <v>46</v>
      </c>
      <c r="I4627" t="s">
        <v>129</v>
      </c>
      <c r="J4627" t="s">
        <v>130</v>
      </c>
      <c r="K4627" t="s">
        <v>131</v>
      </c>
      <c r="L4627" t="s">
        <v>13479</v>
      </c>
      <c r="M4627" t="s">
        <v>13480</v>
      </c>
      <c r="N4627">
        <v>3.2994444440000001</v>
      </c>
      <c r="O4627">
        <v>0</v>
      </c>
      <c r="P4627">
        <v>2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6.5988889999999998</v>
      </c>
      <c r="W4627">
        <v>0</v>
      </c>
      <c r="X4627">
        <v>0</v>
      </c>
      <c r="Y4627">
        <v>0</v>
      </c>
      <c r="Z4627">
        <v>0</v>
      </c>
    </row>
    <row r="4628" spans="1:26" x14ac:dyDescent="0.25">
      <c r="A4628">
        <v>2180826</v>
      </c>
      <c r="B4628">
        <v>1</v>
      </c>
      <c r="C4628" t="s">
        <v>76</v>
      </c>
      <c r="D4628" t="s">
        <v>90</v>
      </c>
      <c r="E4628" t="s">
        <v>126</v>
      </c>
      <c r="F4628" t="s">
        <v>13481</v>
      </c>
      <c r="G4628" t="s">
        <v>128</v>
      </c>
      <c r="H4628" t="s">
        <v>46</v>
      </c>
      <c r="I4628" t="s">
        <v>129</v>
      </c>
      <c r="J4628" t="s">
        <v>130</v>
      </c>
      <c r="K4628" t="s">
        <v>131</v>
      </c>
      <c r="L4628" t="s">
        <v>13482</v>
      </c>
      <c r="M4628" t="s">
        <v>13483</v>
      </c>
      <c r="N4628">
        <v>0.46305555500000001</v>
      </c>
      <c r="O4628">
        <v>0</v>
      </c>
      <c r="P4628">
        <v>3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1.389167</v>
      </c>
      <c r="W4628">
        <v>0</v>
      </c>
      <c r="X4628">
        <v>0</v>
      </c>
      <c r="Y4628">
        <v>0</v>
      </c>
      <c r="Z4628">
        <v>0</v>
      </c>
    </row>
    <row r="4629" spans="1:26" x14ac:dyDescent="0.25">
      <c r="A4629">
        <v>2180833</v>
      </c>
      <c r="B4629">
        <v>1</v>
      </c>
      <c r="C4629" t="s">
        <v>76</v>
      </c>
      <c r="D4629" t="s">
        <v>90</v>
      </c>
      <c r="E4629" t="s">
        <v>143</v>
      </c>
      <c r="F4629" t="s">
        <v>13484</v>
      </c>
      <c r="G4629" t="s">
        <v>136</v>
      </c>
      <c r="H4629" t="s">
        <v>47</v>
      </c>
      <c r="I4629" t="s">
        <v>129</v>
      </c>
      <c r="J4629" t="s">
        <v>130</v>
      </c>
      <c r="K4629" t="s">
        <v>131</v>
      </c>
      <c r="L4629" t="s">
        <v>13485</v>
      </c>
      <c r="M4629" t="s">
        <v>13486</v>
      </c>
      <c r="N4629">
        <v>0.193611111</v>
      </c>
      <c r="O4629">
        <v>20</v>
      </c>
      <c r="P4629">
        <v>8096</v>
      </c>
      <c r="Q4629">
        <v>0</v>
      </c>
      <c r="R4629">
        <v>0</v>
      </c>
      <c r="S4629">
        <v>0</v>
      </c>
      <c r="T4629">
        <v>0</v>
      </c>
      <c r="U4629">
        <v>3.8722219999999998</v>
      </c>
      <c r="V4629">
        <v>1567.475555</v>
      </c>
      <c r="W4629">
        <v>0</v>
      </c>
      <c r="X4629">
        <v>0</v>
      </c>
      <c r="Y4629">
        <v>0</v>
      </c>
      <c r="Z4629">
        <v>0</v>
      </c>
    </row>
    <row r="4630" spans="1:26" x14ac:dyDescent="0.25">
      <c r="A4630">
        <v>2214709</v>
      </c>
      <c r="B4630">
        <v>1</v>
      </c>
      <c r="C4630" t="s">
        <v>76</v>
      </c>
      <c r="D4630" t="s">
        <v>100</v>
      </c>
      <c r="E4630" t="s">
        <v>126</v>
      </c>
      <c r="F4630" t="s">
        <v>4691</v>
      </c>
      <c r="G4630" t="s">
        <v>13487</v>
      </c>
      <c r="H4630" t="s">
        <v>46</v>
      </c>
      <c r="I4630" t="s">
        <v>129</v>
      </c>
      <c r="J4630" t="s">
        <v>130</v>
      </c>
      <c r="K4630" t="s">
        <v>131</v>
      </c>
      <c r="L4630" t="s">
        <v>13488</v>
      </c>
      <c r="M4630" t="s">
        <v>13489</v>
      </c>
      <c r="N4630">
        <v>0.83111111100000001</v>
      </c>
      <c r="O4630">
        <v>0</v>
      </c>
      <c r="P4630">
        <v>78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64.826667</v>
      </c>
      <c r="W4630">
        <v>0</v>
      </c>
      <c r="X4630">
        <v>0</v>
      </c>
      <c r="Y4630">
        <v>0</v>
      </c>
      <c r="Z4630">
        <v>0</v>
      </c>
    </row>
    <row r="4631" spans="1:26" x14ac:dyDescent="0.25">
      <c r="A4631">
        <v>2180836</v>
      </c>
      <c r="B4631">
        <v>1</v>
      </c>
      <c r="C4631" t="s">
        <v>76</v>
      </c>
      <c r="D4631" t="s">
        <v>86</v>
      </c>
      <c r="E4631" t="s">
        <v>143</v>
      </c>
      <c r="F4631" t="s">
        <v>13490</v>
      </c>
      <c r="G4631" t="s">
        <v>3348</v>
      </c>
      <c r="H4631" t="s">
        <v>47</v>
      </c>
      <c r="I4631" t="s">
        <v>129</v>
      </c>
      <c r="J4631" t="s">
        <v>130</v>
      </c>
      <c r="K4631" t="s">
        <v>131</v>
      </c>
      <c r="L4631" t="s">
        <v>13491</v>
      </c>
      <c r="M4631" t="s">
        <v>13492</v>
      </c>
      <c r="N4631">
        <v>1.395277777</v>
      </c>
      <c r="O4631">
        <v>0</v>
      </c>
      <c r="P4631">
        <v>59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82.321388999999996</v>
      </c>
      <c r="W4631">
        <v>0</v>
      </c>
      <c r="X4631">
        <v>0</v>
      </c>
      <c r="Y4631">
        <v>0</v>
      </c>
      <c r="Z4631">
        <v>0</v>
      </c>
    </row>
    <row r="4632" spans="1:26" x14ac:dyDescent="0.25">
      <c r="A4632">
        <v>2180837</v>
      </c>
      <c r="B4632">
        <v>1</v>
      </c>
      <c r="C4632" t="s">
        <v>76</v>
      </c>
      <c r="D4632" t="s">
        <v>89</v>
      </c>
      <c r="E4632" t="s">
        <v>181</v>
      </c>
      <c r="F4632" t="s">
        <v>13493</v>
      </c>
      <c r="G4632" t="s">
        <v>194</v>
      </c>
      <c r="H4632" t="s">
        <v>46</v>
      </c>
      <c r="I4632" t="s">
        <v>129</v>
      </c>
      <c r="J4632" t="s">
        <v>130</v>
      </c>
      <c r="K4632" t="s">
        <v>131</v>
      </c>
      <c r="L4632" t="s">
        <v>13494</v>
      </c>
      <c r="M4632" t="s">
        <v>13495</v>
      </c>
      <c r="N4632">
        <v>3.386111111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2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6.7722220000000002</v>
      </c>
    </row>
    <row r="4633" spans="1:26" x14ac:dyDescent="0.25">
      <c r="A4633">
        <v>2180834</v>
      </c>
      <c r="B4633">
        <v>1</v>
      </c>
      <c r="C4633" t="s">
        <v>77</v>
      </c>
      <c r="D4633" t="s">
        <v>119</v>
      </c>
      <c r="E4633" t="s">
        <v>126</v>
      </c>
      <c r="F4633" t="s">
        <v>13496</v>
      </c>
      <c r="G4633" t="s">
        <v>128</v>
      </c>
      <c r="H4633" t="s">
        <v>46</v>
      </c>
      <c r="I4633" t="s">
        <v>129</v>
      </c>
      <c r="J4633" t="s">
        <v>130</v>
      </c>
      <c r="K4633" t="s">
        <v>131</v>
      </c>
      <c r="L4633" t="s">
        <v>13497</v>
      </c>
      <c r="M4633" t="s">
        <v>13498</v>
      </c>
      <c r="N4633">
        <v>3.0988888879999998</v>
      </c>
      <c r="O4633">
        <v>0</v>
      </c>
      <c r="P4633">
        <v>12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37.186667</v>
      </c>
      <c r="W4633">
        <v>0</v>
      </c>
      <c r="X4633">
        <v>0</v>
      </c>
      <c r="Y4633">
        <v>0</v>
      </c>
      <c r="Z4633">
        <v>0</v>
      </c>
    </row>
    <row r="4634" spans="1:26" x14ac:dyDescent="0.25">
      <c r="A4634">
        <v>2180875</v>
      </c>
      <c r="B4634">
        <v>1</v>
      </c>
      <c r="C4634" t="s">
        <v>76</v>
      </c>
      <c r="D4634" t="s">
        <v>97</v>
      </c>
      <c r="E4634" t="s">
        <v>181</v>
      </c>
      <c r="F4634" t="s">
        <v>13499</v>
      </c>
      <c r="G4634" t="s">
        <v>183</v>
      </c>
      <c r="H4634" t="s">
        <v>46</v>
      </c>
      <c r="I4634" t="s">
        <v>129</v>
      </c>
      <c r="J4634" t="s">
        <v>130</v>
      </c>
      <c r="K4634" t="s">
        <v>131</v>
      </c>
      <c r="L4634" t="s">
        <v>13500</v>
      </c>
      <c r="M4634" t="s">
        <v>13501</v>
      </c>
      <c r="N4634">
        <v>2.5041666660000002</v>
      </c>
      <c r="O4634">
        <v>0</v>
      </c>
      <c r="P4634">
        <v>3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7.5125000000000002</v>
      </c>
      <c r="W4634">
        <v>0</v>
      </c>
      <c r="X4634">
        <v>0</v>
      </c>
      <c r="Y4634">
        <v>0</v>
      </c>
      <c r="Z4634">
        <v>0</v>
      </c>
    </row>
    <row r="4635" spans="1:26" x14ac:dyDescent="0.25">
      <c r="A4635">
        <v>2180848</v>
      </c>
      <c r="B4635">
        <v>1</v>
      </c>
      <c r="C4635" t="s">
        <v>76</v>
      </c>
      <c r="D4635" t="s">
        <v>99</v>
      </c>
      <c r="E4635" t="s">
        <v>181</v>
      </c>
      <c r="F4635" t="s">
        <v>13502</v>
      </c>
      <c r="G4635" t="s">
        <v>183</v>
      </c>
      <c r="H4635" t="s">
        <v>46</v>
      </c>
      <c r="I4635" t="s">
        <v>129</v>
      </c>
      <c r="J4635" t="s">
        <v>130</v>
      </c>
      <c r="K4635" t="s">
        <v>131</v>
      </c>
      <c r="L4635" t="s">
        <v>13503</v>
      </c>
      <c r="M4635" t="s">
        <v>13504</v>
      </c>
      <c r="N4635">
        <v>0.579166666</v>
      </c>
      <c r="O4635">
        <v>0</v>
      </c>
      <c r="P4635">
        <v>11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6.3708330000000002</v>
      </c>
      <c r="W4635">
        <v>0</v>
      </c>
      <c r="X4635">
        <v>0</v>
      </c>
      <c r="Y4635">
        <v>0</v>
      </c>
      <c r="Z4635">
        <v>0</v>
      </c>
    </row>
    <row r="4636" spans="1:26" x14ac:dyDescent="0.25">
      <c r="A4636">
        <v>2180840</v>
      </c>
      <c r="B4636">
        <v>1</v>
      </c>
      <c r="C4636" t="s">
        <v>76</v>
      </c>
      <c r="D4636" t="s">
        <v>81</v>
      </c>
      <c r="E4636" t="s">
        <v>161</v>
      </c>
      <c r="F4636" t="s">
        <v>13505</v>
      </c>
      <c r="G4636" t="s">
        <v>163</v>
      </c>
      <c r="H4636" t="s">
        <v>46</v>
      </c>
      <c r="I4636" t="s">
        <v>129</v>
      </c>
      <c r="J4636" t="s">
        <v>130</v>
      </c>
      <c r="K4636" t="s">
        <v>131</v>
      </c>
      <c r="L4636" t="s">
        <v>13506</v>
      </c>
      <c r="M4636" t="s">
        <v>13507</v>
      </c>
      <c r="N4636">
        <v>2.545833333</v>
      </c>
      <c r="O4636">
        <v>2</v>
      </c>
      <c r="P4636">
        <v>781</v>
      </c>
      <c r="Q4636">
        <v>0</v>
      </c>
      <c r="R4636">
        <v>0</v>
      </c>
      <c r="S4636">
        <v>0</v>
      </c>
      <c r="T4636">
        <v>0</v>
      </c>
      <c r="U4636">
        <v>5.0916670000000002</v>
      </c>
      <c r="V4636">
        <v>1988.2958329999999</v>
      </c>
      <c r="W4636">
        <v>0</v>
      </c>
      <c r="X4636">
        <v>0</v>
      </c>
      <c r="Y4636">
        <v>0</v>
      </c>
      <c r="Z4636">
        <v>0</v>
      </c>
    </row>
    <row r="4637" spans="1:26" x14ac:dyDescent="0.25">
      <c r="A4637">
        <v>2180845</v>
      </c>
      <c r="B4637">
        <v>1</v>
      </c>
      <c r="C4637" t="s">
        <v>77</v>
      </c>
      <c r="D4637" t="s">
        <v>108</v>
      </c>
      <c r="E4637" t="s">
        <v>126</v>
      </c>
      <c r="F4637" t="s">
        <v>13508</v>
      </c>
      <c r="G4637" t="s">
        <v>163</v>
      </c>
      <c r="H4637" t="s">
        <v>46</v>
      </c>
      <c r="I4637" t="s">
        <v>129</v>
      </c>
      <c r="J4637" t="s">
        <v>130</v>
      </c>
      <c r="K4637" t="s">
        <v>131</v>
      </c>
      <c r="L4637" t="s">
        <v>13509</v>
      </c>
      <c r="M4637" t="s">
        <v>13510</v>
      </c>
      <c r="N4637">
        <v>2.3880555550000002</v>
      </c>
      <c r="O4637">
        <v>0</v>
      </c>
      <c r="P4637">
        <v>78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186.26833300000001</v>
      </c>
      <c r="W4637">
        <v>0</v>
      </c>
      <c r="X4637">
        <v>0</v>
      </c>
      <c r="Y4637">
        <v>0</v>
      </c>
      <c r="Z4637">
        <v>0</v>
      </c>
    </row>
    <row r="4638" spans="1:26" x14ac:dyDescent="0.25">
      <c r="A4638">
        <v>2180841</v>
      </c>
      <c r="B4638">
        <v>1</v>
      </c>
      <c r="C4638" t="s">
        <v>76</v>
      </c>
      <c r="D4638" t="s">
        <v>104</v>
      </c>
      <c r="E4638" t="s">
        <v>126</v>
      </c>
      <c r="F4638" t="s">
        <v>13511</v>
      </c>
      <c r="G4638" t="s">
        <v>128</v>
      </c>
      <c r="H4638" t="s">
        <v>46</v>
      </c>
      <c r="I4638" t="s">
        <v>129</v>
      </c>
      <c r="J4638" t="s">
        <v>130</v>
      </c>
      <c r="K4638" t="s">
        <v>131</v>
      </c>
      <c r="L4638" t="s">
        <v>13512</v>
      </c>
      <c r="M4638" t="s">
        <v>13513</v>
      </c>
      <c r="N4638">
        <v>1.1827777770000001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5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5.9138890000000002</v>
      </c>
    </row>
    <row r="4639" spans="1:26" x14ac:dyDescent="0.25">
      <c r="A4639">
        <v>2180849</v>
      </c>
      <c r="B4639">
        <v>1</v>
      </c>
      <c r="C4639" t="s">
        <v>77</v>
      </c>
      <c r="D4639" t="s">
        <v>116</v>
      </c>
      <c r="E4639" t="s">
        <v>134</v>
      </c>
      <c r="F4639" t="s">
        <v>13514</v>
      </c>
      <c r="G4639" t="s">
        <v>136</v>
      </c>
      <c r="H4639" t="s">
        <v>47</v>
      </c>
      <c r="I4639" t="s">
        <v>129</v>
      </c>
      <c r="J4639" t="s">
        <v>130</v>
      </c>
      <c r="K4639" t="s">
        <v>131</v>
      </c>
      <c r="L4639" t="s">
        <v>13515</v>
      </c>
      <c r="M4639" t="s">
        <v>13516</v>
      </c>
      <c r="N4639">
        <v>0.80361111100000004</v>
      </c>
      <c r="O4639">
        <v>8</v>
      </c>
      <c r="P4639">
        <v>16</v>
      </c>
      <c r="Q4639">
        <v>2</v>
      </c>
      <c r="R4639">
        <v>17</v>
      </c>
      <c r="S4639">
        <v>2</v>
      </c>
      <c r="T4639">
        <v>0</v>
      </c>
      <c r="U4639">
        <v>6.4288889999999999</v>
      </c>
      <c r="V4639">
        <v>12.857778</v>
      </c>
      <c r="W4639">
        <v>1.6072219999999999</v>
      </c>
      <c r="X4639">
        <v>13.661389</v>
      </c>
      <c r="Y4639">
        <v>1.6072219999999999</v>
      </c>
      <c r="Z4639">
        <v>0</v>
      </c>
    </row>
    <row r="4640" spans="1:26" x14ac:dyDescent="0.25">
      <c r="A4640">
        <v>2180865</v>
      </c>
      <c r="B4640">
        <v>1</v>
      </c>
      <c r="C4640" t="s">
        <v>76</v>
      </c>
      <c r="D4640" t="s">
        <v>79</v>
      </c>
      <c r="E4640" t="s">
        <v>143</v>
      </c>
      <c r="F4640" t="s">
        <v>13517</v>
      </c>
      <c r="G4640" t="s">
        <v>145</v>
      </c>
      <c r="H4640" t="s">
        <v>47</v>
      </c>
      <c r="I4640" t="s">
        <v>129</v>
      </c>
      <c r="J4640" t="s">
        <v>130</v>
      </c>
      <c r="K4640" t="s">
        <v>131</v>
      </c>
      <c r="L4640" t="s">
        <v>13518</v>
      </c>
      <c r="M4640" t="s">
        <v>13519</v>
      </c>
      <c r="N4640">
        <v>2.3544444439999999</v>
      </c>
      <c r="O4640">
        <v>29</v>
      </c>
      <c r="P4640">
        <v>151</v>
      </c>
      <c r="Q4640">
        <v>0</v>
      </c>
      <c r="R4640">
        <v>0</v>
      </c>
      <c r="S4640">
        <v>0</v>
      </c>
      <c r="T4640">
        <v>0</v>
      </c>
      <c r="U4640">
        <v>68.278889000000007</v>
      </c>
      <c r="V4640">
        <v>355.52111100000002</v>
      </c>
      <c r="W4640">
        <v>0</v>
      </c>
      <c r="X4640">
        <v>0</v>
      </c>
      <c r="Y4640">
        <v>0</v>
      </c>
      <c r="Z4640">
        <v>0</v>
      </c>
    </row>
    <row r="4641" spans="1:26" x14ac:dyDescent="0.25">
      <c r="A4641">
        <v>2180872</v>
      </c>
      <c r="B4641">
        <v>1</v>
      </c>
      <c r="C4641" t="s">
        <v>77</v>
      </c>
      <c r="D4641" t="s">
        <v>118</v>
      </c>
      <c r="E4641" t="s">
        <v>126</v>
      </c>
      <c r="F4641" t="s">
        <v>13520</v>
      </c>
      <c r="G4641" t="s">
        <v>128</v>
      </c>
      <c r="H4641" t="s">
        <v>46</v>
      </c>
      <c r="I4641" t="s">
        <v>129</v>
      </c>
      <c r="J4641" t="s">
        <v>130</v>
      </c>
      <c r="K4641" t="s">
        <v>131</v>
      </c>
      <c r="L4641" t="s">
        <v>13521</v>
      </c>
      <c r="M4641" t="s">
        <v>13522</v>
      </c>
      <c r="N4641">
        <v>0.95638888799999999</v>
      </c>
      <c r="O4641">
        <v>0</v>
      </c>
      <c r="P4641">
        <v>68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65.034443999999993</v>
      </c>
      <c r="W4641">
        <v>0</v>
      </c>
      <c r="X4641">
        <v>0</v>
      </c>
      <c r="Y4641">
        <v>0</v>
      </c>
      <c r="Z4641">
        <v>0</v>
      </c>
    </row>
    <row r="4642" spans="1:26" x14ac:dyDescent="0.25">
      <c r="A4642">
        <v>2180850</v>
      </c>
      <c r="B4642">
        <v>1</v>
      </c>
      <c r="C4642" t="s">
        <v>77</v>
      </c>
      <c r="D4642" t="s">
        <v>124</v>
      </c>
      <c r="E4642" t="s">
        <v>126</v>
      </c>
      <c r="F4642" t="s">
        <v>13523</v>
      </c>
      <c r="G4642" t="s">
        <v>128</v>
      </c>
      <c r="H4642" t="s">
        <v>46</v>
      </c>
      <c r="I4642" t="s">
        <v>129</v>
      </c>
      <c r="J4642" t="s">
        <v>130</v>
      </c>
      <c r="K4642" t="s">
        <v>131</v>
      </c>
      <c r="L4642" t="s">
        <v>13524</v>
      </c>
      <c r="M4642" t="s">
        <v>13525</v>
      </c>
      <c r="N4642">
        <v>11.695833332999999</v>
      </c>
      <c r="O4642">
        <v>0</v>
      </c>
      <c r="P4642">
        <v>87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1017.5375</v>
      </c>
      <c r="W4642">
        <v>0</v>
      </c>
      <c r="X4642">
        <v>0</v>
      </c>
      <c r="Y4642">
        <v>0</v>
      </c>
      <c r="Z4642">
        <v>0</v>
      </c>
    </row>
    <row r="4643" spans="1:26" x14ac:dyDescent="0.25">
      <c r="A4643">
        <v>2180869</v>
      </c>
      <c r="B4643">
        <v>1</v>
      </c>
      <c r="C4643" t="s">
        <v>76</v>
      </c>
      <c r="D4643" t="s">
        <v>101</v>
      </c>
      <c r="E4643" t="s">
        <v>181</v>
      </c>
      <c r="F4643" t="s">
        <v>13526</v>
      </c>
      <c r="G4643" t="s">
        <v>194</v>
      </c>
      <c r="H4643" t="s">
        <v>46</v>
      </c>
      <c r="I4643" t="s">
        <v>129</v>
      </c>
      <c r="J4643" t="s">
        <v>130</v>
      </c>
      <c r="K4643" t="s">
        <v>131</v>
      </c>
      <c r="L4643" t="s">
        <v>13527</v>
      </c>
      <c r="M4643" t="s">
        <v>13528</v>
      </c>
      <c r="N4643">
        <v>0.90722222200000002</v>
      </c>
      <c r="O4643">
        <v>0</v>
      </c>
      <c r="P4643">
        <v>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0.90722199999999997</v>
      </c>
      <c r="W4643">
        <v>0</v>
      </c>
      <c r="X4643">
        <v>0</v>
      </c>
      <c r="Y4643">
        <v>0</v>
      </c>
      <c r="Z4643">
        <v>0</v>
      </c>
    </row>
    <row r="4644" spans="1:26" x14ac:dyDescent="0.25">
      <c r="A4644">
        <v>2180854</v>
      </c>
      <c r="B4644">
        <v>1</v>
      </c>
      <c r="C4644" t="s">
        <v>76</v>
      </c>
      <c r="D4644" t="s">
        <v>78</v>
      </c>
      <c r="E4644" t="s">
        <v>126</v>
      </c>
      <c r="F4644" t="s">
        <v>5742</v>
      </c>
      <c r="G4644" t="s">
        <v>128</v>
      </c>
      <c r="H4644" t="s">
        <v>46</v>
      </c>
      <c r="I4644" t="s">
        <v>129</v>
      </c>
      <c r="J4644" t="s">
        <v>130</v>
      </c>
      <c r="K4644" t="s">
        <v>131</v>
      </c>
      <c r="L4644" t="s">
        <v>13529</v>
      </c>
      <c r="M4644" t="s">
        <v>13530</v>
      </c>
      <c r="N4644">
        <v>1.7080555550000001</v>
      </c>
      <c r="O4644">
        <v>0</v>
      </c>
      <c r="P4644">
        <v>82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140.06055599999999</v>
      </c>
      <c r="W4644">
        <v>0</v>
      </c>
      <c r="X4644">
        <v>0</v>
      </c>
      <c r="Y4644">
        <v>0</v>
      </c>
      <c r="Z4644">
        <v>0</v>
      </c>
    </row>
    <row r="4645" spans="1:26" x14ac:dyDescent="0.25">
      <c r="A4645">
        <v>2180935</v>
      </c>
      <c r="B4645">
        <v>1</v>
      </c>
      <c r="C4645" t="s">
        <v>76</v>
      </c>
      <c r="D4645" t="s">
        <v>79</v>
      </c>
      <c r="E4645" t="s">
        <v>161</v>
      </c>
      <c r="F4645" t="s">
        <v>6939</v>
      </c>
      <c r="G4645" t="s">
        <v>152</v>
      </c>
      <c r="H4645" t="s">
        <v>46</v>
      </c>
      <c r="I4645" t="s">
        <v>129</v>
      </c>
      <c r="J4645" t="s">
        <v>130</v>
      </c>
      <c r="K4645" t="s">
        <v>131</v>
      </c>
      <c r="L4645" t="s">
        <v>13531</v>
      </c>
      <c r="M4645" t="s">
        <v>13532</v>
      </c>
      <c r="N4645">
        <v>2.6519444440000002</v>
      </c>
      <c r="O4645">
        <v>1</v>
      </c>
      <c r="P4645">
        <v>14</v>
      </c>
      <c r="Q4645">
        <v>0</v>
      </c>
      <c r="R4645">
        <v>0</v>
      </c>
      <c r="S4645">
        <v>0</v>
      </c>
      <c r="T4645">
        <v>0</v>
      </c>
      <c r="U4645">
        <v>2.6519439999999999</v>
      </c>
      <c r="V4645">
        <v>37.127222000000003</v>
      </c>
      <c r="W4645">
        <v>0</v>
      </c>
      <c r="X4645">
        <v>0</v>
      </c>
      <c r="Y4645">
        <v>0</v>
      </c>
      <c r="Z4645">
        <v>0</v>
      </c>
    </row>
    <row r="4646" spans="1:26" x14ac:dyDescent="0.25">
      <c r="A4646">
        <v>2180871</v>
      </c>
      <c r="B4646">
        <v>1</v>
      </c>
      <c r="C4646" t="s">
        <v>76</v>
      </c>
      <c r="D4646" t="s">
        <v>89</v>
      </c>
      <c r="E4646" t="s">
        <v>181</v>
      </c>
      <c r="F4646" t="s">
        <v>13533</v>
      </c>
      <c r="G4646" t="s">
        <v>183</v>
      </c>
      <c r="H4646" t="s">
        <v>46</v>
      </c>
      <c r="I4646" t="s">
        <v>129</v>
      </c>
      <c r="J4646" t="s">
        <v>130</v>
      </c>
      <c r="K4646" t="s">
        <v>131</v>
      </c>
      <c r="L4646" t="s">
        <v>13534</v>
      </c>
      <c r="M4646" t="s">
        <v>13535</v>
      </c>
      <c r="N4646">
        <v>0.69805555500000005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0.69805600000000001</v>
      </c>
      <c r="W4646">
        <v>0</v>
      </c>
      <c r="X4646">
        <v>0</v>
      </c>
      <c r="Y4646">
        <v>0</v>
      </c>
      <c r="Z4646">
        <v>0</v>
      </c>
    </row>
    <row r="4647" spans="1:26" x14ac:dyDescent="0.25">
      <c r="A4647">
        <v>2180881</v>
      </c>
      <c r="B4647">
        <v>1</v>
      </c>
      <c r="C4647" t="s">
        <v>76</v>
      </c>
      <c r="D4647" t="s">
        <v>103</v>
      </c>
      <c r="E4647" t="s">
        <v>718</v>
      </c>
      <c r="F4647" t="s">
        <v>7558</v>
      </c>
      <c r="G4647" t="s">
        <v>128</v>
      </c>
      <c r="H4647" t="s">
        <v>46</v>
      </c>
      <c r="I4647" t="s">
        <v>129</v>
      </c>
      <c r="J4647" t="s">
        <v>130</v>
      </c>
      <c r="K4647" t="s">
        <v>131</v>
      </c>
      <c r="L4647" t="s">
        <v>13536</v>
      </c>
      <c r="M4647" t="s">
        <v>13537</v>
      </c>
      <c r="N4647">
        <v>2.2374999999999998</v>
      </c>
      <c r="O4647">
        <v>0</v>
      </c>
      <c r="P4647">
        <v>0</v>
      </c>
      <c r="Q4647">
        <v>0</v>
      </c>
      <c r="R4647">
        <v>91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203.61250000000001</v>
      </c>
      <c r="Y4647">
        <v>0</v>
      </c>
      <c r="Z4647">
        <v>0</v>
      </c>
    </row>
    <row r="4648" spans="1:26" x14ac:dyDescent="0.25">
      <c r="A4648">
        <v>2180874</v>
      </c>
      <c r="B4648">
        <v>1</v>
      </c>
      <c r="C4648" t="s">
        <v>76</v>
      </c>
      <c r="D4648" t="s">
        <v>100</v>
      </c>
      <c r="E4648" t="s">
        <v>126</v>
      </c>
      <c r="F4648" t="s">
        <v>4691</v>
      </c>
      <c r="G4648" t="s">
        <v>128</v>
      </c>
      <c r="H4648" t="s">
        <v>46</v>
      </c>
      <c r="I4648" t="s">
        <v>129</v>
      </c>
      <c r="J4648" t="s">
        <v>130</v>
      </c>
      <c r="K4648" t="s">
        <v>131</v>
      </c>
      <c r="L4648" t="s">
        <v>13538</v>
      </c>
      <c r="M4648" t="s">
        <v>13539</v>
      </c>
      <c r="N4648">
        <v>0.75777777700000004</v>
      </c>
      <c r="O4648">
        <v>0</v>
      </c>
      <c r="P4648">
        <v>76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57.591110999999998</v>
      </c>
      <c r="W4648">
        <v>0</v>
      </c>
      <c r="X4648">
        <v>0</v>
      </c>
      <c r="Y4648">
        <v>0</v>
      </c>
      <c r="Z4648">
        <v>0</v>
      </c>
    </row>
    <row r="4649" spans="1:26" x14ac:dyDescent="0.25">
      <c r="A4649">
        <v>2180873</v>
      </c>
      <c r="B4649">
        <v>1</v>
      </c>
      <c r="C4649" t="s">
        <v>77</v>
      </c>
      <c r="D4649" t="s">
        <v>116</v>
      </c>
      <c r="E4649" t="s">
        <v>126</v>
      </c>
      <c r="F4649" t="s">
        <v>13540</v>
      </c>
      <c r="G4649" t="s">
        <v>128</v>
      </c>
      <c r="H4649" t="s">
        <v>46</v>
      </c>
      <c r="I4649" t="s">
        <v>129</v>
      </c>
      <c r="J4649" t="s">
        <v>130</v>
      </c>
      <c r="K4649" t="s">
        <v>131</v>
      </c>
      <c r="L4649" t="s">
        <v>13541</v>
      </c>
      <c r="M4649" t="s">
        <v>13542</v>
      </c>
      <c r="N4649">
        <v>1.326944444</v>
      </c>
      <c r="O4649">
        <v>0</v>
      </c>
      <c r="P4649">
        <v>38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50.423889000000003</v>
      </c>
      <c r="W4649">
        <v>0</v>
      </c>
      <c r="X4649">
        <v>0</v>
      </c>
      <c r="Y4649">
        <v>0</v>
      </c>
      <c r="Z4649">
        <v>0</v>
      </c>
    </row>
    <row r="4650" spans="1:26" x14ac:dyDescent="0.25">
      <c r="A4650">
        <v>2180887</v>
      </c>
      <c r="B4650">
        <v>1</v>
      </c>
      <c r="C4650" t="s">
        <v>76</v>
      </c>
      <c r="D4650" t="s">
        <v>99</v>
      </c>
      <c r="E4650" t="s">
        <v>126</v>
      </c>
      <c r="F4650" t="s">
        <v>13543</v>
      </c>
      <c r="G4650" t="s">
        <v>140</v>
      </c>
      <c r="H4650" t="s">
        <v>46</v>
      </c>
      <c r="I4650" t="s">
        <v>129</v>
      </c>
      <c r="J4650" t="s">
        <v>130</v>
      </c>
      <c r="K4650" t="s">
        <v>131</v>
      </c>
      <c r="L4650" t="s">
        <v>13544</v>
      </c>
      <c r="M4650" t="s">
        <v>13545</v>
      </c>
      <c r="N4650">
        <v>3.1347222220000002</v>
      </c>
      <c r="O4650">
        <v>0</v>
      </c>
      <c r="P4650">
        <v>64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200.62222199999999</v>
      </c>
      <c r="W4650">
        <v>0</v>
      </c>
      <c r="X4650">
        <v>0</v>
      </c>
      <c r="Y4650">
        <v>0</v>
      </c>
      <c r="Z4650">
        <v>0</v>
      </c>
    </row>
    <row r="4651" spans="1:26" x14ac:dyDescent="0.25">
      <c r="A4651">
        <v>2180883</v>
      </c>
      <c r="B4651">
        <v>1</v>
      </c>
      <c r="C4651" t="s">
        <v>76</v>
      </c>
      <c r="D4651" t="s">
        <v>81</v>
      </c>
      <c r="E4651" t="s">
        <v>181</v>
      </c>
      <c r="F4651" t="s">
        <v>13546</v>
      </c>
      <c r="G4651" t="s">
        <v>183</v>
      </c>
      <c r="H4651" t="s">
        <v>46</v>
      </c>
      <c r="I4651" t="s">
        <v>129</v>
      </c>
      <c r="J4651" t="s">
        <v>130</v>
      </c>
      <c r="K4651" t="s">
        <v>131</v>
      </c>
      <c r="L4651" t="s">
        <v>13547</v>
      </c>
      <c r="M4651" t="s">
        <v>13548</v>
      </c>
      <c r="N4651">
        <v>5.2024999999999997</v>
      </c>
      <c r="O4651">
        <v>0</v>
      </c>
      <c r="P4651">
        <v>12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62.43</v>
      </c>
      <c r="W4651">
        <v>0</v>
      </c>
      <c r="X4651">
        <v>0</v>
      </c>
      <c r="Y4651">
        <v>0</v>
      </c>
      <c r="Z4651">
        <v>0</v>
      </c>
    </row>
    <row r="4652" spans="1:26" x14ac:dyDescent="0.25">
      <c r="A4652">
        <v>2180894</v>
      </c>
      <c r="B4652">
        <v>1</v>
      </c>
      <c r="C4652" t="s">
        <v>77</v>
      </c>
      <c r="D4652" t="s">
        <v>114</v>
      </c>
      <c r="E4652" t="s">
        <v>143</v>
      </c>
      <c r="F4652" t="s">
        <v>13549</v>
      </c>
      <c r="G4652" t="s">
        <v>145</v>
      </c>
      <c r="H4652" t="s">
        <v>47</v>
      </c>
      <c r="I4652" t="s">
        <v>129</v>
      </c>
      <c r="J4652" t="s">
        <v>130</v>
      </c>
      <c r="K4652" t="s">
        <v>131</v>
      </c>
      <c r="L4652" t="s">
        <v>13550</v>
      </c>
      <c r="M4652" t="s">
        <v>13551</v>
      </c>
      <c r="N4652">
        <v>1.9202777769999999</v>
      </c>
      <c r="O4652">
        <v>0</v>
      </c>
      <c r="P4652">
        <v>17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32.644722000000002</v>
      </c>
      <c r="W4652">
        <v>0</v>
      </c>
      <c r="X4652">
        <v>0</v>
      </c>
      <c r="Y4652">
        <v>0</v>
      </c>
      <c r="Z4652">
        <v>0</v>
      </c>
    </row>
    <row r="4653" spans="1:26" x14ac:dyDescent="0.25">
      <c r="A4653">
        <v>2180877</v>
      </c>
      <c r="B4653">
        <v>1</v>
      </c>
      <c r="C4653" t="s">
        <v>76</v>
      </c>
      <c r="D4653" t="s">
        <v>104</v>
      </c>
      <c r="E4653" t="s">
        <v>126</v>
      </c>
      <c r="F4653" t="s">
        <v>13552</v>
      </c>
      <c r="G4653" t="s">
        <v>128</v>
      </c>
      <c r="H4653" t="s">
        <v>46</v>
      </c>
      <c r="I4653" t="s">
        <v>129</v>
      </c>
      <c r="J4653" t="s">
        <v>130</v>
      </c>
      <c r="K4653" t="s">
        <v>131</v>
      </c>
      <c r="L4653" t="s">
        <v>13553</v>
      </c>
      <c r="M4653" t="s">
        <v>13554</v>
      </c>
      <c r="N4653">
        <v>1.900833333</v>
      </c>
      <c r="O4653">
        <v>0</v>
      </c>
      <c r="P4653">
        <v>0</v>
      </c>
      <c r="Q4653">
        <v>0</v>
      </c>
      <c r="R4653">
        <v>23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43.719166999999999</v>
      </c>
      <c r="Y4653">
        <v>0</v>
      </c>
      <c r="Z4653">
        <v>0</v>
      </c>
    </row>
    <row r="4654" spans="1:26" x14ac:dyDescent="0.25">
      <c r="A4654">
        <v>2180884</v>
      </c>
      <c r="B4654">
        <v>1</v>
      </c>
      <c r="C4654" t="s">
        <v>77</v>
      </c>
      <c r="D4654" t="s">
        <v>119</v>
      </c>
      <c r="E4654" t="s">
        <v>126</v>
      </c>
      <c r="F4654" t="s">
        <v>13555</v>
      </c>
      <c r="G4654" t="s">
        <v>128</v>
      </c>
      <c r="H4654" t="s">
        <v>46</v>
      </c>
      <c r="I4654" t="s">
        <v>129</v>
      </c>
      <c r="J4654" t="s">
        <v>130</v>
      </c>
      <c r="K4654" t="s">
        <v>131</v>
      </c>
      <c r="L4654" t="s">
        <v>13556</v>
      </c>
      <c r="M4654" t="s">
        <v>13557</v>
      </c>
      <c r="N4654">
        <v>1.4611111109999999</v>
      </c>
      <c r="O4654">
        <v>0</v>
      </c>
      <c r="P4654">
        <v>341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498.23888899999997</v>
      </c>
      <c r="W4654">
        <v>0</v>
      </c>
      <c r="X4654">
        <v>0</v>
      </c>
      <c r="Y4654">
        <v>0</v>
      </c>
      <c r="Z4654">
        <v>0</v>
      </c>
    </row>
    <row r="4655" spans="1:26" x14ac:dyDescent="0.25">
      <c r="A4655">
        <v>2180880</v>
      </c>
      <c r="B4655">
        <v>1</v>
      </c>
      <c r="C4655" t="s">
        <v>77</v>
      </c>
      <c r="D4655" t="s">
        <v>108</v>
      </c>
      <c r="E4655" t="s">
        <v>126</v>
      </c>
      <c r="F4655" t="s">
        <v>13558</v>
      </c>
      <c r="G4655" t="s">
        <v>128</v>
      </c>
      <c r="H4655" t="s">
        <v>46</v>
      </c>
      <c r="I4655" t="s">
        <v>129</v>
      </c>
      <c r="J4655" t="s">
        <v>130</v>
      </c>
      <c r="K4655" t="s">
        <v>131</v>
      </c>
      <c r="L4655" t="s">
        <v>13559</v>
      </c>
      <c r="M4655" t="s">
        <v>13560</v>
      </c>
      <c r="N4655">
        <v>1.04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14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14.56</v>
      </c>
    </row>
    <row r="4656" spans="1:26" x14ac:dyDescent="0.25">
      <c r="A4656">
        <v>2180882</v>
      </c>
      <c r="B4656">
        <v>1</v>
      </c>
      <c r="C4656" t="s">
        <v>77</v>
      </c>
      <c r="D4656" t="s">
        <v>108</v>
      </c>
      <c r="E4656" t="s">
        <v>181</v>
      </c>
      <c r="F4656" t="s">
        <v>1242</v>
      </c>
      <c r="G4656" t="s">
        <v>194</v>
      </c>
      <c r="H4656" t="s">
        <v>46</v>
      </c>
      <c r="I4656" t="s">
        <v>129</v>
      </c>
      <c r="J4656" t="s">
        <v>130</v>
      </c>
      <c r="K4656" t="s">
        <v>131</v>
      </c>
      <c r="L4656" t="s">
        <v>13561</v>
      </c>
      <c r="M4656" t="s">
        <v>13562</v>
      </c>
      <c r="N4656">
        <v>2.1119444440000001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1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2.1119439999999998</v>
      </c>
    </row>
    <row r="4657" spans="1:26" x14ac:dyDescent="0.25">
      <c r="A4657">
        <v>2180885</v>
      </c>
      <c r="B4657">
        <v>1</v>
      </c>
      <c r="C4657" t="s">
        <v>76</v>
      </c>
      <c r="D4657" t="s">
        <v>92</v>
      </c>
      <c r="E4657" t="s">
        <v>126</v>
      </c>
      <c r="F4657" t="s">
        <v>13563</v>
      </c>
      <c r="G4657" t="s">
        <v>128</v>
      </c>
      <c r="H4657" t="s">
        <v>46</v>
      </c>
      <c r="I4657" t="s">
        <v>129</v>
      </c>
      <c r="J4657" t="s">
        <v>130</v>
      </c>
      <c r="K4657" t="s">
        <v>131</v>
      </c>
      <c r="L4657" t="s">
        <v>13564</v>
      </c>
      <c r="M4657" t="s">
        <v>13565</v>
      </c>
      <c r="N4657">
        <v>2.6061111110000001</v>
      </c>
      <c r="O4657">
        <v>0</v>
      </c>
      <c r="P4657">
        <v>0</v>
      </c>
      <c r="Q4657">
        <v>0</v>
      </c>
      <c r="R4657">
        <v>36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93.82</v>
      </c>
      <c r="Y4657">
        <v>0</v>
      </c>
      <c r="Z4657">
        <v>0</v>
      </c>
    </row>
    <row r="4658" spans="1:26" x14ac:dyDescent="0.25">
      <c r="A4658">
        <v>2180898</v>
      </c>
      <c r="B4658">
        <v>1</v>
      </c>
      <c r="C4658" t="s">
        <v>76</v>
      </c>
      <c r="D4658" t="s">
        <v>103</v>
      </c>
      <c r="E4658" t="s">
        <v>126</v>
      </c>
      <c r="F4658" t="s">
        <v>12684</v>
      </c>
      <c r="G4658" t="s">
        <v>128</v>
      </c>
      <c r="H4658" t="s">
        <v>46</v>
      </c>
      <c r="I4658" t="s">
        <v>129</v>
      </c>
      <c r="J4658" t="s">
        <v>130</v>
      </c>
      <c r="K4658" t="s">
        <v>131</v>
      </c>
      <c r="L4658" t="s">
        <v>13566</v>
      </c>
      <c r="M4658" t="s">
        <v>13567</v>
      </c>
      <c r="N4658">
        <v>3.1469444439999998</v>
      </c>
      <c r="O4658">
        <v>0</v>
      </c>
      <c r="P4658">
        <v>0</v>
      </c>
      <c r="Q4658">
        <v>0</v>
      </c>
      <c r="R4658">
        <v>60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188.816667</v>
      </c>
      <c r="Y4658">
        <v>0</v>
      </c>
      <c r="Z4658">
        <v>0</v>
      </c>
    </row>
    <row r="4659" spans="1:26" x14ac:dyDescent="0.25">
      <c r="A4659">
        <v>2180896</v>
      </c>
      <c r="B4659">
        <v>1</v>
      </c>
      <c r="C4659" t="s">
        <v>77</v>
      </c>
      <c r="D4659" t="s">
        <v>111</v>
      </c>
      <c r="E4659" t="s">
        <v>126</v>
      </c>
      <c r="F4659" t="s">
        <v>13568</v>
      </c>
      <c r="G4659" t="s">
        <v>128</v>
      </c>
      <c r="H4659" t="s">
        <v>46</v>
      </c>
      <c r="I4659" t="s">
        <v>129</v>
      </c>
      <c r="J4659" t="s">
        <v>130</v>
      </c>
      <c r="K4659" t="s">
        <v>131</v>
      </c>
      <c r="L4659" t="s">
        <v>13569</v>
      </c>
      <c r="M4659" t="s">
        <v>13570</v>
      </c>
      <c r="N4659">
        <v>1.5425</v>
      </c>
      <c r="O4659">
        <v>0</v>
      </c>
      <c r="P4659">
        <v>0</v>
      </c>
      <c r="Q4659">
        <v>0</v>
      </c>
      <c r="R4659">
        <v>7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10.797499999999999</v>
      </c>
      <c r="Y4659">
        <v>0</v>
      </c>
      <c r="Z4659">
        <v>0</v>
      </c>
    </row>
    <row r="4660" spans="1:26" x14ac:dyDescent="0.25">
      <c r="A4660">
        <v>2180899</v>
      </c>
      <c r="B4660">
        <v>1</v>
      </c>
      <c r="C4660" t="s">
        <v>76</v>
      </c>
      <c r="D4660" t="s">
        <v>102</v>
      </c>
      <c r="E4660" t="s">
        <v>126</v>
      </c>
      <c r="F4660" t="s">
        <v>13571</v>
      </c>
      <c r="G4660" t="s">
        <v>128</v>
      </c>
      <c r="H4660" t="s">
        <v>46</v>
      </c>
      <c r="I4660" t="s">
        <v>129</v>
      </c>
      <c r="J4660" t="s">
        <v>130</v>
      </c>
      <c r="K4660" t="s">
        <v>131</v>
      </c>
      <c r="L4660" t="s">
        <v>13572</v>
      </c>
      <c r="M4660" t="s">
        <v>13573</v>
      </c>
      <c r="N4660">
        <v>1.6586111109999999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26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43.123888999999998</v>
      </c>
    </row>
    <row r="4661" spans="1:26" x14ac:dyDescent="0.25">
      <c r="A4661">
        <v>2180906</v>
      </c>
      <c r="B4661">
        <v>1</v>
      </c>
      <c r="C4661" t="s">
        <v>77</v>
      </c>
      <c r="D4661" t="s">
        <v>118</v>
      </c>
      <c r="E4661" t="s">
        <v>126</v>
      </c>
      <c r="F4661" t="s">
        <v>13574</v>
      </c>
      <c r="G4661" t="s">
        <v>128</v>
      </c>
      <c r="H4661" t="s">
        <v>46</v>
      </c>
      <c r="I4661" t="s">
        <v>129</v>
      </c>
      <c r="J4661" t="s">
        <v>130</v>
      </c>
      <c r="K4661" t="s">
        <v>131</v>
      </c>
      <c r="L4661" t="s">
        <v>13575</v>
      </c>
      <c r="M4661" t="s">
        <v>13576</v>
      </c>
      <c r="N4661">
        <v>2.0461111110000001</v>
      </c>
      <c r="O4661">
        <v>0</v>
      </c>
      <c r="P4661">
        <v>26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53.198889000000001</v>
      </c>
      <c r="W4661">
        <v>0</v>
      </c>
      <c r="X4661">
        <v>0</v>
      </c>
      <c r="Y4661">
        <v>0</v>
      </c>
      <c r="Z4661">
        <v>0</v>
      </c>
    </row>
    <row r="4662" spans="1:26" x14ac:dyDescent="0.25">
      <c r="A4662">
        <v>2180911</v>
      </c>
      <c r="B4662">
        <v>1</v>
      </c>
      <c r="C4662" t="s">
        <v>76</v>
      </c>
      <c r="D4662" t="s">
        <v>99</v>
      </c>
      <c r="E4662" t="s">
        <v>181</v>
      </c>
      <c r="F4662" t="s">
        <v>13577</v>
      </c>
      <c r="G4662" t="s">
        <v>183</v>
      </c>
      <c r="H4662" t="s">
        <v>46</v>
      </c>
      <c r="I4662" t="s">
        <v>129</v>
      </c>
      <c r="J4662" t="s">
        <v>130</v>
      </c>
      <c r="K4662" t="s">
        <v>131</v>
      </c>
      <c r="L4662" t="s">
        <v>13578</v>
      </c>
      <c r="M4662" t="s">
        <v>13579</v>
      </c>
      <c r="N4662">
        <v>1.5349999999999999</v>
      </c>
      <c r="O4662">
        <v>0</v>
      </c>
      <c r="P4662">
        <v>2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3.07</v>
      </c>
      <c r="W4662">
        <v>0</v>
      </c>
      <c r="X4662">
        <v>0</v>
      </c>
      <c r="Y4662">
        <v>0</v>
      </c>
      <c r="Z4662">
        <v>0</v>
      </c>
    </row>
    <row r="4663" spans="1:26" x14ac:dyDescent="0.25">
      <c r="A4663">
        <v>2180908</v>
      </c>
      <c r="B4663">
        <v>1</v>
      </c>
      <c r="C4663" t="s">
        <v>76</v>
      </c>
      <c r="D4663" t="s">
        <v>103</v>
      </c>
      <c r="E4663" t="s">
        <v>181</v>
      </c>
      <c r="F4663" t="s">
        <v>13580</v>
      </c>
      <c r="G4663" t="s">
        <v>287</v>
      </c>
      <c r="H4663" t="s">
        <v>46</v>
      </c>
      <c r="I4663" t="s">
        <v>129</v>
      </c>
      <c r="J4663" t="s">
        <v>130</v>
      </c>
      <c r="K4663" t="s">
        <v>131</v>
      </c>
      <c r="L4663" t="s">
        <v>13581</v>
      </c>
      <c r="M4663" t="s">
        <v>13582</v>
      </c>
      <c r="N4663">
        <v>1.109444444</v>
      </c>
      <c r="O4663">
        <v>0</v>
      </c>
      <c r="P4663">
        <v>0</v>
      </c>
      <c r="Q4663">
        <v>0</v>
      </c>
      <c r="R4663">
        <v>7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7.7661110000000004</v>
      </c>
      <c r="Y4663">
        <v>0</v>
      </c>
      <c r="Z4663">
        <v>0</v>
      </c>
    </row>
    <row r="4664" spans="1:26" x14ac:dyDescent="0.25">
      <c r="A4664">
        <v>2180909</v>
      </c>
      <c r="B4664">
        <v>1</v>
      </c>
      <c r="C4664" t="s">
        <v>76</v>
      </c>
      <c r="D4664" t="s">
        <v>96</v>
      </c>
      <c r="E4664" t="s">
        <v>181</v>
      </c>
      <c r="F4664" t="s">
        <v>13583</v>
      </c>
      <c r="G4664" t="s">
        <v>194</v>
      </c>
      <c r="H4664" t="s">
        <v>46</v>
      </c>
      <c r="I4664" t="s">
        <v>129</v>
      </c>
      <c r="J4664" t="s">
        <v>130</v>
      </c>
      <c r="K4664" t="s">
        <v>131</v>
      </c>
      <c r="L4664" t="s">
        <v>13584</v>
      </c>
      <c r="M4664" t="s">
        <v>13585</v>
      </c>
      <c r="N4664">
        <v>1.037222222</v>
      </c>
      <c r="O4664">
        <v>0</v>
      </c>
      <c r="P4664">
        <v>1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1.0372220000000001</v>
      </c>
      <c r="W4664">
        <v>0</v>
      </c>
      <c r="X4664">
        <v>0</v>
      </c>
      <c r="Y4664">
        <v>0</v>
      </c>
      <c r="Z4664">
        <v>0</v>
      </c>
    </row>
    <row r="4665" spans="1:26" x14ac:dyDescent="0.25">
      <c r="A4665">
        <v>2180925</v>
      </c>
      <c r="B4665">
        <v>1</v>
      </c>
      <c r="C4665" t="s">
        <v>77</v>
      </c>
      <c r="D4665" t="s">
        <v>108</v>
      </c>
      <c r="E4665" t="s">
        <v>181</v>
      </c>
      <c r="F4665" t="s">
        <v>13586</v>
      </c>
      <c r="G4665" t="s">
        <v>287</v>
      </c>
      <c r="H4665" t="s">
        <v>46</v>
      </c>
      <c r="I4665" t="s">
        <v>129</v>
      </c>
      <c r="J4665" t="s">
        <v>130</v>
      </c>
      <c r="K4665" t="s">
        <v>131</v>
      </c>
      <c r="L4665" t="s">
        <v>13587</v>
      </c>
      <c r="M4665" t="s">
        <v>13588</v>
      </c>
      <c r="N4665">
        <v>0.83666666599999995</v>
      </c>
      <c r="O4665">
        <v>0</v>
      </c>
      <c r="P4665">
        <v>2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1.673333</v>
      </c>
      <c r="W4665">
        <v>0</v>
      </c>
      <c r="X4665">
        <v>0</v>
      </c>
      <c r="Y4665">
        <v>0</v>
      </c>
      <c r="Z4665">
        <v>0</v>
      </c>
    </row>
    <row r="4666" spans="1:26" x14ac:dyDescent="0.25">
      <c r="A4666">
        <v>2180914</v>
      </c>
      <c r="B4666">
        <v>1</v>
      </c>
      <c r="C4666" t="s">
        <v>76</v>
      </c>
      <c r="D4666" t="s">
        <v>100</v>
      </c>
      <c r="E4666" t="s">
        <v>126</v>
      </c>
      <c r="F4666" t="s">
        <v>12692</v>
      </c>
      <c r="G4666" t="s">
        <v>128</v>
      </c>
      <c r="H4666" t="s">
        <v>46</v>
      </c>
      <c r="I4666" t="s">
        <v>129</v>
      </c>
      <c r="J4666" t="s">
        <v>130</v>
      </c>
      <c r="K4666" t="s">
        <v>131</v>
      </c>
      <c r="L4666" t="s">
        <v>13589</v>
      </c>
      <c r="M4666" t="s">
        <v>13590</v>
      </c>
      <c r="N4666">
        <v>5.1858333329999997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5.1858329999999997</v>
      </c>
      <c r="W4666">
        <v>0</v>
      </c>
      <c r="X4666">
        <v>0</v>
      </c>
      <c r="Y4666">
        <v>0</v>
      </c>
      <c r="Z4666">
        <v>0</v>
      </c>
    </row>
    <row r="4667" spans="1:26" x14ac:dyDescent="0.25">
      <c r="A4667">
        <v>2180924</v>
      </c>
      <c r="B4667">
        <v>1</v>
      </c>
      <c r="C4667" t="s">
        <v>77</v>
      </c>
      <c r="D4667" t="s">
        <v>108</v>
      </c>
      <c r="E4667" t="s">
        <v>143</v>
      </c>
      <c r="F4667" t="s">
        <v>13591</v>
      </c>
      <c r="G4667" t="s">
        <v>136</v>
      </c>
      <c r="H4667" t="s">
        <v>47</v>
      </c>
      <c r="I4667" t="s">
        <v>129</v>
      </c>
      <c r="J4667" t="s">
        <v>130</v>
      </c>
      <c r="K4667" t="s">
        <v>131</v>
      </c>
      <c r="L4667" t="s">
        <v>13592</v>
      </c>
      <c r="M4667" t="s">
        <v>13593</v>
      </c>
      <c r="N4667">
        <v>2.2516666660000002</v>
      </c>
      <c r="O4667">
        <v>49</v>
      </c>
      <c r="P4667">
        <v>88</v>
      </c>
      <c r="Q4667">
        <v>0</v>
      </c>
      <c r="R4667">
        <v>0</v>
      </c>
      <c r="S4667">
        <v>0</v>
      </c>
      <c r="T4667">
        <v>0</v>
      </c>
      <c r="U4667">
        <v>110.331667</v>
      </c>
      <c r="V4667">
        <v>198.14666700000001</v>
      </c>
      <c r="W4667">
        <v>0</v>
      </c>
      <c r="X4667">
        <v>0</v>
      </c>
      <c r="Y4667">
        <v>0</v>
      </c>
      <c r="Z4667">
        <v>0</v>
      </c>
    </row>
    <row r="4668" spans="1:26" x14ac:dyDescent="0.25">
      <c r="A4668">
        <v>2180922</v>
      </c>
      <c r="B4668">
        <v>1</v>
      </c>
      <c r="C4668" t="s">
        <v>77</v>
      </c>
      <c r="D4668" t="s">
        <v>112</v>
      </c>
      <c r="E4668" t="s">
        <v>143</v>
      </c>
      <c r="F4668" t="s">
        <v>13594</v>
      </c>
      <c r="G4668" t="s">
        <v>145</v>
      </c>
      <c r="H4668" t="s">
        <v>47</v>
      </c>
      <c r="I4668" t="s">
        <v>129</v>
      </c>
      <c r="J4668" t="s">
        <v>130</v>
      </c>
      <c r="K4668" t="s">
        <v>131</v>
      </c>
      <c r="L4668" t="s">
        <v>13595</v>
      </c>
      <c r="M4668" t="s">
        <v>13596</v>
      </c>
      <c r="N4668">
        <v>2.5449999999999999</v>
      </c>
      <c r="O4668">
        <v>0</v>
      </c>
      <c r="P4668">
        <v>0</v>
      </c>
      <c r="Q4668">
        <v>1</v>
      </c>
      <c r="R4668">
        <v>142</v>
      </c>
      <c r="S4668">
        <v>0</v>
      </c>
      <c r="T4668">
        <v>0</v>
      </c>
      <c r="U4668">
        <v>0</v>
      </c>
      <c r="V4668">
        <v>0</v>
      </c>
      <c r="W4668">
        <v>2.5449999999999999</v>
      </c>
      <c r="X4668">
        <v>361.39</v>
      </c>
      <c r="Y4668">
        <v>0</v>
      </c>
      <c r="Z4668">
        <v>0</v>
      </c>
    </row>
    <row r="4669" spans="1:26" x14ac:dyDescent="0.25">
      <c r="A4669">
        <v>2180920</v>
      </c>
      <c r="B4669">
        <v>1</v>
      </c>
      <c r="C4669" t="s">
        <v>76</v>
      </c>
      <c r="D4669" t="s">
        <v>78</v>
      </c>
      <c r="E4669" t="s">
        <v>181</v>
      </c>
      <c r="F4669" t="s">
        <v>13597</v>
      </c>
      <c r="G4669" t="s">
        <v>163</v>
      </c>
      <c r="H4669" t="s">
        <v>46</v>
      </c>
      <c r="I4669" t="s">
        <v>129</v>
      </c>
      <c r="J4669" t="s">
        <v>130</v>
      </c>
      <c r="K4669" t="s">
        <v>131</v>
      </c>
      <c r="L4669" t="s">
        <v>13598</v>
      </c>
      <c r="M4669" t="s">
        <v>13599</v>
      </c>
      <c r="N4669">
        <v>2.8936111109999998</v>
      </c>
      <c r="O4669">
        <v>0</v>
      </c>
      <c r="P4669">
        <v>1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2.8936109999999999</v>
      </c>
      <c r="W4669">
        <v>0</v>
      </c>
      <c r="X4669">
        <v>0</v>
      </c>
      <c r="Y4669">
        <v>0</v>
      </c>
      <c r="Z4669">
        <v>0</v>
      </c>
    </row>
    <row r="4670" spans="1:26" x14ac:dyDescent="0.25">
      <c r="A4670">
        <v>2180930</v>
      </c>
      <c r="B4670">
        <v>1</v>
      </c>
      <c r="C4670" t="s">
        <v>77</v>
      </c>
      <c r="D4670" t="s">
        <v>111</v>
      </c>
      <c r="E4670" t="s">
        <v>186</v>
      </c>
      <c r="F4670" t="s">
        <v>13600</v>
      </c>
      <c r="G4670" t="s">
        <v>136</v>
      </c>
      <c r="H4670" t="s">
        <v>47</v>
      </c>
      <c r="I4670" t="s">
        <v>129</v>
      </c>
      <c r="J4670" t="s">
        <v>130</v>
      </c>
      <c r="K4670" t="s">
        <v>131</v>
      </c>
      <c r="L4670" t="s">
        <v>13601</v>
      </c>
      <c r="M4670" t="s">
        <v>13602</v>
      </c>
      <c r="N4670">
        <v>0.67333333299999998</v>
      </c>
      <c r="O4670">
        <v>0</v>
      </c>
      <c r="P4670">
        <v>1</v>
      </c>
      <c r="Q4670">
        <v>10</v>
      </c>
      <c r="R4670">
        <v>639</v>
      </c>
      <c r="S4670">
        <v>8</v>
      </c>
      <c r="T4670">
        <v>151</v>
      </c>
      <c r="U4670">
        <v>0</v>
      </c>
      <c r="V4670">
        <v>0.67333299999999996</v>
      </c>
      <c r="W4670">
        <v>6.733333</v>
      </c>
      <c r="X4670">
        <v>430.26</v>
      </c>
      <c r="Y4670">
        <v>5.3866670000000001</v>
      </c>
      <c r="Z4670">
        <v>101.673333</v>
      </c>
    </row>
    <row r="4671" spans="1:26" x14ac:dyDescent="0.25">
      <c r="A4671">
        <v>2180941</v>
      </c>
      <c r="B4671">
        <v>1</v>
      </c>
      <c r="C4671" t="s">
        <v>76</v>
      </c>
      <c r="D4671" t="s">
        <v>86</v>
      </c>
      <c r="E4671" t="s">
        <v>126</v>
      </c>
      <c r="F4671" t="s">
        <v>13603</v>
      </c>
      <c r="G4671" t="s">
        <v>269</v>
      </c>
      <c r="H4671" t="s">
        <v>46</v>
      </c>
      <c r="I4671" t="s">
        <v>129</v>
      </c>
      <c r="J4671" t="s">
        <v>130</v>
      </c>
      <c r="K4671" t="s">
        <v>131</v>
      </c>
      <c r="L4671" t="s">
        <v>13604</v>
      </c>
      <c r="M4671" t="s">
        <v>13605</v>
      </c>
      <c r="N4671">
        <v>5.4180555549999996</v>
      </c>
      <c r="O4671">
        <v>0</v>
      </c>
      <c r="P4671">
        <v>139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753.10972200000003</v>
      </c>
      <c r="W4671">
        <v>0</v>
      </c>
      <c r="X4671">
        <v>0</v>
      </c>
      <c r="Y4671">
        <v>0</v>
      </c>
      <c r="Z4671">
        <v>0</v>
      </c>
    </row>
    <row r="4672" spans="1:26" x14ac:dyDescent="0.25">
      <c r="A4672">
        <v>2180921</v>
      </c>
      <c r="B4672">
        <v>1</v>
      </c>
      <c r="C4672" t="s">
        <v>76</v>
      </c>
      <c r="D4672" t="s">
        <v>100</v>
      </c>
      <c r="E4672" t="s">
        <v>126</v>
      </c>
      <c r="F4672" t="s">
        <v>4691</v>
      </c>
      <c r="G4672" t="s">
        <v>128</v>
      </c>
      <c r="H4672" t="s">
        <v>46</v>
      </c>
      <c r="I4672" t="s">
        <v>129</v>
      </c>
      <c r="J4672" t="s">
        <v>130</v>
      </c>
      <c r="K4672" t="s">
        <v>131</v>
      </c>
      <c r="L4672" t="s">
        <v>13606</v>
      </c>
      <c r="M4672" t="s">
        <v>13607</v>
      </c>
      <c r="N4672">
        <v>1.921944444</v>
      </c>
      <c r="O4672">
        <v>0</v>
      </c>
      <c r="P4672">
        <v>76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146.067778</v>
      </c>
      <c r="W4672">
        <v>0</v>
      </c>
      <c r="X4672">
        <v>0</v>
      </c>
      <c r="Y4672">
        <v>0</v>
      </c>
      <c r="Z4672">
        <v>0</v>
      </c>
    </row>
    <row r="4673" spans="1:26" x14ac:dyDescent="0.25">
      <c r="A4673">
        <v>2180928</v>
      </c>
      <c r="B4673">
        <v>1</v>
      </c>
      <c r="C4673" t="s">
        <v>76</v>
      </c>
      <c r="D4673" t="s">
        <v>104</v>
      </c>
      <c r="E4673" t="s">
        <v>126</v>
      </c>
      <c r="F4673" t="s">
        <v>13511</v>
      </c>
      <c r="G4673" t="s">
        <v>128</v>
      </c>
      <c r="H4673" t="s">
        <v>46</v>
      </c>
      <c r="I4673" t="s">
        <v>129</v>
      </c>
      <c r="J4673" t="s">
        <v>130</v>
      </c>
      <c r="K4673" t="s">
        <v>131</v>
      </c>
      <c r="L4673" t="s">
        <v>13608</v>
      </c>
      <c r="M4673" t="s">
        <v>13609</v>
      </c>
      <c r="N4673">
        <v>1.573055555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5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7.865278</v>
      </c>
    </row>
    <row r="4674" spans="1:26" x14ac:dyDescent="0.25">
      <c r="A4674">
        <v>2180933</v>
      </c>
      <c r="B4674">
        <v>1</v>
      </c>
      <c r="C4674" t="s">
        <v>76</v>
      </c>
      <c r="D4674" t="s">
        <v>92</v>
      </c>
      <c r="E4674" t="s">
        <v>126</v>
      </c>
      <c r="F4674" t="s">
        <v>13610</v>
      </c>
      <c r="G4674" t="s">
        <v>128</v>
      </c>
      <c r="H4674" t="s">
        <v>46</v>
      </c>
      <c r="I4674" t="s">
        <v>129</v>
      </c>
      <c r="J4674" t="s">
        <v>130</v>
      </c>
      <c r="K4674" t="s">
        <v>131</v>
      </c>
      <c r="L4674" t="s">
        <v>13611</v>
      </c>
      <c r="M4674" t="s">
        <v>13612</v>
      </c>
      <c r="N4674">
        <v>1.493055555</v>
      </c>
      <c r="O4674">
        <v>0</v>
      </c>
      <c r="P4674">
        <v>0</v>
      </c>
      <c r="Q4674">
        <v>0</v>
      </c>
      <c r="R4674">
        <v>45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67.1875</v>
      </c>
      <c r="Y4674">
        <v>0</v>
      </c>
      <c r="Z4674">
        <v>0</v>
      </c>
    </row>
    <row r="4675" spans="1:26" x14ac:dyDescent="0.25">
      <c r="A4675">
        <v>2180936</v>
      </c>
      <c r="B4675">
        <v>1</v>
      </c>
      <c r="C4675" t="s">
        <v>76</v>
      </c>
      <c r="D4675" t="s">
        <v>92</v>
      </c>
      <c r="E4675" t="s">
        <v>181</v>
      </c>
      <c r="F4675" t="s">
        <v>13613</v>
      </c>
      <c r="G4675" t="s">
        <v>194</v>
      </c>
      <c r="H4675" t="s">
        <v>46</v>
      </c>
      <c r="I4675" t="s">
        <v>129</v>
      </c>
      <c r="J4675" t="s">
        <v>130</v>
      </c>
      <c r="K4675" t="s">
        <v>131</v>
      </c>
      <c r="L4675" t="s">
        <v>13614</v>
      </c>
      <c r="M4675" t="s">
        <v>13615</v>
      </c>
      <c r="N4675">
        <v>1.6286111109999999</v>
      </c>
      <c r="O4675">
        <v>0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1.628611</v>
      </c>
      <c r="Y4675">
        <v>0</v>
      </c>
      <c r="Z4675">
        <v>0</v>
      </c>
    </row>
    <row r="4676" spans="1:26" x14ac:dyDescent="0.25">
      <c r="A4676">
        <v>2180939</v>
      </c>
      <c r="B4676">
        <v>1</v>
      </c>
      <c r="C4676" t="s">
        <v>77</v>
      </c>
      <c r="D4676" t="s">
        <v>108</v>
      </c>
      <c r="E4676" t="s">
        <v>181</v>
      </c>
      <c r="F4676" t="s">
        <v>13616</v>
      </c>
      <c r="G4676" t="s">
        <v>194</v>
      </c>
      <c r="H4676" t="s">
        <v>46</v>
      </c>
      <c r="I4676" t="s">
        <v>129</v>
      </c>
      <c r="J4676" t="s">
        <v>130</v>
      </c>
      <c r="K4676" t="s">
        <v>131</v>
      </c>
      <c r="L4676" t="s">
        <v>13617</v>
      </c>
      <c r="M4676" t="s">
        <v>13618</v>
      </c>
      <c r="N4676">
        <v>1.423333333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1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1.423333</v>
      </c>
    </row>
    <row r="4677" spans="1:26" x14ac:dyDescent="0.25">
      <c r="A4677">
        <v>2180946</v>
      </c>
      <c r="B4677">
        <v>1</v>
      </c>
      <c r="C4677" t="s">
        <v>76</v>
      </c>
      <c r="D4677" t="s">
        <v>89</v>
      </c>
      <c r="E4677" t="s">
        <v>126</v>
      </c>
      <c r="F4677" t="s">
        <v>13619</v>
      </c>
      <c r="G4677" t="s">
        <v>128</v>
      </c>
      <c r="H4677" t="s">
        <v>46</v>
      </c>
      <c r="I4677" t="s">
        <v>129</v>
      </c>
      <c r="J4677" t="s">
        <v>130</v>
      </c>
      <c r="K4677" t="s">
        <v>131</v>
      </c>
      <c r="L4677" t="s">
        <v>13620</v>
      </c>
      <c r="M4677" t="s">
        <v>13621</v>
      </c>
      <c r="N4677">
        <v>3.3505555550000001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34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113.91888899999999</v>
      </c>
    </row>
    <row r="4678" spans="1:26" x14ac:dyDescent="0.25">
      <c r="A4678">
        <v>2180943</v>
      </c>
      <c r="B4678">
        <v>1</v>
      </c>
      <c r="C4678" t="s">
        <v>76</v>
      </c>
      <c r="D4678" t="s">
        <v>96</v>
      </c>
      <c r="E4678" t="s">
        <v>181</v>
      </c>
      <c r="F4678" t="s">
        <v>13622</v>
      </c>
      <c r="G4678" t="s">
        <v>194</v>
      </c>
      <c r="H4678" t="s">
        <v>46</v>
      </c>
      <c r="I4678" t="s">
        <v>129</v>
      </c>
      <c r="J4678" t="s">
        <v>130</v>
      </c>
      <c r="K4678" t="s">
        <v>131</v>
      </c>
      <c r="L4678" t="s">
        <v>13623</v>
      </c>
      <c r="M4678" t="s">
        <v>13624</v>
      </c>
      <c r="N4678">
        <v>1.866944444</v>
      </c>
      <c r="O4678">
        <v>0</v>
      </c>
      <c r="P4678">
        <v>4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7.467778</v>
      </c>
      <c r="W4678">
        <v>0</v>
      </c>
      <c r="X4678">
        <v>0</v>
      </c>
      <c r="Y4678">
        <v>0</v>
      </c>
      <c r="Z4678">
        <v>0</v>
      </c>
    </row>
    <row r="4679" spans="1:26" x14ac:dyDescent="0.25">
      <c r="A4679">
        <v>2180942</v>
      </c>
      <c r="B4679">
        <v>1</v>
      </c>
      <c r="C4679" t="s">
        <v>77</v>
      </c>
      <c r="D4679" t="s">
        <v>124</v>
      </c>
      <c r="E4679" t="s">
        <v>143</v>
      </c>
      <c r="F4679" t="s">
        <v>13625</v>
      </c>
      <c r="G4679" t="s">
        <v>136</v>
      </c>
      <c r="H4679" t="s">
        <v>47</v>
      </c>
      <c r="I4679" t="s">
        <v>129</v>
      </c>
      <c r="J4679" t="s">
        <v>130</v>
      </c>
      <c r="K4679" t="s">
        <v>131</v>
      </c>
      <c r="L4679" t="s">
        <v>13626</v>
      </c>
      <c r="M4679" t="s">
        <v>13627</v>
      </c>
      <c r="N4679">
        <v>1.784444444</v>
      </c>
      <c r="O4679">
        <v>1</v>
      </c>
      <c r="P4679">
        <v>176</v>
      </c>
      <c r="Q4679">
        <v>0</v>
      </c>
      <c r="R4679">
        <v>0</v>
      </c>
      <c r="S4679">
        <v>0</v>
      </c>
      <c r="T4679">
        <v>0</v>
      </c>
      <c r="U4679">
        <v>1.7844439999999999</v>
      </c>
      <c r="V4679">
        <v>314.06222200000002</v>
      </c>
      <c r="W4679">
        <v>0</v>
      </c>
      <c r="X4679">
        <v>0</v>
      </c>
      <c r="Y4679">
        <v>0</v>
      </c>
      <c r="Z4679">
        <v>0</v>
      </c>
    </row>
    <row r="4680" spans="1:26" x14ac:dyDescent="0.25">
      <c r="A4680">
        <v>2180947</v>
      </c>
      <c r="B4680">
        <v>1</v>
      </c>
      <c r="C4680" t="s">
        <v>77</v>
      </c>
      <c r="D4680" t="s">
        <v>109</v>
      </c>
      <c r="E4680" t="s">
        <v>181</v>
      </c>
      <c r="F4680" t="s">
        <v>13628</v>
      </c>
      <c r="G4680" t="s">
        <v>194</v>
      </c>
      <c r="H4680" t="s">
        <v>46</v>
      </c>
      <c r="I4680" t="s">
        <v>129</v>
      </c>
      <c r="J4680" t="s">
        <v>130</v>
      </c>
      <c r="K4680" t="s">
        <v>131</v>
      </c>
      <c r="L4680" t="s">
        <v>13629</v>
      </c>
      <c r="M4680" t="s">
        <v>13630</v>
      </c>
      <c r="N4680">
        <v>1.9141666660000001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1.914167</v>
      </c>
      <c r="W4680">
        <v>0</v>
      </c>
      <c r="X4680">
        <v>0</v>
      </c>
      <c r="Y4680">
        <v>0</v>
      </c>
      <c r="Z4680">
        <v>0</v>
      </c>
    </row>
    <row r="4681" spans="1:26" x14ac:dyDescent="0.25">
      <c r="A4681">
        <v>2180949</v>
      </c>
      <c r="B4681">
        <v>1</v>
      </c>
      <c r="C4681" t="s">
        <v>76</v>
      </c>
      <c r="D4681" t="s">
        <v>102</v>
      </c>
      <c r="E4681" t="s">
        <v>181</v>
      </c>
      <c r="F4681" t="s">
        <v>13461</v>
      </c>
      <c r="G4681" t="s">
        <v>287</v>
      </c>
      <c r="H4681" t="s">
        <v>46</v>
      </c>
      <c r="I4681" t="s">
        <v>129</v>
      </c>
      <c r="J4681" t="s">
        <v>130</v>
      </c>
      <c r="K4681" t="s">
        <v>131</v>
      </c>
      <c r="L4681" t="s">
        <v>13631</v>
      </c>
      <c r="M4681" t="s">
        <v>13632</v>
      </c>
      <c r="N4681">
        <v>1.118333333</v>
      </c>
      <c r="O4681">
        <v>0</v>
      </c>
      <c r="P4681">
        <v>8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8.9466669999999997</v>
      </c>
      <c r="W4681">
        <v>0</v>
      </c>
      <c r="X4681">
        <v>0</v>
      </c>
      <c r="Y4681">
        <v>0</v>
      </c>
      <c r="Z4681">
        <v>0</v>
      </c>
    </row>
    <row r="4682" spans="1:26" x14ac:dyDescent="0.25">
      <c r="A4682">
        <v>2180952</v>
      </c>
      <c r="B4682">
        <v>1</v>
      </c>
      <c r="C4682" t="s">
        <v>76</v>
      </c>
      <c r="D4682" t="s">
        <v>96</v>
      </c>
      <c r="E4682" t="s">
        <v>181</v>
      </c>
      <c r="F4682" t="s">
        <v>13633</v>
      </c>
      <c r="G4682" t="s">
        <v>194</v>
      </c>
      <c r="H4682" t="s">
        <v>46</v>
      </c>
      <c r="I4682" t="s">
        <v>129</v>
      </c>
      <c r="J4682" t="s">
        <v>130</v>
      </c>
      <c r="K4682" t="s">
        <v>131</v>
      </c>
      <c r="L4682" t="s">
        <v>13634</v>
      </c>
      <c r="M4682" t="s">
        <v>13635</v>
      </c>
      <c r="N4682">
        <v>1.4688888879999999</v>
      </c>
      <c r="O4682">
        <v>0</v>
      </c>
      <c r="P4682">
        <v>1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1.4688889999999999</v>
      </c>
      <c r="W4682">
        <v>0</v>
      </c>
      <c r="X4682">
        <v>0</v>
      </c>
      <c r="Y4682">
        <v>0</v>
      </c>
      <c r="Z4682">
        <v>0</v>
      </c>
    </row>
    <row r="4683" spans="1:26" x14ac:dyDescent="0.25">
      <c r="A4683">
        <v>2180957</v>
      </c>
      <c r="B4683">
        <v>1</v>
      </c>
      <c r="C4683" t="s">
        <v>76</v>
      </c>
      <c r="D4683" t="s">
        <v>99</v>
      </c>
      <c r="E4683" t="s">
        <v>813</v>
      </c>
      <c r="F4683" t="s">
        <v>4285</v>
      </c>
      <c r="G4683" t="s">
        <v>136</v>
      </c>
      <c r="H4683" t="s">
        <v>47</v>
      </c>
      <c r="I4683" t="s">
        <v>129</v>
      </c>
      <c r="J4683" t="s">
        <v>130</v>
      </c>
      <c r="K4683" t="s">
        <v>131</v>
      </c>
      <c r="L4683" t="s">
        <v>13636</v>
      </c>
      <c r="M4683" t="s">
        <v>13637</v>
      </c>
      <c r="N4683">
        <v>1.2864388879999999</v>
      </c>
      <c r="O4683">
        <v>179</v>
      </c>
      <c r="P4683">
        <v>2632</v>
      </c>
      <c r="Q4683">
        <v>0</v>
      </c>
      <c r="R4683">
        <v>0</v>
      </c>
      <c r="S4683">
        <v>0</v>
      </c>
      <c r="T4683">
        <v>0</v>
      </c>
      <c r="U4683">
        <v>230.272561</v>
      </c>
      <c r="V4683">
        <v>3385.9071530000001</v>
      </c>
      <c r="W4683">
        <v>0</v>
      </c>
      <c r="X4683">
        <v>0</v>
      </c>
      <c r="Y4683">
        <v>0</v>
      </c>
      <c r="Z4683">
        <v>0</v>
      </c>
    </row>
    <row r="4684" spans="1:26" x14ac:dyDescent="0.25">
      <c r="A4684">
        <v>2180958</v>
      </c>
      <c r="B4684">
        <v>1</v>
      </c>
      <c r="C4684" t="s">
        <v>76</v>
      </c>
      <c r="D4684" t="s">
        <v>99</v>
      </c>
      <c r="E4684" t="s">
        <v>813</v>
      </c>
      <c r="F4684" t="s">
        <v>7825</v>
      </c>
      <c r="G4684" t="s">
        <v>136</v>
      </c>
      <c r="H4684" t="s">
        <v>47</v>
      </c>
      <c r="I4684" t="s">
        <v>129</v>
      </c>
      <c r="J4684" t="s">
        <v>130</v>
      </c>
      <c r="K4684" t="s">
        <v>131</v>
      </c>
      <c r="L4684" t="s">
        <v>13638</v>
      </c>
      <c r="M4684" t="s">
        <v>13639</v>
      </c>
      <c r="N4684">
        <v>6.2528610999999998E-2</v>
      </c>
      <c r="O4684">
        <v>165</v>
      </c>
      <c r="P4684">
        <v>19</v>
      </c>
      <c r="Q4684">
        <v>0</v>
      </c>
      <c r="R4684">
        <v>0</v>
      </c>
      <c r="S4684">
        <v>0</v>
      </c>
      <c r="T4684">
        <v>0</v>
      </c>
      <c r="U4684">
        <v>10.317221</v>
      </c>
      <c r="V4684">
        <v>1.1880440000000001</v>
      </c>
      <c r="W4684">
        <v>0</v>
      </c>
      <c r="X4684">
        <v>0</v>
      </c>
      <c r="Y4684">
        <v>0</v>
      </c>
      <c r="Z4684">
        <v>0</v>
      </c>
    </row>
    <row r="4685" spans="1:26" x14ac:dyDescent="0.25">
      <c r="A4685">
        <v>2180963</v>
      </c>
      <c r="B4685">
        <v>1</v>
      </c>
      <c r="C4685" t="s">
        <v>76</v>
      </c>
      <c r="D4685" t="s">
        <v>100</v>
      </c>
      <c r="E4685" t="s">
        <v>718</v>
      </c>
      <c r="F4685" t="s">
        <v>13640</v>
      </c>
      <c r="G4685" t="s">
        <v>128</v>
      </c>
      <c r="H4685" t="s">
        <v>46</v>
      </c>
      <c r="I4685" t="s">
        <v>129</v>
      </c>
      <c r="J4685" t="s">
        <v>130</v>
      </c>
      <c r="K4685" t="s">
        <v>131</v>
      </c>
      <c r="L4685" t="s">
        <v>13641</v>
      </c>
      <c r="M4685" t="s">
        <v>13642</v>
      </c>
      <c r="N4685">
        <v>1.6786111109999999</v>
      </c>
      <c r="O4685">
        <v>0</v>
      </c>
      <c r="P4685">
        <v>49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82.251943999999995</v>
      </c>
      <c r="W4685">
        <v>0</v>
      </c>
      <c r="X4685">
        <v>0</v>
      </c>
      <c r="Y4685">
        <v>0</v>
      </c>
      <c r="Z4685">
        <v>0</v>
      </c>
    </row>
    <row r="4686" spans="1:26" x14ac:dyDescent="0.25">
      <c r="A4686">
        <v>2180973</v>
      </c>
      <c r="B4686">
        <v>1</v>
      </c>
      <c r="C4686" t="s">
        <v>77</v>
      </c>
      <c r="D4686" t="s">
        <v>118</v>
      </c>
      <c r="E4686" t="s">
        <v>181</v>
      </c>
      <c r="F4686" t="s">
        <v>13643</v>
      </c>
      <c r="G4686" t="s">
        <v>194</v>
      </c>
      <c r="H4686" t="s">
        <v>46</v>
      </c>
      <c r="I4686" t="s">
        <v>129</v>
      </c>
      <c r="J4686" t="s">
        <v>130</v>
      </c>
      <c r="K4686" t="s">
        <v>131</v>
      </c>
      <c r="L4686" t="s">
        <v>13644</v>
      </c>
      <c r="M4686" t="s">
        <v>13645</v>
      </c>
      <c r="N4686">
        <v>1.061388888</v>
      </c>
      <c r="O4686">
        <v>0</v>
      </c>
      <c r="P4686">
        <v>1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1.0613889999999999</v>
      </c>
      <c r="W4686">
        <v>0</v>
      </c>
      <c r="X4686">
        <v>0</v>
      </c>
      <c r="Y4686">
        <v>0</v>
      </c>
      <c r="Z4686">
        <v>0</v>
      </c>
    </row>
    <row r="4687" spans="1:26" x14ac:dyDescent="0.25">
      <c r="A4687">
        <v>2180969</v>
      </c>
      <c r="B4687">
        <v>1</v>
      </c>
      <c r="C4687" t="s">
        <v>76</v>
      </c>
      <c r="D4687" t="s">
        <v>106</v>
      </c>
      <c r="E4687" t="s">
        <v>126</v>
      </c>
      <c r="F4687" t="s">
        <v>13646</v>
      </c>
      <c r="G4687" t="s">
        <v>128</v>
      </c>
      <c r="H4687" t="s">
        <v>46</v>
      </c>
      <c r="I4687" t="s">
        <v>129</v>
      </c>
      <c r="J4687" t="s">
        <v>130</v>
      </c>
      <c r="K4687" t="s">
        <v>131</v>
      </c>
      <c r="L4687" t="s">
        <v>13647</v>
      </c>
      <c r="M4687" t="s">
        <v>13648</v>
      </c>
      <c r="N4687">
        <v>3.0608333330000002</v>
      </c>
      <c r="O4687">
        <v>0</v>
      </c>
      <c r="P4687">
        <v>115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351.995833</v>
      </c>
      <c r="W4687">
        <v>0</v>
      </c>
      <c r="X4687">
        <v>0</v>
      </c>
      <c r="Y4687">
        <v>0</v>
      </c>
      <c r="Z4687">
        <v>0</v>
      </c>
    </row>
    <row r="4688" spans="1:26" x14ac:dyDescent="0.25">
      <c r="A4688">
        <v>2180971</v>
      </c>
      <c r="B4688">
        <v>1</v>
      </c>
      <c r="C4688" t="s">
        <v>76</v>
      </c>
      <c r="D4688" t="s">
        <v>103</v>
      </c>
      <c r="E4688" t="s">
        <v>718</v>
      </c>
      <c r="F4688" t="s">
        <v>7558</v>
      </c>
      <c r="G4688" t="s">
        <v>128</v>
      </c>
      <c r="H4688" t="s">
        <v>46</v>
      </c>
      <c r="I4688" t="s">
        <v>129</v>
      </c>
      <c r="J4688" t="s">
        <v>130</v>
      </c>
      <c r="K4688" t="s">
        <v>131</v>
      </c>
      <c r="L4688" t="s">
        <v>13649</v>
      </c>
      <c r="M4688" t="s">
        <v>13650</v>
      </c>
      <c r="N4688">
        <v>1.159166666</v>
      </c>
      <c r="O4688">
        <v>0</v>
      </c>
      <c r="P4688">
        <v>0</v>
      </c>
      <c r="Q4688">
        <v>0</v>
      </c>
      <c r="R4688">
        <v>91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105.484167</v>
      </c>
      <c r="Y4688">
        <v>0</v>
      </c>
      <c r="Z4688">
        <v>0</v>
      </c>
    </row>
    <row r="4689" spans="1:26" x14ac:dyDescent="0.25">
      <c r="A4689">
        <v>2180979</v>
      </c>
      <c r="B4689">
        <v>1</v>
      </c>
      <c r="C4689" t="s">
        <v>76</v>
      </c>
      <c r="D4689" t="s">
        <v>92</v>
      </c>
      <c r="E4689" t="s">
        <v>126</v>
      </c>
      <c r="F4689" t="s">
        <v>13651</v>
      </c>
      <c r="G4689" t="s">
        <v>128</v>
      </c>
      <c r="H4689" t="s">
        <v>46</v>
      </c>
      <c r="I4689" t="s">
        <v>129</v>
      </c>
      <c r="J4689" t="s">
        <v>130</v>
      </c>
      <c r="K4689" t="s">
        <v>131</v>
      </c>
      <c r="L4689" t="s">
        <v>13652</v>
      </c>
      <c r="M4689" t="s">
        <v>13653</v>
      </c>
      <c r="N4689">
        <v>2.0794444439999999</v>
      </c>
      <c r="O4689">
        <v>0</v>
      </c>
      <c r="P4689">
        <v>0</v>
      </c>
      <c r="Q4689">
        <v>0</v>
      </c>
      <c r="R4689">
        <v>61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126.84611099999999</v>
      </c>
      <c r="Y4689">
        <v>0</v>
      </c>
      <c r="Z4689">
        <v>0</v>
      </c>
    </row>
    <row r="4690" spans="1:26" x14ac:dyDescent="0.25">
      <c r="A4690">
        <v>2180980</v>
      </c>
      <c r="B4690">
        <v>1</v>
      </c>
      <c r="C4690" t="s">
        <v>77</v>
      </c>
      <c r="D4690" t="s">
        <v>108</v>
      </c>
      <c r="E4690" t="s">
        <v>181</v>
      </c>
      <c r="F4690" t="s">
        <v>13654</v>
      </c>
      <c r="G4690" t="s">
        <v>194</v>
      </c>
      <c r="H4690" t="s">
        <v>46</v>
      </c>
      <c r="I4690" t="s">
        <v>129</v>
      </c>
      <c r="J4690" t="s">
        <v>130</v>
      </c>
      <c r="K4690" t="s">
        <v>131</v>
      </c>
      <c r="L4690" t="s">
        <v>13655</v>
      </c>
      <c r="M4690" t="s">
        <v>13656</v>
      </c>
      <c r="N4690">
        <v>7.4450000000000003</v>
      </c>
      <c r="O4690">
        <v>0</v>
      </c>
      <c r="P4690">
        <v>2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14.89</v>
      </c>
      <c r="W4690">
        <v>0</v>
      </c>
      <c r="X4690">
        <v>0</v>
      </c>
      <c r="Y4690">
        <v>0</v>
      </c>
      <c r="Z4690">
        <v>0</v>
      </c>
    </row>
    <row r="4691" spans="1:26" x14ac:dyDescent="0.25">
      <c r="A4691">
        <v>2180978</v>
      </c>
      <c r="B4691">
        <v>1</v>
      </c>
      <c r="C4691" t="s">
        <v>76</v>
      </c>
      <c r="D4691" t="s">
        <v>86</v>
      </c>
      <c r="E4691" t="s">
        <v>181</v>
      </c>
      <c r="F4691" t="s">
        <v>13426</v>
      </c>
      <c r="G4691" t="s">
        <v>194</v>
      </c>
      <c r="H4691" t="s">
        <v>46</v>
      </c>
      <c r="I4691" t="s">
        <v>129</v>
      </c>
      <c r="J4691" t="s">
        <v>130</v>
      </c>
      <c r="K4691" t="s">
        <v>131</v>
      </c>
      <c r="L4691" t="s">
        <v>13657</v>
      </c>
      <c r="M4691" t="s">
        <v>13658</v>
      </c>
      <c r="N4691">
        <v>1.2475000000000001</v>
      </c>
      <c r="O4691">
        <v>0</v>
      </c>
      <c r="P4691">
        <v>1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1.2475000000000001</v>
      </c>
      <c r="W4691">
        <v>0</v>
      </c>
      <c r="X4691">
        <v>0</v>
      </c>
      <c r="Y4691">
        <v>0</v>
      </c>
      <c r="Z4691">
        <v>0</v>
      </c>
    </row>
    <row r="4692" spans="1:26" x14ac:dyDescent="0.25">
      <c r="A4692">
        <v>2180982</v>
      </c>
      <c r="B4692">
        <v>1</v>
      </c>
      <c r="C4692" t="s">
        <v>76</v>
      </c>
      <c r="D4692" t="s">
        <v>90</v>
      </c>
      <c r="E4692" t="s">
        <v>718</v>
      </c>
      <c r="F4692" t="s">
        <v>13659</v>
      </c>
      <c r="G4692" t="s">
        <v>726</v>
      </c>
      <c r="H4692" t="s">
        <v>46</v>
      </c>
      <c r="I4692" t="s">
        <v>129</v>
      </c>
      <c r="J4692" t="s">
        <v>130</v>
      </c>
      <c r="K4692" t="s">
        <v>131</v>
      </c>
      <c r="L4692" t="s">
        <v>13660</v>
      </c>
      <c r="M4692" t="s">
        <v>13661</v>
      </c>
      <c r="N4692">
        <v>0.91527777700000001</v>
      </c>
      <c r="O4692">
        <v>0</v>
      </c>
      <c r="P4692">
        <v>43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39.356943999999999</v>
      </c>
      <c r="W4692">
        <v>0</v>
      </c>
      <c r="X4692">
        <v>0</v>
      </c>
      <c r="Y4692">
        <v>0</v>
      </c>
      <c r="Z4692">
        <v>0</v>
      </c>
    </row>
    <row r="4693" spans="1:26" x14ac:dyDescent="0.25">
      <c r="A4693">
        <v>2180981</v>
      </c>
      <c r="B4693">
        <v>1</v>
      </c>
      <c r="C4693" t="s">
        <v>76</v>
      </c>
      <c r="D4693" t="s">
        <v>99</v>
      </c>
      <c r="E4693" t="s">
        <v>813</v>
      </c>
      <c r="F4693" t="s">
        <v>7825</v>
      </c>
      <c r="G4693" t="s">
        <v>136</v>
      </c>
      <c r="H4693" t="s">
        <v>47</v>
      </c>
      <c r="I4693" t="s">
        <v>129</v>
      </c>
      <c r="J4693" t="s">
        <v>130</v>
      </c>
      <c r="K4693" t="s">
        <v>131</v>
      </c>
      <c r="L4693" t="s">
        <v>13662</v>
      </c>
      <c r="M4693" t="s">
        <v>13663</v>
      </c>
      <c r="N4693">
        <v>0.112230555</v>
      </c>
      <c r="O4693">
        <v>165</v>
      </c>
      <c r="P4693">
        <v>19</v>
      </c>
      <c r="Q4693">
        <v>0</v>
      </c>
      <c r="R4693">
        <v>0</v>
      </c>
      <c r="S4693">
        <v>0</v>
      </c>
      <c r="T4693">
        <v>0</v>
      </c>
      <c r="U4693">
        <v>18.518042000000001</v>
      </c>
      <c r="V4693">
        <v>2.1323810000000001</v>
      </c>
      <c r="W4693">
        <v>0</v>
      </c>
      <c r="X4693">
        <v>0</v>
      </c>
      <c r="Y4693">
        <v>0</v>
      </c>
      <c r="Z4693">
        <v>0</v>
      </c>
    </row>
    <row r="4694" spans="1:26" x14ac:dyDescent="0.25">
      <c r="A4694">
        <v>2180983</v>
      </c>
      <c r="B4694">
        <v>1</v>
      </c>
      <c r="C4694" t="s">
        <v>76</v>
      </c>
      <c r="D4694" t="s">
        <v>99</v>
      </c>
      <c r="E4694" t="s">
        <v>813</v>
      </c>
      <c r="F4694" t="s">
        <v>4285</v>
      </c>
      <c r="G4694" t="s">
        <v>2068</v>
      </c>
      <c r="H4694" t="s">
        <v>47</v>
      </c>
      <c r="I4694" t="s">
        <v>129</v>
      </c>
      <c r="J4694" t="s">
        <v>130</v>
      </c>
      <c r="K4694" t="s">
        <v>131</v>
      </c>
      <c r="L4694" t="s">
        <v>13664</v>
      </c>
      <c r="M4694" t="s">
        <v>13665</v>
      </c>
      <c r="N4694">
        <v>0.79286194399999999</v>
      </c>
      <c r="O4694">
        <v>179</v>
      </c>
      <c r="P4694">
        <v>2632</v>
      </c>
      <c r="Q4694">
        <v>0</v>
      </c>
      <c r="R4694">
        <v>0</v>
      </c>
      <c r="S4694">
        <v>0</v>
      </c>
      <c r="T4694">
        <v>0</v>
      </c>
      <c r="U4694">
        <v>141.92228800000001</v>
      </c>
      <c r="V4694">
        <v>2086.812637</v>
      </c>
      <c r="W4694">
        <v>0</v>
      </c>
      <c r="X4694">
        <v>0</v>
      </c>
      <c r="Y4694">
        <v>0</v>
      </c>
      <c r="Z4694">
        <v>0</v>
      </c>
    </row>
    <row r="4695" spans="1:26" x14ac:dyDescent="0.25">
      <c r="A4695">
        <v>2180987</v>
      </c>
      <c r="B4695">
        <v>1</v>
      </c>
      <c r="C4695" t="s">
        <v>77</v>
      </c>
      <c r="D4695" t="s">
        <v>108</v>
      </c>
      <c r="E4695" t="s">
        <v>134</v>
      </c>
      <c r="F4695" t="s">
        <v>13666</v>
      </c>
      <c r="G4695" t="s">
        <v>136</v>
      </c>
      <c r="H4695" t="s">
        <v>47</v>
      </c>
      <c r="I4695" t="s">
        <v>283</v>
      </c>
      <c r="J4695" t="s">
        <v>130</v>
      </c>
      <c r="K4695" t="s">
        <v>131</v>
      </c>
      <c r="L4695" t="s">
        <v>13667</v>
      </c>
      <c r="M4695" t="s">
        <v>13668</v>
      </c>
      <c r="N4695">
        <v>0.03</v>
      </c>
      <c r="O4695">
        <v>43</v>
      </c>
      <c r="P4695">
        <v>578</v>
      </c>
      <c r="Q4695">
        <v>0</v>
      </c>
      <c r="R4695">
        <v>42</v>
      </c>
      <c r="S4695">
        <v>19</v>
      </c>
      <c r="T4695">
        <v>717</v>
      </c>
      <c r="U4695">
        <v>1.29</v>
      </c>
      <c r="V4695">
        <v>17.34</v>
      </c>
      <c r="W4695">
        <v>0</v>
      </c>
      <c r="X4695">
        <v>1.26</v>
      </c>
      <c r="Y4695">
        <v>0.56999999999999995</v>
      </c>
      <c r="Z4695">
        <v>21.51</v>
      </c>
    </row>
    <row r="4696" spans="1:26" x14ac:dyDescent="0.25">
      <c r="A4696">
        <v>2180996</v>
      </c>
      <c r="B4696">
        <v>1</v>
      </c>
      <c r="C4696" t="s">
        <v>77</v>
      </c>
      <c r="D4696" t="s">
        <v>108</v>
      </c>
      <c r="E4696" t="s">
        <v>143</v>
      </c>
      <c r="F4696" t="s">
        <v>13669</v>
      </c>
      <c r="G4696" t="s">
        <v>9243</v>
      </c>
      <c r="H4696" t="s">
        <v>47</v>
      </c>
      <c r="I4696" t="s">
        <v>129</v>
      </c>
      <c r="J4696" t="s">
        <v>130</v>
      </c>
      <c r="K4696" t="s">
        <v>131</v>
      </c>
      <c r="L4696" t="s">
        <v>13670</v>
      </c>
      <c r="M4696" t="s">
        <v>13671</v>
      </c>
      <c r="N4696">
        <v>3.9636111110000001</v>
      </c>
      <c r="O4696">
        <v>3</v>
      </c>
      <c r="P4696">
        <v>1556</v>
      </c>
      <c r="Q4696">
        <v>0</v>
      </c>
      <c r="R4696">
        <v>0</v>
      </c>
      <c r="S4696">
        <v>0</v>
      </c>
      <c r="T4696">
        <v>0</v>
      </c>
      <c r="U4696">
        <v>11.890833000000001</v>
      </c>
      <c r="V4696">
        <v>6167.3788889999996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2180993</v>
      </c>
      <c r="B4697">
        <v>1</v>
      </c>
      <c r="C4697" t="s">
        <v>77</v>
      </c>
      <c r="D4697" t="s">
        <v>119</v>
      </c>
      <c r="E4697" t="s">
        <v>186</v>
      </c>
      <c r="F4697" t="s">
        <v>13672</v>
      </c>
      <c r="G4697" t="s">
        <v>136</v>
      </c>
      <c r="H4697" t="s">
        <v>47</v>
      </c>
      <c r="I4697" t="s">
        <v>129</v>
      </c>
      <c r="J4697" t="s">
        <v>130</v>
      </c>
      <c r="K4697" t="s">
        <v>131</v>
      </c>
      <c r="L4697" t="s">
        <v>13673</v>
      </c>
      <c r="M4697" t="s">
        <v>13674</v>
      </c>
      <c r="N4697">
        <v>0.87083333299999999</v>
      </c>
      <c r="O4697">
        <v>90</v>
      </c>
      <c r="P4697">
        <v>80</v>
      </c>
      <c r="Q4697">
        <v>0</v>
      </c>
      <c r="R4697">
        <v>0</v>
      </c>
      <c r="S4697">
        <v>1</v>
      </c>
      <c r="T4697">
        <v>0</v>
      </c>
      <c r="U4697">
        <v>78.375</v>
      </c>
      <c r="V4697">
        <v>69.666667000000004</v>
      </c>
      <c r="W4697">
        <v>0</v>
      </c>
      <c r="X4697">
        <v>0</v>
      </c>
      <c r="Y4697">
        <v>0.87083299999999997</v>
      </c>
      <c r="Z4697">
        <v>0</v>
      </c>
    </row>
    <row r="4698" spans="1:26" x14ac:dyDescent="0.25">
      <c r="A4698">
        <v>2180994</v>
      </c>
      <c r="B4698">
        <v>1</v>
      </c>
      <c r="C4698" t="s">
        <v>76</v>
      </c>
      <c r="D4698" t="s">
        <v>86</v>
      </c>
      <c r="E4698" t="s">
        <v>161</v>
      </c>
      <c r="F4698" t="s">
        <v>13675</v>
      </c>
      <c r="G4698" t="s">
        <v>163</v>
      </c>
      <c r="H4698" t="s">
        <v>46</v>
      </c>
      <c r="I4698" t="s">
        <v>129</v>
      </c>
      <c r="J4698" t="s">
        <v>130</v>
      </c>
      <c r="K4698" t="s">
        <v>131</v>
      </c>
      <c r="L4698" t="s">
        <v>13673</v>
      </c>
      <c r="M4698" t="s">
        <v>13676</v>
      </c>
      <c r="N4698">
        <v>0.48888888800000002</v>
      </c>
      <c r="O4698">
        <v>0</v>
      </c>
      <c r="P4698">
        <v>1228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600.35555399999998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2181000</v>
      </c>
      <c r="B4699">
        <v>1</v>
      </c>
      <c r="C4699" t="s">
        <v>77</v>
      </c>
      <c r="D4699" t="s">
        <v>108</v>
      </c>
      <c r="E4699" t="s">
        <v>134</v>
      </c>
      <c r="F4699" t="s">
        <v>13677</v>
      </c>
      <c r="G4699" t="s">
        <v>136</v>
      </c>
      <c r="H4699" t="s">
        <v>47</v>
      </c>
      <c r="I4699" t="s">
        <v>129</v>
      </c>
      <c r="J4699" t="s">
        <v>130</v>
      </c>
      <c r="K4699" t="s">
        <v>131</v>
      </c>
      <c r="L4699" t="s">
        <v>13678</v>
      </c>
      <c r="M4699" t="s">
        <v>13679</v>
      </c>
      <c r="N4699">
        <v>5.1094444440000002</v>
      </c>
      <c r="O4699">
        <v>43</v>
      </c>
      <c r="P4699">
        <v>578</v>
      </c>
      <c r="Q4699">
        <v>0</v>
      </c>
      <c r="R4699">
        <v>42</v>
      </c>
      <c r="S4699">
        <v>19</v>
      </c>
      <c r="T4699">
        <v>717</v>
      </c>
      <c r="U4699">
        <v>219.70611099999999</v>
      </c>
      <c r="V4699">
        <v>2953.2588890000002</v>
      </c>
      <c r="W4699">
        <v>0</v>
      </c>
      <c r="X4699">
        <v>214.596667</v>
      </c>
      <c r="Y4699">
        <v>97.079443999999995</v>
      </c>
      <c r="Z4699">
        <v>3663.4716659999999</v>
      </c>
    </row>
    <row r="4700" spans="1:26" x14ac:dyDescent="0.25">
      <c r="A4700">
        <v>2180999</v>
      </c>
      <c r="B4700">
        <v>1</v>
      </c>
      <c r="C4700" t="s">
        <v>76</v>
      </c>
      <c r="D4700" t="s">
        <v>103</v>
      </c>
      <c r="E4700" t="s">
        <v>181</v>
      </c>
      <c r="F4700" t="s">
        <v>13680</v>
      </c>
      <c r="G4700" t="s">
        <v>287</v>
      </c>
      <c r="H4700" t="s">
        <v>46</v>
      </c>
      <c r="I4700" t="s">
        <v>129</v>
      </c>
      <c r="J4700" t="s">
        <v>130</v>
      </c>
      <c r="K4700" t="s">
        <v>131</v>
      </c>
      <c r="L4700" t="s">
        <v>13681</v>
      </c>
      <c r="M4700" t="s">
        <v>13682</v>
      </c>
      <c r="N4700">
        <v>2.9044444440000001</v>
      </c>
      <c r="O4700">
        <v>0</v>
      </c>
      <c r="P4700">
        <v>0</v>
      </c>
      <c r="Q4700">
        <v>0</v>
      </c>
      <c r="R4700">
        <v>11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31.948889000000001</v>
      </c>
      <c r="Y4700">
        <v>0</v>
      </c>
      <c r="Z4700">
        <v>0</v>
      </c>
    </row>
    <row r="4701" spans="1:26" x14ac:dyDescent="0.25">
      <c r="A4701">
        <v>2180998</v>
      </c>
      <c r="B4701">
        <v>1</v>
      </c>
      <c r="C4701" t="s">
        <v>77</v>
      </c>
      <c r="D4701" t="s">
        <v>119</v>
      </c>
      <c r="E4701" t="s">
        <v>134</v>
      </c>
      <c r="F4701" t="s">
        <v>13683</v>
      </c>
      <c r="G4701" t="s">
        <v>136</v>
      </c>
      <c r="H4701" t="s">
        <v>47</v>
      </c>
      <c r="I4701" t="s">
        <v>129</v>
      </c>
      <c r="J4701" t="s">
        <v>130</v>
      </c>
      <c r="K4701" t="s">
        <v>131</v>
      </c>
      <c r="L4701" t="s">
        <v>13684</v>
      </c>
      <c r="M4701" t="s">
        <v>13685</v>
      </c>
      <c r="N4701">
        <v>1.082777777</v>
      </c>
      <c r="O4701">
        <v>0</v>
      </c>
      <c r="P4701">
        <v>42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45.476666999999999</v>
      </c>
      <c r="W4701">
        <v>0</v>
      </c>
      <c r="X4701">
        <v>0</v>
      </c>
      <c r="Y4701">
        <v>0</v>
      </c>
      <c r="Z4701">
        <v>0</v>
      </c>
    </row>
    <row r="4702" spans="1:26" x14ac:dyDescent="0.25">
      <c r="A4702">
        <v>2181002</v>
      </c>
      <c r="B4702">
        <v>1</v>
      </c>
      <c r="C4702" t="s">
        <v>76</v>
      </c>
      <c r="D4702" t="s">
        <v>99</v>
      </c>
      <c r="E4702" t="s">
        <v>186</v>
      </c>
      <c r="F4702" t="s">
        <v>13686</v>
      </c>
      <c r="G4702" t="s">
        <v>136</v>
      </c>
      <c r="H4702" t="s">
        <v>47</v>
      </c>
      <c r="I4702" t="s">
        <v>129</v>
      </c>
      <c r="J4702" t="s">
        <v>130</v>
      </c>
      <c r="K4702" t="s">
        <v>131</v>
      </c>
      <c r="L4702" t="s">
        <v>13687</v>
      </c>
      <c r="M4702" t="s">
        <v>13688</v>
      </c>
      <c r="N4702">
        <v>1.479166666</v>
      </c>
      <c r="O4702">
        <v>77</v>
      </c>
      <c r="P4702">
        <v>1</v>
      </c>
      <c r="Q4702">
        <v>0</v>
      </c>
      <c r="R4702">
        <v>0</v>
      </c>
      <c r="S4702">
        <v>0</v>
      </c>
      <c r="T4702">
        <v>0</v>
      </c>
      <c r="U4702">
        <v>113.895833</v>
      </c>
      <c r="V4702">
        <v>1.4791669999999999</v>
      </c>
      <c r="W4702">
        <v>0</v>
      </c>
      <c r="X4702">
        <v>0</v>
      </c>
      <c r="Y4702">
        <v>0</v>
      </c>
      <c r="Z4702">
        <v>0</v>
      </c>
    </row>
    <row r="4703" spans="1:26" x14ac:dyDescent="0.25">
      <c r="A4703">
        <v>2181003</v>
      </c>
      <c r="B4703">
        <v>1</v>
      </c>
      <c r="C4703" t="s">
        <v>76</v>
      </c>
      <c r="D4703" t="s">
        <v>99</v>
      </c>
      <c r="E4703" t="s">
        <v>126</v>
      </c>
      <c r="F4703" t="s">
        <v>13689</v>
      </c>
      <c r="G4703" t="s">
        <v>128</v>
      </c>
      <c r="H4703" t="s">
        <v>46</v>
      </c>
      <c r="I4703" t="s">
        <v>129</v>
      </c>
      <c r="J4703" t="s">
        <v>130</v>
      </c>
      <c r="K4703" t="s">
        <v>131</v>
      </c>
      <c r="L4703" t="s">
        <v>13690</v>
      </c>
      <c r="M4703" t="s">
        <v>13691</v>
      </c>
      <c r="N4703">
        <v>1.378333333</v>
      </c>
      <c r="O4703">
        <v>0</v>
      </c>
      <c r="P4703">
        <v>58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79.943332999999996</v>
      </c>
      <c r="W4703">
        <v>0</v>
      </c>
      <c r="X4703">
        <v>0</v>
      </c>
      <c r="Y4703">
        <v>0</v>
      </c>
      <c r="Z4703">
        <v>0</v>
      </c>
    </row>
    <row r="4704" spans="1:26" x14ac:dyDescent="0.25">
      <c r="A4704">
        <v>2181007</v>
      </c>
      <c r="B4704">
        <v>1</v>
      </c>
      <c r="C4704" t="s">
        <v>76</v>
      </c>
      <c r="D4704" t="s">
        <v>86</v>
      </c>
      <c r="E4704" t="s">
        <v>161</v>
      </c>
      <c r="F4704" t="s">
        <v>13692</v>
      </c>
      <c r="G4704" t="s">
        <v>402</v>
      </c>
      <c r="H4704" t="s">
        <v>46</v>
      </c>
      <c r="I4704" t="s">
        <v>129</v>
      </c>
      <c r="J4704" t="s">
        <v>130</v>
      </c>
      <c r="K4704" t="s">
        <v>131</v>
      </c>
      <c r="L4704" t="s">
        <v>13693</v>
      </c>
      <c r="M4704" t="s">
        <v>13694</v>
      </c>
      <c r="N4704">
        <v>0.20583333300000001</v>
      </c>
      <c r="O4704">
        <v>1</v>
      </c>
      <c r="P4704">
        <v>454</v>
      </c>
      <c r="Q4704">
        <v>0</v>
      </c>
      <c r="R4704">
        <v>0</v>
      </c>
      <c r="S4704">
        <v>0</v>
      </c>
      <c r="T4704">
        <v>0</v>
      </c>
      <c r="U4704">
        <v>0.20583299999999999</v>
      </c>
      <c r="V4704">
        <v>93.448333000000005</v>
      </c>
      <c r="W4704">
        <v>0</v>
      </c>
      <c r="X4704">
        <v>0</v>
      </c>
      <c r="Y4704">
        <v>0</v>
      </c>
      <c r="Z4704">
        <v>0</v>
      </c>
    </row>
    <row r="4705" spans="1:26" x14ac:dyDescent="0.25">
      <c r="A4705">
        <v>2181010</v>
      </c>
      <c r="B4705">
        <v>1</v>
      </c>
      <c r="C4705" t="s">
        <v>76</v>
      </c>
      <c r="D4705" t="s">
        <v>89</v>
      </c>
      <c r="E4705" t="s">
        <v>186</v>
      </c>
      <c r="F4705" t="s">
        <v>13695</v>
      </c>
      <c r="G4705" t="s">
        <v>136</v>
      </c>
      <c r="H4705" t="s">
        <v>47</v>
      </c>
      <c r="I4705" t="s">
        <v>129</v>
      </c>
      <c r="J4705" t="s">
        <v>130</v>
      </c>
      <c r="K4705" t="s">
        <v>131</v>
      </c>
      <c r="L4705" t="s">
        <v>13696</v>
      </c>
      <c r="M4705" t="s">
        <v>13697</v>
      </c>
      <c r="N4705">
        <v>2.045833333</v>
      </c>
      <c r="O4705">
        <v>5</v>
      </c>
      <c r="P4705">
        <v>115</v>
      </c>
      <c r="Q4705">
        <v>0</v>
      </c>
      <c r="R4705">
        <v>0</v>
      </c>
      <c r="S4705">
        <v>5</v>
      </c>
      <c r="T4705">
        <v>156</v>
      </c>
      <c r="U4705">
        <v>10.229167</v>
      </c>
      <c r="V4705">
        <v>235.27083300000001</v>
      </c>
      <c r="W4705">
        <v>0</v>
      </c>
      <c r="X4705">
        <v>0</v>
      </c>
      <c r="Y4705">
        <v>10.229167</v>
      </c>
      <c r="Z4705">
        <v>319.14999999999998</v>
      </c>
    </row>
    <row r="4706" spans="1:26" x14ac:dyDescent="0.25">
      <c r="A4706">
        <v>2181013</v>
      </c>
      <c r="B4706">
        <v>1</v>
      </c>
      <c r="C4706" t="s">
        <v>76</v>
      </c>
      <c r="D4706" t="s">
        <v>78</v>
      </c>
      <c r="E4706" t="s">
        <v>143</v>
      </c>
      <c r="F4706" t="s">
        <v>13698</v>
      </c>
      <c r="G4706" t="s">
        <v>201</v>
      </c>
      <c r="H4706" t="s">
        <v>47</v>
      </c>
      <c r="I4706" t="s">
        <v>283</v>
      </c>
      <c r="J4706" t="s">
        <v>130</v>
      </c>
      <c r="K4706" t="s">
        <v>251</v>
      </c>
      <c r="L4706" t="s">
        <v>13699</v>
      </c>
      <c r="M4706" t="s">
        <v>13700</v>
      </c>
      <c r="N4706">
        <v>1.6666666E-2</v>
      </c>
      <c r="O4706">
        <v>6</v>
      </c>
      <c r="P4706">
        <v>4601</v>
      </c>
      <c r="Q4706">
        <v>0</v>
      </c>
      <c r="R4706">
        <v>0</v>
      </c>
      <c r="S4706">
        <v>0</v>
      </c>
      <c r="T4706">
        <v>0</v>
      </c>
      <c r="U4706">
        <v>0.1</v>
      </c>
      <c r="V4706">
        <v>76.683329999999998</v>
      </c>
      <c r="W4706">
        <v>0</v>
      </c>
      <c r="X4706">
        <v>0</v>
      </c>
      <c r="Y4706">
        <v>0</v>
      </c>
      <c r="Z4706">
        <v>0</v>
      </c>
    </row>
    <row r="4707" spans="1:26" x14ac:dyDescent="0.25">
      <c r="A4707">
        <v>2181018</v>
      </c>
      <c r="B4707">
        <v>1</v>
      </c>
      <c r="C4707" t="s">
        <v>76</v>
      </c>
      <c r="D4707" t="s">
        <v>78</v>
      </c>
      <c r="E4707" t="s">
        <v>181</v>
      </c>
      <c r="F4707" t="s">
        <v>13701</v>
      </c>
      <c r="G4707" t="s">
        <v>194</v>
      </c>
      <c r="H4707" t="s">
        <v>46</v>
      </c>
      <c r="I4707" t="s">
        <v>129</v>
      </c>
      <c r="J4707" t="s">
        <v>130</v>
      </c>
      <c r="K4707" t="s">
        <v>131</v>
      </c>
      <c r="L4707" t="s">
        <v>13702</v>
      </c>
      <c r="M4707" t="s">
        <v>13703</v>
      </c>
      <c r="N4707">
        <v>0.98833333300000004</v>
      </c>
      <c r="O4707">
        <v>0</v>
      </c>
      <c r="P4707">
        <v>1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0.98833300000000002</v>
      </c>
      <c r="W4707">
        <v>0</v>
      </c>
      <c r="X4707">
        <v>0</v>
      </c>
      <c r="Y4707">
        <v>0</v>
      </c>
      <c r="Z4707">
        <v>0</v>
      </c>
    </row>
    <row r="4708" spans="1:26" x14ac:dyDescent="0.25">
      <c r="A4708">
        <v>2181023</v>
      </c>
      <c r="B4708">
        <v>1</v>
      </c>
      <c r="C4708" t="s">
        <v>76</v>
      </c>
      <c r="D4708" t="s">
        <v>100</v>
      </c>
      <c r="E4708" t="s">
        <v>126</v>
      </c>
      <c r="F4708" t="s">
        <v>4691</v>
      </c>
      <c r="G4708" t="s">
        <v>128</v>
      </c>
      <c r="H4708" t="s">
        <v>46</v>
      </c>
      <c r="I4708" t="s">
        <v>129</v>
      </c>
      <c r="J4708" t="s">
        <v>130</v>
      </c>
      <c r="K4708" t="s">
        <v>131</v>
      </c>
      <c r="L4708" t="s">
        <v>13704</v>
      </c>
      <c r="M4708" t="s">
        <v>13705</v>
      </c>
      <c r="N4708">
        <v>1.020277777</v>
      </c>
      <c r="O4708">
        <v>0</v>
      </c>
      <c r="P4708">
        <v>76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77.541111000000001</v>
      </c>
      <c r="W4708">
        <v>0</v>
      </c>
      <c r="X4708">
        <v>0</v>
      </c>
      <c r="Y4708">
        <v>0</v>
      </c>
      <c r="Z4708">
        <v>0</v>
      </c>
    </row>
    <row r="4709" spans="1:26" x14ac:dyDescent="0.25">
      <c r="A4709">
        <v>2181026</v>
      </c>
      <c r="B4709">
        <v>1</v>
      </c>
      <c r="C4709" t="s">
        <v>76</v>
      </c>
      <c r="D4709" t="s">
        <v>89</v>
      </c>
      <c r="E4709" t="s">
        <v>186</v>
      </c>
      <c r="F4709" t="s">
        <v>13706</v>
      </c>
      <c r="G4709" t="s">
        <v>136</v>
      </c>
      <c r="H4709" t="s">
        <v>47</v>
      </c>
      <c r="I4709" t="s">
        <v>129</v>
      </c>
      <c r="J4709" t="s">
        <v>130</v>
      </c>
      <c r="K4709" t="s">
        <v>131</v>
      </c>
      <c r="L4709" t="s">
        <v>13707</v>
      </c>
      <c r="M4709" t="s">
        <v>13708</v>
      </c>
      <c r="N4709">
        <v>0.48861111099999999</v>
      </c>
      <c r="O4709">
        <v>17</v>
      </c>
      <c r="P4709">
        <v>1165</v>
      </c>
      <c r="Q4709">
        <v>0</v>
      </c>
      <c r="R4709">
        <v>0</v>
      </c>
      <c r="S4709">
        <v>5</v>
      </c>
      <c r="T4709">
        <v>155</v>
      </c>
      <c r="U4709">
        <v>8.3063889999999994</v>
      </c>
      <c r="V4709">
        <v>569.231944</v>
      </c>
      <c r="W4709">
        <v>0</v>
      </c>
      <c r="X4709">
        <v>0</v>
      </c>
      <c r="Y4709">
        <v>2.4430559999999999</v>
      </c>
      <c r="Z4709">
        <v>75.734722000000005</v>
      </c>
    </row>
    <row r="4710" spans="1:26" x14ac:dyDescent="0.25">
      <c r="A4710">
        <v>2181035</v>
      </c>
      <c r="B4710">
        <v>1</v>
      </c>
      <c r="C4710" t="s">
        <v>76</v>
      </c>
      <c r="D4710" t="s">
        <v>88</v>
      </c>
      <c r="E4710" t="s">
        <v>181</v>
      </c>
      <c r="F4710" t="s">
        <v>13709</v>
      </c>
      <c r="G4710" t="s">
        <v>183</v>
      </c>
      <c r="H4710" t="s">
        <v>46</v>
      </c>
      <c r="I4710" t="s">
        <v>129</v>
      </c>
      <c r="J4710" t="s">
        <v>130</v>
      </c>
      <c r="K4710" t="s">
        <v>131</v>
      </c>
      <c r="L4710" t="s">
        <v>13710</v>
      </c>
      <c r="M4710" t="s">
        <v>13711</v>
      </c>
      <c r="N4710">
        <v>1.483055555</v>
      </c>
      <c r="O4710">
        <v>0</v>
      </c>
      <c r="P4710">
        <v>1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1.4830559999999999</v>
      </c>
      <c r="W4710">
        <v>0</v>
      </c>
      <c r="X4710">
        <v>0</v>
      </c>
      <c r="Y4710">
        <v>0</v>
      </c>
      <c r="Z4710">
        <v>0</v>
      </c>
    </row>
    <row r="4711" spans="1:26" x14ac:dyDescent="0.25">
      <c r="A4711">
        <v>2181037</v>
      </c>
      <c r="B4711">
        <v>1</v>
      </c>
      <c r="C4711" t="s">
        <v>76</v>
      </c>
      <c r="D4711" t="s">
        <v>81</v>
      </c>
      <c r="E4711" t="s">
        <v>181</v>
      </c>
      <c r="F4711" t="s">
        <v>13712</v>
      </c>
      <c r="G4711" t="s">
        <v>183</v>
      </c>
      <c r="H4711" t="s">
        <v>46</v>
      </c>
      <c r="I4711" t="s">
        <v>129</v>
      </c>
      <c r="J4711" t="s">
        <v>130</v>
      </c>
      <c r="K4711" t="s">
        <v>131</v>
      </c>
      <c r="L4711" t="s">
        <v>13713</v>
      </c>
      <c r="M4711" t="s">
        <v>13714</v>
      </c>
      <c r="N4711">
        <v>0.903888888</v>
      </c>
      <c r="O4711">
        <v>0</v>
      </c>
      <c r="P4711">
        <v>1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0.90388900000000005</v>
      </c>
      <c r="W4711">
        <v>0</v>
      </c>
      <c r="X4711">
        <v>0</v>
      </c>
      <c r="Y4711">
        <v>0</v>
      </c>
      <c r="Z4711">
        <v>0</v>
      </c>
    </row>
    <row r="4712" spans="1:26" x14ac:dyDescent="0.25">
      <c r="A4712">
        <v>2181042</v>
      </c>
      <c r="B4712">
        <v>1</v>
      </c>
      <c r="C4712" t="s">
        <v>77</v>
      </c>
      <c r="D4712" t="s">
        <v>123</v>
      </c>
      <c r="E4712" t="s">
        <v>161</v>
      </c>
      <c r="F4712" t="s">
        <v>5192</v>
      </c>
      <c r="G4712" t="s">
        <v>402</v>
      </c>
      <c r="H4712" t="s">
        <v>46</v>
      </c>
      <c r="I4712" t="s">
        <v>129</v>
      </c>
      <c r="J4712" t="s">
        <v>130</v>
      </c>
      <c r="K4712" t="s">
        <v>131</v>
      </c>
      <c r="L4712" t="s">
        <v>13715</v>
      </c>
      <c r="M4712" t="s">
        <v>13716</v>
      </c>
      <c r="N4712">
        <v>1.416388888</v>
      </c>
      <c r="O4712">
        <v>1</v>
      </c>
      <c r="P4712">
        <v>232</v>
      </c>
      <c r="Q4712">
        <v>0</v>
      </c>
      <c r="R4712">
        <v>0</v>
      </c>
      <c r="S4712">
        <v>0</v>
      </c>
      <c r="T4712">
        <v>0</v>
      </c>
      <c r="U4712">
        <v>1.4163889999999999</v>
      </c>
      <c r="V4712">
        <v>328.60222199999998</v>
      </c>
      <c r="W4712">
        <v>0</v>
      </c>
      <c r="X4712">
        <v>0</v>
      </c>
      <c r="Y4712">
        <v>0</v>
      </c>
      <c r="Z4712">
        <v>0</v>
      </c>
    </row>
    <row r="4713" spans="1:26" x14ac:dyDescent="0.25">
      <c r="A4713">
        <v>2181050</v>
      </c>
      <c r="B4713">
        <v>1</v>
      </c>
      <c r="C4713" t="s">
        <v>76</v>
      </c>
      <c r="D4713" t="s">
        <v>100</v>
      </c>
      <c r="E4713" t="s">
        <v>718</v>
      </c>
      <c r="F4713" t="s">
        <v>13640</v>
      </c>
      <c r="G4713" t="s">
        <v>269</v>
      </c>
      <c r="H4713" t="s">
        <v>46</v>
      </c>
      <c r="I4713" t="s">
        <v>129</v>
      </c>
      <c r="J4713" t="s">
        <v>130</v>
      </c>
      <c r="K4713" t="s">
        <v>131</v>
      </c>
      <c r="L4713" t="s">
        <v>13717</v>
      </c>
      <c r="M4713" t="s">
        <v>13718</v>
      </c>
      <c r="N4713">
        <v>2.1869444439999999</v>
      </c>
      <c r="O4713">
        <v>0</v>
      </c>
      <c r="P4713">
        <v>49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107.16027800000001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2181091</v>
      </c>
      <c r="B4714">
        <v>1</v>
      </c>
      <c r="C4714" t="s">
        <v>77</v>
      </c>
      <c r="D4714" t="s">
        <v>119</v>
      </c>
      <c r="E4714" t="s">
        <v>134</v>
      </c>
      <c r="F4714" t="s">
        <v>13719</v>
      </c>
      <c r="G4714" t="s">
        <v>136</v>
      </c>
      <c r="H4714" t="s">
        <v>47</v>
      </c>
      <c r="I4714" t="s">
        <v>129</v>
      </c>
      <c r="J4714" t="s">
        <v>130</v>
      </c>
      <c r="K4714" t="s">
        <v>131</v>
      </c>
      <c r="L4714" t="s">
        <v>13720</v>
      </c>
      <c r="M4714" t="s">
        <v>13721</v>
      </c>
      <c r="N4714">
        <v>7.4444444440000002</v>
      </c>
      <c r="O4714">
        <v>32</v>
      </c>
      <c r="P4714">
        <v>94</v>
      </c>
      <c r="Q4714">
        <v>0</v>
      </c>
      <c r="R4714">
        <v>0</v>
      </c>
      <c r="S4714">
        <v>0</v>
      </c>
      <c r="T4714">
        <v>0</v>
      </c>
      <c r="U4714">
        <v>238.22222199999999</v>
      </c>
      <c r="V4714">
        <v>699.77777800000001</v>
      </c>
      <c r="W4714">
        <v>0</v>
      </c>
      <c r="X4714">
        <v>0</v>
      </c>
      <c r="Y4714">
        <v>0</v>
      </c>
      <c r="Z4714">
        <v>0</v>
      </c>
    </row>
    <row r="4715" spans="1:26" x14ac:dyDescent="0.25">
      <c r="A4715">
        <v>2181056</v>
      </c>
      <c r="B4715">
        <v>1</v>
      </c>
      <c r="C4715" t="s">
        <v>76</v>
      </c>
      <c r="D4715" t="s">
        <v>96</v>
      </c>
      <c r="E4715" t="s">
        <v>181</v>
      </c>
      <c r="F4715" t="s">
        <v>13722</v>
      </c>
      <c r="G4715" t="s">
        <v>183</v>
      </c>
      <c r="H4715" t="s">
        <v>46</v>
      </c>
      <c r="I4715" t="s">
        <v>129</v>
      </c>
      <c r="J4715" t="s">
        <v>130</v>
      </c>
      <c r="K4715" t="s">
        <v>131</v>
      </c>
      <c r="L4715" t="s">
        <v>13723</v>
      </c>
      <c r="M4715" t="s">
        <v>13724</v>
      </c>
      <c r="N4715">
        <v>8.1452777770000004</v>
      </c>
      <c r="O4715">
        <v>0</v>
      </c>
      <c r="P4715">
        <v>1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8.1452779999999994</v>
      </c>
      <c r="W4715">
        <v>0</v>
      </c>
      <c r="X4715">
        <v>0</v>
      </c>
      <c r="Y4715">
        <v>0</v>
      </c>
      <c r="Z4715">
        <v>0</v>
      </c>
    </row>
    <row r="4716" spans="1:26" x14ac:dyDescent="0.25">
      <c r="A4716">
        <v>2181080</v>
      </c>
      <c r="B4716">
        <v>1</v>
      </c>
      <c r="C4716" t="s">
        <v>76</v>
      </c>
      <c r="D4716" t="s">
        <v>94</v>
      </c>
      <c r="E4716" t="s">
        <v>161</v>
      </c>
      <c r="F4716" t="s">
        <v>13725</v>
      </c>
      <c r="G4716" t="s">
        <v>402</v>
      </c>
      <c r="H4716" t="s">
        <v>46</v>
      </c>
      <c r="I4716" t="s">
        <v>129</v>
      </c>
      <c r="J4716" t="s">
        <v>130</v>
      </c>
      <c r="K4716" t="s">
        <v>131</v>
      </c>
      <c r="L4716" t="s">
        <v>13726</v>
      </c>
      <c r="M4716" t="s">
        <v>13727</v>
      </c>
      <c r="N4716">
        <v>4.3763888880000001</v>
      </c>
      <c r="O4716">
        <v>1</v>
      </c>
      <c r="P4716">
        <v>102</v>
      </c>
      <c r="Q4716">
        <v>0</v>
      </c>
      <c r="R4716">
        <v>0</v>
      </c>
      <c r="S4716">
        <v>0</v>
      </c>
      <c r="T4716">
        <v>0</v>
      </c>
      <c r="U4716">
        <v>4.3763889999999996</v>
      </c>
      <c r="V4716">
        <v>446.39166699999998</v>
      </c>
      <c r="W4716">
        <v>0</v>
      </c>
      <c r="X4716">
        <v>0</v>
      </c>
      <c r="Y4716">
        <v>0</v>
      </c>
      <c r="Z4716">
        <v>0</v>
      </c>
    </row>
    <row r="4717" spans="1:26" x14ac:dyDescent="0.25">
      <c r="A4717">
        <v>2181060</v>
      </c>
      <c r="B4717">
        <v>1</v>
      </c>
      <c r="C4717" t="s">
        <v>76</v>
      </c>
      <c r="D4717" t="s">
        <v>89</v>
      </c>
      <c r="E4717" t="s">
        <v>126</v>
      </c>
      <c r="F4717" t="s">
        <v>13728</v>
      </c>
      <c r="G4717" t="s">
        <v>128</v>
      </c>
      <c r="H4717" t="s">
        <v>46</v>
      </c>
      <c r="I4717" t="s">
        <v>129</v>
      </c>
      <c r="J4717" t="s">
        <v>130</v>
      </c>
      <c r="K4717" t="s">
        <v>131</v>
      </c>
      <c r="L4717" t="s">
        <v>13729</v>
      </c>
      <c r="M4717" t="s">
        <v>13730</v>
      </c>
      <c r="N4717">
        <v>3.5072222219999998</v>
      </c>
      <c r="O4717">
        <v>0</v>
      </c>
      <c r="P4717">
        <v>9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31.565000000000001</v>
      </c>
      <c r="W4717">
        <v>0</v>
      </c>
      <c r="X4717">
        <v>0</v>
      </c>
      <c r="Y4717">
        <v>0</v>
      </c>
      <c r="Z4717">
        <v>0</v>
      </c>
    </row>
    <row r="4718" spans="1:26" x14ac:dyDescent="0.25">
      <c r="A4718">
        <v>2181062</v>
      </c>
      <c r="B4718">
        <v>1</v>
      </c>
      <c r="C4718" t="s">
        <v>76</v>
      </c>
      <c r="D4718" t="s">
        <v>92</v>
      </c>
      <c r="E4718" t="s">
        <v>181</v>
      </c>
      <c r="F4718" t="s">
        <v>13731</v>
      </c>
      <c r="G4718" t="s">
        <v>194</v>
      </c>
      <c r="H4718" t="s">
        <v>46</v>
      </c>
      <c r="I4718" t="s">
        <v>129</v>
      </c>
      <c r="J4718" t="s">
        <v>130</v>
      </c>
      <c r="K4718" t="s">
        <v>131</v>
      </c>
      <c r="L4718" t="s">
        <v>13732</v>
      </c>
      <c r="M4718" t="s">
        <v>13733</v>
      </c>
      <c r="N4718">
        <v>9.3311111110000002</v>
      </c>
      <c r="O4718">
        <v>0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9.3311109999999999</v>
      </c>
      <c r="Y4718">
        <v>0</v>
      </c>
      <c r="Z4718">
        <v>0</v>
      </c>
    </row>
    <row r="4719" spans="1:26" x14ac:dyDescent="0.25">
      <c r="A4719">
        <v>2181063</v>
      </c>
      <c r="B4719">
        <v>1</v>
      </c>
      <c r="C4719" t="s">
        <v>76</v>
      </c>
      <c r="D4719" t="s">
        <v>88</v>
      </c>
      <c r="E4719" t="s">
        <v>181</v>
      </c>
      <c r="F4719" t="s">
        <v>9594</v>
      </c>
      <c r="G4719" t="s">
        <v>183</v>
      </c>
      <c r="H4719" t="s">
        <v>46</v>
      </c>
      <c r="I4719" t="s">
        <v>129</v>
      </c>
      <c r="J4719" t="s">
        <v>130</v>
      </c>
      <c r="K4719" t="s">
        <v>131</v>
      </c>
      <c r="L4719" t="s">
        <v>13732</v>
      </c>
      <c r="M4719" t="s">
        <v>13734</v>
      </c>
      <c r="N4719">
        <v>5.375277777</v>
      </c>
      <c r="O4719">
        <v>0</v>
      </c>
      <c r="P4719">
        <v>7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37.626944000000002</v>
      </c>
      <c r="W4719">
        <v>0</v>
      </c>
      <c r="X4719">
        <v>0</v>
      </c>
      <c r="Y4719">
        <v>0</v>
      </c>
      <c r="Z4719">
        <v>0</v>
      </c>
    </row>
    <row r="4720" spans="1:26" x14ac:dyDescent="0.25">
      <c r="A4720">
        <v>2181076</v>
      </c>
      <c r="B4720">
        <v>1</v>
      </c>
      <c r="C4720" t="s">
        <v>76</v>
      </c>
      <c r="D4720" t="s">
        <v>99</v>
      </c>
      <c r="E4720" t="s">
        <v>186</v>
      </c>
      <c r="F4720" t="s">
        <v>207</v>
      </c>
      <c r="G4720" t="s">
        <v>136</v>
      </c>
      <c r="H4720" t="s">
        <v>47</v>
      </c>
      <c r="I4720" t="s">
        <v>129</v>
      </c>
      <c r="J4720" t="s">
        <v>130</v>
      </c>
      <c r="K4720" t="s">
        <v>131</v>
      </c>
      <c r="L4720" t="s">
        <v>13735</v>
      </c>
      <c r="M4720" t="s">
        <v>13736</v>
      </c>
      <c r="N4720">
        <v>2.1444444439999999</v>
      </c>
      <c r="O4720">
        <v>20</v>
      </c>
      <c r="P4720">
        <v>139</v>
      </c>
      <c r="Q4720">
        <v>0</v>
      </c>
      <c r="R4720">
        <v>0</v>
      </c>
      <c r="S4720">
        <v>0</v>
      </c>
      <c r="T4720">
        <v>0</v>
      </c>
      <c r="U4720">
        <v>42.888888999999999</v>
      </c>
      <c r="V4720">
        <v>298.07777800000002</v>
      </c>
      <c r="W4720">
        <v>0</v>
      </c>
      <c r="X4720">
        <v>0</v>
      </c>
      <c r="Y4720">
        <v>0</v>
      </c>
      <c r="Z4720">
        <v>0</v>
      </c>
    </row>
    <row r="4721" spans="1:26" x14ac:dyDescent="0.25">
      <c r="A4721">
        <v>2181071</v>
      </c>
      <c r="B4721">
        <v>1</v>
      </c>
      <c r="C4721" t="s">
        <v>76</v>
      </c>
      <c r="D4721" t="s">
        <v>84</v>
      </c>
      <c r="E4721" t="s">
        <v>718</v>
      </c>
      <c r="F4721" t="s">
        <v>13737</v>
      </c>
      <c r="G4721" t="s">
        <v>140</v>
      </c>
      <c r="H4721" t="s">
        <v>46</v>
      </c>
      <c r="I4721" t="s">
        <v>129</v>
      </c>
      <c r="J4721" t="s">
        <v>130</v>
      </c>
      <c r="K4721" t="s">
        <v>131</v>
      </c>
      <c r="L4721" t="s">
        <v>13738</v>
      </c>
      <c r="M4721" t="s">
        <v>13739</v>
      </c>
      <c r="N4721">
        <v>7.3344444439999998</v>
      </c>
      <c r="O4721">
        <v>0</v>
      </c>
      <c r="P4721">
        <v>65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476.73888899999997</v>
      </c>
      <c r="W4721">
        <v>0</v>
      </c>
      <c r="X4721">
        <v>0</v>
      </c>
      <c r="Y4721">
        <v>0</v>
      </c>
      <c r="Z4721">
        <v>0</v>
      </c>
    </row>
    <row r="4722" spans="1:26" x14ac:dyDescent="0.25">
      <c r="A4722">
        <v>2181066</v>
      </c>
      <c r="B4722">
        <v>1</v>
      </c>
      <c r="C4722" t="s">
        <v>77</v>
      </c>
      <c r="D4722" t="s">
        <v>123</v>
      </c>
      <c r="E4722" t="s">
        <v>161</v>
      </c>
      <c r="F4722" t="s">
        <v>13740</v>
      </c>
      <c r="G4722" t="s">
        <v>402</v>
      </c>
      <c r="H4722" t="s">
        <v>46</v>
      </c>
      <c r="I4722" t="s">
        <v>129</v>
      </c>
      <c r="J4722" t="s">
        <v>130</v>
      </c>
      <c r="K4722" t="s">
        <v>131</v>
      </c>
      <c r="L4722" t="s">
        <v>13741</v>
      </c>
      <c r="M4722" t="s">
        <v>13742</v>
      </c>
      <c r="N4722">
        <v>2.7866666659999999</v>
      </c>
      <c r="O4722">
        <v>1</v>
      </c>
      <c r="P4722">
        <v>234</v>
      </c>
      <c r="Q4722">
        <v>0</v>
      </c>
      <c r="R4722">
        <v>0</v>
      </c>
      <c r="S4722">
        <v>0</v>
      </c>
      <c r="T4722">
        <v>0</v>
      </c>
      <c r="U4722">
        <v>2.786667</v>
      </c>
      <c r="V4722">
        <v>652.08000000000004</v>
      </c>
      <c r="W4722">
        <v>0</v>
      </c>
      <c r="X4722">
        <v>0</v>
      </c>
      <c r="Y4722">
        <v>0</v>
      </c>
      <c r="Z4722">
        <v>0</v>
      </c>
    </row>
    <row r="4723" spans="1:26" x14ac:dyDescent="0.25">
      <c r="A4723">
        <v>2181068</v>
      </c>
      <c r="B4723">
        <v>1</v>
      </c>
      <c r="C4723" t="s">
        <v>76</v>
      </c>
      <c r="D4723" t="s">
        <v>89</v>
      </c>
      <c r="E4723" t="s">
        <v>181</v>
      </c>
      <c r="F4723" t="s">
        <v>13743</v>
      </c>
      <c r="G4723" t="s">
        <v>194</v>
      </c>
      <c r="H4723" t="s">
        <v>46</v>
      </c>
      <c r="I4723" t="s">
        <v>129</v>
      </c>
      <c r="J4723" t="s">
        <v>130</v>
      </c>
      <c r="K4723" t="s">
        <v>131</v>
      </c>
      <c r="L4723" t="s">
        <v>13744</v>
      </c>
      <c r="M4723" t="s">
        <v>13745</v>
      </c>
      <c r="N4723">
        <v>3.4024999999999999</v>
      </c>
      <c r="O4723">
        <v>0</v>
      </c>
      <c r="P4723">
        <v>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3.4024999999999999</v>
      </c>
      <c r="W4723">
        <v>0</v>
      </c>
      <c r="X4723">
        <v>0</v>
      </c>
      <c r="Y4723">
        <v>0</v>
      </c>
      <c r="Z4723">
        <v>0</v>
      </c>
    </row>
    <row r="4724" spans="1:26" x14ac:dyDescent="0.25">
      <c r="A4724">
        <v>2181070</v>
      </c>
      <c r="B4724">
        <v>1</v>
      </c>
      <c r="C4724" t="s">
        <v>77</v>
      </c>
      <c r="D4724" t="s">
        <v>123</v>
      </c>
      <c r="E4724" t="s">
        <v>143</v>
      </c>
      <c r="F4724" t="s">
        <v>13746</v>
      </c>
      <c r="G4724" t="s">
        <v>136</v>
      </c>
      <c r="H4724" t="s">
        <v>47</v>
      </c>
      <c r="I4724" t="s">
        <v>129</v>
      </c>
      <c r="J4724" t="s">
        <v>130</v>
      </c>
      <c r="K4724" t="s">
        <v>131</v>
      </c>
      <c r="L4724" t="s">
        <v>13747</v>
      </c>
      <c r="M4724" t="s">
        <v>13748</v>
      </c>
      <c r="N4724">
        <v>3.8877777770000002</v>
      </c>
      <c r="O4724">
        <v>157</v>
      </c>
      <c r="P4724">
        <v>589</v>
      </c>
      <c r="Q4724">
        <v>0</v>
      </c>
      <c r="R4724">
        <v>0</v>
      </c>
      <c r="S4724">
        <v>0</v>
      </c>
      <c r="T4724">
        <v>0</v>
      </c>
      <c r="U4724">
        <v>610.38111100000003</v>
      </c>
      <c r="V4724">
        <v>2289.9011110000001</v>
      </c>
      <c r="W4724">
        <v>0</v>
      </c>
      <c r="X4724">
        <v>0</v>
      </c>
      <c r="Y4724">
        <v>0</v>
      </c>
      <c r="Z4724">
        <v>0</v>
      </c>
    </row>
    <row r="4725" spans="1:26" x14ac:dyDescent="0.25">
      <c r="A4725">
        <v>2181069</v>
      </c>
      <c r="B4725">
        <v>1</v>
      </c>
      <c r="C4725" t="s">
        <v>76</v>
      </c>
      <c r="D4725" t="s">
        <v>89</v>
      </c>
      <c r="E4725" t="s">
        <v>186</v>
      </c>
      <c r="F4725" t="s">
        <v>2452</v>
      </c>
      <c r="G4725" t="s">
        <v>136</v>
      </c>
      <c r="H4725" t="s">
        <v>47</v>
      </c>
      <c r="I4725" t="s">
        <v>129</v>
      </c>
      <c r="J4725" t="s">
        <v>130</v>
      </c>
      <c r="K4725" t="s">
        <v>131</v>
      </c>
      <c r="L4725" t="s">
        <v>13749</v>
      </c>
      <c r="M4725" t="s">
        <v>13750</v>
      </c>
      <c r="N4725">
        <v>2.2316666660000002</v>
      </c>
      <c r="O4725">
        <v>18</v>
      </c>
      <c r="P4725">
        <v>250</v>
      </c>
      <c r="Q4725">
        <v>0</v>
      </c>
      <c r="R4725">
        <v>0</v>
      </c>
      <c r="S4725">
        <v>1</v>
      </c>
      <c r="T4725">
        <v>21</v>
      </c>
      <c r="U4725">
        <v>40.17</v>
      </c>
      <c r="V4725">
        <v>557.91666699999996</v>
      </c>
      <c r="W4725">
        <v>0</v>
      </c>
      <c r="X4725">
        <v>0</v>
      </c>
      <c r="Y4725">
        <v>2.2316669999999998</v>
      </c>
      <c r="Z4725">
        <v>46.865000000000002</v>
      </c>
    </row>
    <row r="4726" spans="1:26" x14ac:dyDescent="0.25">
      <c r="A4726">
        <v>2181083</v>
      </c>
      <c r="B4726">
        <v>1</v>
      </c>
      <c r="C4726" t="s">
        <v>76</v>
      </c>
      <c r="D4726" t="s">
        <v>102</v>
      </c>
      <c r="E4726" t="s">
        <v>161</v>
      </c>
      <c r="F4726" t="s">
        <v>13751</v>
      </c>
      <c r="G4726" t="s">
        <v>402</v>
      </c>
      <c r="H4726" t="s">
        <v>46</v>
      </c>
      <c r="I4726" t="s">
        <v>129</v>
      </c>
      <c r="J4726" t="s">
        <v>130</v>
      </c>
      <c r="K4726" t="s">
        <v>131</v>
      </c>
      <c r="L4726" t="s">
        <v>13752</v>
      </c>
      <c r="M4726" t="s">
        <v>13753</v>
      </c>
      <c r="N4726">
        <v>4.0588888880000003</v>
      </c>
      <c r="O4726">
        <v>1</v>
      </c>
      <c r="P4726">
        <v>21</v>
      </c>
      <c r="Q4726">
        <v>0</v>
      </c>
      <c r="R4726">
        <v>0</v>
      </c>
      <c r="S4726">
        <v>0</v>
      </c>
      <c r="T4726">
        <v>0</v>
      </c>
      <c r="U4726">
        <v>4.0588889999999997</v>
      </c>
      <c r="V4726">
        <v>85.236666999999997</v>
      </c>
      <c r="W4726">
        <v>0</v>
      </c>
      <c r="X4726">
        <v>0</v>
      </c>
      <c r="Y4726">
        <v>0</v>
      </c>
      <c r="Z4726">
        <v>0</v>
      </c>
    </row>
    <row r="4727" spans="1:26" x14ac:dyDescent="0.25">
      <c r="A4727">
        <v>2181072</v>
      </c>
      <c r="B4727">
        <v>1</v>
      </c>
      <c r="C4727" t="s">
        <v>76</v>
      </c>
      <c r="D4727" t="s">
        <v>81</v>
      </c>
      <c r="E4727" t="s">
        <v>181</v>
      </c>
      <c r="F4727" t="s">
        <v>13754</v>
      </c>
      <c r="G4727" t="s">
        <v>183</v>
      </c>
      <c r="H4727" t="s">
        <v>46</v>
      </c>
      <c r="I4727" t="s">
        <v>129</v>
      </c>
      <c r="J4727" t="s">
        <v>130</v>
      </c>
      <c r="K4727" t="s">
        <v>131</v>
      </c>
      <c r="L4727" t="s">
        <v>13755</v>
      </c>
      <c r="M4727" t="s">
        <v>13756</v>
      </c>
      <c r="N4727">
        <v>7.3197222220000002</v>
      </c>
      <c r="O4727">
        <v>0</v>
      </c>
      <c r="P4727">
        <v>6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43.918332999999997</v>
      </c>
      <c r="W4727">
        <v>0</v>
      </c>
      <c r="X4727">
        <v>0</v>
      </c>
      <c r="Y4727">
        <v>0</v>
      </c>
      <c r="Z4727">
        <v>0</v>
      </c>
    </row>
    <row r="4728" spans="1:26" x14ac:dyDescent="0.25">
      <c r="A4728">
        <v>2181075</v>
      </c>
      <c r="B4728">
        <v>1</v>
      </c>
      <c r="C4728" t="s">
        <v>76</v>
      </c>
      <c r="D4728" t="s">
        <v>89</v>
      </c>
      <c r="E4728" t="s">
        <v>181</v>
      </c>
      <c r="F4728" t="s">
        <v>13757</v>
      </c>
      <c r="G4728" t="s">
        <v>194</v>
      </c>
      <c r="H4728" t="s">
        <v>46</v>
      </c>
      <c r="I4728" t="s">
        <v>129</v>
      </c>
      <c r="J4728" t="s">
        <v>130</v>
      </c>
      <c r="K4728" t="s">
        <v>131</v>
      </c>
      <c r="L4728" t="s">
        <v>13758</v>
      </c>
      <c r="M4728" t="s">
        <v>13759</v>
      </c>
      <c r="N4728">
        <v>2.1272222219999999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1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2.1272220000000002</v>
      </c>
    </row>
    <row r="4729" spans="1:26" x14ac:dyDescent="0.25">
      <c r="A4729">
        <v>2181079</v>
      </c>
      <c r="B4729">
        <v>1</v>
      </c>
      <c r="C4729" t="s">
        <v>76</v>
      </c>
      <c r="D4729" t="s">
        <v>99</v>
      </c>
      <c r="E4729" t="s">
        <v>186</v>
      </c>
      <c r="F4729" t="s">
        <v>13760</v>
      </c>
      <c r="G4729" t="s">
        <v>136</v>
      </c>
      <c r="H4729" t="s">
        <v>47</v>
      </c>
      <c r="I4729" t="s">
        <v>129</v>
      </c>
      <c r="J4729" t="s">
        <v>130</v>
      </c>
      <c r="K4729" t="s">
        <v>131</v>
      </c>
      <c r="L4729" t="s">
        <v>13761</v>
      </c>
      <c r="M4729" t="s">
        <v>13762</v>
      </c>
      <c r="N4729">
        <v>0.68138888799999997</v>
      </c>
      <c r="O4729">
        <v>5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3.4069440000000002</v>
      </c>
      <c r="V4729">
        <v>0</v>
      </c>
      <c r="W4729">
        <v>0</v>
      </c>
      <c r="X4729">
        <v>0</v>
      </c>
      <c r="Y4729">
        <v>0</v>
      </c>
      <c r="Z4729">
        <v>0</v>
      </c>
    </row>
    <row r="4730" spans="1:26" x14ac:dyDescent="0.25">
      <c r="A4730">
        <v>2181078</v>
      </c>
      <c r="B4730">
        <v>1</v>
      </c>
      <c r="C4730" t="s">
        <v>77</v>
      </c>
      <c r="D4730" t="s">
        <v>116</v>
      </c>
      <c r="E4730" t="s">
        <v>161</v>
      </c>
      <c r="F4730" t="s">
        <v>13763</v>
      </c>
      <c r="G4730" t="s">
        <v>402</v>
      </c>
      <c r="H4730" t="s">
        <v>46</v>
      </c>
      <c r="I4730" t="s">
        <v>129</v>
      </c>
      <c r="J4730" t="s">
        <v>130</v>
      </c>
      <c r="K4730" t="s">
        <v>131</v>
      </c>
      <c r="L4730" t="s">
        <v>13764</v>
      </c>
      <c r="M4730" t="s">
        <v>13765</v>
      </c>
      <c r="N4730">
        <v>1.97</v>
      </c>
      <c r="O4730">
        <v>0</v>
      </c>
      <c r="P4730">
        <v>10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19.7</v>
      </c>
      <c r="W4730">
        <v>0</v>
      </c>
      <c r="X4730">
        <v>0</v>
      </c>
      <c r="Y4730">
        <v>0</v>
      </c>
      <c r="Z4730">
        <v>0</v>
      </c>
    </row>
    <row r="4731" spans="1:26" x14ac:dyDescent="0.25">
      <c r="A4731">
        <v>2181088</v>
      </c>
      <c r="B4731">
        <v>1</v>
      </c>
      <c r="C4731" t="s">
        <v>76</v>
      </c>
      <c r="D4731" t="s">
        <v>87</v>
      </c>
      <c r="E4731" t="s">
        <v>181</v>
      </c>
      <c r="F4731" t="s">
        <v>13766</v>
      </c>
      <c r="G4731" t="s">
        <v>287</v>
      </c>
      <c r="H4731" t="s">
        <v>46</v>
      </c>
      <c r="I4731" t="s">
        <v>129</v>
      </c>
      <c r="J4731" t="s">
        <v>130</v>
      </c>
      <c r="K4731" t="s">
        <v>131</v>
      </c>
      <c r="L4731" t="s">
        <v>13767</v>
      </c>
      <c r="M4731" t="s">
        <v>13768</v>
      </c>
      <c r="N4731">
        <v>1.0580555549999999</v>
      </c>
      <c r="O4731">
        <v>0</v>
      </c>
      <c r="P4731">
        <v>0</v>
      </c>
      <c r="Q4731">
        <v>0</v>
      </c>
      <c r="R4731">
        <v>13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13.754721999999999</v>
      </c>
      <c r="Y4731">
        <v>0</v>
      </c>
      <c r="Z4731">
        <v>0</v>
      </c>
    </row>
    <row r="4732" spans="1:26" x14ac:dyDescent="0.25">
      <c r="A4732">
        <v>2181082</v>
      </c>
      <c r="B4732">
        <v>1</v>
      </c>
      <c r="C4732" t="s">
        <v>76</v>
      </c>
      <c r="D4732" t="s">
        <v>96</v>
      </c>
      <c r="E4732" t="s">
        <v>126</v>
      </c>
      <c r="F4732" t="s">
        <v>13769</v>
      </c>
      <c r="G4732" t="s">
        <v>128</v>
      </c>
      <c r="H4732" t="s">
        <v>46</v>
      </c>
      <c r="I4732" t="s">
        <v>129</v>
      </c>
      <c r="J4732" t="s">
        <v>130</v>
      </c>
      <c r="K4732" t="s">
        <v>131</v>
      </c>
      <c r="L4732" t="s">
        <v>13770</v>
      </c>
      <c r="M4732" t="s">
        <v>13771</v>
      </c>
      <c r="N4732">
        <v>2.267222222</v>
      </c>
      <c r="O4732">
        <v>0</v>
      </c>
      <c r="P4732">
        <v>8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18.137778000000001</v>
      </c>
      <c r="W4732">
        <v>0</v>
      </c>
      <c r="X4732">
        <v>0</v>
      </c>
      <c r="Y4732">
        <v>0</v>
      </c>
      <c r="Z4732">
        <v>0</v>
      </c>
    </row>
    <row r="4733" spans="1:26" x14ac:dyDescent="0.25">
      <c r="A4733">
        <v>2181081</v>
      </c>
      <c r="B4733">
        <v>1</v>
      </c>
      <c r="C4733" t="s">
        <v>77</v>
      </c>
      <c r="D4733" t="s">
        <v>123</v>
      </c>
      <c r="E4733" t="s">
        <v>126</v>
      </c>
      <c r="F4733" t="s">
        <v>13772</v>
      </c>
      <c r="G4733" t="s">
        <v>128</v>
      </c>
      <c r="H4733" t="s">
        <v>46</v>
      </c>
      <c r="I4733" t="s">
        <v>129</v>
      </c>
      <c r="J4733" t="s">
        <v>130</v>
      </c>
      <c r="K4733" t="s">
        <v>131</v>
      </c>
      <c r="L4733" t="s">
        <v>13773</v>
      </c>
      <c r="M4733" t="s">
        <v>13774</v>
      </c>
      <c r="N4733">
        <v>4.1522222219999998</v>
      </c>
      <c r="O4733">
        <v>0</v>
      </c>
      <c r="P4733">
        <v>9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37.369999999999997</v>
      </c>
      <c r="W4733">
        <v>0</v>
      </c>
      <c r="X4733">
        <v>0</v>
      </c>
      <c r="Y4733">
        <v>0</v>
      </c>
      <c r="Z4733">
        <v>0</v>
      </c>
    </row>
    <row r="4734" spans="1:26" x14ac:dyDescent="0.25">
      <c r="A4734">
        <v>2181084</v>
      </c>
      <c r="B4734">
        <v>1</v>
      </c>
      <c r="C4734" t="s">
        <v>77</v>
      </c>
      <c r="D4734" t="s">
        <v>119</v>
      </c>
      <c r="E4734" t="s">
        <v>143</v>
      </c>
      <c r="F4734" t="s">
        <v>13775</v>
      </c>
      <c r="G4734" t="s">
        <v>3348</v>
      </c>
      <c r="H4734" t="s">
        <v>47</v>
      </c>
      <c r="I4734" t="s">
        <v>129</v>
      </c>
      <c r="J4734" t="s">
        <v>130</v>
      </c>
      <c r="K4734" t="s">
        <v>131</v>
      </c>
      <c r="L4734" t="s">
        <v>13776</v>
      </c>
      <c r="M4734" t="s">
        <v>13777</v>
      </c>
      <c r="N4734">
        <v>6.3247222220000001</v>
      </c>
      <c r="O4734">
        <v>1</v>
      </c>
      <c r="P4734">
        <v>23</v>
      </c>
      <c r="Q4734">
        <v>0</v>
      </c>
      <c r="R4734">
        <v>0</v>
      </c>
      <c r="S4734">
        <v>0</v>
      </c>
      <c r="T4734">
        <v>0</v>
      </c>
      <c r="U4734">
        <v>6.3247220000000004</v>
      </c>
      <c r="V4734">
        <v>145.46861100000001</v>
      </c>
      <c r="W4734">
        <v>0</v>
      </c>
      <c r="X4734">
        <v>0</v>
      </c>
      <c r="Y4734">
        <v>0</v>
      </c>
      <c r="Z4734">
        <v>0</v>
      </c>
    </row>
    <row r="4735" spans="1:26" x14ac:dyDescent="0.25">
      <c r="A4735">
        <v>2181089</v>
      </c>
      <c r="B4735">
        <v>1</v>
      </c>
      <c r="C4735" t="s">
        <v>76</v>
      </c>
      <c r="D4735" t="s">
        <v>102</v>
      </c>
      <c r="E4735" t="s">
        <v>181</v>
      </c>
      <c r="F4735" t="s">
        <v>13778</v>
      </c>
      <c r="G4735" t="s">
        <v>194</v>
      </c>
      <c r="H4735" t="s">
        <v>46</v>
      </c>
      <c r="I4735" t="s">
        <v>129</v>
      </c>
      <c r="J4735" t="s">
        <v>130</v>
      </c>
      <c r="K4735" t="s">
        <v>131</v>
      </c>
      <c r="L4735" t="s">
        <v>13779</v>
      </c>
      <c r="M4735" t="s">
        <v>13780</v>
      </c>
      <c r="N4735">
        <v>2.3338888880000002</v>
      </c>
      <c r="O4735">
        <v>0</v>
      </c>
      <c r="P4735">
        <v>2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4.6677780000000002</v>
      </c>
      <c r="W4735">
        <v>0</v>
      </c>
      <c r="X4735">
        <v>0</v>
      </c>
      <c r="Y4735">
        <v>0</v>
      </c>
      <c r="Z4735">
        <v>0</v>
      </c>
    </row>
    <row r="4736" spans="1:26" x14ac:dyDescent="0.25">
      <c r="A4736">
        <v>2181086</v>
      </c>
      <c r="B4736">
        <v>1</v>
      </c>
      <c r="C4736" t="s">
        <v>76</v>
      </c>
      <c r="D4736" t="s">
        <v>84</v>
      </c>
      <c r="E4736" t="s">
        <v>181</v>
      </c>
      <c r="F4736" t="s">
        <v>13781</v>
      </c>
      <c r="G4736" t="s">
        <v>183</v>
      </c>
      <c r="H4736" t="s">
        <v>46</v>
      </c>
      <c r="I4736" t="s">
        <v>129</v>
      </c>
      <c r="J4736" t="s">
        <v>130</v>
      </c>
      <c r="K4736" t="s">
        <v>131</v>
      </c>
      <c r="L4736" t="s">
        <v>13782</v>
      </c>
      <c r="M4736" t="s">
        <v>13783</v>
      </c>
      <c r="N4736">
        <v>9.2141666660000006</v>
      </c>
      <c r="O4736">
        <v>0</v>
      </c>
      <c r="P4736">
        <v>11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101.355833</v>
      </c>
      <c r="W4736">
        <v>0</v>
      </c>
      <c r="X4736">
        <v>0</v>
      </c>
      <c r="Y4736">
        <v>0</v>
      </c>
      <c r="Z4736">
        <v>0</v>
      </c>
    </row>
    <row r="4737" spans="1:26" x14ac:dyDescent="0.25">
      <c r="A4737">
        <v>2181087</v>
      </c>
      <c r="B4737">
        <v>1</v>
      </c>
      <c r="C4737" t="s">
        <v>76</v>
      </c>
      <c r="D4737" t="s">
        <v>101</v>
      </c>
      <c r="E4737" t="s">
        <v>126</v>
      </c>
      <c r="F4737" t="s">
        <v>13784</v>
      </c>
      <c r="G4737" t="s">
        <v>128</v>
      </c>
      <c r="H4737" t="s">
        <v>46</v>
      </c>
      <c r="I4737" t="s">
        <v>129</v>
      </c>
      <c r="J4737" t="s">
        <v>130</v>
      </c>
      <c r="K4737" t="s">
        <v>131</v>
      </c>
      <c r="L4737" t="s">
        <v>13785</v>
      </c>
      <c r="M4737" t="s">
        <v>13786</v>
      </c>
      <c r="N4737">
        <v>1.2397222219999999</v>
      </c>
      <c r="O4737">
        <v>0</v>
      </c>
      <c r="P4737">
        <v>4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4.9588890000000001</v>
      </c>
      <c r="W4737">
        <v>0</v>
      </c>
      <c r="X4737">
        <v>0</v>
      </c>
      <c r="Y4737">
        <v>0</v>
      </c>
      <c r="Z4737">
        <v>0</v>
      </c>
    </row>
    <row r="4738" spans="1:26" x14ac:dyDescent="0.25">
      <c r="A4738">
        <v>2181093</v>
      </c>
      <c r="B4738">
        <v>1</v>
      </c>
      <c r="C4738" t="s">
        <v>77</v>
      </c>
      <c r="D4738" t="s">
        <v>123</v>
      </c>
      <c r="E4738" t="s">
        <v>161</v>
      </c>
      <c r="F4738" t="s">
        <v>13787</v>
      </c>
      <c r="G4738" t="s">
        <v>402</v>
      </c>
      <c r="H4738" t="s">
        <v>46</v>
      </c>
      <c r="I4738" t="s">
        <v>129</v>
      </c>
      <c r="J4738" t="s">
        <v>130</v>
      </c>
      <c r="K4738" t="s">
        <v>131</v>
      </c>
      <c r="L4738" t="s">
        <v>13788</v>
      </c>
      <c r="M4738" t="s">
        <v>13789</v>
      </c>
      <c r="N4738">
        <v>2.4186111110000001</v>
      </c>
      <c r="O4738">
        <v>1</v>
      </c>
      <c r="P4738">
        <v>157</v>
      </c>
      <c r="Q4738">
        <v>0</v>
      </c>
      <c r="R4738">
        <v>0</v>
      </c>
      <c r="S4738">
        <v>0</v>
      </c>
      <c r="T4738">
        <v>0</v>
      </c>
      <c r="U4738">
        <v>2.4186109999999998</v>
      </c>
      <c r="V4738">
        <v>379.72194400000001</v>
      </c>
      <c r="W4738">
        <v>0</v>
      </c>
      <c r="X4738">
        <v>0</v>
      </c>
      <c r="Y4738">
        <v>0</v>
      </c>
      <c r="Z4738">
        <v>0</v>
      </c>
    </row>
    <row r="4739" spans="1:26" x14ac:dyDescent="0.25">
      <c r="A4739">
        <v>2181102</v>
      </c>
      <c r="B4739">
        <v>1</v>
      </c>
      <c r="C4739" t="s">
        <v>76</v>
      </c>
      <c r="D4739" t="s">
        <v>92</v>
      </c>
      <c r="E4739" t="s">
        <v>126</v>
      </c>
      <c r="F4739" t="s">
        <v>13790</v>
      </c>
      <c r="G4739" t="s">
        <v>140</v>
      </c>
      <c r="H4739" t="s">
        <v>46</v>
      </c>
      <c r="I4739" t="s">
        <v>129</v>
      </c>
      <c r="J4739" t="s">
        <v>130</v>
      </c>
      <c r="K4739" t="s">
        <v>131</v>
      </c>
      <c r="L4739" t="s">
        <v>13791</v>
      </c>
      <c r="M4739" t="s">
        <v>13792</v>
      </c>
      <c r="N4739">
        <v>4.7777777769999998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28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133.77777800000001</v>
      </c>
    </row>
    <row r="4740" spans="1:26" x14ac:dyDescent="0.25">
      <c r="A4740">
        <v>2181092</v>
      </c>
      <c r="B4740">
        <v>1</v>
      </c>
      <c r="C4740" t="s">
        <v>76</v>
      </c>
      <c r="D4740" t="s">
        <v>79</v>
      </c>
      <c r="E4740" t="s">
        <v>143</v>
      </c>
      <c r="F4740" t="s">
        <v>13793</v>
      </c>
      <c r="G4740" t="s">
        <v>136</v>
      </c>
      <c r="H4740" t="s">
        <v>47</v>
      </c>
      <c r="I4740" t="s">
        <v>129</v>
      </c>
      <c r="J4740" t="s">
        <v>130</v>
      </c>
      <c r="K4740" t="s">
        <v>131</v>
      </c>
      <c r="L4740" t="s">
        <v>13794</v>
      </c>
      <c r="M4740" t="s">
        <v>13795</v>
      </c>
      <c r="N4740">
        <v>9.3055554999999998E-2</v>
      </c>
      <c r="O4740">
        <v>5</v>
      </c>
      <c r="P4740">
        <v>31</v>
      </c>
      <c r="Q4740">
        <v>0</v>
      </c>
      <c r="R4740">
        <v>0</v>
      </c>
      <c r="S4740">
        <v>0</v>
      </c>
      <c r="T4740">
        <v>0</v>
      </c>
      <c r="U4740">
        <v>0.46527800000000002</v>
      </c>
      <c r="V4740">
        <v>2.884722</v>
      </c>
      <c r="W4740">
        <v>0</v>
      </c>
      <c r="X4740">
        <v>0</v>
      </c>
      <c r="Y4740">
        <v>0</v>
      </c>
      <c r="Z4740">
        <v>0</v>
      </c>
    </row>
    <row r="4741" spans="1:26" x14ac:dyDescent="0.25">
      <c r="A4741">
        <v>2181094</v>
      </c>
      <c r="B4741">
        <v>1</v>
      </c>
      <c r="C4741" t="s">
        <v>76</v>
      </c>
      <c r="D4741" t="s">
        <v>79</v>
      </c>
      <c r="E4741" t="s">
        <v>143</v>
      </c>
      <c r="F4741" t="s">
        <v>4055</v>
      </c>
      <c r="G4741" t="s">
        <v>136</v>
      </c>
      <c r="H4741" t="s">
        <v>47</v>
      </c>
      <c r="I4741" t="s">
        <v>129</v>
      </c>
      <c r="J4741" t="s">
        <v>130</v>
      </c>
      <c r="K4741" t="s">
        <v>131</v>
      </c>
      <c r="L4741" t="s">
        <v>13794</v>
      </c>
      <c r="M4741" t="s">
        <v>13796</v>
      </c>
      <c r="N4741">
        <v>0.16555555499999999</v>
      </c>
      <c r="O4741">
        <v>26</v>
      </c>
      <c r="P4741">
        <v>1626</v>
      </c>
      <c r="Q4741">
        <v>0</v>
      </c>
      <c r="R4741">
        <v>0</v>
      </c>
      <c r="S4741">
        <v>0</v>
      </c>
      <c r="T4741">
        <v>0</v>
      </c>
      <c r="U4741">
        <v>4.3044440000000002</v>
      </c>
      <c r="V4741">
        <v>269.193332</v>
      </c>
      <c r="W4741">
        <v>0</v>
      </c>
      <c r="X4741">
        <v>0</v>
      </c>
      <c r="Y4741">
        <v>0</v>
      </c>
      <c r="Z4741">
        <v>0</v>
      </c>
    </row>
    <row r="4742" spans="1:26" x14ac:dyDescent="0.25">
      <c r="A4742">
        <v>2181100</v>
      </c>
      <c r="B4742">
        <v>1</v>
      </c>
      <c r="C4742" t="s">
        <v>76</v>
      </c>
      <c r="D4742" t="s">
        <v>86</v>
      </c>
      <c r="E4742" t="s">
        <v>126</v>
      </c>
      <c r="F4742" t="s">
        <v>13797</v>
      </c>
      <c r="G4742" t="s">
        <v>152</v>
      </c>
      <c r="H4742" t="s">
        <v>46</v>
      </c>
      <c r="I4742" t="s">
        <v>129</v>
      </c>
      <c r="J4742" t="s">
        <v>130</v>
      </c>
      <c r="K4742" t="s">
        <v>131</v>
      </c>
      <c r="L4742" t="s">
        <v>13798</v>
      </c>
      <c r="M4742" t="s">
        <v>13799</v>
      </c>
      <c r="N4742">
        <v>2.7397222220000002</v>
      </c>
      <c r="O4742">
        <v>0</v>
      </c>
      <c r="P4742">
        <v>63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172.60249999999999</v>
      </c>
      <c r="W4742">
        <v>0</v>
      </c>
      <c r="X4742">
        <v>0</v>
      </c>
      <c r="Y4742">
        <v>0</v>
      </c>
      <c r="Z4742">
        <v>0</v>
      </c>
    </row>
    <row r="4743" spans="1:26" x14ac:dyDescent="0.25">
      <c r="A4743">
        <v>2181097</v>
      </c>
      <c r="B4743">
        <v>1</v>
      </c>
      <c r="C4743" t="s">
        <v>77</v>
      </c>
      <c r="D4743" t="s">
        <v>113</v>
      </c>
      <c r="E4743" t="s">
        <v>143</v>
      </c>
      <c r="F4743" t="s">
        <v>13800</v>
      </c>
      <c r="G4743" t="s">
        <v>145</v>
      </c>
      <c r="H4743" t="s">
        <v>47</v>
      </c>
      <c r="I4743" t="s">
        <v>129</v>
      </c>
      <c r="J4743" t="s">
        <v>130</v>
      </c>
      <c r="K4743" t="s">
        <v>131</v>
      </c>
      <c r="L4743" t="s">
        <v>13801</v>
      </c>
      <c r="M4743" t="s">
        <v>13802</v>
      </c>
      <c r="N4743">
        <v>2.165</v>
      </c>
      <c r="O4743">
        <v>0</v>
      </c>
      <c r="P4743">
        <v>0</v>
      </c>
      <c r="Q4743">
        <v>1</v>
      </c>
      <c r="R4743">
        <v>9</v>
      </c>
      <c r="S4743">
        <v>0</v>
      </c>
      <c r="T4743">
        <v>6</v>
      </c>
      <c r="U4743">
        <v>0</v>
      </c>
      <c r="V4743">
        <v>0</v>
      </c>
      <c r="W4743">
        <v>2.165</v>
      </c>
      <c r="X4743">
        <v>19.484999999999999</v>
      </c>
      <c r="Y4743">
        <v>0</v>
      </c>
      <c r="Z4743">
        <v>12.99</v>
      </c>
    </row>
    <row r="4744" spans="1:26" x14ac:dyDescent="0.25">
      <c r="A4744">
        <v>2181103</v>
      </c>
      <c r="B4744">
        <v>1</v>
      </c>
      <c r="C4744" t="s">
        <v>77</v>
      </c>
      <c r="D4744" t="s">
        <v>108</v>
      </c>
      <c r="E4744" t="s">
        <v>181</v>
      </c>
      <c r="F4744" t="s">
        <v>13803</v>
      </c>
      <c r="G4744" t="s">
        <v>183</v>
      </c>
      <c r="H4744" t="s">
        <v>46</v>
      </c>
      <c r="I4744" t="s">
        <v>129</v>
      </c>
      <c r="J4744" t="s">
        <v>130</v>
      </c>
      <c r="K4744" t="s">
        <v>131</v>
      </c>
      <c r="L4744" t="s">
        <v>13804</v>
      </c>
      <c r="M4744" t="s">
        <v>13805</v>
      </c>
      <c r="N4744">
        <v>1.446666666</v>
      </c>
      <c r="O4744">
        <v>0</v>
      </c>
      <c r="P4744">
        <v>1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1.4466669999999999</v>
      </c>
      <c r="W4744">
        <v>0</v>
      </c>
      <c r="X4744">
        <v>0</v>
      </c>
      <c r="Y4744">
        <v>0</v>
      </c>
      <c r="Z4744">
        <v>0</v>
      </c>
    </row>
    <row r="4745" spans="1:26" x14ac:dyDescent="0.25">
      <c r="A4745">
        <v>2181101</v>
      </c>
      <c r="B4745">
        <v>1</v>
      </c>
      <c r="C4745" t="s">
        <v>76</v>
      </c>
      <c r="D4745" t="s">
        <v>78</v>
      </c>
      <c r="E4745" t="s">
        <v>181</v>
      </c>
      <c r="F4745" t="s">
        <v>13806</v>
      </c>
      <c r="G4745" t="s">
        <v>194</v>
      </c>
      <c r="H4745" t="s">
        <v>46</v>
      </c>
      <c r="I4745" t="s">
        <v>129</v>
      </c>
      <c r="J4745" t="s">
        <v>130</v>
      </c>
      <c r="K4745" t="s">
        <v>131</v>
      </c>
      <c r="L4745" t="s">
        <v>13807</v>
      </c>
      <c r="M4745" t="s">
        <v>13808</v>
      </c>
      <c r="N4745">
        <v>5.3811111110000001</v>
      </c>
      <c r="O4745">
        <v>0</v>
      </c>
      <c r="P4745">
        <v>4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21.524443999999999</v>
      </c>
      <c r="W4745">
        <v>0</v>
      </c>
      <c r="X4745">
        <v>0</v>
      </c>
      <c r="Y4745">
        <v>0</v>
      </c>
      <c r="Z4745">
        <v>0</v>
      </c>
    </row>
    <row r="4746" spans="1:26" x14ac:dyDescent="0.25">
      <c r="A4746">
        <v>2181122</v>
      </c>
      <c r="B4746">
        <v>1</v>
      </c>
      <c r="C4746" t="s">
        <v>76</v>
      </c>
      <c r="D4746" t="s">
        <v>81</v>
      </c>
      <c r="E4746" t="s">
        <v>181</v>
      </c>
      <c r="F4746" t="s">
        <v>13809</v>
      </c>
      <c r="G4746" t="s">
        <v>183</v>
      </c>
      <c r="H4746" t="s">
        <v>46</v>
      </c>
      <c r="I4746" t="s">
        <v>129</v>
      </c>
      <c r="J4746" t="s">
        <v>130</v>
      </c>
      <c r="K4746" t="s">
        <v>131</v>
      </c>
      <c r="L4746" t="s">
        <v>13810</v>
      </c>
      <c r="M4746" t="s">
        <v>13811</v>
      </c>
      <c r="N4746">
        <v>6.2322222219999999</v>
      </c>
      <c r="O4746">
        <v>0</v>
      </c>
      <c r="P4746">
        <v>12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74.786666999999994</v>
      </c>
      <c r="W4746">
        <v>0</v>
      </c>
      <c r="X4746">
        <v>0</v>
      </c>
      <c r="Y4746">
        <v>0</v>
      </c>
      <c r="Z4746">
        <v>0</v>
      </c>
    </row>
    <row r="4747" spans="1:26" x14ac:dyDescent="0.25">
      <c r="A4747">
        <v>2181121</v>
      </c>
      <c r="B4747">
        <v>1</v>
      </c>
      <c r="C4747" t="s">
        <v>77</v>
      </c>
      <c r="D4747" t="s">
        <v>114</v>
      </c>
      <c r="E4747" t="s">
        <v>143</v>
      </c>
      <c r="F4747" t="s">
        <v>13812</v>
      </c>
      <c r="G4747" t="s">
        <v>1273</v>
      </c>
      <c r="H4747" t="s">
        <v>47</v>
      </c>
      <c r="I4747" t="s">
        <v>129</v>
      </c>
      <c r="J4747" t="s">
        <v>130</v>
      </c>
      <c r="K4747" t="s">
        <v>131</v>
      </c>
      <c r="L4747" t="s">
        <v>13813</v>
      </c>
      <c r="M4747" t="s">
        <v>13814</v>
      </c>
      <c r="N4747">
        <v>2.412222222</v>
      </c>
      <c r="O4747">
        <v>1</v>
      </c>
      <c r="P4747">
        <v>0</v>
      </c>
      <c r="Q4747">
        <v>0</v>
      </c>
      <c r="R4747">
        <v>0</v>
      </c>
      <c r="S4747">
        <v>37</v>
      </c>
      <c r="T4747">
        <v>71</v>
      </c>
      <c r="U4747">
        <v>2.4122219999999999</v>
      </c>
      <c r="V4747">
        <v>0</v>
      </c>
      <c r="W4747">
        <v>0</v>
      </c>
      <c r="X4747">
        <v>0</v>
      </c>
      <c r="Y4747">
        <v>89.252222000000003</v>
      </c>
      <c r="Z4747">
        <v>171.26777799999999</v>
      </c>
    </row>
    <row r="4748" spans="1:26" x14ac:dyDescent="0.25">
      <c r="A4748">
        <v>2181106</v>
      </c>
      <c r="B4748">
        <v>1</v>
      </c>
      <c r="C4748" t="s">
        <v>77</v>
      </c>
      <c r="D4748" t="s">
        <v>123</v>
      </c>
      <c r="E4748" t="s">
        <v>161</v>
      </c>
      <c r="F4748" t="s">
        <v>10734</v>
      </c>
      <c r="G4748" t="s">
        <v>402</v>
      </c>
      <c r="H4748" t="s">
        <v>46</v>
      </c>
      <c r="I4748" t="s">
        <v>129</v>
      </c>
      <c r="J4748" t="s">
        <v>130</v>
      </c>
      <c r="K4748" t="s">
        <v>131</v>
      </c>
      <c r="L4748" t="s">
        <v>13815</v>
      </c>
      <c r="M4748" t="s">
        <v>13816</v>
      </c>
      <c r="N4748">
        <v>1.851388888</v>
      </c>
      <c r="O4748">
        <v>1</v>
      </c>
      <c r="P4748">
        <v>110</v>
      </c>
      <c r="Q4748">
        <v>0</v>
      </c>
      <c r="R4748">
        <v>0</v>
      </c>
      <c r="S4748">
        <v>0</v>
      </c>
      <c r="T4748">
        <v>0</v>
      </c>
      <c r="U4748">
        <v>1.851389</v>
      </c>
      <c r="V4748">
        <v>203.65277800000001</v>
      </c>
      <c r="W4748">
        <v>0</v>
      </c>
      <c r="X4748">
        <v>0</v>
      </c>
      <c r="Y4748">
        <v>0</v>
      </c>
      <c r="Z4748">
        <v>0</v>
      </c>
    </row>
    <row r="4749" spans="1:26" x14ac:dyDescent="0.25">
      <c r="A4749">
        <v>2181118</v>
      </c>
      <c r="B4749">
        <v>1</v>
      </c>
      <c r="C4749" t="s">
        <v>76</v>
      </c>
      <c r="D4749" t="s">
        <v>79</v>
      </c>
      <c r="E4749" t="s">
        <v>134</v>
      </c>
      <c r="F4749" t="s">
        <v>13817</v>
      </c>
      <c r="G4749" t="s">
        <v>448</v>
      </c>
      <c r="H4749" t="s">
        <v>47</v>
      </c>
      <c r="I4749" t="s">
        <v>129</v>
      </c>
      <c r="J4749" t="s">
        <v>130</v>
      </c>
      <c r="K4749" t="s">
        <v>131</v>
      </c>
      <c r="L4749" t="s">
        <v>13818</v>
      </c>
      <c r="M4749" t="s">
        <v>13819</v>
      </c>
      <c r="N4749">
        <v>1.3788888880000001</v>
      </c>
      <c r="O4749">
        <v>6</v>
      </c>
      <c r="P4749">
        <v>1620</v>
      </c>
      <c r="Q4749">
        <v>0</v>
      </c>
      <c r="R4749">
        <v>0</v>
      </c>
      <c r="S4749">
        <v>0</v>
      </c>
      <c r="T4749">
        <v>0</v>
      </c>
      <c r="U4749">
        <v>8.2733329999999992</v>
      </c>
      <c r="V4749">
        <v>2233.7999989999998</v>
      </c>
      <c r="W4749">
        <v>0</v>
      </c>
      <c r="X4749">
        <v>0</v>
      </c>
      <c r="Y4749">
        <v>0</v>
      </c>
      <c r="Z4749">
        <v>0</v>
      </c>
    </row>
    <row r="4750" spans="1:26" x14ac:dyDescent="0.25">
      <c r="A4750">
        <v>2181115</v>
      </c>
      <c r="B4750">
        <v>1</v>
      </c>
      <c r="C4750" t="s">
        <v>76</v>
      </c>
      <c r="D4750" t="s">
        <v>78</v>
      </c>
      <c r="E4750" t="s">
        <v>718</v>
      </c>
      <c r="F4750" t="s">
        <v>9322</v>
      </c>
      <c r="G4750" t="s">
        <v>726</v>
      </c>
      <c r="H4750" t="s">
        <v>46</v>
      </c>
      <c r="I4750" t="s">
        <v>129</v>
      </c>
      <c r="J4750" t="s">
        <v>130</v>
      </c>
      <c r="K4750" t="s">
        <v>131</v>
      </c>
      <c r="L4750" t="s">
        <v>13820</v>
      </c>
      <c r="M4750" t="s">
        <v>13821</v>
      </c>
      <c r="N4750">
        <v>3.5375000000000001</v>
      </c>
      <c r="O4750">
        <v>0</v>
      </c>
      <c r="P4750">
        <v>72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254.7</v>
      </c>
      <c r="W4750">
        <v>0</v>
      </c>
      <c r="X4750">
        <v>0</v>
      </c>
      <c r="Y4750">
        <v>0</v>
      </c>
      <c r="Z4750">
        <v>0</v>
      </c>
    </row>
    <row r="4751" spans="1:26" x14ac:dyDescent="0.25">
      <c r="A4751">
        <v>2181113</v>
      </c>
      <c r="B4751">
        <v>1</v>
      </c>
      <c r="C4751" t="s">
        <v>76</v>
      </c>
      <c r="D4751" t="s">
        <v>90</v>
      </c>
      <c r="E4751" t="s">
        <v>186</v>
      </c>
      <c r="F4751" t="s">
        <v>13822</v>
      </c>
      <c r="G4751" t="s">
        <v>136</v>
      </c>
      <c r="H4751" t="s">
        <v>47</v>
      </c>
      <c r="I4751" t="s">
        <v>283</v>
      </c>
      <c r="J4751" t="s">
        <v>130</v>
      </c>
      <c r="K4751" t="s">
        <v>131</v>
      </c>
      <c r="L4751" t="s">
        <v>13823</v>
      </c>
      <c r="M4751" t="s">
        <v>13824</v>
      </c>
      <c r="N4751">
        <v>1.1111111E-2</v>
      </c>
      <c r="O4751">
        <v>17</v>
      </c>
      <c r="P4751">
        <v>0</v>
      </c>
      <c r="Q4751">
        <v>1</v>
      </c>
      <c r="R4751">
        <v>6</v>
      </c>
      <c r="S4751">
        <v>132</v>
      </c>
      <c r="T4751">
        <v>4547</v>
      </c>
      <c r="U4751">
        <v>0.188889</v>
      </c>
      <c r="V4751">
        <v>0</v>
      </c>
      <c r="W4751">
        <v>1.1110999999999999E-2</v>
      </c>
      <c r="X4751">
        <v>6.6667000000000004E-2</v>
      </c>
      <c r="Y4751">
        <v>1.4666669999999999</v>
      </c>
      <c r="Z4751">
        <v>50.522221999999999</v>
      </c>
    </row>
    <row r="4752" spans="1:26" x14ac:dyDescent="0.25">
      <c r="A4752">
        <v>2181126</v>
      </c>
      <c r="B4752">
        <v>1</v>
      </c>
      <c r="C4752" t="s">
        <v>76</v>
      </c>
      <c r="D4752" t="s">
        <v>99</v>
      </c>
      <c r="E4752" t="s">
        <v>181</v>
      </c>
      <c r="F4752" t="s">
        <v>13825</v>
      </c>
      <c r="G4752" t="s">
        <v>287</v>
      </c>
      <c r="H4752" t="s">
        <v>46</v>
      </c>
      <c r="I4752" t="s">
        <v>129</v>
      </c>
      <c r="J4752" t="s">
        <v>130</v>
      </c>
      <c r="K4752" t="s">
        <v>131</v>
      </c>
      <c r="L4752" t="s">
        <v>13826</v>
      </c>
      <c r="M4752" t="s">
        <v>13827</v>
      </c>
      <c r="N4752">
        <v>0.49305555499999998</v>
      </c>
      <c r="O4752">
        <v>0</v>
      </c>
      <c r="P4752">
        <v>2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0.98611099999999996</v>
      </c>
      <c r="W4752">
        <v>0</v>
      </c>
      <c r="X4752">
        <v>0</v>
      </c>
      <c r="Y4752">
        <v>0</v>
      </c>
      <c r="Z4752">
        <v>0</v>
      </c>
    </row>
    <row r="4753" spans="1:26" x14ac:dyDescent="0.25">
      <c r="A4753">
        <v>2181120</v>
      </c>
      <c r="B4753">
        <v>1</v>
      </c>
      <c r="C4753" t="s">
        <v>77</v>
      </c>
      <c r="D4753" t="s">
        <v>123</v>
      </c>
      <c r="E4753" t="s">
        <v>126</v>
      </c>
      <c r="F4753" t="s">
        <v>13828</v>
      </c>
      <c r="G4753" t="s">
        <v>128</v>
      </c>
      <c r="H4753" t="s">
        <v>46</v>
      </c>
      <c r="I4753" t="s">
        <v>129</v>
      </c>
      <c r="J4753" t="s">
        <v>130</v>
      </c>
      <c r="K4753" t="s">
        <v>131</v>
      </c>
      <c r="L4753" t="s">
        <v>13829</v>
      </c>
      <c r="M4753" t="s">
        <v>13830</v>
      </c>
      <c r="N4753">
        <v>2.3091666659999999</v>
      </c>
      <c r="O4753">
        <v>0</v>
      </c>
      <c r="P4753">
        <v>1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2.309167</v>
      </c>
      <c r="W4753">
        <v>0</v>
      </c>
      <c r="X4753">
        <v>0</v>
      </c>
      <c r="Y4753">
        <v>0</v>
      </c>
      <c r="Z4753">
        <v>0</v>
      </c>
    </row>
    <row r="4754" spans="1:26" x14ac:dyDescent="0.25">
      <c r="A4754">
        <v>2181130</v>
      </c>
      <c r="B4754">
        <v>1</v>
      </c>
      <c r="C4754" t="s">
        <v>77</v>
      </c>
      <c r="D4754" t="s">
        <v>123</v>
      </c>
      <c r="E4754" t="s">
        <v>181</v>
      </c>
      <c r="F4754" t="s">
        <v>13831</v>
      </c>
      <c r="G4754" t="s">
        <v>287</v>
      </c>
      <c r="H4754" t="s">
        <v>46</v>
      </c>
      <c r="I4754" t="s">
        <v>129</v>
      </c>
      <c r="J4754" t="s">
        <v>130</v>
      </c>
      <c r="K4754" t="s">
        <v>131</v>
      </c>
      <c r="L4754" t="s">
        <v>13832</v>
      </c>
      <c r="M4754" t="s">
        <v>13833</v>
      </c>
      <c r="N4754">
        <v>3.0519444440000001</v>
      </c>
      <c r="O4754">
        <v>0</v>
      </c>
      <c r="P4754">
        <v>1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3.0519440000000002</v>
      </c>
      <c r="W4754">
        <v>0</v>
      </c>
      <c r="X4754">
        <v>0</v>
      </c>
      <c r="Y4754">
        <v>0</v>
      </c>
      <c r="Z4754">
        <v>0</v>
      </c>
    </row>
    <row r="4755" spans="1:26" x14ac:dyDescent="0.25">
      <c r="A4755">
        <v>2181147</v>
      </c>
      <c r="B4755">
        <v>1</v>
      </c>
      <c r="C4755" t="s">
        <v>76</v>
      </c>
      <c r="D4755" t="s">
        <v>93</v>
      </c>
      <c r="E4755" t="s">
        <v>181</v>
      </c>
      <c r="F4755" t="s">
        <v>13834</v>
      </c>
      <c r="G4755" t="s">
        <v>194</v>
      </c>
      <c r="H4755" t="s">
        <v>46</v>
      </c>
      <c r="I4755" t="s">
        <v>129</v>
      </c>
      <c r="J4755" t="s">
        <v>130</v>
      </c>
      <c r="K4755" t="s">
        <v>131</v>
      </c>
      <c r="L4755" t="s">
        <v>13835</v>
      </c>
      <c r="M4755" t="s">
        <v>13836</v>
      </c>
      <c r="N4755">
        <v>6.2625000000000002</v>
      </c>
      <c r="O4755">
        <v>0</v>
      </c>
      <c r="P4755">
        <v>1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6.2625000000000002</v>
      </c>
      <c r="W4755">
        <v>0</v>
      </c>
      <c r="X4755">
        <v>0</v>
      </c>
      <c r="Y4755">
        <v>0</v>
      </c>
      <c r="Z4755">
        <v>0</v>
      </c>
    </row>
    <row r="4756" spans="1:26" x14ac:dyDescent="0.25">
      <c r="A4756">
        <v>2181132</v>
      </c>
      <c r="B4756">
        <v>1</v>
      </c>
      <c r="C4756" t="s">
        <v>77</v>
      </c>
      <c r="D4756" t="s">
        <v>124</v>
      </c>
      <c r="E4756" t="s">
        <v>718</v>
      </c>
      <c r="F4756" t="s">
        <v>13837</v>
      </c>
      <c r="G4756" t="s">
        <v>726</v>
      </c>
      <c r="H4756" t="s">
        <v>46</v>
      </c>
      <c r="I4756" t="s">
        <v>129</v>
      </c>
      <c r="J4756" t="s">
        <v>130</v>
      </c>
      <c r="K4756" t="s">
        <v>131</v>
      </c>
      <c r="L4756" t="s">
        <v>13838</v>
      </c>
      <c r="M4756" t="s">
        <v>13839</v>
      </c>
      <c r="N4756">
        <v>3.0758333329999998</v>
      </c>
      <c r="O4756">
        <v>0</v>
      </c>
      <c r="P4756">
        <v>46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141.48833300000001</v>
      </c>
      <c r="W4756">
        <v>0</v>
      </c>
      <c r="X4756">
        <v>0</v>
      </c>
      <c r="Y4756">
        <v>0</v>
      </c>
      <c r="Z4756">
        <v>0</v>
      </c>
    </row>
    <row r="4757" spans="1:26" x14ac:dyDescent="0.25">
      <c r="A4757">
        <v>2181133</v>
      </c>
      <c r="B4757">
        <v>1</v>
      </c>
      <c r="C4757" t="s">
        <v>76</v>
      </c>
      <c r="D4757" t="s">
        <v>90</v>
      </c>
      <c r="E4757" t="s">
        <v>186</v>
      </c>
      <c r="F4757" t="s">
        <v>13840</v>
      </c>
      <c r="G4757" t="s">
        <v>136</v>
      </c>
      <c r="H4757" t="s">
        <v>47</v>
      </c>
      <c r="I4757" t="s">
        <v>129</v>
      </c>
      <c r="J4757" t="s">
        <v>130</v>
      </c>
      <c r="K4757" t="s">
        <v>131</v>
      </c>
      <c r="L4757" t="s">
        <v>13841</v>
      </c>
      <c r="M4757" t="s">
        <v>13842</v>
      </c>
      <c r="N4757">
        <v>0.640833333</v>
      </c>
      <c r="O4757">
        <v>0</v>
      </c>
      <c r="P4757">
        <v>0</v>
      </c>
      <c r="Q4757">
        <v>0</v>
      </c>
      <c r="R4757">
        <v>0</v>
      </c>
      <c r="S4757">
        <v>7</v>
      </c>
      <c r="T4757">
        <v>488</v>
      </c>
      <c r="U4757">
        <v>0</v>
      </c>
      <c r="V4757">
        <v>0</v>
      </c>
      <c r="W4757">
        <v>0</v>
      </c>
      <c r="X4757">
        <v>0</v>
      </c>
      <c r="Y4757">
        <v>4.4858330000000004</v>
      </c>
      <c r="Z4757">
        <v>312.72666700000002</v>
      </c>
    </row>
    <row r="4758" spans="1:26" x14ac:dyDescent="0.25">
      <c r="A4758">
        <v>2181144</v>
      </c>
      <c r="B4758">
        <v>1</v>
      </c>
      <c r="C4758" t="s">
        <v>76</v>
      </c>
      <c r="D4758" t="s">
        <v>104</v>
      </c>
      <c r="E4758" t="s">
        <v>126</v>
      </c>
      <c r="F4758" t="s">
        <v>13843</v>
      </c>
      <c r="G4758" t="s">
        <v>128</v>
      </c>
      <c r="H4758" t="s">
        <v>46</v>
      </c>
      <c r="I4758" t="s">
        <v>129</v>
      </c>
      <c r="J4758" t="s">
        <v>130</v>
      </c>
      <c r="K4758" t="s">
        <v>131</v>
      </c>
      <c r="L4758" t="s">
        <v>13844</v>
      </c>
      <c r="M4758" t="s">
        <v>13845</v>
      </c>
      <c r="N4758">
        <v>2.9255555549999999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7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20.478888999999999</v>
      </c>
    </row>
    <row r="4759" spans="1:26" x14ac:dyDescent="0.25">
      <c r="A4759">
        <v>2181138</v>
      </c>
      <c r="B4759">
        <v>1</v>
      </c>
      <c r="C4759" t="s">
        <v>76</v>
      </c>
      <c r="D4759" t="s">
        <v>86</v>
      </c>
      <c r="E4759" t="s">
        <v>126</v>
      </c>
      <c r="F4759" t="s">
        <v>2320</v>
      </c>
      <c r="G4759" t="s">
        <v>140</v>
      </c>
      <c r="H4759" t="s">
        <v>46</v>
      </c>
      <c r="I4759" t="s">
        <v>129</v>
      </c>
      <c r="J4759" t="s">
        <v>130</v>
      </c>
      <c r="K4759" t="s">
        <v>131</v>
      </c>
      <c r="L4759" t="s">
        <v>13846</v>
      </c>
      <c r="M4759" t="s">
        <v>13847</v>
      </c>
      <c r="N4759">
        <v>3.4419444440000002</v>
      </c>
      <c r="O4759">
        <v>0</v>
      </c>
      <c r="P4759">
        <v>81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278.79750000000001</v>
      </c>
      <c r="W4759">
        <v>0</v>
      </c>
      <c r="X4759">
        <v>0</v>
      </c>
      <c r="Y4759">
        <v>0</v>
      </c>
      <c r="Z4759">
        <v>0</v>
      </c>
    </row>
    <row r="4760" spans="1:26" x14ac:dyDescent="0.25">
      <c r="A4760">
        <v>2181139</v>
      </c>
      <c r="B4760">
        <v>1</v>
      </c>
      <c r="C4760" t="s">
        <v>77</v>
      </c>
      <c r="D4760" t="s">
        <v>108</v>
      </c>
      <c r="E4760" t="s">
        <v>181</v>
      </c>
      <c r="F4760" t="s">
        <v>13848</v>
      </c>
      <c r="G4760" t="s">
        <v>287</v>
      </c>
      <c r="H4760" t="s">
        <v>46</v>
      </c>
      <c r="I4760" t="s">
        <v>129</v>
      </c>
      <c r="J4760" t="s">
        <v>130</v>
      </c>
      <c r="K4760" t="s">
        <v>131</v>
      </c>
      <c r="L4760" t="s">
        <v>13849</v>
      </c>
      <c r="M4760" t="s">
        <v>13850</v>
      </c>
      <c r="N4760">
        <v>1.170555555</v>
      </c>
      <c r="O4760">
        <v>0</v>
      </c>
      <c r="P4760">
        <v>1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1.1705559999999999</v>
      </c>
      <c r="W4760">
        <v>0</v>
      </c>
      <c r="X4760">
        <v>0</v>
      </c>
      <c r="Y4760">
        <v>0</v>
      </c>
      <c r="Z4760">
        <v>0</v>
      </c>
    </row>
    <row r="4761" spans="1:26" x14ac:dyDescent="0.25">
      <c r="A4761">
        <v>2181145</v>
      </c>
      <c r="B4761">
        <v>1</v>
      </c>
      <c r="C4761" t="s">
        <v>76</v>
      </c>
      <c r="D4761" t="s">
        <v>81</v>
      </c>
      <c r="E4761" t="s">
        <v>181</v>
      </c>
      <c r="F4761" t="s">
        <v>13851</v>
      </c>
      <c r="G4761" t="s">
        <v>183</v>
      </c>
      <c r="H4761" t="s">
        <v>46</v>
      </c>
      <c r="I4761" t="s">
        <v>129</v>
      </c>
      <c r="J4761" t="s">
        <v>130</v>
      </c>
      <c r="K4761" t="s">
        <v>131</v>
      </c>
      <c r="L4761" t="s">
        <v>13852</v>
      </c>
      <c r="M4761" t="s">
        <v>13853</v>
      </c>
      <c r="N4761">
        <v>5.7138888879999996</v>
      </c>
      <c r="O4761">
        <v>0</v>
      </c>
      <c r="P4761">
        <v>1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5.713889</v>
      </c>
      <c r="W4761">
        <v>0</v>
      </c>
      <c r="X4761">
        <v>0</v>
      </c>
      <c r="Y4761">
        <v>0</v>
      </c>
      <c r="Z4761">
        <v>0</v>
      </c>
    </row>
    <row r="4762" spans="1:26" x14ac:dyDescent="0.25">
      <c r="A4762">
        <v>2181135</v>
      </c>
      <c r="B4762">
        <v>1</v>
      </c>
      <c r="C4762" t="s">
        <v>77</v>
      </c>
      <c r="D4762" t="s">
        <v>124</v>
      </c>
      <c r="E4762" t="s">
        <v>134</v>
      </c>
      <c r="F4762" t="s">
        <v>2274</v>
      </c>
      <c r="G4762" t="s">
        <v>136</v>
      </c>
      <c r="H4762" t="s">
        <v>47</v>
      </c>
      <c r="I4762" t="s">
        <v>129</v>
      </c>
      <c r="J4762" t="s">
        <v>130</v>
      </c>
      <c r="K4762" t="s">
        <v>131</v>
      </c>
      <c r="L4762" t="s">
        <v>13854</v>
      </c>
      <c r="M4762" t="s">
        <v>13855</v>
      </c>
      <c r="N4762">
        <v>0.35361111099999998</v>
      </c>
      <c r="O4762">
        <v>67</v>
      </c>
      <c r="P4762">
        <v>1437</v>
      </c>
      <c r="Q4762">
        <v>0</v>
      </c>
      <c r="R4762">
        <v>0</v>
      </c>
      <c r="S4762">
        <v>0</v>
      </c>
      <c r="T4762">
        <v>0</v>
      </c>
      <c r="U4762">
        <v>23.691943999999999</v>
      </c>
      <c r="V4762">
        <v>508.13916699999999</v>
      </c>
      <c r="W4762">
        <v>0</v>
      </c>
      <c r="X4762">
        <v>0</v>
      </c>
      <c r="Y4762">
        <v>0</v>
      </c>
      <c r="Z4762">
        <v>0</v>
      </c>
    </row>
    <row r="4763" spans="1:26" x14ac:dyDescent="0.25">
      <c r="A4763">
        <v>2181136</v>
      </c>
      <c r="B4763">
        <v>1</v>
      </c>
      <c r="C4763" t="s">
        <v>77</v>
      </c>
      <c r="D4763" t="s">
        <v>124</v>
      </c>
      <c r="E4763" t="s">
        <v>186</v>
      </c>
      <c r="F4763" t="s">
        <v>3794</v>
      </c>
      <c r="G4763" t="s">
        <v>136</v>
      </c>
      <c r="H4763" t="s">
        <v>47</v>
      </c>
      <c r="I4763" t="s">
        <v>129</v>
      </c>
      <c r="J4763" t="s">
        <v>130</v>
      </c>
      <c r="K4763" t="s">
        <v>131</v>
      </c>
      <c r="L4763" t="s">
        <v>13856</v>
      </c>
      <c r="M4763" t="s">
        <v>13857</v>
      </c>
      <c r="N4763">
        <v>0.376111111</v>
      </c>
      <c r="O4763">
        <v>35</v>
      </c>
      <c r="P4763">
        <v>1077</v>
      </c>
      <c r="Q4763">
        <v>0</v>
      </c>
      <c r="R4763">
        <v>0</v>
      </c>
      <c r="S4763">
        <v>0</v>
      </c>
      <c r="T4763">
        <v>0</v>
      </c>
      <c r="U4763">
        <v>13.163888999999999</v>
      </c>
      <c r="V4763">
        <v>405.07166699999999</v>
      </c>
      <c r="W4763">
        <v>0</v>
      </c>
      <c r="X4763">
        <v>0</v>
      </c>
      <c r="Y4763">
        <v>0</v>
      </c>
      <c r="Z4763">
        <v>0</v>
      </c>
    </row>
    <row r="4764" spans="1:26" x14ac:dyDescent="0.25">
      <c r="A4764">
        <v>2181151</v>
      </c>
      <c r="B4764">
        <v>1</v>
      </c>
      <c r="C4764" t="s">
        <v>76</v>
      </c>
      <c r="D4764" t="s">
        <v>105</v>
      </c>
      <c r="E4764" t="s">
        <v>126</v>
      </c>
      <c r="F4764" t="s">
        <v>13858</v>
      </c>
      <c r="G4764" t="s">
        <v>128</v>
      </c>
      <c r="H4764" t="s">
        <v>46</v>
      </c>
      <c r="I4764" t="s">
        <v>129</v>
      </c>
      <c r="J4764" t="s">
        <v>130</v>
      </c>
      <c r="K4764" t="s">
        <v>131</v>
      </c>
      <c r="L4764" t="s">
        <v>13859</v>
      </c>
      <c r="M4764" t="s">
        <v>13860</v>
      </c>
      <c r="N4764">
        <v>0.514444444</v>
      </c>
      <c r="O4764">
        <v>0</v>
      </c>
      <c r="P4764">
        <v>0</v>
      </c>
      <c r="Q4764">
        <v>0</v>
      </c>
      <c r="R4764">
        <v>64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32.924444000000001</v>
      </c>
      <c r="Y4764">
        <v>0</v>
      </c>
      <c r="Z4764">
        <v>0</v>
      </c>
    </row>
    <row r="4765" spans="1:26" x14ac:dyDescent="0.25">
      <c r="A4765">
        <v>2181141</v>
      </c>
      <c r="B4765">
        <v>1</v>
      </c>
      <c r="C4765" t="s">
        <v>76</v>
      </c>
      <c r="D4765" t="s">
        <v>92</v>
      </c>
      <c r="E4765" t="s">
        <v>181</v>
      </c>
      <c r="F4765" t="s">
        <v>13861</v>
      </c>
      <c r="G4765" t="s">
        <v>183</v>
      </c>
      <c r="H4765" t="s">
        <v>46</v>
      </c>
      <c r="I4765" t="s">
        <v>129</v>
      </c>
      <c r="J4765" t="s">
        <v>130</v>
      </c>
      <c r="K4765" t="s">
        <v>131</v>
      </c>
      <c r="L4765" t="s">
        <v>13862</v>
      </c>
      <c r="M4765" t="s">
        <v>13863</v>
      </c>
      <c r="N4765">
        <v>4.335555555</v>
      </c>
      <c r="O4765">
        <v>0</v>
      </c>
      <c r="P4765">
        <v>0</v>
      </c>
      <c r="Q4765">
        <v>0</v>
      </c>
      <c r="R4765">
        <v>5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21.677778</v>
      </c>
      <c r="Y4765">
        <v>0</v>
      </c>
      <c r="Z4765">
        <v>0</v>
      </c>
    </row>
    <row r="4766" spans="1:26" x14ac:dyDescent="0.25">
      <c r="A4766">
        <v>2181140</v>
      </c>
      <c r="B4766">
        <v>1</v>
      </c>
      <c r="C4766" t="s">
        <v>77</v>
      </c>
      <c r="D4766" t="s">
        <v>111</v>
      </c>
      <c r="E4766" t="s">
        <v>143</v>
      </c>
      <c r="F4766" t="s">
        <v>13864</v>
      </c>
      <c r="G4766" t="s">
        <v>145</v>
      </c>
      <c r="H4766" t="s">
        <v>47</v>
      </c>
      <c r="I4766" t="s">
        <v>129</v>
      </c>
      <c r="J4766" t="s">
        <v>130</v>
      </c>
      <c r="K4766" t="s">
        <v>131</v>
      </c>
      <c r="L4766" t="s">
        <v>13865</v>
      </c>
      <c r="M4766" t="s">
        <v>13866</v>
      </c>
      <c r="N4766">
        <v>1.690833333</v>
      </c>
      <c r="O4766">
        <v>0</v>
      </c>
      <c r="P4766">
        <v>0</v>
      </c>
      <c r="Q4766">
        <v>0</v>
      </c>
      <c r="R4766">
        <v>0</v>
      </c>
      <c r="S4766">
        <v>1</v>
      </c>
      <c r="T4766">
        <v>65</v>
      </c>
      <c r="U4766">
        <v>0</v>
      </c>
      <c r="V4766">
        <v>0</v>
      </c>
      <c r="W4766">
        <v>0</v>
      </c>
      <c r="X4766">
        <v>0</v>
      </c>
      <c r="Y4766">
        <v>1.690833</v>
      </c>
      <c r="Z4766">
        <v>109.904167</v>
      </c>
    </row>
    <row r="4767" spans="1:26" x14ac:dyDescent="0.25">
      <c r="A4767">
        <v>2181142</v>
      </c>
      <c r="B4767">
        <v>1</v>
      </c>
      <c r="C4767" t="s">
        <v>77</v>
      </c>
      <c r="D4767" t="s">
        <v>116</v>
      </c>
      <c r="E4767" t="s">
        <v>181</v>
      </c>
      <c r="F4767" t="s">
        <v>13867</v>
      </c>
      <c r="G4767" t="s">
        <v>194</v>
      </c>
      <c r="H4767" t="s">
        <v>46</v>
      </c>
      <c r="I4767" t="s">
        <v>129</v>
      </c>
      <c r="J4767" t="s">
        <v>130</v>
      </c>
      <c r="K4767" t="s">
        <v>131</v>
      </c>
      <c r="L4767" t="s">
        <v>13865</v>
      </c>
      <c r="M4767" t="s">
        <v>13868</v>
      </c>
      <c r="N4767">
        <v>1.833611111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1.8336110000000001</v>
      </c>
      <c r="W4767">
        <v>0</v>
      </c>
      <c r="X4767">
        <v>0</v>
      </c>
      <c r="Y4767">
        <v>0</v>
      </c>
      <c r="Z4767">
        <v>0</v>
      </c>
    </row>
    <row r="4768" spans="1:26" x14ac:dyDescent="0.25">
      <c r="A4768">
        <v>2181154</v>
      </c>
      <c r="B4768">
        <v>1</v>
      </c>
      <c r="C4768" t="s">
        <v>76</v>
      </c>
      <c r="D4768" t="s">
        <v>100</v>
      </c>
      <c r="E4768" t="s">
        <v>181</v>
      </c>
      <c r="F4768" t="s">
        <v>13869</v>
      </c>
      <c r="G4768" t="s">
        <v>194</v>
      </c>
      <c r="H4768" t="s">
        <v>46</v>
      </c>
      <c r="I4768" t="s">
        <v>129</v>
      </c>
      <c r="J4768" t="s">
        <v>130</v>
      </c>
      <c r="K4768" t="s">
        <v>131</v>
      </c>
      <c r="L4768" t="s">
        <v>13870</v>
      </c>
      <c r="M4768" t="s">
        <v>13871</v>
      </c>
      <c r="N4768">
        <v>12.37</v>
      </c>
      <c r="O4768">
        <v>0</v>
      </c>
      <c r="P4768">
        <v>1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12.37</v>
      </c>
      <c r="W4768">
        <v>0</v>
      </c>
      <c r="X4768">
        <v>0</v>
      </c>
      <c r="Y4768">
        <v>0</v>
      </c>
      <c r="Z4768">
        <v>0</v>
      </c>
    </row>
    <row r="4769" spans="1:26" x14ac:dyDescent="0.25">
      <c r="A4769">
        <v>2181167</v>
      </c>
      <c r="B4769">
        <v>1</v>
      </c>
      <c r="C4769" t="s">
        <v>77</v>
      </c>
      <c r="D4769" t="s">
        <v>111</v>
      </c>
      <c r="E4769" t="s">
        <v>143</v>
      </c>
      <c r="F4769" t="s">
        <v>13872</v>
      </c>
      <c r="G4769" t="s">
        <v>145</v>
      </c>
      <c r="H4769" t="s">
        <v>47</v>
      </c>
      <c r="I4769" t="s">
        <v>129</v>
      </c>
      <c r="J4769" t="s">
        <v>130</v>
      </c>
      <c r="K4769" t="s">
        <v>131</v>
      </c>
      <c r="L4769" t="s">
        <v>13873</v>
      </c>
      <c r="M4769" t="s">
        <v>13874</v>
      </c>
      <c r="N4769">
        <v>5.6091666660000001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17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95.355833000000004</v>
      </c>
    </row>
    <row r="4770" spans="1:26" x14ac:dyDescent="0.25">
      <c r="A4770">
        <v>2181180</v>
      </c>
      <c r="B4770">
        <v>1</v>
      </c>
      <c r="C4770" t="s">
        <v>76</v>
      </c>
      <c r="D4770" t="s">
        <v>88</v>
      </c>
      <c r="E4770" t="s">
        <v>181</v>
      </c>
      <c r="F4770" t="s">
        <v>13875</v>
      </c>
      <c r="G4770" t="s">
        <v>183</v>
      </c>
      <c r="H4770" t="s">
        <v>46</v>
      </c>
      <c r="I4770" t="s">
        <v>129</v>
      </c>
      <c r="J4770" t="s">
        <v>130</v>
      </c>
      <c r="K4770" t="s">
        <v>131</v>
      </c>
      <c r="L4770" t="s">
        <v>13876</v>
      </c>
      <c r="M4770" t="s">
        <v>13877</v>
      </c>
      <c r="N4770">
        <v>8.2355555549999995</v>
      </c>
      <c r="O4770">
        <v>0</v>
      </c>
      <c r="P4770">
        <v>2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16.471111000000001</v>
      </c>
      <c r="W4770">
        <v>0</v>
      </c>
      <c r="X4770">
        <v>0</v>
      </c>
      <c r="Y4770">
        <v>0</v>
      </c>
      <c r="Z4770">
        <v>0</v>
      </c>
    </row>
    <row r="4771" spans="1:26" x14ac:dyDescent="0.25">
      <c r="A4771">
        <v>2181175</v>
      </c>
      <c r="B4771">
        <v>1</v>
      </c>
      <c r="C4771" t="s">
        <v>76</v>
      </c>
      <c r="D4771" t="s">
        <v>99</v>
      </c>
      <c r="E4771" t="s">
        <v>181</v>
      </c>
      <c r="F4771" t="s">
        <v>13878</v>
      </c>
      <c r="G4771" t="s">
        <v>194</v>
      </c>
      <c r="H4771" t="s">
        <v>46</v>
      </c>
      <c r="I4771" t="s">
        <v>129</v>
      </c>
      <c r="J4771" t="s">
        <v>130</v>
      </c>
      <c r="K4771" t="s">
        <v>131</v>
      </c>
      <c r="L4771" t="s">
        <v>13879</v>
      </c>
      <c r="M4771" t="s">
        <v>13880</v>
      </c>
      <c r="N4771">
        <v>0.80027777700000002</v>
      </c>
      <c r="O4771">
        <v>0</v>
      </c>
      <c r="P4771">
        <v>2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1.6005560000000001</v>
      </c>
      <c r="W4771">
        <v>0</v>
      </c>
      <c r="X4771">
        <v>0</v>
      </c>
      <c r="Y4771">
        <v>0</v>
      </c>
      <c r="Z4771">
        <v>0</v>
      </c>
    </row>
    <row r="4772" spans="1:26" x14ac:dyDescent="0.25">
      <c r="A4772">
        <v>2181153</v>
      </c>
      <c r="B4772">
        <v>1</v>
      </c>
      <c r="C4772" t="s">
        <v>76</v>
      </c>
      <c r="D4772" t="s">
        <v>93</v>
      </c>
      <c r="E4772" t="s">
        <v>181</v>
      </c>
      <c r="F4772" t="s">
        <v>13881</v>
      </c>
      <c r="G4772" t="s">
        <v>194</v>
      </c>
      <c r="H4772" t="s">
        <v>46</v>
      </c>
      <c r="I4772" t="s">
        <v>129</v>
      </c>
      <c r="J4772" t="s">
        <v>130</v>
      </c>
      <c r="K4772" t="s">
        <v>131</v>
      </c>
      <c r="L4772" t="s">
        <v>13882</v>
      </c>
      <c r="M4772" t="s">
        <v>13883</v>
      </c>
      <c r="N4772">
        <v>1.6369444440000001</v>
      </c>
      <c r="O4772">
        <v>0</v>
      </c>
      <c r="P4772">
        <v>1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1.636944</v>
      </c>
      <c r="W4772">
        <v>0</v>
      </c>
      <c r="X4772">
        <v>0</v>
      </c>
      <c r="Y4772">
        <v>0</v>
      </c>
      <c r="Z4772">
        <v>0</v>
      </c>
    </row>
    <row r="4773" spans="1:26" x14ac:dyDescent="0.25">
      <c r="A4773">
        <v>2181152</v>
      </c>
      <c r="B4773">
        <v>1</v>
      </c>
      <c r="C4773" t="s">
        <v>76</v>
      </c>
      <c r="D4773" t="s">
        <v>83</v>
      </c>
      <c r="E4773" t="s">
        <v>181</v>
      </c>
      <c r="F4773" t="s">
        <v>13884</v>
      </c>
      <c r="G4773" t="s">
        <v>183</v>
      </c>
      <c r="H4773" t="s">
        <v>46</v>
      </c>
      <c r="I4773" t="s">
        <v>129</v>
      </c>
      <c r="J4773" t="s">
        <v>130</v>
      </c>
      <c r="K4773" t="s">
        <v>131</v>
      </c>
      <c r="L4773" t="s">
        <v>13885</v>
      </c>
      <c r="M4773" t="s">
        <v>13886</v>
      </c>
      <c r="N4773">
        <v>8.7652777769999997</v>
      </c>
      <c r="O4773">
        <v>0</v>
      </c>
      <c r="P4773">
        <v>1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8.7652780000000003</v>
      </c>
      <c r="W4773">
        <v>0</v>
      </c>
      <c r="X4773">
        <v>0</v>
      </c>
      <c r="Y4773">
        <v>0</v>
      </c>
      <c r="Z4773">
        <v>0</v>
      </c>
    </row>
    <row r="4774" spans="1:26" x14ac:dyDescent="0.25">
      <c r="A4774">
        <v>2181164</v>
      </c>
      <c r="B4774">
        <v>1</v>
      </c>
      <c r="C4774" t="s">
        <v>76</v>
      </c>
      <c r="D4774" t="s">
        <v>100</v>
      </c>
      <c r="E4774" t="s">
        <v>126</v>
      </c>
      <c r="F4774" t="s">
        <v>13887</v>
      </c>
      <c r="G4774" t="s">
        <v>128</v>
      </c>
      <c r="H4774" t="s">
        <v>46</v>
      </c>
      <c r="I4774" t="s">
        <v>129</v>
      </c>
      <c r="J4774" t="s">
        <v>130</v>
      </c>
      <c r="K4774" t="s">
        <v>131</v>
      </c>
      <c r="L4774" t="s">
        <v>13888</v>
      </c>
      <c r="M4774" t="s">
        <v>13889</v>
      </c>
      <c r="N4774">
        <v>2.9697222220000001</v>
      </c>
      <c r="O4774">
        <v>0</v>
      </c>
      <c r="P4774">
        <v>2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5.9394439999999999</v>
      </c>
      <c r="W4774">
        <v>0</v>
      </c>
      <c r="X4774">
        <v>0</v>
      </c>
      <c r="Y4774">
        <v>0</v>
      </c>
      <c r="Z4774">
        <v>0</v>
      </c>
    </row>
    <row r="4775" spans="1:26" x14ac:dyDescent="0.25">
      <c r="A4775">
        <v>2181156</v>
      </c>
      <c r="B4775">
        <v>1</v>
      </c>
      <c r="C4775" t="s">
        <v>77</v>
      </c>
      <c r="D4775" t="s">
        <v>124</v>
      </c>
      <c r="E4775" t="s">
        <v>126</v>
      </c>
      <c r="F4775" t="s">
        <v>13890</v>
      </c>
      <c r="G4775" t="s">
        <v>128</v>
      </c>
      <c r="H4775" t="s">
        <v>46</v>
      </c>
      <c r="I4775" t="s">
        <v>129</v>
      </c>
      <c r="J4775" t="s">
        <v>130</v>
      </c>
      <c r="K4775" t="s">
        <v>131</v>
      </c>
      <c r="L4775" t="s">
        <v>13891</v>
      </c>
      <c r="M4775" t="s">
        <v>13892</v>
      </c>
      <c r="N4775">
        <v>3.0408333330000001</v>
      </c>
      <c r="O4775">
        <v>0</v>
      </c>
      <c r="P4775">
        <v>35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106.42916700000001</v>
      </c>
      <c r="W4775">
        <v>0</v>
      </c>
      <c r="X4775">
        <v>0</v>
      </c>
      <c r="Y4775">
        <v>0</v>
      </c>
      <c r="Z4775">
        <v>0</v>
      </c>
    </row>
    <row r="4776" spans="1:26" x14ac:dyDescent="0.25">
      <c r="A4776">
        <v>2181188</v>
      </c>
      <c r="B4776">
        <v>1</v>
      </c>
      <c r="C4776" t="s">
        <v>76</v>
      </c>
      <c r="D4776" t="s">
        <v>88</v>
      </c>
      <c r="E4776" t="s">
        <v>718</v>
      </c>
      <c r="F4776" t="s">
        <v>13893</v>
      </c>
      <c r="G4776" t="s">
        <v>269</v>
      </c>
      <c r="H4776" t="s">
        <v>46</v>
      </c>
      <c r="I4776" t="s">
        <v>129</v>
      </c>
      <c r="J4776" t="s">
        <v>130</v>
      </c>
      <c r="K4776" t="s">
        <v>131</v>
      </c>
      <c r="L4776" t="s">
        <v>13894</v>
      </c>
      <c r="M4776" t="s">
        <v>13895</v>
      </c>
      <c r="N4776">
        <v>5.8397222219999998</v>
      </c>
      <c r="O4776">
        <v>0</v>
      </c>
      <c r="P4776">
        <v>14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81.756111000000004</v>
      </c>
      <c r="W4776">
        <v>0</v>
      </c>
      <c r="X4776">
        <v>0</v>
      </c>
      <c r="Y4776">
        <v>0</v>
      </c>
      <c r="Z4776">
        <v>0</v>
      </c>
    </row>
    <row r="4777" spans="1:26" x14ac:dyDescent="0.25">
      <c r="A4777">
        <v>2181155</v>
      </c>
      <c r="B4777">
        <v>1</v>
      </c>
      <c r="C4777" t="s">
        <v>77</v>
      </c>
      <c r="D4777" t="s">
        <v>109</v>
      </c>
      <c r="E4777" t="s">
        <v>126</v>
      </c>
      <c r="F4777" t="s">
        <v>13896</v>
      </c>
      <c r="G4777" t="s">
        <v>140</v>
      </c>
      <c r="H4777" t="s">
        <v>46</v>
      </c>
      <c r="I4777" t="s">
        <v>129</v>
      </c>
      <c r="J4777" t="s">
        <v>130</v>
      </c>
      <c r="K4777" t="s">
        <v>131</v>
      </c>
      <c r="L4777" t="s">
        <v>13897</v>
      </c>
      <c r="M4777" t="s">
        <v>13898</v>
      </c>
      <c r="N4777">
        <v>1.3186111110000001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1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1.318611</v>
      </c>
    </row>
    <row r="4778" spans="1:26" x14ac:dyDescent="0.25">
      <c r="A4778">
        <v>2181150</v>
      </c>
      <c r="B4778">
        <v>1</v>
      </c>
      <c r="C4778" t="s">
        <v>77</v>
      </c>
      <c r="D4778" t="s">
        <v>119</v>
      </c>
      <c r="E4778" t="s">
        <v>143</v>
      </c>
      <c r="F4778" t="s">
        <v>13899</v>
      </c>
      <c r="G4778" t="s">
        <v>366</v>
      </c>
      <c r="H4778" t="s">
        <v>47</v>
      </c>
      <c r="I4778" t="s">
        <v>129</v>
      </c>
      <c r="J4778" t="s">
        <v>130</v>
      </c>
      <c r="K4778" t="s">
        <v>251</v>
      </c>
      <c r="L4778" t="s">
        <v>13900</v>
      </c>
      <c r="M4778" t="s">
        <v>13901</v>
      </c>
      <c r="N4778">
        <v>6.5020194440000001</v>
      </c>
      <c r="O4778">
        <v>1</v>
      </c>
      <c r="P4778">
        <v>730</v>
      </c>
      <c r="Q4778">
        <v>0</v>
      </c>
      <c r="R4778">
        <v>0</v>
      </c>
      <c r="S4778">
        <v>0</v>
      </c>
      <c r="T4778">
        <v>0</v>
      </c>
      <c r="U4778">
        <v>6.5020189999999998</v>
      </c>
      <c r="V4778">
        <v>4746.4741940000004</v>
      </c>
      <c r="W4778">
        <v>0</v>
      </c>
      <c r="X4778">
        <v>0</v>
      </c>
      <c r="Y4778">
        <v>0</v>
      </c>
      <c r="Z4778">
        <v>0</v>
      </c>
    </row>
    <row r="4779" spans="1:26" x14ac:dyDescent="0.25">
      <c r="A4779">
        <v>2181159</v>
      </c>
      <c r="B4779">
        <v>1</v>
      </c>
      <c r="C4779" t="s">
        <v>77</v>
      </c>
      <c r="D4779" t="s">
        <v>124</v>
      </c>
      <c r="E4779" t="s">
        <v>181</v>
      </c>
      <c r="F4779" t="s">
        <v>13902</v>
      </c>
      <c r="G4779" t="s">
        <v>287</v>
      </c>
      <c r="H4779" t="s">
        <v>46</v>
      </c>
      <c r="I4779" t="s">
        <v>129</v>
      </c>
      <c r="J4779" t="s">
        <v>130</v>
      </c>
      <c r="K4779" t="s">
        <v>131</v>
      </c>
      <c r="L4779" t="s">
        <v>13903</v>
      </c>
      <c r="M4779" t="s">
        <v>13904</v>
      </c>
      <c r="N4779">
        <v>3.4111111109999999</v>
      </c>
      <c r="O4779">
        <v>0</v>
      </c>
      <c r="P4779">
        <v>11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37.522221999999999</v>
      </c>
      <c r="W4779">
        <v>0</v>
      </c>
      <c r="X4779">
        <v>0</v>
      </c>
      <c r="Y4779">
        <v>0</v>
      </c>
      <c r="Z4779">
        <v>0</v>
      </c>
    </row>
    <row r="4780" spans="1:26" x14ac:dyDescent="0.25">
      <c r="A4780">
        <v>2181177</v>
      </c>
      <c r="B4780">
        <v>1</v>
      </c>
      <c r="C4780" t="s">
        <v>76</v>
      </c>
      <c r="D4780" t="s">
        <v>100</v>
      </c>
      <c r="E4780" t="s">
        <v>126</v>
      </c>
      <c r="F4780" t="s">
        <v>13905</v>
      </c>
      <c r="G4780" t="s">
        <v>128</v>
      </c>
      <c r="H4780" t="s">
        <v>46</v>
      </c>
      <c r="I4780" t="s">
        <v>129</v>
      </c>
      <c r="J4780" t="s">
        <v>130</v>
      </c>
      <c r="K4780" t="s">
        <v>131</v>
      </c>
      <c r="L4780" t="s">
        <v>13906</v>
      </c>
      <c r="M4780" t="s">
        <v>13907</v>
      </c>
      <c r="N4780">
        <v>5.0552777769999997</v>
      </c>
      <c r="O4780">
        <v>0</v>
      </c>
      <c r="P4780">
        <v>1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5.0552780000000004</v>
      </c>
      <c r="W4780">
        <v>0</v>
      </c>
      <c r="X4780">
        <v>0</v>
      </c>
      <c r="Y4780">
        <v>0</v>
      </c>
      <c r="Z4780">
        <v>0</v>
      </c>
    </row>
    <row r="4781" spans="1:26" x14ac:dyDescent="0.25">
      <c r="A4781">
        <v>2181158</v>
      </c>
      <c r="B4781">
        <v>1</v>
      </c>
      <c r="C4781" t="s">
        <v>76</v>
      </c>
      <c r="D4781" t="s">
        <v>104</v>
      </c>
      <c r="E4781" t="s">
        <v>143</v>
      </c>
      <c r="F4781" t="s">
        <v>13908</v>
      </c>
      <c r="G4781" t="s">
        <v>418</v>
      </c>
      <c r="H4781" t="s">
        <v>47</v>
      </c>
      <c r="I4781" t="s">
        <v>129</v>
      </c>
      <c r="J4781" t="s">
        <v>130</v>
      </c>
      <c r="K4781" t="s">
        <v>251</v>
      </c>
      <c r="L4781" t="s">
        <v>13909</v>
      </c>
      <c r="M4781" t="s">
        <v>13910</v>
      </c>
      <c r="N4781">
        <v>8.3941666660000003</v>
      </c>
      <c r="O4781">
        <v>0</v>
      </c>
      <c r="P4781">
        <v>0</v>
      </c>
      <c r="Q4781">
        <v>1</v>
      </c>
      <c r="R4781">
        <v>77</v>
      </c>
      <c r="S4781">
        <v>0</v>
      </c>
      <c r="T4781">
        <v>0</v>
      </c>
      <c r="U4781">
        <v>0</v>
      </c>
      <c r="V4781">
        <v>0</v>
      </c>
      <c r="W4781">
        <v>8.3941669999999995</v>
      </c>
      <c r="X4781">
        <v>646.35083299999997</v>
      </c>
      <c r="Y4781">
        <v>0</v>
      </c>
      <c r="Z4781">
        <v>0</v>
      </c>
    </row>
    <row r="4782" spans="1:26" x14ac:dyDescent="0.25">
      <c r="A4782">
        <v>2181183</v>
      </c>
      <c r="B4782">
        <v>1</v>
      </c>
      <c r="C4782" t="s">
        <v>76</v>
      </c>
      <c r="D4782" t="s">
        <v>86</v>
      </c>
      <c r="E4782" t="s">
        <v>143</v>
      </c>
      <c r="F4782" t="s">
        <v>13911</v>
      </c>
      <c r="G4782" t="s">
        <v>366</v>
      </c>
      <c r="H4782" t="s">
        <v>47</v>
      </c>
      <c r="I4782" t="s">
        <v>129</v>
      </c>
      <c r="J4782" t="s">
        <v>130</v>
      </c>
      <c r="K4782" t="s">
        <v>251</v>
      </c>
      <c r="L4782" t="s">
        <v>13912</v>
      </c>
      <c r="M4782" t="s">
        <v>13913</v>
      </c>
      <c r="N4782">
        <v>5.5641666660000002</v>
      </c>
      <c r="O4782">
        <v>1</v>
      </c>
      <c r="P4782">
        <v>753</v>
      </c>
      <c r="Q4782">
        <v>0</v>
      </c>
      <c r="R4782">
        <v>0</v>
      </c>
      <c r="S4782">
        <v>0</v>
      </c>
      <c r="T4782">
        <v>0</v>
      </c>
      <c r="U4782">
        <v>5.5641670000000003</v>
      </c>
      <c r="V4782">
        <v>4189.8174989999998</v>
      </c>
      <c r="W4782">
        <v>0</v>
      </c>
      <c r="X4782">
        <v>0</v>
      </c>
      <c r="Y4782">
        <v>0</v>
      </c>
      <c r="Z4782">
        <v>0</v>
      </c>
    </row>
    <row r="4783" spans="1:26" x14ac:dyDescent="0.25">
      <c r="A4783">
        <v>2181166</v>
      </c>
      <c r="B4783">
        <v>1</v>
      </c>
      <c r="C4783" t="s">
        <v>76</v>
      </c>
      <c r="D4783" t="s">
        <v>81</v>
      </c>
      <c r="E4783" t="s">
        <v>181</v>
      </c>
      <c r="F4783" t="s">
        <v>13914</v>
      </c>
      <c r="G4783" t="s">
        <v>194</v>
      </c>
      <c r="H4783" t="s">
        <v>46</v>
      </c>
      <c r="I4783" t="s">
        <v>129</v>
      </c>
      <c r="J4783" t="s">
        <v>130</v>
      </c>
      <c r="K4783" t="s">
        <v>131</v>
      </c>
      <c r="L4783" t="s">
        <v>13915</v>
      </c>
      <c r="M4783" t="s">
        <v>13916</v>
      </c>
      <c r="N4783">
        <v>7.1561111110000004</v>
      </c>
      <c r="O4783">
        <v>0</v>
      </c>
      <c r="P4783">
        <v>6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42.936667</v>
      </c>
      <c r="W4783">
        <v>0</v>
      </c>
      <c r="X4783">
        <v>0</v>
      </c>
      <c r="Y4783">
        <v>0</v>
      </c>
      <c r="Z4783">
        <v>0</v>
      </c>
    </row>
    <row r="4784" spans="1:26" x14ac:dyDescent="0.25">
      <c r="A4784">
        <v>2181200</v>
      </c>
      <c r="B4784">
        <v>1</v>
      </c>
      <c r="C4784" t="s">
        <v>76</v>
      </c>
      <c r="D4784" t="s">
        <v>88</v>
      </c>
      <c r="E4784" t="s">
        <v>181</v>
      </c>
      <c r="F4784" t="s">
        <v>13917</v>
      </c>
      <c r="G4784" t="s">
        <v>287</v>
      </c>
      <c r="H4784" t="s">
        <v>46</v>
      </c>
      <c r="I4784" t="s">
        <v>129</v>
      </c>
      <c r="J4784" t="s">
        <v>130</v>
      </c>
      <c r="K4784" t="s">
        <v>131</v>
      </c>
      <c r="L4784" t="s">
        <v>13918</v>
      </c>
      <c r="M4784" t="s">
        <v>13919</v>
      </c>
      <c r="N4784">
        <v>8.3441666659999996</v>
      </c>
      <c r="O4784">
        <v>0</v>
      </c>
      <c r="P4784">
        <v>1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8.3441670000000006</v>
      </c>
      <c r="W4784">
        <v>0</v>
      </c>
      <c r="X4784">
        <v>0</v>
      </c>
      <c r="Y4784">
        <v>0</v>
      </c>
      <c r="Z4784">
        <v>0</v>
      </c>
    </row>
    <row r="4785" spans="1:26" x14ac:dyDescent="0.25">
      <c r="A4785">
        <v>2181160</v>
      </c>
      <c r="B4785">
        <v>1</v>
      </c>
      <c r="C4785" t="s">
        <v>77</v>
      </c>
      <c r="D4785" t="s">
        <v>118</v>
      </c>
      <c r="E4785" t="s">
        <v>143</v>
      </c>
      <c r="F4785" t="s">
        <v>13920</v>
      </c>
      <c r="G4785" t="s">
        <v>418</v>
      </c>
      <c r="H4785" t="s">
        <v>47</v>
      </c>
      <c r="I4785" t="s">
        <v>129</v>
      </c>
      <c r="J4785" t="s">
        <v>130</v>
      </c>
      <c r="K4785" t="s">
        <v>251</v>
      </c>
      <c r="L4785" t="s">
        <v>13921</v>
      </c>
      <c r="M4785" t="s">
        <v>13922</v>
      </c>
      <c r="N4785">
        <v>3.5531674999999998</v>
      </c>
      <c r="O4785">
        <v>1</v>
      </c>
      <c r="P4785">
        <v>328</v>
      </c>
      <c r="Q4785">
        <v>0</v>
      </c>
      <c r="R4785">
        <v>0</v>
      </c>
      <c r="S4785">
        <v>0</v>
      </c>
      <c r="T4785">
        <v>0</v>
      </c>
      <c r="U4785">
        <v>3.5531679999999999</v>
      </c>
      <c r="V4785">
        <v>1165.43894</v>
      </c>
      <c r="W4785">
        <v>0</v>
      </c>
      <c r="X4785">
        <v>0</v>
      </c>
      <c r="Y4785">
        <v>0</v>
      </c>
      <c r="Z4785">
        <v>0</v>
      </c>
    </row>
    <row r="4786" spans="1:26" x14ac:dyDescent="0.25">
      <c r="A4786">
        <v>2181162</v>
      </c>
      <c r="B4786">
        <v>1</v>
      </c>
      <c r="C4786" t="s">
        <v>77</v>
      </c>
      <c r="D4786" t="s">
        <v>119</v>
      </c>
      <c r="E4786" t="s">
        <v>126</v>
      </c>
      <c r="F4786" t="s">
        <v>13923</v>
      </c>
      <c r="G4786" t="s">
        <v>418</v>
      </c>
      <c r="H4786" t="s">
        <v>46</v>
      </c>
      <c r="I4786" t="s">
        <v>129</v>
      </c>
      <c r="J4786" t="s">
        <v>130</v>
      </c>
      <c r="K4786" t="s">
        <v>251</v>
      </c>
      <c r="L4786" t="s">
        <v>13924</v>
      </c>
      <c r="M4786" t="s">
        <v>13925</v>
      </c>
      <c r="N4786">
        <v>8.4037877769999998</v>
      </c>
      <c r="O4786">
        <v>0</v>
      </c>
      <c r="P4786">
        <v>48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403.38181300000002</v>
      </c>
      <c r="W4786">
        <v>0</v>
      </c>
      <c r="X4786">
        <v>0</v>
      </c>
      <c r="Y4786">
        <v>0</v>
      </c>
      <c r="Z4786">
        <v>0</v>
      </c>
    </row>
    <row r="4787" spans="1:26" x14ac:dyDescent="0.25">
      <c r="A4787">
        <v>2181168</v>
      </c>
      <c r="B4787">
        <v>1</v>
      </c>
      <c r="C4787" t="s">
        <v>77</v>
      </c>
      <c r="D4787" t="s">
        <v>119</v>
      </c>
      <c r="E4787" t="s">
        <v>126</v>
      </c>
      <c r="F4787" t="s">
        <v>13926</v>
      </c>
      <c r="G4787" t="s">
        <v>140</v>
      </c>
      <c r="H4787" t="s">
        <v>46</v>
      </c>
      <c r="I4787" t="s">
        <v>129</v>
      </c>
      <c r="J4787" t="s">
        <v>130</v>
      </c>
      <c r="K4787" t="s">
        <v>131</v>
      </c>
      <c r="L4787" t="s">
        <v>13927</v>
      </c>
      <c r="M4787" t="s">
        <v>13928</v>
      </c>
      <c r="N4787">
        <v>8.1913888880000005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18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147.44499999999999</v>
      </c>
    </row>
    <row r="4788" spans="1:26" x14ac:dyDescent="0.25">
      <c r="A4788">
        <v>2181171</v>
      </c>
      <c r="B4788">
        <v>1</v>
      </c>
      <c r="C4788" t="s">
        <v>77</v>
      </c>
      <c r="D4788" t="s">
        <v>124</v>
      </c>
      <c r="E4788" t="s">
        <v>181</v>
      </c>
      <c r="F4788" t="s">
        <v>13929</v>
      </c>
      <c r="G4788" t="s">
        <v>194</v>
      </c>
      <c r="H4788" t="s">
        <v>46</v>
      </c>
      <c r="I4788" t="s">
        <v>129</v>
      </c>
      <c r="J4788" t="s">
        <v>130</v>
      </c>
      <c r="K4788" t="s">
        <v>131</v>
      </c>
      <c r="L4788" t="s">
        <v>13930</v>
      </c>
      <c r="M4788" t="s">
        <v>13931</v>
      </c>
      <c r="N4788">
        <v>9.4419444440000007</v>
      </c>
      <c r="O4788">
        <v>0</v>
      </c>
      <c r="P4788">
        <v>4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37.767778</v>
      </c>
      <c r="W4788">
        <v>0</v>
      </c>
      <c r="X4788">
        <v>0</v>
      </c>
      <c r="Y4788">
        <v>0</v>
      </c>
      <c r="Z4788">
        <v>0</v>
      </c>
    </row>
    <row r="4789" spans="1:26" x14ac:dyDescent="0.25">
      <c r="A4789">
        <v>2181174</v>
      </c>
      <c r="B4789">
        <v>1</v>
      </c>
      <c r="C4789" t="s">
        <v>76</v>
      </c>
      <c r="D4789" t="s">
        <v>97</v>
      </c>
      <c r="E4789" t="s">
        <v>143</v>
      </c>
      <c r="F4789" t="s">
        <v>13932</v>
      </c>
      <c r="G4789" t="s">
        <v>366</v>
      </c>
      <c r="H4789" t="s">
        <v>47</v>
      </c>
      <c r="I4789" t="s">
        <v>129</v>
      </c>
      <c r="J4789" t="s">
        <v>130</v>
      </c>
      <c r="K4789" t="s">
        <v>251</v>
      </c>
      <c r="L4789" t="s">
        <v>13933</v>
      </c>
      <c r="M4789" t="s">
        <v>13934</v>
      </c>
      <c r="N4789">
        <v>8.2307861110000005</v>
      </c>
      <c r="O4789">
        <v>1</v>
      </c>
      <c r="P4789">
        <v>590</v>
      </c>
      <c r="Q4789">
        <v>0</v>
      </c>
      <c r="R4789">
        <v>0</v>
      </c>
      <c r="S4789">
        <v>0</v>
      </c>
      <c r="T4789">
        <v>0</v>
      </c>
      <c r="U4789">
        <v>8.2307860000000002</v>
      </c>
      <c r="V4789">
        <v>4856.1638050000001</v>
      </c>
      <c r="W4789">
        <v>0</v>
      </c>
      <c r="X4789">
        <v>0</v>
      </c>
      <c r="Y4789">
        <v>0</v>
      </c>
      <c r="Z4789">
        <v>0</v>
      </c>
    </row>
    <row r="4790" spans="1:26" x14ac:dyDescent="0.25">
      <c r="A4790">
        <v>2181187</v>
      </c>
      <c r="B4790">
        <v>1</v>
      </c>
      <c r="C4790" t="s">
        <v>77</v>
      </c>
      <c r="D4790" t="s">
        <v>124</v>
      </c>
      <c r="E4790" t="s">
        <v>126</v>
      </c>
      <c r="F4790" t="s">
        <v>13935</v>
      </c>
      <c r="G4790" t="s">
        <v>128</v>
      </c>
      <c r="H4790" t="s">
        <v>46</v>
      </c>
      <c r="I4790" t="s">
        <v>129</v>
      </c>
      <c r="J4790" t="s">
        <v>130</v>
      </c>
      <c r="K4790" t="s">
        <v>131</v>
      </c>
      <c r="L4790" t="s">
        <v>13936</v>
      </c>
      <c r="M4790" t="s">
        <v>13937</v>
      </c>
      <c r="N4790">
        <v>2.9908333329999999</v>
      </c>
      <c r="O4790">
        <v>0</v>
      </c>
      <c r="P4790">
        <v>5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14.954167</v>
      </c>
      <c r="W4790">
        <v>0</v>
      </c>
      <c r="X4790">
        <v>0</v>
      </c>
      <c r="Y4790">
        <v>0</v>
      </c>
      <c r="Z4790">
        <v>0</v>
      </c>
    </row>
    <row r="4791" spans="1:26" x14ac:dyDescent="0.25">
      <c r="A4791">
        <v>2181206</v>
      </c>
      <c r="B4791">
        <v>1</v>
      </c>
      <c r="C4791" t="s">
        <v>76</v>
      </c>
      <c r="D4791" t="s">
        <v>94</v>
      </c>
      <c r="E4791" t="s">
        <v>181</v>
      </c>
      <c r="F4791" t="s">
        <v>13938</v>
      </c>
      <c r="G4791" t="s">
        <v>194</v>
      </c>
      <c r="H4791" t="s">
        <v>46</v>
      </c>
      <c r="I4791" t="s">
        <v>129</v>
      </c>
      <c r="J4791" t="s">
        <v>130</v>
      </c>
      <c r="K4791" t="s">
        <v>131</v>
      </c>
      <c r="L4791" t="s">
        <v>13939</v>
      </c>
      <c r="M4791" t="s">
        <v>13940</v>
      </c>
      <c r="N4791">
        <v>2.1577777770000002</v>
      </c>
      <c r="O4791">
        <v>0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2.157778</v>
      </c>
      <c r="Y4791">
        <v>0</v>
      </c>
      <c r="Z4791">
        <v>0</v>
      </c>
    </row>
    <row r="4792" spans="1:26" x14ac:dyDescent="0.25">
      <c r="A4792">
        <v>2181184</v>
      </c>
      <c r="B4792">
        <v>1</v>
      </c>
      <c r="C4792" t="s">
        <v>76</v>
      </c>
      <c r="D4792" t="s">
        <v>103</v>
      </c>
      <c r="E4792" t="s">
        <v>181</v>
      </c>
      <c r="F4792" t="s">
        <v>13941</v>
      </c>
      <c r="G4792" t="s">
        <v>287</v>
      </c>
      <c r="H4792" t="s">
        <v>46</v>
      </c>
      <c r="I4792" t="s">
        <v>129</v>
      </c>
      <c r="J4792" t="s">
        <v>130</v>
      </c>
      <c r="K4792" t="s">
        <v>131</v>
      </c>
      <c r="L4792" t="s">
        <v>13942</v>
      </c>
      <c r="M4792" t="s">
        <v>13943</v>
      </c>
      <c r="N4792">
        <v>0.63277777700000004</v>
      </c>
      <c r="O4792">
        <v>0</v>
      </c>
      <c r="P4792">
        <v>0</v>
      </c>
      <c r="Q4792">
        <v>0</v>
      </c>
      <c r="R4792">
        <v>9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5.6950000000000003</v>
      </c>
      <c r="Y4792">
        <v>0</v>
      </c>
      <c r="Z4792">
        <v>0</v>
      </c>
    </row>
    <row r="4793" spans="1:26" x14ac:dyDescent="0.25">
      <c r="A4793">
        <v>2181189</v>
      </c>
      <c r="B4793">
        <v>1</v>
      </c>
      <c r="C4793" t="s">
        <v>77</v>
      </c>
      <c r="D4793" t="s">
        <v>123</v>
      </c>
      <c r="E4793" t="s">
        <v>143</v>
      </c>
      <c r="F4793" t="s">
        <v>13944</v>
      </c>
      <c r="G4793" t="s">
        <v>145</v>
      </c>
      <c r="H4793" t="s">
        <v>47</v>
      </c>
      <c r="I4793" t="s">
        <v>129</v>
      </c>
      <c r="J4793" t="s">
        <v>130</v>
      </c>
      <c r="K4793" t="s">
        <v>131</v>
      </c>
      <c r="L4793" t="s">
        <v>13945</v>
      </c>
      <c r="M4793" t="s">
        <v>13946</v>
      </c>
      <c r="N4793">
        <v>8.9833333329999991</v>
      </c>
      <c r="O4793">
        <v>15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134.75</v>
      </c>
      <c r="V4793">
        <v>0</v>
      </c>
      <c r="W4793">
        <v>0</v>
      </c>
      <c r="X4793">
        <v>0</v>
      </c>
      <c r="Y4793">
        <v>0</v>
      </c>
      <c r="Z4793">
        <v>0</v>
      </c>
    </row>
    <row r="4794" spans="1:26" x14ac:dyDescent="0.25">
      <c r="A4794">
        <v>2181186</v>
      </c>
      <c r="B4794">
        <v>1</v>
      </c>
      <c r="C4794" t="s">
        <v>77</v>
      </c>
      <c r="D4794" t="s">
        <v>112</v>
      </c>
      <c r="E4794" t="s">
        <v>134</v>
      </c>
      <c r="F4794" t="s">
        <v>13947</v>
      </c>
      <c r="G4794" t="s">
        <v>366</v>
      </c>
      <c r="H4794" t="s">
        <v>47</v>
      </c>
      <c r="I4794" t="s">
        <v>129</v>
      </c>
      <c r="J4794" t="s">
        <v>130</v>
      </c>
      <c r="K4794" t="s">
        <v>251</v>
      </c>
      <c r="L4794" t="s">
        <v>13948</v>
      </c>
      <c r="M4794" t="s">
        <v>13949</v>
      </c>
      <c r="N4794">
        <v>4.1455555549999996</v>
      </c>
      <c r="O4794">
        <v>0</v>
      </c>
      <c r="P4794">
        <v>0</v>
      </c>
      <c r="Q4794">
        <v>157</v>
      </c>
      <c r="R4794">
        <v>2759</v>
      </c>
      <c r="S4794">
        <v>8</v>
      </c>
      <c r="T4794">
        <v>844</v>
      </c>
      <c r="U4794">
        <v>0</v>
      </c>
      <c r="V4794">
        <v>0</v>
      </c>
      <c r="W4794">
        <v>650.85222199999998</v>
      </c>
      <c r="X4794">
        <v>11437.587776</v>
      </c>
      <c r="Y4794">
        <v>33.164444000000003</v>
      </c>
      <c r="Z4794">
        <v>3498.848888</v>
      </c>
    </row>
    <row r="4795" spans="1:26" x14ac:dyDescent="0.25">
      <c r="A4795">
        <v>2181196</v>
      </c>
      <c r="B4795">
        <v>1</v>
      </c>
      <c r="C4795" t="s">
        <v>76</v>
      </c>
      <c r="D4795" t="s">
        <v>89</v>
      </c>
      <c r="E4795" t="s">
        <v>181</v>
      </c>
      <c r="F4795" t="s">
        <v>13950</v>
      </c>
      <c r="G4795" t="s">
        <v>194</v>
      </c>
      <c r="H4795" t="s">
        <v>46</v>
      </c>
      <c r="I4795" t="s">
        <v>129</v>
      </c>
      <c r="J4795" t="s">
        <v>130</v>
      </c>
      <c r="K4795" t="s">
        <v>131</v>
      </c>
      <c r="L4795" t="s">
        <v>13951</v>
      </c>
      <c r="M4795" t="s">
        <v>13952</v>
      </c>
      <c r="N4795">
        <v>1.390833333</v>
      </c>
      <c r="O4795">
        <v>0</v>
      </c>
      <c r="P4795">
        <v>1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1.390833</v>
      </c>
      <c r="W4795">
        <v>0</v>
      </c>
      <c r="X4795">
        <v>0</v>
      </c>
      <c r="Y4795">
        <v>0</v>
      </c>
      <c r="Z4795">
        <v>0</v>
      </c>
    </row>
    <row r="4796" spans="1:26" x14ac:dyDescent="0.25">
      <c r="A4796">
        <v>2181197</v>
      </c>
      <c r="B4796">
        <v>1</v>
      </c>
      <c r="C4796" t="s">
        <v>76</v>
      </c>
      <c r="D4796" t="s">
        <v>88</v>
      </c>
      <c r="E4796" t="s">
        <v>181</v>
      </c>
      <c r="F4796" t="s">
        <v>13953</v>
      </c>
      <c r="G4796" t="s">
        <v>163</v>
      </c>
      <c r="H4796" t="s">
        <v>46</v>
      </c>
      <c r="I4796" t="s">
        <v>129</v>
      </c>
      <c r="J4796" t="s">
        <v>130</v>
      </c>
      <c r="K4796" t="s">
        <v>131</v>
      </c>
      <c r="L4796" t="s">
        <v>13954</v>
      </c>
      <c r="M4796" t="s">
        <v>13955</v>
      </c>
      <c r="N4796">
        <v>2.392222222</v>
      </c>
      <c r="O4796">
        <v>0</v>
      </c>
      <c r="P4796">
        <v>6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14.353332999999999</v>
      </c>
      <c r="W4796">
        <v>0</v>
      </c>
      <c r="X4796">
        <v>0</v>
      </c>
      <c r="Y4796">
        <v>0</v>
      </c>
      <c r="Z4796">
        <v>0</v>
      </c>
    </row>
    <row r="4797" spans="1:26" x14ac:dyDescent="0.25">
      <c r="A4797">
        <v>2181224</v>
      </c>
      <c r="B4797">
        <v>1</v>
      </c>
      <c r="C4797" t="s">
        <v>76</v>
      </c>
      <c r="D4797" t="s">
        <v>93</v>
      </c>
      <c r="E4797" t="s">
        <v>181</v>
      </c>
      <c r="F4797" t="s">
        <v>13956</v>
      </c>
      <c r="G4797" t="s">
        <v>183</v>
      </c>
      <c r="H4797" t="s">
        <v>46</v>
      </c>
      <c r="I4797" t="s">
        <v>129</v>
      </c>
      <c r="J4797" t="s">
        <v>130</v>
      </c>
      <c r="K4797" t="s">
        <v>131</v>
      </c>
      <c r="L4797" t="s">
        <v>13957</v>
      </c>
      <c r="M4797" t="s">
        <v>13958</v>
      </c>
      <c r="N4797">
        <v>2.6997222220000001</v>
      </c>
      <c r="O4797">
        <v>0</v>
      </c>
      <c r="P4797">
        <v>1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2.699722</v>
      </c>
      <c r="W4797">
        <v>0</v>
      </c>
      <c r="X4797">
        <v>0</v>
      </c>
      <c r="Y4797">
        <v>0</v>
      </c>
      <c r="Z4797">
        <v>0</v>
      </c>
    </row>
    <row r="4798" spans="1:26" x14ac:dyDescent="0.25">
      <c r="A4798">
        <v>2181199</v>
      </c>
      <c r="B4798">
        <v>1</v>
      </c>
      <c r="C4798" t="s">
        <v>77</v>
      </c>
      <c r="D4798" t="s">
        <v>123</v>
      </c>
      <c r="E4798" t="s">
        <v>181</v>
      </c>
      <c r="F4798" t="s">
        <v>13959</v>
      </c>
      <c r="G4798" t="s">
        <v>183</v>
      </c>
      <c r="H4798" t="s">
        <v>46</v>
      </c>
      <c r="I4798" t="s">
        <v>129</v>
      </c>
      <c r="J4798" t="s">
        <v>130</v>
      </c>
      <c r="K4798" t="s">
        <v>131</v>
      </c>
      <c r="L4798" t="s">
        <v>13960</v>
      </c>
      <c r="M4798" t="s">
        <v>13961</v>
      </c>
      <c r="N4798">
        <v>3.3516666659999999</v>
      </c>
      <c r="O4798">
        <v>0</v>
      </c>
      <c r="P4798">
        <v>11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36.868333</v>
      </c>
      <c r="W4798">
        <v>0</v>
      </c>
      <c r="X4798">
        <v>0</v>
      </c>
      <c r="Y4798">
        <v>0</v>
      </c>
      <c r="Z4798">
        <v>0</v>
      </c>
    </row>
    <row r="4799" spans="1:26" x14ac:dyDescent="0.25">
      <c r="A4799">
        <v>2181202</v>
      </c>
      <c r="B4799">
        <v>1</v>
      </c>
      <c r="C4799" t="s">
        <v>76</v>
      </c>
      <c r="D4799" t="s">
        <v>90</v>
      </c>
      <c r="E4799" t="s">
        <v>186</v>
      </c>
      <c r="F4799" t="s">
        <v>13962</v>
      </c>
      <c r="G4799" t="s">
        <v>136</v>
      </c>
      <c r="H4799" t="s">
        <v>47</v>
      </c>
      <c r="I4799" t="s">
        <v>129</v>
      </c>
      <c r="J4799" t="s">
        <v>130</v>
      </c>
      <c r="K4799" t="s">
        <v>131</v>
      </c>
      <c r="L4799" t="s">
        <v>13963</v>
      </c>
      <c r="M4799" t="s">
        <v>13964</v>
      </c>
      <c r="N4799">
        <v>0.36</v>
      </c>
      <c r="O4799">
        <v>0</v>
      </c>
      <c r="P4799">
        <v>28</v>
      </c>
      <c r="Q4799">
        <v>0</v>
      </c>
      <c r="R4799">
        <v>0</v>
      </c>
      <c r="S4799">
        <v>9</v>
      </c>
      <c r="T4799">
        <v>144</v>
      </c>
      <c r="U4799">
        <v>0</v>
      </c>
      <c r="V4799">
        <v>10.08</v>
      </c>
      <c r="W4799">
        <v>0</v>
      </c>
      <c r="X4799">
        <v>0</v>
      </c>
      <c r="Y4799">
        <v>3.24</v>
      </c>
      <c r="Z4799">
        <v>51.84</v>
      </c>
    </row>
    <row r="4800" spans="1:26" x14ac:dyDescent="0.25">
      <c r="A4800">
        <v>2181210</v>
      </c>
      <c r="B4800">
        <v>1</v>
      </c>
      <c r="C4800" t="s">
        <v>76</v>
      </c>
      <c r="D4800" t="s">
        <v>92</v>
      </c>
      <c r="E4800" t="s">
        <v>813</v>
      </c>
      <c r="F4800" t="s">
        <v>13965</v>
      </c>
      <c r="G4800" t="s">
        <v>136</v>
      </c>
      <c r="H4800" t="s">
        <v>47</v>
      </c>
      <c r="I4800" t="s">
        <v>129</v>
      </c>
      <c r="J4800" t="s">
        <v>130</v>
      </c>
      <c r="K4800" t="s">
        <v>131</v>
      </c>
      <c r="L4800" t="s">
        <v>13966</v>
      </c>
      <c r="M4800" t="s">
        <v>13967</v>
      </c>
      <c r="N4800">
        <v>1.663611111</v>
      </c>
      <c r="O4800">
        <v>0</v>
      </c>
      <c r="P4800">
        <v>0</v>
      </c>
      <c r="Q4800">
        <v>3</v>
      </c>
      <c r="R4800">
        <v>191</v>
      </c>
      <c r="S4800">
        <v>0</v>
      </c>
      <c r="T4800">
        <v>0</v>
      </c>
      <c r="U4800">
        <v>0</v>
      </c>
      <c r="V4800">
        <v>0</v>
      </c>
      <c r="W4800">
        <v>4.9908330000000003</v>
      </c>
      <c r="X4800">
        <v>317.74972200000002</v>
      </c>
      <c r="Y4800">
        <v>0</v>
      </c>
      <c r="Z4800">
        <v>0</v>
      </c>
    </row>
    <row r="4801" spans="1:26" x14ac:dyDescent="0.25">
      <c r="A4801">
        <v>2181214</v>
      </c>
      <c r="B4801">
        <v>1</v>
      </c>
      <c r="C4801" t="s">
        <v>76</v>
      </c>
      <c r="D4801" t="s">
        <v>80</v>
      </c>
      <c r="E4801" t="s">
        <v>181</v>
      </c>
      <c r="F4801" t="s">
        <v>13968</v>
      </c>
      <c r="G4801" t="s">
        <v>194</v>
      </c>
      <c r="H4801" t="s">
        <v>46</v>
      </c>
      <c r="I4801" t="s">
        <v>129</v>
      </c>
      <c r="J4801" t="s">
        <v>130</v>
      </c>
      <c r="K4801" t="s">
        <v>131</v>
      </c>
      <c r="L4801" t="s">
        <v>13969</v>
      </c>
      <c r="M4801" t="s">
        <v>13970</v>
      </c>
      <c r="N4801">
        <v>0.81805555500000005</v>
      </c>
      <c r="O4801">
        <v>0</v>
      </c>
      <c r="P4801">
        <v>3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2.454167</v>
      </c>
      <c r="W4801">
        <v>0</v>
      </c>
      <c r="X4801">
        <v>0</v>
      </c>
      <c r="Y4801">
        <v>0</v>
      </c>
      <c r="Z4801">
        <v>0</v>
      </c>
    </row>
    <row r="4802" spans="1:26" x14ac:dyDescent="0.25">
      <c r="A4802">
        <v>2181222</v>
      </c>
      <c r="B4802">
        <v>1</v>
      </c>
      <c r="C4802" t="s">
        <v>76</v>
      </c>
      <c r="D4802" t="s">
        <v>96</v>
      </c>
      <c r="E4802" t="s">
        <v>126</v>
      </c>
      <c r="F4802" t="s">
        <v>13971</v>
      </c>
      <c r="G4802" t="s">
        <v>128</v>
      </c>
      <c r="H4802" t="s">
        <v>46</v>
      </c>
      <c r="I4802" t="s">
        <v>129</v>
      </c>
      <c r="J4802" t="s">
        <v>130</v>
      </c>
      <c r="K4802" t="s">
        <v>131</v>
      </c>
      <c r="L4802" t="s">
        <v>13972</v>
      </c>
      <c r="M4802" t="s">
        <v>13973</v>
      </c>
      <c r="N4802">
        <v>2.7397222220000002</v>
      </c>
      <c r="O4802">
        <v>0</v>
      </c>
      <c r="P4802">
        <v>16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43.835555999999997</v>
      </c>
      <c r="W4802">
        <v>0</v>
      </c>
      <c r="X4802">
        <v>0</v>
      </c>
      <c r="Y4802">
        <v>0</v>
      </c>
      <c r="Z4802">
        <v>0</v>
      </c>
    </row>
    <row r="4803" spans="1:26" x14ac:dyDescent="0.25">
      <c r="A4803">
        <v>2181209</v>
      </c>
      <c r="B4803">
        <v>1</v>
      </c>
      <c r="C4803" t="s">
        <v>76</v>
      </c>
      <c r="D4803" t="s">
        <v>103</v>
      </c>
      <c r="E4803" t="s">
        <v>181</v>
      </c>
      <c r="F4803" t="s">
        <v>13974</v>
      </c>
      <c r="G4803" t="s">
        <v>194</v>
      </c>
      <c r="H4803" t="s">
        <v>46</v>
      </c>
      <c r="I4803" t="s">
        <v>129</v>
      </c>
      <c r="J4803" t="s">
        <v>130</v>
      </c>
      <c r="K4803" t="s">
        <v>131</v>
      </c>
      <c r="L4803" t="s">
        <v>13975</v>
      </c>
      <c r="M4803" t="s">
        <v>13976</v>
      </c>
      <c r="N4803">
        <v>0.70694444400000001</v>
      </c>
      <c r="O4803">
        <v>0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0.70694400000000002</v>
      </c>
      <c r="Y4803">
        <v>0</v>
      </c>
      <c r="Z4803">
        <v>0</v>
      </c>
    </row>
    <row r="4804" spans="1:26" x14ac:dyDescent="0.25">
      <c r="A4804">
        <v>2181215</v>
      </c>
      <c r="B4804">
        <v>1</v>
      </c>
      <c r="C4804" t="s">
        <v>76</v>
      </c>
      <c r="D4804" t="s">
        <v>96</v>
      </c>
      <c r="E4804" t="s">
        <v>181</v>
      </c>
      <c r="F4804" t="s">
        <v>13977</v>
      </c>
      <c r="G4804" t="s">
        <v>194</v>
      </c>
      <c r="H4804" t="s">
        <v>46</v>
      </c>
      <c r="I4804" t="s">
        <v>129</v>
      </c>
      <c r="J4804" t="s">
        <v>130</v>
      </c>
      <c r="K4804" t="s">
        <v>131</v>
      </c>
      <c r="L4804" t="s">
        <v>13978</v>
      </c>
      <c r="M4804" t="s">
        <v>13979</v>
      </c>
      <c r="N4804">
        <v>1.9838888880000001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1.983889</v>
      </c>
      <c r="W4804">
        <v>0</v>
      </c>
      <c r="X4804">
        <v>0</v>
      </c>
      <c r="Y4804">
        <v>0</v>
      </c>
      <c r="Z4804">
        <v>0</v>
      </c>
    </row>
    <row r="4805" spans="1:26" x14ac:dyDescent="0.25">
      <c r="A4805">
        <v>2181221</v>
      </c>
      <c r="B4805">
        <v>1</v>
      </c>
      <c r="C4805" t="s">
        <v>76</v>
      </c>
      <c r="D4805" t="s">
        <v>79</v>
      </c>
      <c r="E4805" t="s">
        <v>126</v>
      </c>
      <c r="F4805" t="s">
        <v>8105</v>
      </c>
      <c r="G4805" t="s">
        <v>128</v>
      </c>
      <c r="H4805" t="s">
        <v>46</v>
      </c>
      <c r="I4805" t="s">
        <v>129</v>
      </c>
      <c r="J4805" t="s">
        <v>130</v>
      </c>
      <c r="K4805" t="s">
        <v>131</v>
      </c>
      <c r="L4805" t="s">
        <v>13980</v>
      </c>
      <c r="M4805" t="s">
        <v>13981</v>
      </c>
      <c r="N4805">
        <v>0.94166666600000004</v>
      </c>
      <c r="O4805">
        <v>0</v>
      </c>
      <c r="P4805">
        <v>36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33.9</v>
      </c>
      <c r="W4805">
        <v>0</v>
      </c>
      <c r="X4805">
        <v>0</v>
      </c>
      <c r="Y4805">
        <v>0</v>
      </c>
      <c r="Z4805">
        <v>0</v>
      </c>
    </row>
    <row r="4806" spans="1:26" x14ac:dyDescent="0.25">
      <c r="A4806">
        <v>2181219</v>
      </c>
      <c r="B4806">
        <v>1</v>
      </c>
      <c r="C4806" t="s">
        <v>76</v>
      </c>
      <c r="D4806" t="s">
        <v>79</v>
      </c>
      <c r="E4806" t="s">
        <v>181</v>
      </c>
      <c r="F4806" t="s">
        <v>13982</v>
      </c>
      <c r="G4806" t="s">
        <v>287</v>
      </c>
      <c r="H4806" t="s">
        <v>46</v>
      </c>
      <c r="I4806" t="s">
        <v>129</v>
      </c>
      <c r="J4806" t="s">
        <v>130</v>
      </c>
      <c r="K4806" t="s">
        <v>131</v>
      </c>
      <c r="L4806" t="s">
        <v>13983</v>
      </c>
      <c r="M4806" t="s">
        <v>13984</v>
      </c>
      <c r="N4806">
        <v>1.247777777</v>
      </c>
      <c r="O4806">
        <v>0</v>
      </c>
      <c r="P4806">
        <v>1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1.2477780000000001</v>
      </c>
      <c r="W4806">
        <v>0</v>
      </c>
      <c r="X4806">
        <v>0</v>
      </c>
      <c r="Y4806">
        <v>0</v>
      </c>
      <c r="Z4806">
        <v>0</v>
      </c>
    </row>
    <row r="4807" spans="1:26" x14ac:dyDescent="0.25">
      <c r="A4807">
        <v>2181218</v>
      </c>
      <c r="B4807">
        <v>1</v>
      </c>
      <c r="C4807" t="s">
        <v>76</v>
      </c>
      <c r="D4807" t="s">
        <v>96</v>
      </c>
      <c r="E4807" t="s">
        <v>181</v>
      </c>
      <c r="F4807" t="s">
        <v>13985</v>
      </c>
      <c r="G4807" t="s">
        <v>287</v>
      </c>
      <c r="H4807" t="s">
        <v>46</v>
      </c>
      <c r="I4807" t="s">
        <v>129</v>
      </c>
      <c r="J4807" t="s">
        <v>130</v>
      </c>
      <c r="K4807" t="s">
        <v>131</v>
      </c>
      <c r="L4807" t="s">
        <v>13986</v>
      </c>
      <c r="M4807" t="s">
        <v>13987</v>
      </c>
      <c r="N4807">
        <v>4.3786111109999997</v>
      </c>
      <c r="O4807">
        <v>0</v>
      </c>
      <c r="P4807">
        <v>5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21.893056000000001</v>
      </c>
      <c r="W4807">
        <v>0</v>
      </c>
      <c r="X4807">
        <v>0</v>
      </c>
      <c r="Y4807">
        <v>0</v>
      </c>
      <c r="Z4807">
        <v>0</v>
      </c>
    </row>
    <row r="4808" spans="1:26" x14ac:dyDescent="0.25">
      <c r="A4808">
        <v>2181264</v>
      </c>
      <c r="B4808">
        <v>1</v>
      </c>
      <c r="C4808" t="s">
        <v>76</v>
      </c>
      <c r="D4808" t="s">
        <v>93</v>
      </c>
      <c r="E4808" t="s">
        <v>181</v>
      </c>
      <c r="F4808" t="s">
        <v>13988</v>
      </c>
      <c r="G4808" t="s">
        <v>183</v>
      </c>
      <c r="H4808" t="s">
        <v>46</v>
      </c>
      <c r="I4808" t="s">
        <v>129</v>
      </c>
      <c r="J4808" t="s">
        <v>130</v>
      </c>
      <c r="K4808" t="s">
        <v>131</v>
      </c>
      <c r="L4808" t="s">
        <v>13989</v>
      </c>
      <c r="M4808" t="s">
        <v>13990</v>
      </c>
      <c r="N4808">
        <v>5.6619444440000004</v>
      </c>
      <c r="O4808">
        <v>0</v>
      </c>
      <c r="P4808">
        <v>1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5.6619440000000001</v>
      </c>
      <c r="W4808">
        <v>0</v>
      </c>
      <c r="X4808">
        <v>0</v>
      </c>
      <c r="Y4808">
        <v>0</v>
      </c>
      <c r="Z4808">
        <v>0</v>
      </c>
    </row>
    <row r="4809" spans="1:26" x14ac:dyDescent="0.25">
      <c r="A4809">
        <v>2181229</v>
      </c>
      <c r="B4809">
        <v>1</v>
      </c>
      <c r="C4809" t="s">
        <v>76</v>
      </c>
      <c r="D4809" t="s">
        <v>95</v>
      </c>
      <c r="E4809" t="s">
        <v>161</v>
      </c>
      <c r="F4809" t="s">
        <v>5753</v>
      </c>
      <c r="G4809" t="s">
        <v>163</v>
      </c>
      <c r="H4809" t="s">
        <v>46</v>
      </c>
      <c r="I4809" t="s">
        <v>129</v>
      </c>
      <c r="J4809" t="s">
        <v>130</v>
      </c>
      <c r="K4809" t="s">
        <v>131</v>
      </c>
      <c r="L4809" t="s">
        <v>13991</v>
      </c>
      <c r="M4809" t="s">
        <v>13992</v>
      </c>
      <c r="N4809">
        <v>1.346944444</v>
      </c>
      <c r="O4809">
        <v>1</v>
      </c>
      <c r="P4809">
        <v>162</v>
      </c>
      <c r="Q4809">
        <v>0</v>
      </c>
      <c r="R4809">
        <v>0</v>
      </c>
      <c r="S4809">
        <v>0</v>
      </c>
      <c r="T4809">
        <v>0</v>
      </c>
      <c r="U4809">
        <v>1.3469439999999999</v>
      </c>
      <c r="V4809">
        <v>218.20500000000001</v>
      </c>
      <c r="W4809">
        <v>0</v>
      </c>
      <c r="X4809">
        <v>0</v>
      </c>
      <c r="Y4809">
        <v>0</v>
      </c>
      <c r="Z4809">
        <v>0</v>
      </c>
    </row>
    <row r="4810" spans="1:26" x14ac:dyDescent="0.25">
      <c r="A4810">
        <v>2181216</v>
      </c>
      <c r="B4810">
        <v>1</v>
      </c>
      <c r="C4810" t="s">
        <v>76</v>
      </c>
      <c r="D4810" t="s">
        <v>88</v>
      </c>
      <c r="E4810" t="s">
        <v>126</v>
      </c>
      <c r="F4810" t="s">
        <v>13993</v>
      </c>
      <c r="G4810" t="s">
        <v>140</v>
      </c>
      <c r="H4810" t="s">
        <v>46</v>
      </c>
      <c r="I4810" t="s">
        <v>129</v>
      </c>
      <c r="J4810" t="s">
        <v>130</v>
      </c>
      <c r="K4810" t="s">
        <v>131</v>
      </c>
      <c r="L4810" t="s">
        <v>13994</v>
      </c>
      <c r="M4810" t="s">
        <v>13995</v>
      </c>
      <c r="N4810">
        <v>0.35055555500000002</v>
      </c>
      <c r="O4810">
        <v>0</v>
      </c>
      <c r="P4810">
        <v>136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47.675555000000003</v>
      </c>
      <c r="W4810">
        <v>0</v>
      </c>
      <c r="X4810">
        <v>0</v>
      </c>
      <c r="Y4810">
        <v>0</v>
      </c>
      <c r="Z4810">
        <v>0</v>
      </c>
    </row>
    <row r="4811" spans="1:26" x14ac:dyDescent="0.25">
      <c r="A4811">
        <v>2181231</v>
      </c>
      <c r="B4811">
        <v>1</v>
      </c>
      <c r="C4811" t="s">
        <v>77</v>
      </c>
      <c r="D4811" t="s">
        <v>118</v>
      </c>
      <c r="E4811" t="s">
        <v>143</v>
      </c>
      <c r="F4811" t="s">
        <v>144</v>
      </c>
      <c r="G4811" t="s">
        <v>145</v>
      </c>
      <c r="H4811" t="s">
        <v>47</v>
      </c>
      <c r="I4811" t="s">
        <v>129</v>
      </c>
      <c r="J4811" t="s">
        <v>130</v>
      </c>
      <c r="K4811" t="s">
        <v>131</v>
      </c>
      <c r="L4811" t="s">
        <v>13996</v>
      </c>
      <c r="M4811" t="s">
        <v>13997</v>
      </c>
      <c r="N4811">
        <v>1.0958333330000001</v>
      </c>
      <c r="O4811">
        <v>0</v>
      </c>
      <c r="P4811">
        <v>1</v>
      </c>
      <c r="Q4811">
        <v>0</v>
      </c>
      <c r="R4811">
        <v>0</v>
      </c>
      <c r="S4811">
        <v>1</v>
      </c>
      <c r="T4811">
        <v>86</v>
      </c>
      <c r="U4811">
        <v>0</v>
      </c>
      <c r="V4811">
        <v>1.0958330000000001</v>
      </c>
      <c r="W4811">
        <v>0</v>
      </c>
      <c r="X4811">
        <v>0</v>
      </c>
      <c r="Y4811">
        <v>1.0958330000000001</v>
      </c>
      <c r="Z4811">
        <v>94.241667000000007</v>
      </c>
    </row>
    <row r="4812" spans="1:26" x14ac:dyDescent="0.25">
      <c r="A4812">
        <v>2181230</v>
      </c>
      <c r="B4812">
        <v>1</v>
      </c>
      <c r="C4812" t="s">
        <v>77</v>
      </c>
      <c r="D4812" t="s">
        <v>117</v>
      </c>
      <c r="E4812" t="s">
        <v>126</v>
      </c>
      <c r="F4812" t="s">
        <v>13998</v>
      </c>
      <c r="G4812" t="s">
        <v>128</v>
      </c>
      <c r="H4812" t="s">
        <v>46</v>
      </c>
      <c r="I4812" t="s">
        <v>129</v>
      </c>
      <c r="J4812" t="s">
        <v>130</v>
      </c>
      <c r="K4812" t="s">
        <v>131</v>
      </c>
      <c r="L4812" t="s">
        <v>13999</v>
      </c>
      <c r="M4812" t="s">
        <v>14000</v>
      </c>
      <c r="N4812">
        <v>2.599722222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10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25.997222000000001</v>
      </c>
    </row>
    <row r="4813" spans="1:26" x14ac:dyDescent="0.25">
      <c r="A4813">
        <v>2181227</v>
      </c>
      <c r="B4813">
        <v>1</v>
      </c>
      <c r="C4813" t="s">
        <v>76</v>
      </c>
      <c r="D4813" t="s">
        <v>79</v>
      </c>
      <c r="E4813" t="s">
        <v>134</v>
      </c>
      <c r="F4813" t="s">
        <v>13817</v>
      </c>
      <c r="G4813" t="s">
        <v>136</v>
      </c>
      <c r="H4813" t="s">
        <v>47</v>
      </c>
      <c r="I4813" t="s">
        <v>129</v>
      </c>
      <c r="J4813" t="s">
        <v>130</v>
      </c>
      <c r="K4813" t="s">
        <v>131</v>
      </c>
      <c r="L4813" t="s">
        <v>14001</v>
      </c>
      <c r="M4813" t="s">
        <v>14002</v>
      </c>
      <c r="N4813">
        <v>0.97305555499999996</v>
      </c>
      <c r="O4813">
        <v>6</v>
      </c>
      <c r="P4813">
        <v>1629</v>
      </c>
      <c r="Q4813">
        <v>0</v>
      </c>
      <c r="R4813">
        <v>0</v>
      </c>
      <c r="S4813">
        <v>0</v>
      </c>
      <c r="T4813">
        <v>0</v>
      </c>
      <c r="U4813">
        <v>5.8383330000000004</v>
      </c>
      <c r="V4813">
        <v>1585.107499</v>
      </c>
      <c r="W4813">
        <v>0</v>
      </c>
      <c r="X4813">
        <v>0</v>
      </c>
      <c r="Y4813">
        <v>0</v>
      </c>
      <c r="Z4813">
        <v>0</v>
      </c>
    </row>
    <row r="4814" spans="1:26" x14ac:dyDescent="0.25">
      <c r="A4814">
        <v>2181234</v>
      </c>
      <c r="B4814">
        <v>1</v>
      </c>
      <c r="C4814" t="s">
        <v>76</v>
      </c>
      <c r="D4814" t="s">
        <v>80</v>
      </c>
      <c r="E4814" t="s">
        <v>181</v>
      </c>
      <c r="F4814" t="s">
        <v>14003</v>
      </c>
      <c r="G4814" t="s">
        <v>194</v>
      </c>
      <c r="H4814" t="s">
        <v>46</v>
      </c>
      <c r="I4814" t="s">
        <v>129</v>
      </c>
      <c r="J4814" t="s">
        <v>130</v>
      </c>
      <c r="K4814" t="s">
        <v>131</v>
      </c>
      <c r="L4814" t="s">
        <v>14004</v>
      </c>
      <c r="M4814" t="s">
        <v>14005</v>
      </c>
      <c r="N4814">
        <v>1.7375</v>
      </c>
      <c r="O4814">
        <v>0</v>
      </c>
      <c r="P4814">
        <v>3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5.2125000000000004</v>
      </c>
      <c r="W4814">
        <v>0</v>
      </c>
      <c r="X4814">
        <v>0</v>
      </c>
      <c r="Y4814">
        <v>0</v>
      </c>
      <c r="Z4814">
        <v>0</v>
      </c>
    </row>
    <row r="4815" spans="1:26" x14ac:dyDescent="0.25">
      <c r="A4815">
        <v>2181254</v>
      </c>
      <c r="B4815">
        <v>1</v>
      </c>
      <c r="C4815" t="s">
        <v>76</v>
      </c>
      <c r="D4815" t="s">
        <v>102</v>
      </c>
      <c r="E4815" t="s">
        <v>181</v>
      </c>
      <c r="F4815" t="s">
        <v>14006</v>
      </c>
      <c r="G4815" t="s">
        <v>194</v>
      </c>
      <c r="H4815" t="s">
        <v>46</v>
      </c>
      <c r="I4815" t="s">
        <v>129</v>
      </c>
      <c r="J4815" t="s">
        <v>130</v>
      </c>
      <c r="K4815" t="s">
        <v>131</v>
      </c>
      <c r="L4815" t="s">
        <v>14007</v>
      </c>
      <c r="M4815" t="s">
        <v>14008</v>
      </c>
      <c r="N4815">
        <v>1.8747222219999999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1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1.874722</v>
      </c>
    </row>
    <row r="4816" spans="1:26" x14ac:dyDescent="0.25">
      <c r="A4816">
        <v>2181226</v>
      </c>
      <c r="B4816">
        <v>1</v>
      </c>
      <c r="C4816" t="s">
        <v>76</v>
      </c>
      <c r="D4816" t="s">
        <v>92</v>
      </c>
      <c r="E4816" t="s">
        <v>186</v>
      </c>
      <c r="F4816" t="s">
        <v>14009</v>
      </c>
      <c r="G4816" t="s">
        <v>136</v>
      </c>
      <c r="H4816" t="s">
        <v>47</v>
      </c>
      <c r="I4816" t="s">
        <v>129</v>
      </c>
      <c r="J4816" t="s">
        <v>130</v>
      </c>
      <c r="K4816" t="s">
        <v>131</v>
      </c>
      <c r="L4816" t="s">
        <v>14010</v>
      </c>
      <c r="M4816" t="s">
        <v>14011</v>
      </c>
      <c r="N4816">
        <v>0.23027777699999999</v>
      </c>
      <c r="O4816">
        <v>0</v>
      </c>
      <c r="P4816">
        <v>0</v>
      </c>
      <c r="Q4816">
        <v>21</v>
      </c>
      <c r="R4816">
        <v>2483</v>
      </c>
      <c r="S4816">
        <v>0</v>
      </c>
      <c r="T4816">
        <v>0</v>
      </c>
      <c r="U4816">
        <v>0</v>
      </c>
      <c r="V4816">
        <v>0</v>
      </c>
      <c r="W4816">
        <v>4.835833</v>
      </c>
      <c r="X4816">
        <v>571.77972</v>
      </c>
      <c r="Y4816">
        <v>0</v>
      </c>
      <c r="Z4816">
        <v>0</v>
      </c>
    </row>
    <row r="4817" spans="1:26" x14ac:dyDescent="0.25">
      <c r="A4817">
        <v>2181232</v>
      </c>
      <c r="B4817">
        <v>1</v>
      </c>
      <c r="C4817" t="s">
        <v>76</v>
      </c>
      <c r="D4817" t="s">
        <v>106</v>
      </c>
      <c r="E4817" t="s">
        <v>181</v>
      </c>
      <c r="F4817" t="s">
        <v>14012</v>
      </c>
      <c r="G4817" t="s">
        <v>194</v>
      </c>
      <c r="H4817" t="s">
        <v>46</v>
      </c>
      <c r="I4817" t="s">
        <v>129</v>
      </c>
      <c r="J4817" t="s">
        <v>130</v>
      </c>
      <c r="K4817" t="s">
        <v>131</v>
      </c>
      <c r="L4817" t="s">
        <v>14013</v>
      </c>
      <c r="M4817" t="s">
        <v>14014</v>
      </c>
      <c r="N4817">
        <v>2.5847222219999999</v>
      </c>
      <c r="O4817">
        <v>0</v>
      </c>
      <c r="P4817">
        <v>3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7.7541669999999998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2181257</v>
      </c>
      <c r="B4818">
        <v>1</v>
      </c>
      <c r="C4818" t="s">
        <v>76</v>
      </c>
      <c r="D4818" t="s">
        <v>102</v>
      </c>
      <c r="E4818" t="s">
        <v>134</v>
      </c>
      <c r="F4818" t="s">
        <v>14015</v>
      </c>
      <c r="G4818" t="s">
        <v>136</v>
      </c>
      <c r="H4818" t="s">
        <v>47</v>
      </c>
      <c r="I4818" t="s">
        <v>129</v>
      </c>
      <c r="J4818" t="s">
        <v>130</v>
      </c>
      <c r="K4818" t="s">
        <v>131</v>
      </c>
      <c r="L4818" t="s">
        <v>14016</v>
      </c>
      <c r="M4818" t="s">
        <v>14017</v>
      </c>
      <c r="N4818">
        <v>2.2663888879999998</v>
      </c>
      <c r="O4818">
        <v>0</v>
      </c>
      <c r="P4818">
        <v>0</v>
      </c>
      <c r="Q4818">
        <v>0</v>
      </c>
      <c r="R4818">
        <v>0</v>
      </c>
      <c r="S4818">
        <v>3</v>
      </c>
      <c r="T4818">
        <v>271</v>
      </c>
      <c r="U4818">
        <v>0</v>
      </c>
      <c r="V4818">
        <v>0</v>
      </c>
      <c r="W4818">
        <v>0</v>
      </c>
      <c r="X4818">
        <v>0</v>
      </c>
      <c r="Y4818">
        <v>6.7991669999999997</v>
      </c>
      <c r="Z4818">
        <v>614.19138899999996</v>
      </c>
    </row>
    <row r="4819" spans="1:26" x14ac:dyDescent="0.25">
      <c r="A4819">
        <v>2181240</v>
      </c>
      <c r="B4819">
        <v>1</v>
      </c>
      <c r="C4819" t="s">
        <v>76</v>
      </c>
      <c r="D4819" t="s">
        <v>80</v>
      </c>
      <c r="E4819" t="s">
        <v>181</v>
      </c>
      <c r="F4819" t="s">
        <v>14018</v>
      </c>
      <c r="G4819" t="s">
        <v>183</v>
      </c>
      <c r="H4819" t="s">
        <v>46</v>
      </c>
      <c r="I4819" t="s">
        <v>129</v>
      </c>
      <c r="J4819" t="s">
        <v>130</v>
      </c>
      <c r="K4819" t="s">
        <v>131</v>
      </c>
      <c r="L4819" t="s">
        <v>14019</v>
      </c>
      <c r="M4819" t="s">
        <v>14020</v>
      </c>
      <c r="N4819">
        <v>1.101111111</v>
      </c>
      <c r="O4819">
        <v>0</v>
      </c>
      <c r="P4819">
        <v>6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6.6066669999999998</v>
      </c>
      <c r="W4819">
        <v>0</v>
      </c>
      <c r="X4819">
        <v>0</v>
      </c>
      <c r="Y4819">
        <v>0</v>
      </c>
      <c r="Z4819">
        <v>0</v>
      </c>
    </row>
    <row r="4820" spans="1:26" x14ac:dyDescent="0.25">
      <c r="A4820">
        <v>2181235</v>
      </c>
      <c r="B4820">
        <v>1</v>
      </c>
      <c r="C4820" t="s">
        <v>76</v>
      </c>
      <c r="D4820" t="s">
        <v>107</v>
      </c>
      <c r="E4820" t="s">
        <v>143</v>
      </c>
      <c r="F4820" t="s">
        <v>14021</v>
      </c>
      <c r="G4820" t="s">
        <v>366</v>
      </c>
      <c r="H4820" t="s">
        <v>47</v>
      </c>
      <c r="I4820" t="s">
        <v>129</v>
      </c>
      <c r="J4820" t="s">
        <v>130</v>
      </c>
      <c r="K4820" t="s">
        <v>251</v>
      </c>
      <c r="L4820" t="s">
        <v>14022</v>
      </c>
      <c r="M4820" t="s">
        <v>14023</v>
      </c>
      <c r="N4820">
        <v>7.2113888880000001</v>
      </c>
      <c r="O4820">
        <v>4</v>
      </c>
      <c r="P4820">
        <v>250</v>
      </c>
      <c r="Q4820">
        <v>0</v>
      </c>
      <c r="R4820">
        <v>0</v>
      </c>
      <c r="S4820">
        <v>0</v>
      </c>
      <c r="T4820">
        <v>0</v>
      </c>
      <c r="U4820">
        <v>28.845555999999998</v>
      </c>
      <c r="V4820">
        <v>1802.8472220000001</v>
      </c>
      <c r="W4820">
        <v>0</v>
      </c>
      <c r="X4820">
        <v>0</v>
      </c>
      <c r="Y4820">
        <v>0</v>
      </c>
      <c r="Z4820">
        <v>0</v>
      </c>
    </row>
    <row r="4821" spans="1:26" x14ac:dyDescent="0.25">
      <c r="A4821">
        <v>2181239</v>
      </c>
      <c r="B4821">
        <v>1</v>
      </c>
      <c r="C4821" t="s">
        <v>77</v>
      </c>
      <c r="D4821" t="s">
        <v>124</v>
      </c>
      <c r="E4821" t="s">
        <v>181</v>
      </c>
      <c r="F4821" t="s">
        <v>14024</v>
      </c>
      <c r="G4821" t="s">
        <v>183</v>
      </c>
      <c r="H4821" t="s">
        <v>46</v>
      </c>
      <c r="I4821" t="s">
        <v>129</v>
      </c>
      <c r="J4821" t="s">
        <v>130</v>
      </c>
      <c r="K4821" t="s">
        <v>131</v>
      </c>
      <c r="L4821" t="s">
        <v>14025</v>
      </c>
      <c r="M4821" t="s">
        <v>14026</v>
      </c>
      <c r="N4821">
        <v>5.0244444440000002</v>
      </c>
      <c r="O4821">
        <v>0</v>
      </c>
      <c r="P4821">
        <v>17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85.415555999999995</v>
      </c>
      <c r="W4821">
        <v>0</v>
      </c>
      <c r="X4821">
        <v>0</v>
      </c>
      <c r="Y4821">
        <v>0</v>
      </c>
      <c r="Z4821">
        <v>0</v>
      </c>
    </row>
    <row r="4822" spans="1:26" x14ac:dyDescent="0.25">
      <c r="A4822">
        <v>2181241</v>
      </c>
      <c r="B4822">
        <v>1</v>
      </c>
      <c r="C4822" t="s">
        <v>77</v>
      </c>
      <c r="D4822" t="s">
        <v>108</v>
      </c>
      <c r="E4822" t="s">
        <v>181</v>
      </c>
      <c r="F4822" t="s">
        <v>14027</v>
      </c>
      <c r="G4822" t="s">
        <v>183</v>
      </c>
      <c r="H4822" t="s">
        <v>46</v>
      </c>
      <c r="I4822" t="s">
        <v>129</v>
      </c>
      <c r="J4822" t="s">
        <v>130</v>
      </c>
      <c r="K4822" t="s">
        <v>131</v>
      </c>
      <c r="L4822" t="s">
        <v>14028</v>
      </c>
      <c r="M4822" t="s">
        <v>14029</v>
      </c>
      <c r="N4822">
        <v>9.6869444439999999</v>
      </c>
      <c r="O4822">
        <v>0</v>
      </c>
      <c r="P4822">
        <v>1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9.6869440000000004</v>
      </c>
      <c r="W4822">
        <v>0</v>
      </c>
      <c r="X4822">
        <v>0</v>
      </c>
      <c r="Y4822">
        <v>0</v>
      </c>
      <c r="Z4822">
        <v>0</v>
      </c>
    </row>
    <row r="4823" spans="1:26" x14ac:dyDescent="0.25">
      <c r="A4823">
        <v>2181277</v>
      </c>
      <c r="B4823">
        <v>1</v>
      </c>
      <c r="C4823" t="s">
        <v>77</v>
      </c>
      <c r="D4823" t="s">
        <v>119</v>
      </c>
      <c r="E4823" t="s">
        <v>181</v>
      </c>
      <c r="F4823" t="s">
        <v>14030</v>
      </c>
      <c r="G4823" t="s">
        <v>194</v>
      </c>
      <c r="H4823" t="s">
        <v>46</v>
      </c>
      <c r="I4823" t="s">
        <v>129</v>
      </c>
      <c r="J4823" t="s">
        <v>130</v>
      </c>
      <c r="K4823" t="s">
        <v>131</v>
      </c>
      <c r="L4823" t="s">
        <v>14031</v>
      </c>
      <c r="M4823" t="s">
        <v>14032</v>
      </c>
      <c r="N4823">
        <v>1.845277777</v>
      </c>
      <c r="O4823">
        <v>0</v>
      </c>
      <c r="P4823">
        <v>4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7.3811109999999998</v>
      </c>
      <c r="W4823">
        <v>0</v>
      </c>
      <c r="X4823">
        <v>0</v>
      </c>
      <c r="Y4823">
        <v>0</v>
      </c>
      <c r="Z4823">
        <v>0</v>
      </c>
    </row>
    <row r="4824" spans="1:26" x14ac:dyDescent="0.25">
      <c r="A4824">
        <v>2181247</v>
      </c>
      <c r="B4824">
        <v>1</v>
      </c>
      <c r="C4824" t="s">
        <v>76</v>
      </c>
      <c r="D4824" t="s">
        <v>100</v>
      </c>
      <c r="E4824" t="s">
        <v>181</v>
      </c>
      <c r="F4824" t="s">
        <v>14033</v>
      </c>
      <c r="G4824" t="s">
        <v>636</v>
      </c>
      <c r="H4824" t="s">
        <v>46</v>
      </c>
      <c r="I4824" t="s">
        <v>129</v>
      </c>
      <c r="J4824" t="s">
        <v>130</v>
      </c>
      <c r="K4824" t="s">
        <v>131</v>
      </c>
      <c r="L4824" t="s">
        <v>14034</v>
      </c>
      <c r="M4824" t="s">
        <v>14035</v>
      </c>
      <c r="N4824">
        <v>3.1769444440000001</v>
      </c>
      <c r="O4824">
        <v>0</v>
      </c>
      <c r="P4824">
        <v>1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3.1769440000000002</v>
      </c>
      <c r="W4824">
        <v>0</v>
      </c>
      <c r="X4824">
        <v>0</v>
      </c>
      <c r="Y4824">
        <v>0</v>
      </c>
      <c r="Z4824">
        <v>0</v>
      </c>
    </row>
    <row r="4825" spans="1:26" x14ac:dyDescent="0.25">
      <c r="A4825">
        <v>2181259</v>
      </c>
      <c r="B4825">
        <v>1</v>
      </c>
      <c r="C4825" t="s">
        <v>76</v>
      </c>
      <c r="D4825" t="s">
        <v>81</v>
      </c>
      <c r="E4825" t="s">
        <v>181</v>
      </c>
      <c r="F4825" t="s">
        <v>14036</v>
      </c>
      <c r="G4825" t="s">
        <v>183</v>
      </c>
      <c r="H4825" t="s">
        <v>46</v>
      </c>
      <c r="I4825" t="s">
        <v>129</v>
      </c>
      <c r="J4825" t="s">
        <v>130</v>
      </c>
      <c r="K4825" t="s">
        <v>131</v>
      </c>
      <c r="L4825" t="s">
        <v>14037</v>
      </c>
      <c r="M4825" t="s">
        <v>14038</v>
      </c>
      <c r="N4825">
        <v>4.4594444439999998</v>
      </c>
      <c r="O4825">
        <v>0</v>
      </c>
      <c r="P4825">
        <v>1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4.4594440000000004</v>
      </c>
      <c r="W4825">
        <v>0</v>
      </c>
      <c r="X4825">
        <v>0</v>
      </c>
      <c r="Y4825">
        <v>0</v>
      </c>
      <c r="Z4825">
        <v>0</v>
      </c>
    </row>
    <row r="4826" spans="1:26" x14ac:dyDescent="0.25">
      <c r="A4826">
        <v>2181250</v>
      </c>
      <c r="B4826">
        <v>1</v>
      </c>
      <c r="C4826" t="s">
        <v>76</v>
      </c>
      <c r="D4826" t="s">
        <v>99</v>
      </c>
      <c r="E4826" t="s">
        <v>181</v>
      </c>
      <c r="F4826" t="s">
        <v>14039</v>
      </c>
      <c r="G4826" t="s">
        <v>194</v>
      </c>
      <c r="H4826" t="s">
        <v>46</v>
      </c>
      <c r="I4826" t="s">
        <v>129</v>
      </c>
      <c r="J4826" t="s">
        <v>130</v>
      </c>
      <c r="K4826" t="s">
        <v>131</v>
      </c>
      <c r="L4826" t="s">
        <v>14040</v>
      </c>
      <c r="M4826" t="s">
        <v>14041</v>
      </c>
      <c r="N4826">
        <v>1.378055555</v>
      </c>
      <c r="O4826">
        <v>0</v>
      </c>
      <c r="P4826">
        <v>1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1.3780559999999999</v>
      </c>
      <c r="W4826">
        <v>0</v>
      </c>
      <c r="X4826">
        <v>0</v>
      </c>
      <c r="Y4826">
        <v>0</v>
      </c>
      <c r="Z4826">
        <v>0</v>
      </c>
    </row>
    <row r="4827" spans="1:26" x14ac:dyDescent="0.25">
      <c r="A4827">
        <v>2181244</v>
      </c>
      <c r="B4827">
        <v>1</v>
      </c>
      <c r="C4827" t="s">
        <v>77</v>
      </c>
      <c r="D4827" t="s">
        <v>112</v>
      </c>
      <c r="E4827" t="s">
        <v>126</v>
      </c>
      <c r="F4827" t="s">
        <v>14042</v>
      </c>
      <c r="G4827" t="s">
        <v>418</v>
      </c>
      <c r="H4827" t="s">
        <v>46</v>
      </c>
      <c r="I4827" t="s">
        <v>129</v>
      </c>
      <c r="J4827" t="s">
        <v>130</v>
      </c>
      <c r="K4827" t="s">
        <v>251</v>
      </c>
      <c r="L4827" t="s">
        <v>14043</v>
      </c>
      <c r="M4827" t="s">
        <v>14044</v>
      </c>
      <c r="N4827">
        <v>7.9679572219999999</v>
      </c>
      <c r="O4827">
        <v>0</v>
      </c>
      <c r="P4827">
        <v>0</v>
      </c>
      <c r="Q4827">
        <v>0</v>
      </c>
      <c r="R4827">
        <v>63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501.98130500000002</v>
      </c>
      <c r="Y4827">
        <v>0</v>
      </c>
      <c r="Z4827">
        <v>0</v>
      </c>
    </row>
    <row r="4828" spans="1:26" x14ac:dyDescent="0.25">
      <c r="A4828">
        <v>2181248</v>
      </c>
      <c r="B4828">
        <v>1</v>
      </c>
      <c r="C4828" t="s">
        <v>76</v>
      </c>
      <c r="D4828" t="s">
        <v>80</v>
      </c>
      <c r="E4828" t="s">
        <v>126</v>
      </c>
      <c r="F4828" t="s">
        <v>14045</v>
      </c>
      <c r="G4828" t="s">
        <v>128</v>
      </c>
      <c r="H4828" t="s">
        <v>46</v>
      </c>
      <c r="I4828" t="s">
        <v>129</v>
      </c>
      <c r="J4828" t="s">
        <v>130</v>
      </c>
      <c r="K4828" t="s">
        <v>131</v>
      </c>
      <c r="L4828" t="s">
        <v>14011</v>
      </c>
      <c r="M4828" t="s">
        <v>14046</v>
      </c>
      <c r="N4828">
        <v>2.1780555549999998</v>
      </c>
      <c r="O4828">
        <v>0</v>
      </c>
      <c r="P4828">
        <v>12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26.136666999999999</v>
      </c>
      <c r="W4828">
        <v>0</v>
      </c>
      <c r="X4828">
        <v>0</v>
      </c>
      <c r="Y4828">
        <v>0</v>
      </c>
      <c r="Z4828">
        <v>0</v>
      </c>
    </row>
    <row r="4829" spans="1:26" x14ac:dyDescent="0.25">
      <c r="A4829">
        <v>2181253</v>
      </c>
      <c r="B4829">
        <v>1</v>
      </c>
      <c r="C4829" t="s">
        <v>76</v>
      </c>
      <c r="D4829" t="s">
        <v>104</v>
      </c>
      <c r="E4829" t="s">
        <v>126</v>
      </c>
      <c r="F4829" t="s">
        <v>14047</v>
      </c>
      <c r="G4829" t="s">
        <v>140</v>
      </c>
      <c r="H4829" t="s">
        <v>46</v>
      </c>
      <c r="I4829" t="s">
        <v>129</v>
      </c>
      <c r="J4829" t="s">
        <v>130</v>
      </c>
      <c r="K4829" t="s">
        <v>131</v>
      </c>
      <c r="L4829" t="s">
        <v>14048</v>
      </c>
      <c r="M4829" t="s">
        <v>14049</v>
      </c>
      <c r="N4829">
        <v>3.6588888879999999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32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117.084444</v>
      </c>
    </row>
    <row r="4830" spans="1:26" x14ac:dyDescent="0.25">
      <c r="A4830">
        <v>2181279</v>
      </c>
      <c r="B4830">
        <v>1</v>
      </c>
      <c r="C4830" t="s">
        <v>77</v>
      </c>
      <c r="D4830" t="s">
        <v>116</v>
      </c>
      <c r="E4830" t="s">
        <v>718</v>
      </c>
      <c r="F4830" t="s">
        <v>14050</v>
      </c>
      <c r="G4830" t="s">
        <v>128</v>
      </c>
      <c r="H4830" t="s">
        <v>46</v>
      </c>
      <c r="I4830" t="s">
        <v>129</v>
      </c>
      <c r="J4830" t="s">
        <v>130</v>
      </c>
      <c r="K4830" t="s">
        <v>131</v>
      </c>
      <c r="L4830" t="s">
        <v>14051</v>
      </c>
      <c r="M4830" t="s">
        <v>14052</v>
      </c>
      <c r="N4830">
        <v>0.83972222200000002</v>
      </c>
      <c r="O4830">
        <v>0</v>
      </c>
      <c r="P4830">
        <v>50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41.986111000000001</v>
      </c>
      <c r="W4830">
        <v>0</v>
      </c>
      <c r="X4830">
        <v>0</v>
      </c>
      <c r="Y4830">
        <v>0</v>
      </c>
      <c r="Z4830">
        <v>0</v>
      </c>
    </row>
    <row r="4831" spans="1:26" x14ac:dyDescent="0.25">
      <c r="A4831">
        <v>2181260</v>
      </c>
      <c r="B4831">
        <v>1</v>
      </c>
      <c r="C4831" t="s">
        <v>76</v>
      </c>
      <c r="D4831" t="s">
        <v>104</v>
      </c>
      <c r="E4831" t="s">
        <v>126</v>
      </c>
      <c r="F4831" t="s">
        <v>14053</v>
      </c>
      <c r="G4831" t="s">
        <v>128</v>
      </c>
      <c r="H4831" t="s">
        <v>46</v>
      </c>
      <c r="I4831" t="s">
        <v>129</v>
      </c>
      <c r="J4831" t="s">
        <v>130</v>
      </c>
      <c r="K4831" t="s">
        <v>131</v>
      </c>
      <c r="L4831" t="s">
        <v>14054</v>
      </c>
      <c r="M4831" t="s">
        <v>14055</v>
      </c>
      <c r="N4831">
        <v>1.6572222219999999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27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44.744999999999997</v>
      </c>
    </row>
    <row r="4832" spans="1:26" x14ac:dyDescent="0.25">
      <c r="A4832">
        <v>2181273</v>
      </c>
      <c r="B4832">
        <v>1</v>
      </c>
      <c r="C4832" t="s">
        <v>76</v>
      </c>
      <c r="D4832" t="s">
        <v>93</v>
      </c>
      <c r="E4832" t="s">
        <v>161</v>
      </c>
      <c r="F4832" t="s">
        <v>12512</v>
      </c>
      <c r="G4832" t="s">
        <v>3105</v>
      </c>
      <c r="H4832" t="s">
        <v>46</v>
      </c>
      <c r="I4832" t="s">
        <v>129</v>
      </c>
      <c r="J4832" t="s">
        <v>130</v>
      </c>
      <c r="K4832" t="s">
        <v>131</v>
      </c>
      <c r="L4832" t="s">
        <v>14056</v>
      </c>
      <c r="M4832" t="s">
        <v>14057</v>
      </c>
      <c r="N4832">
        <v>2.477777777</v>
      </c>
      <c r="O4832">
        <v>1</v>
      </c>
      <c r="P4832">
        <v>44</v>
      </c>
      <c r="Q4832">
        <v>0</v>
      </c>
      <c r="R4832">
        <v>0</v>
      </c>
      <c r="S4832">
        <v>0</v>
      </c>
      <c r="T4832">
        <v>0</v>
      </c>
      <c r="U4832">
        <v>2.4777779999999998</v>
      </c>
      <c r="V4832">
        <v>109.022222</v>
      </c>
      <c r="W4832">
        <v>0</v>
      </c>
      <c r="X4832">
        <v>0</v>
      </c>
      <c r="Y4832">
        <v>0</v>
      </c>
      <c r="Z4832">
        <v>0</v>
      </c>
    </row>
    <row r="4833" spans="1:26" x14ac:dyDescent="0.25">
      <c r="A4833">
        <v>2181276</v>
      </c>
      <c r="B4833">
        <v>1</v>
      </c>
      <c r="C4833" t="s">
        <v>77</v>
      </c>
      <c r="D4833" t="s">
        <v>116</v>
      </c>
      <c r="E4833" t="s">
        <v>186</v>
      </c>
      <c r="F4833" t="s">
        <v>14058</v>
      </c>
      <c r="G4833" t="s">
        <v>136</v>
      </c>
      <c r="H4833" t="s">
        <v>47</v>
      </c>
      <c r="I4833" t="s">
        <v>129</v>
      </c>
      <c r="J4833" t="s">
        <v>130</v>
      </c>
      <c r="K4833" t="s">
        <v>131</v>
      </c>
      <c r="L4833" t="s">
        <v>14059</v>
      </c>
      <c r="M4833" t="s">
        <v>14060</v>
      </c>
      <c r="N4833">
        <v>1.0858333330000001</v>
      </c>
      <c r="O4833">
        <v>190</v>
      </c>
      <c r="P4833">
        <v>1450</v>
      </c>
      <c r="Q4833">
        <v>27</v>
      </c>
      <c r="R4833">
        <v>6</v>
      </c>
      <c r="S4833">
        <v>153</v>
      </c>
      <c r="T4833">
        <v>1289</v>
      </c>
      <c r="U4833">
        <v>206.308333</v>
      </c>
      <c r="V4833">
        <v>1574.458333</v>
      </c>
      <c r="W4833">
        <v>29.317499999999999</v>
      </c>
      <c r="X4833">
        <v>6.5149999999999997</v>
      </c>
      <c r="Y4833">
        <v>166.13249999999999</v>
      </c>
      <c r="Z4833">
        <v>1399.6391659999999</v>
      </c>
    </row>
    <row r="4834" spans="1:26" x14ac:dyDescent="0.25">
      <c r="A4834">
        <v>2181261</v>
      </c>
      <c r="B4834">
        <v>1</v>
      </c>
      <c r="C4834" t="s">
        <v>76</v>
      </c>
      <c r="D4834" t="s">
        <v>80</v>
      </c>
      <c r="E4834" t="s">
        <v>181</v>
      </c>
      <c r="F4834" t="s">
        <v>14061</v>
      </c>
      <c r="G4834" t="s">
        <v>194</v>
      </c>
      <c r="H4834" t="s">
        <v>46</v>
      </c>
      <c r="I4834" t="s">
        <v>129</v>
      </c>
      <c r="J4834" t="s">
        <v>130</v>
      </c>
      <c r="K4834" t="s">
        <v>131</v>
      </c>
      <c r="L4834" t="s">
        <v>14062</v>
      </c>
      <c r="M4834" t="s">
        <v>14063</v>
      </c>
      <c r="N4834">
        <v>6.159166666</v>
      </c>
      <c r="O4834">
        <v>0</v>
      </c>
      <c r="P4834">
        <v>2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12.318333000000001</v>
      </c>
      <c r="W4834">
        <v>0</v>
      </c>
      <c r="X4834">
        <v>0</v>
      </c>
      <c r="Y4834">
        <v>0</v>
      </c>
      <c r="Z4834">
        <v>0</v>
      </c>
    </row>
    <row r="4835" spans="1:26" x14ac:dyDescent="0.25">
      <c r="A4835">
        <v>2181269</v>
      </c>
      <c r="B4835">
        <v>1</v>
      </c>
      <c r="C4835" t="s">
        <v>76</v>
      </c>
      <c r="D4835" t="s">
        <v>102</v>
      </c>
      <c r="E4835" t="s">
        <v>126</v>
      </c>
      <c r="F4835" t="s">
        <v>14064</v>
      </c>
      <c r="G4835" t="s">
        <v>140</v>
      </c>
      <c r="H4835" t="s">
        <v>46</v>
      </c>
      <c r="I4835" t="s">
        <v>129</v>
      </c>
      <c r="J4835" t="s">
        <v>130</v>
      </c>
      <c r="K4835" t="s">
        <v>131</v>
      </c>
      <c r="L4835" t="s">
        <v>14065</v>
      </c>
      <c r="M4835" t="s">
        <v>14066</v>
      </c>
      <c r="N4835">
        <v>3.8316666659999998</v>
      </c>
      <c r="O4835">
        <v>0</v>
      </c>
      <c r="P4835">
        <v>13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49.811667</v>
      </c>
      <c r="W4835">
        <v>0</v>
      </c>
      <c r="X4835">
        <v>0</v>
      </c>
      <c r="Y4835">
        <v>0</v>
      </c>
      <c r="Z4835">
        <v>0</v>
      </c>
    </row>
    <row r="4836" spans="1:26" x14ac:dyDescent="0.25">
      <c r="A4836">
        <v>2181271</v>
      </c>
      <c r="B4836">
        <v>1</v>
      </c>
      <c r="C4836" t="s">
        <v>76</v>
      </c>
      <c r="D4836" t="s">
        <v>101</v>
      </c>
      <c r="E4836" t="s">
        <v>181</v>
      </c>
      <c r="F4836" t="s">
        <v>14067</v>
      </c>
      <c r="G4836" t="s">
        <v>194</v>
      </c>
      <c r="H4836" t="s">
        <v>46</v>
      </c>
      <c r="I4836" t="s">
        <v>129</v>
      </c>
      <c r="J4836" t="s">
        <v>130</v>
      </c>
      <c r="K4836" t="s">
        <v>131</v>
      </c>
      <c r="L4836" t="s">
        <v>14068</v>
      </c>
      <c r="M4836" t="s">
        <v>14069</v>
      </c>
      <c r="N4836">
        <v>2.2180555549999998</v>
      </c>
      <c r="O4836">
        <v>0</v>
      </c>
      <c r="P4836">
        <v>1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2.2180559999999998</v>
      </c>
      <c r="W4836">
        <v>0</v>
      </c>
      <c r="X4836">
        <v>0</v>
      </c>
      <c r="Y4836">
        <v>0</v>
      </c>
      <c r="Z4836">
        <v>0</v>
      </c>
    </row>
    <row r="4837" spans="1:26" x14ac:dyDescent="0.25">
      <c r="A4837">
        <v>2181281</v>
      </c>
      <c r="B4837">
        <v>1</v>
      </c>
      <c r="C4837" t="s">
        <v>76</v>
      </c>
      <c r="D4837" t="s">
        <v>100</v>
      </c>
      <c r="E4837" t="s">
        <v>181</v>
      </c>
      <c r="F4837" t="s">
        <v>14070</v>
      </c>
      <c r="G4837" t="s">
        <v>194</v>
      </c>
      <c r="H4837" t="s">
        <v>46</v>
      </c>
      <c r="I4837" t="s">
        <v>129</v>
      </c>
      <c r="J4837" t="s">
        <v>130</v>
      </c>
      <c r="K4837" t="s">
        <v>131</v>
      </c>
      <c r="L4837" t="s">
        <v>14071</v>
      </c>
      <c r="M4837" t="s">
        <v>14072</v>
      </c>
      <c r="N4837">
        <v>5.1861111109999998</v>
      </c>
      <c r="O4837">
        <v>0</v>
      </c>
      <c r="P4837">
        <v>1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5.1861110000000004</v>
      </c>
      <c r="W4837">
        <v>0</v>
      </c>
      <c r="X4837">
        <v>0</v>
      </c>
      <c r="Y4837">
        <v>0</v>
      </c>
      <c r="Z4837">
        <v>0</v>
      </c>
    </row>
    <row r="4838" spans="1:26" x14ac:dyDescent="0.25">
      <c r="A4838">
        <v>2181315</v>
      </c>
      <c r="B4838">
        <v>1</v>
      </c>
      <c r="C4838" t="s">
        <v>76</v>
      </c>
      <c r="D4838" t="s">
        <v>92</v>
      </c>
      <c r="E4838" t="s">
        <v>126</v>
      </c>
      <c r="F4838" t="s">
        <v>14073</v>
      </c>
      <c r="G4838" t="s">
        <v>223</v>
      </c>
      <c r="H4838" t="s">
        <v>46</v>
      </c>
      <c r="I4838" t="s">
        <v>129</v>
      </c>
      <c r="J4838" t="s">
        <v>130</v>
      </c>
      <c r="K4838" t="s">
        <v>131</v>
      </c>
      <c r="L4838" t="s">
        <v>14074</v>
      </c>
      <c r="M4838" t="s">
        <v>14075</v>
      </c>
      <c r="N4838">
        <v>6.5241666660000002</v>
      </c>
      <c r="O4838">
        <v>0</v>
      </c>
      <c r="P4838">
        <v>0</v>
      </c>
      <c r="Q4838">
        <v>0</v>
      </c>
      <c r="R4838">
        <v>59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384.92583300000001</v>
      </c>
      <c r="Y4838">
        <v>0</v>
      </c>
      <c r="Z4838">
        <v>0</v>
      </c>
    </row>
    <row r="4839" spans="1:26" x14ac:dyDescent="0.25">
      <c r="A4839">
        <v>2181280</v>
      </c>
      <c r="B4839">
        <v>1</v>
      </c>
      <c r="C4839" t="s">
        <v>76</v>
      </c>
      <c r="D4839" t="s">
        <v>90</v>
      </c>
      <c r="E4839" t="s">
        <v>181</v>
      </c>
      <c r="F4839" t="s">
        <v>14076</v>
      </c>
      <c r="G4839" t="s">
        <v>194</v>
      </c>
      <c r="H4839" t="s">
        <v>46</v>
      </c>
      <c r="I4839" t="s">
        <v>129</v>
      </c>
      <c r="J4839" t="s">
        <v>130</v>
      </c>
      <c r="K4839" t="s">
        <v>131</v>
      </c>
      <c r="L4839" t="s">
        <v>14077</v>
      </c>
      <c r="M4839" t="s">
        <v>14078</v>
      </c>
      <c r="N4839">
        <v>3.2136111110000001</v>
      </c>
      <c r="O4839">
        <v>0</v>
      </c>
      <c r="P4839">
        <v>1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3.2136110000000002</v>
      </c>
      <c r="W4839">
        <v>0</v>
      </c>
      <c r="X4839">
        <v>0</v>
      </c>
      <c r="Y4839">
        <v>0</v>
      </c>
      <c r="Z4839">
        <v>0</v>
      </c>
    </row>
    <row r="4840" spans="1:26" x14ac:dyDescent="0.25">
      <c r="A4840">
        <v>2181284</v>
      </c>
      <c r="B4840">
        <v>1</v>
      </c>
      <c r="C4840" t="s">
        <v>77</v>
      </c>
      <c r="D4840" t="s">
        <v>111</v>
      </c>
      <c r="E4840" t="s">
        <v>134</v>
      </c>
      <c r="F4840" t="s">
        <v>14079</v>
      </c>
      <c r="G4840" t="s">
        <v>366</v>
      </c>
      <c r="H4840" t="s">
        <v>47</v>
      </c>
      <c r="I4840" t="s">
        <v>129</v>
      </c>
      <c r="J4840" t="s">
        <v>130</v>
      </c>
      <c r="K4840" t="s">
        <v>251</v>
      </c>
      <c r="L4840" t="s">
        <v>14080</v>
      </c>
      <c r="M4840" t="s">
        <v>14081</v>
      </c>
      <c r="N4840">
        <v>1.9099961110000001</v>
      </c>
      <c r="O4840">
        <v>0</v>
      </c>
      <c r="P4840">
        <v>0</v>
      </c>
      <c r="Q4840">
        <v>0</v>
      </c>
      <c r="R4840">
        <v>2</v>
      </c>
      <c r="S4840">
        <v>25</v>
      </c>
      <c r="T4840">
        <v>1514</v>
      </c>
      <c r="U4840">
        <v>0</v>
      </c>
      <c r="V4840">
        <v>0</v>
      </c>
      <c r="W4840">
        <v>0</v>
      </c>
      <c r="X4840">
        <v>3.8199920000000001</v>
      </c>
      <c r="Y4840">
        <v>47.749903000000003</v>
      </c>
      <c r="Z4840">
        <v>2891.7341120000001</v>
      </c>
    </row>
    <row r="4841" spans="1:26" x14ac:dyDescent="0.25">
      <c r="A4841">
        <v>2181285</v>
      </c>
      <c r="B4841">
        <v>1</v>
      </c>
      <c r="C4841" t="s">
        <v>76</v>
      </c>
      <c r="D4841" t="s">
        <v>78</v>
      </c>
      <c r="E4841" t="s">
        <v>126</v>
      </c>
      <c r="F4841" t="s">
        <v>14082</v>
      </c>
      <c r="G4841" t="s">
        <v>366</v>
      </c>
      <c r="H4841" t="s">
        <v>46</v>
      </c>
      <c r="I4841" t="s">
        <v>129</v>
      </c>
      <c r="J4841" t="s">
        <v>130</v>
      </c>
      <c r="K4841" t="s">
        <v>251</v>
      </c>
      <c r="L4841" t="s">
        <v>14083</v>
      </c>
      <c r="M4841" t="s">
        <v>14084</v>
      </c>
      <c r="N4841">
        <v>7.0335397220000004</v>
      </c>
      <c r="O4841">
        <v>0</v>
      </c>
      <c r="P4841">
        <v>169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1188.6682129999999</v>
      </c>
      <c r="W4841">
        <v>0</v>
      </c>
      <c r="X4841">
        <v>0</v>
      </c>
      <c r="Y4841">
        <v>0</v>
      </c>
      <c r="Z4841">
        <v>0</v>
      </c>
    </row>
    <row r="4842" spans="1:26" x14ac:dyDescent="0.25">
      <c r="A4842">
        <v>2181287</v>
      </c>
      <c r="B4842">
        <v>1</v>
      </c>
      <c r="C4842" t="s">
        <v>77</v>
      </c>
      <c r="D4842" t="s">
        <v>108</v>
      </c>
      <c r="E4842" t="s">
        <v>181</v>
      </c>
      <c r="F4842" t="s">
        <v>13848</v>
      </c>
      <c r="G4842" t="s">
        <v>287</v>
      </c>
      <c r="H4842" t="s">
        <v>46</v>
      </c>
      <c r="I4842" t="s">
        <v>129</v>
      </c>
      <c r="J4842" t="s">
        <v>130</v>
      </c>
      <c r="K4842" t="s">
        <v>131</v>
      </c>
      <c r="L4842" t="s">
        <v>14085</v>
      </c>
      <c r="M4842" t="s">
        <v>14086</v>
      </c>
      <c r="N4842">
        <v>1.991944444</v>
      </c>
      <c r="O4842">
        <v>0</v>
      </c>
      <c r="P4842">
        <v>1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1.9919439999999999</v>
      </c>
      <c r="W4842">
        <v>0</v>
      </c>
      <c r="X4842">
        <v>0</v>
      </c>
      <c r="Y4842">
        <v>0</v>
      </c>
      <c r="Z4842">
        <v>0</v>
      </c>
    </row>
    <row r="4843" spans="1:26" x14ac:dyDescent="0.25">
      <c r="A4843">
        <v>2181286</v>
      </c>
      <c r="B4843">
        <v>1</v>
      </c>
      <c r="C4843" t="s">
        <v>77</v>
      </c>
      <c r="D4843" t="s">
        <v>124</v>
      </c>
      <c r="E4843" t="s">
        <v>181</v>
      </c>
      <c r="F4843" t="s">
        <v>14087</v>
      </c>
      <c r="G4843" t="s">
        <v>183</v>
      </c>
      <c r="H4843" t="s">
        <v>46</v>
      </c>
      <c r="I4843" t="s">
        <v>129</v>
      </c>
      <c r="J4843" t="s">
        <v>130</v>
      </c>
      <c r="K4843" t="s">
        <v>131</v>
      </c>
      <c r="L4843" t="s">
        <v>14088</v>
      </c>
      <c r="M4843" t="s">
        <v>14089</v>
      </c>
      <c r="N4843">
        <v>1.9838888880000001</v>
      </c>
      <c r="O4843">
        <v>0</v>
      </c>
      <c r="P4843">
        <v>10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19.838889000000002</v>
      </c>
      <c r="W4843">
        <v>0</v>
      </c>
      <c r="X4843">
        <v>0</v>
      </c>
      <c r="Y4843">
        <v>0</v>
      </c>
      <c r="Z4843">
        <v>0</v>
      </c>
    </row>
    <row r="4844" spans="1:26" x14ac:dyDescent="0.25">
      <c r="A4844">
        <v>2181292</v>
      </c>
      <c r="B4844">
        <v>1</v>
      </c>
      <c r="C4844" t="s">
        <v>77</v>
      </c>
      <c r="D4844" t="s">
        <v>114</v>
      </c>
      <c r="E4844" t="s">
        <v>181</v>
      </c>
      <c r="F4844" t="s">
        <v>14090</v>
      </c>
      <c r="G4844" t="s">
        <v>194</v>
      </c>
      <c r="H4844" t="s">
        <v>46</v>
      </c>
      <c r="I4844" t="s">
        <v>129</v>
      </c>
      <c r="J4844" t="s">
        <v>130</v>
      </c>
      <c r="K4844" t="s">
        <v>131</v>
      </c>
      <c r="L4844" t="s">
        <v>14091</v>
      </c>
      <c r="M4844" t="s">
        <v>14092</v>
      </c>
      <c r="N4844">
        <v>0.9</v>
      </c>
      <c r="O4844">
        <v>0</v>
      </c>
      <c r="P4844">
        <v>19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17.100000000000001</v>
      </c>
      <c r="W4844">
        <v>0</v>
      </c>
      <c r="X4844">
        <v>0</v>
      </c>
      <c r="Y4844">
        <v>0</v>
      </c>
      <c r="Z4844">
        <v>0</v>
      </c>
    </row>
    <row r="4845" spans="1:26" x14ac:dyDescent="0.25">
      <c r="A4845">
        <v>2181295</v>
      </c>
      <c r="B4845">
        <v>1</v>
      </c>
      <c r="C4845" t="s">
        <v>76</v>
      </c>
      <c r="D4845" t="s">
        <v>100</v>
      </c>
      <c r="E4845" t="s">
        <v>718</v>
      </c>
      <c r="F4845" t="s">
        <v>14093</v>
      </c>
      <c r="G4845" t="s">
        <v>269</v>
      </c>
      <c r="H4845" t="s">
        <v>46</v>
      </c>
      <c r="I4845" t="s">
        <v>129</v>
      </c>
      <c r="J4845" t="s">
        <v>130</v>
      </c>
      <c r="K4845" t="s">
        <v>131</v>
      </c>
      <c r="L4845" t="s">
        <v>14094</v>
      </c>
      <c r="M4845" t="s">
        <v>14095</v>
      </c>
      <c r="N4845">
        <v>4.4313888879999999</v>
      </c>
      <c r="O4845">
        <v>0</v>
      </c>
      <c r="P4845">
        <v>44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194.981111</v>
      </c>
      <c r="W4845">
        <v>0</v>
      </c>
      <c r="X4845">
        <v>0</v>
      </c>
      <c r="Y4845">
        <v>0</v>
      </c>
      <c r="Z4845">
        <v>0</v>
      </c>
    </row>
    <row r="4846" spans="1:26" x14ac:dyDescent="0.25">
      <c r="A4846">
        <v>2181291</v>
      </c>
      <c r="B4846">
        <v>1</v>
      </c>
      <c r="C4846" t="s">
        <v>76</v>
      </c>
      <c r="D4846" t="s">
        <v>88</v>
      </c>
      <c r="E4846" t="s">
        <v>181</v>
      </c>
      <c r="F4846" t="s">
        <v>14096</v>
      </c>
      <c r="G4846" t="s">
        <v>183</v>
      </c>
      <c r="H4846" t="s">
        <v>46</v>
      </c>
      <c r="I4846" t="s">
        <v>129</v>
      </c>
      <c r="J4846" t="s">
        <v>130</v>
      </c>
      <c r="K4846" t="s">
        <v>131</v>
      </c>
      <c r="L4846" t="s">
        <v>14097</v>
      </c>
      <c r="M4846" t="s">
        <v>14098</v>
      </c>
      <c r="N4846">
        <v>4.7472222220000004</v>
      </c>
      <c r="O4846">
        <v>0</v>
      </c>
      <c r="P4846">
        <v>3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14.241667</v>
      </c>
      <c r="W4846">
        <v>0</v>
      </c>
      <c r="X4846">
        <v>0</v>
      </c>
      <c r="Y4846">
        <v>0</v>
      </c>
      <c r="Z4846">
        <v>0</v>
      </c>
    </row>
    <row r="4847" spans="1:26" x14ac:dyDescent="0.25">
      <c r="A4847">
        <v>2181305</v>
      </c>
      <c r="B4847">
        <v>1</v>
      </c>
      <c r="C4847" t="s">
        <v>76</v>
      </c>
      <c r="D4847" t="s">
        <v>89</v>
      </c>
      <c r="E4847" t="s">
        <v>186</v>
      </c>
      <c r="F4847" t="s">
        <v>14099</v>
      </c>
      <c r="G4847" t="s">
        <v>2068</v>
      </c>
      <c r="H4847" t="s">
        <v>47</v>
      </c>
      <c r="I4847" t="s">
        <v>129</v>
      </c>
      <c r="J4847" t="s">
        <v>130</v>
      </c>
      <c r="K4847" t="s">
        <v>131</v>
      </c>
      <c r="L4847" t="s">
        <v>14100</v>
      </c>
      <c r="M4847" t="s">
        <v>14101</v>
      </c>
      <c r="N4847">
        <v>5.4294444439999996</v>
      </c>
      <c r="O4847">
        <v>5</v>
      </c>
      <c r="P4847">
        <v>115</v>
      </c>
      <c r="Q4847">
        <v>0</v>
      </c>
      <c r="R4847">
        <v>0</v>
      </c>
      <c r="S4847">
        <v>5</v>
      </c>
      <c r="T4847">
        <v>155</v>
      </c>
      <c r="U4847">
        <v>27.147221999999999</v>
      </c>
      <c r="V4847">
        <v>624.38611100000003</v>
      </c>
      <c r="W4847">
        <v>0</v>
      </c>
      <c r="X4847">
        <v>0</v>
      </c>
      <c r="Y4847">
        <v>27.147221999999999</v>
      </c>
      <c r="Z4847">
        <v>841.56388900000002</v>
      </c>
    </row>
    <row r="4848" spans="1:26" x14ac:dyDescent="0.25">
      <c r="A4848">
        <v>2181298</v>
      </c>
      <c r="B4848">
        <v>1</v>
      </c>
      <c r="C4848" t="s">
        <v>77</v>
      </c>
      <c r="D4848" t="s">
        <v>108</v>
      </c>
      <c r="E4848" t="s">
        <v>143</v>
      </c>
      <c r="F4848" t="s">
        <v>14102</v>
      </c>
      <c r="G4848" t="s">
        <v>418</v>
      </c>
      <c r="H4848" t="s">
        <v>47</v>
      </c>
      <c r="I4848" t="s">
        <v>129</v>
      </c>
      <c r="J4848" t="s">
        <v>130</v>
      </c>
      <c r="K4848" t="s">
        <v>251</v>
      </c>
      <c r="L4848" t="s">
        <v>14103</v>
      </c>
      <c r="M4848" t="s">
        <v>14104</v>
      </c>
      <c r="N4848">
        <v>6.540944444</v>
      </c>
      <c r="O4848">
        <v>1</v>
      </c>
      <c r="P4848">
        <v>62</v>
      </c>
      <c r="Q4848">
        <v>0</v>
      </c>
      <c r="R4848">
        <v>0</v>
      </c>
      <c r="S4848">
        <v>0</v>
      </c>
      <c r="T4848">
        <v>0</v>
      </c>
      <c r="U4848">
        <v>6.5409439999999996</v>
      </c>
      <c r="V4848">
        <v>405.53855600000003</v>
      </c>
      <c r="W4848">
        <v>0</v>
      </c>
      <c r="X4848">
        <v>0</v>
      </c>
      <c r="Y4848">
        <v>0</v>
      </c>
      <c r="Z4848">
        <v>0</v>
      </c>
    </row>
    <row r="4849" spans="1:26" x14ac:dyDescent="0.25">
      <c r="A4849">
        <v>2181299</v>
      </c>
      <c r="B4849">
        <v>1</v>
      </c>
      <c r="C4849" t="s">
        <v>76</v>
      </c>
      <c r="D4849" t="s">
        <v>103</v>
      </c>
      <c r="E4849" t="s">
        <v>181</v>
      </c>
      <c r="F4849" t="s">
        <v>14105</v>
      </c>
      <c r="G4849" t="s">
        <v>287</v>
      </c>
      <c r="H4849" t="s">
        <v>46</v>
      </c>
      <c r="I4849" t="s">
        <v>129</v>
      </c>
      <c r="J4849" t="s">
        <v>130</v>
      </c>
      <c r="K4849" t="s">
        <v>131</v>
      </c>
      <c r="L4849" t="s">
        <v>14106</v>
      </c>
      <c r="M4849" t="s">
        <v>14107</v>
      </c>
      <c r="N4849">
        <v>1.3925000000000001</v>
      </c>
      <c r="O4849">
        <v>0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1.3925000000000001</v>
      </c>
      <c r="Y4849">
        <v>0</v>
      </c>
      <c r="Z4849">
        <v>0</v>
      </c>
    </row>
    <row r="4850" spans="1:26" x14ac:dyDescent="0.25">
      <c r="A4850">
        <v>2181310</v>
      </c>
      <c r="B4850">
        <v>1</v>
      </c>
      <c r="C4850" t="s">
        <v>76</v>
      </c>
      <c r="D4850" t="s">
        <v>96</v>
      </c>
      <c r="E4850" t="s">
        <v>181</v>
      </c>
      <c r="F4850" t="s">
        <v>14108</v>
      </c>
      <c r="G4850" t="s">
        <v>1384</v>
      </c>
      <c r="H4850" t="s">
        <v>46</v>
      </c>
      <c r="I4850" t="s">
        <v>129</v>
      </c>
      <c r="J4850" t="s">
        <v>130</v>
      </c>
      <c r="K4850" t="s">
        <v>131</v>
      </c>
      <c r="L4850" t="s">
        <v>14109</v>
      </c>
      <c r="M4850" t="s">
        <v>14110</v>
      </c>
      <c r="N4850">
        <v>3.9011111110000001</v>
      </c>
      <c r="O4850">
        <v>0</v>
      </c>
      <c r="P4850">
        <v>1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3.9011110000000002</v>
      </c>
      <c r="W4850">
        <v>0</v>
      </c>
      <c r="X4850">
        <v>0</v>
      </c>
      <c r="Y4850">
        <v>0</v>
      </c>
      <c r="Z4850">
        <v>0</v>
      </c>
    </row>
    <row r="4851" spans="1:26" x14ac:dyDescent="0.25">
      <c r="A4851">
        <v>2181313</v>
      </c>
      <c r="B4851">
        <v>1</v>
      </c>
      <c r="C4851" t="s">
        <v>76</v>
      </c>
      <c r="D4851" t="s">
        <v>78</v>
      </c>
      <c r="E4851" t="s">
        <v>126</v>
      </c>
      <c r="F4851" t="s">
        <v>14111</v>
      </c>
      <c r="G4851" t="s">
        <v>128</v>
      </c>
      <c r="H4851" t="s">
        <v>46</v>
      </c>
      <c r="I4851" t="s">
        <v>129</v>
      </c>
      <c r="J4851" t="s">
        <v>130</v>
      </c>
      <c r="K4851" t="s">
        <v>131</v>
      </c>
      <c r="L4851" t="s">
        <v>14112</v>
      </c>
      <c r="M4851" t="s">
        <v>14113</v>
      </c>
      <c r="N4851">
        <v>3.7866666659999999</v>
      </c>
      <c r="O4851">
        <v>0</v>
      </c>
      <c r="P4851">
        <v>14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53.013333000000003</v>
      </c>
      <c r="W4851">
        <v>0</v>
      </c>
      <c r="X4851">
        <v>0</v>
      </c>
      <c r="Y4851">
        <v>0</v>
      </c>
      <c r="Z4851">
        <v>0</v>
      </c>
    </row>
    <row r="4852" spans="1:26" x14ac:dyDescent="0.25">
      <c r="A4852">
        <v>2181306</v>
      </c>
      <c r="B4852">
        <v>1</v>
      </c>
      <c r="C4852" t="s">
        <v>76</v>
      </c>
      <c r="D4852" t="s">
        <v>103</v>
      </c>
      <c r="E4852" t="s">
        <v>181</v>
      </c>
      <c r="F4852" t="s">
        <v>13941</v>
      </c>
      <c r="G4852" t="s">
        <v>287</v>
      </c>
      <c r="H4852" t="s">
        <v>46</v>
      </c>
      <c r="I4852" t="s">
        <v>129</v>
      </c>
      <c r="J4852" t="s">
        <v>130</v>
      </c>
      <c r="K4852" t="s">
        <v>131</v>
      </c>
      <c r="L4852" t="s">
        <v>14114</v>
      </c>
      <c r="M4852" t="s">
        <v>14115</v>
      </c>
      <c r="N4852">
        <v>2.4333333330000002</v>
      </c>
      <c r="O4852">
        <v>0</v>
      </c>
      <c r="P4852">
        <v>0</v>
      </c>
      <c r="Q4852">
        <v>0</v>
      </c>
      <c r="R4852">
        <v>9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21.9</v>
      </c>
      <c r="Y4852">
        <v>0</v>
      </c>
      <c r="Z4852">
        <v>0</v>
      </c>
    </row>
    <row r="4853" spans="1:26" x14ac:dyDescent="0.25">
      <c r="A4853">
        <v>2181312</v>
      </c>
      <c r="B4853">
        <v>1</v>
      </c>
      <c r="C4853" t="s">
        <v>76</v>
      </c>
      <c r="D4853" t="s">
        <v>94</v>
      </c>
      <c r="E4853" t="s">
        <v>181</v>
      </c>
      <c r="F4853" t="s">
        <v>14116</v>
      </c>
      <c r="G4853" t="s">
        <v>287</v>
      </c>
      <c r="H4853" t="s">
        <v>46</v>
      </c>
      <c r="I4853" t="s">
        <v>129</v>
      </c>
      <c r="J4853" t="s">
        <v>130</v>
      </c>
      <c r="K4853" t="s">
        <v>131</v>
      </c>
      <c r="L4853" t="s">
        <v>14117</v>
      </c>
      <c r="M4853" t="s">
        <v>14118</v>
      </c>
      <c r="N4853">
        <v>0.82861111099999996</v>
      </c>
      <c r="O4853">
        <v>0</v>
      </c>
      <c r="P4853">
        <v>1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0.82861099999999999</v>
      </c>
      <c r="W4853">
        <v>0</v>
      </c>
      <c r="X4853">
        <v>0</v>
      </c>
      <c r="Y4853">
        <v>0</v>
      </c>
      <c r="Z4853">
        <v>0</v>
      </c>
    </row>
    <row r="4854" spans="1:26" x14ac:dyDescent="0.25">
      <c r="A4854">
        <v>2181321</v>
      </c>
      <c r="B4854">
        <v>1</v>
      </c>
      <c r="C4854" t="s">
        <v>76</v>
      </c>
      <c r="D4854" t="s">
        <v>104</v>
      </c>
      <c r="E4854" t="s">
        <v>181</v>
      </c>
      <c r="F4854" t="s">
        <v>14119</v>
      </c>
      <c r="G4854" t="s">
        <v>194</v>
      </c>
      <c r="H4854" t="s">
        <v>46</v>
      </c>
      <c r="I4854" t="s">
        <v>129</v>
      </c>
      <c r="J4854" t="s">
        <v>130</v>
      </c>
      <c r="K4854" t="s">
        <v>131</v>
      </c>
      <c r="L4854" t="s">
        <v>14120</v>
      </c>
      <c r="M4854" t="s">
        <v>14121</v>
      </c>
      <c r="N4854">
        <v>2.3491666659999999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1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2.349167</v>
      </c>
    </row>
    <row r="4855" spans="1:26" x14ac:dyDescent="0.25">
      <c r="A4855">
        <v>2181323</v>
      </c>
      <c r="B4855">
        <v>1</v>
      </c>
      <c r="C4855" t="s">
        <v>76</v>
      </c>
      <c r="D4855" t="s">
        <v>103</v>
      </c>
      <c r="E4855" t="s">
        <v>143</v>
      </c>
      <c r="F4855" t="s">
        <v>14122</v>
      </c>
      <c r="G4855" t="s">
        <v>145</v>
      </c>
      <c r="H4855" t="s">
        <v>47</v>
      </c>
      <c r="I4855" t="s">
        <v>129</v>
      </c>
      <c r="J4855" t="s">
        <v>130</v>
      </c>
      <c r="K4855" t="s">
        <v>131</v>
      </c>
      <c r="L4855" t="s">
        <v>14123</v>
      </c>
      <c r="M4855" t="s">
        <v>14124</v>
      </c>
      <c r="N4855">
        <v>5.676111111</v>
      </c>
      <c r="O4855">
        <v>0</v>
      </c>
      <c r="P4855">
        <v>0</v>
      </c>
      <c r="Q4855">
        <v>0</v>
      </c>
      <c r="R4855">
        <v>4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22.704443999999999</v>
      </c>
      <c r="Y4855">
        <v>0</v>
      </c>
      <c r="Z4855">
        <v>0</v>
      </c>
    </row>
    <row r="4856" spans="1:26" x14ac:dyDescent="0.25">
      <c r="A4856">
        <v>2181319</v>
      </c>
      <c r="B4856">
        <v>1</v>
      </c>
      <c r="C4856" t="s">
        <v>76</v>
      </c>
      <c r="D4856" t="s">
        <v>102</v>
      </c>
      <c r="E4856" t="s">
        <v>186</v>
      </c>
      <c r="F4856" t="s">
        <v>14125</v>
      </c>
      <c r="G4856" t="s">
        <v>136</v>
      </c>
      <c r="H4856" t="s">
        <v>47</v>
      </c>
      <c r="I4856" t="s">
        <v>129</v>
      </c>
      <c r="J4856" t="s">
        <v>130</v>
      </c>
      <c r="K4856" t="s">
        <v>131</v>
      </c>
      <c r="L4856" t="s">
        <v>14126</v>
      </c>
      <c r="M4856" t="s">
        <v>14127</v>
      </c>
      <c r="N4856">
        <v>0.26750000000000002</v>
      </c>
      <c r="O4856">
        <v>41</v>
      </c>
      <c r="P4856">
        <v>339</v>
      </c>
      <c r="Q4856">
        <v>0</v>
      </c>
      <c r="R4856">
        <v>0</v>
      </c>
      <c r="S4856">
        <v>0</v>
      </c>
      <c r="T4856">
        <v>0</v>
      </c>
      <c r="U4856">
        <v>10.967499999999999</v>
      </c>
      <c r="V4856">
        <v>90.682500000000005</v>
      </c>
      <c r="W4856">
        <v>0</v>
      </c>
      <c r="X4856">
        <v>0</v>
      </c>
      <c r="Y4856">
        <v>0</v>
      </c>
      <c r="Z4856">
        <v>0</v>
      </c>
    </row>
    <row r="4857" spans="1:26" x14ac:dyDescent="0.25">
      <c r="A4857">
        <v>2181318</v>
      </c>
      <c r="B4857">
        <v>1</v>
      </c>
      <c r="C4857" t="s">
        <v>76</v>
      </c>
      <c r="D4857" t="s">
        <v>97</v>
      </c>
      <c r="E4857" t="s">
        <v>134</v>
      </c>
      <c r="F4857" t="s">
        <v>7169</v>
      </c>
      <c r="G4857" t="s">
        <v>136</v>
      </c>
      <c r="H4857" t="s">
        <v>47</v>
      </c>
      <c r="I4857" t="s">
        <v>283</v>
      </c>
      <c r="J4857" t="s">
        <v>130</v>
      </c>
      <c r="K4857" t="s">
        <v>131</v>
      </c>
      <c r="L4857" t="s">
        <v>14128</v>
      </c>
      <c r="M4857" t="s">
        <v>14129</v>
      </c>
      <c r="N4857">
        <v>5.5555550000000002E-3</v>
      </c>
      <c r="O4857">
        <v>35</v>
      </c>
      <c r="P4857">
        <v>2043</v>
      </c>
      <c r="Q4857">
        <v>0</v>
      </c>
      <c r="R4857">
        <v>0</v>
      </c>
      <c r="S4857">
        <v>0</v>
      </c>
      <c r="T4857">
        <v>0</v>
      </c>
      <c r="U4857">
        <v>0.19444400000000001</v>
      </c>
      <c r="V4857">
        <v>11.349999</v>
      </c>
      <c r="W4857">
        <v>0</v>
      </c>
      <c r="X4857">
        <v>0</v>
      </c>
      <c r="Y4857">
        <v>0</v>
      </c>
      <c r="Z4857">
        <v>0</v>
      </c>
    </row>
    <row r="4858" spans="1:26" x14ac:dyDescent="0.25">
      <c r="A4858">
        <v>2181322</v>
      </c>
      <c r="B4858">
        <v>1</v>
      </c>
      <c r="C4858" t="s">
        <v>76</v>
      </c>
      <c r="D4858" t="s">
        <v>99</v>
      </c>
      <c r="E4858" t="s">
        <v>718</v>
      </c>
      <c r="F4858" t="s">
        <v>14130</v>
      </c>
      <c r="G4858" t="s">
        <v>269</v>
      </c>
      <c r="H4858" t="s">
        <v>46</v>
      </c>
      <c r="I4858" t="s">
        <v>129</v>
      </c>
      <c r="J4858" t="s">
        <v>130</v>
      </c>
      <c r="K4858" t="s">
        <v>131</v>
      </c>
      <c r="L4858" t="s">
        <v>14131</v>
      </c>
      <c r="M4858" t="s">
        <v>14132</v>
      </c>
      <c r="N4858">
        <v>5.4241666659999996</v>
      </c>
      <c r="O4858">
        <v>0</v>
      </c>
      <c r="P4858">
        <v>44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238.66333299999999</v>
      </c>
      <c r="W4858">
        <v>0</v>
      </c>
      <c r="X4858">
        <v>0</v>
      </c>
      <c r="Y4858">
        <v>0</v>
      </c>
      <c r="Z4858">
        <v>0</v>
      </c>
    </row>
    <row r="4859" spans="1:26" x14ac:dyDescent="0.25">
      <c r="A4859">
        <v>2181324</v>
      </c>
      <c r="B4859">
        <v>1</v>
      </c>
      <c r="C4859" t="s">
        <v>77</v>
      </c>
      <c r="D4859" t="s">
        <v>124</v>
      </c>
      <c r="E4859" t="s">
        <v>181</v>
      </c>
      <c r="F4859" t="s">
        <v>14133</v>
      </c>
      <c r="G4859" t="s">
        <v>194</v>
      </c>
      <c r="H4859" t="s">
        <v>46</v>
      </c>
      <c r="I4859" t="s">
        <v>129</v>
      </c>
      <c r="J4859" t="s">
        <v>130</v>
      </c>
      <c r="K4859" t="s">
        <v>131</v>
      </c>
      <c r="L4859" t="s">
        <v>14134</v>
      </c>
      <c r="M4859" t="s">
        <v>14135</v>
      </c>
      <c r="N4859">
        <v>1.9027777770000001</v>
      </c>
      <c r="O4859">
        <v>0</v>
      </c>
      <c r="P4859">
        <v>1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1.9027780000000001</v>
      </c>
      <c r="W4859">
        <v>0</v>
      </c>
      <c r="X4859">
        <v>0</v>
      </c>
      <c r="Y4859">
        <v>0</v>
      </c>
      <c r="Z4859">
        <v>0</v>
      </c>
    </row>
    <row r="4860" spans="1:26" x14ac:dyDescent="0.25">
      <c r="A4860">
        <v>2181326</v>
      </c>
      <c r="B4860">
        <v>1</v>
      </c>
      <c r="C4860" t="s">
        <v>77</v>
      </c>
      <c r="D4860" t="s">
        <v>116</v>
      </c>
      <c r="E4860" t="s">
        <v>181</v>
      </c>
      <c r="F4860" t="s">
        <v>14136</v>
      </c>
      <c r="G4860" t="s">
        <v>183</v>
      </c>
      <c r="H4860" t="s">
        <v>46</v>
      </c>
      <c r="I4860" t="s">
        <v>129</v>
      </c>
      <c r="J4860" t="s">
        <v>130</v>
      </c>
      <c r="K4860" t="s">
        <v>131</v>
      </c>
      <c r="L4860" t="s">
        <v>14137</v>
      </c>
      <c r="M4860" t="s">
        <v>14138</v>
      </c>
      <c r="N4860">
        <v>3.233055555</v>
      </c>
      <c r="O4860">
        <v>0</v>
      </c>
      <c r="P4860">
        <v>7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22.631388999999999</v>
      </c>
      <c r="W4860">
        <v>0</v>
      </c>
      <c r="X4860">
        <v>0</v>
      </c>
      <c r="Y4860">
        <v>0</v>
      </c>
      <c r="Z4860">
        <v>0</v>
      </c>
    </row>
    <row r="4861" spans="1:26" x14ac:dyDescent="0.25">
      <c r="A4861">
        <v>2181342</v>
      </c>
      <c r="B4861">
        <v>1</v>
      </c>
      <c r="C4861" t="s">
        <v>77</v>
      </c>
      <c r="D4861" t="s">
        <v>108</v>
      </c>
      <c r="E4861" t="s">
        <v>181</v>
      </c>
      <c r="F4861" t="s">
        <v>14139</v>
      </c>
      <c r="G4861" t="s">
        <v>163</v>
      </c>
      <c r="H4861" t="s">
        <v>46</v>
      </c>
      <c r="I4861" t="s">
        <v>129</v>
      </c>
      <c r="J4861" t="s">
        <v>130</v>
      </c>
      <c r="K4861" t="s">
        <v>131</v>
      </c>
      <c r="L4861" t="s">
        <v>14140</v>
      </c>
      <c r="M4861" t="s">
        <v>14141</v>
      </c>
      <c r="N4861">
        <v>0.763055555</v>
      </c>
      <c r="O4861">
        <v>0</v>
      </c>
      <c r="P4861">
        <v>2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1.526111</v>
      </c>
      <c r="W4861">
        <v>0</v>
      </c>
      <c r="X4861">
        <v>0</v>
      </c>
      <c r="Y4861">
        <v>0</v>
      </c>
      <c r="Z4861">
        <v>0</v>
      </c>
    </row>
    <row r="4862" spans="1:26" x14ac:dyDescent="0.25">
      <c r="A4862">
        <v>2181325</v>
      </c>
      <c r="B4862">
        <v>1</v>
      </c>
      <c r="C4862" t="s">
        <v>77</v>
      </c>
      <c r="D4862" t="s">
        <v>108</v>
      </c>
      <c r="E4862" t="s">
        <v>186</v>
      </c>
      <c r="F4862" t="s">
        <v>14142</v>
      </c>
      <c r="G4862" t="s">
        <v>136</v>
      </c>
      <c r="H4862" t="s">
        <v>47</v>
      </c>
      <c r="I4862" t="s">
        <v>129</v>
      </c>
      <c r="J4862" t="s">
        <v>130</v>
      </c>
      <c r="K4862" t="s">
        <v>131</v>
      </c>
      <c r="L4862" t="s">
        <v>14143</v>
      </c>
      <c r="M4862" t="s">
        <v>14144</v>
      </c>
      <c r="N4862">
        <v>0.91611111099999998</v>
      </c>
      <c r="O4862">
        <v>0</v>
      </c>
      <c r="P4862">
        <v>0</v>
      </c>
      <c r="Q4862">
        <v>7</v>
      </c>
      <c r="R4862">
        <v>96</v>
      </c>
      <c r="S4862">
        <v>3</v>
      </c>
      <c r="T4862">
        <v>19</v>
      </c>
      <c r="U4862">
        <v>0</v>
      </c>
      <c r="V4862">
        <v>0</v>
      </c>
      <c r="W4862">
        <v>6.4127780000000003</v>
      </c>
      <c r="X4862">
        <v>87.946667000000005</v>
      </c>
      <c r="Y4862">
        <v>2.7483330000000001</v>
      </c>
      <c r="Z4862">
        <v>17.406110999999999</v>
      </c>
    </row>
    <row r="4863" spans="1:26" x14ac:dyDescent="0.25">
      <c r="A4863">
        <v>2181328</v>
      </c>
      <c r="B4863">
        <v>1</v>
      </c>
      <c r="C4863" t="s">
        <v>76</v>
      </c>
      <c r="D4863" t="s">
        <v>78</v>
      </c>
      <c r="E4863" t="s">
        <v>718</v>
      </c>
      <c r="F4863" t="s">
        <v>14145</v>
      </c>
      <c r="G4863" t="s">
        <v>726</v>
      </c>
      <c r="H4863" t="s">
        <v>46</v>
      </c>
      <c r="I4863" t="s">
        <v>129</v>
      </c>
      <c r="J4863" t="s">
        <v>130</v>
      </c>
      <c r="K4863" t="s">
        <v>131</v>
      </c>
      <c r="L4863" t="s">
        <v>14146</v>
      </c>
      <c r="M4863" t="s">
        <v>14147</v>
      </c>
      <c r="N4863">
        <v>1.1405555549999999</v>
      </c>
      <c r="O4863">
        <v>0</v>
      </c>
      <c r="P4863">
        <v>49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55.887222000000001</v>
      </c>
      <c r="W4863">
        <v>0</v>
      </c>
      <c r="X4863">
        <v>0</v>
      </c>
      <c r="Y4863">
        <v>0</v>
      </c>
      <c r="Z4863">
        <v>0</v>
      </c>
    </row>
    <row r="4864" spans="1:26" x14ac:dyDescent="0.25">
      <c r="A4864">
        <v>2181340</v>
      </c>
      <c r="B4864">
        <v>1</v>
      </c>
      <c r="C4864" t="s">
        <v>76</v>
      </c>
      <c r="D4864" t="s">
        <v>90</v>
      </c>
      <c r="E4864" t="s">
        <v>181</v>
      </c>
      <c r="F4864" t="s">
        <v>14148</v>
      </c>
      <c r="G4864" t="s">
        <v>194</v>
      </c>
      <c r="H4864" t="s">
        <v>46</v>
      </c>
      <c r="I4864" t="s">
        <v>129</v>
      </c>
      <c r="J4864" t="s">
        <v>130</v>
      </c>
      <c r="K4864" t="s">
        <v>131</v>
      </c>
      <c r="L4864" t="s">
        <v>14149</v>
      </c>
      <c r="M4864" t="s">
        <v>14150</v>
      </c>
      <c r="N4864">
        <v>1.182222222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1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1.1822220000000001</v>
      </c>
    </row>
    <row r="4865" spans="1:26" x14ac:dyDescent="0.25">
      <c r="A4865">
        <v>2181333</v>
      </c>
      <c r="B4865">
        <v>1</v>
      </c>
      <c r="C4865" t="s">
        <v>76</v>
      </c>
      <c r="D4865" t="s">
        <v>86</v>
      </c>
      <c r="E4865" t="s">
        <v>126</v>
      </c>
      <c r="F4865" t="s">
        <v>14151</v>
      </c>
      <c r="G4865" t="s">
        <v>128</v>
      </c>
      <c r="H4865" t="s">
        <v>46</v>
      </c>
      <c r="I4865" t="s">
        <v>129</v>
      </c>
      <c r="J4865" t="s">
        <v>130</v>
      </c>
      <c r="K4865" t="s">
        <v>131</v>
      </c>
      <c r="L4865" t="s">
        <v>14152</v>
      </c>
      <c r="M4865" t="s">
        <v>14153</v>
      </c>
      <c r="N4865">
        <v>5.9291666660000004</v>
      </c>
      <c r="O4865">
        <v>0</v>
      </c>
      <c r="P4865">
        <v>59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349.82083299999999</v>
      </c>
      <c r="W4865">
        <v>0</v>
      </c>
      <c r="X4865">
        <v>0</v>
      </c>
      <c r="Y4865">
        <v>0</v>
      </c>
      <c r="Z4865">
        <v>0</v>
      </c>
    </row>
    <row r="4866" spans="1:26" x14ac:dyDescent="0.25">
      <c r="A4866">
        <v>2181330</v>
      </c>
      <c r="B4866">
        <v>1</v>
      </c>
      <c r="C4866" t="s">
        <v>76</v>
      </c>
      <c r="D4866" t="s">
        <v>89</v>
      </c>
      <c r="E4866" t="s">
        <v>143</v>
      </c>
      <c r="F4866" t="s">
        <v>14154</v>
      </c>
      <c r="G4866" t="s">
        <v>1427</v>
      </c>
      <c r="H4866" t="s">
        <v>47</v>
      </c>
      <c r="I4866" t="s">
        <v>129</v>
      </c>
      <c r="J4866" t="s">
        <v>130</v>
      </c>
      <c r="K4866" t="s">
        <v>131</v>
      </c>
      <c r="L4866" t="s">
        <v>14155</v>
      </c>
      <c r="M4866" t="s">
        <v>14156</v>
      </c>
      <c r="N4866">
        <v>0.39138888799999999</v>
      </c>
      <c r="O4866">
        <v>1</v>
      </c>
      <c r="P4866">
        <v>261</v>
      </c>
      <c r="Q4866">
        <v>0</v>
      </c>
      <c r="R4866">
        <v>0</v>
      </c>
      <c r="S4866">
        <v>0</v>
      </c>
      <c r="T4866">
        <v>0</v>
      </c>
      <c r="U4866">
        <v>0.39138899999999999</v>
      </c>
      <c r="V4866">
        <v>102.1525</v>
      </c>
      <c r="W4866">
        <v>0</v>
      </c>
      <c r="X4866">
        <v>0</v>
      </c>
      <c r="Y4866">
        <v>0</v>
      </c>
      <c r="Z4866">
        <v>0</v>
      </c>
    </row>
    <row r="4867" spans="1:26" x14ac:dyDescent="0.25">
      <c r="A4867">
        <v>2181331</v>
      </c>
      <c r="B4867">
        <v>1</v>
      </c>
      <c r="C4867" t="s">
        <v>76</v>
      </c>
      <c r="D4867" t="s">
        <v>101</v>
      </c>
      <c r="E4867" t="s">
        <v>126</v>
      </c>
      <c r="F4867" t="s">
        <v>14157</v>
      </c>
      <c r="G4867" t="s">
        <v>163</v>
      </c>
      <c r="H4867" t="s">
        <v>46</v>
      </c>
      <c r="I4867" t="s">
        <v>129</v>
      </c>
      <c r="J4867" t="s">
        <v>130</v>
      </c>
      <c r="K4867" t="s">
        <v>131</v>
      </c>
      <c r="L4867" t="s">
        <v>14158</v>
      </c>
      <c r="M4867" t="s">
        <v>14159</v>
      </c>
      <c r="N4867">
        <v>2.0888888880000001</v>
      </c>
      <c r="O4867">
        <v>0</v>
      </c>
      <c r="P4867">
        <v>3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6.266667</v>
      </c>
      <c r="W4867">
        <v>0</v>
      </c>
      <c r="X4867">
        <v>0</v>
      </c>
      <c r="Y4867">
        <v>0</v>
      </c>
      <c r="Z4867">
        <v>0</v>
      </c>
    </row>
    <row r="4868" spans="1:26" x14ac:dyDescent="0.25">
      <c r="A4868">
        <v>2181343</v>
      </c>
      <c r="B4868">
        <v>1</v>
      </c>
      <c r="C4868" t="s">
        <v>77</v>
      </c>
      <c r="D4868" t="s">
        <v>123</v>
      </c>
      <c r="E4868" t="s">
        <v>126</v>
      </c>
      <c r="F4868" t="s">
        <v>14160</v>
      </c>
      <c r="G4868" t="s">
        <v>6674</v>
      </c>
      <c r="H4868" t="s">
        <v>46</v>
      </c>
      <c r="I4868" t="s">
        <v>129</v>
      </c>
      <c r="J4868" t="s">
        <v>130</v>
      </c>
      <c r="K4868" t="s">
        <v>131</v>
      </c>
      <c r="L4868" t="s">
        <v>14161</v>
      </c>
      <c r="M4868" t="s">
        <v>14162</v>
      </c>
      <c r="N4868">
        <v>2.5127777770000002</v>
      </c>
      <c r="O4868">
        <v>0</v>
      </c>
      <c r="P4868">
        <v>35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87.947221999999996</v>
      </c>
      <c r="W4868">
        <v>0</v>
      </c>
      <c r="X4868">
        <v>0</v>
      </c>
      <c r="Y4868">
        <v>0</v>
      </c>
      <c r="Z4868">
        <v>0</v>
      </c>
    </row>
    <row r="4869" spans="1:26" x14ac:dyDescent="0.25">
      <c r="A4869">
        <v>2181359</v>
      </c>
      <c r="B4869">
        <v>1</v>
      </c>
      <c r="C4869" t="s">
        <v>76</v>
      </c>
      <c r="D4869" t="s">
        <v>92</v>
      </c>
      <c r="E4869" t="s">
        <v>181</v>
      </c>
      <c r="F4869" t="s">
        <v>14163</v>
      </c>
      <c r="G4869" t="s">
        <v>183</v>
      </c>
      <c r="H4869" t="s">
        <v>46</v>
      </c>
      <c r="I4869" t="s">
        <v>129</v>
      </c>
      <c r="J4869" t="s">
        <v>130</v>
      </c>
      <c r="K4869" t="s">
        <v>131</v>
      </c>
      <c r="L4869" t="s">
        <v>14164</v>
      </c>
      <c r="M4869" t="s">
        <v>14165</v>
      </c>
      <c r="N4869">
        <v>8.6658333330000001</v>
      </c>
      <c r="O4869">
        <v>0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8.6658329999999992</v>
      </c>
      <c r="Y4869">
        <v>0</v>
      </c>
      <c r="Z4869">
        <v>0</v>
      </c>
    </row>
    <row r="4870" spans="1:26" x14ac:dyDescent="0.25">
      <c r="A4870">
        <v>2181366</v>
      </c>
      <c r="B4870">
        <v>1</v>
      </c>
      <c r="C4870" t="s">
        <v>76</v>
      </c>
      <c r="D4870" t="s">
        <v>105</v>
      </c>
      <c r="E4870" t="s">
        <v>181</v>
      </c>
      <c r="F4870" t="s">
        <v>14166</v>
      </c>
      <c r="G4870" t="s">
        <v>194</v>
      </c>
      <c r="H4870" t="s">
        <v>46</v>
      </c>
      <c r="I4870" t="s">
        <v>129</v>
      </c>
      <c r="J4870" t="s">
        <v>130</v>
      </c>
      <c r="K4870" t="s">
        <v>131</v>
      </c>
      <c r="L4870" t="s">
        <v>14167</v>
      </c>
      <c r="M4870" t="s">
        <v>14168</v>
      </c>
      <c r="N4870">
        <v>5.3330555549999996</v>
      </c>
      <c r="O4870">
        <v>0</v>
      </c>
      <c r="P4870">
        <v>0</v>
      </c>
      <c r="Q4870">
        <v>0</v>
      </c>
      <c r="R4870">
        <v>2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10.666111000000001</v>
      </c>
      <c r="Y4870">
        <v>0</v>
      </c>
      <c r="Z4870">
        <v>0</v>
      </c>
    </row>
    <row r="4871" spans="1:26" x14ac:dyDescent="0.25">
      <c r="A4871">
        <v>2181353</v>
      </c>
      <c r="B4871">
        <v>1</v>
      </c>
      <c r="C4871" t="s">
        <v>76</v>
      </c>
      <c r="D4871" t="s">
        <v>88</v>
      </c>
      <c r="E4871" t="s">
        <v>181</v>
      </c>
      <c r="F4871" t="s">
        <v>14169</v>
      </c>
      <c r="G4871" t="s">
        <v>194</v>
      </c>
      <c r="H4871" t="s">
        <v>46</v>
      </c>
      <c r="I4871" t="s">
        <v>129</v>
      </c>
      <c r="J4871" t="s">
        <v>130</v>
      </c>
      <c r="K4871" t="s">
        <v>131</v>
      </c>
      <c r="L4871" t="s">
        <v>14170</v>
      </c>
      <c r="M4871" t="s">
        <v>14171</v>
      </c>
      <c r="N4871">
        <v>2.099722222</v>
      </c>
      <c r="O4871">
        <v>0</v>
      </c>
      <c r="P4871">
        <v>1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2.0997219999999999</v>
      </c>
      <c r="W4871">
        <v>0</v>
      </c>
      <c r="X4871">
        <v>0</v>
      </c>
      <c r="Y4871">
        <v>0</v>
      </c>
      <c r="Z4871">
        <v>0</v>
      </c>
    </row>
    <row r="4872" spans="1:26" x14ac:dyDescent="0.25">
      <c r="A4872">
        <v>2181351</v>
      </c>
      <c r="B4872">
        <v>1</v>
      </c>
      <c r="C4872" t="s">
        <v>76</v>
      </c>
      <c r="D4872" t="s">
        <v>80</v>
      </c>
      <c r="E4872" t="s">
        <v>126</v>
      </c>
      <c r="F4872" t="s">
        <v>14172</v>
      </c>
      <c r="G4872" t="s">
        <v>916</v>
      </c>
      <c r="H4872" t="s">
        <v>46</v>
      </c>
      <c r="I4872" t="s">
        <v>129</v>
      </c>
      <c r="J4872" t="s">
        <v>130</v>
      </c>
      <c r="K4872" t="s">
        <v>131</v>
      </c>
      <c r="L4872" t="s">
        <v>14173</v>
      </c>
      <c r="M4872" t="s">
        <v>14174</v>
      </c>
      <c r="N4872">
        <v>0.62222222199999999</v>
      </c>
      <c r="O4872">
        <v>0</v>
      </c>
      <c r="P4872">
        <v>263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163.64444399999999</v>
      </c>
      <c r="W4872">
        <v>0</v>
      </c>
      <c r="X4872">
        <v>0</v>
      </c>
      <c r="Y4872">
        <v>0</v>
      </c>
      <c r="Z4872">
        <v>0</v>
      </c>
    </row>
    <row r="4873" spans="1:26" x14ac:dyDescent="0.25">
      <c r="A4873">
        <v>2181348</v>
      </c>
      <c r="B4873">
        <v>1</v>
      </c>
      <c r="C4873" t="s">
        <v>76</v>
      </c>
      <c r="D4873" t="s">
        <v>79</v>
      </c>
      <c r="E4873" t="s">
        <v>181</v>
      </c>
      <c r="F4873" t="s">
        <v>14175</v>
      </c>
      <c r="G4873" t="s">
        <v>183</v>
      </c>
      <c r="H4873" t="s">
        <v>46</v>
      </c>
      <c r="I4873" t="s">
        <v>129</v>
      </c>
      <c r="J4873" t="s">
        <v>130</v>
      </c>
      <c r="K4873" t="s">
        <v>131</v>
      </c>
      <c r="L4873" t="s">
        <v>14176</v>
      </c>
      <c r="M4873" t="s">
        <v>14177</v>
      </c>
      <c r="N4873">
        <v>1.113888888</v>
      </c>
      <c r="O4873">
        <v>0</v>
      </c>
      <c r="P4873">
        <v>1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1.1138889999999999</v>
      </c>
      <c r="W4873">
        <v>0</v>
      </c>
      <c r="X4873">
        <v>0</v>
      </c>
      <c r="Y4873">
        <v>0</v>
      </c>
      <c r="Z4873">
        <v>0</v>
      </c>
    </row>
    <row r="4874" spans="1:26" x14ac:dyDescent="0.25">
      <c r="A4874">
        <v>2181364</v>
      </c>
      <c r="B4874">
        <v>1</v>
      </c>
      <c r="C4874" t="s">
        <v>76</v>
      </c>
      <c r="D4874" t="s">
        <v>92</v>
      </c>
      <c r="E4874" t="s">
        <v>181</v>
      </c>
      <c r="F4874" t="s">
        <v>14178</v>
      </c>
      <c r="G4874" t="s">
        <v>287</v>
      </c>
      <c r="H4874" t="s">
        <v>46</v>
      </c>
      <c r="I4874" t="s">
        <v>129</v>
      </c>
      <c r="J4874" t="s">
        <v>130</v>
      </c>
      <c r="K4874" t="s">
        <v>131</v>
      </c>
      <c r="L4874" t="s">
        <v>14179</v>
      </c>
      <c r="M4874" t="s">
        <v>14180</v>
      </c>
      <c r="N4874">
        <v>9.0408333330000001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1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9.0408329999999992</v>
      </c>
    </row>
    <row r="4875" spans="1:26" x14ac:dyDescent="0.25">
      <c r="A4875">
        <v>2181365</v>
      </c>
      <c r="B4875">
        <v>1</v>
      </c>
      <c r="C4875" t="s">
        <v>77</v>
      </c>
      <c r="D4875" t="s">
        <v>117</v>
      </c>
      <c r="E4875" t="s">
        <v>126</v>
      </c>
      <c r="F4875" t="s">
        <v>14181</v>
      </c>
      <c r="G4875" t="s">
        <v>128</v>
      </c>
      <c r="H4875" t="s">
        <v>46</v>
      </c>
      <c r="I4875" t="s">
        <v>129</v>
      </c>
      <c r="J4875" t="s">
        <v>130</v>
      </c>
      <c r="K4875" t="s">
        <v>131</v>
      </c>
      <c r="L4875" t="s">
        <v>14182</v>
      </c>
      <c r="M4875" t="s">
        <v>14183</v>
      </c>
      <c r="N4875">
        <v>3.0452777769999999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21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63.950833000000003</v>
      </c>
    </row>
    <row r="4876" spans="1:26" x14ac:dyDescent="0.25">
      <c r="A4876">
        <v>2181361</v>
      </c>
      <c r="B4876">
        <v>1</v>
      </c>
      <c r="C4876" t="s">
        <v>77</v>
      </c>
      <c r="D4876" t="s">
        <v>114</v>
      </c>
      <c r="E4876" t="s">
        <v>143</v>
      </c>
      <c r="F4876" t="s">
        <v>8790</v>
      </c>
      <c r="G4876" t="s">
        <v>136</v>
      </c>
      <c r="H4876" t="s">
        <v>47</v>
      </c>
      <c r="I4876" t="s">
        <v>129</v>
      </c>
      <c r="J4876" t="s">
        <v>130</v>
      </c>
      <c r="K4876" t="s">
        <v>131</v>
      </c>
      <c r="L4876" t="s">
        <v>14184</v>
      </c>
      <c r="M4876" t="s">
        <v>14185</v>
      </c>
      <c r="N4876">
        <v>0.59888888799999995</v>
      </c>
      <c r="O4876">
        <v>28</v>
      </c>
      <c r="P4876">
        <v>59</v>
      </c>
      <c r="Q4876">
        <v>0</v>
      </c>
      <c r="R4876">
        <v>0</v>
      </c>
      <c r="S4876">
        <v>0</v>
      </c>
      <c r="T4876">
        <v>0</v>
      </c>
      <c r="U4876">
        <v>16.768889000000001</v>
      </c>
      <c r="V4876">
        <v>35.334443999999998</v>
      </c>
      <c r="W4876">
        <v>0</v>
      </c>
      <c r="X4876">
        <v>0</v>
      </c>
      <c r="Y4876">
        <v>0</v>
      </c>
      <c r="Z4876">
        <v>0</v>
      </c>
    </row>
    <row r="4877" spans="1:26" x14ac:dyDescent="0.25">
      <c r="A4877">
        <v>2181355</v>
      </c>
      <c r="B4877">
        <v>1</v>
      </c>
      <c r="C4877" t="s">
        <v>76</v>
      </c>
      <c r="D4877" t="s">
        <v>78</v>
      </c>
      <c r="E4877" t="s">
        <v>718</v>
      </c>
      <c r="F4877" t="s">
        <v>14186</v>
      </c>
      <c r="G4877" t="s">
        <v>726</v>
      </c>
      <c r="H4877" t="s">
        <v>46</v>
      </c>
      <c r="I4877" t="s">
        <v>129</v>
      </c>
      <c r="J4877" t="s">
        <v>130</v>
      </c>
      <c r="K4877" t="s">
        <v>131</v>
      </c>
      <c r="L4877" t="s">
        <v>14187</v>
      </c>
      <c r="M4877" t="s">
        <v>14188</v>
      </c>
      <c r="N4877">
        <v>2.9677777769999998</v>
      </c>
      <c r="O4877">
        <v>0</v>
      </c>
      <c r="P4877">
        <v>40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118.711111</v>
      </c>
      <c r="W4877">
        <v>0</v>
      </c>
      <c r="X4877">
        <v>0</v>
      </c>
      <c r="Y4877">
        <v>0</v>
      </c>
      <c r="Z4877">
        <v>0</v>
      </c>
    </row>
    <row r="4878" spans="1:26" x14ac:dyDescent="0.25">
      <c r="A4878">
        <v>2181363</v>
      </c>
      <c r="B4878">
        <v>1</v>
      </c>
      <c r="C4878" t="s">
        <v>77</v>
      </c>
      <c r="D4878" t="s">
        <v>123</v>
      </c>
      <c r="E4878" t="s">
        <v>126</v>
      </c>
      <c r="F4878" t="s">
        <v>14189</v>
      </c>
      <c r="G4878" t="s">
        <v>128</v>
      </c>
      <c r="H4878" t="s">
        <v>46</v>
      </c>
      <c r="I4878" t="s">
        <v>129</v>
      </c>
      <c r="J4878" t="s">
        <v>130</v>
      </c>
      <c r="K4878" t="s">
        <v>131</v>
      </c>
      <c r="L4878" t="s">
        <v>14190</v>
      </c>
      <c r="M4878" t="s">
        <v>14191</v>
      </c>
      <c r="N4878">
        <v>7.7136111109999996</v>
      </c>
      <c r="O4878">
        <v>0</v>
      </c>
      <c r="P4878">
        <v>1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7.7136110000000002</v>
      </c>
      <c r="W4878">
        <v>0</v>
      </c>
      <c r="X4878">
        <v>0</v>
      </c>
      <c r="Y4878">
        <v>0</v>
      </c>
      <c r="Z4878">
        <v>0</v>
      </c>
    </row>
    <row r="4879" spans="1:26" x14ac:dyDescent="0.25">
      <c r="A4879">
        <v>2181354</v>
      </c>
      <c r="B4879">
        <v>1</v>
      </c>
      <c r="C4879" t="s">
        <v>77</v>
      </c>
      <c r="D4879" t="s">
        <v>122</v>
      </c>
      <c r="E4879" t="s">
        <v>143</v>
      </c>
      <c r="F4879" t="s">
        <v>14192</v>
      </c>
      <c r="G4879" t="s">
        <v>4724</v>
      </c>
      <c r="H4879" t="s">
        <v>47</v>
      </c>
      <c r="I4879" t="s">
        <v>129</v>
      </c>
      <c r="J4879" t="s">
        <v>130</v>
      </c>
      <c r="K4879" t="s">
        <v>251</v>
      </c>
      <c r="L4879" t="s">
        <v>14193</v>
      </c>
      <c r="M4879" t="s">
        <v>14194</v>
      </c>
      <c r="N4879">
        <v>0.993379444</v>
      </c>
      <c r="O4879">
        <v>0</v>
      </c>
      <c r="P4879">
        <v>0</v>
      </c>
      <c r="Q4879">
        <v>0</v>
      </c>
      <c r="R4879">
        <v>0</v>
      </c>
      <c r="S4879">
        <v>3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2.9801380000000002</v>
      </c>
      <c r="Z4879">
        <v>0</v>
      </c>
    </row>
    <row r="4880" spans="1:26" x14ac:dyDescent="0.25">
      <c r="A4880">
        <v>2181367</v>
      </c>
      <c r="B4880">
        <v>1</v>
      </c>
      <c r="C4880" t="s">
        <v>76</v>
      </c>
      <c r="D4880" t="s">
        <v>94</v>
      </c>
      <c r="E4880" t="s">
        <v>181</v>
      </c>
      <c r="F4880" t="s">
        <v>14195</v>
      </c>
      <c r="G4880" t="s">
        <v>194</v>
      </c>
      <c r="H4880" t="s">
        <v>46</v>
      </c>
      <c r="I4880" t="s">
        <v>129</v>
      </c>
      <c r="J4880" t="s">
        <v>130</v>
      </c>
      <c r="K4880" t="s">
        <v>131</v>
      </c>
      <c r="L4880" t="s">
        <v>14196</v>
      </c>
      <c r="M4880" t="s">
        <v>14197</v>
      </c>
      <c r="N4880">
        <v>1.6502777769999999</v>
      </c>
      <c r="O4880">
        <v>0</v>
      </c>
      <c r="P4880">
        <v>1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1.6502779999999999</v>
      </c>
      <c r="W4880">
        <v>0</v>
      </c>
      <c r="X4880">
        <v>0</v>
      </c>
      <c r="Y4880">
        <v>0</v>
      </c>
      <c r="Z4880">
        <v>0</v>
      </c>
    </row>
    <row r="4881" spans="1:26" x14ac:dyDescent="0.25">
      <c r="A4881">
        <v>2181369</v>
      </c>
      <c r="B4881">
        <v>1</v>
      </c>
      <c r="C4881" t="s">
        <v>76</v>
      </c>
      <c r="D4881" t="s">
        <v>103</v>
      </c>
      <c r="E4881" t="s">
        <v>181</v>
      </c>
      <c r="F4881" t="s">
        <v>14198</v>
      </c>
      <c r="G4881" t="s">
        <v>194</v>
      </c>
      <c r="H4881" t="s">
        <v>46</v>
      </c>
      <c r="I4881" t="s">
        <v>129</v>
      </c>
      <c r="J4881" t="s">
        <v>130</v>
      </c>
      <c r="K4881" t="s">
        <v>131</v>
      </c>
      <c r="L4881" t="s">
        <v>14199</v>
      </c>
      <c r="M4881" t="s">
        <v>14200</v>
      </c>
      <c r="N4881">
        <v>1.626944444</v>
      </c>
      <c r="O4881">
        <v>0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1.6269439999999999</v>
      </c>
      <c r="Y4881">
        <v>0</v>
      </c>
      <c r="Z4881">
        <v>0</v>
      </c>
    </row>
    <row r="4882" spans="1:26" x14ac:dyDescent="0.25">
      <c r="A4882">
        <v>2181368</v>
      </c>
      <c r="B4882">
        <v>1</v>
      </c>
      <c r="C4882" t="s">
        <v>76</v>
      </c>
      <c r="D4882" t="s">
        <v>88</v>
      </c>
      <c r="E4882" t="s">
        <v>181</v>
      </c>
      <c r="F4882" t="s">
        <v>14201</v>
      </c>
      <c r="G4882" t="s">
        <v>194</v>
      </c>
      <c r="H4882" t="s">
        <v>46</v>
      </c>
      <c r="I4882" t="s">
        <v>129</v>
      </c>
      <c r="J4882" t="s">
        <v>130</v>
      </c>
      <c r="K4882" t="s">
        <v>131</v>
      </c>
      <c r="L4882" t="s">
        <v>14202</v>
      </c>
      <c r="M4882" t="s">
        <v>14203</v>
      </c>
      <c r="N4882">
        <v>0.37194444399999999</v>
      </c>
      <c r="O4882">
        <v>0</v>
      </c>
      <c r="P4882">
        <v>1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0.371944</v>
      </c>
      <c r="W4882">
        <v>0</v>
      </c>
      <c r="X4882">
        <v>0</v>
      </c>
      <c r="Y4882">
        <v>0</v>
      </c>
      <c r="Z4882">
        <v>0</v>
      </c>
    </row>
    <row r="4883" spans="1:26" x14ac:dyDescent="0.25">
      <c r="A4883">
        <v>2181378</v>
      </c>
      <c r="B4883">
        <v>1</v>
      </c>
      <c r="C4883" t="s">
        <v>76</v>
      </c>
      <c r="D4883" t="s">
        <v>89</v>
      </c>
      <c r="E4883" t="s">
        <v>181</v>
      </c>
      <c r="F4883" t="s">
        <v>14204</v>
      </c>
      <c r="G4883" t="s">
        <v>194</v>
      </c>
      <c r="H4883" t="s">
        <v>46</v>
      </c>
      <c r="I4883" t="s">
        <v>129</v>
      </c>
      <c r="J4883" t="s">
        <v>130</v>
      </c>
      <c r="K4883" t="s">
        <v>131</v>
      </c>
      <c r="L4883" t="s">
        <v>14205</v>
      </c>
      <c r="M4883" t="s">
        <v>14206</v>
      </c>
      <c r="N4883">
        <v>1.3263888880000001</v>
      </c>
      <c r="O4883">
        <v>0</v>
      </c>
      <c r="P4883">
        <v>2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2.6527780000000001</v>
      </c>
      <c r="W4883">
        <v>0</v>
      </c>
      <c r="X4883">
        <v>0</v>
      </c>
      <c r="Y4883">
        <v>0</v>
      </c>
      <c r="Z4883">
        <v>0</v>
      </c>
    </row>
    <row r="4884" spans="1:26" x14ac:dyDescent="0.25">
      <c r="A4884">
        <v>2181370</v>
      </c>
      <c r="B4884">
        <v>1</v>
      </c>
      <c r="C4884" t="s">
        <v>76</v>
      </c>
      <c r="D4884" t="s">
        <v>106</v>
      </c>
      <c r="E4884" t="s">
        <v>143</v>
      </c>
      <c r="F4884" t="s">
        <v>14207</v>
      </c>
      <c r="G4884" t="s">
        <v>418</v>
      </c>
      <c r="H4884" t="s">
        <v>47</v>
      </c>
      <c r="I4884" t="s">
        <v>129</v>
      </c>
      <c r="J4884" t="s">
        <v>130</v>
      </c>
      <c r="K4884" t="s">
        <v>251</v>
      </c>
      <c r="L4884" t="s">
        <v>14208</v>
      </c>
      <c r="M4884" t="s">
        <v>14209</v>
      </c>
      <c r="N4884">
        <v>1.734547222</v>
      </c>
      <c r="O4884">
        <v>1</v>
      </c>
      <c r="P4884">
        <v>127</v>
      </c>
      <c r="Q4884">
        <v>0</v>
      </c>
      <c r="R4884">
        <v>0</v>
      </c>
      <c r="S4884">
        <v>0</v>
      </c>
      <c r="T4884">
        <v>0</v>
      </c>
      <c r="U4884">
        <v>1.7345470000000001</v>
      </c>
      <c r="V4884">
        <v>220.287497</v>
      </c>
      <c r="W4884">
        <v>0</v>
      </c>
      <c r="X4884">
        <v>0</v>
      </c>
      <c r="Y4884">
        <v>0</v>
      </c>
      <c r="Z4884">
        <v>0</v>
      </c>
    </row>
    <row r="4885" spans="1:26" x14ac:dyDescent="0.25">
      <c r="A4885">
        <v>2181377</v>
      </c>
      <c r="B4885">
        <v>1</v>
      </c>
      <c r="C4885" t="s">
        <v>77</v>
      </c>
      <c r="D4885" t="s">
        <v>118</v>
      </c>
      <c r="E4885" t="s">
        <v>181</v>
      </c>
      <c r="F4885" t="s">
        <v>14210</v>
      </c>
      <c r="G4885" t="s">
        <v>194</v>
      </c>
      <c r="H4885" t="s">
        <v>46</v>
      </c>
      <c r="I4885" t="s">
        <v>129</v>
      </c>
      <c r="J4885" t="s">
        <v>130</v>
      </c>
      <c r="K4885" t="s">
        <v>131</v>
      </c>
      <c r="L4885" t="s">
        <v>14211</v>
      </c>
      <c r="M4885" t="s">
        <v>14212</v>
      </c>
      <c r="N4885">
        <v>2.0305555549999998</v>
      </c>
      <c r="O4885">
        <v>0</v>
      </c>
      <c r="P4885">
        <v>1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2.0305559999999998</v>
      </c>
      <c r="W4885">
        <v>0</v>
      </c>
      <c r="X4885">
        <v>0</v>
      </c>
      <c r="Y4885">
        <v>0</v>
      </c>
      <c r="Z4885">
        <v>0</v>
      </c>
    </row>
    <row r="4886" spans="1:26" x14ac:dyDescent="0.25">
      <c r="A4886">
        <v>2181379</v>
      </c>
      <c r="B4886">
        <v>1</v>
      </c>
      <c r="C4886" t="s">
        <v>76</v>
      </c>
      <c r="D4886" t="s">
        <v>96</v>
      </c>
      <c r="E4886" t="s">
        <v>181</v>
      </c>
      <c r="F4886" t="s">
        <v>14213</v>
      </c>
      <c r="G4886" t="s">
        <v>194</v>
      </c>
      <c r="H4886" t="s">
        <v>46</v>
      </c>
      <c r="I4886" t="s">
        <v>129</v>
      </c>
      <c r="J4886" t="s">
        <v>130</v>
      </c>
      <c r="K4886" t="s">
        <v>131</v>
      </c>
      <c r="L4886" t="s">
        <v>14214</v>
      </c>
      <c r="M4886" t="s">
        <v>14215</v>
      </c>
      <c r="N4886">
        <v>2.2647222220000001</v>
      </c>
      <c r="O4886">
        <v>0</v>
      </c>
      <c r="P4886">
        <v>1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2.2647219999999999</v>
      </c>
      <c r="W4886">
        <v>0</v>
      </c>
      <c r="X4886">
        <v>0</v>
      </c>
      <c r="Y4886">
        <v>0</v>
      </c>
      <c r="Z4886">
        <v>0</v>
      </c>
    </row>
    <row r="4887" spans="1:26" x14ac:dyDescent="0.25">
      <c r="A4887">
        <v>2181384</v>
      </c>
      <c r="B4887">
        <v>1</v>
      </c>
      <c r="C4887" t="s">
        <v>76</v>
      </c>
      <c r="D4887" t="s">
        <v>88</v>
      </c>
      <c r="E4887" t="s">
        <v>143</v>
      </c>
      <c r="F4887" t="s">
        <v>14216</v>
      </c>
      <c r="G4887" t="s">
        <v>14217</v>
      </c>
      <c r="H4887" t="s">
        <v>47</v>
      </c>
      <c r="I4887" t="s">
        <v>129</v>
      </c>
      <c r="J4887" t="s">
        <v>130</v>
      </c>
      <c r="K4887" t="s">
        <v>131</v>
      </c>
      <c r="L4887" t="s">
        <v>14218</v>
      </c>
      <c r="M4887" t="s">
        <v>14219</v>
      </c>
      <c r="N4887">
        <v>6.8772222220000003</v>
      </c>
      <c r="O4887">
        <v>0</v>
      </c>
      <c r="P4887">
        <v>18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123.79</v>
      </c>
      <c r="W4887">
        <v>0</v>
      </c>
      <c r="X4887">
        <v>0</v>
      </c>
      <c r="Y4887">
        <v>0</v>
      </c>
      <c r="Z4887">
        <v>0</v>
      </c>
    </row>
    <row r="4888" spans="1:26" x14ac:dyDescent="0.25">
      <c r="A4888">
        <v>2181380</v>
      </c>
      <c r="B4888">
        <v>1</v>
      </c>
      <c r="C4888" t="s">
        <v>76</v>
      </c>
      <c r="D4888" t="s">
        <v>81</v>
      </c>
      <c r="E4888" t="s">
        <v>181</v>
      </c>
      <c r="F4888" t="s">
        <v>14220</v>
      </c>
      <c r="G4888" t="s">
        <v>183</v>
      </c>
      <c r="H4888" t="s">
        <v>46</v>
      </c>
      <c r="I4888" t="s">
        <v>129</v>
      </c>
      <c r="J4888" t="s">
        <v>130</v>
      </c>
      <c r="K4888" t="s">
        <v>131</v>
      </c>
      <c r="L4888" t="s">
        <v>14107</v>
      </c>
      <c r="M4888" t="s">
        <v>14221</v>
      </c>
      <c r="N4888">
        <v>2.3141666660000002</v>
      </c>
      <c r="O4888">
        <v>0</v>
      </c>
      <c r="P4888">
        <v>12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27.77</v>
      </c>
      <c r="W4888">
        <v>0</v>
      </c>
      <c r="X4888">
        <v>0</v>
      </c>
      <c r="Y4888">
        <v>0</v>
      </c>
      <c r="Z4888">
        <v>0</v>
      </c>
    </row>
    <row r="4889" spans="1:26" x14ac:dyDescent="0.25">
      <c r="A4889">
        <v>2181385</v>
      </c>
      <c r="B4889">
        <v>1</v>
      </c>
      <c r="C4889" t="s">
        <v>77</v>
      </c>
      <c r="D4889" t="s">
        <v>118</v>
      </c>
      <c r="E4889" t="s">
        <v>181</v>
      </c>
      <c r="F4889" t="s">
        <v>14222</v>
      </c>
      <c r="G4889" t="s">
        <v>194</v>
      </c>
      <c r="H4889" t="s">
        <v>46</v>
      </c>
      <c r="I4889" t="s">
        <v>129</v>
      </c>
      <c r="J4889" t="s">
        <v>130</v>
      </c>
      <c r="K4889" t="s">
        <v>131</v>
      </c>
      <c r="L4889" t="s">
        <v>14223</v>
      </c>
      <c r="M4889" t="s">
        <v>14224</v>
      </c>
      <c r="N4889">
        <v>2.8480555550000002</v>
      </c>
      <c r="O4889">
        <v>0</v>
      </c>
      <c r="P4889">
        <v>2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5.6961110000000001</v>
      </c>
      <c r="W4889">
        <v>0</v>
      </c>
      <c r="X4889">
        <v>0</v>
      </c>
      <c r="Y4889">
        <v>0</v>
      </c>
      <c r="Z4889">
        <v>0</v>
      </c>
    </row>
    <row r="4890" spans="1:26" x14ac:dyDescent="0.25">
      <c r="A4890">
        <v>2181393</v>
      </c>
      <c r="B4890">
        <v>1</v>
      </c>
      <c r="C4890" t="s">
        <v>76</v>
      </c>
      <c r="D4890" t="s">
        <v>89</v>
      </c>
      <c r="E4890" t="s">
        <v>134</v>
      </c>
      <c r="F4890" t="s">
        <v>14225</v>
      </c>
      <c r="G4890" t="s">
        <v>136</v>
      </c>
      <c r="H4890" t="s">
        <v>47</v>
      </c>
      <c r="I4890" t="s">
        <v>129</v>
      </c>
      <c r="J4890" t="s">
        <v>130</v>
      </c>
      <c r="K4890" t="s">
        <v>131</v>
      </c>
      <c r="L4890" t="s">
        <v>14226</v>
      </c>
      <c r="M4890" t="s">
        <v>14227</v>
      </c>
      <c r="N4890">
        <v>5.3858333329999999</v>
      </c>
      <c r="O4890">
        <v>36</v>
      </c>
      <c r="P4890">
        <v>1</v>
      </c>
      <c r="Q4890">
        <v>0</v>
      </c>
      <c r="R4890">
        <v>0</v>
      </c>
      <c r="S4890">
        <v>0</v>
      </c>
      <c r="T4890">
        <v>0</v>
      </c>
      <c r="U4890">
        <v>193.89</v>
      </c>
      <c r="V4890">
        <v>5.3858329999999999</v>
      </c>
      <c r="W4890">
        <v>0</v>
      </c>
      <c r="X4890">
        <v>0</v>
      </c>
      <c r="Y4890">
        <v>0</v>
      </c>
      <c r="Z4890">
        <v>0</v>
      </c>
    </row>
    <row r="4891" spans="1:26" x14ac:dyDescent="0.25">
      <c r="A4891">
        <v>2181387</v>
      </c>
      <c r="B4891">
        <v>1</v>
      </c>
      <c r="C4891" t="s">
        <v>76</v>
      </c>
      <c r="D4891" t="s">
        <v>80</v>
      </c>
      <c r="E4891" t="s">
        <v>126</v>
      </c>
      <c r="F4891" t="s">
        <v>12374</v>
      </c>
      <c r="G4891" t="s">
        <v>916</v>
      </c>
      <c r="H4891" t="s">
        <v>46</v>
      </c>
      <c r="I4891" t="s">
        <v>129</v>
      </c>
      <c r="J4891" t="s">
        <v>130</v>
      </c>
      <c r="K4891" t="s">
        <v>131</v>
      </c>
      <c r="L4891" t="s">
        <v>14228</v>
      </c>
      <c r="M4891" t="s">
        <v>14229</v>
      </c>
      <c r="N4891">
        <v>1.8591666659999999</v>
      </c>
      <c r="O4891">
        <v>0</v>
      </c>
      <c r="P4891">
        <v>14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26.028333</v>
      </c>
      <c r="W4891">
        <v>0</v>
      </c>
      <c r="X4891">
        <v>0</v>
      </c>
      <c r="Y4891">
        <v>0</v>
      </c>
      <c r="Z4891">
        <v>0</v>
      </c>
    </row>
    <row r="4892" spans="1:26" x14ac:dyDescent="0.25">
      <c r="A4892">
        <v>2181412</v>
      </c>
      <c r="B4892">
        <v>1</v>
      </c>
      <c r="C4892" t="s">
        <v>77</v>
      </c>
      <c r="D4892" t="s">
        <v>119</v>
      </c>
      <c r="E4892" t="s">
        <v>126</v>
      </c>
      <c r="F4892" t="s">
        <v>14230</v>
      </c>
      <c r="G4892" t="s">
        <v>128</v>
      </c>
      <c r="H4892" t="s">
        <v>46</v>
      </c>
      <c r="I4892" t="s">
        <v>129</v>
      </c>
      <c r="J4892" t="s">
        <v>130</v>
      </c>
      <c r="K4892" t="s">
        <v>131</v>
      </c>
      <c r="L4892" t="s">
        <v>14231</v>
      </c>
      <c r="M4892" t="s">
        <v>14232</v>
      </c>
      <c r="N4892">
        <v>2.9533333329999998</v>
      </c>
      <c r="O4892">
        <v>0</v>
      </c>
      <c r="P4892">
        <v>11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32.486666999999997</v>
      </c>
      <c r="W4892">
        <v>0</v>
      </c>
      <c r="X4892">
        <v>0</v>
      </c>
      <c r="Y4892">
        <v>0</v>
      </c>
      <c r="Z4892">
        <v>0</v>
      </c>
    </row>
    <row r="4893" spans="1:26" x14ac:dyDescent="0.25">
      <c r="A4893">
        <v>2181389</v>
      </c>
      <c r="B4893">
        <v>1</v>
      </c>
      <c r="C4893" t="s">
        <v>76</v>
      </c>
      <c r="D4893" t="s">
        <v>86</v>
      </c>
      <c r="E4893" t="s">
        <v>181</v>
      </c>
      <c r="F4893" t="s">
        <v>14233</v>
      </c>
      <c r="G4893" t="s">
        <v>194</v>
      </c>
      <c r="H4893" t="s">
        <v>46</v>
      </c>
      <c r="I4893" t="s">
        <v>129</v>
      </c>
      <c r="J4893" t="s">
        <v>130</v>
      </c>
      <c r="K4893" t="s">
        <v>131</v>
      </c>
      <c r="L4893" t="s">
        <v>14234</v>
      </c>
      <c r="M4893" t="s">
        <v>14235</v>
      </c>
      <c r="N4893">
        <v>3.3416666660000001</v>
      </c>
      <c r="O4893">
        <v>0</v>
      </c>
      <c r="P4893">
        <v>1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3.3416670000000002</v>
      </c>
      <c r="W4893">
        <v>0</v>
      </c>
      <c r="X4893">
        <v>0</v>
      </c>
      <c r="Y4893">
        <v>0</v>
      </c>
      <c r="Z4893">
        <v>0</v>
      </c>
    </row>
    <row r="4894" spans="1:26" x14ac:dyDescent="0.25">
      <c r="A4894">
        <v>2181420</v>
      </c>
      <c r="B4894">
        <v>1</v>
      </c>
      <c r="C4894" t="s">
        <v>77</v>
      </c>
      <c r="D4894" t="s">
        <v>123</v>
      </c>
      <c r="E4894" t="s">
        <v>161</v>
      </c>
      <c r="F4894" t="s">
        <v>14236</v>
      </c>
      <c r="G4894" t="s">
        <v>402</v>
      </c>
      <c r="H4894" t="s">
        <v>46</v>
      </c>
      <c r="I4894" t="s">
        <v>129</v>
      </c>
      <c r="J4894" t="s">
        <v>130</v>
      </c>
      <c r="K4894" t="s">
        <v>131</v>
      </c>
      <c r="L4894" t="s">
        <v>14237</v>
      </c>
      <c r="M4894" t="s">
        <v>14238</v>
      </c>
      <c r="N4894">
        <v>2.7813888879999999</v>
      </c>
      <c r="O4894">
        <v>0</v>
      </c>
      <c r="P4894">
        <v>16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44.502222000000003</v>
      </c>
      <c r="W4894">
        <v>0</v>
      </c>
      <c r="X4894">
        <v>0</v>
      </c>
      <c r="Y4894">
        <v>0</v>
      </c>
      <c r="Z4894">
        <v>0</v>
      </c>
    </row>
    <row r="4895" spans="1:26" x14ac:dyDescent="0.25">
      <c r="A4895">
        <v>2181395</v>
      </c>
      <c r="B4895">
        <v>1</v>
      </c>
      <c r="C4895" t="s">
        <v>77</v>
      </c>
      <c r="D4895" t="s">
        <v>108</v>
      </c>
      <c r="E4895" t="s">
        <v>181</v>
      </c>
      <c r="F4895" t="s">
        <v>14239</v>
      </c>
      <c r="G4895" t="s">
        <v>194</v>
      </c>
      <c r="H4895" t="s">
        <v>46</v>
      </c>
      <c r="I4895" t="s">
        <v>129</v>
      </c>
      <c r="J4895" t="s">
        <v>130</v>
      </c>
      <c r="K4895" t="s">
        <v>131</v>
      </c>
      <c r="L4895" t="s">
        <v>14240</v>
      </c>
      <c r="M4895" t="s">
        <v>14241</v>
      </c>
      <c r="N4895">
        <v>3.2597222220000002</v>
      </c>
      <c r="O4895">
        <v>0</v>
      </c>
      <c r="P4895">
        <v>1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3.259722</v>
      </c>
      <c r="W4895">
        <v>0</v>
      </c>
      <c r="X4895">
        <v>0</v>
      </c>
      <c r="Y4895">
        <v>0</v>
      </c>
      <c r="Z4895">
        <v>0</v>
      </c>
    </row>
    <row r="4896" spans="1:26" x14ac:dyDescent="0.25">
      <c r="A4896">
        <v>2181418</v>
      </c>
      <c r="B4896">
        <v>1</v>
      </c>
      <c r="C4896" t="s">
        <v>77</v>
      </c>
      <c r="D4896" t="s">
        <v>118</v>
      </c>
      <c r="E4896" t="s">
        <v>143</v>
      </c>
      <c r="F4896" t="s">
        <v>144</v>
      </c>
      <c r="G4896" t="s">
        <v>145</v>
      </c>
      <c r="H4896" t="s">
        <v>47</v>
      </c>
      <c r="I4896" t="s">
        <v>129</v>
      </c>
      <c r="J4896" t="s">
        <v>130</v>
      </c>
      <c r="K4896" t="s">
        <v>131</v>
      </c>
      <c r="L4896" t="s">
        <v>14242</v>
      </c>
      <c r="M4896" t="s">
        <v>14243</v>
      </c>
      <c r="N4896">
        <v>2.2711111110000002</v>
      </c>
      <c r="O4896">
        <v>0</v>
      </c>
      <c r="P4896">
        <v>1</v>
      </c>
      <c r="Q4896">
        <v>0</v>
      </c>
      <c r="R4896">
        <v>0</v>
      </c>
      <c r="S4896">
        <v>1</v>
      </c>
      <c r="T4896">
        <v>86</v>
      </c>
      <c r="U4896">
        <v>0</v>
      </c>
      <c r="V4896">
        <v>2.2711109999999999</v>
      </c>
      <c r="W4896">
        <v>0</v>
      </c>
      <c r="X4896">
        <v>0</v>
      </c>
      <c r="Y4896">
        <v>2.2711109999999999</v>
      </c>
      <c r="Z4896">
        <v>195.31555599999999</v>
      </c>
    </row>
    <row r="4897" spans="1:26" x14ac:dyDescent="0.25">
      <c r="A4897">
        <v>2181399</v>
      </c>
      <c r="B4897">
        <v>1</v>
      </c>
      <c r="C4897" t="s">
        <v>77</v>
      </c>
      <c r="D4897" t="s">
        <v>108</v>
      </c>
      <c r="E4897" t="s">
        <v>126</v>
      </c>
      <c r="F4897" t="s">
        <v>14244</v>
      </c>
      <c r="G4897" t="s">
        <v>128</v>
      </c>
      <c r="H4897" t="s">
        <v>46</v>
      </c>
      <c r="I4897" t="s">
        <v>129</v>
      </c>
      <c r="J4897" t="s">
        <v>130</v>
      </c>
      <c r="K4897" t="s">
        <v>131</v>
      </c>
      <c r="L4897" t="s">
        <v>14245</v>
      </c>
      <c r="M4897" t="s">
        <v>14246</v>
      </c>
      <c r="N4897">
        <v>3.5336111109999999</v>
      </c>
      <c r="O4897">
        <v>0</v>
      </c>
      <c r="P4897">
        <v>0</v>
      </c>
      <c r="Q4897">
        <v>0</v>
      </c>
      <c r="R4897">
        <v>102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360.42833300000001</v>
      </c>
      <c r="Y4897">
        <v>0</v>
      </c>
      <c r="Z4897">
        <v>0</v>
      </c>
    </row>
    <row r="4898" spans="1:26" x14ac:dyDescent="0.25">
      <c r="A4898">
        <v>2181400</v>
      </c>
      <c r="B4898">
        <v>1</v>
      </c>
      <c r="C4898" t="s">
        <v>76</v>
      </c>
      <c r="D4898" t="s">
        <v>80</v>
      </c>
      <c r="E4898" t="s">
        <v>126</v>
      </c>
      <c r="F4898" t="s">
        <v>14247</v>
      </c>
      <c r="G4898" t="s">
        <v>432</v>
      </c>
      <c r="H4898" t="s">
        <v>46</v>
      </c>
      <c r="I4898" t="s">
        <v>129</v>
      </c>
      <c r="J4898" t="s">
        <v>130</v>
      </c>
      <c r="K4898" t="s">
        <v>131</v>
      </c>
      <c r="L4898" t="s">
        <v>14248</v>
      </c>
      <c r="M4898" t="s">
        <v>14249</v>
      </c>
      <c r="N4898">
        <v>2.872222222</v>
      </c>
      <c r="O4898">
        <v>0</v>
      </c>
      <c r="P4898">
        <v>123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353.28333300000003</v>
      </c>
      <c r="W4898">
        <v>0</v>
      </c>
      <c r="X4898">
        <v>0</v>
      </c>
      <c r="Y4898">
        <v>0</v>
      </c>
      <c r="Z4898">
        <v>0</v>
      </c>
    </row>
    <row r="4899" spans="1:26" x14ac:dyDescent="0.25">
      <c r="A4899">
        <v>2181414</v>
      </c>
      <c r="B4899">
        <v>1</v>
      </c>
      <c r="C4899" t="s">
        <v>76</v>
      </c>
      <c r="D4899" t="s">
        <v>100</v>
      </c>
      <c r="E4899" t="s">
        <v>181</v>
      </c>
      <c r="F4899" t="s">
        <v>14250</v>
      </c>
      <c r="G4899" t="s">
        <v>194</v>
      </c>
      <c r="H4899" t="s">
        <v>46</v>
      </c>
      <c r="I4899" t="s">
        <v>129</v>
      </c>
      <c r="J4899" t="s">
        <v>130</v>
      </c>
      <c r="K4899" t="s">
        <v>131</v>
      </c>
      <c r="L4899" t="s">
        <v>14251</v>
      </c>
      <c r="M4899" t="s">
        <v>14252</v>
      </c>
      <c r="N4899">
        <v>6.0719444439999997</v>
      </c>
      <c r="O4899">
        <v>0</v>
      </c>
      <c r="P4899">
        <v>1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6.0719440000000002</v>
      </c>
      <c r="W4899">
        <v>0</v>
      </c>
      <c r="X4899">
        <v>0</v>
      </c>
      <c r="Y4899">
        <v>0</v>
      </c>
      <c r="Z4899">
        <v>0</v>
      </c>
    </row>
    <row r="4900" spans="1:26" x14ac:dyDescent="0.25">
      <c r="A4900">
        <v>2181416</v>
      </c>
      <c r="B4900">
        <v>1</v>
      </c>
      <c r="C4900" t="s">
        <v>77</v>
      </c>
      <c r="D4900" t="s">
        <v>123</v>
      </c>
      <c r="E4900" t="s">
        <v>718</v>
      </c>
      <c r="F4900" t="s">
        <v>14253</v>
      </c>
      <c r="G4900" t="s">
        <v>183</v>
      </c>
      <c r="H4900" t="s">
        <v>46</v>
      </c>
      <c r="I4900" t="s">
        <v>129</v>
      </c>
      <c r="J4900" t="s">
        <v>130</v>
      </c>
      <c r="K4900" t="s">
        <v>131</v>
      </c>
      <c r="L4900" t="s">
        <v>14254</v>
      </c>
      <c r="M4900" t="s">
        <v>14255</v>
      </c>
      <c r="N4900">
        <v>4.1494444440000002</v>
      </c>
      <c r="O4900">
        <v>0</v>
      </c>
      <c r="P4900">
        <v>102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423.24333300000001</v>
      </c>
      <c r="W4900">
        <v>0</v>
      </c>
      <c r="X4900">
        <v>0</v>
      </c>
      <c r="Y4900">
        <v>0</v>
      </c>
      <c r="Z4900">
        <v>0</v>
      </c>
    </row>
    <row r="4901" spans="1:26" x14ac:dyDescent="0.25">
      <c r="A4901">
        <v>2181397</v>
      </c>
      <c r="B4901">
        <v>1</v>
      </c>
      <c r="C4901" t="s">
        <v>76</v>
      </c>
      <c r="D4901" t="s">
        <v>86</v>
      </c>
      <c r="E4901" t="s">
        <v>181</v>
      </c>
      <c r="F4901" t="s">
        <v>14256</v>
      </c>
      <c r="G4901" t="s">
        <v>194</v>
      </c>
      <c r="H4901" t="s">
        <v>46</v>
      </c>
      <c r="I4901" t="s">
        <v>129</v>
      </c>
      <c r="J4901" t="s">
        <v>130</v>
      </c>
      <c r="K4901" t="s">
        <v>131</v>
      </c>
      <c r="L4901" t="s">
        <v>14257</v>
      </c>
      <c r="M4901" t="s">
        <v>14258</v>
      </c>
      <c r="N4901">
        <v>3.52</v>
      </c>
      <c r="O4901">
        <v>0</v>
      </c>
      <c r="P4901">
        <v>2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7.04</v>
      </c>
      <c r="W4901">
        <v>0</v>
      </c>
      <c r="X4901">
        <v>0</v>
      </c>
      <c r="Y4901">
        <v>0</v>
      </c>
      <c r="Z4901">
        <v>0</v>
      </c>
    </row>
    <row r="4902" spans="1:26" x14ac:dyDescent="0.25">
      <c r="A4902">
        <v>2181419</v>
      </c>
      <c r="B4902">
        <v>1</v>
      </c>
      <c r="C4902" t="s">
        <v>77</v>
      </c>
      <c r="D4902" t="s">
        <v>123</v>
      </c>
      <c r="E4902" t="s">
        <v>126</v>
      </c>
      <c r="F4902" t="s">
        <v>12913</v>
      </c>
      <c r="G4902" t="s">
        <v>128</v>
      </c>
      <c r="H4902" t="s">
        <v>46</v>
      </c>
      <c r="I4902" t="s">
        <v>129</v>
      </c>
      <c r="J4902" t="s">
        <v>130</v>
      </c>
      <c r="K4902" t="s">
        <v>131</v>
      </c>
      <c r="L4902" t="s">
        <v>14259</v>
      </c>
      <c r="M4902" t="s">
        <v>14260</v>
      </c>
      <c r="N4902">
        <v>4.210555555</v>
      </c>
      <c r="O4902">
        <v>0</v>
      </c>
      <c r="P4902">
        <v>4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16.842222</v>
      </c>
      <c r="W4902">
        <v>0</v>
      </c>
      <c r="X4902">
        <v>0</v>
      </c>
      <c r="Y4902">
        <v>0</v>
      </c>
      <c r="Z4902">
        <v>0</v>
      </c>
    </row>
    <row r="4903" spans="1:26" x14ac:dyDescent="0.25">
      <c r="A4903">
        <v>2181401</v>
      </c>
      <c r="B4903">
        <v>1</v>
      </c>
      <c r="C4903" t="s">
        <v>76</v>
      </c>
      <c r="D4903" t="s">
        <v>90</v>
      </c>
      <c r="E4903" t="s">
        <v>181</v>
      </c>
      <c r="F4903" t="s">
        <v>14261</v>
      </c>
      <c r="G4903" t="s">
        <v>163</v>
      </c>
      <c r="H4903" t="s">
        <v>46</v>
      </c>
      <c r="I4903" t="s">
        <v>129</v>
      </c>
      <c r="J4903" t="s">
        <v>130</v>
      </c>
      <c r="K4903" t="s">
        <v>131</v>
      </c>
      <c r="L4903" t="s">
        <v>14262</v>
      </c>
      <c r="M4903" t="s">
        <v>14263</v>
      </c>
      <c r="N4903">
        <v>2.2169444440000001</v>
      </c>
      <c r="O4903">
        <v>0</v>
      </c>
      <c r="P4903">
        <v>5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11.084721999999999</v>
      </c>
      <c r="W4903">
        <v>0</v>
      </c>
      <c r="X4903">
        <v>0</v>
      </c>
      <c r="Y4903">
        <v>0</v>
      </c>
      <c r="Z4903">
        <v>0</v>
      </c>
    </row>
    <row r="4904" spans="1:26" x14ac:dyDescent="0.25">
      <c r="A4904">
        <v>2181415</v>
      </c>
      <c r="B4904">
        <v>1</v>
      </c>
      <c r="C4904" t="s">
        <v>76</v>
      </c>
      <c r="D4904" t="s">
        <v>93</v>
      </c>
      <c r="E4904" t="s">
        <v>181</v>
      </c>
      <c r="F4904" t="s">
        <v>14264</v>
      </c>
      <c r="G4904" t="s">
        <v>194</v>
      </c>
      <c r="H4904" t="s">
        <v>46</v>
      </c>
      <c r="I4904" t="s">
        <v>129</v>
      </c>
      <c r="J4904" t="s">
        <v>130</v>
      </c>
      <c r="K4904" t="s">
        <v>131</v>
      </c>
      <c r="L4904" t="s">
        <v>14265</v>
      </c>
      <c r="M4904" t="s">
        <v>14266</v>
      </c>
      <c r="N4904">
        <v>3.020277777</v>
      </c>
      <c r="O4904">
        <v>0</v>
      </c>
      <c r="P4904">
        <v>1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3.0202779999999998</v>
      </c>
      <c r="W4904">
        <v>0</v>
      </c>
      <c r="X4904">
        <v>0</v>
      </c>
      <c r="Y4904">
        <v>0</v>
      </c>
      <c r="Z4904">
        <v>0</v>
      </c>
    </row>
    <row r="4905" spans="1:26" x14ac:dyDescent="0.25">
      <c r="A4905">
        <v>2181406</v>
      </c>
      <c r="B4905">
        <v>1</v>
      </c>
      <c r="C4905" t="s">
        <v>76</v>
      </c>
      <c r="D4905" t="s">
        <v>106</v>
      </c>
      <c r="E4905" t="s">
        <v>181</v>
      </c>
      <c r="F4905" t="s">
        <v>14267</v>
      </c>
      <c r="G4905" t="s">
        <v>183</v>
      </c>
      <c r="H4905" t="s">
        <v>46</v>
      </c>
      <c r="I4905" t="s">
        <v>129</v>
      </c>
      <c r="J4905" t="s">
        <v>130</v>
      </c>
      <c r="K4905" t="s">
        <v>131</v>
      </c>
      <c r="L4905" t="s">
        <v>14268</v>
      </c>
      <c r="M4905" t="s">
        <v>14269</v>
      </c>
      <c r="N4905">
        <v>6.602777777</v>
      </c>
      <c r="O4905">
        <v>0</v>
      </c>
      <c r="P4905">
        <v>6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39.616667</v>
      </c>
      <c r="W4905">
        <v>0</v>
      </c>
      <c r="X4905">
        <v>0</v>
      </c>
      <c r="Y4905">
        <v>0</v>
      </c>
      <c r="Z4905">
        <v>0</v>
      </c>
    </row>
    <row r="4906" spans="1:26" x14ac:dyDescent="0.25">
      <c r="A4906">
        <v>2181424</v>
      </c>
      <c r="B4906">
        <v>1</v>
      </c>
      <c r="C4906" t="s">
        <v>76</v>
      </c>
      <c r="D4906" t="s">
        <v>80</v>
      </c>
      <c r="E4906" t="s">
        <v>181</v>
      </c>
      <c r="F4906" t="s">
        <v>14270</v>
      </c>
      <c r="G4906" t="s">
        <v>163</v>
      </c>
      <c r="H4906" t="s">
        <v>46</v>
      </c>
      <c r="I4906" t="s">
        <v>129</v>
      </c>
      <c r="J4906" t="s">
        <v>130</v>
      </c>
      <c r="K4906" t="s">
        <v>131</v>
      </c>
      <c r="L4906" t="s">
        <v>14271</v>
      </c>
      <c r="M4906" t="s">
        <v>14272</v>
      </c>
      <c r="N4906">
        <v>3.000555555</v>
      </c>
      <c r="O4906">
        <v>0</v>
      </c>
      <c r="P4906">
        <v>4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12.002222</v>
      </c>
      <c r="W4906">
        <v>0</v>
      </c>
      <c r="X4906">
        <v>0</v>
      </c>
      <c r="Y4906">
        <v>0</v>
      </c>
      <c r="Z4906">
        <v>0</v>
      </c>
    </row>
    <row r="4907" spans="1:26" x14ac:dyDescent="0.25">
      <c r="A4907">
        <v>2181409</v>
      </c>
      <c r="B4907">
        <v>1</v>
      </c>
      <c r="C4907" t="s">
        <v>76</v>
      </c>
      <c r="D4907" t="s">
        <v>81</v>
      </c>
      <c r="E4907" t="s">
        <v>181</v>
      </c>
      <c r="F4907" t="s">
        <v>9392</v>
      </c>
      <c r="G4907" t="s">
        <v>194</v>
      </c>
      <c r="H4907" t="s">
        <v>46</v>
      </c>
      <c r="I4907" t="s">
        <v>129</v>
      </c>
      <c r="J4907" t="s">
        <v>130</v>
      </c>
      <c r="K4907" t="s">
        <v>131</v>
      </c>
      <c r="L4907" t="s">
        <v>14273</v>
      </c>
      <c r="M4907" t="s">
        <v>14274</v>
      </c>
      <c r="N4907">
        <v>7.4586111109999997</v>
      </c>
      <c r="O4907">
        <v>0</v>
      </c>
      <c r="P4907">
        <v>1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7.4586110000000003</v>
      </c>
      <c r="W4907">
        <v>0</v>
      </c>
      <c r="X4907">
        <v>0</v>
      </c>
      <c r="Y4907">
        <v>0</v>
      </c>
      <c r="Z4907">
        <v>0</v>
      </c>
    </row>
    <row r="4908" spans="1:26" x14ac:dyDescent="0.25">
      <c r="A4908">
        <v>2181413</v>
      </c>
      <c r="B4908">
        <v>1</v>
      </c>
      <c r="C4908" t="s">
        <v>77</v>
      </c>
      <c r="D4908" t="s">
        <v>108</v>
      </c>
      <c r="E4908" t="s">
        <v>181</v>
      </c>
      <c r="F4908" t="s">
        <v>14275</v>
      </c>
      <c r="G4908" t="s">
        <v>163</v>
      </c>
      <c r="H4908" t="s">
        <v>46</v>
      </c>
      <c r="I4908" t="s">
        <v>129</v>
      </c>
      <c r="J4908" t="s">
        <v>130</v>
      </c>
      <c r="K4908" t="s">
        <v>131</v>
      </c>
      <c r="L4908" t="s">
        <v>14276</v>
      </c>
      <c r="M4908" t="s">
        <v>14277</v>
      </c>
      <c r="N4908">
        <v>3.701944444</v>
      </c>
      <c r="O4908">
        <v>0</v>
      </c>
      <c r="P4908">
        <v>1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3.7019440000000001</v>
      </c>
      <c r="W4908">
        <v>0</v>
      </c>
      <c r="X4908">
        <v>0</v>
      </c>
      <c r="Y4908">
        <v>0</v>
      </c>
      <c r="Z4908">
        <v>0</v>
      </c>
    </row>
    <row r="4909" spans="1:26" x14ac:dyDescent="0.25">
      <c r="A4909">
        <v>2181421</v>
      </c>
      <c r="B4909">
        <v>1</v>
      </c>
      <c r="C4909" t="s">
        <v>76</v>
      </c>
      <c r="D4909" t="s">
        <v>78</v>
      </c>
      <c r="E4909" t="s">
        <v>126</v>
      </c>
      <c r="F4909" t="s">
        <v>14278</v>
      </c>
      <c r="G4909" t="s">
        <v>140</v>
      </c>
      <c r="H4909" t="s">
        <v>46</v>
      </c>
      <c r="I4909" t="s">
        <v>129</v>
      </c>
      <c r="J4909" t="s">
        <v>130</v>
      </c>
      <c r="K4909" t="s">
        <v>131</v>
      </c>
      <c r="L4909" t="s">
        <v>14279</v>
      </c>
      <c r="M4909" t="s">
        <v>14280</v>
      </c>
      <c r="N4909">
        <v>5.9052777770000002</v>
      </c>
      <c r="O4909">
        <v>0</v>
      </c>
      <c r="P4909">
        <v>147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868.07583299999999</v>
      </c>
      <c r="W4909">
        <v>0</v>
      </c>
      <c r="X4909">
        <v>0</v>
      </c>
      <c r="Y4909">
        <v>0</v>
      </c>
      <c r="Z4909">
        <v>0</v>
      </c>
    </row>
    <row r="4910" spans="1:26" x14ac:dyDescent="0.25">
      <c r="A4910">
        <v>2181428</v>
      </c>
      <c r="B4910">
        <v>1</v>
      </c>
      <c r="C4910" t="s">
        <v>76</v>
      </c>
      <c r="D4910" t="s">
        <v>78</v>
      </c>
      <c r="E4910" t="s">
        <v>181</v>
      </c>
      <c r="F4910" t="s">
        <v>14281</v>
      </c>
      <c r="G4910" t="s">
        <v>194</v>
      </c>
      <c r="H4910" t="s">
        <v>46</v>
      </c>
      <c r="I4910" t="s">
        <v>129</v>
      </c>
      <c r="J4910" t="s">
        <v>130</v>
      </c>
      <c r="K4910" t="s">
        <v>131</v>
      </c>
      <c r="L4910" t="s">
        <v>14282</v>
      </c>
      <c r="M4910" t="s">
        <v>14283</v>
      </c>
      <c r="N4910">
        <v>5.8925000000000001</v>
      </c>
      <c r="O4910">
        <v>0</v>
      </c>
      <c r="P4910">
        <v>1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5.8925000000000001</v>
      </c>
      <c r="W4910">
        <v>0</v>
      </c>
      <c r="X4910">
        <v>0</v>
      </c>
      <c r="Y4910">
        <v>0</v>
      </c>
      <c r="Z4910">
        <v>0</v>
      </c>
    </row>
    <row r="4911" spans="1:26" x14ac:dyDescent="0.25">
      <c r="A4911">
        <v>2181445</v>
      </c>
      <c r="B4911">
        <v>1</v>
      </c>
      <c r="C4911" t="s">
        <v>76</v>
      </c>
      <c r="D4911" t="s">
        <v>102</v>
      </c>
      <c r="E4911" t="s">
        <v>126</v>
      </c>
      <c r="F4911" t="s">
        <v>14284</v>
      </c>
      <c r="G4911" t="s">
        <v>128</v>
      </c>
      <c r="H4911" t="s">
        <v>46</v>
      </c>
      <c r="I4911" t="s">
        <v>129</v>
      </c>
      <c r="J4911" t="s">
        <v>130</v>
      </c>
      <c r="K4911" t="s">
        <v>131</v>
      </c>
      <c r="L4911" t="s">
        <v>14285</v>
      </c>
      <c r="M4911" t="s">
        <v>14286</v>
      </c>
      <c r="N4911">
        <v>6.1105555550000004</v>
      </c>
      <c r="O4911">
        <v>0</v>
      </c>
      <c r="P4911">
        <v>1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6.1105559999999999</v>
      </c>
      <c r="W4911">
        <v>0</v>
      </c>
      <c r="X4911">
        <v>0</v>
      </c>
      <c r="Y4911">
        <v>0</v>
      </c>
      <c r="Z4911">
        <v>0</v>
      </c>
    </row>
    <row r="4912" spans="1:26" x14ac:dyDescent="0.25">
      <c r="A4912">
        <v>2181435</v>
      </c>
      <c r="B4912">
        <v>1</v>
      </c>
      <c r="C4912" t="s">
        <v>76</v>
      </c>
      <c r="D4912" t="s">
        <v>99</v>
      </c>
      <c r="E4912" t="s">
        <v>126</v>
      </c>
      <c r="F4912" t="s">
        <v>973</v>
      </c>
      <c r="G4912" t="s">
        <v>128</v>
      </c>
      <c r="H4912" t="s">
        <v>46</v>
      </c>
      <c r="I4912" t="s">
        <v>129</v>
      </c>
      <c r="J4912" t="s">
        <v>130</v>
      </c>
      <c r="K4912" t="s">
        <v>131</v>
      </c>
      <c r="L4912" t="s">
        <v>14287</v>
      </c>
      <c r="M4912" t="s">
        <v>14288</v>
      </c>
      <c r="N4912">
        <v>1.8194444439999999</v>
      </c>
      <c r="O4912">
        <v>0</v>
      </c>
      <c r="P4912">
        <v>5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9.0972220000000004</v>
      </c>
      <c r="W4912">
        <v>0</v>
      </c>
      <c r="X4912">
        <v>0</v>
      </c>
      <c r="Y4912">
        <v>0</v>
      </c>
      <c r="Z4912">
        <v>0</v>
      </c>
    </row>
    <row r="4913" spans="1:26" x14ac:dyDescent="0.25">
      <c r="A4913">
        <v>2181438</v>
      </c>
      <c r="B4913">
        <v>1</v>
      </c>
      <c r="C4913" t="s">
        <v>76</v>
      </c>
      <c r="D4913" t="s">
        <v>88</v>
      </c>
      <c r="E4913" t="s">
        <v>181</v>
      </c>
      <c r="F4913" t="s">
        <v>14289</v>
      </c>
      <c r="G4913" t="s">
        <v>194</v>
      </c>
      <c r="H4913" t="s">
        <v>46</v>
      </c>
      <c r="I4913" t="s">
        <v>129</v>
      </c>
      <c r="J4913" t="s">
        <v>130</v>
      </c>
      <c r="K4913" t="s">
        <v>131</v>
      </c>
      <c r="L4913" t="s">
        <v>14290</v>
      </c>
      <c r="M4913" t="s">
        <v>14291</v>
      </c>
      <c r="N4913">
        <v>2.5305555549999998</v>
      </c>
      <c r="O4913">
        <v>0</v>
      </c>
      <c r="P4913">
        <v>1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2.5305559999999998</v>
      </c>
      <c r="W4913">
        <v>0</v>
      </c>
      <c r="X4913">
        <v>0</v>
      </c>
      <c r="Y4913">
        <v>0</v>
      </c>
      <c r="Z4913">
        <v>0</v>
      </c>
    </row>
    <row r="4914" spans="1:26" x14ac:dyDescent="0.25">
      <c r="A4914">
        <v>2181436</v>
      </c>
      <c r="B4914">
        <v>1</v>
      </c>
      <c r="C4914" t="s">
        <v>76</v>
      </c>
      <c r="D4914" t="s">
        <v>80</v>
      </c>
      <c r="E4914" t="s">
        <v>181</v>
      </c>
      <c r="F4914" t="s">
        <v>14292</v>
      </c>
      <c r="G4914" t="s">
        <v>163</v>
      </c>
      <c r="H4914" t="s">
        <v>46</v>
      </c>
      <c r="I4914" t="s">
        <v>129</v>
      </c>
      <c r="J4914" t="s">
        <v>130</v>
      </c>
      <c r="K4914" t="s">
        <v>131</v>
      </c>
      <c r="L4914" t="s">
        <v>14293</v>
      </c>
      <c r="M4914" t="s">
        <v>14294</v>
      </c>
      <c r="N4914">
        <v>4.471944444</v>
      </c>
      <c r="O4914">
        <v>0</v>
      </c>
      <c r="P4914">
        <v>4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17.887778000000001</v>
      </c>
      <c r="W4914">
        <v>0</v>
      </c>
      <c r="X4914">
        <v>0</v>
      </c>
      <c r="Y4914">
        <v>0</v>
      </c>
      <c r="Z4914">
        <v>0</v>
      </c>
    </row>
    <row r="4915" spans="1:26" x14ac:dyDescent="0.25">
      <c r="A4915">
        <v>2181437</v>
      </c>
      <c r="B4915">
        <v>1</v>
      </c>
      <c r="C4915" t="s">
        <v>76</v>
      </c>
      <c r="D4915" t="s">
        <v>80</v>
      </c>
      <c r="E4915" t="s">
        <v>181</v>
      </c>
      <c r="F4915" t="s">
        <v>14295</v>
      </c>
      <c r="G4915" t="s">
        <v>163</v>
      </c>
      <c r="H4915" t="s">
        <v>46</v>
      </c>
      <c r="I4915" t="s">
        <v>129</v>
      </c>
      <c r="J4915" t="s">
        <v>130</v>
      </c>
      <c r="K4915" t="s">
        <v>131</v>
      </c>
      <c r="L4915" t="s">
        <v>14296</v>
      </c>
      <c r="M4915" t="s">
        <v>14297</v>
      </c>
      <c r="N4915">
        <v>3.787222222</v>
      </c>
      <c r="O4915">
        <v>0</v>
      </c>
      <c r="P4915">
        <v>11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41.659444000000001</v>
      </c>
      <c r="W4915">
        <v>0</v>
      </c>
      <c r="X4915">
        <v>0</v>
      </c>
      <c r="Y4915">
        <v>0</v>
      </c>
      <c r="Z4915">
        <v>0</v>
      </c>
    </row>
    <row r="4916" spans="1:26" x14ac:dyDescent="0.25">
      <c r="A4916">
        <v>2181439</v>
      </c>
      <c r="B4916">
        <v>1</v>
      </c>
      <c r="C4916" t="s">
        <v>77</v>
      </c>
      <c r="D4916" t="s">
        <v>118</v>
      </c>
      <c r="E4916" t="s">
        <v>181</v>
      </c>
      <c r="F4916" t="s">
        <v>14298</v>
      </c>
      <c r="G4916" t="s">
        <v>287</v>
      </c>
      <c r="H4916" t="s">
        <v>46</v>
      </c>
      <c r="I4916" t="s">
        <v>129</v>
      </c>
      <c r="J4916" t="s">
        <v>130</v>
      </c>
      <c r="K4916" t="s">
        <v>131</v>
      </c>
      <c r="L4916" t="s">
        <v>14299</v>
      </c>
      <c r="M4916" t="s">
        <v>14300</v>
      </c>
      <c r="N4916">
        <v>1.7366666660000001</v>
      </c>
      <c r="O4916">
        <v>0</v>
      </c>
      <c r="P4916">
        <v>1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1.736667</v>
      </c>
      <c r="W4916">
        <v>0</v>
      </c>
      <c r="X4916">
        <v>0</v>
      </c>
      <c r="Y4916">
        <v>0</v>
      </c>
      <c r="Z4916">
        <v>0</v>
      </c>
    </row>
    <row r="4917" spans="1:26" x14ac:dyDescent="0.25">
      <c r="A4917">
        <v>2181452</v>
      </c>
      <c r="B4917">
        <v>1</v>
      </c>
      <c r="C4917" t="s">
        <v>77</v>
      </c>
      <c r="D4917" t="s">
        <v>118</v>
      </c>
      <c r="E4917" t="s">
        <v>181</v>
      </c>
      <c r="F4917" t="s">
        <v>14301</v>
      </c>
      <c r="G4917" t="s">
        <v>194</v>
      </c>
      <c r="H4917" t="s">
        <v>46</v>
      </c>
      <c r="I4917" t="s">
        <v>129</v>
      </c>
      <c r="J4917" t="s">
        <v>130</v>
      </c>
      <c r="K4917" t="s">
        <v>131</v>
      </c>
      <c r="L4917" t="s">
        <v>14302</v>
      </c>
      <c r="M4917" t="s">
        <v>14303</v>
      </c>
      <c r="N4917">
        <v>1.900555555</v>
      </c>
      <c r="O4917">
        <v>0</v>
      </c>
      <c r="P4917">
        <v>1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1.9005559999999999</v>
      </c>
      <c r="W4917">
        <v>0</v>
      </c>
      <c r="X4917">
        <v>0</v>
      </c>
      <c r="Y4917">
        <v>0</v>
      </c>
      <c r="Z4917">
        <v>0</v>
      </c>
    </row>
    <row r="4918" spans="1:26" x14ac:dyDescent="0.25">
      <c r="A4918">
        <v>2181453</v>
      </c>
      <c r="B4918">
        <v>1</v>
      </c>
      <c r="C4918" t="s">
        <v>76</v>
      </c>
      <c r="D4918" t="s">
        <v>90</v>
      </c>
      <c r="E4918" t="s">
        <v>181</v>
      </c>
      <c r="F4918" t="s">
        <v>14304</v>
      </c>
      <c r="G4918" t="s">
        <v>194</v>
      </c>
      <c r="H4918" t="s">
        <v>46</v>
      </c>
      <c r="I4918" t="s">
        <v>129</v>
      </c>
      <c r="J4918" t="s">
        <v>130</v>
      </c>
      <c r="K4918" t="s">
        <v>131</v>
      </c>
      <c r="L4918" t="s">
        <v>14305</v>
      </c>
      <c r="M4918" t="s">
        <v>14306</v>
      </c>
      <c r="N4918">
        <v>1.1563888879999999</v>
      </c>
      <c r="O4918">
        <v>0</v>
      </c>
      <c r="P4918">
        <v>1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1.1563889999999999</v>
      </c>
      <c r="W4918">
        <v>0</v>
      </c>
      <c r="X4918">
        <v>0</v>
      </c>
      <c r="Y4918">
        <v>0</v>
      </c>
      <c r="Z4918">
        <v>0</v>
      </c>
    </row>
    <row r="4919" spans="1:26" x14ac:dyDescent="0.25">
      <c r="A4919">
        <v>2181446</v>
      </c>
      <c r="B4919">
        <v>1</v>
      </c>
      <c r="C4919" t="s">
        <v>76</v>
      </c>
      <c r="D4919" t="s">
        <v>103</v>
      </c>
      <c r="E4919" t="s">
        <v>186</v>
      </c>
      <c r="F4919" t="s">
        <v>14307</v>
      </c>
      <c r="G4919" t="s">
        <v>136</v>
      </c>
      <c r="H4919" t="s">
        <v>47</v>
      </c>
      <c r="I4919" t="s">
        <v>129</v>
      </c>
      <c r="J4919" t="s">
        <v>130</v>
      </c>
      <c r="K4919" t="s">
        <v>131</v>
      </c>
      <c r="L4919" t="s">
        <v>14308</v>
      </c>
      <c r="M4919" t="s">
        <v>14309</v>
      </c>
      <c r="N4919">
        <v>0.124444444</v>
      </c>
      <c r="O4919">
        <v>0</v>
      </c>
      <c r="P4919">
        <v>0</v>
      </c>
      <c r="Q4919">
        <v>69</v>
      </c>
      <c r="R4919">
        <v>1616</v>
      </c>
      <c r="S4919">
        <v>27</v>
      </c>
      <c r="T4919">
        <v>1025</v>
      </c>
      <c r="U4919">
        <v>0</v>
      </c>
      <c r="V4919">
        <v>0</v>
      </c>
      <c r="W4919">
        <v>8.5866670000000003</v>
      </c>
      <c r="X4919">
        <v>201.10222200000001</v>
      </c>
      <c r="Y4919">
        <v>3.36</v>
      </c>
      <c r="Z4919">
        <v>127.555555</v>
      </c>
    </row>
    <row r="4920" spans="1:26" x14ac:dyDescent="0.25">
      <c r="A4920">
        <v>2181449</v>
      </c>
      <c r="B4920">
        <v>1</v>
      </c>
      <c r="C4920" t="s">
        <v>76</v>
      </c>
      <c r="D4920" t="s">
        <v>103</v>
      </c>
      <c r="E4920" t="s">
        <v>186</v>
      </c>
      <c r="F4920" t="s">
        <v>10103</v>
      </c>
      <c r="G4920" t="s">
        <v>136</v>
      </c>
      <c r="H4920" t="s">
        <v>47</v>
      </c>
      <c r="I4920" t="s">
        <v>129</v>
      </c>
      <c r="J4920" t="s">
        <v>130</v>
      </c>
      <c r="K4920" t="s">
        <v>131</v>
      </c>
      <c r="L4920" t="s">
        <v>14310</v>
      </c>
      <c r="M4920" t="s">
        <v>14311</v>
      </c>
      <c r="N4920">
        <v>0.15444444399999999</v>
      </c>
      <c r="O4920">
        <v>0</v>
      </c>
      <c r="P4920">
        <v>9</v>
      </c>
      <c r="Q4920">
        <v>104</v>
      </c>
      <c r="R4920">
        <v>9250</v>
      </c>
      <c r="S4920">
        <v>14</v>
      </c>
      <c r="T4920">
        <v>31</v>
      </c>
      <c r="U4920">
        <v>0</v>
      </c>
      <c r="V4920">
        <v>1.39</v>
      </c>
      <c r="W4920">
        <v>16.062221999999998</v>
      </c>
      <c r="X4920">
        <v>1428.6111069999999</v>
      </c>
      <c r="Y4920">
        <v>2.1622219999999999</v>
      </c>
      <c r="Z4920">
        <v>4.7877780000000003</v>
      </c>
    </row>
    <row r="4921" spans="1:26" x14ac:dyDescent="0.25">
      <c r="A4921">
        <v>2181458</v>
      </c>
      <c r="B4921">
        <v>1</v>
      </c>
      <c r="C4921" t="s">
        <v>77</v>
      </c>
      <c r="D4921" t="s">
        <v>108</v>
      </c>
      <c r="E4921" t="s">
        <v>181</v>
      </c>
      <c r="F4921" t="s">
        <v>14312</v>
      </c>
      <c r="G4921" t="s">
        <v>194</v>
      </c>
      <c r="H4921" t="s">
        <v>46</v>
      </c>
      <c r="I4921" t="s">
        <v>129</v>
      </c>
      <c r="J4921" t="s">
        <v>130</v>
      </c>
      <c r="K4921" t="s">
        <v>131</v>
      </c>
      <c r="L4921" t="s">
        <v>14313</v>
      </c>
      <c r="M4921" t="s">
        <v>14314</v>
      </c>
      <c r="N4921">
        <v>7.4288888880000004</v>
      </c>
      <c r="O4921">
        <v>0</v>
      </c>
      <c r="P4921">
        <v>1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7.4288889999999999</v>
      </c>
      <c r="W4921">
        <v>0</v>
      </c>
      <c r="X4921">
        <v>0</v>
      </c>
      <c r="Y4921">
        <v>0</v>
      </c>
      <c r="Z4921">
        <v>0</v>
      </c>
    </row>
    <row r="4922" spans="1:26" x14ac:dyDescent="0.25">
      <c r="A4922">
        <v>2181478</v>
      </c>
      <c r="B4922">
        <v>1</v>
      </c>
      <c r="C4922" t="s">
        <v>76</v>
      </c>
      <c r="D4922" t="s">
        <v>89</v>
      </c>
      <c r="E4922" t="s">
        <v>181</v>
      </c>
      <c r="F4922" t="s">
        <v>14315</v>
      </c>
      <c r="G4922" t="s">
        <v>194</v>
      </c>
      <c r="H4922" t="s">
        <v>46</v>
      </c>
      <c r="I4922" t="s">
        <v>129</v>
      </c>
      <c r="J4922" t="s">
        <v>130</v>
      </c>
      <c r="K4922" t="s">
        <v>131</v>
      </c>
      <c r="L4922" t="s">
        <v>14316</v>
      </c>
      <c r="M4922" t="s">
        <v>14317</v>
      </c>
      <c r="N4922">
        <v>1.1936111110000001</v>
      </c>
      <c r="O4922">
        <v>0</v>
      </c>
      <c r="P4922">
        <v>1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1.193611</v>
      </c>
      <c r="W4922">
        <v>0</v>
      </c>
      <c r="X4922">
        <v>0</v>
      </c>
      <c r="Y4922">
        <v>0</v>
      </c>
      <c r="Z4922">
        <v>0</v>
      </c>
    </row>
    <row r="4923" spans="1:26" x14ac:dyDescent="0.25">
      <c r="A4923">
        <v>2181462</v>
      </c>
      <c r="B4923">
        <v>1</v>
      </c>
      <c r="C4923" t="s">
        <v>76</v>
      </c>
      <c r="D4923" t="s">
        <v>81</v>
      </c>
      <c r="E4923" t="s">
        <v>181</v>
      </c>
      <c r="F4923" t="s">
        <v>14318</v>
      </c>
      <c r="G4923" t="s">
        <v>183</v>
      </c>
      <c r="H4923" t="s">
        <v>46</v>
      </c>
      <c r="I4923" t="s">
        <v>129</v>
      </c>
      <c r="J4923" t="s">
        <v>130</v>
      </c>
      <c r="K4923" t="s">
        <v>131</v>
      </c>
      <c r="L4923" t="s">
        <v>14319</v>
      </c>
      <c r="M4923" t="s">
        <v>14320</v>
      </c>
      <c r="N4923">
        <v>4.0030555550000004</v>
      </c>
      <c r="O4923">
        <v>0</v>
      </c>
      <c r="P4923">
        <v>29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116.088611</v>
      </c>
      <c r="W4923">
        <v>0</v>
      </c>
      <c r="X4923">
        <v>0</v>
      </c>
      <c r="Y4923">
        <v>0</v>
      </c>
      <c r="Z4923">
        <v>0</v>
      </c>
    </row>
    <row r="4924" spans="1:26" x14ac:dyDescent="0.25">
      <c r="A4924">
        <v>2181483</v>
      </c>
      <c r="B4924">
        <v>1</v>
      </c>
      <c r="C4924" t="s">
        <v>77</v>
      </c>
      <c r="D4924" t="s">
        <v>124</v>
      </c>
      <c r="E4924" t="s">
        <v>181</v>
      </c>
      <c r="F4924" t="s">
        <v>14321</v>
      </c>
      <c r="G4924" t="s">
        <v>194</v>
      </c>
      <c r="H4924" t="s">
        <v>46</v>
      </c>
      <c r="I4924" t="s">
        <v>129</v>
      </c>
      <c r="J4924" t="s">
        <v>130</v>
      </c>
      <c r="K4924" t="s">
        <v>131</v>
      </c>
      <c r="L4924" t="s">
        <v>14322</v>
      </c>
      <c r="M4924" t="s">
        <v>14323</v>
      </c>
      <c r="N4924">
        <v>9.6802777770000006</v>
      </c>
      <c r="O4924">
        <v>0</v>
      </c>
      <c r="P4924">
        <v>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9.6802779999999995</v>
      </c>
      <c r="W4924">
        <v>0</v>
      </c>
      <c r="X4924">
        <v>0</v>
      </c>
      <c r="Y4924">
        <v>0</v>
      </c>
      <c r="Z4924">
        <v>0</v>
      </c>
    </row>
    <row r="4925" spans="1:26" x14ac:dyDescent="0.25">
      <c r="A4925">
        <v>2181468</v>
      </c>
      <c r="B4925">
        <v>1</v>
      </c>
      <c r="C4925" t="s">
        <v>76</v>
      </c>
      <c r="D4925" t="s">
        <v>96</v>
      </c>
      <c r="E4925" t="s">
        <v>161</v>
      </c>
      <c r="F4925" t="s">
        <v>14324</v>
      </c>
      <c r="G4925" t="s">
        <v>402</v>
      </c>
      <c r="H4925" t="s">
        <v>46</v>
      </c>
      <c r="I4925" t="s">
        <v>129</v>
      </c>
      <c r="J4925" t="s">
        <v>130</v>
      </c>
      <c r="K4925" t="s">
        <v>131</v>
      </c>
      <c r="L4925" t="s">
        <v>14325</v>
      </c>
      <c r="M4925" t="s">
        <v>14326</v>
      </c>
      <c r="N4925">
        <v>1.1100000000000001</v>
      </c>
      <c r="O4925">
        <v>1</v>
      </c>
      <c r="P4925">
        <v>171</v>
      </c>
      <c r="Q4925">
        <v>0</v>
      </c>
      <c r="R4925">
        <v>0</v>
      </c>
      <c r="S4925">
        <v>0</v>
      </c>
      <c r="T4925">
        <v>0</v>
      </c>
      <c r="U4925">
        <v>1.1100000000000001</v>
      </c>
      <c r="V4925">
        <v>189.81</v>
      </c>
      <c r="W4925">
        <v>0</v>
      </c>
      <c r="X4925">
        <v>0</v>
      </c>
      <c r="Y4925">
        <v>0</v>
      </c>
      <c r="Z4925">
        <v>0</v>
      </c>
    </row>
    <row r="4926" spans="1:26" x14ac:dyDescent="0.25">
      <c r="A4926">
        <v>2181454</v>
      </c>
      <c r="B4926">
        <v>1</v>
      </c>
      <c r="C4926" t="s">
        <v>76</v>
      </c>
      <c r="D4926" t="s">
        <v>93</v>
      </c>
      <c r="E4926" t="s">
        <v>126</v>
      </c>
      <c r="F4926" t="s">
        <v>14327</v>
      </c>
      <c r="G4926" t="s">
        <v>140</v>
      </c>
      <c r="H4926" t="s">
        <v>46</v>
      </c>
      <c r="I4926" t="s">
        <v>129</v>
      </c>
      <c r="J4926" t="s">
        <v>130</v>
      </c>
      <c r="K4926" t="s">
        <v>131</v>
      </c>
      <c r="L4926" t="s">
        <v>14328</v>
      </c>
      <c r="M4926" t="s">
        <v>14329</v>
      </c>
      <c r="N4926">
        <v>4.8849999999999998</v>
      </c>
      <c r="O4926">
        <v>0</v>
      </c>
      <c r="P4926">
        <v>11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53.734999999999999</v>
      </c>
      <c r="W4926">
        <v>0</v>
      </c>
      <c r="X4926">
        <v>0</v>
      </c>
      <c r="Y4926">
        <v>0</v>
      </c>
      <c r="Z4926">
        <v>0</v>
      </c>
    </row>
    <row r="4927" spans="1:26" x14ac:dyDescent="0.25">
      <c r="A4927">
        <v>2181459</v>
      </c>
      <c r="B4927">
        <v>1</v>
      </c>
      <c r="C4927" t="s">
        <v>76</v>
      </c>
      <c r="D4927" t="s">
        <v>97</v>
      </c>
      <c r="E4927" t="s">
        <v>134</v>
      </c>
      <c r="F4927" t="s">
        <v>7169</v>
      </c>
      <c r="G4927" t="s">
        <v>136</v>
      </c>
      <c r="H4927" t="s">
        <v>47</v>
      </c>
      <c r="I4927" t="s">
        <v>129</v>
      </c>
      <c r="J4927" t="s">
        <v>130</v>
      </c>
      <c r="K4927" t="s">
        <v>131</v>
      </c>
      <c r="L4927" t="s">
        <v>14330</v>
      </c>
      <c r="M4927" t="s">
        <v>14331</v>
      </c>
      <c r="N4927">
        <v>0.84388888799999995</v>
      </c>
      <c r="O4927">
        <v>35</v>
      </c>
      <c r="P4927">
        <v>2043</v>
      </c>
      <c r="Q4927">
        <v>0</v>
      </c>
      <c r="R4927">
        <v>0</v>
      </c>
      <c r="S4927">
        <v>0</v>
      </c>
      <c r="T4927">
        <v>0</v>
      </c>
      <c r="U4927">
        <v>29.536110999999998</v>
      </c>
      <c r="V4927">
        <v>1724.0649980000001</v>
      </c>
      <c r="W4927">
        <v>0</v>
      </c>
      <c r="X4927">
        <v>0</v>
      </c>
      <c r="Y4927">
        <v>0</v>
      </c>
      <c r="Z4927">
        <v>0</v>
      </c>
    </row>
    <row r="4928" spans="1:26" x14ac:dyDescent="0.25">
      <c r="A4928">
        <v>2181470</v>
      </c>
      <c r="B4928">
        <v>1</v>
      </c>
      <c r="C4928" t="s">
        <v>76</v>
      </c>
      <c r="D4928" t="s">
        <v>89</v>
      </c>
      <c r="E4928" t="s">
        <v>181</v>
      </c>
      <c r="F4928" t="s">
        <v>14332</v>
      </c>
      <c r="G4928" t="s">
        <v>183</v>
      </c>
      <c r="H4928" t="s">
        <v>46</v>
      </c>
      <c r="I4928" t="s">
        <v>129</v>
      </c>
      <c r="J4928" t="s">
        <v>130</v>
      </c>
      <c r="K4928" t="s">
        <v>131</v>
      </c>
      <c r="L4928" t="s">
        <v>14333</v>
      </c>
      <c r="M4928" t="s">
        <v>14334</v>
      </c>
      <c r="N4928">
        <v>1.9172222219999999</v>
      </c>
      <c r="O4928">
        <v>0</v>
      </c>
      <c r="P4928">
        <v>1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1.917222</v>
      </c>
      <c r="W4928">
        <v>0</v>
      </c>
      <c r="X4928">
        <v>0</v>
      </c>
      <c r="Y4928">
        <v>0</v>
      </c>
      <c r="Z4928">
        <v>0</v>
      </c>
    </row>
    <row r="4929" spans="1:26" x14ac:dyDescent="0.25">
      <c r="A4929">
        <v>2181455</v>
      </c>
      <c r="B4929">
        <v>1</v>
      </c>
      <c r="C4929" t="s">
        <v>76</v>
      </c>
      <c r="D4929" t="s">
        <v>93</v>
      </c>
      <c r="E4929" t="s">
        <v>181</v>
      </c>
      <c r="F4929" t="s">
        <v>14335</v>
      </c>
      <c r="G4929" t="s">
        <v>194</v>
      </c>
      <c r="H4929" t="s">
        <v>46</v>
      </c>
      <c r="I4929" t="s">
        <v>129</v>
      </c>
      <c r="J4929" t="s">
        <v>130</v>
      </c>
      <c r="K4929" t="s">
        <v>131</v>
      </c>
      <c r="L4929" t="s">
        <v>14336</v>
      </c>
      <c r="M4929" t="s">
        <v>14337</v>
      </c>
      <c r="N4929">
        <v>6.6074999999999999</v>
      </c>
      <c r="O4929">
        <v>0</v>
      </c>
      <c r="P4929">
        <v>2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13.215</v>
      </c>
      <c r="W4929">
        <v>0</v>
      </c>
      <c r="X4929">
        <v>0</v>
      </c>
      <c r="Y4929">
        <v>0</v>
      </c>
      <c r="Z4929">
        <v>0</v>
      </c>
    </row>
    <row r="4930" spans="1:26" x14ac:dyDescent="0.25">
      <c r="A4930">
        <v>2181474</v>
      </c>
      <c r="B4930">
        <v>1</v>
      </c>
      <c r="C4930" t="s">
        <v>76</v>
      </c>
      <c r="D4930" t="s">
        <v>96</v>
      </c>
      <c r="E4930" t="s">
        <v>181</v>
      </c>
      <c r="F4930" t="s">
        <v>13977</v>
      </c>
      <c r="G4930" t="s">
        <v>194</v>
      </c>
      <c r="H4930" t="s">
        <v>46</v>
      </c>
      <c r="I4930" t="s">
        <v>129</v>
      </c>
      <c r="J4930" t="s">
        <v>130</v>
      </c>
      <c r="K4930" t="s">
        <v>131</v>
      </c>
      <c r="L4930" t="s">
        <v>14338</v>
      </c>
      <c r="M4930" t="s">
        <v>14339</v>
      </c>
      <c r="N4930">
        <v>6.2244444440000004</v>
      </c>
      <c r="O4930">
        <v>0</v>
      </c>
      <c r="P4930">
        <v>1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6.2244440000000001</v>
      </c>
      <c r="W4930">
        <v>0</v>
      </c>
      <c r="X4930">
        <v>0</v>
      </c>
      <c r="Y4930">
        <v>0</v>
      </c>
      <c r="Z4930">
        <v>0</v>
      </c>
    </row>
    <row r="4931" spans="1:26" x14ac:dyDescent="0.25">
      <c r="A4931">
        <v>2181466</v>
      </c>
      <c r="B4931">
        <v>1</v>
      </c>
      <c r="C4931" t="s">
        <v>76</v>
      </c>
      <c r="D4931" t="s">
        <v>99</v>
      </c>
      <c r="E4931" t="s">
        <v>181</v>
      </c>
      <c r="F4931" t="s">
        <v>14340</v>
      </c>
      <c r="G4931" t="s">
        <v>194</v>
      </c>
      <c r="H4931" t="s">
        <v>46</v>
      </c>
      <c r="I4931" t="s">
        <v>129</v>
      </c>
      <c r="J4931" t="s">
        <v>130</v>
      </c>
      <c r="K4931" t="s">
        <v>131</v>
      </c>
      <c r="L4931" t="s">
        <v>14341</v>
      </c>
      <c r="M4931" t="s">
        <v>14342</v>
      </c>
      <c r="N4931">
        <v>1.1163888879999999</v>
      </c>
      <c r="O4931">
        <v>0</v>
      </c>
      <c r="P4931">
        <v>1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1.1163890000000001</v>
      </c>
      <c r="W4931">
        <v>0</v>
      </c>
      <c r="X4931">
        <v>0</v>
      </c>
      <c r="Y4931">
        <v>0</v>
      </c>
      <c r="Z4931">
        <v>0</v>
      </c>
    </row>
    <row r="4932" spans="1:26" x14ac:dyDescent="0.25">
      <c r="A4932">
        <v>2181457</v>
      </c>
      <c r="B4932">
        <v>1</v>
      </c>
      <c r="C4932" t="s">
        <v>77</v>
      </c>
      <c r="D4932" t="s">
        <v>111</v>
      </c>
      <c r="E4932" t="s">
        <v>161</v>
      </c>
      <c r="F4932" t="s">
        <v>14343</v>
      </c>
      <c r="G4932" t="s">
        <v>444</v>
      </c>
      <c r="H4932" t="s">
        <v>46</v>
      </c>
      <c r="I4932" t="s">
        <v>129</v>
      </c>
      <c r="J4932" t="s">
        <v>130</v>
      </c>
      <c r="K4932" t="s">
        <v>131</v>
      </c>
      <c r="L4932" t="s">
        <v>14344</v>
      </c>
      <c r="M4932" t="s">
        <v>14345</v>
      </c>
      <c r="N4932">
        <v>3.2583333329999999</v>
      </c>
      <c r="O4932">
        <v>0</v>
      </c>
      <c r="P4932">
        <v>0</v>
      </c>
      <c r="Q4932">
        <v>0</v>
      </c>
      <c r="R4932">
        <v>0</v>
      </c>
      <c r="S4932">
        <v>1</v>
      </c>
      <c r="T4932">
        <v>172</v>
      </c>
      <c r="U4932">
        <v>0</v>
      </c>
      <c r="V4932">
        <v>0</v>
      </c>
      <c r="W4932">
        <v>0</v>
      </c>
      <c r="X4932">
        <v>0</v>
      </c>
      <c r="Y4932">
        <v>3.2583329999999999</v>
      </c>
      <c r="Z4932">
        <v>560.43333299999995</v>
      </c>
    </row>
    <row r="4933" spans="1:26" x14ac:dyDescent="0.25">
      <c r="A4933">
        <v>2181494</v>
      </c>
      <c r="B4933">
        <v>1</v>
      </c>
      <c r="C4933" t="s">
        <v>77</v>
      </c>
      <c r="D4933" t="s">
        <v>111</v>
      </c>
      <c r="E4933" t="s">
        <v>186</v>
      </c>
      <c r="F4933" t="s">
        <v>7070</v>
      </c>
      <c r="G4933" t="s">
        <v>136</v>
      </c>
      <c r="H4933" t="s">
        <v>47</v>
      </c>
      <c r="I4933" t="s">
        <v>129</v>
      </c>
      <c r="J4933" t="s">
        <v>130</v>
      </c>
      <c r="K4933" t="s">
        <v>131</v>
      </c>
      <c r="L4933" t="s">
        <v>14346</v>
      </c>
      <c r="M4933" t="s">
        <v>14347</v>
      </c>
      <c r="N4933">
        <v>9.0555554999999996E-2</v>
      </c>
      <c r="O4933">
        <v>0</v>
      </c>
      <c r="P4933">
        <v>1</v>
      </c>
      <c r="Q4933">
        <v>10</v>
      </c>
      <c r="R4933">
        <v>639</v>
      </c>
      <c r="S4933">
        <v>8</v>
      </c>
      <c r="T4933">
        <v>151</v>
      </c>
      <c r="U4933">
        <v>0</v>
      </c>
      <c r="V4933">
        <v>9.0555999999999998E-2</v>
      </c>
      <c r="W4933">
        <v>0.90555600000000003</v>
      </c>
      <c r="X4933">
        <v>57.865000000000002</v>
      </c>
      <c r="Y4933">
        <v>0.72444399999999998</v>
      </c>
      <c r="Z4933">
        <v>13.673889000000001</v>
      </c>
    </row>
    <row r="4934" spans="1:26" x14ac:dyDescent="0.25">
      <c r="A4934">
        <v>2181463</v>
      </c>
      <c r="B4934">
        <v>1</v>
      </c>
      <c r="C4934" t="s">
        <v>76</v>
      </c>
      <c r="D4934" t="s">
        <v>97</v>
      </c>
      <c r="E4934" t="s">
        <v>181</v>
      </c>
      <c r="F4934" t="s">
        <v>14348</v>
      </c>
      <c r="G4934" t="s">
        <v>183</v>
      </c>
      <c r="H4934" t="s">
        <v>46</v>
      </c>
      <c r="I4934" t="s">
        <v>129</v>
      </c>
      <c r="J4934" t="s">
        <v>130</v>
      </c>
      <c r="K4934" t="s">
        <v>131</v>
      </c>
      <c r="L4934" t="s">
        <v>14349</v>
      </c>
      <c r="M4934" t="s">
        <v>14350</v>
      </c>
      <c r="N4934">
        <v>2.136111111</v>
      </c>
      <c r="O4934">
        <v>0</v>
      </c>
      <c r="P4934">
        <v>3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6.4083329999999998</v>
      </c>
      <c r="W4934">
        <v>0</v>
      </c>
      <c r="X4934">
        <v>0</v>
      </c>
      <c r="Y4934">
        <v>0</v>
      </c>
      <c r="Z4934">
        <v>0</v>
      </c>
    </row>
    <row r="4935" spans="1:26" x14ac:dyDescent="0.25">
      <c r="A4935">
        <v>2181461</v>
      </c>
      <c r="B4935">
        <v>1</v>
      </c>
      <c r="C4935" t="s">
        <v>76</v>
      </c>
      <c r="D4935" t="s">
        <v>92</v>
      </c>
      <c r="E4935" t="s">
        <v>181</v>
      </c>
      <c r="F4935" t="s">
        <v>14351</v>
      </c>
      <c r="G4935" t="s">
        <v>183</v>
      </c>
      <c r="H4935" t="s">
        <v>46</v>
      </c>
      <c r="I4935" t="s">
        <v>129</v>
      </c>
      <c r="J4935" t="s">
        <v>130</v>
      </c>
      <c r="K4935" t="s">
        <v>131</v>
      </c>
      <c r="L4935" t="s">
        <v>14352</v>
      </c>
      <c r="M4935" t="s">
        <v>14353</v>
      </c>
      <c r="N4935">
        <v>1.2266666660000001</v>
      </c>
      <c r="O4935">
        <v>0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1.226667</v>
      </c>
      <c r="Y4935">
        <v>0</v>
      </c>
      <c r="Z4935">
        <v>0</v>
      </c>
    </row>
    <row r="4936" spans="1:26" x14ac:dyDescent="0.25">
      <c r="A4936">
        <v>2181464</v>
      </c>
      <c r="B4936">
        <v>1</v>
      </c>
      <c r="C4936" t="s">
        <v>77</v>
      </c>
      <c r="D4936" t="s">
        <v>109</v>
      </c>
      <c r="E4936" t="s">
        <v>181</v>
      </c>
      <c r="F4936" t="s">
        <v>14354</v>
      </c>
      <c r="G4936" t="s">
        <v>194</v>
      </c>
      <c r="H4936" t="s">
        <v>46</v>
      </c>
      <c r="I4936" t="s">
        <v>129</v>
      </c>
      <c r="J4936" t="s">
        <v>130</v>
      </c>
      <c r="K4936" t="s">
        <v>131</v>
      </c>
      <c r="L4936" t="s">
        <v>14355</v>
      </c>
      <c r="M4936" t="s">
        <v>14356</v>
      </c>
      <c r="N4936">
        <v>1.7561111110000001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1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1.756111</v>
      </c>
    </row>
    <row r="4937" spans="1:26" x14ac:dyDescent="0.25">
      <c r="A4937">
        <v>2181471</v>
      </c>
      <c r="B4937">
        <v>1</v>
      </c>
      <c r="C4937" t="s">
        <v>76</v>
      </c>
      <c r="D4937" t="s">
        <v>97</v>
      </c>
      <c r="E4937" t="s">
        <v>181</v>
      </c>
      <c r="F4937" t="s">
        <v>9981</v>
      </c>
      <c r="G4937" t="s">
        <v>194</v>
      </c>
      <c r="H4937" t="s">
        <v>46</v>
      </c>
      <c r="I4937" t="s">
        <v>129</v>
      </c>
      <c r="J4937" t="s">
        <v>130</v>
      </c>
      <c r="K4937" t="s">
        <v>131</v>
      </c>
      <c r="L4937" t="s">
        <v>14357</v>
      </c>
      <c r="M4937" t="s">
        <v>14358</v>
      </c>
      <c r="N4937">
        <v>1.6330555550000001</v>
      </c>
      <c r="O4937">
        <v>0</v>
      </c>
      <c r="P4937">
        <v>17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27.761944</v>
      </c>
      <c r="W4937">
        <v>0</v>
      </c>
      <c r="X4937">
        <v>0</v>
      </c>
      <c r="Y4937">
        <v>0</v>
      </c>
      <c r="Z4937">
        <v>0</v>
      </c>
    </row>
    <row r="4938" spans="1:26" x14ac:dyDescent="0.25">
      <c r="A4938">
        <v>2181477</v>
      </c>
      <c r="B4938">
        <v>1</v>
      </c>
      <c r="C4938" t="s">
        <v>77</v>
      </c>
      <c r="D4938" t="s">
        <v>117</v>
      </c>
      <c r="E4938" t="s">
        <v>181</v>
      </c>
      <c r="F4938" t="s">
        <v>14359</v>
      </c>
      <c r="G4938" t="s">
        <v>183</v>
      </c>
      <c r="H4938" t="s">
        <v>46</v>
      </c>
      <c r="I4938" t="s">
        <v>129</v>
      </c>
      <c r="J4938" t="s">
        <v>130</v>
      </c>
      <c r="K4938" t="s">
        <v>131</v>
      </c>
      <c r="L4938" t="s">
        <v>14357</v>
      </c>
      <c r="M4938" t="s">
        <v>14360</v>
      </c>
      <c r="N4938">
        <v>1.7936111109999999</v>
      </c>
      <c r="O4938">
        <v>0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1.7936110000000001</v>
      </c>
      <c r="Y4938">
        <v>0</v>
      </c>
      <c r="Z4938">
        <v>0</v>
      </c>
    </row>
    <row r="4939" spans="1:26" x14ac:dyDescent="0.25">
      <c r="A4939">
        <v>2181475</v>
      </c>
      <c r="B4939">
        <v>1</v>
      </c>
      <c r="C4939" t="s">
        <v>76</v>
      </c>
      <c r="D4939" t="s">
        <v>99</v>
      </c>
      <c r="E4939" t="s">
        <v>813</v>
      </c>
      <c r="F4939" t="s">
        <v>10693</v>
      </c>
      <c r="G4939" t="s">
        <v>136</v>
      </c>
      <c r="H4939" t="s">
        <v>47</v>
      </c>
      <c r="I4939" t="s">
        <v>129</v>
      </c>
      <c r="J4939" t="s">
        <v>130</v>
      </c>
      <c r="K4939" t="s">
        <v>131</v>
      </c>
      <c r="L4939" t="s">
        <v>14361</v>
      </c>
      <c r="M4939" t="s">
        <v>14362</v>
      </c>
      <c r="N4939">
        <v>5.8775000000000001E-2</v>
      </c>
      <c r="O4939">
        <v>64</v>
      </c>
      <c r="P4939">
        <v>97</v>
      </c>
      <c r="Q4939">
        <v>0</v>
      </c>
      <c r="R4939">
        <v>0</v>
      </c>
      <c r="S4939">
        <v>0</v>
      </c>
      <c r="T4939">
        <v>0</v>
      </c>
      <c r="U4939">
        <v>3.7616000000000001</v>
      </c>
      <c r="V4939">
        <v>5.7011750000000001</v>
      </c>
      <c r="W4939">
        <v>0</v>
      </c>
      <c r="X4939">
        <v>0</v>
      </c>
      <c r="Y4939">
        <v>0</v>
      </c>
      <c r="Z4939">
        <v>0</v>
      </c>
    </row>
    <row r="4940" spans="1:26" x14ac:dyDescent="0.25">
      <c r="A4940">
        <v>2181488</v>
      </c>
      <c r="B4940">
        <v>1</v>
      </c>
      <c r="C4940" t="s">
        <v>76</v>
      </c>
      <c r="D4940" t="s">
        <v>92</v>
      </c>
      <c r="E4940" t="s">
        <v>181</v>
      </c>
      <c r="F4940" t="s">
        <v>14363</v>
      </c>
      <c r="G4940" t="s">
        <v>194</v>
      </c>
      <c r="H4940" t="s">
        <v>46</v>
      </c>
      <c r="I4940" t="s">
        <v>129</v>
      </c>
      <c r="J4940" t="s">
        <v>130</v>
      </c>
      <c r="K4940" t="s">
        <v>131</v>
      </c>
      <c r="L4940" t="s">
        <v>14364</v>
      </c>
      <c r="M4940" t="s">
        <v>14365</v>
      </c>
      <c r="N4940">
        <v>3.7113888880000001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1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3.711389</v>
      </c>
    </row>
    <row r="4941" spans="1:26" x14ac:dyDescent="0.25">
      <c r="A4941">
        <v>2181491</v>
      </c>
      <c r="B4941">
        <v>1</v>
      </c>
      <c r="C4941" t="s">
        <v>76</v>
      </c>
      <c r="D4941" t="s">
        <v>86</v>
      </c>
      <c r="E4941" t="s">
        <v>161</v>
      </c>
      <c r="F4941" t="s">
        <v>14366</v>
      </c>
      <c r="G4941" t="s">
        <v>402</v>
      </c>
      <c r="H4941" t="s">
        <v>46</v>
      </c>
      <c r="I4941" t="s">
        <v>129</v>
      </c>
      <c r="J4941" t="s">
        <v>130</v>
      </c>
      <c r="K4941" t="s">
        <v>131</v>
      </c>
      <c r="L4941" t="s">
        <v>14367</v>
      </c>
      <c r="M4941" t="s">
        <v>14368</v>
      </c>
      <c r="N4941">
        <v>1.8544444440000001</v>
      </c>
      <c r="O4941">
        <v>1</v>
      </c>
      <c r="P4941">
        <v>156</v>
      </c>
      <c r="Q4941">
        <v>0</v>
      </c>
      <c r="R4941">
        <v>0</v>
      </c>
      <c r="S4941">
        <v>0</v>
      </c>
      <c r="T4941">
        <v>0</v>
      </c>
      <c r="U4941">
        <v>1.854444</v>
      </c>
      <c r="V4941">
        <v>289.29333300000002</v>
      </c>
      <c r="W4941">
        <v>0</v>
      </c>
      <c r="X4941">
        <v>0</v>
      </c>
      <c r="Y4941">
        <v>0</v>
      </c>
      <c r="Z4941">
        <v>0</v>
      </c>
    </row>
    <row r="4942" spans="1:26" x14ac:dyDescent="0.25">
      <c r="A4942">
        <v>2181496</v>
      </c>
      <c r="B4942">
        <v>1</v>
      </c>
      <c r="C4942" t="s">
        <v>76</v>
      </c>
      <c r="D4942" t="s">
        <v>93</v>
      </c>
      <c r="E4942" t="s">
        <v>181</v>
      </c>
      <c r="F4942" t="s">
        <v>14369</v>
      </c>
      <c r="G4942" t="s">
        <v>163</v>
      </c>
      <c r="H4942" t="s">
        <v>46</v>
      </c>
      <c r="I4942" t="s">
        <v>129</v>
      </c>
      <c r="J4942" t="s">
        <v>130</v>
      </c>
      <c r="K4942" t="s">
        <v>131</v>
      </c>
      <c r="L4942" t="s">
        <v>14370</v>
      </c>
      <c r="M4942" t="s">
        <v>14371</v>
      </c>
      <c r="N4942">
        <v>3.2475000000000001</v>
      </c>
      <c r="O4942">
        <v>0</v>
      </c>
      <c r="P4942">
        <v>1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3.2475000000000001</v>
      </c>
      <c r="W4942">
        <v>0</v>
      </c>
      <c r="X4942">
        <v>0</v>
      </c>
      <c r="Y4942">
        <v>0</v>
      </c>
      <c r="Z4942">
        <v>0</v>
      </c>
    </row>
    <row r="4943" spans="1:26" x14ac:dyDescent="0.25">
      <c r="A4943">
        <v>2181495</v>
      </c>
      <c r="B4943">
        <v>1</v>
      </c>
      <c r="C4943" t="s">
        <v>76</v>
      </c>
      <c r="D4943" t="s">
        <v>102</v>
      </c>
      <c r="E4943" t="s">
        <v>126</v>
      </c>
      <c r="F4943" t="s">
        <v>6399</v>
      </c>
      <c r="G4943" t="s">
        <v>128</v>
      </c>
      <c r="H4943" t="s">
        <v>46</v>
      </c>
      <c r="I4943" t="s">
        <v>129</v>
      </c>
      <c r="J4943" t="s">
        <v>130</v>
      </c>
      <c r="K4943" t="s">
        <v>131</v>
      </c>
      <c r="L4943" t="s">
        <v>14372</v>
      </c>
      <c r="M4943" t="s">
        <v>14373</v>
      </c>
      <c r="N4943">
        <v>1.2494444440000001</v>
      </c>
      <c r="O4943">
        <v>0</v>
      </c>
      <c r="P4943">
        <v>2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2.4988890000000001</v>
      </c>
      <c r="W4943">
        <v>0</v>
      </c>
      <c r="X4943">
        <v>0</v>
      </c>
      <c r="Y4943">
        <v>0</v>
      </c>
      <c r="Z4943">
        <v>0</v>
      </c>
    </row>
    <row r="4944" spans="1:26" x14ac:dyDescent="0.25">
      <c r="A4944">
        <v>2181493</v>
      </c>
      <c r="B4944">
        <v>1</v>
      </c>
      <c r="C4944" t="s">
        <v>76</v>
      </c>
      <c r="D4944" t="s">
        <v>79</v>
      </c>
      <c r="E4944" t="s">
        <v>181</v>
      </c>
      <c r="F4944" t="s">
        <v>14374</v>
      </c>
      <c r="G4944" t="s">
        <v>194</v>
      </c>
      <c r="H4944" t="s">
        <v>46</v>
      </c>
      <c r="I4944" t="s">
        <v>129</v>
      </c>
      <c r="J4944" t="s">
        <v>130</v>
      </c>
      <c r="K4944" t="s">
        <v>131</v>
      </c>
      <c r="L4944" t="s">
        <v>14375</v>
      </c>
      <c r="M4944" t="s">
        <v>14376</v>
      </c>
      <c r="N4944">
        <v>1.913888888</v>
      </c>
      <c r="O4944">
        <v>0</v>
      </c>
      <c r="P4944">
        <v>6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11.483333</v>
      </c>
      <c r="W4944">
        <v>0</v>
      </c>
      <c r="X4944">
        <v>0</v>
      </c>
      <c r="Y4944">
        <v>0</v>
      </c>
      <c r="Z4944">
        <v>0</v>
      </c>
    </row>
    <row r="4945" spans="1:26" x14ac:dyDescent="0.25">
      <c r="A4945">
        <v>2181501</v>
      </c>
      <c r="B4945">
        <v>1</v>
      </c>
      <c r="C4945" t="s">
        <v>76</v>
      </c>
      <c r="D4945" t="s">
        <v>102</v>
      </c>
      <c r="E4945" t="s">
        <v>126</v>
      </c>
      <c r="F4945" t="s">
        <v>14377</v>
      </c>
      <c r="G4945" t="s">
        <v>128</v>
      </c>
      <c r="H4945" t="s">
        <v>46</v>
      </c>
      <c r="I4945" t="s">
        <v>129</v>
      </c>
      <c r="J4945" t="s">
        <v>130</v>
      </c>
      <c r="K4945" t="s">
        <v>131</v>
      </c>
      <c r="L4945" t="s">
        <v>14378</v>
      </c>
      <c r="M4945" t="s">
        <v>14379</v>
      </c>
      <c r="N4945">
        <v>3.912222222</v>
      </c>
      <c r="O4945">
        <v>0</v>
      </c>
      <c r="P4945">
        <v>5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19.561111</v>
      </c>
      <c r="W4945">
        <v>0</v>
      </c>
      <c r="X4945">
        <v>0</v>
      </c>
      <c r="Y4945">
        <v>0</v>
      </c>
      <c r="Z4945">
        <v>0</v>
      </c>
    </row>
    <row r="4946" spans="1:26" x14ac:dyDescent="0.25">
      <c r="A4946">
        <v>2181497</v>
      </c>
      <c r="B4946">
        <v>1</v>
      </c>
      <c r="C4946" t="s">
        <v>77</v>
      </c>
      <c r="D4946" t="s">
        <v>123</v>
      </c>
      <c r="E4946" t="s">
        <v>181</v>
      </c>
      <c r="F4946" t="s">
        <v>14380</v>
      </c>
      <c r="G4946" t="s">
        <v>194</v>
      </c>
      <c r="H4946" t="s">
        <v>46</v>
      </c>
      <c r="I4946" t="s">
        <v>129</v>
      </c>
      <c r="J4946" t="s">
        <v>130</v>
      </c>
      <c r="K4946" t="s">
        <v>131</v>
      </c>
      <c r="L4946" t="s">
        <v>14381</v>
      </c>
      <c r="M4946" t="s">
        <v>14382</v>
      </c>
      <c r="N4946">
        <v>2.9130555550000001</v>
      </c>
      <c r="O4946">
        <v>0</v>
      </c>
      <c r="P4946">
        <v>1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2.9130560000000001</v>
      </c>
      <c r="W4946">
        <v>0</v>
      </c>
      <c r="X4946">
        <v>0</v>
      </c>
      <c r="Y4946">
        <v>0</v>
      </c>
      <c r="Z4946">
        <v>0</v>
      </c>
    </row>
    <row r="4947" spans="1:26" x14ac:dyDescent="0.25">
      <c r="A4947">
        <v>2181498</v>
      </c>
      <c r="B4947">
        <v>1</v>
      </c>
      <c r="C4947" t="s">
        <v>76</v>
      </c>
      <c r="D4947" t="s">
        <v>78</v>
      </c>
      <c r="E4947" t="s">
        <v>181</v>
      </c>
      <c r="F4947" t="s">
        <v>14383</v>
      </c>
      <c r="G4947" t="s">
        <v>163</v>
      </c>
      <c r="H4947" t="s">
        <v>46</v>
      </c>
      <c r="I4947" t="s">
        <v>129</v>
      </c>
      <c r="J4947" t="s">
        <v>130</v>
      </c>
      <c r="K4947" t="s">
        <v>131</v>
      </c>
      <c r="L4947" t="s">
        <v>14384</v>
      </c>
      <c r="M4947" t="s">
        <v>14385</v>
      </c>
      <c r="N4947">
        <v>2.5061111110000001</v>
      </c>
      <c r="O4947">
        <v>0</v>
      </c>
      <c r="P4947">
        <v>1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2.5061110000000002</v>
      </c>
      <c r="W4947">
        <v>0</v>
      </c>
      <c r="X4947">
        <v>0</v>
      </c>
      <c r="Y4947">
        <v>0</v>
      </c>
      <c r="Z4947">
        <v>0</v>
      </c>
    </row>
    <row r="4948" spans="1:26" x14ac:dyDescent="0.25">
      <c r="A4948">
        <v>2181500</v>
      </c>
      <c r="B4948">
        <v>1</v>
      </c>
      <c r="C4948" t="s">
        <v>77</v>
      </c>
      <c r="D4948" t="s">
        <v>124</v>
      </c>
      <c r="E4948" t="s">
        <v>126</v>
      </c>
      <c r="F4948" t="s">
        <v>14386</v>
      </c>
      <c r="G4948" t="s">
        <v>128</v>
      </c>
      <c r="H4948" t="s">
        <v>46</v>
      </c>
      <c r="I4948" t="s">
        <v>129</v>
      </c>
      <c r="J4948" t="s">
        <v>130</v>
      </c>
      <c r="K4948" t="s">
        <v>131</v>
      </c>
      <c r="L4948" t="s">
        <v>14387</v>
      </c>
      <c r="M4948" t="s">
        <v>14388</v>
      </c>
      <c r="N4948">
        <v>3.9797222219999999</v>
      </c>
      <c r="O4948">
        <v>0</v>
      </c>
      <c r="P4948">
        <v>199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791.96472200000005</v>
      </c>
      <c r="W4948">
        <v>0</v>
      </c>
      <c r="X4948">
        <v>0</v>
      </c>
      <c r="Y4948">
        <v>0</v>
      </c>
      <c r="Z4948">
        <v>0</v>
      </c>
    </row>
    <row r="4949" spans="1:26" x14ac:dyDescent="0.25">
      <c r="A4949">
        <v>2181505</v>
      </c>
      <c r="B4949">
        <v>1</v>
      </c>
      <c r="C4949" t="s">
        <v>76</v>
      </c>
      <c r="D4949" t="s">
        <v>94</v>
      </c>
      <c r="E4949" t="s">
        <v>181</v>
      </c>
      <c r="F4949" t="s">
        <v>14389</v>
      </c>
      <c r="G4949" t="s">
        <v>194</v>
      </c>
      <c r="H4949" t="s">
        <v>46</v>
      </c>
      <c r="I4949" t="s">
        <v>129</v>
      </c>
      <c r="J4949" t="s">
        <v>130</v>
      </c>
      <c r="K4949" t="s">
        <v>131</v>
      </c>
      <c r="L4949" t="s">
        <v>14390</v>
      </c>
      <c r="M4949" t="s">
        <v>14391</v>
      </c>
      <c r="N4949">
        <v>2.06</v>
      </c>
      <c r="O4949">
        <v>0</v>
      </c>
      <c r="P4949">
        <v>1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2.06</v>
      </c>
      <c r="W4949">
        <v>0</v>
      </c>
      <c r="X4949">
        <v>0</v>
      </c>
      <c r="Y4949">
        <v>0</v>
      </c>
      <c r="Z4949">
        <v>0</v>
      </c>
    </row>
    <row r="4950" spans="1:26" x14ac:dyDescent="0.25">
      <c r="A4950">
        <v>2181508</v>
      </c>
      <c r="B4950">
        <v>1</v>
      </c>
      <c r="C4950" t="s">
        <v>76</v>
      </c>
      <c r="D4950" t="s">
        <v>83</v>
      </c>
      <c r="E4950" t="s">
        <v>181</v>
      </c>
      <c r="F4950" t="s">
        <v>14392</v>
      </c>
      <c r="G4950" t="s">
        <v>287</v>
      </c>
      <c r="H4950" t="s">
        <v>46</v>
      </c>
      <c r="I4950" t="s">
        <v>129</v>
      </c>
      <c r="J4950" t="s">
        <v>130</v>
      </c>
      <c r="K4950" t="s">
        <v>131</v>
      </c>
      <c r="L4950" t="s">
        <v>14393</v>
      </c>
      <c r="M4950" t="s">
        <v>14394</v>
      </c>
      <c r="N4950">
        <v>3.5441666660000002</v>
      </c>
      <c r="O4950">
        <v>0</v>
      </c>
      <c r="P4950">
        <v>1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3.5441669999999998</v>
      </c>
      <c r="W4950">
        <v>0</v>
      </c>
      <c r="X4950">
        <v>0</v>
      </c>
      <c r="Y4950">
        <v>0</v>
      </c>
      <c r="Z4950">
        <v>0</v>
      </c>
    </row>
    <row r="4951" spans="1:26" x14ac:dyDescent="0.25">
      <c r="A4951">
        <v>2181528</v>
      </c>
      <c r="B4951">
        <v>1</v>
      </c>
      <c r="C4951" t="s">
        <v>76</v>
      </c>
      <c r="D4951" t="s">
        <v>100</v>
      </c>
      <c r="E4951" t="s">
        <v>126</v>
      </c>
      <c r="F4951" t="s">
        <v>11099</v>
      </c>
      <c r="G4951" t="s">
        <v>671</v>
      </c>
      <c r="H4951" t="s">
        <v>46</v>
      </c>
      <c r="I4951" t="s">
        <v>129</v>
      </c>
      <c r="J4951" t="s">
        <v>130</v>
      </c>
      <c r="K4951" t="s">
        <v>131</v>
      </c>
      <c r="L4951" t="s">
        <v>14395</v>
      </c>
      <c r="M4951" t="s">
        <v>14396</v>
      </c>
      <c r="N4951">
        <v>4.2461111110000003</v>
      </c>
      <c r="O4951">
        <v>0</v>
      </c>
      <c r="P4951">
        <v>13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55.199444</v>
      </c>
      <c r="W4951">
        <v>0</v>
      </c>
      <c r="X4951">
        <v>0</v>
      </c>
      <c r="Y4951">
        <v>0</v>
      </c>
      <c r="Z4951">
        <v>0</v>
      </c>
    </row>
    <row r="4952" spans="1:26" x14ac:dyDescent="0.25">
      <c r="A4952">
        <v>2181510</v>
      </c>
      <c r="B4952">
        <v>1</v>
      </c>
      <c r="C4952" t="s">
        <v>76</v>
      </c>
      <c r="D4952" t="s">
        <v>82</v>
      </c>
      <c r="E4952" t="s">
        <v>181</v>
      </c>
      <c r="F4952" t="s">
        <v>14397</v>
      </c>
      <c r="G4952" t="s">
        <v>183</v>
      </c>
      <c r="H4952" t="s">
        <v>46</v>
      </c>
      <c r="I4952" t="s">
        <v>129</v>
      </c>
      <c r="J4952" t="s">
        <v>130</v>
      </c>
      <c r="K4952" t="s">
        <v>131</v>
      </c>
      <c r="L4952" t="s">
        <v>14398</v>
      </c>
      <c r="M4952" t="s">
        <v>14399</v>
      </c>
      <c r="N4952">
        <v>4.3361111110000001</v>
      </c>
      <c r="O4952">
        <v>0</v>
      </c>
      <c r="P4952">
        <v>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4.3361109999999998</v>
      </c>
      <c r="W4952">
        <v>0</v>
      </c>
      <c r="X4952">
        <v>0</v>
      </c>
      <c r="Y4952">
        <v>0</v>
      </c>
      <c r="Z4952">
        <v>0</v>
      </c>
    </row>
    <row r="4953" spans="1:26" x14ac:dyDescent="0.25">
      <c r="A4953">
        <v>2181516</v>
      </c>
      <c r="B4953">
        <v>1</v>
      </c>
      <c r="C4953" t="s">
        <v>76</v>
      </c>
      <c r="D4953" t="s">
        <v>103</v>
      </c>
      <c r="E4953" t="s">
        <v>161</v>
      </c>
      <c r="F4953" t="s">
        <v>14400</v>
      </c>
      <c r="G4953" t="s">
        <v>402</v>
      </c>
      <c r="H4953" t="s">
        <v>46</v>
      </c>
      <c r="I4953" t="s">
        <v>129</v>
      </c>
      <c r="J4953" t="s">
        <v>130</v>
      </c>
      <c r="K4953" t="s">
        <v>131</v>
      </c>
      <c r="L4953" t="s">
        <v>14401</v>
      </c>
      <c r="M4953" t="s">
        <v>14402</v>
      </c>
      <c r="N4953">
        <v>0.13277777700000001</v>
      </c>
      <c r="O4953">
        <v>0</v>
      </c>
      <c r="P4953">
        <v>0</v>
      </c>
      <c r="Q4953">
        <v>1</v>
      </c>
      <c r="R4953">
        <v>166</v>
      </c>
      <c r="S4953">
        <v>0</v>
      </c>
      <c r="T4953">
        <v>0</v>
      </c>
      <c r="U4953">
        <v>0</v>
      </c>
      <c r="V4953">
        <v>0</v>
      </c>
      <c r="W4953">
        <v>0.13277800000000001</v>
      </c>
      <c r="X4953">
        <v>22.041111000000001</v>
      </c>
      <c r="Y4953">
        <v>0</v>
      </c>
      <c r="Z4953">
        <v>0</v>
      </c>
    </row>
    <row r="4954" spans="1:26" x14ac:dyDescent="0.25">
      <c r="A4954">
        <v>2181511</v>
      </c>
      <c r="B4954">
        <v>1</v>
      </c>
      <c r="C4954" t="s">
        <v>77</v>
      </c>
      <c r="D4954" t="s">
        <v>124</v>
      </c>
      <c r="E4954" t="s">
        <v>126</v>
      </c>
      <c r="F4954" t="s">
        <v>14403</v>
      </c>
      <c r="G4954" t="s">
        <v>128</v>
      </c>
      <c r="H4954" t="s">
        <v>46</v>
      </c>
      <c r="I4954" t="s">
        <v>129</v>
      </c>
      <c r="J4954" t="s">
        <v>130</v>
      </c>
      <c r="K4954" t="s">
        <v>131</v>
      </c>
      <c r="L4954" t="s">
        <v>14404</v>
      </c>
      <c r="M4954" t="s">
        <v>14405</v>
      </c>
      <c r="N4954">
        <v>5.8316666660000003</v>
      </c>
      <c r="O4954">
        <v>0</v>
      </c>
      <c r="P4954">
        <v>69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402.38499999999999</v>
      </c>
      <c r="W4954">
        <v>0</v>
      </c>
      <c r="X4954">
        <v>0</v>
      </c>
      <c r="Y4954">
        <v>0</v>
      </c>
      <c r="Z4954">
        <v>0</v>
      </c>
    </row>
    <row r="4955" spans="1:26" x14ac:dyDescent="0.25">
      <c r="A4955">
        <v>2181518</v>
      </c>
      <c r="B4955">
        <v>1</v>
      </c>
      <c r="C4955" t="s">
        <v>76</v>
      </c>
      <c r="D4955" t="s">
        <v>99</v>
      </c>
      <c r="E4955" t="s">
        <v>181</v>
      </c>
      <c r="F4955" t="s">
        <v>14406</v>
      </c>
      <c r="G4955" t="s">
        <v>1384</v>
      </c>
      <c r="H4955" t="s">
        <v>46</v>
      </c>
      <c r="I4955" t="s">
        <v>129</v>
      </c>
      <c r="J4955" t="s">
        <v>130</v>
      </c>
      <c r="K4955" t="s">
        <v>131</v>
      </c>
      <c r="L4955" t="s">
        <v>14407</v>
      </c>
      <c r="M4955" t="s">
        <v>14408</v>
      </c>
      <c r="N4955">
        <v>0.56805555500000005</v>
      </c>
      <c r="O4955">
        <v>0</v>
      </c>
      <c r="P4955">
        <v>2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1.1361110000000001</v>
      </c>
      <c r="W4955">
        <v>0</v>
      </c>
      <c r="X4955">
        <v>0</v>
      </c>
      <c r="Y4955">
        <v>0</v>
      </c>
      <c r="Z4955">
        <v>0</v>
      </c>
    </row>
    <row r="4956" spans="1:26" x14ac:dyDescent="0.25">
      <c r="A4956">
        <v>2181514</v>
      </c>
      <c r="B4956">
        <v>1</v>
      </c>
      <c r="C4956" t="s">
        <v>76</v>
      </c>
      <c r="D4956" t="s">
        <v>86</v>
      </c>
      <c r="E4956" t="s">
        <v>181</v>
      </c>
      <c r="F4956" t="s">
        <v>14409</v>
      </c>
      <c r="G4956" t="s">
        <v>194</v>
      </c>
      <c r="H4956" t="s">
        <v>46</v>
      </c>
      <c r="I4956" t="s">
        <v>129</v>
      </c>
      <c r="J4956" t="s">
        <v>130</v>
      </c>
      <c r="K4956" t="s">
        <v>131</v>
      </c>
      <c r="L4956" t="s">
        <v>14410</v>
      </c>
      <c r="M4956" t="s">
        <v>14411</v>
      </c>
      <c r="N4956">
        <v>3.5072222219999998</v>
      </c>
      <c r="O4956">
        <v>0</v>
      </c>
      <c r="P4956">
        <v>4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14.028888999999999</v>
      </c>
      <c r="W4956">
        <v>0</v>
      </c>
      <c r="X4956">
        <v>0</v>
      </c>
      <c r="Y4956">
        <v>0</v>
      </c>
      <c r="Z4956">
        <v>0</v>
      </c>
    </row>
    <row r="4957" spans="1:26" x14ac:dyDescent="0.25">
      <c r="A4957">
        <v>2181517</v>
      </c>
      <c r="B4957">
        <v>1</v>
      </c>
      <c r="C4957" t="s">
        <v>76</v>
      </c>
      <c r="D4957" t="s">
        <v>100</v>
      </c>
      <c r="E4957" t="s">
        <v>181</v>
      </c>
      <c r="F4957" t="s">
        <v>14412</v>
      </c>
      <c r="G4957" t="s">
        <v>194</v>
      </c>
      <c r="H4957" t="s">
        <v>46</v>
      </c>
      <c r="I4957" t="s">
        <v>129</v>
      </c>
      <c r="J4957" t="s">
        <v>130</v>
      </c>
      <c r="K4957" t="s">
        <v>131</v>
      </c>
      <c r="L4957" t="s">
        <v>14413</v>
      </c>
      <c r="M4957" t="s">
        <v>14414</v>
      </c>
      <c r="N4957">
        <v>4.8669444439999996</v>
      </c>
      <c r="O4957">
        <v>0</v>
      </c>
      <c r="P4957">
        <v>1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4.8669440000000002</v>
      </c>
      <c r="W4957">
        <v>0</v>
      </c>
      <c r="X4957">
        <v>0</v>
      </c>
      <c r="Y4957">
        <v>0</v>
      </c>
      <c r="Z4957">
        <v>0</v>
      </c>
    </row>
    <row r="4958" spans="1:26" x14ac:dyDescent="0.25">
      <c r="A4958">
        <v>2181522</v>
      </c>
      <c r="B4958">
        <v>1</v>
      </c>
      <c r="C4958" t="s">
        <v>76</v>
      </c>
      <c r="D4958" t="s">
        <v>88</v>
      </c>
      <c r="E4958" t="s">
        <v>126</v>
      </c>
      <c r="F4958" t="s">
        <v>14415</v>
      </c>
      <c r="G4958" t="s">
        <v>128</v>
      </c>
      <c r="H4958" t="s">
        <v>46</v>
      </c>
      <c r="I4958" t="s">
        <v>129</v>
      </c>
      <c r="J4958" t="s">
        <v>130</v>
      </c>
      <c r="K4958" t="s">
        <v>131</v>
      </c>
      <c r="L4958" t="s">
        <v>14416</v>
      </c>
      <c r="M4958" t="s">
        <v>14417</v>
      </c>
      <c r="N4958">
        <v>2.0649999999999999</v>
      </c>
      <c r="O4958">
        <v>0</v>
      </c>
      <c r="P4958">
        <v>5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10.324999999999999</v>
      </c>
      <c r="W4958">
        <v>0</v>
      </c>
      <c r="X4958">
        <v>0</v>
      </c>
      <c r="Y4958">
        <v>0</v>
      </c>
      <c r="Z4958">
        <v>0</v>
      </c>
    </row>
    <row r="4959" spans="1:26" x14ac:dyDescent="0.25">
      <c r="A4959">
        <v>2181521</v>
      </c>
      <c r="B4959">
        <v>1</v>
      </c>
      <c r="C4959" t="s">
        <v>77</v>
      </c>
      <c r="D4959" t="s">
        <v>124</v>
      </c>
      <c r="E4959" t="s">
        <v>718</v>
      </c>
      <c r="F4959" t="s">
        <v>14418</v>
      </c>
      <c r="G4959" t="s">
        <v>128</v>
      </c>
      <c r="H4959" t="s">
        <v>46</v>
      </c>
      <c r="I4959" t="s">
        <v>129</v>
      </c>
      <c r="J4959" t="s">
        <v>130</v>
      </c>
      <c r="K4959" t="s">
        <v>131</v>
      </c>
      <c r="L4959" t="s">
        <v>14419</v>
      </c>
      <c r="M4959" t="s">
        <v>14420</v>
      </c>
      <c r="N4959">
        <v>7.0674999999999999</v>
      </c>
      <c r="O4959">
        <v>0</v>
      </c>
      <c r="P4959">
        <v>56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395.78</v>
      </c>
      <c r="W4959">
        <v>0</v>
      </c>
      <c r="X4959">
        <v>0</v>
      </c>
      <c r="Y4959">
        <v>0</v>
      </c>
      <c r="Z4959">
        <v>0</v>
      </c>
    </row>
    <row r="4960" spans="1:26" x14ac:dyDescent="0.25">
      <c r="A4960">
        <v>2181525</v>
      </c>
      <c r="B4960">
        <v>1</v>
      </c>
      <c r="C4960" t="s">
        <v>76</v>
      </c>
      <c r="D4960" t="s">
        <v>96</v>
      </c>
      <c r="E4960" t="s">
        <v>126</v>
      </c>
      <c r="F4960" t="s">
        <v>14421</v>
      </c>
      <c r="G4960" t="s">
        <v>140</v>
      </c>
      <c r="H4960" t="s">
        <v>46</v>
      </c>
      <c r="I4960" t="s">
        <v>129</v>
      </c>
      <c r="J4960" t="s">
        <v>130</v>
      </c>
      <c r="K4960" t="s">
        <v>131</v>
      </c>
      <c r="L4960" t="s">
        <v>14422</v>
      </c>
      <c r="M4960" t="s">
        <v>14423</v>
      </c>
      <c r="N4960">
        <v>2.9936111109999999</v>
      </c>
      <c r="O4960">
        <v>0</v>
      </c>
      <c r="P4960">
        <v>98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293.37388900000002</v>
      </c>
      <c r="W4960">
        <v>0</v>
      </c>
      <c r="X4960">
        <v>0</v>
      </c>
      <c r="Y4960">
        <v>0</v>
      </c>
      <c r="Z4960">
        <v>0</v>
      </c>
    </row>
    <row r="4961" spans="1:26" x14ac:dyDescent="0.25">
      <c r="A4961">
        <v>2181531</v>
      </c>
      <c r="B4961">
        <v>1</v>
      </c>
      <c r="C4961" t="s">
        <v>76</v>
      </c>
      <c r="D4961" t="s">
        <v>102</v>
      </c>
      <c r="E4961" t="s">
        <v>181</v>
      </c>
      <c r="F4961" t="s">
        <v>14006</v>
      </c>
      <c r="G4961" t="s">
        <v>194</v>
      </c>
      <c r="H4961" t="s">
        <v>46</v>
      </c>
      <c r="I4961" t="s">
        <v>129</v>
      </c>
      <c r="J4961" t="s">
        <v>130</v>
      </c>
      <c r="K4961" t="s">
        <v>131</v>
      </c>
      <c r="L4961" t="s">
        <v>14424</v>
      </c>
      <c r="M4961" t="s">
        <v>14425</v>
      </c>
      <c r="N4961">
        <v>3.6988888879999999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1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3.6988889999999999</v>
      </c>
    </row>
    <row r="4962" spans="1:26" x14ac:dyDescent="0.25">
      <c r="A4962">
        <v>2181524</v>
      </c>
      <c r="B4962">
        <v>1</v>
      </c>
      <c r="C4962" t="s">
        <v>77</v>
      </c>
      <c r="D4962" t="s">
        <v>123</v>
      </c>
      <c r="E4962" t="s">
        <v>143</v>
      </c>
      <c r="F4962" t="s">
        <v>14426</v>
      </c>
      <c r="G4962" t="s">
        <v>136</v>
      </c>
      <c r="H4962" t="s">
        <v>47</v>
      </c>
      <c r="I4962" t="s">
        <v>129</v>
      </c>
      <c r="J4962" t="s">
        <v>130</v>
      </c>
      <c r="K4962" t="s">
        <v>131</v>
      </c>
      <c r="L4962" t="s">
        <v>14427</v>
      </c>
      <c r="M4962" t="s">
        <v>14428</v>
      </c>
      <c r="N4962">
        <v>2.9791666659999998</v>
      </c>
      <c r="O4962">
        <v>13</v>
      </c>
      <c r="P4962">
        <v>10</v>
      </c>
      <c r="Q4962">
        <v>0</v>
      </c>
      <c r="R4962">
        <v>0</v>
      </c>
      <c r="S4962">
        <v>0</v>
      </c>
      <c r="T4962">
        <v>0</v>
      </c>
      <c r="U4962">
        <v>38.729166999999997</v>
      </c>
      <c r="V4962">
        <v>29.791667</v>
      </c>
      <c r="W4962">
        <v>0</v>
      </c>
      <c r="X4962">
        <v>0</v>
      </c>
      <c r="Y4962">
        <v>0</v>
      </c>
      <c r="Z4962">
        <v>0</v>
      </c>
    </row>
    <row r="4963" spans="1:26" x14ac:dyDescent="0.25">
      <c r="A4963">
        <v>2181523</v>
      </c>
      <c r="B4963">
        <v>1</v>
      </c>
      <c r="C4963" t="s">
        <v>76</v>
      </c>
      <c r="D4963" t="s">
        <v>86</v>
      </c>
      <c r="E4963" t="s">
        <v>181</v>
      </c>
      <c r="F4963" t="s">
        <v>14429</v>
      </c>
      <c r="G4963" t="s">
        <v>194</v>
      </c>
      <c r="H4963" t="s">
        <v>46</v>
      </c>
      <c r="I4963" t="s">
        <v>129</v>
      </c>
      <c r="J4963" t="s">
        <v>130</v>
      </c>
      <c r="K4963" t="s">
        <v>131</v>
      </c>
      <c r="L4963" t="s">
        <v>14430</v>
      </c>
      <c r="M4963" t="s">
        <v>14431</v>
      </c>
      <c r="N4963">
        <v>2.2602777770000002</v>
      </c>
      <c r="O4963">
        <v>0</v>
      </c>
      <c r="P4963">
        <v>14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31.643889000000001</v>
      </c>
      <c r="W4963">
        <v>0</v>
      </c>
      <c r="X4963">
        <v>0</v>
      </c>
      <c r="Y4963">
        <v>0</v>
      </c>
      <c r="Z4963">
        <v>0</v>
      </c>
    </row>
    <row r="4964" spans="1:26" x14ac:dyDescent="0.25">
      <c r="A4964">
        <v>2181526</v>
      </c>
      <c r="B4964">
        <v>1</v>
      </c>
      <c r="C4964" t="s">
        <v>77</v>
      </c>
      <c r="D4964" t="s">
        <v>108</v>
      </c>
      <c r="E4964" t="s">
        <v>143</v>
      </c>
      <c r="F4964" t="s">
        <v>14432</v>
      </c>
      <c r="G4964" t="s">
        <v>136</v>
      </c>
      <c r="H4964" t="s">
        <v>47</v>
      </c>
      <c r="I4964" t="s">
        <v>283</v>
      </c>
      <c r="J4964" t="s">
        <v>130</v>
      </c>
      <c r="K4964" t="s">
        <v>131</v>
      </c>
      <c r="L4964" t="s">
        <v>14433</v>
      </c>
      <c r="M4964" t="s">
        <v>14263</v>
      </c>
      <c r="N4964">
        <v>1.0555554999999999E-2</v>
      </c>
      <c r="O4964">
        <v>0</v>
      </c>
      <c r="P4964">
        <v>3</v>
      </c>
      <c r="Q4964">
        <v>1</v>
      </c>
      <c r="R4964">
        <v>10</v>
      </c>
      <c r="S4964">
        <v>212</v>
      </c>
      <c r="T4964">
        <v>1611</v>
      </c>
      <c r="U4964">
        <v>0</v>
      </c>
      <c r="V4964">
        <v>3.1667000000000001E-2</v>
      </c>
      <c r="W4964">
        <v>1.0555999999999999E-2</v>
      </c>
      <c r="X4964">
        <v>0.105556</v>
      </c>
      <c r="Y4964">
        <v>2.237778</v>
      </c>
      <c r="Z4964">
        <v>17.004999000000002</v>
      </c>
    </row>
    <row r="4965" spans="1:26" x14ac:dyDescent="0.25">
      <c r="A4965">
        <v>2181547</v>
      </c>
      <c r="B4965">
        <v>1</v>
      </c>
      <c r="C4965" t="s">
        <v>76</v>
      </c>
      <c r="D4965" t="s">
        <v>102</v>
      </c>
      <c r="E4965" t="s">
        <v>161</v>
      </c>
      <c r="F4965" t="s">
        <v>14434</v>
      </c>
      <c r="G4965" t="s">
        <v>140</v>
      </c>
      <c r="H4965" t="s">
        <v>46</v>
      </c>
      <c r="I4965" t="s">
        <v>129</v>
      </c>
      <c r="J4965" t="s">
        <v>130</v>
      </c>
      <c r="K4965" t="s">
        <v>131</v>
      </c>
      <c r="L4965" t="s">
        <v>14435</v>
      </c>
      <c r="M4965" t="s">
        <v>14436</v>
      </c>
      <c r="N4965">
        <v>2.7286111110000002</v>
      </c>
      <c r="O4965">
        <v>1</v>
      </c>
      <c r="P4965">
        <v>22</v>
      </c>
      <c r="Q4965">
        <v>0</v>
      </c>
      <c r="R4965">
        <v>0</v>
      </c>
      <c r="S4965">
        <v>0</v>
      </c>
      <c r="T4965">
        <v>0</v>
      </c>
      <c r="U4965">
        <v>2.7286109999999999</v>
      </c>
      <c r="V4965">
        <v>60.029443999999998</v>
      </c>
      <c r="W4965">
        <v>0</v>
      </c>
      <c r="X4965">
        <v>0</v>
      </c>
      <c r="Y4965">
        <v>0</v>
      </c>
      <c r="Z4965">
        <v>0</v>
      </c>
    </row>
    <row r="4966" spans="1:26" x14ac:dyDescent="0.25">
      <c r="A4966">
        <v>2181535</v>
      </c>
      <c r="B4966">
        <v>1</v>
      </c>
      <c r="C4966" t="s">
        <v>76</v>
      </c>
      <c r="D4966" t="s">
        <v>96</v>
      </c>
      <c r="E4966" t="s">
        <v>126</v>
      </c>
      <c r="F4966" t="s">
        <v>14437</v>
      </c>
      <c r="G4966" t="s">
        <v>269</v>
      </c>
      <c r="H4966" t="s">
        <v>46</v>
      </c>
      <c r="I4966" t="s">
        <v>129</v>
      </c>
      <c r="J4966" t="s">
        <v>130</v>
      </c>
      <c r="K4966" t="s">
        <v>131</v>
      </c>
      <c r="L4966" t="s">
        <v>14438</v>
      </c>
      <c r="M4966" t="s">
        <v>14439</v>
      </c>
      <c r="N4966">
        <v>6.0077777770000003</v>
      </c>
      <c r="O4966">
        <v>0</v>
      </c>
      <c r="P4966">
        <v>40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240.31111100000001</v>
      </c>
      <c r="W4966">
        <v>0</v>
      </c>
      <c r="X4966">
        <v>0</v>
      </c>
      <c r="Y4966">
        <v>0</v>
      </c>
      <c r="Z4966">
        <v>0</v>
      </c>
    </row>
    <row r="4967" spans="1:26" x14ac:dyDescent="0.25">
      <c r="A4967">
        <v>2181532</v>
      </c>
      <c r="B4967">
        <v>1</v>
      </c>
      <c r="C4967" t="s">
        <v>77</v>
      </c>
      <c r="D4967" t="s">
        <v>108</v>
      </c>
      <c r="E4967" t="s">
        <v>181</v>
      </c>
      <c r="F4967" t="s">
        <v>14440</v>
      </c>
      <c r="G4967" t="s">
        <v>194</v>
      </c>
      <c r="H4967" t="s">
        <v>46</v>
      </c>
      <c r="I4967" t="s">
        <v>129</v>
      </c>
      <c r="J4967" t="s">
        <v>130</v>
      </c>
      <c r="K4967" t="s">
        <v>131</v>
      </c>
      <c r="L4967" t="s">
        <v>14441</v>
      </c>
      <c r="M4967" t="s">
        <v>14442</v>
      </c>
      <c r="N4967">
        <v>5.8952777770000004</v>
      </c>
      <c r="O4967">
        <v>0</v>
      </c>
      <c r="P4967">
        <v>4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23.581111</v>
      </c>
      <c r="W4967">
        <v>0</v>
      </c>
      <c r="X4967">
        <v>0</v>
      </c>
      <c r="Y4967">
        <v>0</v>
      </c>
      <c r="Z4967">
        <v>0</v>
      </c>
    </row>
    <row r="4968" spans="1:26" x14ac:dyDescent="0.25">
      <c r="A4968">
        <v>2181534</v>
      </c>
      <c r="B4968">
        <v>1</v>
      </c>
      <c r="C4968" t="s">
        <v>77</v>
      </c>
      <c r="D4968" t="s">
        <v>118</v>
      </c>
      <c r="E4968" t="s">
        <v>181</v>
      </c>
      <c r="F4968" t="s">
        <v>14443</v>
      </c>
      <c r="G4968" t="s">
        <v>194</v>
      </c>
      <c r="H4968" t="s">
        <v>46</v>
      </c>
      <c r="I4968" t="s">
        <v>129</v>
      </c>
      <c r="J4968" t="s">
        <v>130</v>
      </c>
      <c r="K4968" t="s">
        <v>131</v>
      </c>
      <c r="L4968" t="s">
        <v>14444</v>
      </c>
      <c r="M4968" t="s">
        <v>14445</v>
      </c>
      <c r="N4968">
        <v>4.562777777</v>
      </c>
      <c r="O4968">
        <v>0</v>
      </c>
      <c r="P4968">
        <v>1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4.5627779999999998</v>
      </c>
      <c r="W4968">
        <v>0</v>
      </c>
      <c r="X4968">
        <v>0</v>
      </c>
      <c r="Y4968">
        <v>0</v>
      </c>
      <c r="Z4968">
        <v>0</v>
      </c>
    </row>
    <row r="4969" spans="1:26" x14ac:dyDescent="0.25">
      <c r="A4969">
        <v>2181555</v>
      </c>
      <c r="B4969">
        <v>1</v>
      </c>
      <c r="C4969" t="s">
        <v>77</v>
      </c>
      <c r="D4969" t="s">
        <v>124</v>
      </c>
      <c r="E4969" t="s">
        <v>126</v>
      </c>
      <c r="F4969" t="s">
        <v>13476</v>
      </c>
      <c r="G4969" t="s">
        <v>128</v>
      </c>
      <c r="H4969" t="s">
        <v>46</v>
      </c>
      <c r="I4969" t="s">
        <v>129</v>
      </c>
      <c r="J4969" t="s">
        <v>130</v>
      </c>
      <c r="K4969" t="s">
        <v>131</v>
      </c>
      <c r="L4969" t="s">
        <v>14446</v>
      </c>
      <c r="M4969" t="s">
        <v>14447</v>
      </c>
      <c r="N4969">
        <v>2.818333333</v>
      </c>
      <c r="O4969">
        <v>0</v>
      </c>
      <c r="P4969">
        <v>250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704.58333300000004</v>
      </c>
      <c r="W4969">
        <v>0</v>
      </c>
      <c r="X4969">
        <v>0</v>
      </c>
      <c r="Y4969">
        <v>0</v>
      </c>
      <c r="Z4969">
        <v>0</v>
      </c>
    </row>
    <row r="4970" spans="1:26" x14ac:dyDescent="0.25">
      <c r="A4970">
        <v>2181540</v>
      </c>
      <c r="B4970">
        <v>1</v>
      </c>
      <c r="C4970" t="s">
        <v>77</v>
      </c>
      <c r="D4970" t="s">
        <v>114</v>
      </c>
      <c r="E4970" t="s">
        <v>126</v>
      </c>
      <c r="F4970" t="s">
        <v>14448</v>
      </c>
      <c r="G4970" t="s">
        <v>128</v>
      </c>
      <c r="H4970" t="s">
        <v>46</v>
      </c>
      <c r="I4970" t="s">
        <v>129</v>
      </c>
      <c r="J4970" t="s">
        <v>130</v>
      </c>
      <c r="K4970" t="s">
        <v>131</v>
      </c>
      <c r="L4970" t="s">
        <v>14449</v>
      </c>
      <c r="M4970" t="s">
        <v>14450</v>
      </c>
      <c r="N4970">
        <v>4.829722222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2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9.6594440000000006</v>
      </c>
    </row>
    <row r="4971" spans="1:26" x14ac:dyDescent="0.25">
      <c r="A4971">
        <v>2181558</v>
      </c>
      <c r="B4971">
        <v>1</v>
      </c>
      <c r="C4971" t="s">
        <v>76</v>
      </c>
      <c r="D4971" t="s">
        <v>78</v>
      </c>
      <c r="E4971" t="s">
        <v>718</v>
      </c>
      <c r="F4971" t="s">
        <v>14451</v>
      </c>
      <c r="G4971" t="s">
        <v>726</v>
      </c>
      <c r="H4971" t="s">
        <v>46</v>
      </c>
      <c r="I4971" t="s">
        <v>129</v>
      </c>
      <c r="J4971" t="s">
        <v>130</v>
      </c>
      <c r="K4971" t="s">
        <v>131</v>
      </c>
      <c r="L4971" t="s">
        <v>14452</v>
      </c>
      <c r="M4971" t="s">
        <v>14453</v>
      </c>
      <c r="N4971">
        <v>1.4580555550000001</v>
      </c>
      <c r="O4971">
        <v>0</v>
      </c>
      <c r="P4971">
        <v>85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123.93472199999999</v>
      </c>
      <c r="W4971">
        <v>0</v>
      </c>
      <c r="X4971">
        <v>0</v>
      </c>
      <c r="Y4971">
        <v>0</v>
      </c>
      <c r="Z4971">
        <v>0</v>
      </c>
    </row>
    <row r="4972" spans="1:26" x14ac:dyDescent="0.25">
      <c r="A4972">
        <v>2181543</v>
      </c>
      <c r="B4972">
        <v>1</v>
      </c>
      <c r="C4972" t="s">
        <v>76</v>
      </c>
      <c r="D4972" t="s">
        <v>92</v>
      </c>
      <c r="E4972" t="s">
        <v>181</v>
      </c>
      <c r="F4972" t="s">
        <v>14454</v>
      </c>
      <c r="G4972" t="s">
        <v>194</v>
      </c>
      <c r="H4972" t="s">
        <v>46</v>
      </c>
      <c r="I4972" t="s">
        <v>129</v>
      </c>
      <c r="J4972" t="s">
        <v>130</v>
      </c>
      <c r="K4972" t="s">
        <v>131</v>
      </c>
      <c r="L4972" t="s">
        <v>14455</v>
      </c>
      <c r="M4972" t="s">
        <v>14456</v>
      </c>
      <c r="N4972">
        <v>2.5066666660000001</v>
      </c>
      <c r="O4972">
        <v>0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2.5066670000000002</v>
      </c>
      <c r="Y4972">
        <v>0</v>
      </c>
      <c r="Z4972">
        <v>0</v>
      </c>
    </row>
    <row r="4973" spans="1:26" x14ac:dyDescent="0.25">
      <c r="A4973">
        <v>2181538</v>
      </c>
      <c r="B4973">
        <v>1</v>
      </c>
      <c r="C4973" t="s">
        <v>76</v>
      </c>
      <c r="D4973" t="s">
        <v>89</v>
      </c>
      <c r="E4973" t="s">
        <v>181</v>
      </c>
      <c r="F4973" t="s">
        <v>14457</v>
      </c>
      <c r="G4973" t="s">
        <v>194</v>
      </c>
      <c r="H4973" t="s">
        <v>46</v>
      </c>
      <c r="I4973" t="s">
        <v>129</v>
      </c>
      <c r="J4973" t="s">
        <v>130</v>
      </c>
      <c r="K4973" t="s">
        <v>131</v>
      </c>
      <c r="L4973" t="s">
        <v>14458</v>
      </c>
      <c r="M4973" t="s">
        <v>14459</v>
      </c>
      <c r="N4973">
        <v>2.1233333330000002</v>
      </c>
      <c r="O4973">
        <v>0</v>
      </c>
      <c r="P4973">
        <v>1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2.1233330000000001</v>
      </c>
      <c r="W4973">
        <v>0</v>
      </c>
      <c r="X4973">
        <v>0</v>
      </c>
      <c r="Y4973">
        <v>0</v>
      </c>
      <c r="Z4973">
        <v>0</v>
      </c>
    </row>
    <row r="4974" spans="1:26" x14ac:dyDescent="0.25">
      <c r="A4974">
        <v>2181548</v>
      </c>
      <c r="B4974">
        <v>1</v>
      </c>
      <c r="C4974" t="s">
        <v>77</v>
      </c>
      <c r="D4974" t="s">
        <v>114</v>
      </c>
      <c r="E4974" t="s">
        <v>126</v>
      </c>
      <c r="F4974" t="s">
        <v>14460</v>
      </c>
      <c r="G4974" t="s">
        <v>640</v>
      </c>
      <c r="H4974" t="s">
        <v>46</v>
      </c>
      <c r="I4974" t="s">
        <v>129</v>
      </c>
      <c r="J4974" t="s">
        <v>130</v>
      </c>
      <c r="K4974" t="s">
        <v>131</v>
      </c>
      <c r="L4974" t="s">
        <v>14461</v>
      </c>
      <c r="M4974" t="s">
        <v>14462</v>
      </c>
      <c r="N4974">
        <v>1.5863888880000001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73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115.806389</v>
      </c>
    </row>
    <row r="4975" spans="1:26" x14ac:dyDescent="0.25">
      <c r="A4975">
        <v>2181565</v>
      </c>
      <c r="B4975">
        <v>1</v>
      </c>
      <c r="C4975" t="s">
        <v>76</v>
      </c>
      <c r="D4975" t="s">
        <v>86</v>
      </c>
      <c r="E4975" t="s">
        <v>181</v>
      </c>
      <c r="F4975" t="s">
        <v>5370</v>
      </c>
      <c r="G4975" t="s">
        <v>194</v>
      </c>
      <c r="H4975" t="s">
        <v>46</v>
      </c>
      <c r="I4975" t="s">
        <v>129</v>
      </c>
      <c r="J4975" t="s">
        <v>130</v>
      </c>
      <c r="K4975" t="s">
        <v>131</v>
      </c>
      <c r="L4975" t="s">
        <v>14463</v>
      </c>
      <c r="M4975" t="s">
        <v>14464</v>
      </c>
      <c r="N4975">
        <v>4.3336111109999997</v>
      </c>
      <c r="O4975">
        <v>0</v>
      </c>
      <c r="P4975">
        <v>1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4.3336110000000003</v>
      </c>
      <c r="W4975">
        <v>0</v>
      </c>
      <c r="X4975">
        <v>0</v>
      </c>
      <c r="Y4975">
        <v>0</v>
      </c>
      <c r="Z4975">
        <v>0</v>
      </c>
    </row>
    <row r="4976" spans="1:26" x14ac:dyDescent="0.25">
      <c r="A4976">
        <v>2181545</v>
      </c>
      <c r="B4976">
        <v>1</v>
      </c>
      <c r="C4976" t="s">
        <v>76</v>
      </c>
      <c r="D4976" t="s">
        <v>99</v>
      </c>
      <c r="E4976" t="s">
        <v>181</v>
      </c>
      <c r="F4976" t="s">
        <v>14465</v>
      </c>
      <c r="G4976" t="s">
        <v>194</v>
      </c>
      <c r="H4976" t="s">
        <v>46</v>
      </c>
      <c r="I4976" t="s">
        <v>129</v>
      </c>
      <c r="J4976" t="s">
        <v>130</v>
      </c>
      <c r="K4976" t="s">
        <v>131</v>
      </c>
      <c r="L4976" t="s">
        <v>14466</v>
      </c>
      <c r="M4976" t="s">
        <v>14467</v>
      </c>
      <c r="N4976">
        <v>1.964722222</v>
      </c>
      <c r="O4976">
        <v>0</v>
      </c>
      <c r="P4976">
        <v>1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1.9647220000000001</v>
      </c>
      <c r="W4976">
        <v>0</v>
      </c>
      <c r="X4976">
        <v>0</v>
      </c>
      <c r="Y4976">
        <v>0</v>
      </c>
      <c r="Z4976">
        <v>0</v>
      </c>
    </row>
    <row r="4977" spans="1:26" x14ac:dyDescent="0.25">
      <c r="A4977">
        <v>2181557</v>
      </c>
      <c r="B4977">
        <v>1</v>
      </c>
      <c r="C4977" t="s">
        <v>76</v>
      </c>
      <c r="D4977" t="s">
        <v>104</v>
      </c>
      <c r="E4977" t="s">
        <v>126</v>
      </c>
      <c r="F4977" t="s">
        <v>14468</v>
      </c>
      <c r="G4977" t="s">
        <v>128</v>
      </c>
      <c r="H4977" t="s">
        <v>46</v>
      </c>
      <c r="I4977" t="s">
        <v>129</v>
      </c>
      <c r="J4977" t="s">
        <v>130</v>
      </c>
      <c r="K4977" t="s">
        <v>131</v>
      </c>
      <c r="L4977" t="s">
        <v>14469</v>
      </c>
      <c r="M4977" t="s">
        <v>14470</v>
      </c>
      <c r="N4977">
        <v>3.463055555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15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51.945833</v>
      </c>
    </row>
    <row r="4978" spans="1:26" x14ac:dyDescent="0.25">
      <c r="A4978">
        <v>2181568</v>
      </c>
      <c r="B4978">
        <v>1</v>
      </c>
      <c r="C4978" t="s">
        <v>76</v>
      </c>
      <c r="D4978" t="s">
        <v>102</v>
      </c>
      <c r="E4978" t="s">
        <v>181</v>
      </c>
      <c r="F4978" t="s">
        <v>14471</v>
      </c>
      <c r="G4978" t="s">
        <v>194</v>
      </c>
      <c r="H4978" t="s">
        <v>46</v>
      </c>
      <c r="I4978" t="s">
        <v>129</v>
      </c>
      <c r="J4978" t="s">
        <v>130</v>
      </c>
      <c r="K4978" t="s">
        <v>131</v>
      </c>
      <c r="L4978" t="s">
        <v>14472</v>
      </c>
      <c r="M4978" t="s">
        <v>14473</v>
      </c>
      <c r="N4978">
        <v>1.1922222220000001</v>
      </c>
      <c r="O4978">
        <v>0</v>
      </c>
      <c r="P4978">
        <v>6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7.1533329999999999</v>
      </c>
      <c r="W4978">
        <v>0</v>
      </c>
      <c r="X4978">
        <v>0</v>
      </c>
      <c r="Y4978">
        <v>0</v>
      </c>
      <c r="Z4978">
        <v>0</v>
      </c>
    </row>
    <row r="4979" spans="1:26" x14ac:dyDescent="0.25">
      <c r="A4979">
        <v>2181560</v>
      </c>
      <c r="B4979">
        <v>1</v>
      </c>
      <c r="C4979" t="s">
        <v>76</v>
      </c>
      <c r="D4979" t="s">
        <v>96</v>
      </c>
      <c r="E4979" t="s">
        <v>143</v>
      </c>
      <c r="F4979" t="s">
        <v>14474</v>
      </c>
      <c r="G4979" t="s">
        <v>145</v>
      </c>
      <c r="H4979" t="s">
        <v>47</v>
      </c>
      <c r="I4979" t="s">
        <v>129</v>
      </c>
      <c r="J4979" t="s">
        <v>130</v>
      </c>
      <c r="K4979" t="s">
        <v>131</v>
      </c>
      <c r="L4979" t="s">
        <v>14475</v>
      </c>
      <c r="M4979" t="s">
        <v>14476</v>
      </c>
      <c r="N4979">
        <v>3.153333333</v>
      </c>
      <c r="O4979">
        <v>1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3.1533329999999999</v>
      </c>
      <c r="V4979">
        <v>0</v>
      </c>
      <c r="W4979">
        <v>0</v>
      </c>
      <c r="X4979">
        <v>0</v>
      </c>
      <c r="Y4979">
        <v>0</v>
      </c>
      <c r="Z4979">
        <v>0</v>
      </c>
    </row>
    <row r="4980" spans="1:26" x14ac:dyDescent="0.25">
      <c r="A4980">
        <v>2181562</v>
      </c>
      <c r="B4980">
        <v>1</v>
      </c>
      <c r="C4980" t="s">
        <v>77</v>
      </c>
      <c r="D4980" t="s">
        <v>124</v>
      </c>
      <c r="E4980" t="s">
        <v>126</v>
      </c>
      <c r="F4980" t="s">
        <v>14477</v>
      </c>
      <c r="G4980" t="s">
        <v>140</v>
      </c>
      <c r="H4980" t="s">
        <v>46</v>
      </c>
      <c r="I4980" t="s">
        <v>129</v>
      </c>
      <c r="J4980" t="s">
        <v>130</v>
      </c>
      <c r="K4980" t="s">
        <v>131</v>
      </c>
      <c r="L4980" t="s">
        <v>14478</v>
      </c>
      <c r="M4980" t="s">
        <v>14479</v>
      </c>
      <c r="N4980">
        <v>1.2213888879999999</v>
      </c>
      <c r="O4980">
        <v>0</v>
      </c>
      <c r="P4980">
        <v>27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32.977499999999999</v>
      </c>
      <c r="W4980">
        <v>0</v>
      </c>
      <c r="X4980">
        <v>0</v>
      </c>
      <c r="Y4980">
        <v>0</v>
      </c>
      <c r="Z4980">
        <v>0</v>
      </c>
    </row>
    <row r="4981" spans="1:26" x14ac:dyDescent="0.25">
      <c r="A4981">
        <v>2181561</v>
      </c>
      <c r="B4981">
        <v>1</v>
      </c>
      <c r="C4981" t="s">
        <v>76</v>
      </c>
      <c r="D4981" t="s">
        <v>81</v>
      </c>
      <c r="E4981" t="s">
        <v>181</v>
      </c>
      <c r="F4981" t="s">
        <v>13754</v>
      </c>
      <c r="G4981" t="s">
        <v>183</v>
      </c>
      <c r="H4981" t="s">
        <v>46</v>
      </c>
      <c r="I4981" t="s">
        <v>129</v>
      </c>
      <c r="J4981" t="s">
        <v>130</v>
      </c>
      <c r="K4981" t="s">
        <v>131</v>
      </c>
      <c r="L4981" t="s">
        <v>14480</v>
      </c>
      <c r="M4981" t="s">
        <v>14481</v>
      </c>
      <c r="N4981">
        <v>3.5905555549999999</v>
      </c>
      <c r="O4981">
        <v>0</v>
      </c>
      <c r="P4981">
        <v>6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21.543333000000001</v>
      </c>
      <c r="W4981">
        <v>0</v>
      </c>
      <c r="X4981">
        <v>0</v>
      </c>
      <c r="Y4981">
        <v>0</v>
      </c>
      <c r="Z4981">
        <v>0</v>
      </c>
    </row>
    <row r="4982" spans="1:26" x14ac:dyDescent="0.25">
      <c r="A4982">
        <v>2181572</v>
      </c>
      <c r="B4982">
        <v>1</v>
      </c>
      <c r="C4982" t="s">
        <v>77</v>
      </c>
      <c r="D4982" t="s">
        <v>118</v>
      </c>
      <c r="E4982" t="s">
        <v>181</v>
      </c>
      <c r="F4982" t="s">
        <v>14482</v>
      </c>
      <c r="G4982" t="s">
        <v>194</v>
      </c>
      <c r="H4982" t="s">
        <v>46</v>
      </c>
      <c r="I4982" t="s">
        <v>129</v>
      </c>
      <c r="J4982" t="s">
        <v>130</v>
      </c>
      <c r="K4982" t="s">
        <v>131</v>
      </c>
      <c r="L4982" t="s">
        <v>14483</v>
      </c>
      <c r="M4982" t="s">
        <v>14484</v>
      </c>
      <c r="N4982">
        <v>1.8847222219999999</v>
      </c>
      <c r="O4982">
        <v>1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1.884722</v>
      </c>
      <c r="V4982">
        <v>0</v>
      </c>
      <c r="W4982">
        <v>0</v>
      </c>
      <c r="X4982">
        <v>0</v>
      </c>
      <c r="Y4982">
        <v>0</v>
      </c>
      <c r="Z4982">
        <v>0</v>
      </c>
    </row>
    <row r="4983" spans="1:26" x14ac:dyDescent="0.25">
      <c r="A4983">
        <v>2181586</v>
      </c>
      <c r="B4983">
        <v>1</v>
      </c>
      <c r="C4983" t="s">
        <v>77</v>
      </c>
      <c r="D4983" t="s">
        <v>114</v>
      </c>
      <c r="E4983" t="s">
        <v>134</v>
      </c>
      <c r="F4983" t="s">
        <v>5635</v>
      </c>
      <c r="G4983" t="s">
        <v>136</v>
      </c>
      <c r="H4983" t="s">
        <v>47</v>
      </c>
      <c r="I4983" t="s">
        <v>129</v>
      </c>
      <c r="J4983" t="s">
        <v>130</v>
      </c>
      <c r="K4983" t="s">
        <v>131</v>
      </c>
      <c r="L4983" t="s">
        <v>14485</v>
      </c>
      <c r="M4983" t="s">
        <v>14486</v>
      </c>
      <c r="N4983">
        <v>2.6319444440000002</v>
      </c>
      <c r="O4983">
        <v>65</v>
      </c>
      <c r="P4983">
        <v>443</v>
      </c>
      <c r="Q4983">
        <v>0</v>
      </c>
      <c r="R4983">
        <v>0</v>
      </c>
      <c r="S4983">
        <v>48</v>
      </c>
      <c r="T4983">
        <v>192</v>
      </c>
      <c r="U4983">
        <v>171.07638900000001</v>
      </c>
      <c r="V4983">
        <v>1165.9513890000001</v>
      </c>
      <c r="W4983">
        <v>0</v>
      </c>
      <c r="X4983">
        <v>0</v>
      </c>
      <c r="Y4983">
        <v>126.333333</v>
      </c>
      <c r="Z4983">
        <v>505.33333299999998</v>
      </c>
    </row>
    <row r="4984" spans="1:26" x14ac:dyDescent="0.25">
      <c r="A4984">
        <v>2181566</v>
      </c>
      <c r="B4984">
        <v>1</v>
      </c>
      <c r="C4984" t="s">
        <v>76</v>
      </c>
      <c r="D4984" t="s">
        <v>78</v>
      </c>
      <c r="E4984" t="s">
        <v>181</v>
      </c>
      <c r="F4984" t="s">
        <v>14487</v>
      </c>
      <c r="G4984" t="s">
        <v>194</v>
      </c>
      <c r="H4984" t="s">
        <v>46</v>
      </c>
      <c r="I4984" t="s">
        <v>129</v>
      </c>
      <c r="J4984" t="s">
        <v>130</v>
      </c>
      <c r="K4984" t="s">
        <v>131</v>
      </c>
      <c r="L4984" t="s">
        <v>14488</v>
      </c>
      <c r="M4984" t="s">
        <v>14489</v>
      </c>
      <c r="N4984">
        <v>3.719166666</v>
      </c>
      <c r="O4984">
        <v>0</v>
      </c>
      <c r="P4984">
        <v>3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11.157500000000001</v>
      </c>
      <c r="W4984">
        <v>0</v>
      </c>
      <c r="X4984">
        <v>0</v>
      </c>
      <c r="Y4984">
        <v>0</v>
      </c>
      <c r="Z4984">
        <v>0</v>
      </c>
    </row>
    <row r="4985" spans="1:26" x14ac:dyDescent="0.25">
      <c r="A4985">
        <v>2181581</v>
      </c>
      <c r="B4985">
        <v>1</v>
      </c>
      <c r="C4985" t="s">
        <v>76</v>
      </c>
      <c r="D4985" t="s">
        <v>103</v>
      </c>
      <c r="E4985" t="s">
        <v>143</v>
      </c>
      <c r="F4985" t="s">
        <v>14490</v>
      </c>
      <c r="G4985" t="s">
        <v>145</v>
      </c>
      <c r="H4985" t="s">
        <v>47</v>
      </c>
      <c r="I4985" t="s">
        <v>129</v>
      </c>
      <c r="J4985" t="s">
        <v>130</v>
      </c>
      <c r="K4985" t="s">
        <v>131</v>
      </c>
      <c r="L4985" t="s">
        <v>14491</v>
      </c>
      <c r="M4985" t="s">
        <v>14492</v>
      </c>
      <c r="N4985">
        <v>2.6955555549999999</v>
      </c>
      <c r="O4985">
        <v>0</v>
      </c>
      <c r="P4985">
        <v>0</v>
      </c>
      <c r="Q4985">
        <v>0</v>
      </c>
      <c r="R4985">
        <v>0</v>
      </c>
      <c r="S4985">
        <v>1</v>
      </c>
      <c r="T4985">
        <v>3</v>
      </c>
      <c r="U4985">
        <v>0</v>
      </c>
      <c r="V4985">
        <v>0</v>
      </c>
      <c r="W4985">
        <v>0</v>
      </c>
      <c r="X4985">
        <v>0</v>
      </c>
      <c r="Y4985">
        <v>2.6955559999999998</v>
      </c>
      <c r="Z4985">
        <v>8.0866670000000003</v>
      </c>
    </row>
    <row r="4986" spans="1:26" x14ac:dyDescent="0.25">
      <c r="A4986">
        <v>2181567</v>
      </c>
      <c r="B4986">
        <v>1</v>
      </c>
      <c r="C4986" t="s">
        <v>76</v>
      </c>
      <c r="D4986" t="s">
        <v>86</v>
      </c>
      <c r="E4986" t="s">
        <v>126</v>
      </c>
      <c r="F4986" t="s">
        <v>14493</v>
      </c>
      <c r="G4986" t="s">
        <v>140</v>
      </c>
      <c r="H4986" t="s">
        <v>46</v>
      </c>
      <c r="I4986" t="s">
        <v>129</v>
      </c>
      <c r="J4986" t="s">
        <v>130</v>
      </c>
      <c r="K4986" t="s">
        <v>131</v>
      </c>
      <c r="L4986" t="s">
        <v>14494</v>
      </c>
      <c r="M4986" t="s">
        <v>14495</v>
      </c>
      <c r="N4986">
        <v>3.0519444440000001</v>
      </c>
      <c r="O4986">
        <v>0</v>
      </c>
      <c r="P4986">
        <v>135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412.01249999999999</v>
      </c>
      <c r="W4986">
        <v>0</v>
      </c>
      <c r="X4986">
        <v>0</v>
      </c>
      <c r="Y4986">
        <v>0</v>
      </c>
      <c r="Z4986">
        <v>0</v>
      </c>
    </row>
    <row r="4987" spans="1:26" x14ac:dyDescent="0.25">
      <c r="A4987">
        <v>2181570</v>
      </c>
      <c r="B4987">
        <v>1</v>
      </c>
      <c r="C4987" t="s">
        <v>77</v>
      </c>
      <c r="D4987" t="s">
        <v>116</v>
      </c>
      <c r="E4987" t="s">
        <v>126</v>
      </c>
      <c r="F4987" t="s">
        <v>14496</v>
      </c>
      <c r="G4987" t="s">
        <v>128</v>
      </c>
      <c r="H4987" t="s">
        <v>46</v>
      </c>
      <c r="I4987" t="s">
        <v>129</v>
      </c>
      <c r="J4987" t="s">
        <v>130</v>
      </c>
      <c r="K4987" t="s">
        <v>131</v>
      </c>
      <c r="L4987" t="s">
        <v>14497</v>
      </c>
      <c r="M4987" t="s">
        <v>14498</v>
      </c>
      <c r="N4987">
        <v>1.750555555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8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14.004443999999999</v>
      </c>
    </row>
    <row r="4988" spans="1:26" x14ac:dyDescent="0.25">
      <c r="A4988">
        <v>2181574</v>
      </c>
      <c r="B4988">
        <v>1</v>
      </c>
      <c r="C4988" t="s">
        <v>77</v>
      </c>
      <c r="D4988" t="s">
        <v>120</v>
      </c>
      <c r="E4988" t="s">
        <v>126</v>
      </c>
      <c r="F4988" t="s">
        <v>14499</v>
      </c>
      <c r="G4988" t="s">
        <v>671</v>
      </c>
      <c r="H4988" t="s">
        <v>46</v>
      </c>
      <c r="I4988" t="s">
        <v>129</v>
      </c>
      <c r="J4988" t="s">
        <v>130</v>
      </c>
      <c r="K4988" t="s">
        <v>131</v>
      </c>
      <c r="L4988" t="s">
        <v>14500</v>
      </c>
      <c r="M4988" t="s">
        <v>14501</v>
      </c>
      <c r="N4988">
        <v>1.2647222220000001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27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34.147500000000001</v>
      </c>
    </row>
    <row r="4989" spans="1:26" x14ac:dyDescent="0.25">
      <c r="A4989">
        <v>2181580</v>
      </c>
      <c r="B4989">
        <v>1</v>
      </c>
      <c r="C4989" t="s">
        <v>76</v>
      </c>
      <c r="D4989" t="s">
        <v>81</v>
      </c>
      <c r="E4989" t="s">
        <v>181</v>
      </c>
      <c r="F4989" t="s">
        <v>14502</v>
      </c>
      <c r="G4989" t="s">
        <v>183</v>
      </c>
      <c r="H4989" t="s">
        <v>46</v>
      </c>
      <c r="I4989" t="s">
        <v>129</v>
      </c>
      <c r="J4989" t="s">
        <v>130</v>
      </c>
      <c r="K4989" t="s">
        <v>131</v>
      </c>
      <c r="L4989" t="s">
        <v>14503</v>
      </c>
      <c r="M4989" t="s">
        <v>14504</v>
      </c>
      <c r="N4989">
        <v>6.0875000000000004</v>
      </c>
      <c r="O4989">
        <v>0</v>
      </c>
      <c r="P4989">
        <v>6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36.524999999999999</v>
      </c>
      <c r="W4989">
        <v>0</v>
      </c>
      <c r="X4989">
        <v>0</v>
      </c>
      <c r="Y4989">
        <v>0</v>
      </c>
      <c r="Z4989">
        <v>0</v>
      </c>
    </row>
    <row r="4990" spans="1:26" x14ac:dyDescent="0.25">
      <c r="A4990">
        <v>2181582</v>
      </c>
      <c r="B4990">
        <v>1</v>
      </c>
      <c r="C4990" t="s">
        <v>76</v>
      </c>
      <c r="D4990" t="s">
        <v>105</v>
      </c>
      <c r="E4990" t="s">
        <v>181</v>
      </c>
      <c r="F4990" t="s">
        <v>14505</v>
      </c>
      <c r="G4990" t="s">
        <v>163</v>
      </c>
      <c r="H4990" t="s">
        <v>46</v>
      </c>
      <c r="I4990" t="s">
        <v>129</v>
      </c>
      <c r="J4990" t="s">
        <v>130</v>
      </c>
      <c r="K4990" t="s">
        <v>131</v>
      </c>
      <c r="L4990" t="s">
        <v>14506</v>
      </c>
      <c r="M4990" t="s">
        <v>14507</v>
      </c>
      <c r="N4990">
        <v>2.3574999999999999</v>
      </c>
      <c r="O4990">
        <v>0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2.3574999999999999</v>
      </c>
      <c r="Y4990">
        <v>0</v>
      </c>
      <c r="Z4990">
        <v>0</v>
      </c>
    </row>
    <row r="4991" spans="1:26" x14ac:dyDescent="0.25">
      <c r="A4991">
        <v>2181588</v>
      </c>
      <c r="B4991">
        <v>1</v>
      </c>
      <c r="C4991" t="s">
        <v>77</v>
      </c>
      <c r="D4991" t="s">
        <v>109</v>
      </c>
      <c r="E4991" t="s">
        <v>181</v>
      </c>
      <c r="F4991" t="s">
        <v>14508</v>
      </c>
      <c r="G4991" t="s">
        <v>194</v>
      </c>
      <c r="H4991" t="s">
        <v>46</v>
      </c>
      <c r="I4991" t="s">
        <v>129</v>
      </c>
      <c r="J4991" t="s">
        <v>130</v>
      </c>
      <c r="K4991" t="s">
        <v>131</v>
      </c>
      <c r="L4991" t="s">
        <v>14509</v>
      </c>
      <c r="M4991" t="s">
        <v>14510</v>
      </c>
      <c r="N4991">
        <v>1.532777777</v>
      </c>
      <c r="O4991">
        <v>0</v>
      </c>
      <c r="P4991">
        <v>3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4.5983330000000002</v>
      </c>
      <c r="W4991">
        <v>0</v>
      </c>
      <c r="X4991">
        <v>0</v>
      </c>
      <c r="Y4991">
        <v>0</v>
      </c>
      <c r="Z4991">
        <v>0</v>
      </c>
    </row>
    <row r="4992" spans="1:26" x14ac:dyDescent="0.25">
      <c r="A4992">
        <v>2181585</v>
      </c>
      <c r="B4992">
        <v>1</v>
      </c>
      <c r="C4992" t="s">
        <v>77</v>
      </c>
      <c r="D4992" t="s">
        <v>118</v>
      </c>
      <c r="E4992" t="s">
        <v>186</v>
      </c>
      <c r="F4992" t="s">
        <v>5532</v>
      </c>
      <c r="G4992" t="s">
        <v>136</v>
      </c>
      <c r="H4992" t="s">
        <v>47</v>
      </c>
      <c r="I4992" t="s">
        <v>129</v>
      </c>
      <c r="J4992" t="s">
        <v>130</v>
      </c>
      <c r="K4992" t="s">
        <v>131</v>
      </c>
      <c r="L4992" t="s">
        <v>14511</v>
      </c>
      <c r="M4992" t="s">
        <v>14512</v>
      </c>
      <c r="N4992">
        <v>0.30138888800000002</v>
      </c>
      <c r="O4992">
        <v>51</v>
      </c>
      <c r="P4992">
        <v>6828</v>
      </c>
      <c r="Q4992">
        <v>0</v>
      </c>
      <c r="R4992">
        <v>0</v>
      </c>
      <c r="S4992">
        <v>0</v>
      </c>
      <c r="T4992">
        <v>0</v>
      </c>
      <c r="U4992">
        <v>15.370832999999999</v>
      </c>
      <c r="V4992">
        <v>2057.883327</v>
      </c>
      <c r="W4992">
        <v>0</v>
      </c>
      <c r="X4992">
        <v>0</v>
      </c>
      <c r="Y4992">
        <v>0</v>
      </c>
      <c r="Z4992">
        <v>0</v>
      </c>
    </row>
    <row r="4993" spans="1:26" x14ac:dyDescent="0.25">
      <c r="A4993">
        <v>2181576</v>
      </c>
      <c r="B4993">
        <v>1</v>
      </c>
      <c r="C4993" t="s">
        <v>76</v>
      </c>
      <c r="D4993" t="s">
        <v>92</v>
      </c>
      <c r="E4993" t="s">
        <v>143</v>
      </c>
      <c r="F4993" t="s">
        <v>14513</v>
      </c>
      <c r="G4993" t="s">
        <v>201</v>
      </c>
      <c r="H4993" t="s">
        <v>47</v>
      </c>
      <c r="I4993" t="s">
        <v>129</v>
      </c>
      <c r="J4993" t="s">
        <v>130</v>
      </c>
      <c r="K4993" t="s">
        <v>131</v>
      </c>
      <c r="L4993" t="s">
        <v>14514</v>
      </c>
      <c r="M4993" t="s">
        <v>14515</v>
      </c>
      <c r="N4993">
        <v>0.131111111</v>
      </c>
      <c r="O4993">
        <v>0</v>
      </c>
      <c r="P4993">
        <v>0</v>
      </c>
      <c r="Q4993">
        <v>19</v>
      </c>
      <c r="R4993">
        <v>2130</v>
      </c>
      <c r="S4993">
        <v>0</v>
      </c>
      <c r="T4993">
        <v>0</v>
      </c>
      <c r="U4993">
        <v>0</v>
      </c>
      <c r="V4993">
        <v>0</v>
      </c>
      <c r="W4993">
        <v>2.4911110000000001</v>
      </c>
      <c r="X4993">
        <v>279.26666599999999</v>
      </c>
      <c r="Y4993">
        <v>0</v>
      </c>
      <c r="Z4993">
        <v>0</v>
      </c>
    </row>
    <row r="4994" spans="1:26" x14ac:dyDescent="0.25">
      <c r="A4994">
        <v>2181596</v>
      </c>
      <c r="B4994">
        <v>1</v>
      </c>
      <c r="C4994" t="s">
        <v>76</v>
      </c>
      <c r="D4994" t="s">
        <v>103</v>
      </c>
      <c r="E4994" t="s">
        <v>181</v>
      </c>
      <c r="F4994" t="s">
        <v>14516</v>
      </c>
      <c r="G4994" t="s">
        <v>287</v>
      </c>
      <c r="H4994" t="s">
        <v>46</v>
      </c>
      <c r="I4994" t="s">
        <v>129</v>
      </c>
      <c r="J4994" t="s">
        <v>130</v>
      </c>
      <c r="K4994" t="s">
        <v>131</v>
      </c>
      <c r="L4994" t="s">
        <v>14517</v>
      </c>
      <c r="M4994" t="s">
        <v>14518</v>
      </c>
      <c r="N4994">
        <v>2.630833333</v>
      </c>
      <c r="O4994">
        <v>0</v>
      </c>
      <c r="P4994">
        <v>0</v>
      </c>
      <c r="Q4994">
        <v>0</v>
      </c>
      <c r="R4994">
        <v>6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15.785</v>
      </c>
      <c r="Y4994">
        <v>0</v>
      </c>
      <c r="Z4994">
        <v>0</v>
      </c>
    </row>
    <row r="4995" spans="1:26" x14ac:dyDescent="0.25">
      <c r="A4995">
        <v>2181592</v>
      </c>
      <c r="B4995">
        <v>1</v>
      </c>
      <c r="C4995" t="s">
        <v>76</v>
      </c>
      <c r="D4995" t="s">
        <v>96</v>
      </c>
      <c r="E4995" t="s">
        <v>181</v>
      </c>
      <c r="F4995" t="s">
        <v>14519</v>
      </c>
      <c r="G4995" t="s">
        <v>194</v>
      </c>
      <c r="H4995" t="s">
        <v>46</v>
      </c>
      <c r="I4995" t="s">
        <v>129</v>
      </c>
      <c r="J4995" t="s">
        <v>130</v>
      </c>
      <c r="K4995" t="s">
        <v>131</v>
      </c>
      <c r="L4995" t="s">
        <v>14520</v>
      </c>
      <c r="M4995" t="s">
        <v>14521</v>
      </c>
      <c r="N4995">
        <v>2.7147222219999998</v>
      </c>
      <c r="O4995">
        <v>0</v>
      </c>
      <c r="P4995">
        <v>1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2.7147220000000001</v>
      </c>
      <c r="W4995">
        <v>0</v>
      </c>
      <c r="X4995">
        <v>0</v>
      </c>
      <c r="Y4995">
        <v>0</v>
      </c>
      <c r="Z4995">
        <v>0</v>
      </c>
    </row>
    <row r="4996" spans="1:26" x14ac:dyDescent="0.25">
      <c r="A4996">
        <v>2181593</v>
      </c>
      <c r="B4996">
        <v>1</v>
      </c>
      <c r="C4996" t="s">
        <v>76</v>
      </c>
      <c r="D4996" t="s">
        <v>90</v>
      </c>
      <c r="E4996" t="s">
        <v>181</v>
      </c>
      <c r="F4996" t="s">
        <v>14522</v>
      </c>
      <c r="G4996" t="s">
        <v>194</v>
      </c>
      <c r="H4996" t="s">
        <v>46</v>
      </c>
      <c r="I4996" t="s">
        <v>129</v>
      </c>
      <c r="J4996" t="s">
        <v>130</v>
      </c>
      <c r="K4996" t="s">
        <v>131</v>
      </c>
      <c r="L4996" t="s">
        <v>14523</v>
      </c>
      <c r="M4996" t="s">
        <v>14524</v>
      </c>
      <c r="N4996">
        <v>2.2961111110000001</v>
      </c>
      <c r="O4996">
        <v>0</v>
      </c>
      <c r="P4996">
        <v>2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4.5922219999999996</v>
      </c>
      <c r="W4996">
        <v>0</v>
      </c>
      <c r="X4996">
        <v>0</v>
      </c>
      <c r="Y4996">
        <v>0</v>
      </c>
      <c r="Z4996">
        <v>0</v>
      </c>
    </row>
    <row r="4997" spans="1:26" x14ac:dyDescent="0.25">
      <c r="A4997">
        <v>2181603</v>
      </c>
      <c r="B4997">
        <v>1</v>
      </c>
      <c r="C4997" t="s">
        <v>76</v>
      </c>
      <c r="D4997" t="s">
        <v>96</v>
      </c>
      <c r="E4997" t="s">
        <v>181</v>
      </c>
      <c r="F4997" t="s">
        <v>14525</v>
      </c>
      <c r="G4997" t="s">
        <v>194</v>
      </c>
      <c r="H4997" t="s">
        <v>46</v>
      </c>
      <c r="I4997" t="s">
        <v>129</v>
      </c>
      <c r="J4997" t="s">
        <v>130</v>
      </c>
      <c r="K4997" t="s">
        <v>131</v>
      </c>
      <c r="L4997" t="s">
        <v>14526</v>
      </c>
      <c r="M4997" t="s">
        <v>14527</v>
      </c>
      <c r="N4997">
        <v>5.375277777</v>
      </c>
      <c r="O4997">
        <v>0</v>
      </c>
      <c r="P4997">
        <v>1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5.3752779999999998</v>
      </c>
      <c r="W4997">
        <v>0</v>
      </c>
      <c r="X4997">
        <v>0</v>
      </c>
      <c r="Y4997">
        <v>0</v>
      </c>
      <c r="Z4997">
        <v>0</v>
      </c>
    </row>
    <row r="4998" spans="1:26" x14ac:dyDescent="0.25">
      <c r="A4998">
        <v>2181594</v>
      </c>
      <c r="B4998">
        <v>1</v>
      </c>
      <c r="C4998" t="s">
        <v>77</v>
      </c>
      <c r="D4998" t="s">
        <v>112</v>
      </c>
      <c r="E4998" t="s">
        <v>134</v>
      </c>
      <c r="F4998" t="s">
        <v>14528</v>
      </c>
      <c r="G4998" t="s">
        <v>136</v>
      </c>
      <c r="H4998" t="s">
        <v>47</v>
      </c>
      <c r="I4998" t="s">
        <v>283</v>
      </c>
      <c r="J4998" t="s">
        <v>130</v>
      </c>
      <c r="K4998" t="s">
        <v>131</v>
      </c>
      <c r="L4998" t="s">
        <v>14529</v>
      </c>
      <c r="M4998" t="s">
        <v>14530</v>
      </c>
      <c r="N4998">
        <v>4.7777777E-2</v>
      </c>
      <c r="O4998">
        <v>0</v>
      </c>
      <c r="P4998">
        <v>0</v>
      </c>
      <c r="Q4998">
        <v>0</v>
      </c>
      <c r="R4998">
        <v>0</v>
      </c>
      <c r="S4998">
        <v>70</v>
      </c>
      <c r="T4998">
        <v>1770</v>
      </c>
      <c r="U4998">
        <v>0</v>
      </c>
      <c r="V4998">
        <v>0</v>
      </c>
      <c r="W4998">
        <v>0</v>
      </c>
      <c r="X4998">
        <v>0</v>
      </c>
      <c r="Y4998">
        <v>3.3444440000000002</v>
      </c>
      <c r="Z4998">
        <v>84.566665</v>
      </c>
    </row>
    <row r="4999" spans="1:26" x14ac:dyDescent="0.25">
      <c r="A4999">
        <v>2181597</v>
      </c>
      <c r="B4999">
        <v>1</v>
      </c>
      <c r="C4999" t="s">
        <v>77</v>
      </c>
      <c r="D4999" t="s">
        <v>124</v>
      </c>
      <c r="E4999" t="s">
        <v>143</v>
      </c>
      <c r="F4999" t="s">
        <v>14531</v>
      </c>
      <c r="G4999" t="s">
        <v>145</v>
      </c>
      <c r="H4999" t="s">
        <v>47</v>
      </c>
      <c r="I4999" t="s">
        <v>129</v>
      </c>
      <c r="J4999" t="s">
        <v>130</v>
      </c>
      <c r="K4999" t="s">
        <v>131</v>
      </c>
      <c r="L4999" t="s">
        <v>14532</v>
      </c>
      <c r="M4999" t="s">
        <v>14533</v>
      </c>
      <c r="N4999">
        <v>4.3333333329999997</v>
      </c>
      <c r="O4999">
        <v>1</v>
      </c>
      <c r="P4999">
        <v>133</v>
      </c>
      <c r="Q4999">
        <v>0</v>
      </c>
      <c r="R4999">
        <v>0</v>
      </c>
      <c r="S4999">
        <v>0</v>
      </c>
      <c r="T4999">
        <v>0</v>
      </c>
      <c r="U4999">
        <v>4.3333329999999997</v>
      </c>
      <c r="V4999">
        <v>576.33333300000004</v>
      </c>
      <c r="W4999">
        <v>0</v>
      </c>
      <c r="X4999">
        <v>0</v>
      </c>
      <c r="Y4999">
        <v>0</v>
      </c>
      <c r="Z4999">
        <v>0</v>
      </c>
    </row>
    <row r="5000" spans="1:26" x14ac:dyDescent="0.25">
      <c r="A5000">
        <v>2181600</v>
      </c>
      <c r="B5000">
        <v>1</v>
      </c>
      <c r="C5000" t="s">
        <v>76</v>
      </c>
      <c r="D5000" t="s">
        <v>94</v>
      </c>
      <c r="E5000" t="s">
        <v>181</v>
      </c>
      <c r="F5000" t="s">
        <v>14534</v>
      </c>
      <c r="G5000" t="s">
        <v>194</v>
      </c>
      <c r="H5000" t="s">
        <v>46</v>
      </c>
      <c r="I5000" t="s">
        <v>129</v>
      </c>
      <c r="J5000" t="s">
        <v>130</v>
      </c>
      <c r="K5000" t="s">
        <v>131</v>
      </c>
      <c r="L5000" t="s">
        <v>14535</v>
      </c>
      <c r="M5000" t="s">
        <v>14536</v>
      </c>
      <c r="N5000">
        <v>1.480555555</v>
      </c>
      <c r="O5000">
        <v>0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1.480556</v>
      </c>
      <c r="Y5000">
        <v>0</v>
      </c>
      <c r="Z5000">
        <v>0</v>
      </c>
    </row>
    <row r="5001" spans="1:26" x14ac:dyDescent="0.25">
      <c r="A5001">
        <v>2181601</v>
      </c>
      <c r="B5001">
        <v>1</v>
      </c>
      <c r="C5001" t="s">
        <v>77</v>
      </c>
      <c r="D5001" t="s">
        <v>111</v>
      </c>
      <c r="E5001" t="s">
        <v>126</v>
      </c>
      <c r="F5001" t="s">
        <v>13368</v>
      </c>
      <c r="G5001" t="s">
        <v>128</v>
      </c>
      <c r="H5001" t="s">
        <v>46</v>
      </c>
      <c r="I5001" t="s">
        <v>129</v>
      </c>
      <c r="J5001" t="s">
        <v>130</v>
      </c>
      <c r="K5001" t="s">
        <v>131</v>
      </c>
      <c r="L5001" t="s">
        <v>14537</v>
      </c>
      <c r="M5001" t="s">
        <v>14538</v>
      </c>
      <c r="N5001">
        <v>0.75611111099999995</v>
      </c>
      <c r="O5001">
        <v>0</v>
      </c>
      <c r="P5001">
        <v>0</v>
      </c>
      <c r="Q5001">
        <v>0</v>
      </c>
      <c r="R5001">
        <v>14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10.585556</v>
      </c>
      <c r="Y5001">
        <v>0</v>
      </c>
      <c r="Z5001">
        <v>0</v>
      </c>
    </row>
    <row r="5002" spans="1:26" x14ac:dyDescent="0.25">
      <c r="A5002">
        <v>2181599</v>
      </c>
      <c r="B5002">
        <v>1</v>
      </c>
      <c r="C5002" t="s">
        <v>77</v>
      </c>
      <c r="D5002" t="s">
        <v>113</v>
      </c>
      <c r="E5002" t="s">
        <v>181</v>
      </c>
      <c r="F5002" t="s">
        <v>14539</v>
      </c>
      <c r="G5002" t="s">
        <v>194</v>
      </c>
      <c r="H5002" t="s">
        <v>46</v>
      </c>
      <c r="I5002" t="s">
        <v>129</v>
      </c>
      <c r="J5002" t="s">
        <v>130</v>
      </c>
      <c r="K5002" t="s">
        <v>131</v>
      </c>
      <c r="L5002" t="s">
        <v>14540</v>
      </c>
      <c r="M5002" t="s">
        <v>14541</v>
      </c>
      <c r="N5002">
        <v>1.7150000000000001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1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1.7150000000000001</v>
      </c>
    </row>
    <row r="5003" spans="1:26" x14ac:dyDescent="0.25">
      <c r="A5003">
        <v>2181602</v>
      </c>
      <c r="B5003">
        <v>1</v>
      </c>
      <c r="C5003" t="s">
        <v>76</v>
      </c>
      <c r="D5003" t="s">
        <v>78</v>
      </c>
      <c r="E5003" t="s">
        <v>161</v>
      </c>
      <c r="F5003" t="s">
        <v>13152</v>
      </c>
      <c r="G5003" t="s">
        <v>269</v>
      </c>
      <c r="H5003" t="s">
        <v>46</v>
      </c>
      <c r="I5003" t="s">
        <v>129</v>
      </c>
      <c r="J5003" t="s">
        <v>130</v>
      </c>
      <c r="K5003" t="s">
        <v>131</v>
      </c>
      <c r="L5003" t="s">
        <v>14542</v>
      </c>
      <c r="M5003" t="s">
        <v>14543</v>
      </c>
      <c r="N5003">
        <v>3.1183333329999998</v>
      </c>
      <c r="O5003">
        <v>1</v>
      </c>
      <c r="P5003">
        <v>491</v>
      </c>
      <c r="Q5003">
        <v>0</v>
      </c>
      <c r="R5003">
        <v>0</v>
      </c>
      <c r="S5003">
        <v>0</v>
      </c>
      <c r="T5003">
        <v>0</v>
      </c>
      <c r="U5003">
        <v>3.1183329999999998</v>
      </c>
      <c r="V5003">
        <v>1531.1016669999999</v>
      </c>
      <c r="W5003">
        <v>0</v>
      </c>
      <c r="X5003">
        <v>0</v>
      </c>
      <c r="Y5003">
        <v>0</v>
      </c>
      <c r="Z5003">
        <v>0</v>
      </c>
    </row>
    <row r="5004" spans="1:26" x14ac:dyDescent="0.25">
      <c r="A5004">
        <v>2181613</v>
      </c>
      <c r="B5004">
        <v>1</v>
      </c>
      <c r="C5004" t="s">
        <v>76</v>
      </c>
      <c r="D5004" t="s">
        <v>86</v>
      </c>
      <c r="E5004" t="s">
        <v>181</v>
      </c>
      <c r="F5004" t="s">
        <v>14544</v>
      </c>
      <c r="G5004" t="s">
        <v>194</v>
      </c>
      <c r="H5004" t="s">
        <v>46</v>
      </c>
      <c r="I5004" t="s">
        <v>129</v>
      </c>
      <c r="J5004" t="s">
        <v>130</v>
      </c>
      <c r="K5004" t="s">
        <v>131</v>
      </c>
      <c r="L5004" t="s">
        <v>14545</v>
      </c>
      <c r="M5004" t="s">
        <v>14546</v>
      </c>
      <c r="N5004">
        <v>5.1336111109999996</v>
      </c>
      <c r="O5004">
        <v>0</v>
      </c>
      <c r="P5004">
        <v>2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10.267222</v>
      </c>
      <c r="W5004">
        <v>0</v>
      </c>
      <c r="X5004">
        <v>0</v>
      </c>
      <c r="Y5004">
        <v>0</v>
      </c>
      <c r="Z5004">
        <v>0</v>
      </c>
    </row>
    <row r="5005" spans="1:26" x14ac:dyDescent="0.25">
      <c r="A5005">
        <v>2181608</v>
      </c>
      <c r="B5005">
        <v>1</v>
      </c>
      <c r="C5005" t="s">
        <v>76</v>
      </c>
      <c r="D5005" t="s">
        <v>93</v>
      </c>
      <c r="E5005" t="s">
        <v>181</v>
      </c>
      <c r="F5005" t="s">
        <v>14547</v>
      </c>
      <c r="G5005" t="s">
        <v>183</v>
      </c>
      <c r="H5005" t="s">
        <v>46</v>
      </c>
      <c r="I5005" t="s">
        <v>129</v>
      </c>
      <c r="J5005" t="s">
        <v>130</v>
      </c>
      <c r="K5005" t="s">
        <v>131</v>
      </c>
      <c r="L5005" t="s">
        <v>14548</v>
      </c>
      <c r="M5005" t="s">
        <v>14549</v>
      </c>
      <c r="N5005">
        <v>2.0641666660000002</v>
      </c>
      <c r="O5005">
        <v>0</v>
      </c>
      <c r="P5005">
        <v>1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2.0641669999999999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2181606</v>
      </c>
      <c r="B5006">
        <v>1</v>
      </c>
      <c r="C5006" t="s">
        <v>77</v>
      </c>
      <c r="D5006" t="s">
        <v>114</v>
      </c>
      <c r="E5006" t="s">
        <v>181</v>
      </c>
      <c r="F5006" t="s">
        <v>14550</v>
      </c>
      <c r="G5006" t="s">
        <v>194</v>
      </c>
      <c r="H5006" t="s">
        <v>46</v>
      </c>
      <c r="I5006" t="s">
        <v>129</v>
      </c>
      <c r="J5006" t="s">
        <v>130</v>
      </c>
      <c r="K5006" t="s">
        <v>131</v>
      </c>
      <c r="L5006" t="s">
        <v>14551</v>
      </c>
      <c r="M5006" t="s">
        <v>14552</v>
      </c>
      <c r="N5006">
        <v>4.4555555550000001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4.4555559999999996</v>
      </c>
      <c r="W5006">
        <v>0</v>
      </c>
      <c r="X5006">
        <v>0</v>
      </c>
      <c r="Y5006">
        <v>0</v>
      </c>
      <c r="Z5006">
        <v>0</v>
      </c>
    </row>
    <row r="5007" spans="1:26" x14ac:dyDescent="0.25">
      <c r="A5007">
        <v>2181609</v>
      </c>
      <c r="B5007">
        <v>1</v>
      </c>
      <c r="C5007" t="s">
        <v>77</v>
      </c>
      <c r="D5007" t="s">
        <v>114</v>
      </c>
      <c r="E5007" t="s">
        <v>181</v>
      </c>
      <c r="F5007" t="s">
        <v>14553</v>
      </c>
      <c r="G5007" t="s">
        <v>194</v>
      </c>
      <c r="H5007" t="s">
        <v>46</v>
      </c>
      <c r="I5007" t="s">
        <v>129</v>
      </c>
      <c r="J5007" t="s">
        <v>130</v>
      </c>
      <c r="K5007" t="s">
        <v>131</v>
      </c>
      <c r="L5007" t="s">
        <v>14554</v>
      </c>
      <c r="M5007" t="s">
        <v>14555</v>
      </c>
      <c r="N5007">
        <v>0.704166666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1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0.70416699999999999</v>
      </c>
    </row>
    <row r="5008" spans="1:26" x14ac:dyDescent="0.25">
      <c r="A5008">
        <v>2181611</v>
      </c>
      <c r="B5008">
        <v>1</v>
      </c>
      <c r="C5008" t="s">
        <v>76</v>
      </c>
      <c r="D5008" t="s">
        <v>79</v>
      </c>
      <c r="E5008" t="s">
        <v>181</v>
      </c>
      <c r="F5008" t="s">
        <v>14556</v>
      </c>
      <c r="G5008" t="s">
        <v>183</v>
      </c>
      <c r="H5008" t="s">
        <v>46</v>
      </c>
      <c r="I5008" t="s">
        <v>129</v>
      </c>
      <c r="J5008" t="s">
        <v>130</v>
      </c>
      <c r="K5008" t="s">
        <v>131</v>
      </c>
      <c r="L5008" t="s">
        <v>14557</v>
      </c>
      <c r="M5008" t="s">
        <v>14558</v>
      </c>
      <c r="N5008">
        <v>1.051388888</v>
      </c>
      <c r="O5008">
        <v>0</v>
      </c>
      <c r="P5008">
        <v>1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1.0513889999999999</v>
      </c>
      <c r="W5008">
        <v>0</v>
      </c>
      <c r="X5008">
        <v>0</v>
      </c>
      <c r="Y5008">
        <v>0</v>
      </c>
      <c r="Z5008">
        <v>0</v>
      </c>
    </row>
    <row r="5009" spans="1:26" x14ac:dyDescent="0.25">
      <c r="A5009">
        <v>2181615</v>
      </c>
      <c r="B5009">
        <v>1</v>
      </c>
      <c r="C5009" t="s">
        <v>76</v>
      </c>
      <c r="D5009" t="s">
        <v>83</v>
      </c>
      <c r="E5009" t="s">
        <v>181</v>
      </c>
      <c r="F5009" t="s">
        <v>14559</v>
      </c>
      <c r="G5009" t="s">
        <v>194</v>
      </c>
      <c r="H5009" t="s">
        <v>46</v>
      </c>
      <c r="I5009" t="s">
        <v>129</v>
      </c>
      <c r="J5009" t="s">
        <v>130</v>
      </c>
      <c r="K5009" t="s">
        <v>131</v>
      </c>
      <c r="L5009" t="s">
        <v>14560</v>
      </c>
      <c r="M5009" t="s">
        <v>14561</v>
      </c>
      <c r="N5009">
        <v>4.170833333</v>
      </c>
      <c r="O5009">
        <v>0</v>
      </c>
      <c r="P5009">
        <v>1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4.170833</v>
      </c>
      <c r="W5009">
        <v>0</v>
      </c>
      <c r="X5009">
        <v>0</v>
      </c>
      <c r="Y5009">
        <v>0</v>
      </c>
      <c r="Z5009">
        <v>0</v>
      </c>
    </row>
    <row r="5010" spans="1:26" x14ac:dyDescent="0.25">
      <c r="A5010">
        <v>2181618</v>
      </c>
      <c r="B5010">
        <v>1</v>
      </c>
      <c r="C5010" t="s">
        <v>77</v>
      </c>
      <c r="D5010" t="s">
        <v>109</v>
      </c>
      <c r="E5010" t="s">
        <v>161</v>
      </c>
      <c r="F5010" t="s">
        <v>10343</v>
      </c>
      <c r="G5010" t="s">
        <v>402</v>
      </c>
      <c r="H5010" t="s">
        <v>46</v>
      </c>
      <c r="I5010" t="s">
        <v>129</v>
      </c>
      <c r="J5010" t="s">
        <v>130</v>
      </c>
      <c r="K5010" t="s">
        <v>131</v>
      </c>
      <c r="L5010" t="s">
        <v>14562</v>
      </c>
      <c r="M5010" t="s">
        <v>14563</v>
      </c>
      <c r="N5010">
        <v>1.6477777769999999</v>
      </c>
      <c r="O5010">
        <v>1</v>
      </c>
      <c r="P5010">
        <v>927</v>
      </c>
      <c r="Q5010">
        <v>0</v>
      </c>
      <c r="R5010">
        <v>0</v>
      </c>
      <c r="S5010">
        <v>0</v>
      </c>
      <c r="T5010">
        <v>0</v>
      </c>
      <c r="U5010">
        <v>1.647778</v>
      </c>
      <c r="V5010">
        <v>1527.4899989999999</v>
      </c>
      <c r="W5010">
        <v>0</v>
      </c>
      <c r="X5010">
        <v>0</v>
      </c>
      <c r="Y5010">
        <v>0</v>
      </c>
      <c r="Z5010">
        <v>0</v>
      </c>
    </row>
    <row r="5011" spans="1:26" x14ac:dyDescent="0.25">
      <c r="A5011">
        <v>2181625</v>
      </c>
      <c r="B5011">
        <v>1</v>
      </c>
      <c r="C5011" t="s">
        <v>77</v>
      </c>
      <c r="D5011" t="s">
        <v>108</v>
      </c>
      <c r="E5011" t="s">
        <v>181</v>
      </c>
      <c r="F5011" t="s">
        <v>14564</v>
      </c>
      <c r="G5011" t="s">
        <v>194</v>
      </c>
      <c r="H5011" t="s">
        <v>46</v>
      </c>
      <c r="I5011" t="s">
        <v>129</v>
      </c>
      <c r="J5011" t="s">
        <v>130</v>
      </c>
      <c r="K5011" t="s">
        <v>131</v>
      </c>
      <c r="L5011" t="s">
        <v>14565</v>
      </c>
      <c r="M5011" t="s">
        <v>14566</v>
      </c>
      <c r="N5011">
        <v>2.36</v>
      </c>
      <c r="O5011">
        <v>0</v>
      </c>
      <c r="P5011">
        <v>1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2.36</v>
      </c>
      <c r="W5011">
        <v>0</v>
      </c>
      <c r="X5011">
        <v>0</v>
      </c>
      <c r="Y5011">
        <v>0</v>
      </c>
      <c r="Z5011">
        <v>0</v>
      </c>
    </row>
    <row r="5012" spans="1:26" x14ac:dyDescent="0.25">
      <c r="A5012">
        <v>2181621</v>
      </c>
      <c r="B5012">
        <v>1</v>
      </c>
      <c r="C5012" t="s">
        <v>76</v>
      </c>
      <c r="D5012" t="s">
        <v>94</v>
      </c>
      <c r="E5012" t="s">
        <v>181</v>
      </c>
      <c r="F5012" t="s">
        <v>14567</v>
      </c>
      <c r="G5012" t="s">
        <v>183</v>
      </c>
      <c r="H5012" t="s">
        <v>46</v>
      </c>
      <c r="I5012" t="s">
        <v>129</v>
      </c>
      <c r="J5012" t="s">
        <v>130</v>
      </c>
      <c r="K5012" t="s">
        <v>131</v>
      </c>
      <c r="L5012" t="s">
        <v>14568</v>
      </c>
      <c r="M5012" t="s">
        <v>14569</v>
      </c>
      <c r="N5012">
        <v>1.9175</v>
      </c>
      <c r="O5012">
        <v>0</v>
      </c>
      <c r="P5012">
        <v>4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7.67</v>
      </c>
      <c r="W5012">
        <v>0</v>
      </c>
      <c r="X5012">
        <v>0</v>
      </c>
      <c r="Y5012">
        <v>0</v>
      </c>
      <c r="Z5012">
        <v>0</v>
      </c>
    </row>
    <row r="5013" spans="1:26" x14ac:dyDescent="0.25">
      <c r="A5013">
        <v>2181620</v>
      </c>
      <c r="B5013">
        <v>1</v>
      </c>
      <c r="C5013" t="s">
        <v>76</v>
      </c>
      <c r="D5013" t="s">
        <v>89</v>
      </c>
      <c r="E5013" t="s">
        <v>186</v>
      </c>
      <c r="F5013" t="s">
        <v>14570</v>
      </c>
      <c r="G5013" t="s">
        <v>136</v>
      </c>
      <c r="H5013" t="s">
        <v>47</v>
      </c>
      <c r="I5013" t="s">
        <v>129</v>
      </c>
      <c r="J5013" t="s">
        <v>130</v>
      </c>
      <c r="K5013" t="s">
        <v>131</v>
      </c>
      <c r="L5013" t="s">
        <v>14571</v>
      </c>
      <c r="M5013" t="s">
        <v>14572</v>
      </c>
      <c r="N5013">
        <v>2.0466666660000001</v>
      </c>
      <c r="O5013">
        <v>54</v>
      </c>
      <c r="P5013">
        <v>608</v>
      </c>
      <c r="Q5013">
        <v>0</v>
      </c>
      <c r="R5013">
        <v>0</v>
      </c>
      <c r="S5013">
        <v>0</v>
      </c>
      <c r="T5013">
        <v>0</v>
      </c>
      <c r="U5013">
        <v>110.52</v>
      </c>
      <c r="V5013">
        <v>1244.373333</v>
      </c>
      <c r="W5013">
        <v>0</v>
      </c>
      <c r="X5013">
        <v>0</v>
      </c>
      <c r="Y5013">
        <v>0</v>
      </c>
      <c r="Z5013">
        <v>0</v>
      </c>
    </row>
    <row r="5014" spans="1:26" x14ac:dyDescent="0.25">
      <c r="A5014">
        <v>2181622</v>
      </c>
      <c r="B5014">
        <v>1</v>
      </c>
      <c r="C5014" t="s">
        <v>76</v>
      </c>
      <c r="D5014" t="s">
        <v>92</v>
      </c>
      <c r="E5014" t="s">
        <v>126</v>
      </c>
      <c r="F5014" t="s">
        <v>14573</v>
      </c>
      <c r="G5014" t="s">
        <v>269</v>
      </c>
      <c r="H5014" t="s">
        <v>46</v>
      </c>
      <c r="I5014" t="s">
        <v>129</v>
      </c>
      <c r="J5014" t="s">
        <v>130</v>
      </c>
      <c r="K5014" t="s">
        <v>131</v>
      </c>
      <c r="L5014" t="s">
        <v>14574</v>
      </c>
      <c r="M5014" t="s">
        <v>14575</v>
      </c>
      <c r="N5014">
        <v>5.3313888880000002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43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229.24972199999999</v>
      </c>
    </row>
    <row r="5015" spans="1:26" x14ac:dyDescent="0.25">
      <c r="A5015">
        <v>2181624</v>
      </c>
      <c r="B5015">
        <v>1</v>
      </c>
      <c r="C5015" t="s">
        <v>76</v>
      </c>
      <c r="D5015" t="s">
        <v>90</v>
      </c>
      <c r="E5015" t="s">
        <v>181</v>
      </c>
      <c r="F5015" t="s">
        <v>14576</v>
      </c>
      <c r="G5015" t="s">
        <v>194</v>
      </c>
      <c r="H5015" t="s">
        <v>46</v>
      </c>
      <c r="I5015" t="s">
        <v>129</v>
      </c>
      <c r="J5015" t="s">
        <v>130</v>
      </c>
      <c r="K5015" t="s">
        <v>131</v>
      </c>
      <c r="L5015" t="s">
        <v>14577</v>
      </c>
      <c r="M5015" t="s">
        <v>14578</v>
      </c>
      <c r="N5015">
        <v>2.2380555549999999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2.2380559999999998</v>
      </c>
    </row>
    <row r="5016" spans="1:26" x14ac:dyDescent="0.25">
      <c r="A5016">
        <v>2181631</v>
      </c>
      <c r="B5016">
        <v>1</v>
      </c>
      <c r="C5016" t="s">
        <v>76</v>
      </c>
      <c r="D5016" t="s">
        <v>93</v>
      </c>
      <c r="E5016" t="s">
        <v>181</v>
      </c>
      <c r="F5016" t="s">
        <v>14579</v>
      </c>
      <c r="G5016" t="s">
        <v>194</v>
      </c>
      <c r="H5016" t="s">
        <v>46</v>
      </c>
      <c r="I5016" t="s">
        <v>129</v>
      </c>
      <c r="J5016" t="s">
        <v>130</v>
      </c>
      <c r="K5016" t="s">
        <v>131</v>
      </c>
      <c r="L5016" t="s">
        <v>14580</v>
      </c>
      <c r="M5016" t="s">
        <v>14581</v>
      </c>
      <c r="N5016">
        <v>1.3444444440000001</v>
      </c>
      <c r="O5016">
        <v>0</v>
      </c>
      <c r="P5016">
        <v>5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6.7222220000000004</v>
      </c>
      <c r="W5016">
        <v>0</v>
      </c>
      <c r="X5016">
        <v>0</v>
      </c>
      <c r="Y5016">
        <v>0</v>
      </c>
      <c r="Z5016">
        <v>0</v>
      </c>
    </row>
    <row r="5017" spans="1:26" x14ac:dyDescent="0.25">
      <c r="A5017">
        <v>2181637</v>
      </c>
      <c r="B5017">
        <v>1</v>
      </c>
      <c r="C5017" t="s">
        <v>76</v>
      </c>
      <c r="D5017" t="s">
        <v>97</v>
      </c>
      <c r="E5017" t="s">
        <v>126</v>
      </c>
      <c r="F5017" t="s">
        <v>14582</v>
      </c>
      <c r="G5017" t="s">
        <v>128</v>
      </c>
      <c r="H5017" t="s">
        <v>46</v>
      </c>
      <c r="I5017" t="s">
        <v>129</v>
      </c>
      <c r="J5017" t="s">
        <v>130</v>
      </c>
      <c r="K5017" t="s">
        <v>131</v>
      </c>
      <c r="L5017" t="s">
        <v>14583</v>
      </c>
      <c r="M5017" t="s">
        <v>14584</v>
      </c>
      <c r="N5017">
        <v>0.57055555499999999</v>
      </c>
      <c r="O5017">
        <v>0</v>
      </c>
      <c r="P5017">
        <v>42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23.963332999999999</v>
      </c>
      <c r="W5017">
        <v>0</v>
      </c>
      <c r="X5017">
        <v>0</v>
      </c>
      <c r="Y5017">
        <v>0</v>
      </c>
      <c r="Z5017">
        <v>0</v>
      </c>
    </row>
    <row r="5018" spans="1:26" x14ac:dyDescent="0.25">
      <c r="A5018">
        <v>2181632</v>
      </c>
      <c r="B5018">
        <v>1</v>
      </c>
      <c r="C5018" t="s">
        <v>76</v>
      </c>
      <c r="D5018" t="s">
        <v>95</v>
      </c>
      <c r="E5018" t="s">
        <v>181</v>
      </c>
      <c r="F5018" t="s">
        <v>14585</v>
      </c>
      <c r="G5018" t="s">
        <v>183</v>
      </c>
      <c r="H5018" t="s">
        <v>46</v>
      </c>
      <c r="I5018" t="s">
        <v>129</v>
      </c>
      <c r="J5018" t="s">
        <v>130</v>
      </c>
      <c r="K5018" t="s">
        <v>131</v>
      </c>
      <c r="L5018" t="s">
        <v>14586</v>
      </c>
      <c r="M5018" t="s">
        <v>14587</v>
      </c>
      <c r="N5018">
        <v>9.6477777769999999</v>
      </c>
      <c r="O5018">
        <v>0</v>
      </c>
      <c r="P5018">
        <v>0</v>
      </c>
      <c r="Q5018">
        <v>0</v>
      </c>
      <c r="R5018">
        <v>2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19.295556000000001</v>
      </c>
      <c r="Y5018">
        <v>0</v>
      </c>
      <c r="Z5018">
        <v>0</v>
      </c>
    </row>
    <row r="5019" spans="1:26" x14ac:dyDescent="0.25">
      <c r="A5019">
        <v>2181634</v>
      </c>
      <c r="B5019">
        <v>1</v>
      </c>
      <c r="C5019" t="s">
        <v>77</v>
      </c>
      <c r="D5019" t="s">
        <v>118</v>
      </c>
      <c r="E5019" t="s">
        <v>126</v>
      </c>
      <c r="F5019" t="s">
        <v>13574</v>
      </c>
      <c r="G5019" t="s">
        <v>128</v>
      </c>
      <c r="H5019" t="s">
        <v>46</v>
      </c>
      <c r="I5019" t="s">
        <v>129</v>
      </c>
      <c r="J5019" t="s">
        <v>130</v>
      </c>
      <c r="K5019" t="s">
        <v>131</v>
      </c>
      <c r="L5019" t="s">
        <v>14588</v>
      </c>
      <c r="M5019" t="s">
        <v>14589</v>
      </c>
      <c r="N5019">
        <v>2.7349999999999999</v>
      </c>
      <c r="O5019">
        <v>0</v>
      </c>
      <c r="P5019">
        <v>26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71.11</v>
      </c>
      <c r="W5019">
        <v>0</v>
      </c>
      <c r="X5019">
        <v>0</v>
      </c>
      <c r="Y5019">
        <v>0</v>
      </c>
      <c r="Z5019">
        <v>0</v>
      </c>
    </row>
    <row r="5020" spans="1:26" x14ac:dyDescent="0.25">
      <c r="A5020">
        <v>2181630</v>
      </c>
      <c r="B5020">
        <v>1</v>
      </c>
      <c r="C5020" t="s">
        <v>76</v>
      </c>
      <c r="D5020" t="s">
        <v>86</v>
      </c>
      <c r="E5020" t="s">
        <v>181</v>
      </c>
      <c r="F5020" t="s">
        <v>14590</v>
      </c>
      <c r="G5020" t="s">
        <v>194</v>
      </c>
      <c r="H5020" t="s">
        <v>46</v>
      </c>
      <c r="I5020" t="s">
        <v>129</v>
      </c>
      <c r="J5020" t="s">
        <v>130</v>
      </c>
      <c r="K5020" t="s">
        <v>131</v>
      </c>
      <c r="L5020" t="s">
        <v>14591</v>
      </c>
      <c r="M5020" t="s">
        <v>14592</v>
      </c>
      <c r="N5020">
        <v>3.4561111109999998</v>
      </c>
      <c r="O5020">
        <v>0</v>
      </c>
      <c r="P5020">
        <v>1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3.4561109999999999</v>
      </c>
      <c r="W5020">
        <v>0</v>
      </c>
      <c r="X5020">
        <v>0</v>
      </c>
      <c r="Y5020">
        <v>0</v>
      </c>
      <c r="Z5020">
        <v>0</v>
      </c>
    </row>
    <row r="5021" spans="1:26" x14ac:dyDescent="0.25">
      <c r="A5021">
        <v>2181633</v>
      </c>
      <c r="B5021">
        <v>1</v>
      </c>
      <c r="C5021" t="s">
        <v>76</v>
      </c>
      <c r="D5021" t="s">
        <v>99</v>
      </c>
      <c r="E5021" t="s">
        <v>161</v>
      </c>
      <c r="F5021" t="s">
        <v>735</v>
      </c>
      <c r="G5021" t="s">
        <v>128</v>
      </c>
      <c r="H5021" t="s">
        <v>46</v>
      </c>
      <c r="I5021" t="s">
        <v>129</v>
      </c>
      <c r="J5021" t="s">
        <v>130</v>
      </c>
      <c r="K5021" t="s">
        <v>131</v>
      </c>
      <c r="L5021" t="s">
        <v>14593</v>
      </c>
      <c r="M5021" t="s">
        <v>14594</v>
      </c>
      <c r="N5021">
        <v>0.79916666599999997</v>
      </c>
      <c r="O5021">
        <v>0</v>
      </c>
      <c r="P5021">
        <v>7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5.5941669999999997</v>
      </c>
      <c r="W5021">
        <v>0</v>
      </c>
      <c r="X5021">
        <v>0</v>
      </c>
      <c r="Y5021">
        <v>0</v>
      </c>
      <c r="Z5021">
        <v>0</v>
      </c>
    </row>
    <row r="5022" spans="1:26" x14ac:dyDescent="0.25">
      <c r="A5022">
        <v>2181636</v>
      </c>
      <c r="B5022">
        <v>1</v>
      </c>
      <c r="C5022" t="s">
        <v>76</v>
      </c>
      <c r="D5022" t="s">
        <v>94</v>
      </c>
      <c r="E5022" t="s">
        <v>126</v>
      </c>
      <c r="F5022" t="s">
        <v>14595</v>
      </c>
      <c r="G5022" t="s">
        <v>128</v>
      </c>
      <c r="H5022" t="s">
        <v>46</v>
      </c>
      <c r="I5022" t="s">
        <v>129</v>
      </c>
      <c r="J5022" t="s">
        <v>130</v>
      </c>
      <c r="K5022" t="s">
        <v>131</v>
      </c>
      <c r="L5022" t="s">
        <v>14596</v>
      </c>
      <c r="M5022" t="s">
        <v>14597</v>
      </c>
      <c r="N5022">
        <v>1.6455555550000001</v>
      </c>
      <c r="O5022">
        <v>0</v>
      </c>
      <c r="P5022">
        <v>0</v>
      </c>
      <c r="Q5022">
        <v>0</v>
      </c>
      <c r="R5022">
        <v>14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23.037777999999999</v>
      </c>
      <c r="Y5022">
        <v>0</v>
      </c>
      <c r="Z5022">
        <v>0</v>
      </c>
    </row>
    <row r="5023" spans="1:26" x14ac:dyDescent="0.25">
      <c r="A5023">
        <v>2181641</v>
      </c>
      <c r="B5023">
        <v>1</v>
      </c>
      <c r="C5023" t="s">
        <v>76</v>
      </c>
      <c r="D5023" t="s">
        <v>88</v>
      </c>
      <c r="E5023" t="s">
        <v>126</v>
      </c>
      <c r="F5023" t="s">
        <v>14598</v>
      </c>
      <c r="G5023" t="s">
        <v>163</v>
      </c>
      <c r="H5023" t="s">
        <v>46</v>
      </c>
      <c r="I5023" t="s">
        <v>129</v>
      </c>
      <c r="J5023" t="s">
        <v>130</v>
      </c>
      <c r="K5023" t="s">
        <v>131</v>
      </c>
      <c r="L5023" t="s">
        <v>14599</v>
      </c>
      <c r="M5023" t="s">
        <v>14600</v>
      </c>
      <c r="N5023">
        <v>2.036944444</v>
      </c>
      <c r="O5023">
        <v>0</v>
      </c>
      <c r="P5023">
        <v>98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199.62055599999999</v>
      </c>
      <c r="W5023">
        <v>0</v>
      </c>
      <c r="X5023">
        <v>0</v>
      </c>
      <c r="Y5023">
        <v>0</v>
      </c>
      <c r="Z5023">
        <v>0</v>
      </c>
    </row>
    <row r="5024" spans="1:26" x14ac:dyDescent="0.25">
      <c r="A5024">
        <v>2181643</v>
      </c>
      <c r="B5024">
        <v>1</v>
      </c>
      <c r="C5024" t="s">
        <v>76</v>
      </c>
      <c r="D5024" t="s">
        <v>90</v>
      </c>
      <c r="E5024" t="s">
        <v>181</v>
      </c>
      <c r="F5024" t="s">
        <v>14601</v>
      </c>
      <c r="G5024" t="s">
        <v>194</v>
      </c>
      <c r="H5024" t="s">
        <v>46</v>
      </c>
      <c r="I5024" t="s">
        <v>129</v>
      </c>
      <c r="J5024" t="s">
        <v>130</v>
      </c>
      <c r="K5024" t="s">
        <v>131</v>
      </c>
      <c r="L5024" t="s">
        <v>14602</v>
      </c>
      <c r="M5024" t="s">
        <v>14603</v>
      </c>
      <c r="N5024">
        <v>5.5155555549999997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1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5.5155560000000001</v>
      </c>
    </row>
    <row r="5025" spans="1:26" x14ac:dyDescent="0.25">
      <c r="A5025">
        <v>2181642</v>
      </c>
      <c r="B5025">
        <v>1</v>
      </c>
      <c r="C5025" t="s">
        <v>76</v>
      </c>
      <c r="D5025" t="s">
        <v>78</v>
      </c>
      <c r="E5025" t="s">
        <v>126</v>
      </c>
      <c r="F5025" t="s">
        <v>3406</v>
      </c>
      <c r="G5025" t="s">
        <v>128</v>
      </c>
      <c r="H5025" t="s">
        <v>46</v>
      </c>
      <c r="I5025" t="s">
        <v>129</v>
      </c>
      <c r="J5025" t="s">
        <v>130</v>
      </c>
      <c r="K5025" t="s">
        <v>131</v>
      </c>
      <c r="L5025" t="s">
        <v>14604</v>
      </c>
      <c r="M5025" t="s">
        <v>14605</v>
      </c>
      <c r="N5025">
        <v>3.2152777769999998</v>
      </c>
      <c r="O5025">
        <v>0</v>
      </c>
      <c r="P5025">
        <v>91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292.59027800000001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2181639</v>
      </c>
      <c r="B5026">
        <v>1</v>
      </c>
      <c r="C5026" t="s">
        <v>77</v>
      </c>
      <c r="D5026" t="s">
        <v>124</v>
      </c>
      <c r="E5026" t="s">
        <v>181</v>
      </c>
      <c r="F5026" t="s">
        <v>9234</v>
      </c>
      <c r="G5026" t="s">
        <v>183</v>
      </c>
      <c r="H5026" t="s">
        <v>46</v>
      </c>
      <c r="I5026" t="s">
        <v>129</v>
      </c>
      <c r="J5026" t="s">
        <v>130</v>
      </c>
      <c r="K5026" t="s">
        <v>131</v>
      </c>
      <c r="L5026" t="s">
        <v>14606</v>
      </c>
      <c r="M5026" t="s">
        <v>14607</v>
      </c>
      <c r="N5026">
        <v>4.5769444439999996</v>
      </c>
      <c r="O5026">
        <v>0</v>
      </c>
      <c r="P5026">
        <v>14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64.077222000000006</v>
      </c>
      <c r="W5026">
        <v>0</v>
      </c>
      <c r="X5026">
        <v>0</v>
      </c>
      <c r="Y5026">
        <v>0</v>
      </c>
      <c r="Z5026">
        <v>0</v>
      </c>
    </row>
    <row r="5027" spans="1:26" x14ac:dyDescent="0.25">
      <c r="A5027">
        <v>2181662</v>
      </c>
      <c r="B5027">
        <v>1</v>
      </c>
      <c r="C5027" t="s">
        <v>77</v>
      </c>
      <c r="D5027" t="s">
        <v>112</v>
      </c>
      <c r="E5027" t="s">
        <v>134</v>
      </c>
      <c r="F5027" t="s">
        <v>14608</v>
      </c>
      <c r="G5027" t="s">
        <v>145</v>
      </c>
      <c r="H5027" t="s">
        <v>47</v>
      </c>
      <c r="I5027" t="s">
        <v>129</v>
      </c>
      <c r="J5027" t="s">
        <v>130</v>
      </c>
      <c r="K5027" t="s">
        <v>131</v>
      </c>
      <c r="L5027" t="s">
        <v>14609</v>
      </c>
      <c r="M5027" t="s">
        <v>14610</v>
      </c>
      <c r="N5027">
        <v>0.86305555499999997</v>
      </c>
      <c r="O5027">
        <v>0</v>
      </c>
      <c r="P5027">
        <v>0</v>
      </c>
      <c r="Q5027">
        <v>7</v>
      </c>
      <c r="R5027">
        <v>900</v>
      </c>
      <c r="S5027">
        <v>0</v>
      </c>
      <c r="T5027">
        <v>11</v>
      </c>
      <c r="U5027">
        <v>0</v>
      </c>
      <c r="V5027">
        <v>0</v>
      </c>
      <c r="W5027">
        <v>6.0413889999999997</v>
      </c>
      <c r="X5027">
        <v>776.75</v>
      </c>
      <c r="Y5027">
        <v>0</v>
      </c>
      <c r="Z5027">
        <v>9.4936109999999996</v>
      </c>
    </row>
    <row r="5028" spans="1:26" x14ac:dyDescent="0.25">
      <c r="A5028">
        <v>2181645</v>
      </c>
      <c r="B5028">
        <v>1</v>
      </c>
      <c r="C5028" t="s">
        <v>76</v>
      </c>
      <c r="D5028" t="s">
        <v>90</v>
      </c>
      <c r="E5028" t="s">
        <v>181</v>
      </c>
      <c r="F5028" t="s">
        <v>14611</v>
      </c>
      <c r="G5028" t="s">
        <v>194</v>
      </c>
      <c r="H5028" t="s">
        <v>46</v>
      </c>
      <c r="I5028" t="s">
        <v>129</v>
      </c>
      <c r="J5028" t="s">
        <v>130</v>
      </c>
      <c r="K5028" t="s">
        <v>131</v>
      </c>
      <c r="L5028" t="s">
        <v>14612</v>
      </c>
      <c r="M5028" t="s">
        <v>14613</v>
      </c>
      <c r="N5028">
        <v>4.8483333330000002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1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4.8483330000000002</v>
      </c>
    </row>
    <row r="5029" spans="1:26" x14ac:dyDescent="0.25">
      <c r="A5029">
        <v>2181647</v>
      </c>
      <c r="B5029">
        <v>1</v>
      </c>
      <c r="C5029" t="s">
        <v>76</v>
      </c>
      <c r="D5029" t="s">
        <v>89</v>
      </c>
      <c r="E5029" t="s">
        <v>161</v>
      </c>
      <c r="F5029" t="s">
        <v>14614</v>
      </c>
      <c r="G5029" t="s">
        <v>402</v>
      </c>
      <c r="H5029" t="s">
        <v>46</v>
      </c>
      <c r="I5029" t="s">
        <v>129</v>
      </c>
      <c r="J5029" t="s">
        <v>130</v>
      </c>
      <c r="K5029" t="s">
        <v>131</v>
      </c>
      <c r="L5029" t="s">
        <v>14615</v>
      </c>
      <c r="M5029" t="s">
        <v>14616</v>
      </c>
      <c r="N5029">
        <v>3.9058333329999999</v>
      </c>
      <c r="O5029">
        <v>1</v>
      </c>
      <c r="P5029">
        <v>247</v>
      </c>
      <c r="Q5029">
        <v>0</v>
      </c>
      <c r="R5029">
        <v>0</v>
      </c>
      <c r="S5029">
        <v>0</v>
      </c>
      <c r="T5029">
        <v>0</v>
      </c>
      <c r="U5029">
        <v>3.9058329999999999</v>
      </c>
      <c r="V5029">
        <v>964.74083299999995</v>
      </c>
      <c r="W5029">
        <v>0</v>
      </c>
      <c r="X5029">
        <v>0</v>
      </c>
      <c r="Y5029">
        <v>0</v>
      </c>
      <c r="Z5029">
        <v>0</v>
      </c>
    </row>
    <row r="5030" spans="1:26" x14ac:dyDescent="0.25">
      <c r="A5030">
        <v>2181646</v>
      </c>
      <c r="B5030">
        <v>1</v>
      </c>
      <c r="C5030" t="s">
        <v>76</v>
      </c>
      <c r="D5030" t="s">
        <v>84</v>
      </c>
      <c r="E5030" t="s">
        <v>181</v>
      </c>
      <c r="F5030" t="s">
        <v>13781</v>
      </c>
      <c r="G5030" t="s">
        <v>183</v>
      </c>
      <c r="H5030" t="s">
        <v>46</v>
      </c>
      <c r="I5030" t="s">
        <v>129</v>
      </c>
      <c r="J5030" t="s">
        <v>130</v>
      </c>
      <c r="K5030" t="s">
        <v>131</v>
      </c>
      <c r="L5030" t="s">
        <v>14617</v>
      </c>
      <c r="M5030" t="s">
        <v>14618</v>
      </c>
      <c r="N5030">
        <v>6.85</v>
      </c>
      <c r="O5030">
        <v>0</v>
      </c>
      <c r="P5030">
        <v>11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75.349999999999994</v>
      </c>
      <c r="W5030">
        <v>0</v>
      </c>
      <c r="X5030">
        <v>0</v>
      </c>
      <c r="Y5030">
        <v>0</v>
      </c>
      <c r="Z5030">
        <v>0</v>
      </c>
    </row>
    <row r="5031" spans="1:26" x14ac:dyDescent="0.25">
      <c r="A5031">
        <v>2181648</v>
      </c>
      <c r="B5031">
        <v>1</v>
      </c>
      <c r="C5031" t="s">
        <v>77</v>
      </c>
      <c r="D5031" t="s">
        <v>118</v>
      </c>
      <c r="E5031" t="s">
        <v>143</v>
      </c>
      <c r="F5031" t="s">
        <v>14619</v>
      </c>
      <c r="G5031" t="s">
        <v>145</v>
      </c>
      <c r="H5031" t="s">
        <v>47</v>
      </c>
      <c r="I5031" t="s">
        <v>129</v>
      </c>
      <c r="J5031" t="s">
        <v>130</v>
      </c>
      <c r="K5031" t="s">
        <v>131</v>
      </c>
      <c r="L5031" t="s">
        <v>14620</v>
      </c>
      <c r="M5031" t="s">
        <v>14621</v>
      </c>
      <c r="N5031">
        <v>0.70361111099999996</v>
      </c>
      <c r="O5031">
        <v>1</v>
      </c>
      <c r="P5031">
        <v>90</v>
      </c>
      <c r="Q5031">
        <v>0</v>
      </c>
      <c r="R5031">
        <v>0</v>
      </c>
      <c r="S5031">
        <v>0</v>
      </c>
      <c r="T5031">
        <v>0</v>
      </c>
      <c r="U5031">
        <v>0.70361099999999999</v>
      </c>
      <c r="V5031">
        <v>63.325000000000003</v>
      </c>
      <c r="W5031">
        <v>0</v>
      </c>
      <c r="X5031">
        <v>0</v>
      </c>
      <c r="Y5031">
        <v>0</v>
      </c>
      <c r="Z5031">
        <v>0</v>
      </c>
    </row>
    <row r="5032" spans="1:26" x14ac:dyDescent="0.25">
      <c r="A5032">
        <v>2181651</v>
      </c>
      <c r="B5032">
        <v>1</v>
      </c>
      <c r="C5032" t="s">
        <v>76</v>
      </c>
      <c r="D5032" t="s">
        <v>99</v>
      </c>
      <c r="E5032" t="s">
        <v>181</v>
      </c>
      <c r="F5032" t="s">
        <v>14622</v>
      </c>
      <c r="G5032" t="s">
        <v>287</v>
      </c>
      <c r="H5032" t="s">
        <v>46</v>
      </c>
      <c r="I5032" t="s">
        <v>129</v>
      </c>
      <c r="J5032" t="s">
        <v>130</v>
      </c>
      <c r="K5032" t="s">
        <v>131</v>
      </c>
      <c r="L5032" t="s">
        <v>14623</v>
      </c>
      <c r="M5032" t="s">
        <v>14624</v>
      </c>
      <c r="N5032">
        <v>2.693888888</v>
      </c>
      <c r="O5032">
        <v>0</v>
      </c>
      <c r="P5032">
        <v>12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32.326667</v>
      </c>
      <c r="W5032">
        <v>0</v>
      </c>
      <c r="X5032">
        <v>0</v>
      </c>
      <c r="Y5032">
        <v>0</v>
      </c>
      <c r="Z5032">
        <v>0</v>
      </c>
    </row>
    <row r="5033" spans="1:26" x14ac:dyDescent="0.25">
      <c r="A5033">
        <v>2181650</v>
      </c>
      <c r="B5033">
        <v>1</v>
      </c>
      <c r="C5033" t="s">
        <v>76</v>
      </c>
      <c r="D5033" t="s">
        <v>81</v>
      </c>
      <c r="E5033" t="s">
        <v>181</v>
      </c>
      <c r="F5033" t="s">
        <v>14625</v>
      </c>
      <c r="G5033" t="s">
        <v>194</v>
      </c>
      <c r="H5033" t="s">
        <v>46</v>
      </c>
      <c r="I5033" t="s">
        <v>129</v>
      </c>
      <c r="J5033" t="s">
        <v>130</v>
      </c>
      <c r="K5033" t="s">
        <v>131</v>
      </c>
      <c r="L5033" t="s">
        <v>14626</v>
      </c>
      <c r="M5033" t="s">
        <v>14627</v>
      </c>
      <c r="N5033">
        <v>3.6744444440000001</v>
      </c>
      <c r="O5033">
        <v>0</v>
      </c>
      <c r="P5033">
        <v>1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3.6744439999999998</v>
      </c>
      <c r="W5033">
        <v>0</v>
      </c>
      <c r="X5033">
        <v>0</v>
      </c>
      <c r="Y5033">
        <v>0</v>
      </c>
      <c r="Z5033">
        <v>0</v>
      </c>
    </row>
    <row r="5034" spans="1:26" x14ac:dyDescent="0.25">
      <c r="A5034">
        <v>2181656</v>
      </c>
      <c r="B5034">
        <v>1</v>
      </c>
      <c r="C5034" t="s">
        <v>76</v>
      </c>
      <c r="D5034" t="s">
        <v>80</v>
      </c>
      <c r="E5034" t="s">
        <v>181</v>
      </c>
      <c r="F5034" t="s">
        <v>14628</v>
      </c>
      <c r="G5034" t="s">
        <v>183</v>
      </c>
      <c r="H5034" t="s">
        <v>46</v>
      </c>
      <c r="I5034" t="s">
        <v>129</v>
      </c>
      <c r="J5034" t="s">
        <v>130</v>
      </c>
      <c r="K5034" t="s">
        <v>131</v>
      </c>
      <c r="L5034" t="s">
        <v>14629</v>
      </c>
      <c r="M5034" t="s">
        <v>14630</v>
      </c>
      <c r="N5034">
        <v>4.3597222220000003</v>
      </c>
      <c r="O5034">
        <v>0</v>
      </c>
      <c r="P5034">
        <v>6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26.158332999999999</v>
      </c>
      <c r="W5034">
        <v>0</v>
      </c>
      <c r="X5034">
        <v>0</v>
      </c>
      <c r="Y5034">
        <v>0</v>
      </c>
      <c r="Z5034">
        <v>0</v>
      </c>
    </row>
    <row r="5035" spans="1:26" x14ac:dyDescent="0.25">
      <c r="A5035">
        <v>2181657</v>
      </c>
      <c r="B5035">
        <v>1</v>
      </c>
      <c r="C5035" t="s">
        <v>77</v>
      </c>
      <c r="D5035" t="s">
        <v>108</v>
      </c>
      <c r="E5035" t="s">
        <v>143</v>
      </c>
      <c r="F5035" t="s">
        <v>6026</v>
      </c>
      <c r="G5035" t="s">
        <v>145</v>
      </c>
      <c r="H5035" t="s">
        <v>47</v>
      </c>
      <c r="I5035" t="s">
        <v>129</v>
      </c>
      <c r="J5035" t="s">
        <v>130</v>
      </c>
      <c r="K5035" t="s">
        <v>131</v>
      </c>
      <c r="L5035" t="s">
        <v>14631</v>
      </c>
      <c r="M5035" t="s">
        <v>14632</v>
      </c>
      <c r="N5035">
        <v>2.321666666</v>
      </c>
      <c r="O5035">
        <v>1</v>
      </c>
      <c r="P5035">
        <v>56</v>
      </c>
      <c r="Q5035">
        <v>0</v>
      </c>
      <c r="R5035">
        <v>0</v>
      </c>
      <c r="S5035">
        <v>0</v>
      </c>
      <c r="T5035">
        <v>0</v>
      </c>
      <c r="U5035">
        <v>2.3216670000000001</v>
      </c>
      <c r="V5035">
        <v>130.01333299999999</v>
      </c>
      <c r="W5035">
        <v>0</v>
      </c>
      <c r="X5035">
        <v>0</v>
      </c>
      <c r="Y5035">
        <v>0</v>
      </c>
      <c r="Z5035">
        <v>0</v>
      </c>
    </row>
    <row r="5036" spans="1:26" x14ac:dyDescent="0.25">
      <c r="A5036">
        <v>2181658</v>
      </c>
      <c r="B5036">
        <v>1</v>
      </c>
      <c r="C5036" t="s">
        <v>76</v>
      </c>
      <c r="D5036" t="s">
        <v>102</v>
      </c>
      <c r="E5036" t="s">
        <v>126</v>
      </c>
      <c r="F5036" t="s">
        <v>219</v>
      </c>
      <c r="G5036" t="s">
        <v>128</v>
      </c>
      <c r="H5036" t="s">
        <v>46</v>
      </c>
      <c r="I5036" t="s">
        <v>129</v>
      </c>
      <c r="J5036" t="s">
        <v>130</v>
      </c>
      <c r="K5036" t="s">
        <v>131</v>
      </c>
      <c r="L5036" t="s">
        <v>14633</v>
      </c>
      <c r="M5036" t="s">
        <v>14634</v>
      </c>
      <c r="N5036">
        <v>1.099722222</v>
      </c>
      <c r="O5036">
        <v>0</v>
      </c>
      <c r="P5036">
        <v>4</v>
      </c>
      <c r="Q5036">
        <v>0</v>
      </c>
      <c r="R5036">
        <v>0</v>
      </c>
      <c r="S5036">
        <v>0</v>
      </c>
      <c r="T5036">
        <v>12</v>
      </c>
      <c r="U5036">
        <v>0</v>
      </c>
      <c r="V5036">
        <v>4.3988889999999996</v>
      </c>
      <c r="W5036">
        <v>0</v>
      </c>
      <c r="X5036">
        <v>0</v>
      </c>
      <c r="Y5036">
        <v>0</v>
      </c>
      <c r="Z5036">
        <v>13.196667</v>
      </c>
    </row>
    <row r="5037" spans="1:26" x14ac:dyDescent="0.25">
      <c r="A5037">
        <v>2181668</v>
      </c>
      <c r="B5037">
        <v>1</v>
      </c>
      <c r="C5037" t="s">
        <v>76</v>
      </c>
      <c r="D5037" t="s">
        <v>93</v>
      </c>
      <c r="E5037" t="s">
        <v>181</v>
      </c>
      <c r="F5037" t="s">
        <v>14635</v>
      </c>
      <c r="G5037" t="s">
        <v>194</v>
      </c>
      <c r="H5037" t="s">
        <v>46</v>
      </c>
      <c r="I5037" t="s">
        <v>129</v>
      </c>
      <c r="J5037" t="s">
        <v>130</v>
      </c>
      <c r="K5037" t="s">
        <v>131</v>
      </c>
      <c r="L5037" t="s">
        <v>14636</v>
      </c>
      <c r="M5037" t="s">
        <v>14637</v>
      </c>
      <c r="N5037">
        <v>5.0144444439999996</v>
      </c>
      <c r="O5037">
        <v>0</v>
      </c>
      <c r="P5037">
        <v>1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5.0144440000000001</v>
      </c>
      <c r="W5037">
        <v>0</v>
      </c>
      <c r="X5037">
        <v>0</v>
      </c>
      <c r="Y5037">
        <v>0</v>
      </c>
      <c r="Z5037">
        <v>0</v>
      </c>
    </row>
    <row r="5038" spans="1:26" x14ac:dyDescent="0.25">
      <c r="A5038">
        <v>2181669</v>
      </c>
      <c r="B5038">
        <v>1</v>
      </c>
      <c r="C5038" t="s">
        <v>76</v>
      </c>
      <c r="D5038" t="s">
        <v>93</v>
      </c>
      <c r="E5038" t="s">
        <v>181</v>
      </c>
      <c r="F5038" t="s">
        <v>12407</v>
      </c>
      <c r="G5038" t="s">
        <v>194</v>
      </c>
      <c r="H5038" t="s">
        <v>46</v>
      </c>
      <c r="I5038" t="s">
        <v>129</v>
      </c>
      <c r="J5038" t="s">
        <v>130</v>
      </c>
      <c r="K5038" t="s">
        <v>131</v>
      </c>
      <c r="L5038" t="s">
        <v>14638</v>
      </c>
      <c r="M5038" t="s">
        <v>14639</v>
      </c>
      <c r="N5038">
        <v>1.0900000000000001</v>
      </c>
      <c r="O5038">
        <v>0</v>
      </c>
      <c r="P5038">
        <v>1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1.0900000000000001</v>
      </c>
      <c r="W5038">
        <v>0</v>
      </c>
      <c r="X5038">
        <v>0</v>
      </c>
      <c r="Y5038">
        <v>0</v>
      </c>
      <c r="Z5038">
        <v>0</v>
      </c>
    </row>
    <row r="5039" spans="1:26" x14ac:dyDescent="0.25">
      <c r="A5039">
        <v>2181660</v>
      </c>
      <c r="B5039">
        <v>1</v>
      </c>
      <c r="C5039" t="s">
        <v>77</v>
      </c>
      <c r="D5039" t="s">
        <v>123</v>
      </c>
      <c r="E5039" t="s">
        <v>161</v>
      </c>
      <c r="F5039" t="s">
        <v>14640</v>
      </c>
      <c r="G5039" t="s">
        <v>140</v>
      </c>
      <c r="H5039" t="s">
        <v>46</v>
      </c>
      <c r="I5039" t="s">
        <v>129</v>
      </c>
      <c r="J5039" t="s">
        <v>130</v>
      </c>
      <c r="K5039" t="s">
        <v>131</v>
      </c>
      <c r="L5039" t="s">
        <v>14641</v>
      </c>
      <c r="M5039" t="s">
        <v>14642</v>
      </c>
      <c r="N5039">
        <v>5.2922222220000004</v>
      </c>
      <c r="O5039">
        <v>1</v>
      </c>
      <c r="P5039">
        <v>382</v>
      </c>
      <c r="Q5039">
        <v>0</v>
      </c>
      <c r="R5039">
        <v>0</v>
      </c>
      <c r="S5039">
        <v>0</v>
      </c>
      <c r="T5039">
        <v>0</v>
      </c>
      <c r="U5039">
        <v>5.2922219999999998</v>
      </c>
      <c r="V5039">
        <v>2021.6288890000001</v>
      </c>
      <c r="W5039">
        <v>0</v>
      </c>
      <c r="X5039">
        <v>0</v>
      </c>
      <c r="Y5039">
        <v>0</v>
      </c>
      <c r="Z5039">
        <v>0</v>
      </c>
    </row>
    <row r="5040" spans="1:26" x14ac:dyDescent="0.25">
      <c r="A5040">
        <v>2181661</v>
      </c>
      <c r="B5040">
        <v>1</v>
      </c>
      <c r="C5040" t="s">
        <v>76</v>
      </c>
      <c r="D5040" t="s">
        <v>90</v>
      </c>
      <c r="E5040" t="s">
        <v>181</v>
      </c>
      <c r="F5040" t="s">
        <v>14643</v>
      </c>
      <c r="G5040" t="s">
        <v>287</v>
      </c>
      <c r="H5040" t="s">
        <v>46</v>
      </c>
      <c r="I5040" t="s">
        <v>129</v>
      </c>
      <c r="J5040" t="s">
        <v>130</v>
      </c>
      <c r="K5040" t="s">
        <v>131</v>
      </c>
      <c r="L5040" t="s">
        <v>14644</v>
      </c>
      <c r="M5040" t="s">
        <v>14645</v>
      </c>
      <c r="N5040">
        <v>1.173333333</v>
      </c>
      <c r="O5040">
        <v>0</v>
      </c>
      <c r="P5040">
        <v>5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5.8666669999999996</v>
      </c>
      <c r="W5040">
        <v>0</v>
      </c>
      <c r="X5040">
        <v>0</v>
      </c>
      <c r="Y5040">
        <v>0</v>
      </c>
      <c r="Z5040">
        <v>0</v>
      </c>
    </row>
    <row r="5041" spans="1:26" x14ac:dyDescent="0.25">
      <c r="A5041">
        <v>2181667</v>
      </c>
      <c r="B5041">
        <v>1</v>
      </c>
      <c r="C5041" t="s">
        <v>76</v>
      </c>
      <c r="D5041" t="s">
        <v>89</v>
      </c>
      <c r="E5041" t="s">
        <v>186</v>
      </c>
      <c r="F5041" t="s">
        <v>12659</v>
      </c>
      <c r="G5041" t="s">
        <v>136</v>
      </c>
      <c r="H5041" t="s">
        <v>47</v>
      </c>
      <c r="I5041" t="s">
        <v>129</v>
      </c>
      <c r="J5041" t="s">
        <v>130</v>
      </c>
      <c r="K5041" t="s">
        <v>131</v>
      </c>
      <c r="L5041" t="s">
        <v>14646</v>
      </c>
      <c r="M5041" t="s">
        <v>14647</v>
      </c>
      <c r="N5041">
        <v>0.65638888799999995</v>
      </c>
      <c r="O5041">
        <v>18</v>
      </c>
      <c r="P5041">
        <v>101</v>
      </c>
      <c r="Q5041">
        <v>5</v>
      </c>
      <c r="R5041">
        <v>206</v>
      </c>
      <c r="S5041">
        <v>0</v>
      </c>
      <c r="T5041">
        <v>0</v>
      </c>
      <c r="U5041">
        <v>11.815</v>
      </c>
      <c r="V5041">
        <v>66.295277999999996</v>
      </c>
      <c r="W5041">
        <v>3.2819440000000002</v>
      </c>
      <c r="X5041">
        <v>135.21611100000001</v>
      </c>
      <c r="Y5041">
        <v>0</v>
      </c>
      <c r="Z5041">
        <v>0</v>
      </c>
    </row>
    <row r="5042" spans="1:26" x14ac:dyDescent="0.25">
      <c r="A5042">
        <v>2181675</v>
      </c>
      <c r="B5042">
        <v>1</v>
      </c>
      <c r="C5042" t="s">
        <v>76</v>
      </c>
      <c r="D5042" t="s">
        <v>101</v>
      </c>
      <c r="E5042" t="s">
        <v>718</v>
      </c>
      <c r="F5042" t="s">
        <v>14648</v>
      </c>
      <c r="G5042" t="s">
        <v>128</v>
      </c>
      <c r="H5042" t="s">
        <v>46</v>
      </c>
      <c r="I5042" t="s">
        <v>129</v>
      </c>
      <c r="J5042" t="s">
        <v>130</v>
      </c>
      <c r="K5042" t="s">
        <v>131</v>
      </c>
      <c r="L5042" t="s">
        <v>14649</v>
      </c>
      <c r="M5042" t="s">
        <v>14650</v>
      </c>
      <c r="N5042">
        <v>2.2830555549999998</v>
      </c>
      <c r="O5042">
        <v>0</v>
      </c>
      <c r="P5042">
        <v>40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91.322221999999996</v>
      </c>
      <c r="W5042">
        <v>0</v>
      </c>
      <c r="X5042">
        <v>0</v>
      </c>
      <c r="Y5042">
        <v>0</v>
      </c>
      <c r="Z5042">
        <v>0</v>
      </c>
    </row>
    <row r="5043" spans="1:26" x14ac:dyDescent="0.25">
      <c r="A5043">
        <v>2181672</v>
      </c>
      <c r="B5043">
        <v>1</v>
      </c>
      <c r="C5043" t="s">
        <v>77</v>
      </c>
      <c r="D5043" t="s">
        <v>123</v>
      </c>
      <c r="E5043" t="s">
        <v>126</v>
      </c>
      <c r="F5043" t="s">
        <v>14651</v>
      </c>
      <c r="G5043" t="s">
        <v>128</v>
      </c>
      <c r="H5043" t="s">
        <v>46</v>
      </c>
      <c r="I5043" t="s">
        <v>129</v>
      </c>
      <c r="J5043" t="s">
        <v>130</v>
      </c>
      <c r="K5043" t="s">
        <v>131</v>
      </c>
      <c r="L5043" t="s">
        <v>14652</v>
      </c>
      <c r="M5043" t="s">
        <v>14653</v>
      </c>
      <c r="N5043">
        <v>2.5944444440000001</v>
      </c>
      <c r="O5043">
        <v>0</v>
      </c>
      <c r="P5043">
        <v>11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28.538889000000001</v>
      </c>
      <c r="W5043">
        <v>0</v>
      </c>
      <c r="X5043">
        <v>0</v>
      </c>
      <c r="Y5043">
        <v>0</v>
      </c>
      <c r="Z5043">
        <v>0</v>
      </c>
    </row>
    <row r="5044" spans="1:26" x14ac:dyDescent="0.25">
      <c r="A5044">
        <v>2181677</v>
      </c>
      <c r="B5044">
        <v>1</v>
      </c>
      <c r="C5044" t="s">
        <v>76</v>
      </c>
      <c r="D5044" t="s">
        <v>80</v>
      </c>
      <c r="E5044" t="s">
        <v>143</v>
      </c>
      <c r="F5044" t="s">
        <v>14654</v>
      </c>
      <c r="G5044" t="s">
        <v>1273</v>
      </c>
      <c r="H5044" t="s">
        <v>47</v>
      </c>
      <c r="I5044" t="s">
        <v>129</v>
      </c>
      <c r="J5044" t="s">
        <v>130</v>
      </c>
      <c r="K5044" t="s">
        <v>131</v>
      </c>
      <c r="L5044" t="s">
        <v>14655</v>
      </c>
      <c r="M5044" t="s">
        <v>14656</v>
      </c>
      <c r="N5044">
        <v>0.60055555500000002</v>
      </c>
      <c r="O5044">
        <v>1</v>
      </c>
      <c r="P5044">
        <v>526</v>
      </c>
      <c r="Q5044">
        <v>0</v>
      </c>
      <c r="R5044">
        <v>0</v>
      </c>
      <c r="S5044">
        <v>0</v>
      </c>
      <c r="T5044">
        <v>0</v>
      </c>
      <c r="U5044">
        <v>0.60055599999999998</v>
      </c>
      <c r="V5044">
        <v>315.892222</v>
      </c>
      <c r="W5044">
        <v>0</v>
      </c>
      <c r="X5044">
        <v>0</v>
      </c>
      <c r="Y5044">
        <v>0</v>
      </c>
      <c r="Z5044">
        <v>0</v>
      </c>
    </row>
    <row r="5045" spans="1:26" x14ac:dyDescent="0.25">
      <c r="A5045">
        <v>2181678</v>
      </c>
      <c r="B5045">
        <v>1</v>
      </c>
      <c r="C5045" t="s">
        <v>77</v>
      </c>
      <c r="D5045" t="s">
        <v>118</v>
      </c>
      <c r="E5045" t="s">
        <v>186</v>
      </c>
      <c r="F5045" t="s">
        <v>4459</v>
      </c>
      <c r="G5045" t="s">
        <v>136</v>
      </c>
      <c r="H5045" t="s">
        <v>47</v>
      </c>
      <c r="I5045" t="s">
        <v>129</v>
      </c>
      <c r="J5045" t="s">
        <v>130</v>
      </c>
      <c r="K5045" t="s">
        <v>131</v>
      </c>
      <c r="L5045" t="s">
        <v>14657</v>
      </c>
      <c r="M5045" t="s">
        <v>14658</v>
      </c>
      <c r="N5045">
        <v>0.32638888799999999</v>
      </c>
      <c r="O5045">
        <v>76</v>
      </c>
      <c r="P5045">
        <v>550</v>
      </c>
      <c r="Q5045">
        <v>0</v>
      </c>
      <c r="R5045">
        <v>0</v>
      </c>
      <c r="S5045">
        <v>52</v>
      </c>
      <c r="T5045">
        <v>372</v>
      </c>
      <c r="U5045">
        <v>24.805554999999998</v>
      </c>
      <c r="V5045">
        <v>179.51388800000001</v>
      </c>
      <c r="W5045">
        <v>0</v>
      </c>
      <c r="X5045">
        <v>0</v>
      </c>
      <c r="Y5045">
        <v>16.972221999999999</v>
      </c>
      <c r="Z5045">
        <v>121.41666600000001</v>
      </c>
    </row>
    <row r="5046" spans="1:26" x14ac:dyDescent="0.25">
      <c r="A5046">
        <v>2181688</v>
      </c>
      <c r="B5046">
        <v>1</v>
      </c>
      <c r="C5046" t="s">
        <v>77</v>
      </c>
      <c r="D5046" t="s">
        <v>108</v>
      </c>
      <c r="E5046" t="s">
        <v>181</v>
      </c>
      <c r="F5046" t="s">
        <v>14659</v>
      </c>
      <c r="G5046" t="s">
        <v>194</v>
      </c>
      <c r="H5046" t="s">
        <v>46</v>
      </c>
      <c r="I5046" t="s">
        <v>129</v>
      </c>
      <c r="J5046" t="s">
        <v>130</v>
      </c>
      <c r="K5046" t="s">
        <v>131</v>
      </c>
      <c r="L5046" t="s">
        <v>14660</v>
      </c>
      <c r="M5046" t="s">
        <v>14661</v>
      </c>
      <c r="N5046">
        <v>2.9738888879999998</v>
      </c>
      <c r="O5046">
        <v>0</v>
      </c>
      <c r="P5046">
        <v>1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2.9738889999999998</v>
      </c>
      <c r="W5046">
        <v>0</v>
      </c>
      <c r="X5046">
        <v>0</v>
      </c>
      <c r="Y5046">
        <v>0</v>
      </c>
      <c r="Z5046">
        <v>0</v>
      </c>
    </row>
    <row r="5047" spans="1:26" x14ac:dyDescent="0.25">
      <c r="A5047">
        <v>2181682</v>
      </c>
      <c r="B5047">
        <v>1</v>
      </c>
      <c r="C5047" t="s">
        <v>76</v>
      </c>
      <c r="D5047" t="s">
        <v>88</v>
      </c>
      <c r="E5047" t="s">
        <v>181</v>
      </c>
      <c r="F5047" t="s">
        <v>14662</v>
      </c>
      <c r="G5047" t="s">
        <v>163</v>
      </c>
      <c r="H5047" t="s">
        <v>46</v>
      </c>
      <c r="I5047" t="s">
        <v>129</v>
      </c>
      <c r="J5047" t="s">
        <v>130</v>
      </c>
      <c r="K5047" t="s">
        <v>131</v>
      </c>
      <c r="L5047" t="s">
        <v>14663</v>
      </c>
      <c r="M5047" t="s">
        <v>14664</v>
      </c>
      <c r="N5047">
        <v>0.65472222199999996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0.65472200000000003</v>
      </c>
      <c r="W5047">
        <v>0</v>
      </c>
      <c r="X5047">
        <v>0</v>
      </c>
      <c r="Y5047">
        <v>0</v>
      </c>
      <c r="Z5047">
        <v>0</v>
      </c>
    </row>
    <row r="5048" spans="1:26" x14ac:dyDescent="0.25">
      <c r="A5048">
        <v>2181684</v>
      </c>
      <c r="B5048">
        <v>1</v>
      </c>
      <c r="C5048" t="s">
        <v>76</v>
      </c>
      <c r="D5048" t="s">
        <v>96</v>
      </c>
      <c r="E5048" t="s">
        <v>181</v>
      </c>
      <c r="F5048" t="s">
        <v>14665</v>
      </c>
      <c r="G5048" t="s">
        <v>287</v>
      </c>
      <c r="H5048" t="s">
        <v>46</v>
      </c>
      <c r="I5048" t="s">
        <v>129</v>
      </c>
      <c r="J5048" t="s">
        <v>130</v>
      </c>
      <c r="K5048" t="s">
        <v>131</v>
      </c>
      <c r="L5048" t="s">
        <v>14666</v>
      </c>
      <c r="M5048" t="s">
        <v>14667</v>
      </c>
      <c r="N5048">
        <v>3.292777777</v>
      </c>
      <c r="O5048">
        <v>0</v>
      </c>
      <c r="P5048">
        <v>4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13.171111</v>
      </c>
      <c r="W5048">
        <v>0</v>
      </c>
      <c r="X5048">
        <v>0</v>
      </c>
      <c r="Y5048">
        <v>0</v>
      </c>
      <c r="Z5048">
        <v>0</v>
      </c>
    </row>
    <row r="5049" spans="1:26" x14ac:dyDescent="0.25">
      <c r="A5049">
        <v>2181687</v>
      </c>
      <c r="B5049">
        <v>1</v>
      </c>
      <c r="C5049" t="s">
        <v>76</v>
      </c>
      <c r="D5049" t="s">
        <v>103</v>
      </c>
      <c r="E5049" t="s">
        <v>181</v>
      </c>
      <c r="F5049" t="s">
        <v>14668</v>
      </c>
      <c r="G5049" t="s">
        <v>183</v>
      </c>
      <c r="H5049" t="s">
        <v>46</v>
      </c>
      <c r="I5049" t="s">
        <v>129</v>
      </c>
      <c r="J5049" t="s">
        <v>130</v>
      </c>
      <c r="K5049" t="s">
        <v>131</v>
      </c>
      <c r="L5049" t="s">
        <v>14669</v>
      </c>
      <c r="M5049" t="s">
        <v>14670</v>
      </c>
      <c r="N5049">
        <v>2.1586111109999999</v>
      </c>
      <c r="O5049">
        <v>0</v>
      </c>
      <c r="P5049">
        <v>0</v>
      </c>
      <c r="Q5049">
        <v>0</v>
      </c>
      <c r="R5049">
        <v>7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15.110277999999999</v>
      </c>
      <c r="Y5049">
        <v>0</v>
      </c>
      <c r="Z5049">
        <v>0</v>
      </c>
    </row>
    <row r="5050" spans="1:26" x14ac:dyDescent="0.25">
      <c r="A5050">
        <v>2181693</v>
      </c>
      <c r="B5050">
        <v>1</v>
      </c>
      <c r="C5050" t="s">
        <v>76</v>
      </c>
      <c r="D5050" t="s">
        <v>105</v>
      </c>
      <c r="E5050" t="s">
        <v>181</v>
      </c>
      <c r="F5050" t="s">
        <v>14671</v>
      </c>
      <c r="G5050" t="s">
        <v>194</v>
      </c>
      <c r="H5050" t="s">
        <v>46</v>
      </c>
      <c r="I5050" t="s">
        <v>129</v>
      </c>
      <c r="J5050" t="s">
        <v>130</v>
      </c>
      <c r="K5050" t="s">
        <v>131</v>
      </c>
      <c r="L5050" t="s">
        <v>14672</v>
      </c>
      <c r="M5050" t="s">
        <v>14673</v>
      </c>
      <c r="N5050">
        <v>1.4358333329999999</v>
      </c>
      <c r="O5050">
        <v>0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1.4358329999999999</v>
      </c>
      <c r="Y5050">
        <v>0</v>
      </c>
      <c r="Z5050">
        <v>0</v>
      </c>
    </row>
    <row r="5051" spans="1:26" x14ac:dyDescent="0.25">
      <c r="A5051">
        <v>2181692</v>
      </c>
      <c r="B5051">
        <v>1</v>
      </c>
      <c r="C5051" t="s">
        <v>76</v>
      </c>
      <c r="D5051" t="s">
        <v>89</v>
      </c>
      <c r="E5051" t="s">
        <v>126</v>
      </c>
      <c r="F5051" t="s">
        <v>14674</v>
      </c>
      <c r="G5051" t="s">
        <v>128</v>
      </c>
      <c r="H5051" t="s">
        <v>46</v>
      </c>
      <c r="I5051" t="s">
        <v>129</v>
      </c>
      <c r="J5051" t="s">
        <v>130</v>
      </c>
      <c r="K5051" t="s">
        <v>131</v>
      </c>
      <c r="L5051" t="s">
        <v>14675</v>
      </c>
      <c r="M5051" t="s">
        <v>14676</v>
      </c>
      <c r="N5051">
        <v>2.488611111</v>
      </c>
      <c r="O5051">
        <v>0</v>
      </c>
      <c r="P5051">
        <v>12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29.863333000000001</v>
      </c>
      <c r="W5051">
        <v>0</v>
      </c>
      <c r="X5051">
        <v>0</v>
      </c>
      <c r="Y5051">
        <v>0</v>
      </c>
      <c r="Z5051">
        <v>0</v>
      </c>
    </row>
    <row r="5052" spans="1:26" x14ac:dyDescent="0.25">
      <c r="A5052">
        <v>2181689</v>
      </c>
      <c r="B5052">
        <v>1</v>
      </c>
      <c r="C5052" t="s">
        <v>76</v>
      </c>
      <c r="D5052" t="s">
        <v>103</v>
      </c>
      <c r="E5052" t="s">
        <v>181</v>
      </c>
      <c r="F5052" t="s">
        <v>14677</v>
      </c>
      <c r="G5052" t="s">
        <v>183</v>
      </c>
      <c r="H5052" t="s">
        <v>46</v>
      </c>
      <c r="I5052" t="s">
        <v>129</v>
      </c>
      <c r="J5052" t="s">
        <v>130</v>
      </c>
      <c r="K5052" t="s">
        <v>131</v>
      </c>
      <c r="L5052" t="s">
        <v>14678</v>
      </c>
      <c r="M5052" t="s">
        <v>14679</v>
      </c>
      <c r="N5052">
        <v>3.1472222219999999</v>
      </c>
      <c r="O5052">
        <v>0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3.1472220000000002</v>
      </c>
      <c r="Y5052">
        <v>0</v>
      </c>
      <c r="Z5052">
        <v>0</v>
      </c>
    </row>
    <row r="5053" spans="1:26" x14ac:dyDescent="0.25">
      <c r="A5053">
        <v>2181690</v>
      </c>
      <c r="B5053">
        <v>1</v>
      </c>
      <c r="C5053" t="s">
        <v>76</v>
      </c>
      <c r="D5053" t="s">
        <v>101</v>
      </c>
      <c r="E5053" t="s">
        <v>161</v>
      </c>
      <c r="F5053" t="s">
        <v>11635</v>
      </c>
      <c r="G5053" t="s">
        <v>402</v>
      </c>
      <c r="H5053" t="s">
        <v>46</v>
      </c>
      <c r="I5053" t="s">
        <v>129</v>
      </c>
      <c r="J5053" t="s">
        <v>130</v>
      </c>
      <c r="K5053" t="s">
        <v>131</v>
      </c>
      <c r="L5053" t="s">
        <v>14680</v>
      </c>
      <c r="M5053" t="s">
        <v>14681</v>
      </c>
      <c r="N5053">
        <v>1.0925</v>
      </c>
      <c r="O5053">
        <v>1</v>
      </c>
      <c r="P5053">
        <v>444</v>
      </c>
      <c r="Q5053">
        <v>0</v>
      </c>
      <c r="R5053">
        <v>0</v>
      </c>
      <c r="S5053">
        <v>0</v>
      </c>
      <c r="T5053">
        <v>0</v>
      </c>
      <c r="U5053">
        <v>1.0925</v>
      </c>
      <c r="V5053">
        <v>485.07</v>
      </c>
      <c r="W5053">
        <v>0</v>
      </c>
      <c r="X5053">
        <v>0</v>
      </c>
      <c r="Y5053">
        <v>0</v>
      </c>
      <c r="Z5053">
        <v>0</v>
      </c>
    </row>
    <row r="5054" spans="1:26" x14ac:dyDescent="0.25">
      <c r="A5054">
        <v>2181691</v>
      </c>
      <c r="B5054">
        <v>1</v>
      </c>
      <c r="C5054" t="s">
        <v>76</v>
      </c>
      <c r="D5054" t="s">
        <v>92</v>
      </c>
      <c r="E5054" t="s">
        <v>181</v>
      </c>
      <c r="F5054" t="s">
        <v>14682</v>
      </c>
      <c r="G5054" t="s">
        <v>163</v>
      </c>
      <c r="H5054" t="s">
        <v>46</v>
      </c>
      <c r="I5054" t="s">
        <v>129</v>
      </c>
      <c r="J5054" t="s">
        <v>130</v>
      </c>
      <c r="K5054" t="s">
        <v>131</v>
      </c>
      <c r="L5054" t="s">
        <v>14683</v>
      </c>
      <c r="M5054" t="s">
        <v>14684</v>
      </c>
      <c r="N5054">
        <v>3.08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1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3.08</v>
      </c>
    </row>
    <row r="5055" spans="1:26" x14ac:dyDescent="0.25">
      <c r="A5055">
        <v>2181703</v>
      </c>
      <c r="B5055">
        <v>1</v>
      </c>
      <c r="C5055" t="s">
        <v>76</v>
      </c>
      <c r="D5055" t="s">
        <v>90</v>
      </c>
      <c r="E5055" t="s">
        <v>181</v>
      </c>
      <c r="F5055" t="s">
        <v>14685</v>
      </c>
      <c r="G5055" t="s">
        <v>194</v>
      </c>
      <c r="H5055" t="s">
        <v>46</v>
      </c>
      <c r="I5055" t="s">
        <v>129</v>
      </c>
      <c r="J5055" t="s">
        <v>130</v>
      </c>
      <c r="K5055" t="s">
        <v>131</v>
      </c>
      <c r="L5055" t="s">
        <v>14686</v>
      </c>
      <c r="M5055" t="s">
        <v>14687</v>
      </c>
      <c r="N5055">
        <v>1.1483333330000001</v>
      </c>
      <c r="O5055">
        <v>0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1.148333</v>
      </c>
      <c r="Y5055">
        <v>0</v>
      </c>
      <c r="Z5055">
        <v>0</v>
      </c>
    </row>
    <row r="5056" spans="1:26" x14ac:dyDescent="0.25">
      <c r="A5056">
        <v>2181694</v>
      </c>
      <c r="B5056">
        <v>1</v>
      </c>
      <c r="C5056" t="s">
        <v>76</v>
      </c>
      <c r="D5056" t="s">
        <v>81</v>
      </c>
      <c r="E5056" t="s">
        <v>181</v>
      </c>
      <c r="F5056" t="s">
        <v>14220</v>
      </c>
      <c r="G5056" t="s">
        <v>183</v>
      </c>
      <c r="H5056" t="s">
        <v>46</v>
      </c>
      <c r="I5056" t="s">
        <v>129</v>
      </c>
      <c r="J5056" t="s">
        <v>130</v>
      </c>
      <c r="K5056" t="s">
        <v>131</v>
      </c>
      <c r="L5056" t="s">
        <v>14688</v>
      </c>
      <c r="M5056" t="s">
        <v>14689</v>
      </c>
      <c r="N5056">
        <v>0.78055555499999996</v>
      </c>
      <c r="O5056">
        <v>0</v>
      </c>
      <c r="P5056">
        <v>12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9.3666669999999996</v>
      </c>
      <c r="W5056">
        <v>0</v>
      </c>
      <c r="X5056">
        <v>0</v>
      </c>
      <c r="Y5056">
        <v>0</v>
      </c>
      <c r="Z5056">
        <v>0</v>
      </c>
    </row>
    <row r="5057" spans="1:26" x14ac:dyDescent="0.25">
      <c r="A5057">
        <v>2181697</v>
      </c>
      <c r="B5057">
        <v>1</v>
      </c>
      <c r="C5057" t="s">
        <v>76</v>
      </c>
      <c r="D5057" t="s">
        <v>78</v>
      </c>
      <c r="E5057" t="s">
        <v>161</v>
      </c>
      <c r="F5057" t="s">
        <v>14690</v>
      </c>
      <c r="G5057" t="s">
        <v>163</v>
      </c>
      <c r="H5057" t="s">
        <v>46</v>
      </c>
      <c r="I5057" t="s">
        <v>129</v>
      </c>
      <c r="J5057" t="s">
        <v>130</v>
      </c>
      <c r="K5057" t="s">
        <v>131</v>
      </c>
      <c r="L5057" t="s">
        <v>14572</v>
      </c>
      <c r="M5057" t="s">
        <v>14691</v>
      </c>
      <c r="N5057">
        <v>0.57416666599999999</v>
      </c>
      <c r="O5057">
        <v>1</v>
      </c>
      <c r="P5057">
        <v>437</v>
      </c>
      <c r="Q5057">
        <v>0</v>
      </c>
      <c r="R5057">
        <v>0</v>
      </c>
      <c r="S5057">
        <v>0</v>
      </c>
      <c r="T5057">
        <v>0</v>
      </c>
      <c r="U5057">
        <v>0.57416699999999998</v>
      </c>
      <c r="V5057">
        <v>250.910833</v>
      </c>
      <c r="W5057">
        <v>0</v>
      </c>
      <c r="X5057">
        <v>0</v>
      </c>
      <c r="Y5057">
        <v>0</v>
      </c>
      <c r="Z5057">
        <v>0</v>
      </c>
    </row>
    <row r="5058" spans="1:26" x14ac:dyDescent="0.25">
      <c r="A5058">
        <v>2181711</v>
      </c>
      <c r="B5058">
        <v>1</v>
      </c>
      <c r="C5058" t="s">
        <v>76</v>
      </c>
      <c r="D5058" t="s">
        <v>92</v>
      </c>
      <c r="E5058" t="s">
        <v>181</v>
      </c>
      <c r="F5058" t="s">
        <v>14692</v>
      </c>
      <c r="G5058" t="s">
        <v>194</v>
      </c>
      <c r="H5058" t="s">
        <v>46</v>
      </c>
      <c r="I5058" t="s">
        <v>129</v>
      </c>
      <c r="J5058" t="s">
        <v>130</v>
      </c>
      <c r="K5058" t="s">
        <v>131</v>
      </c>
      <c r="L5058" t="s">
        <v>14693</v>
      </c>
      <c r="M5058" t="s">
        <v>14694</v>
      </c>
      <c r="N5058">
        <v>6.7725</v>
      </c>
      <c r="O5058">
        <v>0</v>
      </c>
      <c r="P5058">
        <v>0</v>
      </c>
      <c r="Q5058">
        <v>0</v>
      </c>
      <c r="R5058">
        <v>2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13.545</v>
      </c>
      <c r="Y5058">
        <v>0</v>
      </c>
      <c r="Z5058">
        <v>0</v>
      </c>
    </row>
    <row r="5059" spans="1:26" x14ac:dyDescent="0.25">
      <c r="A5059">
        <v>2181708</v>
      </c>
      <c r="B5059">
        <v>1</v>
      </c>
      <c r="C5059" t="s">
        <v>77</v>
      </c>
      <c r="D5059" t="s">
        <v>108</v>
      </c>
      <c r="E5059" t="s">
        <v>181</v>
      </c>
      <c r="F5059" t="s">
        <v>5484</v>
      </c>
      <c r="G5059" t="s">
        <v>194</v>
      </c>
      <c r="H5059" t="s">
        <v>46</v>
      </c>
      <c r="I5059" t="s">
        <v>129</v>
      </c>
      <c r="J5059" t="s">
        <v>130</v>
      </c>
      <c r="K5059" t="s">
        <v>131</v>
      </c>
      <c r="L5059" t="s">
        <v>14695</v>
      </c>
      <c r="M5059" t="s">
        <v>14696</v>
      </c>
      <c r="N5059">
        <v>3.324166666</v>
      </c>
      <c r="O5059">
        <v>0</v>
      </c>
      <c r="P5059">
        <v>1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3.3241670000000001</v>
      </c>
      <c r="W5059">
        <v>0</v>
      </c>
      <c r="X5059">
        <v>0</v>
      </c>
      <c r="Y5059">
        <v>0</v>
      </c>
      <c r="Z5059">
        <v>0</v>
      </c>
    </row>
    <row r="5060" spans="1:26" x14ac:dyDescent="0.25">
      <c r="A5060">
        <v>2181700</v>
      </c>
      <c r="B5060">
        <v>1</v>
      </c>
      <c r="C5060" t="s">
        <v>77</v>
      </c>
      <c r="D5060" t="s">
        <v>108</v>
      </c>
      <c r="E5060" t="s">
        <v>134</v>
      </c>
      <c r="F5060" t="s">
        <v>14697</v>
      </c>
      <c r="G5060" t="s">
        <v>136</v>
      </c>
      <c r="H5060" t="s">
        <v>47</v>
      </c>
      <c r="I5060" t="s">
        <v>283</v>
      </c>
      <c r="J5060" t="s">
        <v>130</v>
      </c>
      <c r="K5060" t="s">
        <v>131</v>
      </c>
      <c r="L5060" t="s">
        <v>14698</v>
      </c>
      <c r="M5060" t="s">
        <v>14699</v>
      </c>
      <c r="N5060">
        <v>1.1111111E-2</v>
      </c>
      <c r="O5060">
        <v>94</v>
      </c>
      <c r="P5060">
        <v>856</v>
      </c>
      <c r="Q5060">
        <v>0</v>
      </c>
      <c r="R5060">
        <v>0</v>
      </c>
      <c r="S5060">
        <v>80</v>
      </c>
      <c r="T5060">
        <v>1770</v>
      </c>
      <c r="U5060">
        <v>1.0444439999999999</v>
      </c>
      <c r="V5060">
        <v>9.5111109999999996</v>
      </c>
      <c r="W5060">
        <v>0</v>
      </c>
      <c r="X5060">
        <v>0</v>
      </c>
      <c r="Y5060">
        <v>0.88888900000000004</v>
      </c>
      <c r="Z5060">
        <v>19.666665999999999</v>
      </c>
    </row>
    <row r="5061" spans="1:26" x14ac:dyDescent="0.25">
      <c r="A5061">
        <v>2181709</v>
      </c>
      <c r="B5061">
        <v>1</v>
      </c>
      <c r="C5061" t="s">
        <v>77</v>
      </c>
      <c r="D5061" t="s">
        <v>109</v>
      </c>
      <c r="E5061" t="s">
        <v>161</v>
      </c>
      <c r="F5061" t="s">
        <v>14700</v>
      </c>
      <c r="G5061" t="s">
        <v>402</v>
      </c>
      <c r="H5061" t="s">
        <v>46</v>
      </c>
      <c r="I5061" t="s">
        <v>129</v>
      </c>
      <c r="J5061" t="s">
        <v>130</v>
      </c>
      <c r="K5061" t="s">
        <v>131</v>
      </c>
      <c r="L5061" t="s">
        <v>14701</v>
      </c>
      <c r="M5061" t="s">
        <v>14702</v>
      </c>
      <c r="N5061">
        <v>1.2338888880000001</v>
      </c>
      <c r="O5061">
        <v>1</v>
      </c>
      <c r="P5061">
        <v>40</v>
      </c>
      <c r="Q5061">
        <v>0</v>
      </c>
      <c r="R5061">
        <v>0</v>
      </c>
      <c r="S5061">
        <v>0</v>
      </c>
      <c r="T5061">
        <v>0</v>
      </c>
      <c r="U5061">
        <v>1.233889</v>
      </c>
      <c r="V5061">
        <v>49.355556</v>
      </c>
      <c r="W5061">
        <v>0</v>
      </c>
      <c r="X5061">
        <v>0</v>
      </c>
      <c r="Y5061">
        <v>0</v>
      </c>
      <c r="Z5061">
        <v>0</v>
      </c>
    </row>
    <row r="5062" spans="1:26" x14ac:dyDescent="0.25">
      <c r="A5062">
        <v>2181713</v>
      </c>
      <c r="B5062">
        <v>1</v>
      </c>
      <c r="C5062" t="s">
        <v>77</v>
      </c>
      <c r="D5062" t="s">
        <v>119</v>
      </c>
      <c r="E5062" t="s">
        <v>126</v>
      </c>
      <c r="F5062" t="s">
        <v>5638</v>
      </c>
      <c r="G5062" t="s">
        <v>128</v>
      </c>
      <c r="H5062" t="s">
        <v>46</v>
      </c>
      <c r="I5062" t="s">
        <v>129</v>
      </c>
      <c r="J5062" t="s">
        <v>130</v>
      </c>
      <c r="K5062" t="s">
        <v>131</v>
      </c>
      <c r="L5062" t="s">
        <v>14703</v>
      </c>
      <c r="M5062" t="s">
        <v>14704</v>
      </c>
      <c r="N5062">
        <v>1.348055555</v>
      </c>
      <c r="O5062">
        <v>0</v>
      </c>
      <c r="P5062">
        <v>65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87.623610999999997</v>
      </c>
      <c r="W5062">
        <v>0</v>
      </c>
      <c r="X5062">
        <v>0</v>
      </c>
      <c r="Y5062">
        <v>0</v>
      </c>
      <c r="Z5062">
        <v>0</v>
      </c>
    </row>
    <row r="5063" spans="1:26" x14ac:dyDescent="0.25">
      <c r="A5063">
        <v>2181715</v>
      </c>
      <c r="B5063">
        <v>1</v>
      </c>
      <c r="C5063" t="s">
        <v>77</v>
      </c>
      <c r="D5063" t="s">
        <v>108</v>
      </c>
      <c r="E5063" t="s">
        <v>181</v>
      </c>
      <c r="F5063" t="s">
        <v>14705</v>
      </c>
      <c r="G5063" t="s">
        <v>183</v>
      </c>
      <c r="H5063" t="s">
        <v>46</v>
      </c>
      <c r="I5063" t="s">
        <v>129</v>
      </c>
      <c r="J5063" t="s">
        <v>130</v>
      </c>
      <c r="K5063" t="s">
        <v>131</v>
      </c>
      <c r="L5063" t="s">
        <v>14706</v>
      </c>
      <c r="M5063" t="s">
        <v>14707</v>
      </c>
      <c r="N5063">
        <v>3.3805555549999999</v>
      </c>
      <c r="O5063">
        <v>0</v>
      </c>
      <c r="P5063">
        <v>4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13.522221999999999</v>
      </c>
      <c r="W5063">
        <v>0</v>
      </c>
      <c r="X5063">
        <v>0</v>
      </c>
      <c r="Y5063">
        <v>0</v>
      </c>
      <c r="Z5063">
        <v>0</v>
      </c>
    </row>
    <row r="5064" spans="1:26" x14ac:dyDescent="0.25">
      <c r="A5064">
        <v>2181716</v>
      </c>
      <c r="B5064">
        <v>1</v>
      </c>
      <c r="C5064" t="s">
        <v>76</v>
      </c>
      <c r="D5064" t="s">
        <v>89</v>
      </c>
      <c r="E5064" t="s">
        <v>186</v>
      </c>
      <c r="F5064" t="s">
        <v>14708</v>
      </c>
      <c r="G5064" t="s">
        <v>136</v>
      </c>
      <c r="H5064" t="s">
        <v>47</v>
      </c>
      <c r="I5064" t="s">
        <v>283</v>
      </c>
      <c r="J5064" t="s">
        <v>130</v>
      </c>
      <c r="K5064" t="s">
        <v>131</v>
      </c>
      <c r="L5064" t="s">
        <v>14709</v>
      </c>
      <c r="M5064" t="s">
        <v>14710</v>
      </c>
      <c r="N5064">
        <v>1.3888888E-2</v>
      </c>
      <c r="O5064">
        <v>1</v>
      </c>
      <c r="P5064">
        <v>0</v>
      </c>
      <c r="Q5064">
        <v>0</v>
      </c>
      <c r="R5064">
        <v>0</v>
      </c>
      <c r="S5064">
        <v>15</v>
      </c>
      <c r="T5064">
        <v>365</v>
      </c>
      <c r="U5064">
        <v>1.3889E-2</v>
      </c>
      <c r="V5064">
        <v>0</v>
      </c>
      <c r="W5064">
        <v>0</v>
      </c>
      <c r="X5064">
        <v>0</v>
      </c>
      <c r="Y5064">
        <v>0.20833299999999999</v>
      </c>
      <c r="Z5064">
        <v>5.0694439999999998</v>
      </c>
    </row>
    <row r="5065" spans="1:26" x14ac:dyDescent="0.25">
      <c r="A5065">
        <v>2181719</v>
      </c>
      <c r="B5065">
        <v>1</v>
      </c>
      <c r="C5065" t="s">
        <v>76</v>
      </c>
      <c r="D5065" t="s">
        <v>79</v>
      </c>
      <c r="E5065" t="s">
        <v>181</v>
      </c>
      <c r="F5065" t="s">
        <v>14711</v>
      </c>
      <c r="G5065" t="s">
        <v>194</v>
      </c>
      <c r="H5065" t="s">
        <v>46</v>
      </c>
      <c r="I5065" t="s">
        <v>129</v>
      </c>
      <c r="J5065" t="s">
        <v>130</v>
      </c>
      <c r="K5065" t="s">
        <v>131</v>
      </c>
      <c r="L5065" t="s">
        <v>14712</v>
      </c>
      <c r="M5065" t="s">
        <v>14713</v>
      </c>
      <c r="N5065">
        <v>2.56</v>
      </c>
      <c r="O5065">
        <v>0</v>
      </c>
      <c r="P5065">
        <v>3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7.68</v>
      </c>
      <c r="W5065">
        <v>0</v>
      </c>
      <c r="X5065">
        <v>0</v>
      </c>
      <c r="Y5065">
        <v>0</v>
      </c>
      <c r="Z5065">
        <v>0</v>
      </c>
    </row>
    <row r="5066" spans="1:26" x14ac:dyDescent="0.25">
      <c r="A5066">
        <v>2181718</v>
      </c>
      <c r="B5066">
        <v>1</v>
      </c>
      <c r="C5066" t="s">
        <v>76</v>
      </c>
      <c r="D5066" t="s">
        <v>103</v>
      </c>
      <c r="E5066" t="s">
        <v>181</v>
      </c>
      <c r="F5066" t="s">
        <v>14714</v>
      </c>
      <c r="G5066" t="s">
        <v>287</v>
      </c>
      <c r="H5066" t="s">
        <v>46</v>
      </c>
      <c r="I5066" t="s">
        <v>129</v>
      </c>
      <c r="J5066" t="s">
        <v>130</v>
      </c>
      <c r="K5066" t="s">
        <v>131</v>
      </c>
      <c r="L5066" t="s">
        <v>14715</v>
      </c>
      <c r="M5066" t="s">
        <v>14716</v>
      </c>
      <c r="N5066">
        <v>3.4672222220000002</v>
      </c>
      <c r="O5066">
        <v>0</v>
      </c>
      <c r="P5066">
        <v>0</v>
      </c>
      <c r="Q5066">
        <v>0</v>
      </c>
      <c r="R5066">
        <v>6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20.803332999999999</v>
      </c>
      <c r="Y5066">
        <v>0</v>
      </c>
      <c r="Z5066">
        <v>0</v>
      </c>
    </row>
    <row r="5067" spans="1:26" x14ac:dyDescent="0.25">
      <c r="A5067">
        <v>2181721</v>
      </c>
      <c r="B5067">
        <v>1</v>
      </c>
      <c r="C5067" t="s">
        <v>76</v>
      </c>
      <c r="D5067" t="s">
        <v>101</v>
      </c>
      <c r="E5067" t="s">
        <v>126</v>
      </c>
      <c r="F5067" t="s">
        <v>14717</v>
      </c>
      <c r="G5067" t="s">
        <v>128</v>
      </c>
      <c r="H5067" t="s">
        <v>46</v>
      </c>
      <c r="I5067" t="s">
        <v>129</v>
      </c>
      <c r="J5067" t="s">
        <v>130</v>
      </c>
      <c r="K5067" t="s">
        <v>131</v>
      </c>
      <c r="L5067" t="s">
        <v>14718</v>
      </c>
      <c r="M5067" t="s">
        <v>14719</v>
      </c>
      <c r="N5067">
        <v>2.0277777769999998</v>
      </c>
      <c r="O5067">
        <v>0</v>
      </c>
      <c r="P5067">
        <v>136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275.77777800000001</v>
      </c>
      <c r="W5067">
        <v>0</v>
      </c>
      <c r="X5067">
        <v>0</v>
      </c>
      <c r="Y5067">
        <v>0</v>
      </c>
      <c r="Z5067">
        <v>0</v>
      </c>
    </row>
    <row r="5068" spans="1:26" x14ac:dyDescent="0.25">
      <c r="A5068">
        <v>2181728</v>
      </c>
      <c r="B5068">
        <v>1</v>
      </c>
      <c r="C5068" t="s">
        <v>77</v>
      </c>
      <c r="D5068" t="s">
        <v>108</v>
      </c>
      <c r="E5068" t="s">
        <v>181</v>
      </c>
      <c r="F5068" t="s">
        <v>14720</v>
      </c>
      <c r="G5068" t="s">
        <v>194</v>
      </c>
      <c r="H5068" t="s">
        <v>46</v>
      </c>
      <c r="I5068" t="s">
        <v>129</v>
      </c>
      <c r="J5068" t="s">
        <v>130</v>
      </c>
      <c r="K5068" t="s">
        <v>131</v>
      </c>
      <c r="L5068" t="s">
        <v>14721</v>
      </c>
      <c r="M5068" t="s">
        <v>14722</v>
      </c>
      <c r="N5068">
        <v>1.676666666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1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1.6766669999999999</v>
      </c>
    </row>
    <row r="5069" spans="1:26" x14ac:dyDescent="0.25">
      <c r="A5069">
        <v>2181724</v>
      </c>
      <c r="B5069">
        <v>1</v>
      </c>
      <c r="C5069" t="s">
        <v>76</v>
      </c>
      <c r="D5069" t="s">
        <v>86</v>
      </c>
      <c r="E5069" t="s">
        <v>126</v>
      </c>
      <c r="F5069" t="s">
        <v>14723</v>
      </c>
      <c r="G5069" t="s">
        <v>128</v>
      </c>
      <c r="H5069" t="s">
        <v>46</v>
      </c>
      <c r="I5069" t="s">
        <v>129</v>
      </c>
      <c r="J5069" t="s">
        <v>130</v>
      </c>
      <c r="K5069" t="s">
        <v>131</v>
      </c>
      <c r="L5069" t="s">
        <v>14724</v>
      </c>
      <c r="M5069" t="s">
        <v>14725</v>
      </c>
      <c r="N5069">
        <v>2.1319444440000002</v>
      </c>
      <c r="O5069">
        <v>0</v>
      </c>
      <c r="P5069">
        <v>85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181.21527800000001</v>
      </c>
      <c r="W5069">
        <v>0</v>
      </c>
      <c r="X5069">
        <v>0</v>
      </c>
      <c r="Y5069">
        <v>0</v>
      </c>
      <c r="Z5069">
        <v>0</v>
      </c>
    </row>
    <row r="5070" spans="1:26" x14ac:dyDescent="0.25">
      <c r="A5070">
        <v>2181727</v>
      </c>
      <c r="B5070">
        <v>1</v>
      </c>
      <c r="C5070" t="s">
        <v>77</v>
      </c>
      <c r="D5070" t="s">
        <v>123</v>
      </c>
      <c r="E5070" t="s">
        <v>126</v>
      </c>
      <c r="F5070" t="s">
        <v>4589</v>
      </c>
      <c r="G5070" t="s">
        <v>128</v>
      </c>
      <c r="H5070" t="s">
        <v>46</v>
      </c>
      <c r="I5070" t="s">
        <v>129</v>
      </c>
      <c r="J5070" t="s">
        <v>130</v>
      </c>
      <c r="K5070" t="s">
        <v>131</v>
      </c>
      <c r="L5070" t="s">
        <v>14726</v>
      </c>
      <c r="M5070" t="s">
        <v>14727</v>
      </c>
      <c r="N5070">
        <v>2.8927777770000001</v>
      </c>
      <c r="O5070">
        <v>0</v>
      </c>
      <c r="P5070">
        <v>45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130.17500000000001</v>
      </c>
      <c r="W5070">
        <v>0</v>
      </c>
      <c r="X5070">
        <v>0</v>
      </c>
      <c r="Y5070">
        <v>0</v>
      </c>
      <c r="Z5070">
        <v>0</v>
      </c>
    </row>
    <row r="5071" spans="1:26" x14ac:dyDescent="0.25">
      <c r="A5071">
        <v>2181738</v>
      </c>
      <c r="B5071">
        <v>1</v>
      </c>
      <c r="C5071" t="s">
        <v>76</v>
      </c>
      <c r="D5071" t="s">
        <v>101</v>
      </c>
      <c r="E5071" t="s">
        <v>181</v>
      </c>
      <c r="F5071" t="s">
        <v>14728</v>
      </c>
      <c r="G5071" t="s">
        <v>163</v>
      </c>
      <c r="H5071" t="s">
        <v>46</v>
      </c>
      <c r="I5071" t="s">
        <v>129</v>
      </c>
      <c r="J5071" t="s">
        <v>130</v>
      </c>
      <c r="K5071" t="s">
        <v>131</v>
      </c>
      <c r="L5071" t="s">
        <v>14729</v>
      </c>
      <c r="M5071" t="s">
        <v>14730</v>
      </c>
      <c r="N5071">
        <v>0.70722222199999996</v>
      </c>
      <c r="O5071">
        <v>0</v>
      </c>
      <c r="P5071">
        <v>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0.70722200000000002</v>
      </c>
      <c r="W5071">
        <v>0</v>
      </c>
      <c r="X5071">
        <v>0</v>
      </c>
      <c r="Y5071">
        <v>0</v>
      </c>
      <c r="Z5071">
        <v>0</v>
      </c>
    </row>
    <row r="5072" spans="1:26" x14ac:dyDescent="0.25">
      <c r="A5072">
        <v>2181731</v>
      </c>
      <c r="B5072">
        <v>1</v>
      </c>
      <c r="C5072" t="s">
        <v>77</v>
      </c>
      <c r="D5072" t="s">
        <v>124</v>
      </c>
      <c r="E5072" t="s">
        <v>134</v>
      </c>
      <c r="F5072" t="s">
        <v>14731</v>
      </c>
      <c r="G5072" t="s">
        <v>136</v>
      </c>
      <c r="H5072" t="s">
        <v>47</v>
      </c>
      <c r="I5072" t="s">
        <v>129</v>
      </c>
      <c r="J5072" t="s">
        <v>130</v>
      </c>
      <c r="K5072" t="s">
        <v>131</v>
      </c>
      <c r="L5072" t="s">
        <v>14732</v>
      </c>
      <c r="M5072" t="s">
        <v>14733</v>
      </c>
      <c r="N5072">
        <v>1.8136111109999999</v>
      </c>
      <c r="O5072">
        <v>53</v>
      </c>
      <c r="P5072">
        <v>84</v>
      </c>
      <c r="Q5072">
        <v>0</v>
      </c>
      <c r="R5072">
        <v>0</v>
      </c>
      <c r="S5072">
        <v>0</v>
      </c>
      <c r="T5072">
        <v>0</v>
      </c>
      <c r="U5072">
        <v>96.121388999999994</v>
      </c>
      <c r="V5072">
        <v>152.343333</v>
      </c>
      <c r="W5072">
        <v>0</v>
      </c>
      <c r="X5072">
        <v>0</v>
      </c>
      <c r="Y5072">
        <v>0</v>
      </c>
      <c r="Z5072">
        <v>0</v>
      </c>
    </row>
    <row r="5073" spans="1:26" x14ac:dyDescent="0.25">
      <c r="A5073">
        <v>2181730</v>
      </c>
      <c r="B5073">
        <v>1</v>
      </c>
      <c r="C5073" t="s">
        <v>76</v>
      </c>
      <c r="D5073" t="s">
        <v>78</v>
      </c>
      <c r="E5073" t="s">
        <v>181</v>
      </c>
      <c r="F5073" t="s">
        <v>14734</v>
      </c>
      <c r="G5073" t="s">
        <v>287</v>
      </c>
      <c r="H5073" t="s">
        <v>46</v>
      </c>
      <c r="I5073" t="s">
        <v>129</v>
      </c>
      <c r="J5073" t="s">
        <v>130</v>
      </c>
      <c r="K5073" t="s">
        <v>131</v>
      </c>
      <c r="L5073" t="s">
        <v>14735</v>
      </c>
      <c r="M5073" t="s">
        <v>14736</v>
      </c>
      <c r="N5073">
        <v>6.1527777769999998</v>
      </c>
      <c r="O5073">
        <v>0</v>
      </c>
      <c r="P5073">
        <v>10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61.527777999999998</v>
      </c>
      <c r="W5073">
        <v>0</v>
      </c>
      <c r="X5073">
        <v>0</v>
      </c>
      <c r="Y5073">
        <v>0</v>
      </c>
      <c r="Z5073">
        <v>0</v>
      </c>
    </row>
    <row r="5074" spans="1:26" x14ac:dyDescent="0.25">
      <c r="A5074">
        <v>2181740</v>
      </c>
      <c r="B5074">
        <v>1</v>
      </c>
      <c r="C5074" t="s">
        <v>77</v>
      </c>
      <c r="D5074" t="s">
        <v>116</v>
      </c>
      <c r="E5074" t="s">
        <v>134</v>
      </c>
      <c r="F5074" t="s">
        <v>14737</v>
      </c>
      <c r="G5074" t="s">
        <v>136</v>
      </c>
      <c r="H5074" t="s">
        <v>47</v>
      </c>
      <c r="I5074" t="s">
        <v>129</v>
      </c>
      <c r="J5074" t="s">
        <v>130</v>
      </c>
      <c r="K5074" t="s">
        <v>131</v>
      </c>
      <c r="L5074" t="s">
        <v>14738</v>
      </c>
      <c r="M5074" t="s">
        <v>14739</v>
      </c>
      <c r="N5074">
        <v>1.6258333330000001</v>
      </c>
      <c r="O5074">
        <v>66</v>
      </c>
      <c r="P5074">
        <v>779</v>
      </c>
      <c r="Q5074">
        <v>0</v>
      </c>
      <c r="R5074">
        <v>0</v>
      </c>
      <c r="S5074">
        <v>1</v>
      </c>
      <c r="T5074">
        <v>56</v>
      </c>
      <c r="U5074">
        <v>107.30500000000001</v>
      </c>
      <c r="V5074">
        <v>1266.5241659999999</v>
      </c>
      <c r="W5074">
        <v>0</v>
      </c>
      <c r="X5074">
        <v>0</v>
      </c>
      <c r="Y5074">
        <v>1.6258330000000001</v>
      </c>
      <c r="Z5074">
        <v>91.046666999999999</v>
      </c>
    </row>
    <row r="5075" spans="1:26" x14ac:dyDescent="0.25">
      <c r="A5075">
        <v>2181742</v>
      </c>
      <c r="B5075">
        <v>1</v>
      </c>
      <c r="C5075" t="s">
        <v>76</v>
      </c>
      <c r="D5075" t="s">
        <v>100</v>
      </c>
      <c r="E5075" t="s">
        <v>161</v>
      </c>
      <c r="F5075" t="s">
        <v>14740</v>
      </c>
      <c r="G5075" t="s">
        <v>163</v>
      </c>
      <c r="H5075" t="s">
        <v>46</v>
      </c>
      <c r="I5075" t="s">
        <v>129</v>
      </c>
      <c r="J5075" t="s">
        <v>130</v>
      </c>
      <c r="K5075" t="s">
        <v>131</v>
      </c>
      <c r="L5075" t="s">
        <v>14741</v>
      </c>
      <c r="M5075" t="s">
        <v>14742</v>
      </c>
      <c r="N5075">
        <v>0.446111111</v>
      </c>
      <c r="O5075">
        <v>1</v>
      </c>
      <c r="P5075">
        <v>614</v>
      </c>
      <c r="Q5075">
        <v>0</v>
      </c>
      <c r="R5075">
        <v>0</v>
      </c>
      <c r="S5075">
        <v>0</v>
      </c>
      <c r="T5075">
        <v>0</v>
      </c>
      <c r="U5075">
        <v>0.44611099999999998</v>
      </c>
      <c r="V5075">
        <v>273.91222199999999</v>
      </c>
      <c r="W5075">
        <v>0</v>
      </c>
      <c r="X5075">
        <v>0</v>
      </c>
      <c r="Y5075">
        <v>0</v>
      </c>
      <c r="Z5075">
        <v>0</v>
      </c>
    </row>
    <row r="5076" spans="1:26" x14ac:dyDescent="0.25">
      <c r="A5076">
        <v>2181741</v>
      </c>
      <c r="B5076">
        <v>1</v>
      </c>
      <c r="C5076" t="s">
        <v>77</v>
      </c>
      <c r="D5076" t="s">
        <v>123</v>
      </c>
      <c r="E5076" t="s">
        <v>181</v>
      </c>
      <c r="F5076" t="s">
        <v>14743</v>
      </c>
      <c r="G5076" t="s">
        <v>194</v>
      </c>
      <c r="H5076" t="s">
        <v>46</v>
      </c>
      <c r="I5076" t="s">
        <v>129</v>
      </c>
      <c r="J5076" t="s">
        <v>130</v>
      </c>
      <c r="K5076" t="s">
        <v>131</v>
      </c>
      <c r="L5076" t="s">
        <v>14744</v>
      </c>
      <c r="M5076" t="s">
        <v>14745</v>
      </c>
      <c r="N5076">
        <v>0.86416666600000003</v>
      </c>
      <c r="O5076">
        <v>0</v>
      </c>
      <c r="P5076">
        <v>4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3.4566669999999999</v>
      </c>
      <c r="W5076">
        <v>0</v>
      </c>
      <c r="X5076">
        <v>0</v>
      </c>
      <c r="Y5076">
        <v>0</v>
      </c>
      <c r="Z5076">
        <v>0</v>
      </c>
    </row>
    <row r="5077" spans="1:26" x14ac:dyDescent="0.25">
      <c r="A5077">
        <v>2181744</v>
      </c>
      <c r="B5077">
        <v>1</v>
      </c>
      <c r="C5077" t="s">
        <v>76</v>
      </c>
      <c r="D5077" t="s">
        <v>101</v>
      </c>
      <c r="E5077" t="s">
        <v>718</v>
      </c>
      <c r="F5077" t="s">
        <v>14746</v>
      </c>
      <c r="G5077" t="s">
        <v>269</v>
      </c>
      <c r="H5077" t="s">
        <v>46</v>
      </c>
      <c r="I5077" t="s">
        <v>129</v>
      </c>
      <c r="J5077" t="s">
        <v>130</v>
      </c>
      <c r="K5077" t="s">
        <v>131</v>
      </c>
      <c r="L5077" t="s">
        <v>14747</v>
      </c>
      <c r="M5077" t="s">
        <v>14748</v>
      </c>
      <c r="N5077">
        <v>4.375277777</v>
      </c>
      <c r="O5077">
        <v>0</v>
      </c>
      <c r="P5077">
        <v>67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293.14361100000002</v>
      </c>
      <c r="W5077">
        <v>0</v>
      </c>
      <c r="X5077">
        <v>0</v>
      </c>
      <c r="Y5077">
        <v>0</v>
      </c>
      <c r="Z5077">
        <v>0</v>
      </c>
    </row>
    <row r="5078" spans="1:26" x14ac:dyDescent="0.25">
      <c r="A5078">
        <v>2181748</v>
      </c>
      <c r="B5078">
        <v>1</v>
      </c>
      <c r="C5078" t="s">
        <v>76</v>
      </c>
      <c r="D5078" t="s">
        <v>86</v>
      </c>
      <c r="E5078" t="s">
        <v>161</v>
      </c>
      <c r="F5078" t="s">
        <v>14749</v>
      </c>
      <c r="G5078" t="s">
        <v>402</v>
      </c>
      <c r="H5078" t="s">
        <v>46</v>
      </c>
      <c r="I5078" t="s">
        <v>129</v>
      </c>
      <c r="J5078" t="s">
        <v>130</v>
      </c>
      <c r="K5078" t="s">
        <v>131</v>
      </c>
      <c r="L5078" t="s">
        <v>14750</v>
      </c>
      <c r="M5078" t="s">
        <v>14751</v>
      </c>
      <c r="N5078">
        <v>1.159166666</v>
      </c>
      <c r="O5078">
        <v>1</v>
      </c>
      <c r="P5078">
        <v>483</v>
      </c>
      <c r="Q5078">
        <v>0</v>
      </c>
      <c r="R5078">
        <v>0</v>
      </c>
      <c r="S5078">
        <v>0</v>
      </c>
      <c r="T5078">
        <v>0</v>
      </c>
      <c r="U5078">
        <v>1.1591670000000001</v>
      </c>
      <c r="V5078">
        <v>559.87750000000005</v>
      </c>
      <c r="W5078">
        <v>0</v>
      </c>
      <c r="X5078">
        <v>0</v>
      </c>
      <c r="Y5078">
        <v>0</v>
      </c>
      <c r="Z5078">
        <v>0</v>
      </c>
    </row>
    <row r="5079" spans="1:26" x14ac:dyDescent="0.25">
      <c r="A5079">
        <v>2181745</v>
      </c>
      <c r="B5079">
        <v>1</v>
      </c>
      <c r="C5079" t="s">
        <v>77</v>
      </c>
      <c r="D5079" t="s">
        <v>124</v>
      </c>
      <c r="E5079" t="s">
        <v>126</v>
      </c>
      <c r="F5079" t="s">
        <v>14752</v>
      </c>
      <c r="G5079" t="s">
        <v>128</v>
      </c>
      <c r="H5079" t="s">
        <v>46</v>
      </c>
      <c r="I5079" t="s">
        <v>129</v>
      </c>
      <c r="J5079" t="s">
        <v>130</v>
      </c>
      <c r="K5079" t="s">
        <v>131</v>
      </c>
      <c r="L5079" t="s">
        <v>14753</v>
      </c>
      <c r="M5079" t="s">
        <v>14754</v>
      </c>
      <c r="N5079">
        <v>2.255833333</v>
      </c>
      <c r="O5079">
        <v>0</v>
      </c>
      <c r="P5079">
        <v>173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390.25916699999999</v>
      </c>
      <c r="W5079">
        <v>0</v>
      </c>
      <c r="X5079">
        <v>0</v>
      </c>
      <c r="Y5079">
        <v>0</v>
      </c>
      <c r="Z5079">
        <v>0</v>
      </c>
    </row>
    <row r="5080" spans="1:26" x14ac:dyDescent="0.25">
      <c r="A5080">
        <v>2181746</v>
      </c>
      <c r="B5080">
        <v>1</v>
      </c>
      <c r="C5080" t="s">
        <v>76</v>
      </c>
      <c r="D5080" t="s">
        <v>84</v>
      </c>
      <c r="E5080" t="s">
        <v>126</v>
      </c>
      <c r="F5080" t="s">
        <v>14755</v>
      </c>
      <c r="G5080" t="s">
        <v>128</v>
      </c>
      <c r="H5080" t="s">
        <v>46</v>
      </c>
      <c r="I5080" t="s">
        <v>129</v>
      </c>
      <c r="J5080" t="s">
        <v>130</v>
      </c>
      <c r="K5080" t="s">
        <v>131</v>
      </c>
      <c r="L5080" t="s">
        <v>14756</v>
      </c>
      <c r="M5080" t="s">
        <v>14757</v>
      </c>
      <c r="N5080">
        <v>4.3463888879999999</v>
      </c>
      <c r="O5080">
        <v>0</v>
      </c>
      <c r="P5080">
        <v>51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221.66583299999999</v>
      </c>
      <c r="W5080">
        <v>0</v>
      </c>
      <c r="X5080">
        <v>0</v>
      </c>
      <c r="Y5080">
        <v>0</v>
      </c>
      <c r="Z5080">
        <v>0</v>
      </c>
    </row>
    <row r="5081" spans="1:26" x14ac:dyDescent="0.25">
      <c r="A5081">
        <v>2181758</v>
      </c>
      <c r="B5081">
        <v>1</v>
      </c>
      <c r="C5081" t="s">
        <v>76</v>
      </c>
      <c r="D5081" t="s">
        <v>90</v>
      </c>
      <c r="E5081" t="s">
        <v>181</v>
      </c>
      <c r="F5081" t="s">
        <v>14758</v>
      </c>
      <c r="G5081" t="s">
        <v>163</v>
      </c>
      <c r="H5081" t="s">
        <v>46</v>
      </c>
      <c r="I5081" t="s">
        <v>129</v>
      </c>
      <c r="J5081" t="s">
        <v>130</v>
      </c>
      <c r="K5081" t="s">
        <v>131</v>
      </c>
      <c r="L5081" t="s">
        <v>14759</v>
      </c>
      <c r="M5081" t="s">
        <v>14760</v>
      </c>
      <c r="N5081">
        <v>5.7894444439999999</v>
      </c>
      <c r="O5081">
        <v>0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5.7894439999999996</v>
      </c>
      <c r="Y5081">
        <v>0</v>
      </c>
      <c r="Z5081">
        <v>0</v>
      </c>
    </row>
    <row r="5082" spans="1:26" x14ac:dyDescent="0.25">
      <c r="A5082">
        <v>2181760</v>
      </c>
      <c r="B5082">
        <v>1</v>
      </c>
      <c r="C5082" t="s">
        <v>76</v>
      </c>
      <c r="D5082" t="s">
        <v>99</v>
      </c>
      <c r="E5082" t="s">
        <v>181</v>
      </c>
      <c r="F5082" t="s">
        <v>14761</v>
      </c>
      <c r="G5082" t="s">
        <v>287</v>
      </c>
      <c r="H5082" t="s">
        <v>46</v>
      </c>
      <c r="I5082" t="s">
        <v>129</v>
      </c>
      <c r="J5082" t="s">
        <v>130</v>
      </c>
      <c r="K5082" t="s">
        <v>131</v>
      </c>
      <c r="L5082" t="s">
        <v>14762</v>
      </c>
      <c r="M5082" t="s">
        <v>14763</v>
      </c>
      <c r="N5082">
        <v>1.105</v>
      </c>
      <c r="O5082">
        <v>0</v>
      </c>
      <c r="P5082">
        <v>17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18.785</v>
      </c>
      <c r="W5082">
        <v>0</v>
      </c>
      <c r="X5082">
        <v>0</v>
      </c>
      <c r="Y5082">
        <v>0</v>
      </c>
      <c r="Z5082">
        <v>0</v>
      </c>
    </row>
    <row r="5083" spans="1:26" x14ac:dyDescent="0.25">
      <c r="A5083">
        <v>2181759</v>
      </c>
      <c r="B5083">
        <v>1</v>
      </c>
      <c r="C5083" t="s">
        <v>76</v>
      </c>
      <c r="D5083" t="s">
        <v>94</v>
      </c>
      <c r="E5083" t="s">
        <v>126</v>
      </c>
      <c r="F5083" t="s">
        <v>14764</v>
      </c>
      <c r="G5083" t="s">
        <v>128</v>
      </c>
      <c r="H5083" t="s">
        <v>46</v>
      </c>
      <c r="I5083" t="s">
        <v>129</v>
      </c>
      <c r="J5083" t="s">
        <v>130</v>
      </c>
      <c r="K5083" t="s">
        <v>131</v>
      </c>
      <c r="L5083" t="s">
        <v>14765</v>
      </c>
      <c r="M5083" t="s">
        <v>14766</v>
      </c>
      <c r="N5083">
        <v>1.0080555550000001</v>
      </c>
      <c r="O5083">
        <v>0</v>
      </c>
      <c r="P5083">
        <v>14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14.112778</v>
      </c>
      <c r="W5083">
        <v>0</v>
      </c>
      <c r="X5083">
        <v>0</v>
      </c>
      <c r="Y5083">
        <v>0</v>
      </c>
      <c r="Z5083">
        <v>0</v>
      </c>
    </row>
    <row r="5084" spans="1:26" x14ac:dyDescent="0.25">
      <c r="A5084">
        <v>2181763</v>
      </c>
      <c r="B5084">
        <v>1</v>
      </c>
      <c r="C5084" t="s">
        <v>77</v>
      </c>
      <c r="D5084" t="s">
        <v>111</v>
      </c>
      <c r="E5084" t="s">
        <v>161</v>
      </c>
      <c r="F5084" t="s">
        <v>14767</v>
      </c>
      <c r="G5084" t="s">
        <v>402</v>
      </c>
      <c r="H5084" t="s">
        <v>46</v>
      </c>
      <c r="I5084" t="s">
        <v>129</v>
      </c>
      <c r="J5084" t="s">
        <v>130</v>
      </c>
      <c r="K5084" t="s">
        <v>131</v>
      </c>
      <c r="L5084" t="s">
        <v>14768</v>
      </c>
      <c r="M5084" t="s">
        <v>14769</v>
      </c>
      <c r="N5084">
        <v>0.54111111099999998</v>
      </c>
      <c r="O5084">
        <v>0</v>
      </c>
      <c r="P5084">
        <v>0</v>
      </c>
      <c r="Q5084">
        <v>1</v>
      </c>
      <c r="R5084">
        <v>35</v>
      </c>
      <c r="S5084">
        <v>0</v>
      </c>
      <c r="T5084">
        <v>0</v>
      </c>
      <c r="U5084">
        <v>0</v>
      </c>
      <c r="V5084">
        <v>0</v>
      </c>
      <c r="W5084">
        <v>0.54111100000000001</v>
      </c>
      <c r="X5084">
        <v>18.938889</v>
      </c>
      <c r="Y5084">
        <v>0</v>
      </c>
      <c r="Z5084">
        <v>0</v>
      </c>
    </row>
    <row r="5085" spans="1:26" x14ac:dyDescent="0.25">
      <c r="A5085">
        <v>2181762</v>
      </c>
      <c r="B5085">
        <v>1</v>
      </c>
      <c r="C5085" t="s">
        <v>76</v>
      </c>
      <c r="D5085" t="s">
        <v>80</v>
      </c>
      <c r="E5085" t="s">
        <v>126</v>
      </c>
      <c r="F5085" t="s">
        <v>14770</v>
      </c>
      <c r="G5085" t="s">
        <v>128</v>
      </c>
      <c r="H5085" t="s">
        <v>46</v>
      </c>
      <c r="I5085" t="s">
        <v>129</v>
      </c>
      <c r="J5085" t="s">
        <v>130</v>
      </c>
      <c r="K5085" t="s">
        <v>131</v>
      </c>
      <c r="L5085" t="s">
        <v>14771</v>
      </c>
      <c r="M5085" t="s">
        <v>14772</v>
      </c>
      <c r="N5085">
        <v>4.9755555549999997</v>
      </c>
      <c r="O5085">
        <v>0</v>
      </c>
      <c r="P5085">
        <v>23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114.43777799999999</v>
      </c>
      <c r="W5085">
        <v>0</v>
      </c>
      <c r="X5085">
        <v>0</v>
      </c>
      <c r="Y5085">
        <v>0</v>
      </c>
      <c r="Z5085">
        <v>0</v>
      </c>
    </row>
    <row r="5086" spans="1:26" x14ac:dyDescent="0.25">
      <c r="A5086">
        <v>2181765</v>
      </c>
      <c r="B5086">
        <v>1</v>
      </c>
      <c r="C5086" t="s">
        <v>76</v>
      </c>
      <c r="D5086" t="s">
        <v>84</v>
      </c>
      <c r="E5086" t="s">
        <v>718</v>
      </c>
      <c r="F5086" t="s">
        <v>14773</v>
      </c>
      <c r="G5086" t="s">
        <v>128</v>
      </c>
      <c r="H5086" t="s">
        <v>46</v>
      </c>
      <c r="I5086" t="s">
        <v>129</v>
      </c>
      <c r="J5086" t="s">
        <v>130</v>
      </c>
      <c r="K5086" t="s">
        <v>131</v>
      </c>
      <c r="L5086" t="s">
        <v>14774</v>
      </c>
      <c r="M5086" t="s">
        <v>14775</v>
      </c>
      <c r="N5086">
        <v>2.7033333329999998</v>
      </c>
      <c r="O5086">
        <v>0</v>
      </c>
      <c r="P5086">
        <v>46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124.35333300000001</v>
      </c>
      <c r="W5086">
        <v>0</v>
      </c>
      <c r="X5086">
        <v>0</v>
      </c>
      <c r="Y5086">
        <v>0</v>
      </c>
      <c r="Z5086">
        <v>0</v>
      </c>
    </row>
    <row r="5087" spans="1:26" x14ac:dyDescent="0.25">
      <c r="A5087">
        <v>2181769</v>
      </c>
      <c r="B5087">
        <v>1</v>
      </c>
      <c r="C5087" t="s">
        <v>76</v>
      </c>
      <c r="D5087" t="s">
        <v>96</v>
      </c>
      <c r="E5087" t="s">
        <v>181</v>
      </c>
      <c r="F5087" t="s">
        <v>14776</v>
      </c>
      <c r="G5087" t="s">
        <v>194</v>
      </c>
      <c r="H5087" t="s">
        <v>46</v>
      </c>
      <c r="I5087" t="s">
        <v>129</v>
      </c>
      <c r="J5087" t="s">
        <v>130</v>
      </c>
      <c r="K5087" t="s">
        <v>131</v>
      </c>
      <c r="L5087" t="s">
        <v>14777</v>
      </c>
      <c r="M5087" t="s">
        <v>14778</v>
      </c>
      <c r="N5087">
        <v>3.6944444440000002</v>
      </c>
      <c r="O5087">
        <v>0</v>
      </c>
      <c r="P5087">
        <v>1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3.6944439999999998</v>
      </c>
      <c r="W5087">
        <v>0</v>
      </c>
      <c r="X5087">
        <v>0</v>
      </c>
      <c r="Y5087">
        <v>0</v>
      </c>
      <c r="Z5087">
        <v>0</v>
      </c>
    </row>
    <row r="5088" spans="1:26" x14ac:dyDescent="0.25">
      <c r="A5088">
        <v>2181771</v>
      </c>
      <c r="B5088">
        <v>1</v>
      </c>
      <c r="C5088" t="s">
        <v>77</v>
      </c>
      <c r="D5088" t="s">
        <v>109</v>
      </c>
      <c r="E5088" t="s">
        <v>161</v>
      </c>
      <c r="F5088" t="s">
        <v>14779</v>
      </c>
      <c r="G5088" t="s">
        <v>259</v>
      </c>
      <c r="H5088" t="s">
        <v>46</v>
      </c>
      <c r="I5088" t="s">
        <v>129</v>
      </c>
      <c r="J5088" t="s">
        <v>130</v>
      </c>
      <c r="K5088" t="s">
        <v>131</v>
      </c>
      <c r="L5088" t="s">
        <v>14780</v>
      </c>
      <c r="M5088" t="s">
        <v>14781</v>
      </c>
      <c r="N5088">
        <v>1.3988888880000001</v>
      </c>
      <c r="O5088">
        <v>1</v>
      </c>
      <c r="P5088">
        <v>377</v>
      </c>
      <c r="Q5088">
        <v>0</v>
      </c>
      <c r="R5088">
        <v>0</v>
      </c>
      <c r="S5088">
        <v>0</v>
      </c>
      <c r="T5088">
        <v>0</v>
      </c>
      <c r="U5088">
        <v>1.398889</v>
      </c>
      <c r="V5088">
        <v>527.38111100000003</v>
      </c>
      <c r="W5088">
        <v>0</v>
      </c>
      <c r="X5088">
        <v>0</v>
      </c>
      <c r="Y5088">
        <v>0</v>
      </c>
      <c r="Z5088">
        <v>0</v>
      </c>
    </row>
    <row r="5089" spans="1:26" x14ac:dyDescent="0.25">
      <c r="A5089">
        <v>2181779</v>
      </c>
      <c r="B5089">
        <v>1</v>
      </c>
      <c r="C5089" t="s">
        <v>77</v>
      </c>
      <c r="D5089" t="s">
        <v>124</v>
      </c>
      <c r="E5089" t="s">
        <v>134</v>
      </c>
      <c r="F5089" t="s">
        <v>2274</v>
      </c>
      <c r="G5089" t="s">
        <v>136</v>
      </c>
      <c r="H5089" t="s">
        <v>47</v>
      </c>
      <c r="I5089" t="s">
        <v>129</v>
      </c>
      <c r="J5089" t="s">
        <v>130</v>
      </c>
      <c r="K5089" t="s">
        <v>131</v>
      </c>
      <c r="L5089" t="s">
        <v>14782</v>
      </c>
      <c r="M5089" t="s">
        <v>14783</v>
      </c>
      <c r="N5089">
        <v>0.37527777699999998</v>
      </c>
      <c r="O5089">
        <v>67</v>
      </c>
      <c r="P5089">
        <v>1437</v>
      </c>
      <c r="Q5089">
        <v>0</v>
      </c>
      <c r="R5089">
        <v>0</v>
      </c>
      <c r="S5089">
        <v>0</v>
      </c>
      <c r="T5089">
        <v>0</v>
      </c>
      <c r="U5089">
        <v>25.143611</v>
      </c>
      <c r="V5089">
        <v>539.27416600000004</v>
      </c>
      <c r="W5089">
        <v>0</v>
      </c>
      <c r="X5089">
        <v>0</v>
      </c>
      <c r="Y5089">
        <v>0</v>
      </c>
      <c r="Z5089">
        <v>0</v>
      </c>
    </row>
    <row r="5090" spans="1:26" x14ac:dyDescent="0.25">
      <c r="A5090">
        <v>2181784</v>
      </c>
      <c r="B5090">
        <v>1</v>
      </c>
      <c r="C5090" t="s">
        <v>77</v>
      </c>
      <c r="D5090" t="s">
        <v>119</v>
      </c>
      <c r="E5090" t="s">
        <v>143</v>
      </c>
      <c r="F5090" t="s">
        <v>14784</v>
      </c>
      <c r="G5090" t="s">
        <v>3348</v>
      </c>
      <c r="H5090" t="s">
        <v>47</v>
      </c>
      <c r="I5090" t="s">
        <v>129</v>
      </c>
      <c r="J5090" t="s">
        <v>130</v>
      </c>
      <c r="K5090" t="s">
        <v>131</v>
      </c>
      <c r="L5090" t="s">
        <v>14785</v>
      </c>
      <c r="M5090" t="s">
        <v>14786</v>
      </c>
      <c r="N5090">
        <v>11.658333333</v>
      </c>
      <c r="O5090">
        <v>1</v>
      </c>
      <c r="P5090">
        <v>23</v>
      </c>
      <c r="Q5090">
        <v>0</v>
      </c>
      <c r="R5090">
        <v>0</v>
      </c>
      <c r="S5090">
        <v>0</v>
      </c>
      <c r="T5090">
        <v>0</v>
      </c>
      <c r="U5090">
        <v>11.658333000000001</v>
      </c>
      <c r="V5090">
        <v>268.14166699999998</v>
      </c>
      <c r="W5090">
        <v>0</v>
      </c>
      <c r="X5090">
        <v>0</v>
      </c>
      <c r="Y5090">
        <v>0</v>
      </c>
      <c r="Z5090">
        <v>0</v>
      </c>
    </row>
    <row r="5091" spans="1:26" x14ac:dyDescent="0.25">
      <c r="A5091">
        <v>2181786</v>
      </c>
      <c r="B5091">
        <v>1</v>
      </c>
      <c r="C5091" t="s">
        <v>76</v>
      </c>
      <c r="D5091" t="s">
        <v>101</v>
      </c>
      <c r="E5091" t="s">
        <v>143</v>
      </c>
      <c r="F5091" t="s">
        <v>14787</v>
      </c>
      <c r="G5091" t="s">
        <v>6958</v>
      </c>
      <c r="H5091" t="s">
        <v>47</v>
      </c>
      <c r="I5091" t="s">
        <v>129</v>
      </c>
      <c r="J5091" t="s">
        <v>130</v>
      </c>
      <c r="K5091" t="s">
        <v>131</v>
      </c>
      <c r="L5091" t="s">
        <v>14788</v>
      </c>
      <c r="M5091" t="s">
        <v>14789</v>
      </c>
      <c r="N5091">
        <v>2.9430555549999999</v>
      </c>
      <c r="O5091">
        <v>6</v>
      </c>
      <c r="P5091">
        <v>5</v>
      </c>
      <c r="Q5091">
        <v>0</v>
      </c>
      <c r="R5091">
        <v>0</v>
      </c>
      <c r="S5091">
        <v>0</v>
      </c>
      <c r="T5091">
        <v>0</v>
      </c>
      <c r="U5091">
        <v>17.658332999999999</v>
      </c>
      <c r="V5091">
        <v>14.715278</v>
      </c>
      <c r="W5091">
        <v>0</v>
      </c>
      <c r="X5091">
        <v>0</v>
      </c>
      <c r="Y5091">
        <v>0</v>
      </c>
      <c r="Z5091">
        <v>0</v>
      </c>
    </row>
    <row r="5092" spans="1:26" x14ac:dyDescent="0.25">
      <c r="A5092">
        <v>2181789</v>
      </c>
      <c r="B5092">
        <v>1</v>
      </c>
      <c r="C5092" t="s">
        <v>77</v>
      </c>
      <c r="D5092" t="s">
        <v>124</v>
      </c>
      <c r="E5092" t="s">
        <v>143</v>
      </c>
      <c r="F5092" t="s">
        <v>14790</v>
      </c>
      <c r="G5092" t="s">
        <v>136</v>
      </c>
      <c r="H5092" t="s">
        <v>47</v>
      </c>
      <c r="I5092" t="s">
        <v>129</v>
      </c>
      <c r="J5092" t="s">
        <v>130</v>
      </c>
      <c r="K5092" t="s">
        <v>131</v>
      </c>
      <c r="L5092" t="s">
        <v>14791</v>
      </c>
      <c r="M5092" t="s">
        <v>14792</v>
      </c>
      <c r="N5092">
        <v>2.457222222</v>
      </c>
      <c r="O5092">
        <v>11</v>
      </c>
      <c r="P5092">
        <v>269</v>
      </c>
      <c r="Q5092">
        <v>0</v>
      </c>
      <c r="R5092">
        <v>0</v>
      </c>
      <c r="S5092">
        <v>0</v>
      </c>
      <c r="T5092">
        <v>0</v>
      </c>
      <c r="U5092">
        <v>27.029444000000002</v>
      </c>
      <c r="V5092">
        <v>660.99277800000004</v>
      </c>
      <c r="W5092">
        <v>0</v>
      </c>
      <c r="X5092">
        <v>0</v>
      </c>
      <c r="Y5092">
        <v>0</v>
      </c>
      <c r="Z5092">
        <v>0</v>
      </c>
    </row>
    <row r="5093" spans="1:26" x14ac:dyDescent="0.25">
      <c r="A5093">
        <v>2181794</v>
      </c>
      <c r="B5093">
        <v>1</v>
      </c>
      <c r="C5093" t="s">
        <v>76</v>
      </c>
      <c r="D5093" t="s">
        <v>78</v>
      </c>
      <c r="E5093" t="s">
        <v>126</v>
      </c>
      <c r="F5093" t="s">
        <v>14793</v>
      </c>
      <c r="G5093" t="s">
        <v>128</v>
      </c>
      <c r="H5093" t="s">
        <v>46</v>
      </c>
      <c r="I5093" t="s">
        <v>129</v>
      </c>
      <c r="J5093" t="s">
        <v>130</v>
      </c>
      <c r="K5093" t="s">
        <v>131</v>
      </c>
      <c r="L5093" t="s">
        <v>14794</v>
      </c>
      <c r="M5093" t="s">
        <v>14795</v>
      </c>
      <c r="N5093">
        <v>2.417777777</v>
      </c>
      <c r="O5093">
        <v>0</v>
      </c>
      <c r="P5093">
        <v>110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265.955555</v>
      </c>
      <c r="W5093">
        <v>0</v>
      </c>
      <c r="X5093">
        <v>0</v>
      </c>
      <c r="Y5093">
        <v>0</v>
      </c>
      <c r="Z5093">
        <v>0</v>
      </c>
    </row>
    <row r="5094" spans="1:26" x14ac:dyDescent="0.25">
      <c r="A5094">
        <v>2181798</v>
      </c>
      <c r="B5094">
        <v>1</v>
      </c>
      <c r="C5094" t="s">
        <v>76</v>
      </c>
      <c r="D5094" t="s">
        <v>93</v>
      </c>
      <c r="E5094" t="s">
        <v>126</v>
      </c>
      <c r="F5094" t="s">
        <v>2372</v>
      </c>
      <c r="G5094" t="s">
        <v>128</v>
      </c>
      <c r="H5094" t="s">
        <v>46</v>
      </c>
      <c r="I5094" t="s">
        <v>129</v>
      </c>
      <c r="J5094" t="s">
        <v>130</v>
      </c>
      <c r="K5094" t="s">
        <v>131</v>
      </c>
      <c r="L5094" t="s">
        <v>14796</v>
      </c>
      <c r="M5094" t="s">
        <v>14797</v>
      </c>
      <c r="N5094">
        <v>1.3744444440000001</v>
      </c>
      <c r="O5094">
        <v>0</v>
      </c>
      <c r="P5094">
        <v>103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141.567778</v>
      </c>
      <c r="W5094">
        <v>0</v>
      </c>
      <c r="X5094">
        <v>0</v>
      </c>
      <c r="Y5094">
        <v>0</v>
      </c>
      <c r="Z5094">
        <v>0</v>
      </c>
    </row>
    <row r="5095" spans="1:26" x14ac:dyDescent="0.25">
      <c r="A5095">
        <v>2181800</v>
      </c>
      <c r="B5095">
        <v>1</v>
      </c>
      <c r="C5095" t="s">
        <v>77</v>
      </c>
      <c r="D5095" t="s">
        <v>109</v>
      </c>
      <c r="E5095" t="s">
        <v>126</v>
      </c>
      <c r="F5095" t="s">
        <v>14798</v>
      </c>
      <c r="G5095" t="s">
        <v>128</v>
      </c>
      <c r="H5095" t="s">
        <v>46</v>
      </c>
      <c r="I5095" t="s">
        <v>129</v>
      </c>
      <c r="J5095" t="s">
        <v>130</v>
      </c>
      <c r="K5095" t="s">
        <v>131</v>
      </c>
      <c r="L5095" t="s">
        <v>14799</v>
      </c>
      <c r="M5095" t="s">
        <v>14800</v>
      </c>
      <c r="N5095">
        <v>0.84972222200000003</v>
      </c>
      <c r="O5095">
        <v>0</v>
      </c>
      <c r="P5095">
        <v>108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91.77</v>
      </c>
      <c r="W5095">
        <v>0</v>
      </c>
      <c r="X5095">
        <v>0</v>
      </c>
      <c r="Y5095">
        <v>0</v>
      </c>
      <c r="Z5095">
        <v>0</v>
      </c>
    </row>
    <row r="5096" spans="1:26" x14ac:dyDescent="0.25">
      <c r="A5096">
        <v>2181797</v>
      </c>
      <c r="B5096">
        <v>1</v>
      </c>
      <c r="C5096" t="s">
        <v>76</v>
      </c>
      <c r="D5096" t="s">
        <v>80</v>
      </c>
      <c r="E5096" t="s">
        <v>181</v>
      </c>
      <c r="F5096" t="s">
        <v>14801</v>
      </c>
      <c r="G5096" t="s">
        <v>194</v>
      </c>
      <c r="H5096" t="s">
        <v>46</v>
      </c>
      <c r="I5096" t="s">
        <v>129</v>
      </c>
      <c r="J5096" t="s">
        <v>130</v>
      </c>
      <c r="K5096" t="s">
        <v>131</v>
      </c>
      <c r="L5096" t="s">
        <v>14802</v>
      </c>
      <c r="M5096" t="s">
        <v>14803</v>
      </c>
      <c r="N5096">
        <v>1.4880555550000001</v>
      </c>
      <c r="O5096">
        <v>0</v>
      </c>
      <c r="P5096">
        <v>6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8.9283330000000003</v>
      </c>
      <c r="W5096">
        <v>0</v>
      </c>
      <c r="X5096">
        <v>0</v>
      </c>
      <c r="Y5096">
        <v>0</v>
      </c>
      <c r="Z5096">
        <v>0</v>
      </c>
    </row>
    <row r="5097" spans="1:26" x14ac:dyDescent="0.25">
      <c r="A5097">
        <v>2181801</v>
      </c>
      <c r="B5097">
        <v>1</v>
      </c>
      <c r="C5097" t="s">
        <v>77</v>
      </c>
      <c r="D5097" t="s">
        <v>124</v>
      </c>
      <c r="E5097" t="s">
        <v>126</v>
      </c>
      <c r="F5097" t="s">
        <v>14804</v>
      </c>
      <c r="G5097" t="s">
        <v>128</v>
      </c>
      <c r="H5097" t="s">
        <v>46</v>
      </c>
      <c r="I5097" t="s">
        <v>129</v>
      </c>
      <c r="J5097" t="s">
        <v>130</v>
      </c>
      <c r="K5097" t="s">
        <v>131</v>
      </c>
      <c r="L5097" t="s">
        <v>14805</v>
      </c>
      <c r="M5097" t="s">
        <v>14806</v>
      </c>
      <c r="N5097">
        <v>0.82</v>
      </c>
      <c r="O5097">
        <v>0</v>
      </c>
      <c r="P5097">
        <v>113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92.66</v>
      </c>
      <c r="W5097">
        <v>0</v>
      </c>
      <c r="X5097">
        <v>0</v>
      </c>
      <c r="Y5097">
        <v>0</v>
      </c>
      <c r="Z5097">
        <v>0</v>
      </c>
    </row>
    <row r="5098" spans="1:26" x14ac:dyDescent="0.25">
      <c r="A5098">
        <v>2181804</v>
      </c>
      <c r="B5098">
        <v>1</v>
      </c>
      <c r="C5098" t="s">
        <v>76</v>
      </c>
      <c r="D5098" t="s">
        <v>90</v>
      </c>
      <c r="E5098" t="s">
        <v>181</v>
      </c>
      <c r="F5098" t="s">
        <v>14807</v>
      </c>
      <c r="G5098" t="s">
        <v>194</v>
      </c>
      <c r="H5098" t="s">
        <v>46</v>
      </c>
      <c r="I5098" t="s">
        <v>129</v>
      </c>
      <c r="J5098" t="s">
        <v>130</v>
      </c>
      <c r="K5098" t="s">
        <v>131</v>
      </c>
      <c r="L5098" t="s">
        <v>14808</v>
      </c>
      <c r="M5098" t="s">
        <v>14809</v>
      </c>
      <c r="N5098">
        <v>0.88833333299999995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1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0.88833300000000004</v>
      </c>
    </row>
    <row r="5099" spans="1:26" x14ac:dyDescent="0.25">
      <c r="A5099">
        <v>2181805</v>
      </c>
      <c r="B5099">
        <v>1</v>
      </c>
      <c r="C5099" t="s">
        <v>77</v>
      </c>
      <c r="D5099" t="s">
        <v>124</v>
      </c>
      <c r="E5099" t="s">
        <v>718</v>
      </c>
      <c r="F5099" t="s">
        <v>14810</v>
      </c>
      <c r="G5099" t="s">
        <v>726</v>
      </c>
      <c r="H5099" t="s">
        <v>46</v>
      </c>
      <c r="I5099" t="s">
        <v>129</v>
      </c>
      <c r="J5099" t="s">
        <v>130</v>
      </c>
      <c r="K5099" t="s">
        <v>131</v>
      </c>
      <c r="L5099" t="s">
        <v>14811</v>
      </c>
      <c r="M5099" t="s">
        <v>14812</v>
      </c>
      <c r="N5099">
        <v>3.4838888880000001</v>
      </c>
      <c r="O5099">
        <v>0</v>
      </c>
      <c r="P5099">
        <v>332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1156.6511109999999</v>
      </c>
      <c r="W5099">
        <v>0</v>
      </c>
      <c r="X5099">
        <v>0</v>
      </c>
      <c r="Y5099">
        <v>0</v>
      </c>
      <c r="Z5099">
        <v>0</v>
      </c>
    </row>
    <row r="5100" spans="1:26" x14ac:dyDescent="0.25">
      <c r="A5100">
        <v>2181807</v>
      </c>
      <c r="B5100">
        <v>1</v>
      </c>
      <c r="C5100" t="s">
        <v>76</v>
      </c>
      <c r="D5100" t="s">
        <v>100</v>
      </c>
      <c r="E5100" t="s">
        <v>181</v>
      </c>
      <c r="F5100" t="s">
        <v>14813</v>
      </c>
      <c r="G5100" t="s">
        <v>269</v>
      </c>
      <c r="H5100" t="s">
        <v>46</v>
      </c>
      <c r="I5100" t="s">
        <v>129</v>
      </c>
      <c r="J5100" t="s">
        <v>130</v>
      </c>
      <c r="K5100" t="s">
        <v>131</v>
      </c>
      <c r="L5100" t="s">
        <v>14814</v>
      </c>
      <c r="M5100" t="s">
        <v>14815</v>
      </c>
      <c r="N5100">
        <v>9.9277777769999993</v>
      </c>
      <c r="O5100">
        <v>0</v>
      </c>
      <c r="P5100">
        <v>5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49.638888999999999</v>
      </c>
      <c r="W5100">
        <v>0</v>
      </c>
      <c r="X5100">
        <v>0</v>
      </c>
      <c r="Y5100">
        <v>0</v>
      </c>
      <c r="Z5100">
        <v>0</v>
      </c>
    </row>
    <row r="5101" spans="1:26" x14ac:dyDescent="0.25">
      <c r="A5101">
        <v>2181813</v>
      </c>
      <c r="B5101">
        <v>1</v>
      </c>
      <c r="C5101" t="s">
        <v>76</v>
      </c>
      <c r="D5101" t="s">
        <v>86</v>
      </c>
      <c r="E5101" t="s">
        <v>718</v>
      </c>
      <c r="F5101" t="s">
        <v>14816</v>
      </c>
      <c r="G5101" t="s">
        <v>128</v>
      </c>
      <c r="H5101" t="s">
        <v>46</v>
      </c>
      <c r="I5101" t="s">
        <v>129</v>
      </c>
      <c r="J5101" t="s">
        <v>130</v>
      </c>
      <c r="K5101" t="s">
        <v>131</v>
      </c>
      <c r="L5101" t="s">
        <v>14817</v>
      </c>
      <c r="M5101" t="s">
        <v>14818</v>
      </c>
      <c r="N5101">
        <v>1.7436111110000001</v>
      </c>
      <c r="O5101">
        <v>0</v>
      </c>
      <c r="P5101">
        <v>77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134.25805600000001</v>
      </c>
      <c r="W5101">
        <v>0</v>
      </c>
      <c r="X5101">
        <v>0</v>
      </c>
      <c r="Y5101">
        <v>0</v>
      </c>
      <c r="Z5101">
        <v>0</v>
      </c>
    </row>
    <row r="5102" spans="1:26" x14ac:dyDescent="0.25">
      <c r="A5102">
        <v>2181820</v>
      </c>
      <c r="B5102">
        <v>1</v>
      </c>
      <c r="C5102" t="s">
        <v>76</v>
      </c>
      <c r="D5102" t="s">
        <v>101</v>
      </c>
      <c r="E5102" t="s">
        <v>181</v>
      </c>
      <c r="F5102" t="s">
        <v>14819</v>
      </c>
      <c r="G5102" t="s">
        <v>287</v>
      </c>
      <c r="H5102" t="s">
        <v>46</v>
      </c>
      <c r="I5102" t="s">
        <v>129</v>
      </c>
      <c r="J5102" t="s">
        <v>130</v>
      </c>
      <c r="K5102" t="s">
        <v>131</v>
      </c>
      <c r="L5102" t="s">
        <v>14820</v>
      </c>
      <c r="M5102" t="s">
        <v>14821</v>
      </c>
      <c r="N5102">
        <v>1.2469444439999999</v>
      </c>
      <c r="O5102">
        <v>0</v>
      </c>
      <c r="P5102">
        <v>18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22.445</v>
      </c>
      <c r="W5102">
        <v>0</v>
      </c>
      <c r="X5102">
        <v>0</v>
      </c>
      <c r="Y5102">
        <v>0</v>
      </c>
      <c r="Z5102">
        <v>0</v>
      </c>
    </row>
    <row r="5103" spans="1:26" x14ac:dyDescent="0.25">
      <c r="A5103">
        <v>2181826</v>
      </c>
      <c r="B5103">
        <v>1</v>
      </c>
      <c r="C5103" t="s">
        <v>76</v>
      </c>
      <c r="D5103" t="s">
        <v>78</v>
      </c>
      <c r="E5103" t="s">
        <v>126</v>
      </c>
      <c r="F5103" t="s">
        <v>14793</v>
      </c>
      <c r="G5103" t="s">
        <v>128</v>
      </c>
      <c r="H5103" t="s">
        <v>46</v>
      </c>
      <c r="I5103" t="s">
        <v>129</v>
      </c>
      <c r="J5103" t="s">
        <v>130</v>
      </c>
      <c r="K5103" t="s">
        <v>131</v>
      </c>
      <c r="L5103" t="s">
        <v>14822</v>
      </c>
      <c r="M5103" t="s">
        <v>14823</v>
      </c>
      <c r="N5103">
        <v>1.3052777769999999</v>
      </c>
      <c r="O5103">
        <v>0</v>
      </c>
      <c r="P5103">
        <v>112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146.19111100000001</v>
      </c>
      <c r="W5103">
        <v>0</v>
      </c>
      <c r="X5103">
        <v>0</v>
      </c>
      <c r="Y5103">
        <v>0</v>
      </c>
      <c r="Z5103">
        <v>0</v>
      </c>
    </row>
    <row r="5104" spans="1:26" x14ac:dyDescent="0.25">
      <c r="A5104">
        <v>2181830</v>
      </c>
      <c r="B5104">
        <v>1</v>
      </c>
      <c r="C5104" t="s">
        <v>76</v>
      </c>
      <c r="D5104" t="s">
        <v>81</v>
      </c>
      <c r="E5104" t="s">
        <v>718</v>
      </c>
      <c r="F5104" t="s">
        <v>14824</v>
      </c>
      <c r="G5104" t="s">
        <v>2782</v>
      </c>
      <c r="H5104" t="s">
        <v>46</v>
      </c>
      <c r="I5104" t="s">
        <v>129</v>
      </c>
      <c r="J5104" t="s">
        <v>130</v>
      </c>
      <c r="K5104" t="s">
        <v>131</v>
      </c>
      <c r="L5104" t="s">
        <v>14825</v>
      </c>
      <c r="M5104" t="s">
        <v>14826</v>
      </c>
      <c r="N5104">
        <v>4.54</v>
      </c>
      <c r="O5104">
        <v>0</v>
      </c>
      <c r="P5104">
        <v>58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263.32</v>
      </c>
      <c r="W5104">
        <v>0</v>
      </c>
      <c r="X5104">
        <v>0</v>
      </c>
      <c r="Y5104">
        <v>0</v>
      </c>
      <c r="Z5104">
        <v>0</v>
      </c>
    </row>
    <row r="5105" spans="1:26" x14ac:dyDescent="0.25">
      <c r="A5105">
        <v>2181829</v>
      </c>
      <c r="B5105">
        <v>1</v>
      </c>
      <c r="C5105" t="s">
        <v>76</v>
      </c>
      <c r="D5105" t="s">
        <v>101</v>
      </c>
      <c r="E5105" t="s">
        <v>718</v>
      </c>
      <c r="F5105" t="s">
        <v>14746</v>
      </c>
      <c r="G5105" t="s">
        <v>269</v>
      </c>
      <c r="H5105" t="s">
        <v>46</v>
      </c>
      <c r="I5105" t="s">
        <v>129</v>
      </c>
      <c r="J5105" t="s">
        <v>130</v>
      </c>
      <c r="K5105" t="s">
        <v>131</v>
      </c>
      <c r="L5105" t="s">
        <v>14827</v>
      </c>
      <c r="M5105" t="s">
        <v>14828</v>
      </c>
      <c r="N5105">
        <v>1.0819444439999999</v>
      </c>
      <c r="O5105">
        <v>0</v>
      </c>
      <c r="P5105">
        <v>67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72.490278000000004</v>
      </c>
      <c r="W5105">
        <v>0</v>
      </c>
      <c r="X5105">
        <v>0</v>
      </c>
      <c r="Y5105">
        <v>0</v>
      </c>
      <c r="Z5105">
        <v>0</v>
      </c>
    </row>
    <row r="5106" spans="1:26" x14ac:dyDescent="0.25">
      <c r="A5106">
        <v>2181836</v>
      </c>
      <c r="B5106">
        <v>1</v>
      </c>
      <c r="C5106" t="s">
        <v>76</v>
      </c>
      <c r="D5106" t="s">
        <v>78</v>
      </c>
      <c r="E5106" t="s">
        <v>181</v>
      </c>
      <c r="F5106" t="s">
        <v>14829</v>
      </c>
      <c r="G5106" t="s">
        <v>194</v>
      </c>
      <c r="H5106" t="s">
        <v>46</v>
      </c>
      <c r="I5106" t="s">
        <v>129</v>
      </c>
      <c r="J5106" t="s">
        <v>130</v>
      </c>
      <c r="K5106" t="s">
        <v>131</v>
      </c>
      <c r="L5106" t="s">
        <v>14830</v>
      </c>
      <c r="M5106" t="s">
        <v>14831</v>
      </c>
      <c r="N5106">
        <v>7.2033333329999998</v>
      </c>
      <c r="O5106">
        <v>0</v>
      </c>
      <c r="P5106">
        <v>6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43.22</v>
      </c>
      <c r="W5106">
        <v>0</v>
      </c>
      <c r="X5106">
        <v>0</v>
      </c>
      <c r="Y5106">
        <v>0</v>
      </c>
      <c r="Z5106">
        <v>0</v>
      </c>
    </row>
    <row r="5107" spans="1:26" x14ac:dyDescent="0.25">
      <c r="A5107">
        <v>2181835</v>
      </c>
      <c r="B5107">
        <v>1</v>
      </c>
      <c r="C5107" t="s">
        <v>76</v>
      </c>
      <c r="D5107" t="s">
        <v>79</v>
      </c>
      <c r="E5107" t="s">
        <v>813</v>
      </c>
      <c r="F5107" t="s">
        <v>14832</v>
      </c>
      <c r="G5107" t="s">
        <v>136</v>
      </c>
      <c r="H5107" t="s">
        <v>47</v>
      </c>
      <c r="I5107" t="s">
        <v>129</v>
      </c>
      <c r="J5107" t="s">
        <v>130</v>
      </c>
      <c r="K5107" t="s">
        <v>131</v>
      </c>
      <c r="L5107" t="s">
        <v>14833</v>
      </c>
      <c r="M5107" t="s">
        <v>14834</v>
      </c>
      <c r="N5107">
        <v>2.395277777</v>
      </c>
      <c r="O5107">
        <v>11</v>
      </c>
      <c r="P5107">
        <v>4059</v>
      </c>
      <c r="Q5107">
        <v>0</v>
      </c>
      <c r="R5107">
        <v>0</v>
      </c>
      <c r="S5107">
        <v>0</v>
      </c>
      <c r="T5107">
        <v>0</v>
      </c>
      <c r="U5107">
        <v>26.348056</v>
      </c>
      <c r="V5107">
        <v>9722.4324969999998</v>
      </c>
      <c r="W5107">
        <v>0</v>
      </c>
      <c r="X5107">
        <v>0</v>
      </c>
      <c r="Y5107">
        <v>0</v>
      </c>
      <c r="Z5107">
        <v>0</v>
      </c>
    </row>
    <row r="5108" spans="1:26" x14ac:dyDescent="0.25">
      <c r="A5108">
        <v>2181838</v>
      </c>
      <c r="B5108">
        <v>1</v>
      </c>
      <c r="C5108" t="s">
        <v>77</v>
      </c>
      <c r="D5108" t="s">
        <v>124</v>
      </c>
      <c r="E5108" t="s">
        <v>718</v>
      </c>
      <c r="F5108" t="s">
        <v>14835</v>
      </c>
      <c r="G5108" t="s">
        <v>6674</v>
      </c>
      <c r="H5108" t="s">
        <v>46</v>
      </c>
      <c r="I5108" t="s">
        <v>129</v>
      </c>
      <c r="J5108" t="s">
        <v>130</v>
      </c>
      <c r="K5108" t="s">
        <v>131</v>
      </c>
      <c r="L5108" t="s">
        <v>14836</v>
      </c>
      <c r="M5108" t="s">
        <v>14837</v>
      </c>
      <c r="N5108">
        <v>2.4925000000000002</v>
      </c>
      <c r="O5108">
        <v>0</v>
      </c>
      <c r="P5108">
        <v>299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745.25750000000005</v>
      </c>
      <c r="W5108">
        <v>0</v>
      </c>
      <c r="X5108">
        <v>0</v>
      </c>
      <c r="Y5108">
        <v>0</v>
      </c>
      <c r="Z5108">
        <v>0</v>
      </c>
    </row>
    <row r="5109" spans="1:26" x14ac:dyDescent="0.25">
      <c r="A5109">
        <v>2181845</v>
      </c>
      <c r="B5109">
        <v>1</v>
      </c>
      <c r="C5109" t="s">
        <v>76</v>
      </c>
      <c r="D5109" t="s">
        <v>78</v>
      </c>
      <c r="E5109" t="s">
        <v>126</v>
      </c>
      <c r="F5109" t="s">
        <v>14793</v>
      </c>
      <c r="G5109" t="s">
        <v>269</v>
      </c>
      <c r="H5109" t="s">
        <v>46</v>
      </c>
      <c r="I5109" t="s">
        <v>129</v>
      </c>
      <c r="J5109" t="s">
        <v>130</v>
      </c>
      <c r="K5109" t="s">
        <v>131</v>
      </c>
      <c r="L5109" t="s">
        <v>14838</v>
      </c>
      <c r="M5109" t="s">
        <v>14839</v>
      </c>
      <c r="N5109">
        <v>9.4652777770000007</v>
      </c>
      <c r="O5109">
        <v>0</v>
      </c>
      <c r="P5109">
        <v>112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1060.1111109999999</v>
      </c>
      <c r="W5109">
        <v>0</v>
      </c>
      <c r="X5109">
        <v>0</v>
      </c>
      <c r="Y5109">
        <v>0</v>
      </c>
      <c r="Z5109">
        <v>0</v>
      </c>
    </row>
    <row r="5110" spans="1:26" x14ac:dyDescent="0.25">
      <c r="A5110">
        <v>2181855</v>
      </c>
      <c r="B5110">
        <v>1</v>
      </c>
      <c r="C5110" t="s">
        <v>76</v>
      </c>
      <c r="D5110" t="s">
        <v>92</v>
      </c>
      <c r="E5110" t="s">
        <v>143</v>
      </c>
      <c r="F5110" t="s">
        <v>14840</v>
      </c>
      <c r="G5110" t="s">
        <v>279</v>
      </c>
      <c r="H5110" t="s">
        <v>47</v>
      </c>
      <c r="I5110" t="s">
        <v>129</v>
      </c>
      <c r="J5110" t="s">
        <v>130</v>
      </c>
      <c r="K5110" t="s">
        <v>131</v>
      </c>
      <c r="L5110" t="s">
        <v>14841</v>
      </c>
      <c r="M5110" t="s">
        <v>14842</v>
      </c>
      <c r="N5110">
        <v>2.5366666659999999</v>
      </c>
      <c r="O5110">
        <v>0</v>
      </c>
      <c r="P5110">
        <v>0</v>
      </c>
      <c r="Q5110">
        <v>1</v>
      </c>
      <c r="R5110">
        <v>24</v>
      </c>
      <c r="S5110">
        <v>0</v>
      </c>
      <c r="T5110">
        <v>0</v>
      </c>
      <c r="U5110">
        <v>0</v>
      </c>
      <c r="V5110">
        <v>0</v>
      </c>
      <c r="W5110">
        <v>2.536667</v>
      </c>
      <c r="X5110">
        <v>60.88</v>
      </c>
      <c r="Y5110">
        <v>0</v>
      </c>
      <c r="Z5110">
        <v>0</v>
      </c>
    </row>
    <row r="5111" spans="1:26" x14ac:dyDescent="0.25">
      <c r="A5111">
        <v>2181861</v>
      </c>
      <c r="B5111">
        <v>1</v>
      </c>
      <c r="C5111" t="s">
        <v>76</v>
      </c>
      <c r="D5111" t="s">
        <v>78</v>
      </c>
      <c r="E5111" t="s">
        <v>718</v>
      </c>
      <c r="F5111" t="s">
        <v>14843</v>
      </c>
      <c r="G5111" t="s">
        <v>128</v>
      </c>
      <c r="H5111" t="s">
        <v>46</v>
      </c>
      <c r="I5111" t="s">
        <v>129</v>
      </c>
      <c r="J5111" t="s">
        <v>130</v>
      </c>
      <c r="K5111" t="s">
        <v>131</v>
      </c>
      <c r="L5111" t="s">
        <v>14844</v>
      </c>
      <c r="M5111" t="s">
        <v>14845</v>
      </c>
      <c r="N5111">
        <v>1.956111111</v>
      </c>
      <c r="O5111">
        <v>0</v>
      </c>
      <c r="P5111">
        <v>60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117.36666700000001</v>
      </c>
      <c r="W5111">
        <v>0</v>
      </c>
      <c r="X5111">
        <v>0</v>
      </c>
      <c r="Y5111">
        <v>0</v>
      </c>
      <c r="Z5111">
        <v>0</v>
      </c>
    </row>
    <row r="5112" spans="1:26" x14ac:dyDescent="0.25">
      <c r="A5112">
        <v>2181859</v>
      </c>
      <c r="B5112">
        <v>1</v>
      </c>
      <c r="C5112" t="s">
        <v>76</v>
      </c>
      <c r="D5112" t="s">
        <v>79</v>
      </c>
      <c r="E5112" t="s">
        <v>143</v>
      </c>
      <c r="F5112" t="s">
        <v>14846</v>
      </c>
      <c r="G5112" t="s">
        <v>136</v>
      </c>
      <c r="H5112" t="s">
        <v>47</v>
      </c>
      <c r="I5112" t="s">
        <v>129</v>
      </c>
      <c r="J5112" t="s">
        <v>130</v>
      </c>
      <c r="K5112" t="s">
        <v>131</v>
      </c>
      <c r="L5112" t="s">
        <v>14847</v>
      </c>
      <c r="M5112" t="s">
        <v>14848</v>
      </c>
      <c r="N5112">
        <v>0.16750000000000001</v>
      </c>
      <c r="O5112">
        <v>5</v>
      </c>
      <c r="P5112">
        <v>2467</v>
      </c>
      <c r="Q5112">
        <v>0</v>
      </c>
      <c r="R5112">
        <v>0</v>
      </c>
      <c r="S5112">
        <v>0</v>
      </c>
      <c r="T5112">
        <v>0</v>
      </c>
      <c r="U5112">
        <v>0.83750000000000002</v>
      </c>
      <c r="V5112">
        <v>413.22250000000003</v>
      </c>
      <c r="W5112">
        <v>0</v>
      </c>
      <c r="X5112">
        <v>0</v>
      </c>
      <c r="Y5112">
        <v>0</v>
      </c>
      <c r="Z5112">
        <v>0</v>
      </c>
    </row>
    <row r="5113" spans="1:26" x14ac:dyDescent="0.25">
      <c r="A5113">
        <v>2181862</v>
      </c>
      <c r="B5113">
        <v>1</v>
      </c>
      <c r="C5113" t="s">
        <v>76</v>
      </c>
      <c r="D5113" t="s">
        <v>95</v>
      </c>
      <c r="E5113" t="s">
        <v>126</v>
      </c>
      <c r="F5113" t="s">
        <v>2134</v>
      </c>
      <c r="G5113" t="s">
        <v>128</v>
      </c>
      <c r="H5113" t="s">
        <v>46</v>
      </c>
      <c r="I5113" t="s">
        <v>129</v>
      </c>
      <c r="J5113" t="s">
        <v>130</v>
      </c>
      <c r="K5113" t="s">
        <v>131</v>
      </c>
      <c r="L5113" t="s">
        <v>14849</v>
      </c>
      <c r="M5113" t="s">
        <v>14850</v>
      </c>
      <c r="N5113">
        <v>3.6069444439999998</v>
      </c>
      <c r="O5113">
        <v>0</v>
      </c>
      <c r="P5113">
        <v>0</v>
      </c>
      <c r="Q5113">
        <v>0</v>
      </c>
      <c r="R5113">
        <v>20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72.138889000000006</v>
      </c>
      <c r="Y5113">
        <v>0</v>
      </c>
      <c r="Z5113">
        <v>0</v>
      </c>
    </row>
    <row r="5114" spans="1:26" x14ac:dyDescent="0.25">
      <c r="A5114">
        <v>2181863</v>
      </c>
      <c r="B5114">
        <v>1</v>
      </c>
      <c r="C5114" t="s">
        <v>77</v>
      </c>
      <c r="D5114" t="s">
        <v>119</v>
      </c>
      <c r="E5114" t="s">
        <v>134</v>
      </c>
      <c r="F5114" t="s">
        <v>13683</v>
      </c>
      <c r="G5114" t="s">
        <v>136</v>
      </c>
      <c r="H5114" t="s">
        <v>47</v>
      </c>
      <c r="I5114" t="s">
        <v>129</v>
      </c>
      <c r="J5114" t="s">
        <v>130</v>
      </c>
      <c r="K5114" t="s">
        <v>131</v>
      </c>
      <c r="L5114" t="s">
        <v>14851</v>
      </c>
      <c r="M5114" t="s">
        <v>14852</v>
      </c>
      <c r="N5114">
        <v>0.74694444400000004</v>
      </c>
      <c r="O5114">
        <v>0</v>
      </c>
      <c r="P5114">
        <v>42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31.371666999999999</v>
      </c>
      <c r="W5114">
        <v>0</v>
      </c>
      <c r="X5114">
        <v>0</v>
      </c>
      <c r="Y5114">
        <v>0</v>
      </c>
      <c r="Z5114">
        <v>0</v>
      </c>
    </row>
    <row r="5115" spans="1:26" x14ac:dyDescent="0.25">
      <c r="A5115">
        <v>2181866</v>
      </c>
      <c r="B5115">
        <v>1</v>
      </c>
      <c r="C5115" t="s">
        <v>76</v>
      </c>
      <c r="D5115" t="s">
        <v>84</v>
      </c>
      <c r="E5115" t="s">
        <v>126</v>
      </c>
      <c r="F5115" t="s">
        <v>14853</v>
      </c>
      <c r="G5115" t="s">
        <v>128</v>
      </c>
      <c r="H5115" t="s">
        <v>46</v>
      </c>
      <c r="I5115" t="s">
        <v>129</v>
      </c>
      <c r="J5115" t="s">
        <v>130</v>
      </c>
      <c r="K5115" t="s">
        <v>131</v>
      </c>
      <c r="L5115" t="s">
        <v>14854</v>
      </c>
      <c r="M5115" t="s">
        <v>14855</v>
      </c>
      <c r="N5115">
        <v>3.5752777770000002</v>
      </c>
      <c r="O5115">
        <v>0</v>
      </c>
      <c r="P5115">
        <v>65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232.393056</v>
      </c>
      <c r="W5115">
        <v>0</v>
      </c>
      <c r="X5115">
        <v>0</v>
      </c>
      <c r="Y5115">
        <v>0</v>
      </c>
      <c r="Z5115">
        <v>0</v>
      </c>
    </row>
    <row r="5116" spans="1:26" x14ac:dyDescent="0.25">
      <c r="A5116">
        <v>2181867</v>
      </c>
      <c r="B5116">
        <v>1</v>
      </c>
      <c r="C5116" t="s">
        <v>76</v>
      </c>
      <c r="D5116" t="s">
        <v>80</v>
      </c>
      <c r="E5116" t="s">
        <v>181</v>
      </c>
      <c r="F5116" t="s">
        <v>14856</v>
      </c>
      <c r="G5116" t="s">
        <v>194</v>
      </c>
      <c r="H5116" t="s">
        <v>46</v>
      </c>
      <c r="I5116" t="s">
        <v>129</v>
      </c>
      <c r="J5116" t="s">
        <v>130</v>
      </c>
      <c r="K5116" t="s">
        <v>131</v>
      </c>
      <c r="L5116" t="s">
        <v>14857</v>
      </c>
      <c r="M5116" t="s">
        <v>14858</v>
      </c>
      <c r="N5116">
        <v>4.4272222220000002</v>
      </c>
      <c r="O5116">
        <v>0</v>
      </c>
      <c r="P5116">
        <v>1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4.4272220000000004</v>
      </c>
      <c r="W5116">
        <v>0</v>
      </c>
      <c r="X5116">
        <v>0</v>
      </c>
      <c r="Y5116">
        <v>0</v>
      </c>
      <c r="Z5116">
        <v>0</v>
      </c>
    </row>
    <row r="5117" spans="1:26" x14ac:dyDescent="0.25">
      <c r="A5117">
        <v>2182000</v>
      </c>
      <c r="B5117">
        <v>1</v>
      </c>
      <c r="C5117" t="s">
        <v>77</v>
      </c>
      <c r="D5117" t="s">
        <v>123</v>
      </c>
      <c r="E5117" t="s">
        <v>126</v>
      </c>
      <c r="F5117" t="s">
        <v>14859</v>
      </c>
      <c r="G5117" t="s">
        <v>128</v>
      </c>
      <c r="H5117" t="s">
        <v>46</v>
      </c>
      <c r="I5117" t="s">
        <v>129</v>
      </c>
      <c r="J5117" t="s">
        <v>130</v>
      </c>
      <c r="K5117" t="s">
        <v>131</v>
      </c>
      <c r="L5117" t="s">
        <v>14860</v>
      </c>
      <c r="M5117" t="s">
        <v>14861</v>
      </c>
      <c r="N5117">
        <v>7.9694444439999996</v>
      </c>
      <c r="O5117">
        <v>0</v>
      </c>
      <c r="P5117">
        <v>19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151.419444</v>
      </c>
      <c r="W5117">
        <v>0</v>
      </c>
      <c r="X5117">
        <v>0</v>
      </c>
      <c r="Y5117">
        <v>0</v>
      </c>
      <c r="Z5117">
        <v>0</v>
      </c>
    </row>
    <row r="5118" spans="1:26" x14ac:dyDescent="0.25">
      <c r="A5118">
        <v>2181873</v>
      </c>
      <c r="B5118">
        <v>1</v>
      </c>
      <c r="C5118" t="s">
        <v>77</v>
      </c>
      <c r="D5118" t="s">
        <v>114</v>
      </c>
      <c r="E5118" t="s">
        <v>126</v>
      </c>
      <c r="F5118" t="s">
        <v>14862</v>
      </c>
      <c r="G5118" t="s">
        <v>128</v>
      </c>
      <c r="H5118" t="s">
        <v>46</v>
      </c>
      <c r="I5118" t="s">
        <v>129</v>
      </c>
      <c r="J5118" t="s">
        <v>130</v>
      </c>
      <c r="K5118" t="s">
        <v>131</v>
      </c>
      <c r="L5118" t="s">
        <v>14863</v>
      </c>
      <c r="M5118" t="s">
        <v>14864</v>
      </c>
      <c r="N5118">
        <v>1.134166666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16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18.146667000000001</v>
      </c>
    </row>
    <row r="5119" spans="1:26" x14ac:dyDescent="0.25">
      <c r="A5119">
        <v>2181875</v>
      </c>
      <c r="B5119">
        <v>1</v>
      </c>
      <c r="C5119" t="s">
        <v>76</v>
      </c>
      <c r="D5119" t="s">
        <v>91</v>
      </c>
      <c r="E5119" t="s">
        <v>126</v>
      </c>
      <c r="F5119" t="s">
        <v>14865</v>
      </c>
      <c r="G5119" t="s">
        <v>128</v>
      </c>
      <c r="H5119" t="s">
        <v>46</v>
      </c>
      <c r="I5119" t="s">
        <v>129</v>
      </c>
      <c r="J5119" t="s">
        <v>130</v>
      </c>
      <c r="K5119" t="s">
        <v>131</v>
      </c>
      <c r="L5119" t="s">
        <v>14866</v>
      </c>
      <c r="M5119" t="s">
        <v>14867</v>
      </c>
      <c r="N5119">
        <v>2.8786111110000001</v>
      </c>
      <c r="O5119">
        <v>0</v>
      </c>
      <c r="P5119">
        <v>6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17.271667000000001</v>
      </c>
      <c r="W5119">
        <v>0</v>
      </c>
      <c r="X5119">
        <v>0</v>
      </c>
      <c r="Y5119">
        <v>0</v>
      </c>
      <c r="Z5119">
        <v>0</v>
      </c>
    </row>
    <row r="5120" spans="1:26" x14ac:dyDescent="0.25">
      <c r="A5120">
        <v>2181874</v>
      </c>
      <c r="B5120">
        <v>1</v>
      </c>
      <c r="C5120" t="s">
        <v>77</v>
      </c>
      <c r="D5120" t="s">
        <v>119</v>
      </c>
      <c r="E5120" t="s">
        <v>134</v>
      </c>
      <c r="F5120" t="s">
        <v>13719</v>
      </c>
      <c r="G5120" t="s">
        <v>136</v>
      </c>
      <c r="H5120" t="s">
        <v>47</v>
      </c>
      <c r="I5120" t="s">
        <v>129</v>
      </c>
      <c r="J5120" t="s">
        <v>130</v>
      </c>
      <c r="K5120" t="s">
        <v>131</v>
      </c>
      <c r="L5120" t="s">
        <v>14868</v>
      </c>
      <c r="M5120" t="s">
        <v>14869</v>
      </c>
      <c r="N5120">
        <v>5.642222222</v>
      </c>
      <c r="O5120">
        <v>32</v>
      </c>
      <c r="P5120">
        <v>94</v>
      </c>
      <c r="Q5120">
        <v>0</v>
      </c>
      <c r="R5120">
        <v>0</v>
      </c>
      <c r="S5120">
        <v>0</v>
      </c>
      <c r="T5120">
        <v>0</v>
      </c>
      <c r="U5120">
        <v>180.55111099999999</v>
      </c>
      <c r="V5120">
        <v>530.36888899999997</v>
      </c>
      <c r="W5120">
        <v>0</v>
      </c>
      <c r="X5120">
        <v>0</v>
      </c>
      <c r="Y5120">
        <v>0</v>
      </c>
      <c r="Z5120">
        <v>0</v>
      </c>
    </row>
    <row r="5121" spans="1:26" x14ac:dyDescent="0.25">
      <c r="A5121">
        <v>2181876</v>
      </c>
      <c r="B5121">
        <v>1</v>
      </c>
      <c r="C5121" t="s">
        <v>77</v>
      </c>
      <c r="D5121" t="s">
        <v>112</v>
      </c>
      <c r="E5121" t="s">
        <v>186</v>
      </c>
      <c r="F5121" t="s">
        <v>14870</v>
      </c>
      <c r="G5121" t="s">
        <v>136</v>
      </c>
      <c r="H5121" t="s">
        <v>47</v>
      </c>
      <c r="I5121" t="s">
        <v>129</v>
      </c>
      <c r="J5121" t="s">
        <v>130</v>
      </c>
      <c r="K5121" t="s">
        <v>131</v>
      </c>
      <c r="L5121" t="s">
        <v>14871</v>
      </c>
      <c r="M5121" t="s">
        <v>14872</v>
      </c>
      <c r="N5121">
        <v>1.3577777769999999</v>
      </c>
      <c r="O5121">
        <v>0</v>
      </c>
      <c r="P5121">
        <v>0</v>
      </c>
      <c r="Q5121">
        <v>0</v>
      </c>
      <c r="R5121">
        <v>0</v>
      </c>
      <c r="S5121">
        <v>5</v>
      </c>
      <c r="T5121">
        <v>774</v>
      </c>
      <c r="U5121">
        <v>0</v>
      </c>
      <c r="V5121">
        <v>0</v>
      </c>
      <c r="W5121">
        <v>0</v>
      </c>
      <c r="X5121">
        <v>0</v>
      </c>
      <c r="Y5121">
        <v>6.7888890000000002</v>
      </c>
      <c r="Z5121">
        <v>1050.919999</v>
      </c>
    </row>
    <row r="5122" spans="1:26" x14ac:dyDescent="0.25">
      <c r="A5122">
        <v>2181880</v>
      </c>
      <c r="B5122">
        <v>1</v>
      </c>
      <c r="C5122" t="s">
        <v>77</v>
      </c>
      <c r="D5122" t="s">
        <v>124</v>
      </c>
      <c r="E5122" t="s">
        <v>126</v>
      </c>
      <c r="F5122" t="s">
        <v>14873</v>
      </c>
      <c r="G5122" t="s">
        <v>128</v>
      </c>
      <c r="H5122" t="s">
        <v>46</v>
      </c>
      <c r="I5122" t="s">
        <v>129</v>
      </c>
      <c r="J5122" t="s">
        <v>130</v>
      </c>
      <c r="K5122" t="s">
        <v>131</v>
      </c>
      <c r="L5122" t="s">
        <v>14874</v>
      </c>
      <c r="M5122" t="s">
        <v>14875</v>
      </c>
      <c r="N5122">
        <v>5.9638888879999996</v>
      </c>
      <c r="O5122">
        <v>0</v>
      </c>
      <c r="P5122">
        <v>5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29.819444000000001</v>
      </c>
      <c r="W5122">
        <v>0</v>
      </c>
      <c r="X5122">
        <v>0</v>
      </c>
      <c r="Y5122">
        <v>0</v>
      </c>
      <c r="Z5122">
        <v>0</v>
      </c>
    </row>
    <row r="5123" spans="1:26" x14ac:dyDescent="0.25">
      <c r="A5123">
        <v>2181878</v>
      </c>
      <c r="B5123">
        <v>1</v>
      </c>
      <c r="C5123" t="s">
        <v>76</v>
      </c>
      <c r="D5123" t="s">
        <v>79</v>
      </c>
      <c r="E5123" t="s">
        <v>181</v>
      </c>
      <c r="F5123" t="s">
        <v>11401</v>
      </c>
      <c r="G5123" t="s">
        <v>183</v>
      </c>
      <c r="H5123" t="s">
        <v>46</v>
      </c>
      <c r="I5123" t="s">
        <v>129</v>
      </c>
      <c r="J5123" t="s">
        <v>130</v>
      </c>
      <c r="K5123" t="s">
        <v>131</v>
      </c>
      <c r="L5123" t="s">
        <v>14876</v>
      </c>
      <c r="M5123" t="s">
        <v>14877</v>
      </c>
      <c r="N5123">
        <v>8.6433333329999993</v>
      </c>
      <c r="O5123">
        <v>0</v>
      </c>
      <c r="P5123">
        <v>1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8.6433330000000002</v>
      </c>
      <c r="W5123">
        <v>0</v>
      </c>
      <c r="X5123">
        <v>0</v>
      </c>
      <c r="Y5123">
        <v>0</v>
      </c>
      <c r="Z5123">
        <v>0</v>
      </c>
    </row>
    <row r="5124" spans="1:26" x14ac:dyDescent="0.25">
      <c r="A5124">
        <v>2181883</v>
      </c>
      <c r="B5124">
        <v>1</v>
      </c>
      <c r="C5124" t="s">
        <v>76</v>
      </c>
      <c r="D5124" t="s">
        <v>78</v>
      </c>
      <c r="E5124" t="s">
        <v>181</v>
      </c>
      <c r="F5124" t="s">
        <v>14878</v>
      </c>
      <c r="G5124" t="s">
        <v>194</v>
      </c>
      <c r="H5124" t="s">
        <v>46</v>
      </c>
      <c r="I5124" t="s">
        <v>129</v>
      </c>
      <c r="J5124" t="s">
        <v>130</v>
      </c>
      <c r="K5124" t="s">
        <v>131</v>
      </c>
      <c r="L5124" t="s">
        <v>14879</v>
      </c>
      <c r="M5124" t="s">
        <v>14880</v>
      </c>
      <c r="N5124">
        <v>2.3105555550000001</v>
      </c>
      <c r="O5124">
        <v>0</v>
      </c>
      <c r="P5124">
        <v>3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6.931667</v>
      </c>
      <c r="W5124">
        <v>0</v>
      </c>
      <c r="X5124">
        <v>0</v>
      </c>
      <c r="Y5124">
        <v>0</v>
      </c>
      <c r="Z5124">
        <v>0</v>
      </c>
    </row>
    <row r="5125" spans="1:26" x14ac:dyDescent="0.25">
      <c r="A5125">
        <v>2181884</v>
      </c>
      <c r="B5125">
        <v>1</v>
      </c>
      <c r="C5125" t="s">
        <v>77</v>
      </c>
      <c r="D5125" t="s">
        <v>116</v>
      </c>
      <c r="E5125" t="s">
        <v>143</v>
      </c>
      <c r="F5125" t="s">
        <v>14881</v>
      </c>
      <c r="G5125" t="s">
        <v>136</v>
      </c>
      <c r="H5125" t="s">
        <v>47</v>
      </c>
      <c r="I5125" t="s">
        <v>283</v>
      </c>
      <c r="J5125" t="s">
        <v>130</v>
      </c>
      <c r="K5125" t="s">
        <v>131</v>
      </c>
      <c r="L5125" t="s">
        <v>14882</v>
      </c>
      <c r="M5125" t="s">
        <v>14883</v>
      </c>
      <c r="N5125">
        <v>1.3888888E-2</v>
      </c>
      <c r="O5125">
        <v>6</v>
      </c>
      <c r="P5125">
        <v>1261</v>
      </c>
      <c r="Q5125">
        <v>0</v>
      </c>
      <c r="R5125">
        <v>0</v>
      </c>
      <c r="S5125">
        <v>0</v>
      </c>
      <c r="T5125">
        <v>0</v>
      </c>
      <c r="U5125">
        <v>8.3333000000000004E-2</v>
      </c>
      <c r="V5125">
        <v>17.513888000000001</v>
      </c>
      <c r="W5125">
        <v>0</v>
      </c>
      <c r="X5125">
        <v>0</v>
      </c>
      <c r="Y5125">
        <v>0</v>
      </c>
      <c r="Z5125">
        <v>0</v>
      </c>
    </row>
    <row r="5126" spans="1:26" x14ac:dyDescent="0.25">
      <c r="A5126">
        <v>2181886</v>
      </c>
      <c r="B5126">
        <v>1</v>
      </c>
      <c r="C5126" t="s">
        <v>76</v>
      </c>
      <c r="D5126" t="s">
        <v>80</v>
      </c>
      <c r="E5126" t="s">
        <v>126</v>
      </c>
      <c r="F5126" t="s">
        <v>14884</v>
      </c>
      <c r="G5126" t="s">
        <v>128</v>
      </c>
      <c r="H5126" t="s">
        <v>46</v>
      </c>
      <c r="I5126" t="s">
        <v>129</v>
      </c>
      <c r="J5126" t="s">
        <v>130</v>
      </c>
      <c r="K5126" t="s">
        <v>131</v>
      </c>
      <c r="L5126" t="s">
        <v>14885</v>
      </c>
      <c r="M5126" t="s">
        <v>14886</v>
      </c>
      <c r="N5126">
        <v>2.3108333330000002</v>
      </c>
      <c r="O5126">
        <v>0</v>
      </c>
      <c r="P5126">
        <v>137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316.58416699999998</v>
      </c>
      <c r="W5126">
        <v>0</v>
      </c>
      <c r="X5126">
        <v>0</v>
      </c>
      <c r="Y5126">
        <v>0</v>
      </c>
      <c r="Z5126">
        <v>0</v>
      </c>
    </row>
    <row r="5127" spans="1:26" x14ac:dyDescent="0.25">
      <c r="A5127">
        <v>2181888</v>
      </c>
      <c r="B5127">
        <v>1</v>
      </c>
      <c r="C5127" t="s">
        <v>77</v>
      </c>
      <c r="D5127" t="s">
        <v>123</v>
      </c>
      <c r="E5127" t="s">
        <v>161</v>
      </c>
      <c r="F5127" t="s">
        <v>14887</v>
      </c>
      <c r="G5127" t="s">
        <v>128</v>
      </c>
      <c r="H5127" t="s">
        <v>46</v>
      </c>
      <c r="I5127" t="s">
        <v>129</v>
      </c>
      <c r="J5127" t="s">
        <v>130</v>
      </c>
      <c r="K5127" t="s">
        <v>131</v>
      </c>
      <c r="L5127" t="s">
        <v>14888</v>
      </c>
      <c r="M5127" t="s">
        <v>14889</v>
      </c>
      <c r="N5127">
        <v>0.83805555499999995</v>
      </c>
      <c r="O5127">
        <v>0</v>
      </c>
      <c r="P5127">
        <v>6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5.0283329999999999</v>
      </c>
      <c r="W5127">
        <v>0</v>
      </c>
      <c r="X5127">
        <v>0</v>
      </c>
      <c r="Y5127">
        <v>0</v>
      </c>
      <c r="Z5127">
        <v>0</v>
      </c>
    </row>
    <row r="5128" spans="1:26" x14ac:dyDescent="0.25">
      <c r="A5128">
        <v>2181887</v>
      </c>
      <c r="B5128">
        <v>1</v>
      </c>
      <c r="C5128" t="s">
        <v>76</v>
      </c>
      <c r="D5128" t="s">
        <v>86</v>
      </c>
      <c r="E5128" t="s">
        <v>126</v>
      </c>
      <c r="F5128" t="s">
        <v>14890</v>
      </c>
      <c r="G5128" t="s">
        <v>259</v>
      </c>
      <c r="H5128" t="s">
        <v>46</v>
      </c>
      <c r="I5128" t="s">
        <v>129</v>
      </c>
      <c r="J5128" t="s">
        <v>130</v>
      </c>
      <c r="K5128" t="s">
        <v>131</v>
      </c>
      <c r="L5128" t="s">
        <v>14891</v>
      </c>
      <c r="M5128" t="s">
        <v>14892</v>
      </c>
      <c r="N5128">
        <v>3.4255555549999999</v>
      </c>
      <c r="O5128">
        <v>0</v>
      </c>
      <c r="P5128">
        <v>40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137.022222</v>
      </c>
      <c r="W5128">
        <v>0</v>
      </c>
      <c r="X5128">
        <v>0</v>
      </c>
      <c r="Y5128">
        <v>0</v>
      </c>
      <c r="Z5128">
        <v>0</v>
      </c>
    </row>
    <row r="5129" spans="1:26" x14ac:dyDescent="0.25">
      <c r="A5129">
        <v>2181893</v>
      </c>
      <c r="B5129">
        <v>1</v>
      </c>
      <c r="C5129" t="s">
        <v>76</v>
      </c>
      <c r="D5129" t="s">
        <v>90</v>
      </c>
      <c r="E5129" t="s">
        <v>181</v>
      </c>
      <c r="F5129" t="s">
        <v>14893</v>
      </c>
      <c r="G5129" t="s">
        <v>287</v>
      </c>
      <c r="H5129" t="s">
        <v>46</v>
      </c>
      <c r="I5129" t="s">
        <v>129</v>
      </c>
      <c r="J5129" t="s">
        <v>130</v>
      </c>
      <c r="K5129" t="s">
        <v>131</v>
      </c>
      <c r="L5129" t="s">
        <v>14894</v>
      </c>
      <c r="M5129" t="s">
        <v>14895</v>
      </c>
      <c r="N5129">
        <v>2.3272222220000001</v>
      </c>
      <c r="O5129">
        <v>0</v>
      </c>
      <c r="P5129">
        <v>2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4.6544439999999998</v>
      </c>
      <c r="W5129">
        <v>0</v>
      </c>
      <c r="X5129">
        <v>0</v>
      </c>
      <c r="Y5129">
        <v>0</v>
      </c>
      <c r="Z5129">
        <v>0</v>
      </c>
    </row>
    <row r="5130" spans="1:26" x14ac:dyDescent="0.25">
      <c r="A5130">
        <v>2181901</v>
      </c>
      <c r="B5130">
        <v>1</v>
      </c>
      <c r="C5130" t="s">
        <v>76</v>
      </c>
      <c r="D5130" t="s">
        <v>78</v>
      </c>
      <c r="E5130" t="s">
        <v>181</v>
      </c>
      <c r="F5130" t="s">
        <v>14896</v>
      </c>
      <c r="G5130" t="s">
        <v>194</v>
      </c>
      <c r="H5130" t="s">
        <v>46</v>
      </c>
      <c r="I5130" t="s">
        <v>129</v>
      </c>
      <c r="J5130" t="s">
        <v>130</v>
      </c>
      <c r="K5130" t="s">
        <v>131</v>
      </c>
      <c r="L5130" t="s">
        <v>14897</v>
      </c>
      <c r="M5130" t="s">
        <v>14898</v>
      </c>
      <c r="N5130">
        <v>2.3869444440000001</v>
      </c>
      <c r="O5130">
        <v>0</v>
      </c>
      <c r="P5130">
        <v>1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2.3869440000000002</v>
      </c>
      <c r="W5130">
        <v>0</v>
      </c>
      <c r="X5130">
        <v>0</v>
      </c>
      <c r="Y5130">
        <v>0</v>
      </c>
      <c r="Z5130">
        <v>0</v>
      </c>
    </row>
    <row r="5131" spans="1:26" x14ac:dyDescent="0.25">
      <c r="A5131">
        <v>2181892</v>
      </c>
      <c r="B5131">
        <v>1</v>
      </c>
      <c r="C5131" t="s">
        <v>77</v>
      </c>
      <c r="D5131" t="s">
        <v>124</v>
      </c>
      <c r="E5131" t="s">
        <v>181</v>
      </c>
      <c r="F5131" t="s">
        <v>14899</v>
      </c>
      <c r="G5131" t="s">
        <v>183</v>
      </c>
      <c r="H5131" t="s">
        <v>46</v>
      </c>
      <c r="I5131" t="s">
        <v>129</v>
      </c>
      <c r="J5131" t="s">
        <v>130</v>
      </c>
      <c r="K5131" t="s">
        <v>131</v>
      </c>
      <c r="L5131" t="s">
        <v>14900</v>
      </c>
      <c r="M5131" t="s">
        <v>14901</v>
      </c>
      <c r="N5131">
        <v>3.5130555550000002</v>
      </c>
      <c r="O5131">
        <v>0</v>
      </c>
      <c r="P5131">
        <v>6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21.078333000000001</v>
      </c>
      <c r="W5131">
        <v>0</v>
      </c>
      <c r="X5131">
        <v>0</v>
      </c>
      <c r="Y5131">
        <v>0</v>
      </c>
      <c r="Z5131">
        <v>0</v>
      </c>
    </row>
    <row r="5132" spans="1:26" x14ac:dyDescent="0.25">
      <c r="A5132">
        <v>2181896</v>
      </c>
      <c r="B5132">
        <v>1</v>
      </c>
      <c r="C5132" t="s">
        <v>76</v>
      </c>
      <c r="D5132" t="s">
        <v>86</v>
      </c>
      <c r="E5132" t="s">
        <v>181</v>
      </c>
      <c r="F5132" t="s">
        <v>14902</v>
      </c>
      <c r="G5132" t="s">
        <v>194</v>
      </c>
      <c r="H5132" t="s">
        <v>46</v>
      </c>
      <c r="I5132" t="s">
        <v>129</v>
      </c>
      <c r="J5132" t="s">
        <v>130</v>
      </c>
      <c r="K5132" t="s">
        <v>131</v>
      </c>
      <c r="L5132" t="s">
        <v>14903</v>
      </c>
      <c r="M5132" t="s">
        <v>14904</v>
      </c>
      <c r="N5132">
        <v>4.6172222219999997</v>
      </c>
      <c r="O5132">
        <v>0</v>
      </c>
      <c r="P5132">
        <v>1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4.6172219999999999</v>
      </c>
      <c r="W5132">
        <v>0</v>
      </c>
      <c r="X5132">
        <v>0</v>
      </c>
      <c r="Y5132">
        <v>0</v>
      </c>
      <c r="Z5132">
        <v>0</v>
      </c>
    </row>
    <row r="5133" spans="1:26" x14ac:dyDescent="0.25">
      <c r="A5133">
        <v>2181899</v>
      </c>
      <c r="B5133">
        <v>1</v>
      </c>
      <c r="C5133" t="s">
        <v>76</v>
      </c>
      <c r="D5133" t="s">
        <v>93</v>
      </c>
      <c r="E5133" t="s">
        <v>181</v>
      </c>
      <c r="F5133" t="s">
        <v>14905</v>
      </c>
      <c r="G5133" t="s">
        <v>194</v>
      </c>
      <c r="H5133" t="s">
        <v>46</v>
      </c>
      <c r="I5133" t="s">
        <v>129</v>
      </c>
      <c r="J5133" t="s">
        <v>130</v>
      </c>
      <c r="K5133" t="s">
        <v>131</v>
      </c>
      <c r="L5133" t="s">
        <v>14906</v>
      </c>
      <c r="M5133" t="s">
        <v>14907</v>
      </c>
      <c r="N5133">
        <v>1.5794444439999999</v>
      </c>
      <c r="O5133">
        <v>0</v>
      </c>
      <c r="P5133">
        <v>3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4.7383329999999999</v>
      </c>
      <c r="W5133">
        <v>0</v>
      </c>
      <c r="X5133">
        <v>0</v>
      </c>
      <c r="Y5133">
        <v>0</v>
      </c>
      <c r="Z5133">
        <v>0</v>
      </c>
    </row>
    <row r="5134" spans="1:26" x14ac:dyDescent="0.25">
      <c r="A5134">
        <v>2181897</v>
      </c>
      <c r="B5134">
        <v>1</v>
      </c>
      <c r="C5134" t="s">
        <v>77</v>
      </c>
      <c r="D5134" t="s">
        <v>113</v>
      </c>
      <c r="E5134" t="s">
        <v>181</v>
      </c>
      <c r="F5134" t="s">
        <v>14908</v>
      </c>
      <c r="G5134" t="s">
        <v>194</v>
      </c>
      <c r="H5134" t="s">
        <v>46</v>
      </c>
      <c r="I5134" t="s">
        <v>129</v>
      </c>
      <c r="J5134" t="s">
        <v>130</v>
      </c>
      <c r="K5134" t="s">
        <v>131</v>
      </c>
      <c r="L5134" t="s">
        <v>14909</v>
      </c>
      <c r="M5134" t="s">
        <v>14910</v>
      </c>
      <c r="N5134">
        <v>3.0375000000000001</v>
      </c>
      <c r="O5134">
        <v>0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3.0375000000000001</v>
      </c>
      <c r="Y5134">
        <v>0</v>
      </c>
      <c r="Z5134">
        <v>0</v>
      </c>
    </row>
    <row r="5135" spans="1:26" x14ac:dyDescent="0.25">
      <c r="A5135">
        <v>2181895</v>
      </c>
      <c r="B5135">
        <v>1</v>
      </c>
      <c r="C5135" t="s">
        <v>76</v>
      </c>
      <c r="D5135" t="s">
        <v>101</v>
      </c>
      <c r="E5135" t="s">
        <v>718</v>
      </c>
      <c r="F5135" t="s">
        <v>14746</v>
      </c>
      <c r="G5135" t="s">
        <v>269</v>
      </c>
      <c r="H5135" t="s">
        <v>46</v>
      </c>
      <c r="I5135" t="s">
        <v>129</v>
      </c>
      <c r="J5135" t="s">
        <v>130</v>
      </c>
      <c r="K5135" t="s">
        <v>131</v>
      </c>
      <c r="L5135" t="s">
        <v>14911</v>
      </c>
      <c r="M5135" t="s">
        <v>14912</v>
      </c>
      <c r="N5135">
        <v>4.409166666</v>
      </c>
      <c r="O5135">
        <v>0</v>
      </c>
      <c r="P5135">
        <v>67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295.41416700000002</v>
      </c>
      <c r="W5135">
        <v>0</v>
      </c>
      <c r="X5135">
        <v>0</v>
      </c>
      <c r="Y5135">
        <v>0</v>
      </c>
      <c r="Z5135">
        <v>0</v>
      </c>
    </row>
    <row r="5136" spans="1:26" x14ac:dyDescent="0.25">
      <c r="A5136">
        <v>2181922</v>
      </c>
      <c r="B5136">
        <v>1</v>
      </c>
      <c r="C5136" t="s">
        <v>77</v>
      </c>
      <c r="D5136" t="s">
        <v>112</v>
      </c>
      <c r="E5136" t="s">
        <v>134</v>
      </c>
      <c r="F5136" t="s">
        <v>14913</v>
      </c>
      <c r="G5136" t="s">
        <v>136</v>
      </c>
      <c r="H5136" t="s">
        <v>47</v>
      </c>
      <c r="I5136" t="s">
        <v>129</v>
      </c>
      <c r="J5136" t="s">
        <v>130</v>
      </c>
      <c r="K5136" t="s">
        <v>131</v>
      </c>
      <c r="L5136" t="s">
        <v>14914</v>
      </c>
      <c r="M5136" t="s">
        <v>14915</v>
      </c>
      <c r="N5136">
        <v>1.055833333</v>
      </c>
      <c r="O5136">
        <v>0</v>
      </c>
      <c r="P5136">
        <v>0</v>
      </c>
      <c r="Q5136">
        <v>0</v>
      </c>
      <c r="R5136">
        <v>0</v>
      </c>
      <c r="S5136">
        <v>8</v>
      </c>
      <c r="T5136">
        <v>605</v>
      </c>
      <c r="U5136">
        <v>0</v>
      </c>
      <c r="V5136">
        <v>0</v>
      </c>
      <c r="W5136">
        <v>0</v>
      </c>
      <c r="X5136">
        <v>0</v>
      </c>
      <c r="Y5136">
        <v>8.4466669999999997</v>
      </c>
      <c r="Z5136">
        <v>638.77916600000003</v>
      </c>
    </row>
    <row r="5137" spans="1:26" x14ac:dyDescent="0.25">
      <c r="A5137">
        <v>2181900</v>
      </c>
      <c r="B5137">
        <v>1</v>
      </c>
      <c r="C5137" t="s">
        <v>76</v>
      </c>
      <c r="D5137" t="s">
        <v>97</v>
      </c>
      <c r="E5137" t="s">
        <v>143</v>
      </c>
      <c r="F5137" t="s">
        <v>14916</v>
      </c>
      <c r="G5137" t="s">
        <v>366</v>
      </c>
      <c r="H5137" t="s">
        <v>47</v>
      </c>
      <c r="I5137" t="s">
        <v>129</v>
      </c>
      <c r="J5137" t="s">
        <v>130</v>
      </c>
      <c r="K5137" t="s">
        <v>251</v>
      </c>
      <c r="L5137" t="s">
        <v>14917</v>
      </c>
      <c r="M5137" t="s">
        <v>14918</v>
      </c>
      <c r="N5137">
        <v>9.1596222219999994</v>
      </c>
      <c r="O5137">
        <v>2</v>
      </c>
      <c r="P5137">
        <v>694</v>
      </c>
      <c r="Q5137">
        <v>0</v>
      </c>
      <c r="R5137">
        <v>0</v>
      </c>
      <c r="S5137">
        <v>0</v>
      </c>
      <c r="T5137">
        <v>0</v>
      </c>
      <c r="U5137">
        <v>18.319244000000001</v>
      </c>
      <c r="V5137">
        <v>6356.777822</v>
      </c>
      <c r="W5137">
        <v>0</v>
      </c>
      <c r="X5137">
        <v>0</v>
      </c>
      <c r="Y5137">
        <v>0</v>
      </c>
      <c r="Z5137">
        <v>0</v>
      </c>
    </row>
    <row r="5138" spans="1:26" x14ac:dyDescent="0.25">
      <c r="A5138">
        <v>2181903</v>
      </c>
      <c r="B5138">
        <v>1</v>
      </c>
      <c r="C5138" t="s">
        <v>77</v>
      </c>
      <c r="D5138" t="s">
        <v>118</v>
      </c>
      <c r="E5138" t="s">
        <v>181</v>
      </c>
      <c r="F5138" t="s">
        <v>14919</v>
      </c>
      <c r="G5138" t="s">
        <v>287</v>
      </c>
      <c r="H5138" t="s">
        <v>46</v>
      </c>
      <c r="I5138" t="s">
        <v>129</v>
      </c>
      <c r="J5138" t="s">
        <v>130</v>
      </c>
      <c r="K5138" t="s">
        <v>131</v>
      </c>
      <c r="L5138" t="s">
        <v>14920</v>
      </c>
      <c r="M5138" t="s">
        <v>14921</v>
      </c>
      <c r="N5138">
        <v>1.04</v>
      </c>
      <c r="O5138">
        <v>0</v>
      </c>
      <c r="P5138">
        <v>9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9.36</v>
      </c>
      <c r="W5138">
        <v>0</v>
      </c>
      <c r="X5138">
        <v>0</v>
      </c>
      <c r="Y5138">
        <v>0</v>
      </c>
      <c r="Z5138">
        <v>0</v>
      </c>
    </row>
    <row r="5139" spans="1:26" x14ac:dyDescent="0.25">
      <c r="A5139">
        <v>2181911</v>
      </c>
      <c r="B5139">
        <v>1</v>
      </c>
      <c r="C5139" t="s">
        <v>76</v>
      </c>
      <c r="D5139" t="s">
        <v>78</v>
      </c>
      <c r="E5139" t="s">
        <v>143</v>
      </c>
      <c r="F5139" t="s">
        <v>14922</v>
      </c>
      <c r="G5139" t="s">
        <v>366</v>
      </c>
      <c r="H5139" t="s">
        <v>47</v>
      </c>
      <c r="I5139" t="s">
        <v>129</v>
      </c>
      <c r="J5139" t="s">
        <v>130</v>
      </c>
      <c r="K5139" t="s">
        <v>251</v>
      </c>
      <c r="L5139" t="s">
        <v>14923</v>
      </c>
      <c r="M5139" t="s">
        <v>14924</v>
      </c>
      <c r="N5139">
        <v>7.8205555550000003</v>
      </c>
      <c r="O5139">
        <v>2</v>
      </c>
      <c r="P5139">
        <v>1205</v>
      </c>
      <c r="Q5139">
        <v>0</v>
      </c>
      <c r="R5139">
        <v>0</v>
      </c>
      <c r="S5139">
        <v>0</v>
      </c>
      <c r="T5139">
        <v>0</v>
      </c>
      <c r="U5139">
        <v>15.641111</v>
      </c>
      <c r="V5139">
        <v>9423.7694439999996</v>
      </c>
      <c r="W5139">
        <v>0</v>
      </c>
      <c r="X5139">
        <v>0</v>
      </c>
      <c r="Y5139">
        <v>0</v>
      </c>
      <c r="Z5139">
        <v>0</v>
      </c>
    </row>
    <row r="5140" spans="1:26" x14ac:dyDescent="0.25">
      <c r="A5140">
        <v>2181902</v>
      </c>
      <c r="B5140">
        <v>1</v>
      </c>
      <c r="C5140" t="s">
        <v>77</v>
      </c>
      <c r="D5140" t="s">
        <v>119</v>
      </c>
      <c r="E5140" t="s">
        <v>718</v>
      </c>
      <c r="F5140" t="s">
        <v>14925</v>
      </c>
      <c r="G5140" t="s">
        <v>366</v>
      </c>
      <c r="H5140" t="s">
        <v>46</v>
      </c>
      <c r="I5140" t="s">
        <v>129</v>
      </c>
      <c r="J5140" t="s">
        <v>130</v>
      </c>
      <c r="K5140" t="s">
        <v>251</v>
      </c>
      <c r="L5140" t="s">
        <v>14926</v>
      </c>
      <c r="M5140" t="s">
        <v>14927</v>
      </c>
      <c r="N5140">
        <v>6.4686925000000004</v>
      </c>
      <c r="O5140">
        <v>0</v>
      </c>
      <c r="P5140">
        <v>123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795.64917800000001</v>
      </c>
      <c r="W5140">
        <v>0</v>
      </c>
      <c r="X5140">
        <v>0</v>
      </c>
      <c r="Y5140">
        <v>0</v>
      </c>
      <c r="Z5140">
        <v>0</v>
      </c>
    </row>
    <row r="5141" spans="1:26" x14ac:dyDescent="0.25">
      <c r="A5141">
        <v>2181904</v>
      </c>
      <c r="B5141">
        <v>1</v>
      </c>
      <c r="C5141" t="s">
        <v>76</v>
      </c>
      <c r="D5141" t="s">
        <v>89</v>
      </c>
      <c r="E5141" t="s">
        <v>181</v>
      </c>
      <c r="F5141" t="s">
        <v>14928</v>
      </c>
      <c r="G5141" t="s">
        <v>194</v>
      </c>
      <c r="H5141" t="s">
        <v>46</v>
      </c>
      <c r="I5141" t="s">
        <v>129</v>
      </c>
      <c r="J5141" t="s">
        <v>130</v>
      </c>
      <c r="K5141" t="s">
        <v>131</v>
      </c>
      <c r="L5141" t="s">
        <v>14929</v>
      </c>
      <c r="M5141" t="s">
        <v>14930</v>
      </c>
      <c r="N5141">
        <v>1.526944444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1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1.5269440000000001</v>
      </c>
    </row>
    <row r="5142" spans="1:26" x14ac:dyDescent="0.25">
      <c r="A5142">
        <v>2181906</v>
      </c>
      <c r="B5142">
        <v>1</v>
      </c>
      <c r="C5142" t="s">
        <v>76</v>
      </c>
      <c r="D5142" t="s">
        <v>81</v>
      </c>
      <c r="E5142" t="s">
        <v>181</v>
      </c>
      <c r="F5142" t="s">
        <v>14931</v>
      </c>
      <c r="G5142" t="s">
        <v>194</v>
      </c>
      <c r="H5142" t="s">
        <v>46</v>
      </c>
      <c r="I5142" t="s">
        <v>129</v>
      </c>
      <c r="J5142" t="s">
        <v>130</v>
      </c>
      <c r="K5142" t="s">
        <v>131</v>
      </c>
      <c r="L5142" t="s">
        <v>14932</v>
      </c>
      <c r="M5142" t="s">
        <v>14933</v>
      </c>
      <c r="N5142">
        <v>2.8366666660000002</v>
      </c>
      <c r="O5142">
        <v>0</v>
      </c>
      <c r="P5142">
        <v>6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17.02</v>
      </c>
      <c r="W5142">
        <v>0</v>
      </c>
      <c r="X5142">
        <v>0</v>
      </c>
      <c r="Y5142">
        <v>0</v>
      </c>
      <c r="Z5142">
        <v>0</v>
      </c>
    </row>
    <row r="5143" spans="1:26" x14ac:dyDescent="0.25">
      <c r="A5143">
        <v>2181923</v>
      </c>
      <c r="B5143">
        <v>1</v>
      </c>
      <c r="C5143" t="s">
        <v>77</v>
      </c>
      <c r="D5143" t="s">
        <v>112</v>
      </c>
      <c r="E5143" t="s">
        <v>143</v>
      </c>
      <c r="F5143" t="s">
        <v>14934</v>
      </c>
      <c r="G5143" t="s">
        <v>136</v>
      </c>
      <c r="H5143" t="s">
        <v>47</v>
      </c>
      <c r="I5143" t="s">
        <v>129</v>
      </c>
      <c r="J5143" t="s">
        <v>130</v>
      </c>
      <c r="K5143" t="s">
        <v>131</v>
      </c>
      <c r="L5143" t="s">
        <v>14935</v>
      </c>
      <c r="M5143" t="s">
        <v>14936</v>
      </c>
      <c r="N5143">
        <v>0.92083333300000003</v>
      </c>
      <c r="O5143">
        <v>0</v>
      </c>
      <c r="P5143">
        <v>0</v>
      </c>
      <c r="Q5143">
        <v>3</v>
      </c>
      <c r="R5143">
        <v>781</v>
      </c>
      <c r="S5143">
        <v>0</v>
      </c>
      <c r="T5143">
        <v>0</v>
      </c>
      <c r="U5143">
        <v>0</v>
      </c>
      <c r="V5143">
        <v>0</v>
      </c>
      <c r="W5143">
        <v>2.7625000000000002</v>
      </c>
      <c r="X5143">
        <v>719.17083300000002</v>
      </c>
      <c r="Y5143">
        <v>0</v>
      </c>
      <c r="Z5143">
        <v>0</v>
      </c>
    </row>
    <row r="5144" spans="1:26" x14ac:dyDescent="0.25">
      <c r="A5144">
        <v>2181907</v>
      </c>
      <c r="B5144">
        <v>1</v>
      </c>
      <c r="C5144" t="s">
        <v>77</v>
      </c>
      <c r="D5144" t="s">
        <v>112</v>
      </c>
      <c r="E5144" t="s">
        <v>134</v>
      </c>
      <c r="F5144" t="s">
        <v>14937</v>
      </c>
      <c r="G5144" t="s">
        <v>366</v>
      </c>
      <c r="H5144" t="s">
        <v>47</v>
      </c>
      <c r="I5144" t="s">
        <v>129</v>
      </c>
      <c r="J5144" t="s">
        <v>130</v>
      </c>
      <c r="K5144" t="s">
        <v>251</v>
      </c>
      <c r="L5144" t="s">
        <v>14938</v>
      </c>
      <c r="M5144" t="s">
        <v>14939</v>
      </c>
      <c r="N5144">
        <v>4.5013888880000001</v>
      </c>
      <c r="O5144">
        <v>0</v>
      </c>
      <c r="P5144">
        <v>0</v>
      </c>
      <c r="Q5144">
        <v>15</v>
      </c>
      <c r="R5144">
        <v>6</v>
      </c>
      <c r="S5144">
        <v>0</v>
      </c>
      <c r="T5144">
        <v>0</v>
      </c>
      <c r="U5144">
        <v>0</v>
      </c>
      <c r="V5144">
        <v>0</v>
      </c>
      <c r="W5144">
        <v>67.520832999999996</v>
      </c>
      <c r="X5144">
        <v>27.008333</v>
      </c>
      <c r="Y5144">
        <v>0</v>
      </c>
      <c r="Z5144">
        <v>0</v>
      </c>
    </row>
    <row r="5145" spans="1:26" x14ac:dyDescent="0.25">
      <c r="A5145">
        <v>2181909</v>
      </c>
      <c r="B5145">
        <v>1</v>
      </c>
      <c r="C5145" t="s">
        <v>76</v>
      </c>
      <c r="D5145" t="s">
        <v>78</v>
      </c>
      <c r="E5145" t="s">
        <v>181</v>
      </c>
      <c r="F5145" t="s">
        <v>14940</v>
      </c>
      <c r="G5145" t="s">
        <v>194</v>
      </c>
      <c r="H5145" t="s">
        <v>46</v>
      </c>
      <c r="I5145" t="s">
        <v>129</v>
      </c>
      <c r="J5145" t="s">
        <v>130</v>
      </c>
      <c r="K5145" t="s">
        <v>131</v>
      </c>
      <c r="L5145" t="s">
        <v>14941</v>
      </c>
      <c r="M5145" t="s">
        <v>14942</v>
      </c>
      <c r="N5145">
        <v>4.4249999999999998</v>
      </c>
      <c r="O5145">
        <v>0</v>
      </c>
      <c r="P5145">
        <v>2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8.85</v>
      </c>
      <c r="W5145">
        <v>0</v>
      </c>
      <c r="X5145">
        <v>0</v>
      </c>
      <c r="Y5145">
        <v>0</v>
      </c>
      <c r="Z5145">
        <v>0</v>
      </c>
    </row>
    <row r="5146" spans="1:26" x14ac:dyDescent="0.25">
      <c r="A5146">
        <v>2181908</v>
      </c>
      <c r="B5146">
        <v>1</v>
      </c>
      <c r="C5146" t="s">
        <v>77</v>
      </c>
      <c r="D5146" t="s">
        <v>108</v>
      </c>
      <c r="E5146" t="s">
        <v>143</v>
      </c>
      <c r="F5146" t="s">
        <v>14102</v>
      </c>
      <c r="G5146" t="s">
        <v>418</v>
      </c>
      <c r="H5146" t="s">
        <v>47</v>
      </c>
      <c r="I5146" t="s">
        <v>129</v>
      </c>
      <c r="J5146" t="s">
        <v>130</v>
      </c>
      <c r="K5146" t="s">
        <v>251</v>
      </c>
      <c r="L5146" t="s">
        <v>14943</v>
      </c>
      <c r="M5146" t="s">
        <v>14944</v>
      </c>
      <c r="N5146">
        <v>8.4927777770000006</v>
      </c>
      <c r="O5146">
        <v>1</v>
      </c>
      <c r="P5146">
        <v>60</v>
      </c>
      <c r="Q5146">
        <v>0</v>
      </c>
      <c r="R5146">
        <v>0</v>
      </c>
      <c r="S5146">
        <v>0</v>
      </c>
      <c r="T5146">
        <v>0</v>
      </c>
      <c r="U5146">
        <v>8.4927779999999995</v>
      </c>
      <c r="V5146">
        <v>509.566667</v>
      </c>
      <c r="W5146">
        <v>0</v>
      </c>
      <c r="X5146">
        <v>0</v>
      </c>
      <c r="Y5146">
        <v>0</v>
      </c>
      <c r="Z5146">
        <v>0</v>
      </c>
    </row>
    <row r="5147" spans="1:26" x14ac:dyDescent="0.25">
      <c r="A5147">
        <v>2181905</v>
      </c>
      <c r="B5147">
        <v>1</v>
      </c>
      <c r="C5147" t="s">
        <v>76</v>
      </c>
      <c r="D5147" t="s">
        <v>99</v>
      </c>
      <c r="E5147" t="s">
        <v>181</v>
      </c>
      <c r="F5147" t="s">
        <v>14945</v>
      </c>
      <c r="G5147" t="s">
        <v>287</v>
      </c>
      <c r="H5147" t="s">
        <v>46</v>
      </c>
      <c r="I5147" t="s">
        <v>129</v>
      </c>
      <c r="J5147" t="s">
        <v>130</v>
      </c>
      <c r="K5147" t="s">
        <v>131</v>
      </c>
      <c r="L5147" t="s">
        <v>14946</v>
      </c>
      <c r="M5147" t="s">
        <v>14947</v>
      </c>
      <c r="N5147">
        <v>6.971666666</v>
      </c>
      <c r="O5147">
        <v>0</v>
      </c>
      <c r="P5147">
        <v>6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41.83</v>
      </c>
      <c r="W5147">
        <v>0</v>
      </c>
      <c r="X5147">
        <v>0</v>
      </c>
      <c r="Y5147">
        <v>0</v>
      </c>
      <c r="Z5147">
        <v>0</v>
      </c>
    </row>
    <row r="5148" spans="1:26" x14ac:dyDescent="0.25">
      <c r="A5148">
        <v>2181916</v>
      </c>
      <c r="B5148">
        <v>1</v>
      </c>
      <c r="C5148" t="s">
        <v>77</v>
      </c>
      <c r="D5148" t="s">
        <v>116</v>
      </c>
      <c r="E5148" t="s">
        <v>181</v>
      </c>
      <c r="F5148" t="s">
        <v>14948</v>
      </c>
      <c r="G5148" t="s">
        <v>183</v>
      </c>
      <c r="H5148" t="s">
        <v>46</v>
      </c>
      <c r="I5148" t="s">
        <v>129</v>
      </c>
      <c r="J5148" t="s">
        <v>130</v>
      </c>
      <c r="K5148" t="s">
        <v>131</v>
      </c>
      <c r="L5148" t="s">
        <v>14949</v>
      </c>
      <c r="M5148" t="s">
        <v>14950</v>
      </c>
      <c r="N5148">
        <v>1.8333333329999999</v>
      </c>
      <c r="O5148">
        <v>0</v>
      </c>
      <c r="P5148">
        <v>15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27.5</v>
      </c>
      <c r="W5148">
        <v>0</v>
      </c>
      <c r="X5148">
        <v>0</v>
      </c>
      <c r="Y5148">
        <v>0</v>
      </c>
      <c r="Z5148">
        <v>0</v>
      </c>
    </row>
    <row r="5149" spans="1:26" x14ac:dyDescent="0.25">
      <c r="A5149">
        <v>2181914</v>
      </c>
      <c r="B5149">
        <v>1</v>
      </c>
      <c r="C5149" t="s">
        <v>77</v>
      </c>
      <c r="D5149" t="s">
        <v>123</v>
      </c>
      <c r="E5149" t="s">
        <v>126</v>
      </c>
      <c r="F5149" t="s">
        <v>13828</v>
      </c>
      <c r="G5149" t="s">
        <v>140</v>
      </c>
      <c r="H5149" t="s">
        <v>46</v>
      </c>
      <c r="I5149" t="s">
        <v>129</v>
      </c>
      <c r="J5149" t="s">
        <v>130</v>
      </c>
      <c r="K5149" t="s">
        <v>131</v>
      </c>
      <c r="L5149" t="s">
        <v>14951</v>
      </c>
      <c r="M5149" t="s">
        <v>14952</v>
      </c>
      <c r="N5149">
        <v>1.8544444440000001</v>
      </c>
      <c r="O5149">
        <v>0</v>
      </c>
      <c r="P5149">
        <v>1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1.854444</v>
      </c>
      <c r="W5149">
        <v>0</v>
      </c>
      <c r="X5149">
        <v>0</v>
      </c>
      <c r="Y5149">
        <v>0</v>
      </c>
      <c r="Z5149">
        <v>0</v>
      </c>
    </row>
    <row r="5150" spans="1:26" x14ac:dyDescent="0.25">
      <c r="A5150">
        <v>2181938</v>
      </c>
      <c r="B5150">
        <v>1</v>
      </c>
      <c r="C5150" t="s">
        <v>76</v>
      </c>
      <c r="D5150" t="s">
        <v>101</v>
      </c>
      <c r="E5150" t="s">
        <v>161</v>
      </c>
      <c r="F5150" t="s">
        <v>14953</v>
      </c>
      <c r="G5150" t="s">
        <v>402</v>
      </c>
      <c r="H5150" t="s">
        <v>46</v>
      </c>
      <c r="I5150" t="s">
        <v>129</v>
      </c>
      <c r="J5150" t="s">
        <v>130</v>
      </c>
      <c r="K5150" t="s">
        <v>131</v>
      </c>
      <c r="L5150" t="s">
        <v>14954</v>
      </c>
      <c r="M5150" t="s">
        <v>14955</v>
      </c>
      <c r="N5150">
        <v>2.1477777769999999</v>
      </c>
      <c r="O5150">
        <v>0</v>
      </c>
      <c r="P5150">
        <v>21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45.103332999999999</v>
      </c>
      <c r="W5150">
        <v>0</v>
      </c>
      <c r="X5150">
        <v>0</v>
      </c>
      <c r="Y5150">
        <v>0</v>
      </c>
      <c r="Z5150">
        <v>0</v>
      </c>
    </row>
    <row r="5151" spans="1:26" x14ac:dyDescent="0.25">
      <c r="A5151">
        <v>2181933</v>
      </c>
      <c r="B5151">
        <v>1</v>
      </c>
      <c r="C5151" t="s">
        <v>77</v>
      </c>
      <c r="D5151" t="s">
        <v>119</v>
      </c>
      <c r="E5151" t="s">
        <v>143</v>
      </c>
      <c r="F5151" t="s">
        <v>14956</v>
      </c>
      <c r="G5151" t="s">
        <v>418</v>
      </c>
      <c r="H5151" t="s">
        <v>47</v>
      </c>
      <c r="I5151" t="s">
        <v>129</v>
      </c>
      <c r="J5151" t="s">
        <v>130</v>
      </c>
      <c r="K5151" t="s">
        <v>251</v>
      </c>
      <c r="L5151" t="s">
        <v>14957</v>
      </c>
      <c r="M5151" t="s">
        <v>14958</v>
      </c>
      <c r="N5151">
        <v>7.9958333330000002</v>
      </c>
      <c r="O5151">
        <v>1</v>
      </c>
      <c r="P5151">
        <v>24</v>
      </c>
      <c r="Q5151">
        <v>0</v>
      </c>
      <c r="R5151">
        <v>0</v>
      </c>
      <c r="S5151">
        <v>0</v>
      </c>
      <c r="T5151">
        <v>0</v>
      </c>
      <c r="U5151">
        <v>7.9958330000000002</v>
      </c>
      <c r="V5151">
        <v>191.9</v>
      </c>
      <c r="W5151">
        <v>0</v>
      </c>
      <c r="X5151">
        <v>0</v>
      </c>
      <c r="Y5151">
        <v>0</v>
      </c>
      <c r="Z5151">
        <v>0</v>
      </c>
    </row>
    <row r="5152" spans="1:26" x14ac:dyDescent="0.25">
      <c r="A5152">
        <v>2181912</v>
      </c>
      <c r="B5152">
        <v>1</v>
      </c>
      <c r="C5152" t="s">
        <v>76</v>
      </c>
      <c r="D5152" t="s">
        <v>101</v>
      </c>
      <c r="E5152" t="s">
        <v>143</v>
      </c>
      <c r="F5152" t="s">
        <v>14959</v>
      </c>
      <c r="G5152" t="s">
        <v>418</v>
      </c>
      <c r="H5152" t="s">
        <v>47</v>
      </c>
      <c r="I5152" t="s">
        <v>129</v>
      </c>
      <c r="J5152" t="s">
        <v>130</v>
      </c>
      <c r="K5152" t="s">
        <v>251</v>
      </c>
      <c r="L5152" t="s">
        <v>14960</v>
      </c>
      <c r="M5152" t="s">
        <v>14961</v>
      </c>
      <c r="N5152">
        <v>1.116666666</v>
      </c>
      <c r="O5152">
        <v>1</v>
      </c>
      <c r="P5152">
        <v>378</v>
      </c>
      <c r="Q5152">
        <v>0</v>
      </c>
      <c r="R5152">
        <v>0</v>
      </c>
      <c r="S5152">
        <v>0</v>
      </c>
      <c r="T5152">
        <v>0</v>
      </c>
      <c r="U5152">
        <v>1.1166670000000001</v>
      </c>
      <c r="V5152">
        <v>422.1</v>
      </c>
      <c r="W5152">
        <v>0</v>
      </c>
      <c r="X5152">
        <v>0</v>
      </c>
      <c r="Y5152">
        <v>0</v>
      </c>
      <c r="Z5152">
        <v>0</v>
      </c>
    </row>
    <row r="5153" spans="1:26" x14ac:dyDescent="0.25">
      <c r="A5153">
        <v>2181917</v>
      </c>
      <c r="B5153">
        <v>1</v>
      </c>
      <c r="C5153" t="s">
        <v>76</v>
      </c>
      <c r="D5153" t="s">
        <v>87</v>
      </c>
      <c r="E5153" t="s">
        <v>126</v>
      </c>
      <c r="F5153" t="s">
        <v>14962</v>
      </c>
      <c r="G5153" t="s">
        <v>916</v>
      </c>
      <c r="H5153" t="s">
        <v>46</v>
      </c>
      <c r="I5153" t="s">
        <v>129</v>
      </c>
      <c r="J5153" t="s">
        <v>130</v>
      </c>
      <c r="K5153" t="s">
        <v>131</v>
      </c>
      <c r="L5153" t="s">
        <v>14963</v>
      </c>
      <c r="M5153" t="s">
        <v>14964</v>
      </c>
      <c r="N5153">
        <v>0.80916666599999998</v>
      </c>
      <c r="O5153">
        <v>0</v>
      </c>
      <c r="P5153">
        <v>80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64.733333000000002</v>
      </c>
      <c r="W5153">
        <v>0</v>
      </c>
      <c r="X5153">
        <v>0</v>
      </c>
      <c r="Y5153">
        <v>0</v>
      </c>
      <c r="Z5153">
        <v>0</v>
      </c>
    </row>
    <row r="5154" spans="1:26" x14ac:dyDescent="0.25">
      <c r="A5154">
        <v>2181932</v>
      </c>
      <c r="B5154">
        <v>1</v>
      </c>
      <c r="C5154" t="s">
        <v>76</v>
      </c>
      <c r="D5154" t="s">
        <v>103</v>
      </c>
      <c r="E5154" t="s">
        <v>181</v>
      </c>
      <c r="F5154" t="s">
        <v>14965</v>
      </c>
      <c r="G5154" t="s">
        <v>194</v>
      </c>
      <c r="H5154" t="s">
        <v>46</v>
      </c>
      <c r="I5154" t="s">
        <v>129</v>
      </c>
      <c r="J5154" t="s">
        <v>130</v>
      </c>
      <c r="K5154" t="s">
        <v>131</v>
      </c>
      <c r="L5154" t="s">
        <v>14966</v>
      </c>
      <c r="M5154" t="s">
        <v>14967</v>
      </c>
      <c r="N5154">
        <v>2.5783333329999998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1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2.5783330000000002</v>
      </c>
    </row>
    <row r="5155" spans="1:26" x14ac:dyDescent="0.25">
      <c r="A5155">
        <v>2181918</v>
      </c>
      <c r="B5155">
        <v>1</v>
      </c>
      <c r="C5155" t="s">
        <v>76</v>
      </c>
      <c r="D5155" t="s">
        <v>89</v>
      </c>
      <c r="E5155" t="s">
        <v>143</v>
      </c>
      <c r="F5155" t="s">
        <v>14968</v>
      </c>
      <c r="G5155" t="s">
        <v>418</v>
      </c>
      <c r="H5155" t="s">
        <v>47</v>
      </c>
      <c r="I5155" t="s">
        <v>129</v>
      </c>
      <c r="J5155" t="s">
        <v>130</v>
      </c>
      <c r="K5155" t="s">
        <v>251</v>
      </c>
      <c r="L5155" t="s">
        <v>14969</v>
      </c>
      <c r="M5155" t="s">
        <v>14970</v>
      </c>
      <c r="N5155">
        <v>8.6393322220000002</v>
      </c>
      <c r="O5155">
        <v>1</v>
      </c>
      <c r="P5155">
        <v>53</v>
      </c>
      <c r="Q5155">
        <v>0</v>
      </c>
      <c r="R5155">
        <v>0</v>
      </c>
      <c r="S5155">
        <v>0</v>
      </c>
      <c r="T5155">
        <v>0</v>
      </c>
      <c r="U5155">
        <v>8.6393319999999996</v>
      </c>
      <c r="V5155">
        <v>457.88460800000001</v>
      </c>
      <c r="W5155">
        <v>0</v>
      </c>
      <c r="X5155">
        <v>0</v>
      </c>
      <c r="Y5155">
        <v>0</v>
      </c>
      <c r="Z5155">
        <v>0</v>
      </c>
    </row>
    <row r="5156" spans="1:26" x14ac:dyDescent="0.25">
      <c r="A5156">
        <v>2181920</v>
      </c>
      <c r="B5156">
        <v>1</v>
      </c>
      <c r="C5156" t="s">
        <v>77</v>
      </c>
      <c r="D5156" t="s">
        <v>110</v>
      </c>
      <c r="E5156" t="s">
        <v>143</v>
      </c>
      <c r="F5156" t="s">
        <v>14971</v>
      </c>
      <c r="G5156" t="s">
        <v>418</v>
      </c>
      <c r="H5156" t="s">
        <v>47</v>
      </c>
      <c r="I5156" t="s">
        <v>129</v>
      </c>
      <c r="J5156" t="s">
        <v>130</v>
      </c>
      <c r="K5156" t="s">
        <v>251</v>
      </c>
      <c r="L5156" t="s">
        <v>14972</v>
      </c>
      <c r="M5156" t="s">
        <v>14973</v>
      </c>
      <c r="N5156">
        <v>7.679371111</v>
      </c>
      <c r="O5156">
        <v>0</v>
      </c>
      <c r="P5156">
        <v>0</v>
      </c>
      <c r="Q5156">
        <v>0</v>
      </c>
      <c r="R5156">
        <v>0</v>
      </c>
      <c r="S5156">
        <v>17</v>
      </c>
      <c r="T5156">
        <v>685</v>
      </c>
      <c r="U5156">
        <v>0</v>
      </c>
      <c r="V5156">
        <v>0</v>
      </c>
      <c r="W5156">
        <v>0</v>
      </c>
      <c r="X5156">
        <v>0</v>
      </c>
      <c r="Y5156">
        <v>130.54930899999999</v>
      </c>
      <c r="Z5156">
        <v>5260.3692110000002</v>
      </c>
    </row>
    <row r="5157" spans="1:26" x14ac:dyDescent="0.25">
      <c r="A5157">
        <v>2181921</v>
      </c>
      <c r="B5157">
        <v>1</v>
      </c>
      <c r="C5157" t="s">
        <v>76</v>
      </c>
      <c r="D5157" t="s">
        <v>101</v>
      </c>
      <c r="E5157" t="s">
        <v>126</v>
      </c>
      <c r="F5157" t="s">
        <v>13784</v>
      </c>
      <c r="G5157" t="s">
        <v>916</v>
      </c>
      <c r="H5157" t="s">
        <v>46</v>
      </c>
      <c r="I5157" t="s">
        <v>129</v>
      </c>
      <c r="J5157" t="s">
        <v>130</v>
      </c>
      <c r="K5157" t="s">
        <v>131</v>
      </c>
      <c r="L5157" t="s">
        <v>14974</v>
      </c>
      <c r="M5157" t="s">
        <v>14975</v>
      </c>
      <c r="N5157">
        <v>1.210555555</v>
      </c>
      <c r="O5157">
        <v>0</v>
      </c>
      <c r="P5157">
        <v>4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4.8422219999999996</v>
      </c>
      <c r="W5157">
        <v>0</v>
      </c>
      <c r="X5157">
        <v>0</v>
      </c>
      <c r="Y5157">
        <v>0</v>
      </c>
      <c r="Z5157">
        <v>0</v>
      </c>
    </row>
    <row r="5158" spans="1:26" x14ac:dyDescent="0.25">
      <c r="A5158">
        <v>2181924</v>
      </c>
      <c r="B5158">
        <v>1</v>
      </c>
      <c r="C5158" t="s">
        <v>77</v>
      </c>
      <c r="D5158" t="s">
        <v>124</v>
      </c>
      <c r="E5158" t="s">
        <v>161</v>
      </c>
      <c r="F5158" t="s">
        <v>14976</v>
      </c>
      <c r="G5158" t="s">
        <v>402</v>
      </c>
      <c r="H5158" t="s">
        <v>46</v>
      </c>
      <c r="I5158" t="s">
        <v>129</v>
      </c>
      <c r="J5158" t="s">
        <v>130</v>
      </c>
      <c r="K5158" t="s">
        <v>131</v>
      </c>
      <c r="L5158" t="s">
        <v>14977</v>
      </c>
      <c r="M5158" t="s">
        <v>14978</v>
      </c>
      <c r="N5158">
        <v>2.9472222220000002</v>
      </c>
      <c r="O5158">
        <v>1</v>
      </c>
      <c r="P5158">
        <v>119</v>
      </c>
      <c r="Q5158">
        <v>0</v>
      </c>
      <c r="R5158">
        <v>0</v>
      </c>
      <c r="S5158">
        <v>0</v>
      </c>
      <c r="T5158">
        <v>0</v>
      </c>
      <c r="U5158">
        <v>2.947222</v>
      </c>
      <c r="V5158">
        <v>350.71944400000001</v>
      </c>
      <c r="W5158">
        <v>0</v>
      </c>
      <c r="X5158">
        <v>0</v>
      </c>
      <c r="Y5158">
        <v>0</v>
      </c>
      <c r="Z5158">
        <v>0</v>
      </c>
    </row>
    <row r="5159" spans="1:26" x14ac:dyDescent="0.25">
      <c r="A5159">
        <v>2181936</v>
      </c>
      <c r="B5159">
        <v>1</v>
      </c>
      <c r="C5159" t="s">
        <v>76</v>
      </c>
      <c r="D5159" t="s">
        <v>79</v>
      </c>
      <c r="E5159" t="s">
        <v>181</v>
      </c>
      <c r="F5159" t="s">
        <v>6865</v>
      </c>
      <c r="G5159" t="s">
        <v>287</v>
      </c>
      <c r="H5159" t="s">
        <v>46</v>
      </c>
      <c r="I5159" t="s">
        <v>129</v>
      </c>
      <c r="J5159" t="s">
        <v>130</v>
      </c>
      <c r="K5159" t="s">
        <v>131</v>
      </c>
      <c r="L5159" t="s">
        <v>14979</v>
      </c>
      <c r="M5159" t="s">
        <v>14980</v>
      </c>
      <c r="N5159">
        <v>1.8825000000000001</v>
      </c>
      <c r="O5159">
        <v>0</v>
      </c>
      <c r="P5159">
        <v>25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47.0625</v>
      </c>
      <c r="W5159">
        <v>0</v>
      </c>
      <c r="X5159">
        <v>0</v>
      </c>
      <c r="Y5159">
        <v>0</v>
      </c>
      <c r="Z5159">
        <v>0</v>
      </c>
    </row>
    <row r="5160" spans="1:26" x14ac:dyDescent="0.25">
      <c r="A5160">
        <v>2181928</v>
      </c>
      <c r="B5160">
        <v>1</v>
      </c>
      <c r="C5160" t="s">
        <v>76</v>
      </c>
      <c r="D5160" t="s">
        <v>96</v>
      </c>
      <c r="E5160" t="s">
        <v>181</v>
      </c>
      <c r="F5160" t="s">
        <v>14981</v>
      </c>
      <c r="G5160" t="s">
        <v>287</v>
      </c>
      <c r="H5160" t="s">
        <v>46</v>
      </c>
      <c r="I5160" t="s">
        <v>129</v>
      </c>
      <c r="J5160" t="s">
        <v>130</v>
      </c>
      <c r="K5160" t="s">
        <v>131</v>
      </c>
      <c r="L5160" t="s">
        <v>14982</v>
      </c>
      <c r="M5160" t="s">
        <v>14983</v>
      </c>
      <c r="N5160">
        <v>3.2086111110000002</v>
      </c>
      <c r="O5160">
        <v>0</v>
      </c>
      <c r="P5160">
        <v>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3.2086109999999999</v>
      </c>
      <c r="W5160">
        <v>0</v>
      </c>
      <c r="X5160">
        <v>0</v>
      </c>
      <c r="Y5160">
        <v>0</v>
      </c>
      <c r="Z5160">
        <v>0</v>
      </c>
    </row>
    <row r="5161" spans="1:26" x14ac:dyDescent="0.25">
      <c r="A5161">
        <v>2181945</v>
      </c>
      <c r="B5161">
        <v>1</v>
      </c>
      <c r="C5161" t="s">
        <v>76</v>
      </c>
      <c r="D5161" t="s">
        <v>86</v>
      </c>
      <c r="E5161" t="s">
        <v>143</v>
      </c>
      <c r="F5161" t="s">
        <v>14984</v>
      </c>
      <c r="G5161" t="s">
        <v>366</v>
      </c>
      <c r="H5161" t="s">
        <v>47</v>
      </c>
      <c r="I5161" t="s">
        <v>129</v>
      </c>
      <c r="J5161" t="s">
        <v>130</v>
      </c>
      <c r="K5161" t="s">
        <v>251</v>
      </c>
      <c r="L5161" t="s">
        <v>14985</v>
      </c>
      <c r="M5161" t="s">
        <v>14986</v>
      </c>
      <c r="N5161">
        <v>5.2750000000000004</v>
      </c>
      <c r="O5161">
        <v>5</v>
      </c>
      <c r="P5161">
        <v>3600</v>
      </c>
      <c r="Q5161">
        <v>0</v>
      </c>
      <c r="R5161">
        <v>0</v>
      </c>
      <c r="S5161">
        <v>0</v>
      </c>
      <c r="T5161">
        <v>0</v>
      </c>
      <c r="U5161">
        <v>26.375</v>
      </c>
      <c r="V5161">
        <v>18990</v>
      </c>
      <c r="W5161">
        <v>0</v>
      </c>
      <c r="X5161">
        <v>0</v>
      </c>
      <c r="Y5161">
        <v>0</v>
      </c>
      <c r="Z5161">
        <v>0</v>
      </c>
    </row>
    <row r="5162" spans="1:26" x14ac:dyDescent="0.25">
      <c r="A5162">
        <v>2181934</v>
      </c>
      <c r="B5162">
        <v>1</v>
      </c>
      <c r="C5162" t="s">
        <v>77</v>
      </c>
      <c r="D5162" t="s">
        <v>114</v>
      </c>
      <c r="E5162" t="s">
        <v>126</v>
      </c>
      <c r="F5162" t="s">
        <v>14987</v>
      </c>
      <c r="G5162" t="s">
        <v>255</v>
      </c>
      <c r="H5162" t="s">
        <v>46</v>
      </c>
      <c r="I5162" t="s">
        <v>129</v>
      </c>
      <c r="J5162" t="s">
        <v>130</v>
      </c>
      <c r="K5162" t="s">
        <v>131</v>
      </c>
      <c r="L5162" t="s">
        <v>14988</v>
      </c>
      <c r="M5162" t="s">
        <v>14989</v>
      </c>
      <c r="N5162">
        <v>2.1994444440000001</v>
      </c>
      <c r="O5162">
        <v>0</v>
      </c>
      <c r="P5162">
        <v>1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2.1994440000000002</v>
      </c>
      <c r="W5162">
        <v>0</v>
      </c>
      <c r="X5162">
        <v>0</v>
      </c>
      <c r="Y5162">
        <v>0</v>
      </c>
      <c r="Z5162">
        <v>0</v>
      </c>
    </row>
    <row r="5163" spans="1:26" x14ac:dyDescent="0.25">
      <c r="A5163">
        <v>2181930</v>
      </c>
      <c r="B5163">
        <v>1</v>
      </c>
      <c r="C5163" t="s">
        <v>76</v>
      </c>
      <c r="D5163" t="s">
        <v>88</v>
      </c>
      <c r="E5163" t="s">
        <v>161</v>
      </c>
      <c r="F5163" t="s">
        <v>14990</v>
      </c>
      <c r="G5163" t="s">
        <v>418</v>
      </c>
      <c r="H5163" t="s">
        <v>46</v>
      </c>
      <c r="I5163" t="s">
        <v>129</v>
      </c>
      <c r="J5163" t="s">
        <v>130</v>
      </c>
      <c r="K5163" t="s">
        <v>251</v>
      </c>
      <c r="L5163" t="s">
        <v>14991</v>
      </c>
      <c r="M5163" t="s">
        <v>14992</v>
      </c>
      <c r="N5163">
        <v>5.7230369440000004</v>
      </c>
      <c r="O5163">
        <v>1</v>
      </c>
      <c r="P5163">
        <v>200</v>
      </c>
      <c r="Q5163">
        <v>0</v>
      </c>
      <c r="R5163">
        <v>0</v>
      </c>
      <c r="S5163">
        <v>0</v>
      </c>
      <c r="T5163">
        <v>0</v>
      </c>
      <c r="U5163">
        <v>5.7230369999999997</v>
      </c>
      <c r="V5163">
        <v>1144.607389</v>
      </c>
      <c r="W5163">
        <v>0</v>
      </c>
      <c r="X5163">
        <v>0</v>
      </c>
      <c r="Y5163">
        <v>0</v>
      </c>
      <c r="Z5163">
        <v>0</v>
      </c>
    </row>
    <row r="5164" spans="1:26" x14ac:dyDescent="0.25">
      <c r="A5164">
        <v>2181931</v>
      </c>
      <c r="B5164">
        <v>1</v>
      </c>
      <c r="C5164" t="s">
        <v>77</v>
      </c>
      <c r="D5164" t="s">
        <v>112</v>
      </c>
      <c r="E5164" t="s">
        <v>161</v>
      </c>
      <c r="F5164" t="s">
        <v>14993</v>
      </c>
      <c r="G5164" t="s">
        <v>3105</v>
      </c>
      <c r="H5164" t="s">
        <v>46</v>
      </c>
      <c r="I5164" t="s">
        <v>129</v>
      </c>
      <c r="J5164" t="s">
        <v>130</v>
      </c>
      <c r="K5164" t="s">
        <v>131</v>
      </c>
      <c r="L5164" t="s">
        <v>14994</v>
      </c>
      <c r="M5164" t="s">
        <v>14995</v>
      </c>
      <c r="N5164">
        <v>7.6550000000000002</v>
      </c>
      <c r="O5164">
        <v>0</v>
      </c>
      <c r="P5164">
        <v>0</v>
      </c>
      <c r="Q5164">
        <v>0</v>
      </c>
      <c r="R5164">
        <v>0</v>
      </c>
      <c r="S5164">
        <v>1</v>
      </c>
      <c r="T5164">
        <v>260</v>
      </c>
      <c r="U5164">
        <v>0</v>
      </c>
      <c r="V5164">
        <v>0</v>
      </c>
      <c r="W5164">
        <v>0</v>
      </c>
      <c r="X5164">
        <v>0</v>
      </c>
      <c r="Y5164">
        <v>7.6550000000000002</v>
      </c>
      <c r="Z5164">
        <v>1990.3</v>
      </c>
    </row>
    <row r="5165" spans="1:26" x14ac:dyDescent="0.25">
      <c r="A5165">
        <v>2181941</v>
      </c>
      <c r="B5165">
        <v>1</v>
      </c>
      <c r="C5165" t="s">
        <v>77</v>
      </c>
      <c r="D5165" t="s">
        <v>114</v>
      </c>
      <c r="E5165" t="s">
        <v>181</v>
      </c>
      <c r="F5165" t="s">
        <v>7413</v>
      </c>
      <c r="G5165" t="s">
        <v>194</v>
      </c>
      <c r="H5165" t="s">
        <v>46</v>
      </c>
      <c r="I5165" t="s">
        <v>129</v>
      </c>
      <c r="J5165" t="s">
        <v>130</v>
      </c>
      <c r="K5165" t="s">
        <v>131</v>
      </c>
      <c r="L5165" t="s">
        <v>14996</v>
      </c>
      <c r="M5165" t="s">
        <v>14997</v>
      </c>
      <c r="N5165">
        <v>1.08</v>
      </c>
      <c r="O5165">
        <v>0</v>
      </c>
      <c r="P5165">
        <v>1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1.08</v>
      </c>
      <c r="W5165">
        <v>0</v>
      </c>
      <c r="X5165">
        <v>0</v>
      </c>
      <c r="Y5165">
        <v>0</v>
      </c>
      <c r="Z5165">
        <v>0</v>
      </c>
    </row>
    <row r="5166" spans="1:26" x14ac:dyDescent="0.25">
      <c r="A5166">
        <v>2181940</v>
      </c>
      <c r="B5166">
        <v>1</v>
      </c>
      <c r="C5166" t="s">
        <v>76</v>
      </c>
      <c r="D5166" t="s">
        <v>86</v>
      </c>
      <c r="E5166" t="s">
        <v>181</v>
      </c>
      <c r="F5166" t="s">
        <v>14998</v>
      </c>
      <c r="G5166" t="s">
        <v>194</v>
      </c>
      <c r="H5166" t="s">
        <v>46</v>
      </c>
      <c r="I5166" t="s">
        <v>129</v>
      </c>
      <c r="J5166" t="s">
        <v>130</v>
      </c>
      <c r="K5166" t="s">
        <v>131</v>
      </c>
      <c r="L5166" t="s">
        <v>14999</v>
      </c>
      <c r="M5166" t="s">
        <v>15000</v>
      </c>
      <c r="N5166">
        <v>4.2977777770000003</v>
      </c>
      <c r="O5166">
        <v>0</v>
      </c>
      <c r="P5166">
        <v>4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17.191110999999999</v>
      </c>
      <c r="W5166">
        <v>0</v>
      </c>
      <c r="X5166">
        <v>0</v>
      </c>
      <c r="Y5166">
        <v>0</v>
      </c>
      <c r="Z5166">
        <v>0</v>
      </c>
    </row>
    <row r="5167" spans="1:26" x14ac:dyDescent="0.25">
      <c r="A5167">
        <v>2181943</v>
      </c>
      <c r="B5167">
        <v>1</v>
      </c>
      <c r="C5167" t="s">
        <v>77</v>
      </c>
      <c r="D5167" t="s">
        <v>108</v>
      </c>
      <c r="E5167" t="s">
        <v>143</v>
      </c>
      <c r="F5167" t="s">
        <v>15001</v>
      </c>
      <c r="G5167" t="s">
        <v>366</v>
      </c>
      <c r="H5167" t="s">
        <v>47</v>
      </c>
      <c r="I5167" t="s">
        <v>129</v>
      </c>
      <c r="J5167" t="s">
        <v>130</v>
      </c>
      <c r="K5167" t="s">
        <v>251</v>
      </c>
      <c r="L5167" t="s">
        <v>15002</v>
      </c>
      <c r="M5167" t="s">
        <v>15003</v>
      </c>
      <c r="N5167">
        <v>8.3508333330000006</v>
      </c>
      <c r="O5167">
        <v>0</v>
      </c>
      <c r="P5167">
        <v>1</v>
      </c>
      <c r="Q5167">
        <v>61</v>
      </c>
      <c r="R5167">
        <v>715</v>
      </c>
      <c r="S5167">
        <v>42</v>
      </c>
      <c r="T5167">
        <v>183</v>
      </c>
      <c r="U5167">
        <v>0</v>
      </c>
      <c r="V5167">
        <v>8.3508329999999997</v>
      </c>
      <c r="W5167">
        <v>509.40083299999998</v>
      </c>
      <c r="X5167">
        <v>5970.8458330000003</v>
      </c>
      <c r="Y5167">
        <v>350.73500000000001</v>
      </c>
      <c r="Z5167">
        <v>1528.2025000000001</v>
      </c>
    </row>
    <row r="5168" spans="1:26" x14ac:dyDescent="0.25">
      <c r="A5168">
        <v>2181958</v>
      </c>
      <c r="B5168">
        <v>1</v>
      </c>
      <c r="C5168" t="s">
        <v>76</v>
      </c>
      <c r="D5168" t="s">
        <v>99</v>
      </c>
      <c r="E5168" t="s">
        <v>126</v>
      </c>
      <c r="F5168" t="s">
        <v>15004</v>
      </c>
      <c r="G5168" t="s">
        <v>128</v>
      </c>
      <c r="H5168" t="s">
        <v>46</v>
      </c>
      <c r="I5168" t="s">
        <v>129</v>
      </c>
      <c r="J5168" t="s">
        <v>130</v>
      </c>
      <c r="K5168" t="s">
        <v>131</v>
      </c>
      <c r="L5168" t="s">
        <v>15005</v>
      </c>
      <c r="M5168" t="s">
        <v>15006</v>
      </c>
      <c r="N5168">
        <v>1.139444444</v>
      </c>
      <c r="O5168">
        <v>0</v>
      </c>
      <c r="P5168">
        <v>29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33.043889</v>
      </c>
      <c r="W5168">
        <v>0</v>
      </c>
      <c r="X5168">
        <v>0</v>
      </c>
      <c r="Y5168">
        <v>0</v>
      </c>
      <c r="Z5168">
        <v>0</v>
      </c>
    </row>
    <row r="5169" spans="1:26" x14ac:dyDescent="0.25">
      <c r="A5169">
        <v>2181948</v>
      </c>
      <c r="B5169">
        <v>1</v>
      </c>
      <c r="C5169" t="s">
        <v>76</v>
      </c>
      <c r="D5169" t="s">
        <v>93</v>
      </c>
      <c r="E5169" t="s">
        <v>126</v>
      </c>
      <c r="F5169" t="s">
        <v>15007</v>
      </c>
      <c r="G5169" t="s">
        <v>140</v>
      </c>
      <c r="H5169" t="s">
        <v>46</v>
      </c>
      <c r="I5169" t="s">
        <v>129</v>
      </c>
      <c r="J5169" t="s">
        <v>130</v>
      </c>
      <c r="K5169" t="s">
        <v>131</v>
      </c>
      <c r="L5169" t="s">
        <v>15008</v>
      </c>
      <c r="M5169" t="s">
        <v>15009</v>
      </c>
      <c r="N5169">
        <v>3.83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14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53.62</v>
      </c>
    </row>
    <row r="5170" spans="1:26" x14ac:dyDescent="0.25">
      <c r="A5170">
        <v>2181960</v>
      </c>
      <c r="B5170">
        <v>1</v>
      </c>
      <c r="C5170" t="s">
        <v>76</v>
      </c>
      <c r="D5170" t="s">
        <v>102</v>
      </c>
      <c r="E5170" t="s">
        <v>126</v>
      </c>
      <c r="F5170" t="s">
        <v>15010</v>
      </c>
      <c r="G5170" t="s">
        <v>140</v>
      </c>
      <c r="H5170" t="s">
        <v>46</v>
      </c>
      <c r="I5170" t="s">
        <v>129</v>
      </c>
      <c r="J5170" t="s">
        <v>130</v>
      </c>
      <c r="K5170" t="s">
        <v>131</v>
      </c>
      <c r="L5170" t="s">
        <v>15011</v>
      </c>
      <c r="M5170" t="s">
        <v>15012</v>
      </c>
      <c r="N5170">
        <v>1.5219444440000001</v>
      </c>
      <c r="O5170">
        <v>0</v>
      </c>
      <c r="P5170">
        <v>1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1.521944</v>
      </c>
      <c r="W5170">
        <v>0</v>
      </c>
      <c r="X5170">
        <v>0</v>
      </c>
      <c r="Y5170">
        <v>0</v>
      </c>
      <c r="Z5170">
        <v>0</v>
      </c>
    </row>
    <row r="5171" spans="1:26" x14ac:dyDescent="0.25">
      <c r="A5171">
        <v>2181949</v>
      </c>
      <c r="B5171">
        <v>1</v>
      </c>
      <c r="C5171" t="s">
        <v>77</v>
      </c>
      <c r="D5171" t="s">
        <v>123</v>
      </c>
      <c r="E5171" t="s">
        <v>181</v>
      </c>
      <c r="F5171" t="s">
        <v>15013</v>
      </c>
      <c r="G5171" t="s">
        <v>183</v>
      </c>
      <c r="H5171" t="s">
        <v>46</v>
      </c>
      <c r="I5171" t="s">
        <v>129</v>
      </c>
      <c r="J5171" t="s">
        <v>130</v>
      </c>
      <c r="K5171" t="s">
        <v>131</v>
      </c>
      <c r="L5171" t="s">
        <v>15014</v>
      </c>
      <c r="M5171" t="s">
        <v>15015</v>
      </c>
      <c r="N5171">
        <v>2.281111111</v>
      </c>
      <c r="O5171">
        <v>0</v>
      </c>
      <c r="P5171">
        <v>10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22.811111</v>
      </c>
      <c r="W5171">
        <v>0</v>
      </c>
      <c r="X5171">
        <v>0</v>
      </c>
      <c r="Y5171">
        <v>0</v>
      </c>
      <c r="Z5171">
        <v>0</v>
      </c>
    </row>
    <row r="5172" spans="1:26" x14ac:dyDescent="0.25">
      <c r="A5172">
        <v>2181952</v>
      </c>
      <c r="B5172">
        <v>1</v>
      </c>
      <c r="C5172" t="s">
        <v>76</v>
      </c>
      <c r="D5172" t="s">
        <v>102</v>
      </c>
      <c r="E5172" t="s">
        <v>186</v>
      </c>
      <c r="F5172" t="s">
        <v>15016</v>
      </c>
      <c r="G5172" t="s">
        <v>136</v>
      </c>
      <c r="H5172" t="s">
        <v>47</v>
      </c>
      <c r="I5172" t="s">
        <v>129</v>
      </c>
      <c r="J5172" t="s">
        <v>130</v>
      </c>
      <c r="K5172" t="s">
        <v>131</v>
      </c>
      <c r="L5172" t="s">
        <v>15017</v>
      </c>
      <c r="M5172" t="s">
        <v>15018</v>
      </c>
      <c r="N5172">
        <v>0.38416666599999999</v>
      </c>
      <c r="O5172">
        <v>34</v>
      </c>
      <c r="P5172">
        <v>190</v>
      </c>
      <c r="Q5172">
        <v>2</v>
      </c>
      <c r="R5172">
        <v>53</v>
      </c>
      <c r="S5172">
        <v>0</v>
      </c>
      <c r="T5172">
        <v>59</v>
      </c>
      <c r="U5172">
        <v>13.061667</v>
      </c>
      <c r="V5172">
        <v>72.991667000000007</v>
      </c>
      <c r="W5172">
        <v>0.76833300000000004</v>
      </c>
      <c r="X5172">
        <v>20.360833</v>
      </c>
      <c r="Y5172">
        <v>0</v>
      </c>
      <c r="Z5172">
        <v>22.665832999999999</v>
      </c>
    </row>
    <row r="5173" spans="1:26" x14ac:dyDescent="0.25">
      <c r="A5173">
        <v>2181957</v>
      </c>
      <c r="B5173">
        <v>1</v>
      </c>
      <c r="C5173" t="s">
        <v>76</v>
      </c>
      <c r="D5173" t="s">
        <v>88</v>
      </c>
      <c r="E5173" t="s">
        <v>126</v>
      </c>
      <c r="F5173" t="s">
        <v>15019</v>
      </c>
      <c r="G5173" t="s">
        <v>128</v>
      </c>
      <c r="H5173" t="s">
        <v>46</v>
      </c>
      <c r="I5173" t="s">
        <v>129</v>
      </c>
      <c r="J5173" t="s">
        <v>130</v>
      </c>
      <c r="K5173" t="s">
        <v>131</v>
      </c>
      <c r="L5173" t="s">
        <v>15020</v>
      </c>
      <c r="M5173" t="s">
        <v>15021</v>
      </c>
      <c r="N5173">
        <v>0.64194444399999995</v>
      </c>
      <c r="O5173">
        <v>0</v>
      </c>
      <c r="P5173">
        <v>136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87.304444000000004</v>
      </c>
      <c r="W5173">
        <v>0</v>
      </c>
      <c r="X5173">
        <v>0</v>
      </c>
      <c r="Y5173">
        <v>0</v>
      </c>
      <c r="Z5173">
        <v>0</v>
      </c>
    </row>
    <row r="5174" spans="1:26" x14ac:dyDescent="0.25">
      <c r="A5174">
        <v>2181961</v>
      </c>
      <c r="B5174">
        <v>1</v>
      </c>
      <c r="C5174" t="s">
        <v>76</v>
      </c>
      <c r="D5174" t="s">
        <v>90</v>
      </c>
      <c r="E5174" t="s">
        <v>181</v>
      </c>
      <c r="F5174" t="s">
        <v>15022</v>
      </c>
      <c r="G5174" t="s">
        <v>163</v>
      </c>
      <c r="H5174" t="s">
        <v>46</v>
      </c>
      <c r="I5174" t="s">
        <v>129</v>
      </c>
      <c r="J5174" t="s">
        <v>130</v>
      </c>
      <c r="K5174" t="s">
        <v>131</v>
      </c>
      <c r="L5174" t="s">
        <v>15023</v>
      </c>
      <c r="M5174" t="s">
        <v>15024</v>
      </c>
      <c r="N5174">
        <v>1.3166666659999999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1.316667</v>
      </c>
      <c r="W5174">
        <v>0</v>
      </c>
      <c r="X5174">
        <v>0</v>
      </c>
      <c r="Y5174">
        <v>0</v>
      </c>
      <c r="Z5174">
        <v>0</v>
      </c>
    </row>
    <row r="5175" spans="1:26" x14ac:dyDescent="0.25">
      <c r="A5175">
        <v>2181954</v>
      </c>
      <c r="B5175">
        <v>1</v>
      </c>
      <c r="C5175" t="s">
        <v>76</v>
      </c>
      <c r="D5175" t="s">
        <v>89</v>
      </c>
      <c r="E5175" t="s">
        <v>143</v>
      </c>
      <c r="F5175" t="s">
        <v>15025</v>
      </c>
      <c r="G5175" t="s">
        <v>366</v>
      </c>
      <c r="H5175" t="s">
        <v>47</v>
      </c>
      <c r="I5175" t="s">
        <v>129</v>
      </c>
      <c r="J5175" t="s">
        <v>130</v>
      </c>
      <c r="K5175" t="s">
        <v>251</v>
      </c>
      <c r="L5175" t="s">
        <v>15026</v>
      </c>
      <c r="M5175" t="s">
        <v>15027</v>
      </c>
      <c r="N5175">
        <v>8.3522850000000002</v>
      </c>
      <c r="O5175">
        <v>0</v>
      </c>
      <c r="P5175">
        <v>1</v>
      </c>
      <c r="Q5175">
        <v>0</v>
      </c>
      <c r="R5175">
        <v>0</v>
      </c>
      <c r="S5175">
        <v>1</v>
      </c>
      <c r="T5175">
        <v>131</v>
      </c>
      <c r="U5175">
        <v>0</v>
      </c>
      <c r="V5175">
        <v>8.3522850000000002</v>
      </c>
      <c r="W5175">
        <v>0</v>
      </c>
      <c r="X5175">
        <v>0</v>
      </c>
      <c r="Y5175">
        <v>8.3522850000000002</v>
      </c>
      <c r="Z5175">
        <v>1094.1493350000001</v>
      </c>
    </row>
    <row r="5176" spans="1:26" x14ac:dyDescent="0.25">
      <c r="A5176">
        <v>2181955</v>
      </c>
      <c r="B5176">
        <v>1</v>
      </c>
      <c r="C5176" t="s">
        <v>77</v>
      </c>
      <c r="D5176" t="s">
        <v>111</v>
      </c>
      <c r="E5176" t="s">
        <v>161</v>
      </c>
      <c r="F5176" t="s">
        <v>11211</v>
      </c>
      <c r="G5176" t="s">
        <v>632</v>
      </c>
      <c r="H5176" t="s">
        <v>46</v>
      </c>
      <c r="I5176" t="s">
        <v>129</v>
      </c>
      <c r="J5176" t="s">
        <v>130</v>
      </c>
      <c r="K5176" t="s">
        <v>131</v>
      </c>
      <c r="L5176" t="s">
        <v>15028</v>
      </c>
      <c r="M5176" t="s">
        <v>15029</v>
      </c>
      <c r="N5176">
        <v>1.385</v>
      </c>
      <c r="O5176">
        <v>0</v>
      </c>
      <c r="P5176">
        <v>1</v>
      </c>
      <c r="Q5176">
        <v>0</v>
      </c>
      <c r="R5176">
        <v>39</v>
      </c>
      <c r="S5176">
        <v>0</v>
      </c>
      <c r="T5176">
        <v>0</v>
      </c>
      <c r="U5176">
        <v>0</v>
      </c>
      <c r="V5176">
        <v>1.385</v>
      </c>
      <c r="W5176">
        <v>0</v>
      </c>
      <c r="X5176">
        <v>54.015000000000001</v>
      </c>
      <c r="Y5176">
        <v>0</v>
      </c>
      <c r="Z5176">
        <v>0</v>
      </c>
    </row>
    <row r="5177" spans="1:26" x14ac:dyDescent="0.25">
      <c r="A5177">
        <v>2181959</v>
      </c>
      <c r="B5177">
        <v>1</v>
      </c>
      <c r="C5177" t="s">
        <v>76</v>
      </c>
      <c r="D5177" t="s">
        <v>82</v>
      </c>
      <c r="E5177" t="s">
        <v>126</v>
      </c>
      <c r="F5177" t="s">
        <v>15030</v>
      </c>
      <c r="G5177" t="s">
        <v>916</v>
      </c>
      <c r="H5177" t="s">
        <v>46</v>
      </c>
      <c r="I5177" t="s">
        <v>129</v>
      </c>
      <c r="J5177" t="s">
        <v>130</v>
      </c>
      <c r="K5177" t="s">
        <v>131</v>
      </c>
      <c r="L5177" t="s">
        <v>15031</v>
      </c>
      <c r="M5177" t="s">
        <v>15032</v>
      </c>
      <c r="N5177">
        <v>1.9158333329999999</v>
      </c>
      <c r="O5177">
        <v>0</v>
      </c>
      <c r="P5177">
        <v>87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166.67750000000001</v>
      </c>
      <c r="W5177">
        <v>0</v>
      </c>
      <c r="X5177">
        <v>0</v>
      </c>
      <c r="Y5177">
        <v>0</v>
      </c>
      <c r="Z5177">
        <v>0</v>
      </c>
    </row>
    <row r="5178" spans="1:26" x14ac:dyDescent="0.25">
      <c r="A5178">
        <v>2181956</v>
      </c>
      <c r="B5178">
        <v>1</v>
      </c>
      <c r="C5178" t="s">
        <v>77</v>
      </c>
      <c r="D5178" t="s">
        <v>114</v>
      </c>
      <c r="E5178" t="s">
        <v>134</v>
      </c>
      <c r="F5178" t="s">
        <v>15033</v>
      </c>
      <c r="G5178" t="s">
        <v>366</v>
      </c>
      <c r="H5178" t="s">
        <v>47</v>
      </c>
      <c r="I5178" t="s">
        <v>129</v>
      </c>
      <c r="J5178" t="s">
        <v>130</v>
      </c>
      <c r="K5178" t="s">
        <v>251</v>
      </c>
      <c r="L5178" t="s">
        <v>15034</v>
      </c>
      <c r="M5178" t="s">
        <v>15035</v>
      </c>
      <c r="N5178">
        <v>1.132777777</v>
      </c>
      <c r="O5178">
        <v>17</v>
      </c>
      <c r="P5178">
        <v>461</v>
      </c>
      <c r="Q5178">
        <v>0</v>
      </c>
      <c r="R5178">
        <v>0</v>
      </c>
      <c r="S5178">
        <v>0</v>
      </c>
      <c r="T5178">
        <v>0</v>
      </c>
      <c r="U5178">
        <v>19.257221999999999</v>
      </c>
      <c r="V5178">
        <v>522.210555</v>
      </c>
      <c r="W5178">
        <v>0</v>
      </c>
      <c r="X5178">
        <v>0</v>
      </c>
      <c r="Y5178">
        <v>0</v>
      </c>
      <c r="Z5178">
        <v>0</v>
      </c>
    </row>
    <row r="5179" spans="1:26" x14ac:dyDescent="0.25">
      <c r="A5179">
        <v>2181962</v>
      </c>
      <c r="B5179">
        <v>1</v>
      </c>
      <c r="C5179" t="s">
        <v>76</v>
      </c>
      <c r="D5179" t="s">
        <v>78</v>
      </c>
      <c r="E5179" t="s">
        <v>718</v>
      </c>
      <c r="F5179" t="s">
        <v>15036</v>
      </c>
      <c r="G5179" t="s">
        <v>128</v>
      </c>
      <c r="H5179" t="s">
        <v>46</v>
      </c>
      <c r="I5179" t="s">
        <v>129</v>
      </c>
      <c r="J5179" t="s">
        <v>130</v>
      </c>
      <c r="K5179" t="s">
        <v>131</v>
      </c>
      <c r="L5179" t="s">
        <v>15037</v>
      </c>
      <c r="M5179" t="s">
        <v>15038</v>
      </c>
      <c r="N5179">
        <v>2.7338888880000001</v>
      </c>
      <c r="O5179">
        <v>0</v>
      </c>
      <c r="P5179">
        <v>1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2.733889</v>
      </c>
      <c r="W5179">
        <v>0</v>
      </c>
      <c r="X5179">
        <v>0</v>
      </c>
      <c r="Y5179">
        <v>0</v>
      </c>
      <c r="Z5179">
        <v>0</v>
      </c>
    </row>
    <row r="5180" spans="1:26" x14ac:dyDescent="0.25">
      <c r="A5180">
        <v>2181965</v>
      </c>
      <c r="B5180">
        <v>1</v>
      </c>
      <c r="C5180" t="s">
        <v>77</v>
      </c>
      <c r="D5180" t="s">
        <v>120</v>
      </c>
      <c r="E5180" t="s">
        <v>126</v>
      </c>
      <c r="F5180" t="s">
        <v>15039</v>
      </c>
      <c r="G5180" t="s">
        <v>128</v>
      </c>
      <c r="H5180" t="s">
        <v>46</v>
      </c>
      <c r="I5180" t="s">
        <v>129</v>
      </c>
      <c r="J5180" t="s">
        <v>130</v>
      </c>
      <c r="K5180" t="s">
        <v>131</v>
      </c>
      <c r="L5180" t="s">
        <v>15040</v>
      </c>
      <c r="M5180" t="s">
        <v>15041</v>
      </c>
      <c r="N5180">
        <v>1.993333333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10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19.933333000000001</v>
      </c>
    </row>
    <row r="5181" spans="1:26" x14ac:dyDescent="0.25">
      <c r="A5181">
        <v>2181964</v>
      </c>
      <c r="B5181">
        <v>1</v>
      </c>
      <c r="C5181" t="s">
        <v>76</v>
      </c>
      <c r="D5181" t="s">
        <v>93</v>
      </c>
      <c r="E5181" t="s">
        <v>181</v>
      </c>
      <c r="F5181" t="s">
        <v>15042</v>
      </c>
      <c r="G5181" t="s">
        <v>194</v>
      </c>
      <c r="H5181" t="s">
        <v>46</v>
      </c>
      <c r="I5181" t="s">
        <v>129</v>
      </c>
      <c r="J5181" t="s">
        <v>130</v>
      </c>
      <c r="K5181" t="s">
        <v>131</v>
      </c>
      <c r="L5181" t="s">
        <v>15043</v>
      </c>
      <c r="M5181" t="s">
        <v>15044</v>
      </c>
      <c r="N5181">
        <v>0.709166666</v>
      </c>
      <c r="O5181">
        <v>0</v>
      </c>
      <c r="P5181">
        <v>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0.70916699999999999</v>
      </c>
      <c r="W5181">
        <v>0</v>
      </c>
      <c r="X5181">
        <v>0</v>
      </c>
      <c r="Y5181">
        <v>0</v>
      </c>
      <c r="Z5181">
        <v>0</v>
      </c>
    </row>
    <row r="5182" spans="1:26" x14ac:dyDescent="0.25">
      <c r="A5182">
        <v>2181969</v>
      </c>
      <c r="B5182">
        <v>1</v>
      </c>
      <c r="C5182" t="s">
        <v>76</v>
      </c>
      <c r="D5182" t="s">
        <v>86</v>
      </c>
      <c r="E5182" t="s">
        <v>161</v>
      </c>
      <c r="F5182" t="s">
        <v>15045</v>
      </c>
      <c r="G5182" t="s">
        <v>402</v>
      </c>
      <c r="H5182" t="s">
        <v>46</v>
      </c>
      <c r="I5182" t="s">
        <v>129</v>
      </c>
      <c r="J5182" t="s">
        <v>130</v>
      </c>
      <c r="K5182" t="s">
        <v>131</v>
      </c>
      <c r="L5182" t="s">
        <v>15046</v>
      </c>
      <c r="M5182" t="s">
        <v>15047</v>
      </c>
      <c r="N5182">
        <v>1.6927777770000001</v>
      </c>
      <c r="O5182">
        <v>1</v>
      </c>
      <c r="P5182">
        <v>409</v>
      </c>
      <c r="Q5182">
        <v>0</v>
      </c>
      <c r="R5182">
        <v>0</v>
      </c>
      <c r="S5182">
        <v>0</v>
      </c>
      <c r="T5182">
        <v>0</v>
      </c>
      <c r="U5182">
        <v>1.6927779999999999</v>
      </c>
      <c r="V5182">
        <v>692.34611099999995</v>
      </c>
      <c r="W5182">
        <v>0</v>
      </c>
      <c r="X5182">
        <v>0</v>
      </c>
      <c r="Y5182">
        <v>0</v>
      </c>
      <c r="Z5182">
        <v>0</v>
      </c>
    </row>
    <row r="5183" spans="1:26" x14ac:dyDescent="0.25">
      <c r="A5183">
        <v>2181967</v>
      </c>
      <c r="B5183">
        <v>1</v>
      </c>
      <c r="C5183" t="s">
        <v>76</v>
      </c>
      <c r="D5183" t="s">
        <v>95</v>
      </c>
      <c r="E5183" t="s">
        <v>161</v>
      </c>
      <c r="F5183" t="s">
        <v>15048</v>
      </c>
      <c r="G5183" t="s">
        <v>418</v>
      </c>
      <c r="H5183" t="s">
        <v>46</v>
      </c>
      <c r="I5183" t="s">
        <v>129</v>
      </c>
      <c r="J5183" t="s">
        <v>130</v>
      </c>
      <c r="K5183" t="s">
        <v>251</v>
      </c>
      <c r="L5183" t="s">
        <v>15049</v>
      </c>
      <c r="M5183" t="s">
        <v>15050</v>
      </c>
      <c r="N5183">
        <v>5.1777424999999999</v>
      </c>
      <c r="O5183">
        <v>0</v>
      </c>
      <c r="P5183">
        <v>0</v>
      </c>
      <c r="Q5183">
        <v>1</v>
      </c>
      <c r="R5183">
        <v>87</v>
      </c>
      <c r="S5183">
        <v>0</v>
      </c>
      <c r="T5183">
        <v>0</v>
      </c>
      <c r="U5183">
        <v>0</v>
      </c>
      <c r="V5183">
        <v>0</v>
      </c>
      <c r="W5183">
        <v>5.1777430000000004</v>
      </c>
      <c r="X5183">
        <v>450.46359799999999</v>
      </c>
      <c r="Y5183">
        <v>0</v>
      </c>
      <c r="Z5183">
        <v>0</v>
      </c>
    </row>
    <row r="5184" spans="1:26" x14ac:dyDescent="0.25">
      <c r="A5184">
        <v>2181971</v>
      </c>
      <c r="B5184">
        <v>1</v>
      </c>
      <c r="C5184" t="s">
        <v>76</v>
      </c>
      <c r="D5184" t="s">
        <v>86</v>
      </c>
      <c r="E5184" t="s">
        <v>181</v>
      </c>
      <c r="F5184" t="s">
        <v>15051</v>
      </c>
      <c r="G5184" t="s">
        <v>194</v>
      </c>
      <c r="H5184" t="s">
        <v>46</v>
      </c>
      <c r="I5184" t="s">
        <v>129</v>
      </c>
      <c r="J5184" t="s">
        <v>130</v>
      </c>
      <c r="K5184" t="s">
        <v>131</v>
      </c>
      <c r="L5184" t="s">
        <v>15052</v>
      </c>
      <c r="M5184" t="s">
        <v>15053</v>
      </c>
      <c r="N5184">
        <v>4.4980555549999997</v>
      </c>
      <c r="O5184">
        <v>0</v>
      </c>
      <c r="P5184">
        <v>1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4.4980560000000001</v>
      </c>
      <c r="W5184">
        <v>0</v>
      </c>
      <c r="X5184">
        <v>0</v>
      </c>
      <c r="Y5184">
        <v>0</v>
      </c>
      <c r="Z5184">
        <v>0</v>
      </c>
    </row>
    <row r="5185" spans="1:26" x14ac:dyDescent="0.25">
      <c r="A5185">
        <v>2181977</v>
      </c>
      <c r="B5185">
        <v>1</v>
      </c>
      <c r="C5185" t="s">
        <v>76</v>
      </c>
      <c r="D5185" t="s">
        <v>78</v>
      </c>
      <c r="E5185" t="s">
        <v>181</v>
      </c>
      <c r="F5185" t="s">
        <v>15054</v>
      </c>
      <c r="G5185" t="s">
        <v>183</v>
      </c>
      <c r="H5185" t="s">
        <v>46</v>
      </c>
      <c r="I5185" t="s">
        <v>129</v>
      </c>
      <c r="J5185" t="s">
        <v>130</v>
      </c>
      <c r="K5185" t="s">
        <v>131</v>
      </c>
      <c r="L5185" t="s">
        <v>15055</v>
      </c>
      <c r="M5185" t="s">
        <v>15056</v>
      </c>
      <c r="N5185">
        <v>12.361111111</v>
      </c>
      <c r="O5185">
        <v>0</v>
      </c>
      <c r="P5185">
        <v>16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197.77777800000001</v>
      </c>
      <c r="W5185">
        <v>0</v>
      </c>
      <c r="X5185">
        <v>0</v>
      </c>
      <c r="Y5185">
        <v>0</v>
      </c>
      <c r="Z5185">
        <v>0</v>
      </c>
    </row>
    <row r="5186" spans="1:26" x14ac:dyDescent="0.25">
      <c r="A5186">
        <v>2181976</v>
      </c>
      <c r="B5186">
        <v>1</v>
      </c>
      <c r="C5186" t="s">
        <v>77</v>
      </c>
      <c r="D5186" t="s">
        <v>108</v>
      </c>
      <c r="E5186" t="s">
        <v>181</v>
      </c>
      <c r="F5186" t="s">
        <v>15057</v>
      </c>
      <c r="G5186" t="s">
        <v>194</v>
      </c>
      <c r="H5186" t="s">
        <v>46</v>
      </c>
      <c r="I5186" t="s">
        <v>129</v>
      </c>
      <c r="J5186" t="s">
        <v>130</v>
      </c>
      <c r="K5186" t="s">
        <v>131</v>
      </c>
      <c r="L5186" t="s">
        <v>15058</v>
      </c>
      <c r="M5186" t="s">
        <v>15059</v>
      </c>
      <c r="N5186">
        <v>8.7022222219999996</v>
      </c>
      <c r="O5186">
        <v>0</v>
      </c>
      <c r="P5186">
        <v>0</v>
      </c>
      <c r="Q5186">
        <v>0</v>
      </c>
      <c r="R5186">
        <v>2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17.404444000000002</v>
      </c>
      <c r="Y5186">
        <v>0</v>
      </c>
      <c r="Z5186">
        <v>0</v>
      </c>
    </row>
    <row r="5187" spans="1:26" x14ac:dyDescent="0.25">
      <c r="A5187">
        <v>2181994</v>
      </c>
      <c r="B5187">
        <v>1</v>
      </c>
      <c r="C5187" t="s">
        <v>77</v>
      </c>
      <c r="D5187" t="s">
        <v>124</v>
      </c>
      <c r="E5187" t="s">
        <v>134</v>
      </c>
      <c r="F5187" t="s">
        <v>15060</v>
      </c>
      <c r="G5187" t="s">
        <v>136</v>
      </c>
      <c r="H5187" t="s">
        <v>47</v>
      </c>
      <c r="I5187" t="s">
        <v>129</v>
      </c>
      <c r="J5187" t="s">
        <v>130</v>
      </c>
      <c r="K5187" t="s">
        <v>131</v>
      </c>
      <c r="L5187" t="s">
        <v>15061</v>
      </c>
      <c r="M5187" t="s">
        <v>15062</v>
      </c>
      <c r="N5187">
        <v>0.74944444399999999</v>
      </c>
      <c r="O5187">
        <v>19</v>
      </c>
      <c r="P5187">
        <v>630</v>
      </c>
      <c r="Q5187">
        <v>0</v>
      </c>
      <c r="R5187">
        <v>0</v>
      </c>
      <c r="S5187">
        <v>0</v>
      </c>
      <c r="T5187">
        <v>0</v>
      </c>
      <c r="U5187">
        <v>14.239444000000001</v>
      </c>
      <c r="V5187">
        <v>472.15</v>
      </c>
      <c r="W5187">
        <v>0</v>
      </c>
      <c r="X5187">
        <v>0</v>
      </c>
      <c r="Y5187">
        <v>0</v>
      </c>
      <c r="Z5187">
        <v>0</v>
      </c>
    </row>
    <row r="5188" spans="1:26" x14ac:dyDescent="0.25">
      <c r="A5188">
        <v>2181978</v>
      </c>
      <c r="B5188">
        <v>1</v>
      </c>
      <c r="C5188" t="s">
        <v>76</v>
      </c>
      <c r="D5188" t="s">
        <v>80</v>
      </c>
      <c r="E5188" t="s">
        <v>181</v>
      </c>
      <c r="F5188" t="s">
        <v>9032</v>
      </c>
      <c r="G5188" t="s">
        <v>287</v>
      </c>
      <c r="H5188" t="s">
        <v>46</v>
      </c>
      <c r="I5188" t="s">
        <v>129</v>
      </c>
      <c r="J5188" t="s">
        <v>130</v>
      </c>
      <c r="K5188" t="s">
        <v>131</v>
      </c>
      <c r="L5188" t="s">
        <v>15063</v>
      </c>
      <c r="M5188" t="s">
        <v>15064</v>
      </c>
      <c r="N5188">
        <v>2.8777777769999999</v>
      </c>
      <c r="O5188">
        <v>0</v>
      </c>
      <c r="P5188">
        <v>1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2.8777780000000002</v>
      </c>
      <c r="W5188">
        <v>0</v>
      </c>
      <c r="X5188">
        <v>0</v>
      </c>
      <c r="Y5188">
        <v>0</v>
      </c>
      <c r="Z5188">
        <v>0</v>
      </c>
    </row>
    <row r="5189" spans="1:26" x14ac:dyDescent="0.25">
      <c r="A5189">
        <v>2181979</v>
      </c>
      <c r="B5189">
        <v>1</v>
      </c>
      <c r="C5189" t="s">
        <v>76</v>
      </c>
      <c r="D5189" t="s">
        <v>99</v>
      </c>
      <c r="E5189" t="s">
        <v>181</v>
      </c>
      <c r="F5189" t="s">
        <v>15065</v>
      </c>
      <c r="G5189" t="s">
        <v>287</v>
      </c>
      <c r="H5189" t="s">
        <v>46</v>
      </c>
      <c r="I5189" t="s">
        <v>129</v>
      </c>
      <c r="J5189" t="s">
        <v>130</v>
      </c>
      <c r="K5189" t="s">
        <v>131</v>
      </c>
      <c r="L5189" t="s">
        <v>15066</v>
      </c>
      <c r="M5189" t="s">
        <v>15067</v>
      </c>
      <c r="N5189">
        <v>2.2016666659999999</v>
      </c>
      <c r="O5189">
        <v>0</v>
      </c>
      <c r="P5189">
        <v>1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2.201667</v>
      </c>
      <c r="W5189">
        <v>0</v>
      </c>
      <c r="X5189">
        <v>0</v>
      </c>
      <c r="Y5189">
        <v>0</v>
      </c>
      <c r="Z5189">
        <v>0</v>
      </c>
    </row>
    <row r="5190" spans="1:26" x14ac:dyDescent="0.25">
      <c r="A5190">
        <v>2181991</v>
      </c>
      <c r="B5190">
        <v>1</v>
      </c>
      <c r="C5190" t="s">
        <v>76</v>
      </c>
      <c r="D5190" t="s">
        <v>101</v>
      </c>
      <c r="E5190" t="s">
        <v>161</v>
      </c>
      <c r="F5190" t="s">
        <v>15068</v>
      </c>
      <c r="G5190" t="s">
        <v>259</v>
      </c>
      <c r="H5190" t="s">
        <v>46</v>
      </c>
      <c r="I5190" t="s">
        <v>129</v>
      </c>
      <c r="J5190" t="s">
        <v>130</v>
      </c>
      <c r="K5190" t="s">
        <v>131</v>
      </c>
      <c r="L5190" t="s">
        <v>15069</v>
      </c>
      <c r="M5190" t="s">
        <v>15070</v>
      </c>
      <c r="N5190">
        <v>2.7947222219999999</v>
      </c>
      <c r="O5190">
        <v>1</v>
      </c>
      <c r="P5190">
        <v>24</v>
      </c>
      <c r="Q5190">
        <v>0</v>
      </c>
      <c r="R5190">
        <v>0</v>
      </c>
      <c r="S5190">
        <v>0</v>
      </c>
      <c r="T5190">
        <v>0</v>
      </c>
      <c r="U5190">
        <v>2.7947220000000002</v>
      </c>
      <c r="V5190">
        <v>67.073333000000005</v>
      </c>
      <c r="W5190">
        <v>0</v>
      </c>
      <c r="X5190">
        <v>0</v>
      </c>
      <c r="Y5190">
        <v>0</v>
      </c>
      <c r="Z5190">
        <v>0</v>
      </c>
    </row>
    <row r="5191" spans="1:26" x14ac:dyDescent="0.25">
      <c r="A5191">
        <v>2181982</v>
      </c>
      <c r="B5191">
        <v>1</v>
      </c>
      <c r="C5191" t="s">
        <v>76</v>
      </c>
      <c r="D5191" t="s">
        <v>104</v>
      </c>
      <c r="E5191" t="s">
        <v>126</v>
      </c>
      <c r="F5191" t="s">
        <v>15071</v>
      </c>
      <c r="G5191" t="s">
        <v>128</v>
      </c>
      <c r="H5191" t="s">
        <v>46</v>
      </c>
      <c r="I5191" t="s">
        <v>129</v>
      </c>
      <c r="J5191" t="s">
        <v>130</v>
      </c>
      <c r="K5191" t="s">
        <v>131</v>
      </c>
      <c r="L5191" t="s">
        <v>15072</v>
      </c>
      <c r="M5191" t="s">
        <v>15073</v>
      </c>
      <c r="N5191">
        <v>4.1169444439999996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9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37.052500000000002</v>
      </c>
    </row>
    <row r="5192" spans="1:26" x14ac:dyDescent="0.25">
      <c r="A5192">
        <v>2181988</v>
      </c>
      <c r="B5192">
        <v>1</v>
      </c>
      <c r="C5192" t="s">
        <v>76</v>
      </c>
      <c r="D5192" t="s">
        <v>89</v>
      </c>
      <c r="E5192" t="s">
        <v>181</v>
      </c>
      <c r="F5192" t="s">
        <v>15074</v>
      </c>
      <c r="G5192" t="s">
        <v>163</v>
      </c>
      <c r="H5192" t="s">
        <v>46</v>
      </c>
      <c r="I5192" t="s">
        <v>129</v>
      </c>
      <c r="J5192" t="s">
        <v>130</v>
      </c>
      <c r="K5192" t="s">
        <v>131</v>
      </c>
      <c r="L5192" t="s">
        <v>15075</v>
      </c>
      <c r="M5192" t="s">
        <v>15076</v>
      </c>
      <c r="N5192">
        <v>1.0619444440000001</v>
      </c>
      <c r="O5192">
        <v>0</v>
      </c>
      <c r="P5192">
        <v>5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5.3097219999999998</v>
      </c>
      <c r="W5192">
        <v>0</v>
      </c>
      <c r="X5192">
        <v>0</v>
      </c>
      <c r="Y5192">
        <v>0</v>
      </c>
      <c r="Z5192">
        <v>0</v>
      </c>
    </row>
    <row r="5193" spans="1:26" x14ac:dyDescent="0.25">
      <c r="A5193">
        <v>2181984</v>
      </c>
      <c r="B5193">
        <v>1</v>
      </c>
      <c r="C5193" t="s">
        <v>77</v>
      </c>
      <c r="D5193" t="s">
        <v>112</v>
      </c>
      <c r="E5193" t="s">
        <v>126</v>
      </c>
      <c r="F5193" t="s">
        <v>5326</v>
      </c>
      <c r="G5193" t="s">
        <v>418</v>
      </c>
      <c r="H5193" t="s">
        <v>46</v>
      </c>
      <c r="I5193" t="s">
        <v>129</v>
      </c>
      <c r="J5193" t="s">
        <v>130</v>
      </c>
      <c r="K5193" t="s">
        <v>251</v>
      </c>
      <c r="L5193" t="s">
        <v>15077</v>
      </c>
      <c r="M5193" t="s">
        <v>15078</v>
      </c>
      <c r="N5193">
        <v>6.9402777770000004</v>
      </c>
      <c r="O5193">
        <v>0</v>
      </c>
      <c r="P5193">
        <v>0</v>
      </c>
      <c r="Q5193">
        <v>0</v>
      </c>
      <c r="R5193">
        <v>65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451.11805600000002</v>
      </c>
      <c r="Y5193">
        <v>0</v>
      </c>
      <c r="Z5193">
        <v>0</v>
      </c>
    </row>
    <row r="5194" spans="1:26" x14ac:dyDescent="0.25">
      <c r="A5194">
        <v>2181986</v>
      </c>
      <c r="B5194">
        <v>1</v>
      </c>
      <c r="C5194" t="s">
        <v>76</v>
      </c>
      <c r="D5194" t="s">
        <v>92</v>
      </c>
      <c r="E5194" t="s">
        <v>181</v>
      </c>
      <c r="F5194" t="s">
        <v>15079</v>
      </c>
      <c r="G5194" t="s">
        <v>163</v>
      </c>
      <c r="H5194" t="s">
        <v>46</v>
      </c>
      <c r="I5194" t="s">
        <v>129</v>
      </c>
      <c r="J5194" t="s">
        <v>130</v>
      </c>
      <c r="K5194" t="s">
        <v>131</v>
      </c>
      <c r="L5194" t="s">
        <v>15080</v>
      </c>
      <c r="M5194" t="s">
        <v>15081</v>
      </c>
      <c r="N5194">
        <v>1.1897222220000001</v>
      </c>
      <c r="O5194">
        <v>0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1.1897219999999999</v>
      </c>
      <c r="Y5194">
        <v>0</v>
      </c>
      <c r="Z5194">
        <v>0</v>
      </c>
    </row>
    <row r="5195" spans="1:26" x14ac:dyDescent="0.25">
      <c r="A5195">
        <v>2181990</v>
      </c>
      <c r="B5195">
        <v>1</v>
      </c>
      <c r="C5195" t="s">
        <v>76</v>
      </c>
      <c r="D5195" t="s">
        <v>106</v>
      </c>
      <c r="E5195" t="s">
        <v>181</v>
      </c>
      <c r="F5195" t="s">
        <v>3850</v>
      </c>
      <c r="G5195" t="s">
        <v>194</v>
      </c>
      <c r="H5195" t="s">
        <v>46</v>
      </c>
      <c r="I5195" t="s">
        <v>129</v>
      </c>
      <c r="J5195" t="s">
        <v>130</v>
      </c>
      <c r="K5195" t="s">
        <v>131</v>
      </c>
      <c r="L5195" t="s">
        <v>15082</v>
      </c>
      <c r="M5195" t="s">
        <v>15083</v>
      </c>
      <c r="N5195">
        <v>1.0425</v>
      </c>
      <c r="O5195">
        <v>0</v>
      </c>
      <c r="P5195">
        <v>6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6.2549999999999999</v>
      </c>
      <c r="W5195">
        <v>0</v>
      </c>
      <c r="X5195">
        <v>0</v>
      </c>
      <c r="Y5195">
        <v>0</v>
      </c>
      <c r="Z5195">
        <v>0</v>
      </c>
    </row>
    <row r="5196" spans="1:26" x14ac:dyDescent="0.25">
      <c r="A5196">
        <v>2181987</v>
      </c>
      <c r="B5196">
        <v>1</v>
      </c>
      <c r="C5196" t="s">
        <v>76</v>
      </c>
      <c r="D5196" t="s">
        <v>100</v>
      </c>
      <c r="E5196" t="s">
        <v>126</v>
      </c>
      <c r="F5196" t="s">
        <v>15084</v>
      </c>
      <c r="G5196" t="s">
        <v>418</v>
      </c>
      <c r="H5196" t="s">
        <v>46</v>
      </c>
      <c r="I5196" t="s">
        <v>129</v>
      </c>
      <c r="J5196" t="s">
        <v>130</v>
      </c>
      <c r="K5196" t="s">
        <v>251</v>
      </c>
      <c r="L5196" t="s">
        <v>15085</v>
      </c>
      <c r="M5196" t="s">
        <v>15086</v>
      </c>
      <c r="N5196">
        <v>5.9180277769999998</v>
      </c>
      <c r="O5196">
        <v>0</v>
      </c>
      <c r="P5196">
        <v>91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538.54052799999999</v>
      </c>
      <c r="W5196">
        <v>0</v>
      </c>
      <c r="X5196">
        <v>0</v>
      </c>
      <c r="Y5196">
        <v>0</v>
      </c>
      <c r="Z5196">
        <v>0</v>
      </c>
    </row>
    <row r="5197" spans="1:26" x14ac:dyDescent="0.25">
      <c r="A5197">
        <v>2181995</v>
      </c>
      <c r="B5197">
        <v>1</v>
      </c>
      <c r="C5197" t="s">
        <v>77</v>
      </c>
      <c r="D5197" t="s">
        <v>123</v>
      </c>
      <c r="E5197" t="s">
        <v>181</v>
      </c>
      <c r="F5197" t="s">
        <v>15087</v>
      </c>
      <c r="G5197" t="s">
        <v>194</v>
      </c>
      <c r="H5197" t="s">
        <v>46</v>
      </c>
      <c r="I5197" t="s">
        <v>129</v>
      </c>
      <c r="J5197" t="s">
        <v>130</v>
      </c>
      <c r="K5197" t="s">
        <v>131</v>
      </c>
      <c r="L5197" t="s">
        <v>15088</v>
      </c>
      <c r="M5197" t="s">
        <v>15089</v>
      </c>
      <c r="N5197">
        <v>0.69750000000000001</v>
      </c>
      <c r="O5197">
        <v>0</v>
      </c>
      <c r="P5197">
        <v>2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1.395</v>
      </c>
      <c r="W5197">
        <v>0</v>
      </c>
      <c r="X5197">
        <v>0</v>
      </c>
      <c r="Y5197">
        <v>0</v>
      </c>
      <c r="Z5197">
        <v>0</v>
      </c>
    </row>
    <row r="5198" spans="1:26" x14ac:dyDescent="0.25">
      <c r="A5198">
        <v>2181992</v>
      </c>
      <c r="B5198">
        <v>1</v>
      </c>
      <c r="C5198" t="s">
        <v>76</v>
      </c>
      <c r="D5198" t="s">
        <v>89</v>
      </c>
      <c r="E5198" t="s">
        <v>134</v>
      </c>
      <c r="F5198" t="s">
        <v>14225</v>
      </c>
      <c r="G5198" t="s">
        <v>136</v>
      </c>
      <c r="H5198" t="s">
        <v>47</v>
      </c>
      <c r="I5198" t="s">
        <v>129</v>
      </c>
      <c r="J5198" t="s">
        <v>130</v>
      </c>
      <c r="K5198" t="s">
        <v>131</v>
      </c>
      <c r="L5198" t="s">
        <v>15090</v>
      </c>
      <c r="M5198" t="s">
        <v>15091</v>
      </c>
      <c r="N5198">
        <v>4.2222222220000001</v>
      </c>
      <c r="O5198">
        <v>36</v>
      </c>
      <c r="P5198">
        <v>1</v>
      </c>
      <c r="Q5198">
        <v>0</v>
      </c>
      <c r="R5198">
        <v>0</v>
      </c>
      <c r="S5198">
        <v>0</v>
      </c>
      <c r="T5198">
        <v>0</v>
      </c>
      <c r="U5198">
        <v>152</v>
      </c>
      <c r="V5198">
        <v>4.2222220000000004</v>
      </c>
      <c r="W5198">
        <v>0</v>
      </c>
      <c r="X5198">
        <v>0</v>
      </c>
      <c r="Y5198">
        <v>0</v>
      </c>
      <c r="Z5198">
        <v>0</v>
      </c>
    </row>
    <row r="5199" spans="1:26" x14ac:dyDescent="0.25">
      <c r="A5199">
        <v>2182003</v>
      </c>
      <c r="B5199">
        <v>1</v>
      </c>
      <c r="C5199" t="s">
        <v>77</v>
      </c>
      <c r="D5199" t="s">
        <v>111</v>
      </c>
      <c r="E5199" t="s">
        <v>134</v>
      </c>
      <c r="F5199" t="s">
        <v>15092</v>
      </c>
      <c r="G5199" t="s">
        <v>136</v>
      </c>
      <c r="H5199" t="s">
        <v>47</v>
      </c>
      <c r="I5199" t="s">
        <v>129</v>
      </c>
      <c r="J5199" t="s">
        <v>130</v>
      </c>
      <c r="K5199" t="s">
        <v>131</v>
      </c>
      <c r="L5199" t="s">
        <v>15093</v>
      </c>
      <c r="M5199" t="s">
        <v>15094</v>
      </c>
      <c r="N5199">
        <v>1.569722222</v>
      </c>
      <c r="O5199">
        <v>0</v>
      </c>
      <c r="P5199">
        <v>0</v>
      </c>
      <c r="Q5199">
        <v>0</v>
      </c>
      <c r="R5199">
        <v>0</v>
      </c>
      <c r="S5199">
        <v>2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3.1394440000000001</v>
      </c>
      <c r="Z5199">
        <v>0</v>
      </c>
    </row>
    <row r="5200" spans="1:26" x14ac:dyDescent="0.25">
      <c r="A5200">
        <v>2181996</v>
      </c>
      <c r="B5200">
        <v>1</v>
      </c>
      <c r="C5200" t="s">
        <v>77</v>
      </c>
      <c r="D5200" t="s">
        <v>123</v>
      </c>
      <c r="E5200" t="s">
        <v>718</v>
      </c>
      <c r="F5200" t="s">
        <v>15095</v>
      </c>
      <c r="G5200" t="s">
        <v>726</v>
      </c>
      <c r="H5200" t="s">
        <v>46</v>
      </c>
      <c r="I5200" t="s">
        <v>129</v>
      </c>
      <c r="J5200" t="s">
        <v>130</v>
      </c>
      <c r="K5200" t="s">
        <v>131</v>
      </c>
      <c r="L5200" t="s">
        <v>15096</v>
      </c>
      <c r="M5200" t="s">
        <v>15097</v>
      </c>
      <c r="N5200">
        <v>4.8449999999999998</v>
      </c>
      <c r="O5200">
        <v>0</v>
      </c>
      <c r="P5200">
        <v>55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266.47500000000002</v>
      </c>
      <c r="W5200">
        <v>0</v>
      </c>
      <c r="X5200">
        <v>0</v>
      </c>
      <c r="Y5200">
        <v>0</v>
      </c>
      <c r="Z5200">
        <v>0</v>
      </c>
    </row>
    <row r="5201" spans="1:26" x14ac:dyDescent="0.25">
      <c r="A5201">
        <v>2182002</v>
      </c>
      <c r="B5201">
        <v>1</v>
      </c>
      <c r="C5201" t="s">
        <v>76</v>
      </c>
      <c r="D5201" t="s">
        <v>79</v>
      </c>
      <c r="E5201" t="s">
        <v>181</v>
      </c>
      <c r="F5201" t="s">
        <v>15098</v>
      </c>
      <c r="G5201" t="s">
        <v>194</v>
      </c>
      <c r="H5201" t="s">
        <v>46</v>
      </c>
      <c r="I5201" t="s">
        <v>129</v>
      </c>
      <c r="J5201" t="s">
        <v>130</v>
      </c>
      <c r="K5201" t="s">
        <v>131</v>
      </c>
      <c r="L5201" t="s">
        <v>15099</v>
      </c>
      <c r="M5201" t="s">
        <v>15100</v>
      </c>
      <c r="N5201">
        <v>1.0166666660000001</v>
      </c>
      <c r="O5201">
        <v>0</v>
      </c>
      <c r="P5201">
        <v>6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6.1</v>
      </c>
      <c r="W5201">
        <v>0</v>
      </c>
      <c r="X5201">
        <v>0</v>
      </c>
      <c r="Y5201">
        <v>0</v>
      </c>
      <c r="Z5201">
        <v>0</v>
      </c>
    </row>
    <row r="5202" spans="1:26" x14ac:dyDescent="0.25">
      <c r="A5202">
        <v>2182001</v>
      </c>
      <c r="B5202">
        <v>1</v>
      </c>
      <c r="C5202" t="s">
        <v>77</v>
      </c>
      <c r="D5202" t="s">
        <v>117</v>
      </c>
      <c r="E5202" t="s">
        <v>143</v>
      </c>
      <c r="F5202" t="s">
        <v>15101</v>
      </c>
      <c r="G5202" t="s">
        <v>136</v>
      </c>
      <c r="H5202" t="s">
        <v>47</v>
      </c>
      <c r="I5202" t="s">
        <v>129</v>
      </c>
      <c r="J5202" t="s">
        <v>130</v>
      </c>
      <c r="K5202" t="s">
        <v>131</v>
      </c>
      <c r="L5202" t="s">
        <v>15102</v>
      </c>
      <c r="M5202" t="s">
        <v>15103</v>
      </c>
      <c r="N5202">
        <v>0.79500000000000004</v>
      </c>
      <c r="O5202">
        <v>0</v>
      </c>
      <c r="P5202">
        <v>0</v>
      </c>
      <c r="Q5202">
        <v>7</v>
      </c>
      <c r="R5202">
        <v>633</v>
      </c>
      <c r="S5202">
        <v>0</v>
      </c>
      <c r="T5202">
        <v>0</v>
      </c>
      <c r="U5202">
        <v>0</v>
      </c>
      <c r="V5202">
        <v>0</v>
      </c>
      <c r="W5202">
        <v>5.5650000000000004</v>
      </c>
      <c r="X5202">
        <v>503.23500000000001</v>
      </c>
      <c r="Y5202">
        <v>0</v>
      </c>
      <c r="Z5202">
        <v>0</v>
      </c>
    </row>
    <row r="5203" spans="1:26" x14ac:dyDescent="0.25">
      <c r="A5203">
        <v>2182004</v>
      </c>
      <c r="B5203">
        <v>1</v>
      </c>
      <c r="C5203" t="s">
        <v>76</v>
      </c>
      <c r="D5203" t="s">
        <v>79</v>
      </c>
      <c r="E5203" t="s">
        <v>181</v>
      </c>
      <c r="F5203" t="s">
        <v>15104</v>
      </c>
      <c r="G5203" t="s">
        <v>194</v>
      </c>
      <c r="H5203" t="s">
        <v>46</v>
      </c>
      <c r="I5203" t="s">
        <v>129</v>
      </c>
      <c r="J5203" t="s">
        <v>130</v>
      </c>
      <c r="K5203" t="s">
        <v>131</v>
      </c>
      <c r="L5203" t="s">
        <v>15105</v>
      </c>
      <c r="M5203" t="s">
        <v>15106</v>
      </c>
      <c r="N5203">
        <v>1.4980555550000001</v>
      </c>
      <c r="O5203">
        <v>0</v>
      </c>
      <c r="P5203">
        <v>1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1.4980560000000001</v>
      </c>
      <c r="W5203">
        <v>0</v>
      </c>
      <c r="X5203">
        <v>0</v>
      </c>
      <c r="Y5203">
        <v>0</v>
      </c>
      <c r="Z5203">
        <v>0</v>
      </c>
    </row>
    <row r="5204" spans="1:26" x14ac:dyDescent="0.25">
      <c r="A5204">
        <v>2182021</v>
      </c>
      <c r="B5204">
        <v>1</v>
      </c>
      <c r="C5204" t="s">
        <v>77</v>
      </c>
      <c r="D5204" t="s">
        <v>118</v>
      </c>
      <c r="E5204" t="s">
        <v>126</v>
      </c>
      <c r="F5204" t="s">
        <v>3042</v>
      </c>
      <c r="G5204" t="s">
        <v>255</v>
      </c>
      <c r="H5204" t="s">
        <v>46</v>
      </c>
      <c r="I5204" t="s">
        <v>129</v>
      </c>
      <c r="J5204" t="s">
        <v>130</v>
      </c>
      <c r="K5204" t="s">
        <v>131</v>
      </c>
      <c r="L5204" t="s">
        <v>15107</v>
      </c>
      <c r="M5204" t="s">
        <v>15108</v>
      </c>
      <c r="N5204">
        <v>0.89361111100000001</v>
      </c>
      <c r="O5204">
        <v>0</v>
      </c>
      <c r="P5204">
        <v>166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148.33944399999999</v>
      </c>
      <c r="W5204">
        <v>0</v>
      </c>
      <c r="X5204">
        <v>0</v>
      </c>
      <c r="Y5204">
        <v>0</v>
      </c>
      <c r="Z5204">
        <v>0</v>
      </c>
    </row>
    <row r="5205" spans="1:26" x14ac:dyDescent="0.25">
      <c r="A5205">
        <v>2182006</v>
      </c>
      <c r="B5205">
        <v>1</v>
      </c>
      <c r="C5205" t="s">
        <v>76</v>
      </c>
      <c r="D5205" t="s">
        <v>81</v>
      </c>
      <c r="E5205" t="s">
        <v>181</v>
      </c>
      <c r="F5205" t="s">
        <v>15109</v>
      </c>
      <c r="G5205" t="s">
        <v>163</v>
      </c>
      <c r="H5205" t="s">
        <v>46</v>
      </c>
      <c r="I5205" t="s">
        <v>129</v>
      </c>
      <c r="J5205" t="s">
        <v>130</v>
      </c>
      <c r="K5205" t="s">
        <v>131</v>
      </c>
      <c r="L5205" t="s">
        <v>15110</v>
      </c>
      <c r="M5205" t="s">
        <v>15111</v>
      </c>
      <c r="N5205">
        <v>2.2063888880000002</v>
      </c>
      <c r="O5205">
        <v>0</v>
      </c>
      <c r="P5205">
        <v>9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19.857500000000002</v>
      </c>
      <c r="W5205">
        <v>0</v>
      </c>
      <c r="X5205">
        <v>0</v>
      </c>
      <c r="Y5205">
        <v>0</v>
      </c>
      <c r="Z5205">
        <v>0</v>
      </c>
    </row>
    <row r="5206" spans="1:26" x14ac:dyDescent="0.25">
      <c r="A5206">
        <v>2182014</v>
      </c>
      <c r="B5206">
        <v>1</v>
      </c>
      <c r="C5206" t="s">
        <v>77</v>
      </c>
      <c r="D5206" t="s">
        <v>108</v>
      </c>
      <c r="E5206" t="s">
        <v>181</v>
      </c>
      <c r="F5206" t="s">
        <v>15112</v>
      </c>
      <c r="G5206" t="s">
        <v>194</v>
      </c>
      <c r="H5206" t="s">
        <v>46</v>
      </c>
      <c r="I5206" t="s">
        <v>129</v>
      </c>
      <c r="J5206" t="s">
        <v>130</v>
      </c>
      <c r="K5206" t="s">
        <v>131</v>
      </c>
      <c r="L5206" t="s">
        <v>15113</v>
      </c>
      <c r="M5206" t="s">
        <v>15114</v>
      </c>
      <c r="N5206">
        <v>3.9055555549999998</v>
      </c>
      <c r="O5206">
        <v>0</v>
      </c>
      <c r="P5206">
        <v>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3.9055559999999998</v>
      </c>
      <c r="W5206">
        <v>0</v>
      </c>
      <c r="X5206">
        <v>0</v>
      </c>
      <c r="Y5206">
        <v>0</v>
      </c>
      <c r="Z5206">
        <v>0</v>
      </c>
    </row>
    <row r="5207" spans="1:26" x14ac:dyDescent="0.25">
      <c r="A5207">
        <v>2182011</v>
      </c>
      <c r="B5207">
        <v>1</v>
      </c>
      <c r="C5207" t="s">
        <v>76</v>
      </c>
      <c r="D5207" t="s">
        <v>84</v>
      </c>
      <c r="E5207" t="s">
        <v>126</v>
      </c>
      <c r="F5207" t="s">
        <v>14755</v>
      </c>
      <c r="G5207" t="s">
        <v>128</v>
      </c>
      <c r="H5207" t="s">
        <v>46</v>
      </c>
      <c r="I5207" t="s">
        <v>129</v>
      </c>
      <c r="J5207" t="s">
        <v>130</v>
      </c>
      <c r="K5207" t="s">
        <v>131</v>
      </c>
      <c r="L5207" t="s">
        <v>15115</v>
      </c>
      <c r="M5207" t="s">
        <v>15116</v>
      </c>
      <c r="N5207">
        <v>4.6836111110000003</v>
      </c>
      <c r="O5207">
        <v>0</v>
      </c>
      <c r="P5207">
        <v>51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238.86416700000001</v>
      </c>
      <c r="W5207">
        <v>0</v>
      </c>
      <c r="X5207">
        <v>0</v>
      </c>
      <c r="Y5207">
        <v>0</v>
      </c>
      <c r="Z5207">
        <v>0</v>
      </c>
    </row>
    <row r="5208" spans="1:26" x14ac:dyDescent="0.25">
      <c r="A5208">
        <v>2182033</v>
      </c>
      <c r="B5208">
        <v>1</v>
      </c>
      <c r="C5208" t="s">
        <v>76</v>
      </c>
      <c r="D5208" t="s">
        <v>102</v>
      </c>
      <c r="E5208" t="s">
        <v>134</v>
      </c>
      <c r="F5208" t="s">
        <v>3425</v>
      </c>
      <c r="G5208" t="s">
        <v>136</v>
      </c>
      <c r="H5208" t="s">
        <v>47</v>
      </c>
      <c r="I5208" t="s">
        <v>129</v>
      </c>
      <c r="J5208" t="s">
        <v>130</v>
      </c>
      <c r="K5208" t="s">
        <v>131</v>
      </c>
      <c r="L5208" t="s">
        <v>15117</v>
      </c>
      <c r="M5208" t="s">
        <v>15118</v>
      </c>
      <c r="N5208">
        <v>0.88777777700000005</v>
      </c>
      <c r="O5208">
        <v>17</v>
      </c>
      <c r="P5208">
        <v>183</v>
      </c>
      <c r="Q5208">
        <v>0</v>
      </c>
      <c r="R5208">
        <v>0</v>
      </c>
      <c r="S5208">
        <v>0</v>
      </c>
      <c r="T5208">
        <v>0</v>
      </c>
      <c r="U5208">
        <v>15.092222</v>
      </c>
      <c r="V5208">
        <v>162.46333300000001</v>
      </c>
      <c r="W5208">
        <v>0</v>
      </c>
      <c r="X5208">
        <v>0</v>
      </c>
      <c r="Y5208">
        <v>0</v>
      </c>
      <c r="Z5208">
        <v>0</v>
      </c>
    </row>
    <row r="5209" spans="1:26" x14ac:dyDescent="0.25">
      <c r="A5209">
        <v>2182015</v>
      </c>
      <c r="B5209">
        <v>1</v>
      </c>
      <c r="C5209" t="s">
        <v>76</v>
      </c>
      <c r="D5209" t="s">
        <v>92</v>
      </c>
      <c r="E5209" t="s">
        <v>181</v>
      </c>
      <c r="F5209" t="s">
        <v>15119</v>
      </c>
      <c r="G5209" t="s">
        <v>194</v>
      </c>
      <c r="H5209" t="s">
        <v>46</v>
      </c>
      <c r="I5209" t="s">
        <v>129</v>
      </c>
      <c r="J5209" t="s">
        <v>130</v>
      </c>
      <c r="K5209" t="s">
        <v>131</v>
      </c>
      <c r="L5209" t="s">
        <v>15120</v>
      </c>
      <c r="M5209" t="s">
        <v>15121</v>
      </c>
      <c r="N5209">
        <v>1.871388888</v>
      </c>
      <c r="O5209">
        <v>0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1.871389</v>
      </c>
      <c r="Y5209">
        <v>0</v>
      </c>
      <c r="Z5209">
        <v>0</v>
      </c>
    </row>
    <row r="5210" spans="1:26" x14ac:dyDescent="0.25">
      <c r="A5210">
        <v>2182017</v>
      </c>
      <c r="B5210">
        <v>1</v>
      </c>
      <c r="C5210" t="s">
        <v>76</v>
      </c>
      <c r="D5210" t="s">
        <v>79</v>
      </c>
      <c r="E5210" t="s">
        <v>181</v>
      </c>
      <c r="F5210" t="s">
        <v>14711</v>
      </c>
      <c r="G5210" t="s">
        <v>163</v>
      </c>
      <c r="H5210" t="s">
        <v>46</v>
      </c>
      <c r="I5210" t="s">
        <v>129</v>
      </c>
      <c r="J5210" t="s">
        <v>130</v>
      </c>
      <c r="K5210" t="s">
        <v>131</v>
      </c>
      <c r="L5210" t="s">
        <v>15122</v>
      </c>
      <c r="M5210" t="s">
        <v>15123</v>
      </c>
      <c r="N5210">
        <v>1.2311111109999999</v>
      </c>
      <c r="O5210">
        <v>0</v>
      </c>
      <c r="P5210">
        <v>3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3.693333</v>
      </c>
      <c r="W5210">
        <v>0</v>
      </c>
      <c r="X5210">
        <v>0</v>
      </c>
      <c r="Y5210">
        <v>0</v>
      </c>
      <c r="Z5210">
        <v>0</v>
      </c>
    </row>
    <row r="5211" spans="1:26" x14ac:dyDescent="0.25">
      <c r="A5211">
        <v>2182018</v>
      </c>
      <c r="B5211">
        <v>1</v>
      </c>
      <c r="C5211" t="s">
        <v>77</v>
      </c>
      <c r="D5211" t="s">
        <v>108</v>
      </c>
      <c r="E5211" t="s">
        <v>126</v>
      </c>
      <c r="F5211" t="s">
        <v>15124</v>
      </c>
      <c r="G5211" t="s">
        <v>128</v>
      </c>
      <c r="H5211" t="s">
        <v>46</v>
      </c>
      <c r="I5211" t="s">
        <v>129</v>
      </c>
      <c r="J5211" t="s">
        <v>130</v>
      </c>
      <c r="K5211" t="s">
        <v>131</v>
      </c>
      <c r="L5211" t="s">
        <v>15125</v>
      </c>
      <c r="M5211" t="s">
        <v>15126</v>
      </c>
      <c r="N5211">
        <v>6.9927777769999997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8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55.942222000000001</v>
      </c>
    </row>
    <row r="5212" spans="1:26" x14ac:dyDescent="0.25">
      <c r="A5212">
        <v>2182036</v>
      </c>
      <c r="B5212">
        <v>1</v>
      </c>
      <c r="C5212" t="s">
        <v>76</v>
      </c>
      <c r="D5212" t="s">
        <v>93</v>
      </c>
      <c r="E5212" t="s">
        <v>126</v>
      </c>
      <c r="F5212" t="s">
        <v>15127</v>
      </c>
      <c r="G5212" t="s">
        <v>128</v>
      </c>
      <c r="H5212" t="s">
        <v>46</v>
      </c>
      <c r="I5212" t="s">
        <v>129</v>
      </c>
      <c r="J5212" t="s">
        <v>130</v>
      </c>
      <c r="K5212" t="s">
        <v>131</v>
      </c>
      <c r="L5212" t="s">
        <v>15128</v>
      </c>
      <c r="M5212" t="s">
        <v>15129</v>
      </c>
      <c r="N5212">
        <v>1.1816666659999999</v>
      </c>
      <c r="O5212">
        <v>0</v>
      </c>
      <c r="P5212">
        <v>206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243.42333300000001</v>
      </c>
      <c r="W5212">
        <v>0</v>
      </c>
      <c r="X5212">
        <v>0</v>
      </c>
      <c r="Y5212">
        <v>0</v>
      </c>
      <c r="Z5212">
        <v>0</v>
      </c>
    </row>
    <row r="5213" spans="1:26" x14ac:dyDescent="0.25">
      <c r="A5213">
        <v>2182040</v>
      </c>
      <c r="B5213">
        <v>1</v>
      </c>
      <c r="C5213" t="s">
        <v>77</v>
      </c>
      <c r="D5213" t="s">
        <v>118</v>
      </c>
      <c r="E5213" t="s">
        <v>181</v>
      </c>
      <c r="F5213" t="s">
        <v>4878</v>
      </c>
      <c r="G5213" t="s">
        <v>287</v>
      </c>
      <c r="H5213" t="s">
        <v>46</v>
      </c>
      <c r="I5213" t="s">
        <v>129</v>
      </c>
      <c r="J5213" t="s">
        <v>130</v>
      </c>
      <c r="K5213" t="s">
        <v>131</v>
      </c>
      <c r="L5213" t="s">
        <v>15130</v>
      </c>
      <c r="M5213" t="s">
        <v>15131</v>
      </c>
      <c r="N5213">
        <v>1.5825</v>
      </c>
      <c r="O5213">
        <v>0</v>
      </c>
      <c r="P5213">
        <v>1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1.5825</v>
      </c>
      <c r="W5213">
        <v>0</v>
      </c>
      <c r="X5213">
        <v>0</v>
      </c>
      <c r="Y5213">
        <v>0</v>
      </c>
      <c r="Z5213">
        <v>0</v>
      </c>
    </row>
    <row r="5214" spans="1:26" x14ac:dyDescent="0.25">
      <c r="A5214">
        <v>2182035</v>
      </c>
      <c r="B5214">
        <v>1</v>
      </c>
      <c r="C5214" t="s">
        <v>76</v>
      </c>
      <c r="D5214" t="s">
        <v>86</v>
      </c>
      <c r="E5214" t="s">
        <v>181</v>
      </c>
      <c r="F5214" t="s">
        <v>15132</v>
      </c>
      <c r="G5214" t="s">
        <v>194</v>
      </c>
      <c r="H5214" t="s">
        <v>46</v>
      </c>
      <c r="I5214" t="s">
        <v>129</v>
      </c>
      <c r="J5214" t="s">
        <v>130</v>
      </c>
      <c r="K5214" t="s">
        <v>131</v>
      </c>
      <c r="L5214" t="s">
        <v>15133</v>
      </c>
      <c r="M5214" t="s">
        <v>15134</v>
      </c>
      <c r="N5214">
        <v>5.0861111110000001</v>
      </c>
      <c r="O5214">
        <v>0</v>
      </c>
      <c r="P5214">
        <v>14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71.205556000000001</v>
      </c>
      <c r="W5214">
        <v>0</v>
      </c>
      <c r="X5214">
        <v>0</v>
      </c>
      <c r="Y5214">
        <v>0</v>
      </c>
      <c r="Z5214">
        <v>0</v>
      </c>
    </row>
    <row r="5215" spans="1:26" x14ac:dyDescent="0.25">
      <c r="A5215">
        <v>2182037</v>
      </c>
      <c r="B5215">
        <v>1</v>
      </c>
      <c r="C5215" t="s">
        <v>76</v>
      </c>
      <c r="D5215" t="s">
        <v>78</v>
      </c>
      <c r="E5215" t="s">
        <v>181</v>
      </c>
      <c r="F5215" t="s">
        <v>15135</v>
      </c>
      <c r="G5215" t="s">
        <v>287</v>
      </c>
      <c r="H5215" t="s">
        <v>46</v>
      </c>
      <c r="I5215" t="s">
        <v>129</v>
      </c>
      <c r="J5215" t="s">
        <v>130</v>
      </c>
      <c r="K5215" t="s">
        <v>131</v>
      </c>
      <c r="L5215" t="s">
        <v>15136</v>
      </c>
      <c r="M5215" t="s">
        <v>15137</v>
      </c>
      <c r="N5215">
        <v>3.335555555</v>
      </c>
      <c r="O5215">
        <v>0</v>
      </c>
      <c r="P5215">
        <v>1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3.335556</v>
      </c>
      <c r="W5215">
        <v>0</v>
      </c>
      <c r="X5215">
        <v>0</v>
      </c>
      <c r="Y5215">
        <v>0</v>
      </c>
      <c r="Z5215">
        <v>0</v>
      </c>
    </row>
    <row r="5216" spans="1:26" x14ac:dyDescent="0.25">
      <c r="A5216">
        <v>2182049</v>
      </c>
      <c r="B5216">
        <v>1</v>
      </c>
      <c r="C5216" t="s">
        <v>76</v>
      </c>
      <c r="D5216" t="s">
        <v>100</v>
      </c>
      <c r="E5216" t="s">
        <v>126</v>
      </c>
      <c r="F5216" t="s">
        <v>15138</v>
      </c>
      <c r="G5216" t="s">
        <v>640</v>
      </c>
      <c r="H5216" t="s">
        <v>46</v>
      </c>
      <c r="I5216" t="s">
        <v>129</v>
      </c>
      <c r="J5216" t="s">
        <v>130</v>
      </c>
      <c r="K5216" t="s">
        <v>131</v>
      </c>
      <c r="L5216" t="s">
        <v>15139</v>
      </c>
      <c r="M5216" t="s">
        <v>15140</v>
      </c>
      <c r="N5216">
        <v>3.4836111110000001</v>
      </c>
      <c r="O5216">
        <v>0</v>
      </c>
      <c r="P5216">
        <v>52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181.14777799999999</v>
      </c>
      <c r="W5216">
        <v>0</v>
      </c>
      <c r="X5216">
        <v>0</v>
      </c>
      <c r="Y5216">
        <v>0</v>
      </c>
      <c r="Z5216">
        <v>0</v>
      </c>
    </row>
    <row r="5217" spans="1:26" x14ac:dyDescent="0.25">
      <c r="A5217">
        <v>2182050</v>
      </c>
      <c r="B5217">
        <v>1</v>
      </c>
      <c r="C5217" t="s">
        <v>77</v>
      </c>
      <c r="D5217" t="s">
        <v>118</v>
      </c>
      <c r="E5217" t="s">
        <v>143</v>
      </c>
      <c r="F5217" t="s">
        <v>9583</v>
      </c>
      <c r="G5217" t="s">
        <v>136</v>
      </c>
      <c r="H5217" t="s">
        <v>47</v>
      </c>
      <c r="I5217" t="s">
        <v>129</v>
      </c>
      <c r="J5217" t="s">
        <v>130</v>
      </c>
      <c r="K5217" t="s">
        <v>131</v>
      </c>
      <c r="L5217" t="s">
        <v>15141</v>
      </c>
      <c r="M5217" t="s">
        <v>15142</v>
      </c>
      <c r="N5217">
        <v>0.333055555</v>
      </c>
      <c r="O5217">
        <v>3</v>
      </c>
      <c r="P5217">
        <v>1107</v>
      </c>
      <c r="Q5217">
        <v>0</v>
      </c>
      <c r="R5217">
        <v>0</v>
      </c>
      <c r="S5217">
        <v>0</v>
      </c>
      <c r="T5217">
        <v>0</v>
      </c>
      <c r="U5217">
        <v>0.99916700000000003</v>
      </c>
      <c r="V5217">
        <v>368.692499</v>
      </c>
      <c r="W5217">
        <v>0</v>
      </c>
      <c r="X5217">
        <v>0</v>
      </c>
      <c r="Y5217">
        <v>0</v>
      </c>
      <c r="Z5217">
        <v>0</v>
      </c>
    </row>
    <row r="5218" spans="1:26" x14ac:dyDescent="0.25">
      <c r="A5218">
        <v>2182078</v>
      </c>
      <c r="B5218">
        <v>1</v>
      </c>
      <c r="C5218" t="s">
        <v>77</v>
      </c>
      <c r="D5218" t="s">
        <v>119</v>
      </c>
      <c r="E5218" t="s">
        <v>181</v>
      </c>
      <c r="F5218" t="s">
        <v>15143</v>
      </c>
      <c r="G5218" t="s">
        <v>287</v>
      </c>
      <c r="H5218" t="s">
        <v>46</v>
      </c>
      <c r="I5218" t="s">
        <v>129</v>
      </c>
      <c r="J5218" t="s">
        <v>130</v>
      </c>
      <c r="K5218" t="s">
        <v>131</v>
      </c>
      <c r="L5218" t="s">
        <v>15144</v>
      </c>
      <c r="M5218" t="s">
        <v>15145</v>
      </c>
      <c r="N5218">
        <v>2.1213888879999998</v>
      </c>
      <c r="O5218">
        <v>0</v>
      </c>
      <c r="P5218">
        <v>5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10.606944</v>
      </c>
      <c r="W5218">
        <v>0</v>
      </c>
      <c r="X5218">
        <v>0</v>
      </c>
      <c r="Y5218">
        <v>0</v>
      </c>
      <c r="Z5218">
        <v>0</v>
      </c>
    </row>
    <row r="5219" spans="1:26" x14ac:dyDescent="0.25">
      <c r="A5219">
        <v>2182057</v>
      </c>
      <c r="B5219">
        <v>1</v>
      </c>
      <c r="C5219" t="s">
        <v>77</v>
      </c>
      <c r="D5219" t="s">
        <v>124</v>
      </c>
      <c r="E5219" t="s">
        <v>134</v>
      </c>
      <c r="F5219" t="s">
        <v>15146</v>
      </c>
      <c r="G5219" t="s">
        <v>136</v>
      </c>
      <c r="H5219" t="s">
        <v>47</v>
      </c>
      <c r="I5219" t="s">
        <v>129</v>
      </c>
      <c r="J5219" t="s">
        <v>130</v>
      </c>
      <c r="K5219" t="s">
        <v>131</v>
      </c>
      <c r="L5219" t="s">
        <v>15147</v>
      </c>
      <c r="M5219" t="s">
        <v>15148</v>
      </c>
      <c r="N5219">
        <v>1.5213888879999999</v>
      </c>
      <c r="O5219">
        <v>1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1.5213890000000001</v>
      </c>
      <c r="V5219">
        <v>0</v>
      </c>
      <c r="W5219">
        <v>0</v>
      </c>
      <c r="X5219">
        <v>0</v>
      </c>
      <c r="Y5219">
        <v>0</v>
      </c>
      <c r="Z5219">
        <v>0</v>
      </c>
    </row>
    <row r="5220" spans="1:26" x14ac:dyDescent="0.25">
      <c r="A5220">
        <v>2182061</v>
      </c>
      <c r="B5220">
        <v>1</v>
      </c>
      <c r="C5220" t="s">
        <v>76</v>
      </c>
      <c r="D5220" t="s">
        <v>100</v>
      </c>
      <c r="E5220" t="s">
        <v>181</v>
      </c>
      <c r="F5220" t="s">
        <v>15149</v>
      </c>
      <c r="G5220" t="s">
        <v>194</v>
      </c>
      <c r="H5220" t="s">
        <v>46</v>
      </c>
      <c r="I5220" t="s">
        <v>129</v>
      </c>
      <c r="J5220" t="s">
        <v>130</v>
      </c>
      <c r="K5220" t="s">
        <v>131</v>
      </c>
      <c r="L5220" t="s">
        <v>15150</v>
      </c>
      <c r="M5220" t="s">
        <v>15151</v>
      </c>
      <c r="N5220">
        <v>1.6172222220000001</v>
      </c>
      <c r="O5220">
        <v>0</v>
      </c>
      <c r="P5220">
        <v>4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6.4688889999999999</v>
      </c>
      <c r="W5220">
        <v>0</v>
      </c>
      <c r="X5220">
        <v>0</v>
      </c>
      <c r="Y5220">
        <v>0</v>
      </c>
      <c r="Z5220">
        <v>0</v>
      </c>
    </row>
    <row r="5221" spans="1:26" x14ac:dyDescent="0.25">
      <c r="A5221">
        <v>2182059</v>
      </c>
      <c r="B5221">
        <v>1</v>
      </c>
      <c r="C5221" t="s">
        <v>76</v>
      </c>
      <c r="D5221" t="s">
        <v>81</v>
      </c>
      <c r="E5221" t="s">
        <v>126</v>
      </c>
      <c r="F5221" t="s">
        <v>15152</v>
      </c>
      <c r="G5221" t="s">
        <v>636</v>
      </c>
      <c r="H5221" t="s">
        <v>46</v>
      </c>
      <c r="I5221" t="s">
        <v>129</v>
      </c>
      <c r="J5221" t="s">
        <v>130</v>
      </c>
      <c r="K5221" t="s">
        <v>131</v>
      </c>
      <c r="L5221" t="s">
        <v>15153</v>
      </c>
      <c r="M5221" t="s">
        <v>15154</v>
      </c>
      <c r="N5221">
        <v>7.2044444439999999</v>
      </c>
      <c r="O5221">
        <v>0</v>
      </c>
      <c r="P5221">
        <v>223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1606.591111</v>
      </c>
      <c r="W5221">
        <v>0</v>
      </c>
      <c r="X5221">
        <v>0</v>
      </c>
      <c r="Y5221">
        <v>0</v>
      </c>
      <c r="Z5221">
        <v>0</v>
      </c>
    </row>
    <row r="5222" spans="1:26" x14ac:dyDescent="0.25">
      <c r="A5222">
        <v>2182069</v>
      </c>
      <c r="B5222">
        <v>1</v>
      </c>
      <c r="C5222" t="s">
        <v>76</v>
      </c>
      <c r="D5222" t="s">
        <v>92</v>
      </c>
      <c r="E5222" t="s">
        <v>181</v>
      </c>
      <c r="F5222" t="s">
        <v>15155</v>
      </c>
      <c r="G5222" t="s">
        <v>194</v>
      </c>
      <c r="H5222" t="s">
        <v>46</v>
      </c>
      <c r="I5222" t="s">
        <v>129</v>
      </c>
      <c r="J5222" t="s">
        <v>130</v>
      </c>
      <c r="K5222" t="s">
        <v>131</v>
      </c>
      <c r="L5222" t="s">
        <v>15156</v>
      </c>
      <c r="M5222" t="s">
        <v>15157</v>
      </c>
      <c r="N5222">
        <v>7.0980555550000002</v>
      </c>
      <c r="O5222">
        <v>0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7.0980559999999997</v>
      </c>
      <c r="Y5222">
        <v>0</v>
      </c>
      <c r="Z5222">
        <v>0</v>
      </c>
    </row>
    <row r="5223" spans="1:26" x14ac:dyDescent="0.25">
      <c r="A5223">
        <v>2182070</v>
      </c>
      <c r="B5223">
        <v>1</v>
      </c>
      <c r="C5223" t="s">
        <v>76</v>
      </c>
      <c r="D5223" t="s">
        <v>101</v>
      </c>
      <c r="E5223" t="s">
        <v>718</v>
      </c>
      <c r="F5223" t="s">
        <v>13111</v>
      </c>
      <c r="G5223" t="s">
        <v>269</v>
      </c>
      <c r="H5223" t="s">
        <v>46</v>
      </c>
      <c r="I5223" t="s">
        <v>129</v>
      </c>
      <c r="J5223" t="s">
        <v>130</v>
      </c>
      <c r="K5223" t="s">
        <v>131</v>
      </c>
      <c r="L5223" t="s">
        <v>15158</v>
      </c>
      <c r="M5223" t="s">
        <v>15159</v>
      </c>
      <c r="N5223">
        <v>3.2366666660000001</v>
      </c>
      <c r="O5223">
        <v>0</v>
      </c>
      <c r="P5223">
        <v>39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126.23</v>
      </c>
      <c r="W5223">
        <v>0</v>
      </c>
      <c r="X5223">
        <v>0</v>
      </c>
      <c r="Y5223">
        <v>0</v>
      </c>
      <c r="Z5223">
        <v>0</v>
      </c>
    </row>
    <row r="5224" spans="1:26" x14ac:dyDescent="0.25">
      <c r="A5224">
        <v>2182074</v>
      </c>
      <c r="B5224">
        <v>1</v>
      </c>
      <c r="C5224" t="s">
        <v>77</v>
      </c>
      <c r="D5224" t="s">
        <v>124</v>
      </c>
      <c r="E5224" t="s">
        <v>181</v>
      </c>
      <c r="F5224" t="s">
        <v>15160</v>
      </c>
      <c r="G5224" t="s">
        <v>183</v>
      </c>
      <c r="H5224" t="s">
        <v>46</v>
      </c>
      <c r="I5224" t="s">
        <v>129</v>
      </c>
      <c r="J5224" t="s">
        <v>130</v>
      </c>
      <c r="K5224" t="s">
        <v>131</v>
      </c>
      <c r="L5224" t="s">
        <v>15161</v>
      </c>
      <c r="M5224" t="s">
        <v>15162</v>
      </c>
      <c r="N5224">
        <v>3.6233333330000002</v>
      </c>
      <c r="O5224">
        <v>0</v>
      </c>
      <c r="P5224">
        <v>7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25.363333000000001</v>
      </c>
      <c r="W5224">
        <v>0</v>
      </c>
      <c r="X5224">
        <v>0</v>
      </c>
      <c r="Y5224">
        <v>0</v>
      </c>
      <c r="Z5224">
        <v>0</v>
      </c>
    </row>
    <row r="5225" spans="1:26" x14ac:dyDescent="0.25">
      <c r="A5225">
        <v>2182076</v>
      </c>
      <c r="B5225">
        <v>1</v>
      </c>
      <c r="C5225" t="s">
        <v>76</v>
      </c>
      <c r="D5225" t="s">
        <v>78</v>
      </c>
      <c r="E5225" t="s">
        <v>181</v>
      </c>
      <c r="F5225" t="s">
        <v>15163</v>
      </c>
      <c r="G5225" t="s">
        <v>287</v>
      </c>
      <c r="H5225" t="s">
        <v>46</v>
      </c>
      <c r="I5225" t="s">
        <v>129</v>
      </c>
      <c r="J5225" t="s">
        <v>130</v>
      </c>
      <c r="K5225" t="s">
        <v>131</v>
      </c>
      <c r="L5225" t="s">
        <v>15164</v>
      </c>
      <c r="M5225" t="s">
        <v>15165</v>
      </c>
      <c r="N5225">
        <v>3.861111111</v>
      </c>
      <c r="O5225">
        <v>0</v>
      </c>
      <c r="P5225">
        <v>2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7.7222220000000004</v>
      </c>
      <c r="W5225">
        <v>0</v>
      </c>
      <c r="X5225">
        <v>0</v>
      </c>
      <c r="Y5225">
        <v>0</v>
      </c>
      <c r="Z5225">
        <v>0</v>
      </c>
    </row>
    <row r="5226" spans="1:26" x14ac:dyDescent="0.25">
      <c r="A5226">
        <v>2182079</v>
      </c>
      <c r="B5226">
        <v>1</v>
      </c>
      <c r="C5226" t="s">
        <v>76</v>
      </c>
      <c r="D5226" t="s">
        <v>80</v>
      </c>
      <c r="E5226" t="s">
        <v>181</v>
      </c>
      <c r="F5226" t="s">
        <v>15166</v>
      </c>
      <c r="G5226" t="s">
        <v>287</v>
      </c>
      <c r="H5226" t="s">
        <v>46</v>
      </c>
      <c r="I5226" t="s">
        <v>129</v>
      </c>
      <c r="J5226" t="s">
        <v>130</v>
      </c>
      <c r="K5226" t="s">
        <v>131</v>
      </c>
      <c r="L5226" t="s">
        <v>15167</v>
      </c>
      <c r="M5226" t="s">
        <v>15168</v>
      </c>
      <c r="N5226">
        <v>1.0872222220000001</v>
      </c>
      <c r="O5226">
        <v>0</v>
      </c>
      <c r="P5226">
        <v>2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2.1744439999999998</v>
      </c>
      <c r="W5226">
        <v>0</v>
      </c>
      <c r="X5226">
        <v>0</v>
      </c>
      <c r="Y5226">
        <v>0</v>
      </c>
      <c r="Z5226">
        <v>0</v>
      </c>
    </row>
    <row r="5227" spans="1:26" x14ac:dyDescent="0.25">
      <c r="A5227">
        <v>2182082</v>
      </c>
      <c r="B5227">
        <v>1</v>
      </c>
      <c r="C5227" t="s">
        <v>76</v>
      </c>
      <c r="D5227" t="s">
        <v>85</v>
      </c>
      <c r="E5227" t="s">
        <v>181</v>
      </c>
      <c r="F5227" t="s">
        <v>15169</v>
      </c>
      <c r="G5227" t="s">
        <v>163</v>
      </c>
      <c r="H5227" t="s">
        <v>46</v>
      </c>
      <c r="I5227" t="s">
        <v>129</v>
      </c>
      <c r="J5227" t="s">
        <v>130</v>
      </c>
      <c r="K5227" t="s">
        <v>131</v>
      </c>
      <c r="L5227" t="s">
        <v>15170</v>
      </c>
      <c r="M5227" t="s">
        <v>15171</v>
      </c>
      <c r="N5227">
        <v>1.4255555550000001</v>
      </c>
      <c r="O5227">
        <v>0</v>
      </c>
      <c r="P5227">
        <v>1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1.425556</v>
      </c>
      <c r="W5227">
        <v>0</v>
      </c>
      <c r="X5227">
        <v>0</v>
      </c>
      <c r="Y5227">
        <v>0</v>
      </c>
      <c r="Z5227">
        <v>0</v>
      </c>
    </row>
    <row r="5228" spans="1:26" x14ac:dyDescent="0.25">
      <c r="A5228">
        <v>2182085</v>
      </c>
      <c r="B5228">
        <v>1</v>
      </c>
      <c r="C5228" t="s">
        <v>76</v>
      </c>
      <c r="D5228" t="s">
        <v>89</v>
      </c>
      <c r="E5228" t="s">
        <v>181</v>
      </c>
      <c r="F5228" t="s">
        <v>15172</v>
      </c>
      <c r="G5228" t="s">
        <v>194</v>
      </c>
      <c r="H5228" t="s">
        <v>46</v>
      </c>
      <c r="I5228" t="s">
        <v>129</v>
      </c>
      <c r="J5228" t="s">
        <v>130</v>
      </c>
      <c r="K5228" t="s">
        <v>131</v>
      </c>
      <c r="L5228" t="s">
        <v>15173</v>
      </c>
      <c r="M5228" t="s">
        <v>15174</v>
      </c>
      <c r="N5228">
        <v>2.2116666660000002</v>
      </c>
      <c r="O5228">
        <v>0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2.2116669999999998</v>
      </c>
      <c r="Y5228">
        <v>0</v>
      </c>
      <c r="Z5228">
        <v>0</v>
      </c>
    </row>
    <row r="5229" spans="1:26" x14ac:dyDescent="0.25">
      <c r="A5229">
        <v>2182071</v>
      </c>
      <c r="B5229">
        <v>1</v>
      </c>
      <c r="C5229" t="s">
        <v>77</v>
      </c>
      <c r="D5229" t="s">
        <v>114</v>
      </c>
      <c r="E5229" t="s">
        <v>134</v>
      </c>
      <c r="F5229" t="s">
        <v>10323</v>
      </c>
      <c r="G5229" t="s">
        <v>1273</v>
      </c>
      <c r="H5229" t="s">
        <v>47</v>
      </c>
      <c r="I5229" t="s">
        <v>129</v>
      </c>
      <c r="J5229" t="s">
        <v>130</v>
      </c>
      <c r="K5229" t="s">
        <v>131</v>
      </c>
      <c r="L5229" t="s">
        <v>15175</v>
      </c>
      <c r="M5229" t="s">
        <v>15176</v>
      </c>
      <c r="N5229">
        <v>0.34361111100000002</v>
      </c>
      <c r="O5229">
        <v>427</v>
      </c>
      <c r="P5229">
        <v>5841</v>
      </c>
      <c r="Q5229">
        <v>0</v>
      </c>
      <c r="R5229">
        <v>0</v>
      </c>
      <c r="S5229">
        <v>109</v>
      </c>
      <c r="T5229">
        <v>2148</v>
      </c>
      <c r="U5229">
        <v>146.72194400000001</v>
      </c>
      <c r="V5229">
        <v>2007.0324989999999</v>
      </c>
      <c r="W5229">
        <v>0</v>
      </c>
      <c r="X5229">
        <v>0</v>
      </c>
      <c r="Y5229">
        <v>37.453611000000002</v>
      </c>
      <c r="Z5229">
        <v>738.07666600000005</v>
      </c>
    </row>
    <row r="5230" spans="1:26" x14ac:dyDescent="0.25">
      <c r="A5230">
        <v>2182083</v>
      </c>
      <c r="B5230">
        <v>1</v>
      </c>
      <c r="C5230" t="s">
        <v>76</v>
      </c>
      <c r="D5230" t="s">
        <v>102</v>
      </c>
      <c r="E5230" t="s">
        <v>126</v>
      </c>
      <c r="F5230" t="s">
        <v>15177</v>
      </c>
      <c r="G5230" t="s">
        <v>140</v>
      </c>
      <c r="H5230" t="s">
        <v>46</v>
      </c>
      <c r="I5230" t="s">
        <v>129</v>
      </c>
      <c r="J5230" t="s">
        <v>130</v>
      </c>
      <c r="K5230" t="s">
        <v>131</v>
      </c>
      <c r="L5230" t="s">
        <v>15178</v>
      </c>
      <c r="M5230" t="s">
        <v>15179</v>
      </c>
      <c r="N5230">
        <v>4.6188888879999999</v>
      </c>
      <c r="O5230">
        <v>0</v>
      </c>
      <c r="P5230">
        <v>1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4.6188890000000002</v>
      </c>
      <c r="W5230">
        <v>0</v>
      </c>
      <c r="X5230">
        <v>0</v>
      </c>
      <c r="Y5230">
        <v>0</v>
      </c>
      <c r="Z5230">
        <v>0</v>
      </c>
    </row>
    <row r="5231" spans="1:26" x14ac:dyDescent="0.25">
      <c r="A5231">
        <v>2182081</v>
      </c>
      <c r="B5231">
        <v>1</v>
      </c>
      <c r="C5231" t="s">
        <v>77</v>
      </c>
      <c r="D5231" t="s">
        <v>122</v>
      </c>
      <c r="E5231" t="s">
        <v>143</v>
      </c>
      <c r="F5231" t="s">
        <v>15180</v>
      </c>
      <c r="G5231" t="s">
        <v>136</v>
      </c>
      <c r="H5231" t="s">
        <v>47</v>
      </c>
      <c r="I5231" t="s">
        <v>283</v>
      </c>
      <c r="J5231" t="s">
        <v>130</v>
      </c>
      <c r="K5231" t="s">
        <v>131</v>
      </c>
      <c r="L5231" t="s">
        <v>15181</v>
      </c>
      <c r="M5231" t="s">
        <v>15182</v>
      </c>
      <c r="N5231">
        <v>5.5555550000000002E-3</v>
      </c>
      <c r="O5231">
        <v>0</v>
      </c>
      <c r="P5231">
        <v>7</v>
      </c>
      <c r="Q5231">
        <v>1</v>
      </c>
      <c r="R5231">
        <v>0</v>
      </c>
      <c r="S5231">
        <v>13</v>
      </c>
      <c r="T5231">
        <v>485</v>
      </c>
      <c r="U5231">
        <v>0</v>
      </c>
      <c r="V5231">
        <v>3.8889E-2</v>
      </c>
      <c r="W5231">
        <v>5.5560000000000002E-3</v>
      </c>
      <c r="X5231">
        <v>0</v>
      </c>
      <c r="Y5231">
        <v>7.2221999999999995E-2</v>
      </c>
      <c r="Z5231">
        <v>2.6944439999999998</v>
      </c>
    </row>
    <row r="5232" spans="1:26" x14ac:dyDescent="0.25">
      <c r="A5232">
        <v>2182090</v>
      </c>
      <c r="B5232">
        <v>1</v>
      </c>
      <c r="C5232" t="s">
        <v>76</v>
      </c>
      <c r="D5232" t="s">
        <v>80</v>
      </c>
      <c r="E5232" t="s">
        <v>181</v>
      </c>
      <c r="F5232" t="s">
        <v>15183</v>
      </c>
      <c r="G5232" t="s">
        <v>194</v>
      </c>
      <c r="H5232" t="s">
        <v>46</v>
      </c>
      <c r="I5232" t="s">
        <v>129</v>
      </c>
      <c r="J5232" t="s">
        <v>130</v>
      </c>
      <c r="K5232" t="s">
        <v>131</v>
      </c>
      <c r="L5232" t="s">
        <v>15184</v>
      </c>
      <c r="M5232" t="s">
        <v>15185</v>
      </c>
      <c r="N5232">
        <v>3.8569444439999998</v>
      </c>
      <c r="O5232">
        <v>0</v>
      </c>
      <c r="P5232">
        <v>2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7.713889</v>
      </c>
      <c r="W5232">
        <v>0</v>
      </c>
      <c r="X5232">
        <v>0</v>
      </c>
      <c r="Y5232">
        <v>0</v>
      </c>
      <c r="Z5232">
        <v>0</v>
      </c>
    </row>
    <row r="5233" spans="1:26" x14ac:dyDescent="0.25">
      <c r="A5233">
        <v>2182093</v>
      </c>
      <c r="B5233">
        <v>1</v>
      </c>
      <c r="C5233" t="s">
        <v>77</v>
      </c>
      <c r="D5233" t="s">
        <v>114</v>
      </c>
      <c r="E5233" t="s">
        <v>181</v>
      </c>
      <c r="F5233" t="s">
        <v>15186</v>
      </c>
      <c r="G5233" t="s">
        <v>636</v>
      </c>
      <c r="H5233" t="s">
        <v>46</v>
      </c>
      <c r="I5233" t="s">
        <v>129</v>
      </c>
      <c r="J5233" t="s">
        <v>15</v>
      </c>
      <c r="K5233" t="s">
        <v>131</v>
      </c>
      <c r="L5233" t="s">
        <v>15187</v>
      </c>
      <c r="M5233" t="s">
        <v>15188</v>
      </c>
      <c r="N5233">
        <v>1.8491666659999999</v>
      </c>
      <c r="O5233">
        <v>0</v>
      </c>
      <c r="P5233">
        <v>0</v>
      </c>
      <c r="Q5233">
        <v>0</v>
      </c>
      <c r="R5233">
        <v>0</v>
      </c>
      <c r="S5233">
        <v>1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1.849167</v>
      </c>
      <c r="Z5233">
        <v>0</v>
      </c>
    </row>
    <row r="5234" spans="1:26" x14ac:dyDescent="0.25">
      <c r="A5234">
        <v>2182092</v>
      </c>
      <c r="B5234">
        <v>1</v>
      </c>
      <c r="C5234" t="s">
        <v>77</v>
      </c>
      <c r="D5234" t="s">
        <v>118</v>
      </c>
      <c r="E5234" t="s">
        <v>134</v>
      </c>
      <c r="F5234" t="s">
        <v>553</v>
      </c>
      <c r="G5234" t="s">
        <v>136</v>
      </c>
      <c r="H5234" t="s">
        <v>47</v>
      </c>
      <c r="I5234" t="s">
        <v>129</v>
      </c>
      <c r="J5234" t="s">
        <v>130</v>
      </c>
      <c r="K5234" t="s">
        <v>131</v>
      </c>
      <c r="L5234" t="s">
        <v>15189</v>
      </c>
      <c r="M5234" t="s">
        <v>15190</v>
      </c>
      <c r="N5234">
        <v>0.41638888800000001</v>
      </c>
      <c r="O5234">
        <v>1</v>
      </c>
      <c r="P5234">
        <v>59</v>
      </c>
      <c r="Q5234">
        <v>0</v>
      </c>
      <c r="R5234">
        <v>0</v>
      </c>
      <c r="S5234">
        <v>24</v>
      </c>
      <c r="T5234">
        <v>483</v>
      </c>
      <c r="U5234">
        <v>0.41638900000000001</v>
      </c>
      <c r="V5234">
        <v>24.566943999999999</v>
      </c>
      <c r="W5234">
        <v>0</v>
      </c>
      <c r="X5234">
        <v>0</v>
      </c>
      <c r="Y5234">
        <v>9.9933329999999998</v>
      </c>
      <c r="Z5234">
        <v>201.11583300000001</v>
      </c>
    </row>
    <row r="5235" spans="1:26" x14ac:dyDescent="0.25">
      <c r="A5235">
        <v>2182102</v>
      </c>
      <c r="B5235">
        <v>1</v>
      </c>
      <c r="C5235" t="s">
        <v>76</v>
      </c>
      <c r="D5235" t="s">
        <v>81</v>
      </c>
      <c r="E5235" t="s">
        <v>126</v>
      </c>
      <c r="F5235" t="s">
        <v>15191</v>
      </c>
      <c r="G5235" t="s">
        <v>128</v>
      </c>
      <c r="H5235" t="s">
        <v>46</v>
      </c>
      <c r="I5235" t="s">
        <v>129</v>
      </c>
      <c r="J5235" t="s">
        <v>130</v>
      </c>
      <c r="K5235" t="s">
        <v>131</v>
      </c>
      <c r="L5235" t="s">
        <v>15192</v>
      </c>
      <c r="M5235" t="s">
        <v>15193</v>
      </c>
      <c r="N5235">
        <v>0.68</v>
      </c>
      <c r="O5235">
        <v>0</v>
      </c>
      <c r="P5235">
        <v>151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102.68</v>
      </c>
      <c r="W5235">
        <v>0</v>
      </c>
      <c r="X5235">
        <v>0</v>
      </c>
      <c r="Y5235">
        <v>0</v>
      </c>
      <c r="Z5235">
        <v>0</v>
      </c>
    </row>
    <row r="5236" spans="1:26" x14ac:dyDescent="0.25">
      <c r="A5236">
        <v>2182095</v>
      </c>
      <c r="B5236">
        <v>1</v>
      </c>
      <c r="C5236" t="s">
        <v>76</v>
      </c>
      <c r="D5236" t="s">
        <v>93</v>
      </c>
      <c r="E5236" t="s">
        <v>126</v>
      </c>
      <c r="F5236" t="s">
        <v>15194</v>
      </c>
      <c r="G5236" t="s">
        <v>140</v>
      </c>
      <c r="H5236" t="s">
        <v>46</v>
      </c>
      <c r="I5236" t="s">
        <v>129</v>
      </c>
      <c r="J5236" t="s">
        <v>130</v>
      </c>
      <c r="K5236" t="s">
        <v>131</v>
      </c>
      <c r="L5236" t="s">
        <v>15195</v>
      </c>
      <c r="M5236" t="s">
        <v>15196</v>
      </c>
      <c r="N5236">
        <v>1.3075000000000001</v>
      </c>
      <c r="O5236">
        <v>0</v>
      </c>
      <c r="P5236">
        <v>82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107.215</v>
      </c>
      <c r="W5236">
        <v>0</v>
      </c>
      <c r="X5236">
        <v>0</v>
      </c>
      <c r="Y5236">
        <v>0</v>
      </c>
      <c r="Z5236">
        <v>0</v>
      </c>
    </row>
    <row r="5237" spans="1:26" x14ac:dyDescent="0.25">
      <c r="A5237">
        <v>2182094</v>
      </c>
      <c r="B5237">
        <v>1</v>
      </c>
      <c r="C5237" t="s">
        <v>77</v>
      </c>
      <c r="D5237" t="s">
        <v>118</v>
      </c>
      <c r="E5237" t="s">
        <v>181</v>
      </c>
      <c r="F5237" t="s">
        <v>15197</v>
      </c>
      <c r="G5237" t="s">
        <v>194</v>
      </c>
      <c r="H5237" t="s">
        <v>46</v>
      </c>
      <c r="I5237" t="s">
        <v>129</v>
      </c>
      <c r="J5237" t="s">
        <v>130</v>
      </c>
      <c r="K5237" t="s">
        <v>131</v>
      </c>
      <c r="L5237" t="s">
        <v>15198</v>
      </c>
      <c r="M5237" t="s">
        <v>15199</v>
      </c>
      <c r="N5237">
        <v>1.359722222</v>
      </c>
      <c r="O5237">
        <v>0</v>
      </c>
      <c r="P5237">
        <v>3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4.079167</v>
      </c>
      <c r="W5237">
        <v>0</v>
      </c>
      <c r="X5237">
        <v>0</v>
      </c>
      <c r="Y5237">
        <v>0</v>
      </c>
      <c r="Z5237">
        <v>0</v>
      </c>
    </row>
    <row r="5238" spans="1:26" x14ac:dyDescent="0.25">
      <c r="A5238">
        <v>2182091</v>
      </c>
      <c r="B5238">
        <v>1</v>
      </c>
      <c r="C5238" t="s">
        <v>76</v>
      </c>
      <c r="D5238" t="s">
        <v>80</v>
      </c>
      <c r="E5238" t="s">
        <v>181</v>
      </c>
      <c r="F5238" t="s">
        <v>15200</v>
      </c>
      <c r="G5238" t="s">
        <v>194</v>
      </c>
      <c r="H5238" t="s">
        <v>46</v>
      </c>
      <c r="I5238" t="s">
        <v>129</v>
      </c>
      <c r="J5238" t="s">
        <v>130</v>
      </c>
      <c r="K5238" t="s">
        <v>131</v>
      </c>
      <c r="L5238" t="s">
        <v>15201</v>
      </c>
      <c r="M5238" t="s">
        <v>15202</v>
      </c>
      <c r="N5238">
        <v>6.403611111</v>
      </c>
      <c r="O5238">
        <v>0</v>
      </c>
      <c r="P5238">
        <v>1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6.4036109999999997</v>
      </c>
      <c r="W5238">
        <v>0</v>
      </c>
      <c r="X5238">
        <v>0</v>
      </c>
      <c r="Y5238">
        <v>0</v>
      </c>
      <c r="Z5238">
        <v>0</v>
      </c>
    </row>
    <row r="5239" spans="1:26" x14ac:dyDescent="0.25">
      <c r="A5239">
        <v>2182099</v>
      </c>
      <c r="B5239">
        <v>1</v>
      </c>
      <c r="C5239" t="s">
        <v>76</v>
      </c>
      <c r="D5239" t="s">
        <v>80</v>
      </c>
      <c r="E5239" t="s">
        <v>718</v>
      </c>
      <c r="F5239" t="s">
        <v>15203</v>
      </c>
      <c r="G5239" t="s">
        <v>5461</v>
      </c>
      <c r="H5239" t="s">
        <v>46</v>
      </c>
      <c r="I5239" t="s">
        <v>129</v>
      </c>
      <c r="J5239" t="s">
        <v>130</v>
      </c>
      <c r="K5239" t="s">
        <v>131</v>
      </c>
      <c r="L5239" t="s">
        <v>15204</v>
      </c>
      <c r="M5239" t="s">
        <v>15205</v>
      </c>
      <c r="N5239">
        <v>3.5241666660000002</v>
      </c>
      <c r="O5239">
        <v>0</v>
      </c>
      <c r="P5239">
        <v>51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179.73249999999999</v>
      </c>
      <c r="W5239">
        <v>0</v>
      </c>
      <c r="X5239">
        <v>0</v>
      </c>
      <c r="Y5239">
        <v>0</v>
      </c>
      <c r="Z5239">
        <v>0</v>
      </c>
    </row>
    <row r="5240" spans="1:26" x14ac:dyDescent="0.25">
      <c r="A5240">
        <v>2182101</v>
      </c>
      <c r="B5240">
        <v>1</v>
      </c>
      <c r="C5240" t="s">
        <v>77</v>
      </c>
      <c r="D5240" t="s">
        <v>119</v>
      </c>
      <c r="E5240" t="s">
        <v>186</v>
      </c>
      <c r="F5240" t="s">
        <v>15206</v>
      </c>
      <c r="G5240" t="s">
        <v>136</v>
      </c>
      <c r="H5240" t="s">
        <v>47</v>
      </c>
      <c r="I5240" t="s">
        <v>129</v>
      </c>
      <c r="J5240" t="s">
        <v>130</v>
      </c>
      <c r="K5240" t="s">
        <v>131</v>
      </c>
      <c r="L5240" t="s">
        <v>15207</v>
      </c>
      <c r="M5240" t="s">
        <v>15208</v>
      </c>
      <c r="N5240">
        <v>2.5750000000000002</v>
      </c>
      <c r="O5240">
        <v>98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252.35</v>
      </c>
      <c r="V5240">
        <v>0</v>
      </c>
      <c r="W5240">
        <v>0</v>
      </c>
      <c r="X5240">
        <v>0</v>
      </c>
      <c r="Y5240">
        <v>0</v>
      </c>
      <c r="Z5240">
        <v>0</v>
      </c>
    </row>
    <row r="5241" spans="1:26" x14ac:dyDescent="0.25">
      <c r="A5241">
        <v>2182107</v>
      </c>
      <c r="B5241">
        <v>1</v>
      </c>
      <c r="C5241" t="s">
        <v>76</v>
      </c>
      <c r="D5241" t="s">
        <v>104</v>
      </c>
      <c r="E5241" t="s">
        <v>161</v>
      </c>
      <c r="F5241" t="s">
        <v>15209</v>
      </c>
      <c r="G5241" t="s">
        <v>140</v>
      </c>
      <c r="H5241" t="s">
        <v>46</v>
      </c>
      <c r="I5241" t="s">
        <v>129</v>
      </c>
      <c r="J5241" t="s">
        <v>130</v>
      </c>
      <c r="K5241" t="s">
        <v>131</v>
      </c>
      <c r="L5241" t="s">
        <v>15210</v>
      </c>
      <c r="M5241" t="s">
        <v>15174</v>
      </c>
      <c r="N5241">
        <v>1.5575000000000001</v>
      </c>
      <c r="O5241">
        <v>0</v>
      </c>
      <c r="P5241">
        <v>0</v>
      </c>
      <c r="Q5241">
        <v>1</v>
      </c>
      <c r="R5241">
        <v>58</v>
      </c>
      <c r="S5241">
        <v>0</v>
      </c>
      <c r="T5241">
        <v>0</v>
      </c>
      <c r="U5241">
        <v>0</v>
      </c>
      <c r="V5241">
        <v>0</v>
      </c>
      <c r="W5241">
        <v>1.5575000000000001</v>
      </c>
      <c r="X5241">
        <v>90.334999999999994</v>
      </c>
      <c r="Y5241">
        <v>0</v>
      </c>
      <c r="Z5241">
        <v>0</v>
      </c>
    </row>
    <row r="5242" spans="1:26" x14ac:dyDescent="0.25">
      <c r="A5242">
        <v>2182103</v>
      </c>
      <c r="B5242">
        <v>1</v>
      </c>
      <c r="C5242" t="s">
        <v>77</v>
      </c>
      <c r="D5242" t="s">
        <v>118</v>
      </c>
      <c r="E5242" t="s">
        <v>143</v>
      </c>
      <c r="F5242" t="s">
        <v>7712</v>
      </c>
      <c r="G5242" t="s">
        <v>145</v>
      </c>
      <c r="H5242" t="s">
        <v>47</v>
      </c>
      <c r="I5242" t="s">
        <v>129</v>
      </c>
      <c r="J5242" t="s">
        <v>130</v>
      </c>
      <c r="K5242" t="s">
        <v>131</v>
      </c>
      <c r="L5242" t="s">
        <v>15211</v>
      </c>
      <c r="M5242" t="s">
        <v>15212</v>
      </c>
      <c r="N5242">
        <v>1.5108333329999999</v>
      </c>
      <c r="O5242">
        <v>1</v>
      </c>
      <c r="P5242">
        <v>46</v>
      </c>
      <c r="Q5242">
        <v>0</v>
      </c>
      <c r="R5242">
        <v>0</v>
      </c>
      <c r="S5242">
        <v>0</v>
      </c>
      <c r="T5242">
        <v>0</v>
      </c>
      <c r="U5242">
        <v>1.5108330000000001</v>
      </c>
      <c r="V5242">
        <v>69.498333000000002</v>
      </c>
      <c r="W5242">
        <v>0</v>
      </c>
      <c r="X5242">
        <v>0</v>
      </c>
      <c r="Y5242">
        <v>0</v>
      </c>
      <c r="Z5242">
        <v>0</v>
      </c>
    </row>
    <row r="5243" spans="1:26" x14ac:dyDescent="0.25">
      <c r="A5243">
        <v>2182104</v>
      </c>
      <c r="B5243">
        <v>1</v>
      </c>
      <c r="C5243" t="s">
        <v>76</v>
      </c>
      <c r="D5243" t="s">
        <v>92</v>
      </c>
      <c r="E5243" t="s">
        <v>181</v>
      </c>
      <c r="F5243" t="s">
        <v>15213</v>
      </c>
      <c r="G5243" t="s">
        <v>194</v>
      </c>
      <c r="H5243" t="s">
        <v>46</v>
      </c>
      <c r="I5243" t="s">
        <v>129</v>
      </c>
      <c r="J5243" t="s">
        <v>130</v>
      </c>
      <c r="K5243" t="s">
        <v>131</v>
      </c>
      <c r="L5243" t="s">
        <v>15214</v>
      </c>
      <c r="M5243" t="s">
        <v>15215</v>
      </c>
      <c r="N5243">
        <v>5.5780555549999997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1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5.5780560000000001</v>
      </c>
    </row>
    <row r="5244" spans="1:26" x14ac:dyDescent="0.25">
      <c r="A5244">
        <v>2182105</v>
      </c>
      <c r="B5244">
        <v>1</v>
      </c>
      <c r="C5244" t="s">
        <v>77</v>
      </c>
      <c r="D5244" t="s">
        <v>114</v>
      </c>
      <c r="E5244" t="s">
        <v>181</v>
      </c>
      <c r="F5244" t="s">
        <v>15216</v>
      </c>
      <c r="G5244" t="s">
        <v>194</v>
      </c>
      <c r="H5244" t="s">
        <v>46</v>
      </c>
      <c r="I5244" t="s">
        <v>129</v>
      </c>
      <c r="J5244" t="s">
        <v>130</v>
      </c>
      <c r="K5244" t="s">
        <v>131</v>
      </c>
      <c r="L5244" t="s">
        <v>15217</v>
      </c>
      <c r="M5244" t="s">
        <v>15218</v>
      </c>
      <c r="N5244">
        <v>1.5902777770000001</v>
      </c>
      <c r="O5244">
        <v>0</v>
      </c>
      <c r="P5244">
        <v>1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1.5902780000000001</v>
      </c>
      <c r="W5244">
        <v>0</v>
      </c>
      <c r="X5244">
        <v>0</v>
      </c>
      <c r="Y5244">
        <v>0</v>
      </c>
      <c r="Z5244">
        <v>0</v>
      </c>
    </row>
    <row r="5245" spans="1:26" x14ac:dyDescent="0.25">
      <c r="A5245">
        <v>2182109</v>
      </c>
      <c r="B5245">
        <v>1</v>
      </c>
      <c r="C5245" t="s">
        <v>77</v>
      </c>
      <c r="D5245" t="s">
        <v>118</v>
      </c>
      <c r="E5245" t="s">
        <v>126</v>
      </c>
      <c r="F5245" t="s">
        <v>3135</v>
      </c>
      <c r="G5245" t="s">
        <v>128</v>
      </c>
      <c r="H5245" t="s">
        <v>46</v>
      </c>
      <c r="I5245" t="s">
        <v>129</v>
      </c>
      <c r="J5245" t="s">
        <v>130</v>
      </c>
      <c r="K5245" t="s">
        <v>131</v>
      </c>
      <c r="L5245" t="s">
        <v>15219</v>
      </c>
      <c r="M5245" t="s">
        <v>15220</v>
      </c>
      <c r="N5245">
        <v>1.169444444</v>
      </c>
      <c r="O5245">
        <v>0</v>
      </c>
      <c r="P5245">
        <v>296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346.15555499999999</v>
      </c>
      <c r="W5245">
        <v>0</v>
      </c>
      <c r="X5245">
        <v>0</v>
      </c>
      <c r="Y5245">
        <v>0</v>
      </c>
      <c r="Z5245">
        <v>0</v>
      </c>
    </row>
    <row r="5246" spans="1:26" x14ac:dyDescent="0.25">
      <c r="A5246">
        <v>2182100</v>
      </c>
      <c r="B5246">
        <v>1</v>
      </c>
      <c r="C5246" t="s">
        <v>76</v>
      </c>
      <c r="D5246" t="s">
        <v>99</v>
      </c>
      <c r="E5246" t="s">
        <v>134</v>
      </c>
      <c r="F5246" t="s">
        <v>2873</v>
      </c>
      <c r="G5246" t="s">
        <v>136</v>
      </c>
      <c r="H5246" t="s">
        <v>47</v>
      </c>
      <c r="I5246" t="s">
        <v>129</v>
      </c>
      <c r="J5246" t="s">
        <v>130</v>
      </c>
      <c r="K5246" t="s">
        <v>131</v>
      </c>
      <c r="L5246" t="s">
        <v>15221</v>
      </c>
      <c r="M5246" t="s">
        <v>15222</v>
      </c>
      <c r="N5246">
        <v>0.61694444400000004</v>
      </c>
      <c r="O5246">
        <v>55</v>
      </c>
      <c r="P5246">
        <v>2397</v>
      </c>
      <c r="Q5246">
        <v>0</v>
      </c>
      <c r="R5246">
        <v>0</v>
      </c>
      <c r="S5246">
        <v>0</v>
      </c>
      <c r="T5246">
        <v>0</v>
      </c>
      <c r="U5246">
        <v>33.931944000000001</v>
      </c>
      <c r="V5246">
        <v>1478.815832</v>
      </c>
      <c r="W5246">
        <v>0</v>
      </c>
      <c r="X5246">
        <v>0</v>
      </c>
      <c r="Y5246">
        <v>0</v>
      </c>
      <c r="Z5246">
        <v>0</v>
      </c>
    </row>
    <row r="5247" spans="1:26" x14ac:dyDescent="0.25">
      <c r="A5247">
        <v>2182106</v>
      </c>
      <c r="B5247">
        <v>1</v>
      </c>
      <c r="C5247" t="s">
        <v>77</v>
      </c>
      <c r="D5247" t="s">
        <v>118</v>
      </c>
      <c r="E5247" t="s">
        <v>143</v>
      </c>
      <c r="F5247" t="s">
        <v>15223</v>
      </c>
      <c r="G5247" t="s">
        <v>145</v>
      </c>
      <c r="H5247" t="s">
        <v>47</v>
      </c>
      <c r="I5247" t="s">
        <v>129</v>
      </c>
      <c r="J5247" t="s">
        <v>130</v>
      </c>
      <c r="K5247" t="s">
        <v>131</v>
      </c>
      <c r="L5247" t="s">
        <v>15224</v>
      </c>
      <c r="M5247" t="s">
        <v>15225</v>
      </c>
      <c r="N5247">
        <v>2.2980555549999999</v>
      </c>
      <c r="O5247">
        <v>4</v>
      </c>
      <c r="P5247">
        <v>203</v>
      </c>
      <c r="Q5247">
        <v>0</v>
      </c>
      <c r="R5247">
        <v>0</v>
      </c>
      <c r="S5247">
        <v>0</v>
      </c>
      <c r="T5247">
        <v>0</v>
      </c>
      <c r="U5247">
        <v>9.1922219999999992</v>
      </c>
      <c r="V5247">
        <v>466.50527799999998</v>
      </c>
      <c r="W5247">
        <v>0</v>
      </c>
      <c r="X5247">
        <v>0</v>
      </c>
      <c r="Y5247">
        <v>0</v>
      </c>
      <c r="Z5247">
        <v>0</v>
      </c>
    </row>
    <row r="5248" spans="1:26" x14ac:dyDescent="0.25">
      <c r="A5248">
        <v>2182115</v>
      </c>
      <c r="B5248">
        <v>1</v>
      </c>
      <c r="C5248" t="s">
        <v>76</v>
      </c>
      <c r="D5248" t="s">
        <v>78</v>
      </c>
      <c r="E5248" t="s">
        <v>181</v>
      </c>
      <c r="F5248" t="s">
        <v>15226</v>
      </c>
      <c r="G5248" t="s">
        <v>163</v>
      </c>
      <c r="H5248" t="s">
        <v>46</v>
      </c>
      <c r="I5248" t="s">
        <v>129</v>
      </c>
      <c r="J5248" t="s">
        <v>130</v>
      </c>
      <c r="K5248" t="s">
        <v>131</v>
      </c>
      <c r="L5248" t="s">
        <v>15227</v>
      </c>
      <c r="M5248" t="s">
        <v>15228</v>
      </c>
      <c r="N5248">
        <v>6.9227777770000003</v>
      </c>
      <c r="O5248">
        <v>0</v>
      </c>
      <c r="P5248">
        <v>1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6.9227780000000001</v>
      </c>
      <c r="W5248">
        <v>0</v>
      </c>
      <c r="X5248">
        <v>0</v>
      </c>
      <c r="Y5248">
        <v>0</v>
      </c>
      <c r="Z5248">
        <v>0</v>
      </c>
    </row>
    <row r="5249" spans="1:26" x14ac:dyDescent="0.25">
      <c r="A5249">
        <v>2182116</v>
      </c>
      <c r="B5249">
        <v>1</v>
      </c>
      <c r="C5249" t="s">
        <v>76</v>
      </c>
      <c r="D5249" t="s">
        <v>85</v>
      </c>
      <c r="E5249" t="s">
        <v>126</v>
      </c>
      <c r="F5249" t="s">
        <v>15229</v>
      </c>
      <c r="G5249" t="s">
        <v>140</v>
      </c>
      <c r="H5249" t="s">
        <v>46</v>
      </c>
      <c r="I5249" t="s">
        <v>129</v>
      </c>
      <c r="J5249" t="s">
        <v>130</v>
      </c>
      <c r="K5249" t="s">
        <v>131</v>
      </c>
      <c r="L5249" t="s">
        <v>15230</v>
      </c>
      <c r="M5249" t="s">
        <v>15231</v>
      </c>
      <c r="N5249">
        <v>4.4536111109999998</v>
      </c>
      <c r="O5249">
        <v>0</v>
      </c>
      <c r="P5249">
        <v>51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227.13416699999999</v>
      </c>
      <c r="W5249">
        <v>0</v>
      </c>
      <c r="X5249">
        <v>0</v>
      </c>
      <c r="Y5249">
        <v>0</v>
      </c>
      <c r="Z5249">
        <v>0</v>
      </c>
    </row>
    <row r="5250" spans="1:26" x14ac:dyDescent="0.25">
      <c r="A5250">
        <v>2182118</v>
      </c>
      <c r="B5250">
        <v>1</v>
      </c>
      <c r="C5250" t="s">
        <v>76</v>
      </c>
      <c r="D5250" t="s">
        <v>80</v>
      </c>
      <c r="E5250" t="s">
        <v>126</v>
      </c>
      <c r="F5250" t="s">
        <v>15232</v>
      </c>
      <c r="G5250" t="s">
        <v>128</v>
      </c>
      <c r="H5250" t="s">
        <v>46</v>
      </c>
      <c r="I5250" t="s">
        <v>129</v>
      </c>
      <c r="J5250" t="s">
        <v>130</v>
      </c>
      <c r="K5250" t="s">
        <v>131</v>
      </c>
      <c r="L5250" t="s">
        <v>15233</v>
      </c>
      <c r="M5250" t="s">
        <v>15234</v>
      </c>
      <c r="N5250">
        <v>3.923888888</v>
      </c>
      <c r="O5250">
        <v>0</v>
      </c>
      <c r="P5250">
        <v>77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302.13944400000003</v>
      </c>
      <c r="W5250">
        <v>0</v>
      </c>
      <c r="X5250">
        <v>0</v>
      </c>
      <c r="Y5250">
        <v>0</v>
      </c>
      <c r="Z5250">
        <v>0</v>
      </c>
    </row>
    <row r="5251" spans="1:26" x14ac:dyDescent="0.25">
      <c r="A5251">
        <v>2182147</v>
      </c>
      <c r="B5251">
        <v>1</v>
      </c>
      <c r="C5251" t="s">
        <v>76</v>
      </c>
      <c r="D5251" t="s">
        <v>86</v>
      </c>
      <c r="E5251" t="s">
        <v>161</v>
      </c>
      <c r="F5251" t="s">
        <v>15235</v>
      </c>
      <c r="G5251" t="s">
        <v>640</v>
      </c>
      <c r="H5251" t="s">
        <v>46</v>
      </c>
      <c r="I5251" t="s">
        <v>129</v>
      </c>
      <c r="J5251" t="s">
        <v>130</v>
      </c>
      <c r="K5251" t="s">
        <v>131</v>
      </c>
      <c r="L5251" t="s">
        <v>15236</v>
      </c>
      <c r="M5251" t="s">
        <v>15237</v>
      </c>
      <c r="N5251">
        <v>1.3077777770000001</v>
      </c>
      <c r="O5251">
        <v>1</v>
      </c>
      <c r="P5251">
        <v>156</v>
      </c>
      <c r="Q5251">
        <v>0</v>
      </c>
      <c r="R5251">
        <v>0</v>
      </c>
      <c r="S5251">
        <v>0</v>
      </c>
      <c r="T5251">
        <v>0</v>
      </c>
      <c r="U5251">
        <v>1.3077780000000001</v>
      </c>
      <c r="V5251">
        <v>204.01333299999999</v>
      </c>
      <c r="W5251">
        <v>0</v>
      </c>
      <c r="X5251">
        <v>0</v>
      </c>
      <c r="Y5251">
        <v>0</v>
      </c>
      <c r="Z5251">
        <v>0</v>
      </c>
    </row>
    <row r="5252" spans="1:26" x14ac:dyDescent="0.25">
      <c r="A5252">
        <v>2182120</v>
      </c>
      <c r="B5252">
        <v>1</v>
      </c>
      <c r="C5252" t="s">
        <v>76</v>
      </c>
      <c r="D5252" t="s">
        <v>94</v>
      </c>
      <c r="E5252" t="s">
        <v>134</v>
      </c>
      <c r="F5252" t="s">
        <v>3425</v>
      </c>
      <c r="G5252" t="s">
        <v>136</v>
      </c>
      <c r="H5252" t="s">
        <v>47</v>
      </c>
      <c r="I5252" t="s">
        <v>129</v>
      </c>
      <c r="J5252" t="s">
        <v>130</v>
      </c>
      <c r="K5252" t="s">
        <v>131</v>
      </c>
      <c r="L5252" t="s">
        <v>15238</v>
      </c>
      <c r="M5252" t="s">
        <v>15239</v>
      </c>
      <c r="N5252">
        <v>1.980277777</v>
      </c>
      <c r="O5252">
        <v>18</v>
      </c>
      <c r="P5252">
        <v>183</v>
      </c>
      <c r="Q5252">
        <v>0</v>
      </c>
      <c r="R5252">
        <v>0</v>
      </c>
      <c r="S5252">
        <v>0</v>
      </c>
      <c r="T5252">
        <v>0</v>
      </c>
      <c r="U5252">
        <v>35.645000000000003</v>
      </c>
      <c r="V5252">
        <v>362.39083299999999</v>
      </c>
      <c r="W5252">
        <v>0</v>
      </c>
      <c r="X5252">
        <v>0</v>
      </c>
      <c r="Y5252">
        <v>0</v>
      </c>
      <c r="Z5252">
        <v>0</v>
      </c>
    </row>
    <row r="5253" spans="1:26" x14ac:dyDescent="0.25">
      <c r="A5253">
        <v>2182121</v>
      </c>
      <c r="B5253">
        <v>1</v>
      </c>
      <c r="C5253" t="s">
        <v>76</v>
      </c>
      <c r="D5253" t="s">
        <v>101</v>
      </c>
      <c r="E5253" t="s">
        <v>161</v>
      </c>
      <c r="F5253" t="s">
        <v>15240</v>
      </c>
      <c r="G5253" t="s">
        <v>163</v>
      </c>
      <c r="H5253" t="s">
        <v>46</v>
      </c>
      <c r="I5253" t="s">
        <v>129</v>
      </c>
      <c r="J5253" t="s">
        <v>130</v>
      </c>
      <c r="K5253" t="s">
        <v>131</v>
      </c>
      <c r="L5253" t="s">
        <v>15238</v>
      </c>
      <c r="M5253" t="s">
        <v>15241</v>
      </c>
      <c r="N5253">
        <v>2.1391666659999999</v>
      </c>
      <c r="O5253">
        <v>1</v>
      </c>
      <c r="P5253">
        <v>192</v>
      </c>
      <c r="Q5253">
        <v>0</v>
      </c>
      <c r="R5253">
        <v>0</v>
      </c>
      <c r="S5253">
        <v>0</v>
      </c>
      <c r="T5253">
        <v>0</v>
      </c>
      <c r="U5253">
        <v>2.139167</v>
      </c>
      <c r="V5253">
        <v>410.72</v>
      </c>
      <c r="W5253">
        <v>0</v>
      </c>
      <c r="X5253">
        <v>0</v>
      </c>
      <c r="Y5253">
        <v>0</v>
      </c>
      <c r="Z5253">
        <v>0</v>
      </c>
    </row>
    <row r="5254" spans="1:26" x14ac:dyDescent="0.25">
      <c r="A5254">
        <v>2182124</v>
      </c>
      <c r="B5254">
        <v>1</v>
      </c>
      <c r="C5254" t="s">
        <v>77</v>
      </c>
      <c r="D5254" t="s">
        <v>108</v>
      </c>
      <c r="E5254" t="s">
        <v>126</v>
      </c>
      <c r="F5254" t="s">
        <v>15242</v>
      </c>
      <c r="G5254" t="s">
        <v>128</v>
      </c>
      <c r="H5254" t="s">
        <v>46</v>
      </c>
      <c r="I5254" t="s">
        <v>129</v>
      </c>
      <c r="J5254" t="s">
        <v>130</v>
      </c>
      <c r="K5254" t="s">
        <v>131</v>
      </c>
      <c r="L5254" t="s">
        <v>15243</v>
      </c>
      <c r="M5254" t="s">
        <v>15244</v>
      </c>
      <c r="N5254">
        <v>6.0158333329999998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4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24.063333</v>
      </c>
    </row>
    <row r="5255" spans="1:26" x14ac:dyDescent="0.25">
      <c r="A5255">
        <v>2182140</v>
      </c>
      <c r="B5255">
        <v>1</v>
      </c>
      <c r="C5255" t="s">
        <v>77</v>
      </c>
      <c r="D5255" t="s">
        <v>112</v>
      </c>
      <c r="E5255" t="s">
        <v>134</v>
      </c>
      <c r="F5255" t="s">
        <v>15245</v>
      </c>
      <c r="G5255" t="s">
        <v>136</v>
      </c>
      <c r="H5255" t="s">
        <v>47</v>
      </c>
      <c r="I5255" t="s">
        <v>129</v>
      </c>
      <c r="J5255" t="s">
        <v>130</v>
      </c>
      <c r="K5255" t="s">
        <v>131</v>
      </c>
      <c r="L5255" t="s">
        <v>15246</v>
      </c>
      <c r="M5255" t="s">
        <v>15247</v>
      </c>
      <c r="N5255">
        <v>6.9052777770000002</v>
      </c>
      <c r="O5255">
        <v>0</v>
      </c>
      <c r="P5255">
        <v>0</v>
      </c>
      <c r="Q5255">
        <v>0</v>
      </c>
      <c r="R5255">
        <v>0</v>
      </c>
      <c r="S5255">
        <v>1</v>
      </c>
      <c r="T5255">
        <v>38</v>
      </c>
      <c r="U5255">
        <v>0</v>
      </c>
      <c r="V5255">
        <v>0</v>
      </c>
      <c r="W5255">
        <v>0</v>
      </c>
      <c r="X5255">
        <v>0</v>
      </c>
      <c r="Y5255">
        <v>6.905278</v>
      </c>
      <c r="Z5255">
        <v>262.40055599999999</v>
      </c>
    </row>
    <row r="5256" spans="1:26" x14ac:dyDescent="0.25">
      <c r="A5256">
        <v>2182133</v>
      </c>
      <c r="B5256">
        <v>1</v>
      </c>
      <c r="C5256" t="s">
        <v>77</v>
      </c>
      <c r="D5256" t="s">
        <v>108</v>
      </c>
      <c r="E5256" t="s">
        <v>126</v>
      </c>
      <c r="F5256" t="s">
        <v>15248</v>
      </c>
      <c r="G5256" t="s">
        <v>128</v>
      </c>
      <c r="H5256" t="s">
        <v>46</v>
      </c>
      <c r="I5256" t="s">
        <v>129</v>
      </c>
      <c r="J5256" t="s">
        <v>130</v>
      </c>
      <c r="K5256" t="s">
        <v>131</v>
      </c>
      <c r="L5256" t="s">
        <v>15249</v>
      </c>
      <c r="M5256" t="s">
        <v>15250</v>
      </c>
      <c r="N5256">
        <v>5.3019444440000001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67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355.230278</v>
      </c>
    </row>
    <row r="5257" spans="1:26" x14ac:dyDescent="0.25">
      <c r="A5257">
        <v>2182137</v>
      </c>
      <c r="B5257">
        <v>1</v>
      </c>
      <c r="C5257" t="s">
        <v>76</v>
      </c>
      <c r="D5257" t="s">
        <v>100</v>
      </c>
      <c r="E5257" t="s">
        <v>181</v>
      </c>
      <c r="F5257" t="s">
        <v>15251</v>
      </c>
      <c r="G5257" t="s">
        <v>194</v>
      </c>
      <c r="H5257" t="s">
        <v>46</v>
      </c>
      <c r="I5257" t="s">
        <v>129</v>
      </c>
      <c r="J5257" t="s">
        <v>130</v>
      </c>
      <c r="K5257" t="s">
        <v>131</v>
      </c>
      <c r="L5257" t="s">
        <v>15252</v>
      </c>
      <c r="M5257" t="s">
        <v>15253</v>
      </c>
      <c r="N5257">
        <v>1.365</v>
      </c>
      <c r="O5257">
        <v>0</v>
      </c>
      <c r="P5257">
        <v>1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1.365</v>
      </c>
      <c r="W5257">
        <v>0</v>
      </c>
      <c r="X5257">
        <v>0</v>
      </c>
      <c r="Y5257">
        <v>0</v>
      </c>
      <c r="Z5257">
        <v>0</v>
      </c>
    </row>
    <row r="5258" spans="1:26" x14ac:dyDescent="0.25">
      <c r="A5258">
        <v>2182148</v>
      </c>
      <c r="B5258">
        <v>1</v>
      </c>
      <c r="C5258" t="s">
        <v>76</v>
      </c>
      <c r="D5258" t="s">
        <v>88</v>
      </c>
      <c r="E5258" t="s">
        <v>181</v>
      </c>
      <c r="F5258" t="s">
        <v>15254</v>
      </c>
      <c r="G5258" t="s">
        <v>194</v>
      </c>
      <c r="H5258" t="s">
        <v>46</v>
      </c>
      <c r="I5258" t="s">
        <v>129</v>
      </c>
      <c r="J5258" t="s">
        <v>130</v>
      </c>
      <c r="K5258" t="s">
        <v>131</v>
      </c>
      <c r="L5258" t="s">
        <v>15255</v>
      </c>
      <c r="M5258" t="s">
        <v>15256</v>
      </c>
      <c r="N5258">
        <v>1.801111111</v>
      </c>
      <c r="O5258">
        <v>0</v>
      </c>
      <c r="P5258">
        <v>1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1.8011109999999999</v>
      </c>
      <c r="W5258">
        <v>0</v>
      </c>
      <c r="X5258">
        <v>0</v>
      </c>
      <c r="Y5258">
        <v>0</v>
      </c>
      <c r="Z5258">
        <v>0</v>
      </c>
    </row>
    <row r="5259" spans="1:26" x14ac:dyDescent="0.25">
      <c r="A5259">
        <v>2182152</v>
      </c>
      <c r="B5259">
        <v>1</v>
      </c>
      <c r="C5259" t="s">
        <v>76</v>
      </c>
      <c r="D5259" t="s">
        <v>97</v>
      </c>
      <c r="E5259" t="s">
        <v>143</v>
      </c>
      <c r="F5259" t="s">
        <v>15257</v>
      </c>
      <c r="G5259" t="s">
        <v>279</v>
      </c>
      <c r="H5259" t="s">
        <v>47</v>
      </c>
      <c r="I5259" t="s">
        <v>129</v>
      </c>
      <c r="J5259" t="s">
        <v>130</v>
      </c>
      <c r="K5259" t="s">
        <v>131</v>
      </c>
      <c r="L5259" t="s">
        <v>15258</v>
      </c>
      <c r="M5259" t="s">
        <v>15259</v>
      </c>
      <c r="N5259">
        <v>2.153888888</v>
      </c>
      <c r="O5259">
        <v>17</v>
      </c>
      <c r="P5259">
        <v>135</v>
      </c>
      <c r="Q5259">
        <v>0</v>
      </c>
      <c r="R5259">
        <v>0</v>
      </c>
      <c r="S5259">
        <v>0</v>
      </c>
      <c r="T5259">
        <v>0</v>
      </c>
      <c r="U5259">
        <v>36.616110999999997</v>
      </c>
      <c r="V5259">
        <v>290.77499999999998</v>
      </c>
      <c r="W5259">
        <v>0</v>
      </c>
      <c r="X5259">
        <v>0</v>
      </c>
      <c r="Y5259">
        <v>0</v>
      </c>
      <c r="Z5259">
        <v>0</v>
      </c>
    </row>
    <row r="5260" spans="1:26" x14ac:dyDescent="0.25">
      <c r="A5260">
        <v>2182143</v>
      </c>
      <c r="B5260">
        <v>1</v>
      </c>
      <c r="C5260" t="s">
        <v>76</v>
      </c>
      <c r="D5260" t="s">
        <v>84</v>
      </c>
      <c r="E5260" t="s">
        <v>181</v>
      </c>
      <c r="F5260" t="s">
        <v>15260</v>
      </c>
      <c r="G5260" t="s">
        <v>287</v>
      </c>
      <c r="H5260" t="s">
        <v>46</v>
      </c>
      <c r="I5260" t="s">
        <v>129</v>
      </c>
      <c r="J5260" t="s">
        <v>130</v>
      </c>
      <c r="K5260" t="s">
        <v>131</v>
      </c>
      <c r="L5260" t="s">
        <v>15261</v>
      </c>
      <c r="M5260" t="s">
        <v>15262</v>
      </c>
      <c r="N5260">
        <v>5.1258333330000001</v>
      </c>
      <c r="O5260">
        <v>0</v>
      </c>
      <c r="P5260">
        <v>8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41.006667</v>
      </c>
      <c r="W5260">
        <v>0</v>
      </c>
      <c r="X5260">
        <v>0</v>
      </c>
      <c r="Y5260">
        <v>0</v>
      </c>
      <c r="Z5260">
        <v>0</v>
      </c>
    </row>
    <row r="5261" spans="1:26" x14ac:dyDescent="0.25">
      <c r="A5261">
        <v>2182146</v>
      </c>
      <c r="B5261">
        <v>1</v>
      </c>
      <c r="C5261" t="s">
        <v>76</v>
      </c>
      <c r="D5261" t="s">
        <v>87</v>
      </c>
      <c r="E5261" t="s">
        <v>126</v>
      </c>
      <c r="F5261" t="s">
        <v>15263</v>
      </c>
      <c r="G5261" t="s">
        <v>128</v>
      </c>
      <c r="H5261" t="s">
        <v>46</v>
      </c>
      <c r="I5261" t="s">
        <v>129</v>
      </c>
      <c r="J5261" t="s">
        <v>130</v>
      </c>
      <c r="K5261" t="s">
        <v>131</v>
      </c>
      <c r="L5261" t="s">
        <v>15264</v>
      </c>
      <c r="M5261" t="s">
        <v>15265</v>
      </c>
      <c r="N5261">
        <v>0.78444444400000002</v>
      </c>
      <c r="O5261">
        <v>0</v>
      </c>
      <c r="P5261">
        <v>1</v>
      </c>
      <c r="Q5261">
        <v>0</v>
      </c>
      <c r="R5261">
        <v>1</v>
      </c>
      <c r="S5261">
        <v>0</v>
      </c>
      <c r="T5261">
        <v>0</v>
      </c>
      <c r="U5261">
        <v>0</v>
      </c>
      <c r="V5261">
        <v>0.78444400000000003</v>
      </c>
      <c r="W5261">
        <v>0</v>
      </c>
      <c r="X5261">
        <v>0.78444400000000003</v>
      </c>
      <c r="Y5261">
        <v>0</v>
      </c>
      <c r="Z5261">
        <v>0</v>
      </c>
    </row>
    <row r="5262" spans="1:26" x14ac:dyDescent="0.25">
      <c r="A5262">
        <v>2182145</v>
      </c>
      <c r="B5262">
        <v>1</v>
      </c>
      <c r="C5262" t="s">
        <v>76</v>
      </c>
      <c r="D5262" t="s">
        <v>99</v>
      </c>
      <c r="E5262" t="s">
        <v>181</v>
      </c>
      <c r="F5262" t="s">
        <v>15266</v>
      </c>
      <c r="G5262" t="s">
        <v>287</v>
      </c>
      <c r="H5262" t="s">
        <v>46</v>
      </c>
      <c r="I5262" t="s">
        <v>129</v>
      </c>
      <c r="J5262" t="s">
        <v>130</v>
      </c>
      <c r="K5262" t="s">
        <v>131</v>
      </c>
      <c r="L5262" t="s">
        <v>15267</v>
      </c>
      <c r="M5262" t="s">
        <v>15268</v>
      </c>
      <c r="N5262">
        <v>0.85805555499999997</v>
      </c>
      <c r="O5262">
        <v>0</v>
      </c>
      <c r="P5262">
        <v>5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4.2902779999999998</v>
      </c>
      <c r="W5262">
        <v>0</v>
      </c>
      <c r="X5262">
        <v>0</v>
      </c>
      <c r="Y5262">
        <v>0</v>
      </c>
      <c r="Z5262">
        <v>0</v>
      </c>
    </row>
    <row r="5263" spans="1:26" x14ac:dyDescent="0.25">
      <c r="A5263">
        <v>2182164</v>
      </c>
      <c r="B5263">
        <v>1</v>
      </c>
      <c r="C5263" t="s">
        <v>77</v>
      </c>
      <c r="D5263" t="s">
        <v>118</v>
      </c>
      <c r="E5263" t="s">
        <v>181</v>
      </c>
      <c r="F5263" t="s">
        <v>15269</v>
      </c>
      <c r="G5263" t="s">
        <v>1384</v>
      </c>
      <c r="H5263" t="s">
        <v>46</v>
      </c>
      <c r="I5263" t="s">
        <v>129</v>
      </c>
      <c r="J5263" t="s">
        <v>130</v>
      </c>
      <c r="K5263" t="s">
        <v>131</v>
      </c>
      <c r="L5263" t="s">
        <v>15270</v>
      </c>
      <c r="M5263" t="s">
        <v>15271</v>
      </c>
      <c r="N5263">
        <v>1.1611111110000001</v>
      </c>
      <c r="O5263">
        <v>0</v>
      </c>
      <c r="P5263">
        <v>3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3.483333</v>
      </c>
      <c r="W5263">
        <v>0</v>
      </c>
      <c r="X5263">
        <v>0</v>
      </c>
      <c r="Y5263">
        <v>0</v>
      </c>
      <c r="Z5263">
        <v>0</v>
      </c>
    </row>
    <row r="5264" spans="1:26" x14ac:dyDescent="0.25">
      <c r="A5264">
        <v>2182159</v>
      </c>
      <c r="B5264">
        <v>1</v>
      </c>
      <c r="C5264" t="s">
        <v>76</v>
      </c>
      <c r="D5264" t="s">
        <v>103</v>
      </c>
      <c r="E5264" t="s">
        <v>181</v>
      </c>
      <c r="F5264" t="s">
        <v>15272</v>
      </c>
      <c r="G5264" t="s">
        <v>194</v>
      </c>
      <c r="H5264" t="s">
        <v>46</v>
      </c>
      <c r="I5264" t="s">
        <v>129</v>
      </c>
      <c r="J5264" t="s">
        <v>130</v>
      </c>
      <c r="K5264" t="s">
        <v>131</v>
      </c>
      <c r="L5264" t="s">
        <v>15273</v>
      </c>
      <c r="M5264" t="s">
        <v>15274</v>
      </c>
      <c r="N5264">
        <v>1.6219444439999999</v>
      </c>
      <c r="O5264">
        <v>0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1.6219440000000001</v>
      </c>
      <c r="Y5264">
        <v>0</v>
      </c>
      <c r="Z5264">
        <v>0</v>
      </c>
    </row>
    <row r="5265" spans="1:26" x14ac:dyDescent="0.25">
      <c r="A5265">
        <v>2182153</v>
      </c>
      <c r="B5265">
        <v>1</v>
      </c>
      <c r="C5265" t="s">
        <v>76</v>
      </c>
      <c r="D5265" t="s">
        <v>87</v>
      </c>
      <c r="E5265" t="s">
        <v>181</v>
      </c>
      <c r="F5265" t="s">
        <v>15275</v>
      </c>
      <c r="G5265" t="s">
        <v>163</v>
      </c>
      <c r="H5265" t="s">
        <v>46</v>
      </c>
      <c r="I5265" t="s">
        <v>129</v>
      </c>
      <c r="J5265" t="s">
        <v>130</v>
      </c>
      <c r="K5265" t="s">
        <v>131</v>
      </c>
      <c r="L5265" t="s">
        <v>15276</v>
      </c>
      <c r="M5265" t="s">
        <v>15277</v>
      </c>
      <c r="N5265">
        <v>1.5536111109999999</v>
      </c>
      <c r="O5265">
        <v>0</v>
      </c>
      <c r="P5265">
        <v>0</v>
      </c>
      <c r="Q5265">
        <v>0</v>
      </c>
      <c r="R5265">
        <v>2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3.1072220000000002</v>
      </c>
      <c r="Y5265">
        <v>0</v>
      </c>
      <c r="Z5265">
        <v>0</v>
      </c>
    </row>
    <row r="5266" spans="1:26" x14ac:dyDescent="0.25">
      <c r="A5266">
        <v>2182157</v>
      </c>
      <c r="B5266">
        <v>1</v>
      </c>
      <c r="C5266" t="s">
        <v>77</v>
      </c>
      <c r="D5266" t="s">
        <v>109</v>
      </c>
      <c r="E5266" t="s">
        <v>181</v>
      </c>
      <c r="F5266" t="s">
        <v>15278</v>
      </c>
      <c r="G5266" t="s">
        <v>194</v>
      </c>
      <c r="H5266" t="s">
        <v>46</v>
      </c>
      <c r="I5266" t="s">
        <v>129</v>
      </c>
      <c r="J5266" t="s">
        <v>130</v>
      </c>
      <c r="K5266" t="s">
        <v>131</v>
      </c>
      <c r="L5266" t="s">
        <v>15279</v>
      </c>
      <c r="M5266" t="s">
        <v>15280</v>
      </c>
      <c r="N5266">
        <v>1.5219444440000001</v>
      </c>
      <c r="O5266">
        <v>0</v>
      </c>
      <c r="P5266">
        <v>0</v>
      </c>
      <c r="Q5266">
        <v>1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1.521944</v>
      </c>
      <c r="X5266">
        <v>0</v>
      </c>
      <c r="Y5266">
        <v>0</v>
      </c>
      <c r="Z5266">
        <v>0</v>
      </c>
    </row>
    <row r="5267" spans="1:26" x14ac:dyDescent="0.25">
      <c r="A5267">
        <v>2182167</v>
      </c>
      <c r="B5267">
        <v>1</v>
      </c>
      <c r="C5267" t="s">
        <v>76</v>
      </c>
      <c r="D5267" t="s">
        <v>89</v>
      </c>
      <c r="E5267" t="s">
        <v>181</v>
      </c>
      <c r="F5267" t="s">
        <v>15281</v>
      </c>
      <c r="G5267" t="s">
        <v>194</v>
      </c>
      <c r="H5267" t="s">
        <v>46</v>
      </c>
      <c r="I5267" t="s">
        <v>129</v>
      </c>
      <c r="J5267" t="s">
        <v>130</v>
      </c>
      <c r="K5267" t="s">
        <v>131</v>
      </c>
      <c r="L5267" t="s">
        <v>15282</v>
      </c>
      <c r="M5267" t="s">
        <v>15283</v>
      </c>
      <c r="N5267">
        <v>7.5697222220000002</v>
      </c>
      <c r="O5267">
        <v>0</v>
      </c>
      <c r="P5267">
        <v>4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30.278888999999999</v>
      </c>
      <c r="W5267">
        <v>0</v>
      </c>
      <c r="X5267">
        <v>0</v>
      </c>
      <c r="Y5267">
        <v>0</v>
      </c>
      <c r="Z5267">
        <v>0</v>
      </c>
    </row>
    <row r="5268" spans="1:26" x14ac:dyDescent="0.25">
      <c r="A5268">
        <v>2182185</v>
      </c>
      <c r="B5268">
        <v>1</v>
      </c>
      <c r="C5268" t="s">
        <v>76</v>
      </c>
      <c r="D5268" t="s">
        <v>84</v>
      </c>
      <c r="E5268" t="s">
        <v>181</v>
      </c>
      <c r="F5268" t="s">
        <v>15284</v>
      </c>
      <c r="G5268" t="s">
        <v>287</v>
      </c>
      <c r="H5268" t="s">
        <v>46</v>
      </c>
      <c r="I5268" t="s">
        <v>129</v>
      </c>
      <c r="J5268" t="s">
        <v>130</v>
      </c>
      <c r="K5268" t="s">
        <v>131</v>
      </c>
      <c r="L5268" t="s">
        <v>15285</v>
      </c>
      <c r="M5268" t="s">
        <v>15286</v>
      </c>
      <c r="N5268">
        <v>5.7969444440000002</v>
      </c>
      <c r="O5268">
        <v>0</v>
      </c>
      <c r="P5268">
        <v>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5.7969439999999999</v>
      </c>
      <c r="W5268">
        <v>0</v>
      </c>
      <c r="X5268">
        <v>0</v>
      </c>
      <c r="Y5268">
        <v>0</v>
      </c>
      <c r="Z5268">
        <v>0</v>
      </c>
    </row>
    <row r="5269" spans="1:26" x14ac:dyDescent="0.25">
      <c r="A5269">
        <v>2182184</v>
      </c>
      <c r="B5269">
        <v>1</v>
      </c>
      <c r="C5269" t="s">
        <v>76</v>
      </c>
      <c r="D5269" t="s">
        <v>100</v>
      </c>
      <c r="E5269" t="s">
        <v>181</v>
      </c>
      <c r="F5269" t="s">
        <v>15287</v>
      </c>
      <c r="G5269" t="s">
        <v>194</v>
      </c>
      <c r="H5269" t="s">
        <v>46</v>
      </c>
      <c r="I5269" t="s">
        <v>129</v>
      </c>
      <c r="J5269" t="s">
        <v>130</v>
      </c>
      <c r="K5269" t="s">
        <v>131</v>
      </c>
      <c r="L5269" t="s">
        <v>15288</v>
      </c>
      <c r="M5269" t="s">
        <v>15289</v>
      </c>
      <c r="N5269">
        <v>3.3358333330000001</v>
      </c>
      <c r="O5269">
        <v>0</v>
      </c>
      <c r="P5269">
        <v>1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3.335833</v>
      </c>
      <c r="W5269">
        <v>0</v>
      </c>
      <c r="X5269">
        <v>0</v>
      </c>
      <c r="Y5269">
        <v>0</v>
      </c>
      <c r="Z5269">
        <v>0</v>
      </c>
    </row>
    <row r="5270" spans="1:26" x14ac:dyDescent="0.25">
      <c r="A5270">
        <v>2182190</v>
      </c>
      <c r="B5270">
        <v>1</v>
      </c>
      <c r="C5270" t="s">
        <v>77</v>
      </c>
      <c r="D5270" t="s">
        <v>124</v>
      </c>
      <c r="E5270" t="s">
        <v>181</v>
      </c>
      <c r="F5270" t="s">
        <v>6008</v>
      </c>
      <c r="G5270" t="s">
        <v>183</v>
      </c>
      <c r="H5270" t="s">
        <v>46</v>
      </c>
      <c r="I5270" t="s">
        <v>129</v>
      </c>
      <c r="J5270" t="s">
        <v>130</v>
      </c>
      <c r="K5270" t="s">
        <v>131</v>
      </c>
      <c r="L5270" t="s">
        <v>15290</v>
      </c>
      <c r="M5270" t="s">
        <v>15291</v>
      </c>
      <c r="N5270">
        <v>7.5538888880000004</v>
      </c>
      <c r="O5270">
        <v>0</v>
      </c>
      <c r="P5270">
        <v>11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83.092777999999996</v>
      </c>
      <c r="W5270">
        <v>0</v>
      </c>
      <c r="X5270">
        <v>0</v>
      </c>
      <c r="Y5270">
        <v>0</v>
      </c>
      <c r="Z5270">
        <v>0</v>
      </c>
    </row>
    <row r="5271" spans="1:26" x14ac:dyDescent="0.25">
      <c r="A5271">
        <v>2182183</v>
      </c>
      <c r="B5271">
        <v>1</v>
      </c>
      <c r="C5271" t="s">
        <v>77</v>
      </c>
      <c r="D5271" t="s">
        <v>124</v>
      </c>
      <c r="E5271" t="s">
        <v>161</v>
      </c>
      <c r="F5271" t="s">
        <v>5765</v>
      </c>
      <c r="G5271" t="s">
        <v>418</v>
      </c>
      <c r="H5271" t="s">
        <v>46</v>
      </c>
      <c r="I5271" t="s">
        <v>129</v>
      </c>
      <c r="J5271" t="s">
        <v>130</v>
      </c>
      <c r="K5271" t="s">
        <v>251</v>
      </c>
      <c r="L5271" t="s">
        <v>15292</v>
      </c>
      <c r="M5271" t="s">
        <v>15293</v>
      </c>
      <c r="N5271">
        <v>2.9722916659999998</v>
      </c>
      <c r="O5271">
        <v>1</v>
      </c>
      <c r="P5271">
        <v>736</v>
      </c>
      <c r="Q5271">
        <v>0</v>
      </c>
      <c r="R5271">
        <v>0</v>
      </c>
      <c r="S5271">
        <v>0</v>
      </c>
      <c r="T5271">
        <v>0</v>
      </c>
      <c r="U5271">
        <v>2.9722919999999999</v>
      </c>
      <c r="V5271">
        <v>2187.6066660000001</v>
      </c>
      <c r="W5271">
        <v>0</v>
      </c>
      <c r="X5271">
        <v>0</v>
      </c>
      <c r="Y5271">
        <v>0</v>
      </c>
      <c r="Z5271">
        <v>0</v>
      </c>
    </row>
    <row r="5272" spans="1:26" x14ac:dyDescent="0.25">
      <c r="A5272">
        <v>2182192</v>
      </c>
      <c r="B5272">
        <v>1</v>
      </c>
      <c r="C5272" t="s">
        <v>76</v>
      </c>
      <c r="D5272" t="s">
        <v>86</v>
      </c>
      <c r="E5272" t="s">
        <v>181</v>
      </c>
      <c r="F5272" t="s">
        <v>15294</v>
      </c>
      <c r="G5272" t="s">
        <v>194</v>
      </c>
      <c r="H5272" t="s">
        <v>46</v>
      </c>
      <c r="I5272" t="s">
        <v>129</v>
      </c>
      <c r="J5272" t="s">
        <v>130</v>
      </c>
      <c r="K5272" t="s">
        <v>131</v>
      </c>
      <c r="L5272" t="s">
        <v>15295</v>
      </c>
      <c r="M5272" t="s">
        <v>15296</v>
      </c>
      <c r="N5272">
        <v>4.4869444439999997</v>
      </c>
      <c r="O5272">
        <v>0</v>
      </c>
      <c r="P5272">
        <v>2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8.9738889999999998</v>
      </c>
      <c r="W5272">
        <v>0</v>
      </c>
      <c r="X5272">
        <v>0</v>
      </c>
      <c r="Y5272">
        <v>0</v>
      </c>
      <c r="Z5272">
        <v>0</v>
      </c>
    </row>
    <row r="5273" spans="1:26" x14ac:dyDescent="0.25">
      <c r="A5273">
        <v>2182203</v>
      </c>
      <c r="B5273">
        <v>1</v>
      </c>
      <c r="C5273" t="s">
        <v>76</v>
      </c>
      <c r="D5273" t="s">
        <v>92</v>
      </c>
      <c r="E5273" t="s">
        <v>181</v>
      </c>
      <c r="F5273" t="s">
        <v>15297</v>
      </c>
      <c r="G5273" t="s">
        <v>183</v>
      </c>
      <c r="H5273" t="s">
        <v>46</v>
      </c>
      <c r="I5273" t="s">
        <v>129</v>
      </c>
      <c r="J5273" t="s">
        <v>130</v>
      </c>
      <c r="K5273" t="s">
        <v>131</v>
      </c>
      <c r="L5273" t="s">
        <v>15298</v>
      </c>
      <c r="M5273" t="s">
        <v>15299</v>
      </c>
      <c r="N5273">
        <v>6.556944444</v>
      </c>
      <c r="O5273">
        <v>0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6.5569439999999997</v>
      </c>
      <c r="Y5273">
        <v>0</v>
      </c>
      <c r="Z5273">
        <v>0</v>
      </c>
    </row>
    <row r="5274" spans="1:26" x14ac:dyDescent="0.25">
      <c r="A5274">
        <v>2182201</v>
      </c>
      <c r="B5274">
        <v>1</v>
      </c>
      <c r="C5274" t="s">
        <v>77</v>
      </c>
      <c r="D5274" t="s">
        <v>112</v>
      </c>
      <c r="E5274" t="s">
        <v>143</v>
      </c>
      <c r="F5274" t="s">
        <v>15300</v>
      </c>
      <c r="G5274" t="s">
        <v>136</v>
      </c>
      <c r="H5274" t="s">
        <v>47</v>
      </c>
      <c r="I5274" t="s">
        <v>129</v>
      </c>
      <c r="J5274" t="s">
        <v>130</v>
      </c>
      <c r="K5274" t="s">
        <v>131</v>
      </c>
      <c r="L5274" t="s">
        <v>15301</v>
      </c>
      <c r="M5274" t="s">
        <v>15302</v>
      </c>
      <c r="N5274">
        <v>2.9338888879999998</v>
      </c>
      <c r="O5274">
        <v>0</v>
      </c>
      <c r="P5274">
        <v>0</v>
      </c>
      <c r="Q5274">
        <v>5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14.669444</v>
      </c>
      <c r="X5274">
        <v>0</v>
      </c>
      <c r="Y5274">
        <v>0</v>
      </c>
      <c r="Z5274">
        <v>0</v>
      </c>
    </row>
    <row r="5275" spans="1:26" x14ac:dyDescent="0.25">
      <c r="A5275">
        <v>2182196</v>
      </c>
      <c r="B5275">
        <v>1</v>
      </c>
      <c r="C5275" t="s">
        <v>76</v>
      </c>
      <c r="D5275" t="s">
        <v>89</v>
      </c>
      <c r="E5275" t="s">
        <v>186</v>
      </c>
      <c r="F5275" t="s">
        <v>15303</v>
      </c>
      <c r="G5275" t="s">
        <v>4860</v>
      </c>
      <c r="H5275" t="s">
        <v>47</v>
      </c>
      <c r="I5275" t="s">
        <v>129</v>
      </c>
      <c r="J5275" t="s">
        <v>130</v>
      </c>
      <c r="K5275" t="s">
        <v>131</v>
      </c>
      <c r="L5275" t="s">
        <v>15304</v>
      </c>
      <c r="M5275" t="s">
        <v>15305</v>
      </c>
      <c r="N5275">
        <v>0.44305555499999999</v>
      </c>
      <c r="O5275">
        <v>15</v>
      </c>
      <c r="P5275">
        <v>4501</v>
      </c>
      <c r="Q5275">
        <v>0</v>
      </c>
      <c r="R5275">
        <v>0</v>
      </c>
      <c r="S5275">
        <v>0</v>
      </c>
      <c r="T5275">
        <v>0</v>
      </c>
      <c r="U5275">
        <v>6.6458329999999997</v>
      </c>
      <c r="V5275">
        <v>1994.193053</v>
      </c>
      <c r="W5275">
        <v>0</v>
      </c>
      <c r="X5275">
        <v>0</v>
      </c>
      <c r="Y5275">
        <v>0</v>
      </c>
      <c r="Z5275">
        <v>0</v>
      </c>
    </row>
    <row r="5276" spans="1:26" x14ac:dyDescent="0.25">
      <c r="A5276">
        <v>2182205</v>
      </c>
      <c r="B5276">
        <v>1</v>
      </c>
      <c r="C5276" t="s">
        <v>76</v>
      </c>
      <c r="D5276" t="s">
        <v>79</v>
      </c>
      <c r="E5276" t="s">
        <v>143</v>
      </c>
      <c r="F5276" t="s">
        <v>15306</v>
      </c>
      <c r="G5276" t="s">
        <v>136</v>
      </c>
      <c r="H5276" t="s">
        <v>47</v>
      </c>
      <c r="I5276" t="s">
        <v>129</v>
      </c>
      <c r="J5276" t="s">
        <v>130</v>
      </c>
      <c r="K5276" t="s">
        <v>131</v>
      </c>
      <c r="L5276" t="s">
        <v>15307</v>
      </c>
      <c r="M5276" t="s">
        <v>15308</v>
      </c>
      <c r="N5276">
        <v>1.9475</v>
      </c>
      <c r="O5276">
        <v>6</v>
      </c>
      <c r="P5276">
        <v>215</v>
      </c>
      <c r="Q5276">
        <v>0</v>
      </c>
      <c r="R5276">
        <v>0</v>
      </c>
      <c r="S5276">
        <v>0</v>
      </c>
      <c r="T5276">
        <v>0</v>
      </c>
      <c r="U5276">
        <v>11.685</v>
      </c>
      <c r="V5276">
        <v>418.71249999999998</v>
      </c>
      <c r="W5276">
        <v>0</v>
      </c>
      <c r="X5276">
        <v>0</v>
      </c>
      <c r="Y5276">
        <v>0</v>
      </c>
      <c r="Z5276">
        <v>0</v>
      </c>
    </row>
    <row r="5277" spans="1:26" x14ac:dyDescent="0.25">
      <c r="A5277">
        <v>2182200</v>
      </c>
      <c r="B5277">
        <v>1</v>
      </c>
      <c r="C5277" t="s">
        <v>77</v>
      </c>
      <c r="D5277" t="s">
        <v>123</v>
      </c>
      <c r="E5277" t="s">
        <v>181</v>
      </c>
      <c r="F5277" t="s">
        <v>8670</v>
      </c>
      <c r="G5277" t="s">
        <v>194</v>
      </c>
      <c r="H5277" t="s">
        <v>46</v>
      </c>
      <c r="I5277" t="s">
        <v>129</v>
      </c>
      <c r="J5277" t="s">
        <v>130</v>
      </c>
      <c r="K5277" t="s">
        <v>131</v>
      </c>
      <c r="L5277" t="s">
        <v>15309</v>
      </c>
      <c r="M5277" t="s">
        <v>15310</v>
      </c>
      <c r="N5277">
        <v>6.6011111109999998</v>
      </c>
      <c r="O5277">
        <v>0</v>
      </c>
      <c r="P5277">
        <v>1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6.6011110000000004</v>
      </c>
      <c r="W5277">
        <v>0</v>
      </c>
      <c r="X5277">
        <v>0</v>
      </c>
      <c r="Y5277">
        <v>0</v>
      </c>
      <c r="Z5277">
        <v>0</v>
      </c>
    </row>
    <row r="5278" spans="1:26" x14ac:dyDescent="0.25">
      <c r="A5278">
        <v>2182206</v>
      </c>
      <c r="B5278">
        <v>1</v>
      </c>
      <c r="C5278" t="s">
        <v>76</v>
      </c>
      <c r="D5278" t="s">
        <v>92</v>
      </c>
      <c r="E5278" t="s">
        <v>181</v>
      </c>
      <c r="F5278" t="s">
        <v>15311</v>
      </c>
      <c r="G5278" t="s">
        <v>183</v>
      </c>
      <c r="H5278" t="s">
        <v>46</v>
      </c>
      <c r="I5278" t="s">
        <v>129</v>
      </c>
      <c r="J5278" t="s">
        <v>130</v>
      </c>
      <c r="K5278" t="s">
        <v>131</v>
      </c>
      <c r="L5278" t="s">
        <v>15312</v>
      </c>
      <c r="M5278" t="s">
        <v>15313</v>
      </c>
      <c r="N5278">
        <v>3.179166666</v>
      </c>
      <c r="O5278">
        <v>0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3.1791670000000001</v>
      </c>
      <c r="Y5278">
        <v>0</v>
      </c>
      <c r="Z5278">
        <v>0</v>
      </c>
    </row>
    <row r="5279" spans="1:26" x14ac:dyDescent="0.25">
      <c r="A5279">
        <v>2182207</v>
      </c>
      <c r="B5279">
        <v>1</v>
      </c>
      <c r="C5279" t="s">
        <v>77</v>
      </c>
      <c r="D5279" t="s">
        <v>118</v>
      </c>
      <c r="E5279" t="s">
        <v>186</v>
      </c>
      <c r="F5279" t="s">
        <v>6002</v>
      </c>
      <c r="G5279" t="s">
        <v>136</v>
      </c>
      <c r="H5279" t="s">
        <v>47</v>
      </c>
      <c r="I5279" t="s">
        <v>129</v>
      </c>
      <c r="J5279" t="s">
        <v>130</v>
      </c>
      <c r="K5279" t="s">
        <v>131</v>
      </c>
      <c r="L5279" t="s">
        <v>15314</v>
      </c>
      <c r="M5279" t="s">
        <v>15315</v>
      </c>
      <c r="N5279">
        <v>0.36305555499999997</v>
      </c>
      <c r="O5279">
        <v>52</v>
      </c>
      <c r="P5279">
        <v>6880</v>
      </c>
      <c r="Q5279">
        <v>0</v>
      </c>
      <c r="R5279">
        <v>0</v>
      </c>
      <c r="S5279">
        <v>0</v>
      </c>
      <c r="T5279">
        <v>0</v>
      </c>
      <c r="U5279">
        <v>18.878889000000001</v>
      </c>
      <c r="V5279">
        <v>2497.8222179999998</v>
      </c>
      <c r="W5279">
        <v>0</v>
      </c>
      <c r="X5279">
        <v>0</v>
      </c>
      <c r="Y5279">
        <v>0</v>
      </c>
      <c r="Z5279">
        <v>0</v>
      </c>
    </row>
    <row r="5280" spans="1:26" x14ac:dyDescent="0.25">
      <c r="A5280">
        <v>2182211</v>
      </c>
      <c r="B5280">
        <v>1</v>
      </c>
      <c r="C5280" t="s">
        <v>77</v>
      </c>
      <c r="D5280" t="s">
        <v>124</v>
      </c>
      <c r="E5280" t="s">
        <v>161</v>
      </c>
      <c r="F5280" t="s">
        <v>15316</v>
      </c>
      <c r="G5280" t="s">
        <v>259</v>
      </c>
      <c r="H5280" t="s">
        <v>46</v>
      </c>
      <c r="I5280" t="s">
        <v>129</v>
      </c>
      <c r="J5280" t="s">
        <v>130</v>
      </c>
      <c r="K5280" t="s">
        <v>131</v>
      </c>
      <c r="L5280" t="s">
        <v>15317</v>
      </c>
      <c r="M5280" t="s">
        <v>15318</v>
      </c>
      <c r="N5280">
        <v>2.4813888880000001</v>
      </c>
      <c r="O5280">
        <v>0</v>
      </c>
      <c r="P5280">
        <v>170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421.83611100000002</v>
      </c>
      <c r="W5280">
        <v>0</v>
      </c>
      <c r="X5280">
        <v>0</v>
      </c>
      <c r="Y5280">
        <v>0</v>
      </c>
      <c r="Z5280">
        <v>0</v>
      </c>
    </row>
    <row r="5281" spans="1:26" x14ac:dyDescent="0.25">
      <c r="A5281">
        <v>2182228</v>
      </c>
      <c r="B5281">
        <v>1</v>
      </c>
      <c r="C5281" t="s">
        <v>76</v>
      </c>
      <c r="D5281" t="s">
        <v>92</v>
      </c>
      <c r="E5281" t="s">
        <v>181</v>
      </c>
      <c r="F5281" t="s">
        <v>15319</v>
      </c>
      <c r="G5281" t="s">
        <v>183</v>
      </c>
      <c r="H5281" t="s">
        <v>46</v>
      </c>
      <c r="I5281" t="s">
        <v>129</v>
      </c>
      <c r="J5281" t="s">
        <v>130</v>
      </c>
      <c r="K5281" t="s">
        <v>131</v>
      </c>
      <c r="L5281" t="s">
        <v>15320</v>
      </c>
      <c r="M5281" t="s">
        <v>15321</v>
      </c>
      <c r="N5281">
        <v>6.3005555549999999</v>
      </c>
      <c r="O5281">
        <v>0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6.3005560000000003</v>
      </c>
      <c r="Y5281">
        <v>0</v>
      </c>
      <c r="Z5281">
        <v>0</v>
      </c>
    </row>
    <row r="5282" spans="1:26" x14ac:dyDescent="0.25">
      <c r="A5282">
        <v>2182208</v>
      </c>
      <c r="B5282">
        <v>1</v>
      </c>
      <c r="C5282" t="s">
        <v>76</v>
      </c>
      <c r="D5282" t="s">
        <v>88</v>
      </c>
      <c r="E5282" t="s">
        <v>126</v>
      </c>
      <c r="F5282" t="s">
        <v>15322</v>
      </c>
      <c r="G5282" t="s">
        <v>140</v>
      </c>
      <c r="H5282" t="s">
        <v>46</v>
      </c>
      <c r="I5282" t="s">
        <v>129</v>
      </c>
      <c r="J5282" t="s">
        <v>130</v>
      </c>
      <c r="K5282" t="s">
        <v>131</v>
      </c>
      <c r="L5282" t="s">
        <v>15323</v>
      </c>
      <c r="M5282" t="s">
        <v>15324</v>
      </c>
      <c r="N5282">
        <v>3.7344444440000002</v>
      </c>
      <c r="O5282">
        <v>0</v>
      </c>
      <c r="P5282">
        <v>46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171.78444400000001</v>
      </c>
      <c r="W5282">
        <v>0</v>
      </c>
      <c r="X5282">
        <v>0</v>
      </c>
      <c r="Y5282">
        <v>0</v>
      </c>
      <c r="Z5282">
        <v>0</v>
      </c>
    </row>
    <row r="5283" spans="1:26" x14ac:dyDescent="0.25">
      <c r="A5283">
        <v>2182210</v>
      </c>
      <c r="B5283">
        <v>1</v>
      </c>
      <c r="C5283" t="s">
        <v>76</v>
      </c>
      <c r="D5283" t="s">
        <v>106</v>
      </c>
      <c r="E5283" t="s">
        <v>181</v>
      </c>
      <c r="F5283" t="s">
        <v>15325</v>
      </c>
      <c r="G5283" t="s">
        <v>194</v>
      </c>
      <c r="H5283" t="s">
        <v>46</v>
      </c>
      <c r="I5283" t="s">
        <v>129</v>
      </c>
      <c r="J5283" t="s">
        <v>130</v>
      </c>
      <c r="K5283" t="s">
        <v>131</v>
      </c>
      <c r="L5283" t="s">
        <v>15326</v>
      </c>
      <c r="M5283" t="s">
        <v>15327</v>
      </c>
      <c r="N5283">
        <v>2.298333333</v>
      </c>
      <c r="O5283">
        <v>0</v>
      </c>
      <c r="P5283">
        <v>1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2.298333</v>
      </c>
      <c r="W5283">
        <v>0</v>
      </c>
      <c r="X5283">
        <v>0</v>
      </c>
      <c r="Y5283">
        <v>0</v>
      </c>
      <c r="Z5283">
        <v>0</v>
      </c>
    </row>
    <row r="5284" spans="1:26" x14ac:dyDescent="0.25">
      <c r="A5284">
        <v>2182222</v>
      </c>
      <c r="B5284">
        <v>1</v>
      </c>
      <c r="C5284" t="s">
        <v>76</v>
      </c>
      <c r="D5284" t="s">
        <v>78</v>
      </c>
      <c r="E5284" t="s">
        <v>181</v>
      </c>
      <c r="F5284" t="s">
        <v>15328</v>
      </c>
      <c r="G5284" t="s">
        <v>194</v>
      </c>
      <c r="H5284" t="s">
        <v>46</v>
      </c>
      <c r="I5284" t="s">
        <v>129</v>
      </c>
      <c r="J5284" t="s">
        <v>130</v>
      </c>
      <c r="K5284" t="s">
        <v>131</v>
      </c>
      <c r="L5284" t="s">
        <v>15329</v>
      </c>
      <c r="M5284" t="s">
        <v>15330</v>
      </c>
      <c r="N5284">
        <v>2.9525000000000001</v>
      </c>
      <c r="O5284">
        <v>0</v>
      </c>
      <c r="P5284">
        <v>1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2.9525000000000001</v>
      </c>
      <c r="W5284">
        <v>0</v>
      </c>
      <c r="X5284">
        <v>0</v>
      </c>
      <c r="Y5284">
        <v>0</v>
      </c>
      <c r="Z5284">
        <v>0</v>
      </c>
    </row>
    <row r="5285" spans="1:26" x14ac:dyDescent="0.25">
      <c r="A5285">
        <v>2182209</v>
      </c>
      <c r="B5285">
        <v>1</v>
      </c>
      <c r="C5285" t="s">
        <v>76</v>
      </c>
      <c r="D5285" t="s">
        <v>79</v>
      </c>
      <c r="E5285" t="s">
        <v>813</v>
      </c>
      <c r="F5285" t="s">
        <v>15331</v>
      </c>
      <c r="G5285" t="s">
        <v>201</v>
      </c>
      <c r="H5285" t="s">
        <v>47</v>
      </c>
      <c r="I5285" t="s">
        <v>129</v>
      </c>
      <c r="J5285" t="s">
        <v>130</v>
      </c>
      <c r="K5285" t="s">
        <v>131</v>
      </c>
      <c r="L5285" t="s">
        <v>15332</v>
      </c>
      <c r="M5285" t="s">
        <v>15333</v>
      </c>
      <c r="N5285">
        <v>0.185277777</v>
      </c>
      <c r="O5285">
        <v>117</v>
      </c>
      <c r="P5285">
        <v>1735</v>
      </c>
      <c r="Q5285">
        <v>0</v>
      </c>
      <c r="R5285">
        <v>0</v>
      </c>
      <c r="S5285">
        <v>0</v>
      </c>
      <c r="T5285">
        <v>0</v>
      </c>
      <c r="U5285">
        <v>21.677499999999998</v>
      </c>
      <c r="V5285">
        <v>321.45694300000002</v>
      </c>
      <c r="W5285">
        <v>0</v>
      </c>
      <c r="X5285">
        <v>0</v>
      </c>
      <c r="Y5285">
        <v>0</v>
      </c>
      <c r="Z5285">
        <v>0</v>
      </c>
    </row>
    <row r="5286" spans="1:26" x14ac:dyDescent="0.25">
      <c r="A5286">
        <v>2182214</v>
      </c>
      <c r="B5286">
        <v>1</v>
      </c>
      <c r="C5286" t="s">
        <v>76</v>
      </c>
      <c r="D5286" t="s">
        <v>105</v>
      </c>
      <c r="E5286" t="s">
        <v>126</v>
      </c>
      <c r="F5286" t="s">
        <v>15334</v>
      </c>
      <c r="G5286" t="s">
        <v>128</v>
      </c>
      <c r="H5286" t="s">
        <v>46</v>
      </c>
      <c r="I5286" t="s">
        <v>129</v>
      </c>
      <c r="J5286" t="s">
        <v>130</v>
      </c>
      <c r="K5286" t="s">
        <v>131</v>
      </c>
      <c r="L5286" t="s">
        <v>15335</v>
      </c>
      <c r="M5286" t="s">
        <v>15336</v>
      </c>
      <c r="N5286">
        <v>3.838333333</v>
      </c>
      <c r="O5286">
        <v>0</v>
      </c>
      <c r="P5286">
        <v>0</v>
      </c>
      <c r="Q5286">
        <v>0</v>
      </c>
      <c r="R5286">
        <v>174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667.87</v>
      </c>
      <c r="Y5286">
        <v>0</v>
      </c>
      <c r="Z5286">
        <v>0</v>
      </c>
    </row>
    <row r="5287" spans="1:26" x14ac:dyDescent="0.25">
      <c r="A5287">
        <v>2182235</v>
      </c>
      <c r="B5287">
        <v>1</v>
      </c>
      <c r="C5287" t="s">
        <v>76</v>
      </c>
      <c r="D5287" t="s">
        <v>94</v>
      </c>
      <c r="E5287" t="s">
        <v>181</v>
      </c>
      <c r="F5287" t="s">
        <v>15337</v>
      </c>
      <c r="G5287" t="s">
        <v>194</v>
      </c>
      <c r="H5287" t="s">
        <v>46</v>
      </c>
      <c r="I5287" t="s">
        <v>129</v>
      </c>
      <c r="J5287" t="s">
        <v>130</v>
      </c>
      <c r="K5287" t="s">
        <v>131</v>
      </c>
      <c r="L5287" t="s">
        <v>15338</v>
      </c>
      <c r="M5287" t="s">
        <v>15339</v>
      </c>
      <c r="N5287">
        <v>2.355</v>
      </c>
      <c r="O5287">
        <v>0</v>
      </c>
      <c r="P5287">
        <v>1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2.355</v>
      </c>
      <c r="W5287">
        <v>0</v>
      </c>
      <c r="X5287">
        <v>0</v>
      </c>
      <c r="Y5287">
        <v>0</v>
      </c>
      <c r="Z5287">
        <v>0</v>
      </c>
    </row>
    <row r="5288" spans="1:26" x14ac:dyDescent="0.25">
      <c r="A5288">
        <v>2182220</v>
      </c>
      <c r="B5288">
        <v>1</v>
      </c>
      <c r="C5288" t="s">
        <v>76</v>
      </c>
      <c r="D5288" t="s">
        <v>95</v>
      </c>
      <c r="E5288" t="s">
        <v>126</v>
      </c>
      <c r="F5288" t="s">
        <v>15340</v>
      </c>
      <c r="G5288" t="s">
        <v>140</v>
      </c>
      <c r="H5288" t="s">
        <v>46</v>
      </c>
      <c r="I5288" t="s">
        <v>129</v>
      </c>
      <c r="J5288" t="s">
        <v>130</v>
      </c>
      <c r="K5288" t="s">
        <v>131</v>
      </c>
      <c r="L5288" t="s">
        <v>15341</v>
      </c>
      <c r="M5288" t="s">
        <v>15342</v>
      </c>
      <c r="N5288">
        <v>1.7861111110000001</v>
      </c>
      <c r="O5288">
        <v>0</v>
      </c>
      <c r="P5288">
        <v>0</v>
      </c>
      <c r="Q5288">
        <v>0</v>
      </c>
      <c r="R5288">
        <v>57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101.808333</v>
      </c>
      <c r="Y5288">
        <v>0</v>
      </c>
      <c r="Z5288">
        <v>0</v>
      </c>
    </row>
    <row r="5289" spans="1:26" x14ac:dyDescent="0.25">
      <c r="A5289">
        <v>2182231</v>
      </c>
      <c r="B5289">
        <v>1</v>
      </c>
      <c r="C5289" t="s">
        <v>76</v>
      </c>
      <c r="D5289" t="s">
        <v>89</v>
      </c>
      <c r="E5289" t="s">
        <v>143</v>
      </c>
      <c r="F5289" t="s">
        <v>15343</v>
      </c>
      <c r="G5289" t="s">
        <v>4860</v>
      </c>
      <c r="H5289" t="s">
        <v>47</v>
      </c>
      <c r="I5289" t="s">
        <v>129</v>
      </c>
      <c r="J5289" t="s">
        <v>130</v>
      </c>
      <c r="K5289" t="s">
        <v>131</v>
      </c>
      <c r="L5289" t="s">
        <v>15344</v>
      </c>
      <c r="M5289" t="s">
        <v>15345</v>
      </c>
      <c r="N5289">
        <v>1.517222222</v>
      </c>
      <c r="O5289">
        <v>2</v>
      </c>
      <c r="P5289">
        <v>10</v>
      </c>
      <c r="Q5289">
        <v>0</v>
      </c>
      <c r="R5289">
        <v>0</v>
      </c>
      <c r="S5289">
        <v>0</v>
      </c>
      <c r="T5289">
        <v>0</v>
      </c>
      <c r="U5289">
        <v>3.0344440000000001</v>
      </c>
      <c r="V5289">
        <v>15.172222</v>
      </c>
      <c r="W5289">
        <v>0</v>
      </c>
      <c r="X5289">
        <v>0</v>
      </c>
      <c r="Y5289">
        <v>0</v>
      </c>
      <c r="Z5289">
        <v>0</v>
      </c>
    </row>
    <row r="5290" spans="1:26" x14ac:dyDescent="0.25">
      <c r="A5290">
        <v>2182221</v>
      </c>
      <c r="B5290">
        <v>1</v>
      </c>
      <c r="C5290" t="s">
        <v>76</v>
      </c>
      <c r="D5290" t="s">
        <v>99</v>
      </c>
      <c r="E5290" t="s">
        <v>181</v>
      </c>
      <c r="F5290" t="s">
        <v>15346</v>
      </c>
      <c r="G5290" t="s">
        <v>183</v>
      </c>
      <c r="H5290" t="s">
        <v>46</v>
      </c>
      <c r="I5290" t="s">
        <v>129</v>
      </c>
      <c r="J5290" t="s">
        <v>130</v>
      </c>
      <c r="K5290" t="s">
        <v>131</v>
      </c>
      <c r="L5290" t="s">
        <v>15347</v>
      </c>
      <c r="M5290" t="s">
        <v>15348</v>
      </c>
      <c r="N5290">
        <v>4.2249999999999996</v>
      </c>
      <c r="O5290">
        <v>0</v>
      </c>
      <c r="P5290">
        <v>1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4.2249999999999996</v>
      </c>
      <c r="W5290">
        <v>0</v>
      </c>
      <c r="X5290">
        <v>0</v>
      </c>
      <c r="Y5290">
        <v>0</v>
      </c>
      <c r="Z5290">
        <v>0</v>
      </c>
    </row>
    <row r="5291" spans="1:26" x14ac:dyDescent="0.25">
      <c r="A5291">
        <v>2182226</v>
      </c>
      <c r="B5291">
        <v>1</v>
      </c>
      <c r="C5291" t="s">
        <v>76</v>
      </c>
      <c r="D5291" t="s">
        <v>99</v>
      </c>
      <c r="E5291" t="s">
        <v>161</v>
      </c>
      <c r="F5291" t="s">
        <v>15349</v>
      </c>
      <c r="G5291" t="s">
        <v>402</v>
      </c>
      <c r="H5291" t="s">
        <v>46</v>
      </c>
      <c r="I5291" t="s">
        <v>129</v>
      </c>
      <c r="J5291" t="s">
        <v>130</v>
      </c>
      <c r="K5291" t="s">
        <v>131</v>
      </c>
      <c r="L5291" t="s">
        <v>15350</v>
      </c>
      <c r="M5291" t="s">
        <v>15351</v>
      </c>
      <c r="N5291">
        <v>0.61555555500000003</v>
      </c>
      <c r="O5291">
        <v>1</v>
      </c>
      <c r="P5291">
        <v>399</v>
      </c>
      <c r="Q5291">
        <v>0</v>
      </c>
      <c r="R5291">
        <v>0</v>
      </c>
      <c r="S5291">
        <v>0</v>
      </c>
      <c r="T5291">
        <v>0</v>
      </c>
      <c r="U5291">
        <v>0.61555599999999999</v>
      </c>
      <c r="V5291">
        <v>245.60666599999999</v>
      </c>
      <c r="W5291">
        <v>0</v>
      </c>
      <c r="X5291">
        <v>0</v>
      </c>
      <c r="Y5291">
        <v>0</v>
      </c>
      <c r="Z5291">
        <v>0</v>
      </c>
    </row>
    <row r="5292" spans="1:26" x14ac:dyDescent="0.25">
      <c r="A5292">
        <v>2182230</v>
      </c>
      <c r="B5292">
        <v>1</v>
      </c>
      <c r="C5292" t="s">
        <v>76</v>
      </c>
      <c r="D5292" t="s">
        <v>78</v>
      </c>
      <c r="E5292" t="s">
        <v>181</v>
      </c>
      <c r="F5292" t="s">
        <v>15352</v>
      </c>
      <c r="G5292" t="s">
        <v>287</v>
      </c>
      <c r="H5292" t="s">
        <v>46</v>
      </c>
      <c r="I5292" t="s">
        <v>129</v>
      </c>
      <c r="J5292" t="s">
        <v>130</v>
      </c>
      <c r="K5292" t="s">
        <v>131</v>
      </c>
      <c r="L5292" t="s">
        <v>15353</v>
      </c>
      <c r="M5292" t="s">
        <v>15354</v>
      </c>
      <c r="N5292">
        <v>2.9436111110000001</v>
      </c>
      <c r="O5292">
        <v>0</v>
      </c>
      <c r="P5292">
        <v>1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2.9436110000000002</v>
      </c>
      <c r="W5292">
        <v>0</v>
      </c>
      <c r="X5292">
        <v>0</v>
      </c>
      <c r="Y5292">
        <v>0</v>
      </c>
      <c r="Z5292">
        <v>0</v>
      </c>
    </row>
    <row r="5293" spans="1:26" x14ac:dyDescent="0.25">
      <c r="A5293">
        <v>2182234</v>
      </c>
      <c r="B5293">
        <v>1</v>
      </c>
      <c r="C5293" t="s">
        <v>76</v>
      </c>
      <c r="D5293" t="s">
        <v>83</v>
      </c>
      <c r="E5293" t="s">
        <v>126</v>
      </c>
      <c r="F5293" t="s">
        <v>15355</v>
      </c>
      <c r="G5293" t="s">
        <v>128</v>
      </c>
      <c r="H5293" t="s">
        <v>46</v>
      </c>
      <c r="I5293" t="s">
        <v>129</v>
      </c>
      <c r="J5293" t="s">
        <v>130</v>
      </c>
      <c r="K5293" t="s">
        <v>131</v>
      </c>
      <c r="L5293" t="s">
        <v>15356</v>
      </c>
      <c r="M5293" t="s">
        <v>15357</v>
      </c>
      <c r="N5293">
        <v>1.5847222219999999</v>
      </c>
      <c r="O5293">
        <v>0</v>
      </c>
      <c r="P5293">
        <v>2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3.1694439999999999</v>
      </c>
      <c r="W5293">
        <v>0</v>
      </c>
      <c r="X5293">
        <v>0</v>
      </c>
      <c r="Y5293">
        <v>0</v>
      </c>
      <c r="Z5293">
        <v>0</v>
      </c>
    </row>
    <row r="5294" spans="1:26" x14ac:dyDescent="0.25">
      <c r="A5294">
        <v>2182242</v>
      </c>
      <c r="B5294">
        <v>1</v>
      </c>
      <c r="C5294" t="s">
        <v>77</v>
      </c>
      <c r="D5294" t="s">
        <v>119</v>
      </c>
      <c r="E5294" t="s">
        <v>126</v>
      </c>
      <c r="F5294" t="s">
        <v>15358</v>
      </c>
      <c r="G5294" t="s">
        <v>128</v>
      </c>
      <c r="H5294" t="s">
        <v>46</v>
      </c>
      <c r="I5294" t="s">
        <v>129</v>
      </c>
      <c r="J5294" t="s">
        <v>130</v>
      </c>
      <c r="K5294" t="s">
        <v>131</v>
      </c>
      <c r="L5294" t="s">
        <v>15359</v>
      </c>
      <c r="M5294" t="s">
        <v>15360</v>
      </c>
      <c r="N5294">
        <v>2.7891666659999999</v>
      </c>
      <c r="O5294">
        <v>0</v>
      </c>
      <c r="P5294">
        <v>40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111.566667</v>
      </c>
      <c r="W5294">
        <v>0</v>
      </c>
      <c r="X5294">
        <v>0</v>
      </c>
      <c r="Y5294">
        <v>0</v>
      </c>
      <c r="Z5294">
        <v>0</v>
      </c>
    </row>
    <row r="5295" spans="1:26" x14ac:dyDescent="0.25">
      <c r="A5295">
        <v>2182243</v>
      </c>
      <c r="B5295">
        <v>1</v>
      </c>
      <c r="C5295" t="s">
        <v>76</v>
      </c>
      <c r="D5295" t="s">
        <v>99</v>
      </c>
      <c r="E5295" t="s">
        <v>134</v>
      </c>
      <c r="F5295" t="s">
        <v>15361</v>
      </c>
      <c r="G5295" t="s">
        <v>136</v>
      </c>
      <c r="H5295" t="s">
        <v>47</v>
      </c>
      <c r="I5295" t="s">
        <v>129</v>
      </c>
      <c r="J5295" t="s">
        <v>130</v>
      </c>
      <c r="K5295" t="s">
        <v>131</v>
      </c>
      <c r="L5295" t="s">
        <v>15362</v>
      </c>
      <c r="M5295" t="s">
        <v>15363</v>
      </c>
      <c r="N5295">
        <v>0.47833333300000003</v>
      </c>
      <c r="O5295">
        <v>18</v>
      </c>
      <c r="P5295">
        <v>27</v>
      </c>
      <c r="Q5295">
        <v>0</v>
      </c>
      <c r="R5295">
        <v>0</v>
      </c>
      <c r="S5295">
        <v>0</v>
      </c>
      <c r="T5295">
        <v>0</v>
      </c>
      <c r="U5295">
        <v>8.61</v>
      </c>
      <c r="V5295">
        <v>12.914999999999999</v>
      </c>
      <c r="W5295">
        <v>0</v>
      </c>
      <c r="X5295">
        <v>0</v>
      </c>
      <c r="Y5295">
        <v>0</v>
      </c>
      <c r="Z5295">
        <v>0</v>
      </c>
    </row>
    <row r="5296" spans="1:26" x14ac:dyDescent="0.25">
      <c r="A5296">
        <v>2182347</v>
      </c>
      <c r="B5296">
        <v>1</v>
      </c>
      <c r="C5296" t="s">
        <v>76</v>
      </c>
      <c r="D5296" t="s">
        <v>99</v>
      </c>
      <c r="E5296" t="s">
        <v>134</v>
      </c>
      <c r="F5296" t="s">
        <v>15364</v>
      </c>
      <c r="G5296" t="s">
        <v>136</v>
      </c>
      <c r="H5296" t="s">
        <v>47</v>
      </c>
      <c r="I5296" t="s">
        <v>129</v>
      </c>
      <c r="J5296" t="s">
        <v>130</v>
      </c>
      <c r="K5296" t="s">
        <v>131</v>
      </c>
      <c r="L5296" t="s">
        <v>15365</v>
      </c>
      <c r="M5296" t="s">
        <v>15366</v>
      </c>
      <c r="N5296">
        <v>3.0419444439999999</v>
      </c>
      <c r="O5296">
        <v>25</v>
      </c>
      <c r="P5296">
        <v>4</v>
      </c>
      <c r="Q5296">
        <v>0</v>
      </c>
      <c r="R5296">
        <v>0</v>
      </c>
      <c r="S5296">
        <v>0</v>
      </c>
      <c r="T5296">
        <v>0</v>
      </c>
      <c r="U5296">
        <v>76.048610999999994</v>
      </c>
      <c r="V5296">
        <v>12.167778</v>
      </c>
      <c r="W5296">
        <v>0</v>
      </c>
      <c r="X5296">
        <v>0</v>
      </c>
      <c r="Y5296">
        <v>0</v>
      </c>
      <c r="Z5296">
        <v>0</v>
      </c>
    </row>
    <row r="5297" spans="1:26" x14ac:dyDescent="0.25">
      <c r="A5297">
        <v>2182241</v>
      </c>
      <c r="B5297">
        <v>1</v>
      </c>
      <c r="C5297" t="s">
        <v>76</v>
      </c>
      <c r="D5297" t="s">
        <v>93</v>
      </c>
      <c r="E5297" t="s">
        <v>181</v>
      </c>
      <c r="F5297" t="s">
        <v>15367</v>
      </c>
      <c r="G5297" t="s">
        <v>194</v>
      </c>
      <c r="H5297" t="s">
        <v>46</v>
      </c>
      <c r="I5297" t="s">
        <v>129</v>
      </c>
      <c r="J5297" t="s">
        <v>130</v>
      </c>
      <c r="K5297" t="s">
        <v>131</v>
      </c>
      <c r="L5297" t="s">
        <v>15368</v>
      </c>
      <c r="M5297" t="s">
        <v>15369</v>
      </c>
      <c r="N5297">
        <v>2.1686111110000001</v>
      </c>
      <c r="O5297">
        <v>0</v>
      </c>
      <c r="P5297">
        <v>1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2.1686109999999998</v>
      </c>
      <c r="W5297">
        <v>0</v>
      </c>
      <c r="X5297">
        <v>0</v>
      </c>
      <c r="Y5297">
        <v>0</v>
      </c>
      <c r="Z5297">
        <v>0</v>
      </c>
    </row>
    <row r="5298" spans="1:26" x14ac:dyDescent="0.25">
      <c r="A5298">
        <v>2182253</v>
      </c>
      <c r="B5298">
        <v>1</v>
      </c>
      <c r="C5298" t="s">
        <v>77</v>
      </c>
      <c r="D5298" t="s">
        <v>112</v>
      </c>
      <c r="E5298" t="s">
        <v>126</v>
      </c>
      <c r="F5298" t="s">
        <v>15370</v>
      </c>
      <c r="G5298" t="s">
        <v>128</v>
      </c>
      <c r="H5298" t="s">
        <v>46</v>
      </c>
      <c r="I5298" t="s">
        <v>129</v>
      </c>
      <c r="J5298" t="s">
        <v>130</v>
      </c>
      <c r="K5298" t="s">
        <v>131</v>
      </c>
      <c r="L5298" t="s">
        <v>15371</v>
      </c>
      <c r="M5298" t="s">
        <v>15372</v>
      </c>
      <c r="N5298">
        <v>3.8388888880000001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36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138.19999999999999</v>
      </c>
    </row>
    <row r="5299" spans="1:26" x14ac:dyDescent="0.25">
      <c r="A5299">
        <v>2182239</v>
      </c>
      <c r="B5299">
        <v>1</v>
      </c>
      <c r="C5299" t="s">
        <v>76</v>
      </c>
      <c r="D5299" t="s">
        <v>87</v>
      </c>
      <c r="E5299" t="s">
        <v>186</v>
      </c>
      <c r="F5299" t="s">
        <v>15373</v>
      </c>
      <c r="G5299" t="s">
        <v>136</v>
      </c>
      <c r="H5299" t="s">
        <v>47</v>
      </c>
      <c r="I5299" t="s">
        <v>129</v>
      </c>
      <c r="J5299" t="s">
        <v>130</v>
      </c>
      <c r="K5299" t="s">
        <v>131</v>
      </c>
      <c r="L5299" t="s">
        <v>15374</v>
      </c>
      <c r="M5299" t="s">
        <v>15375</v>
      </c>
      <c r="N5299">
        <v>0.2</v>
      </c>
      <c r="O5299">
        <v>0</v>
      </c>
      <c r="P5299">
        <v>0</v>
      </c>
      <c r="Q5299">
        <v>100</v>
      </c>
      <c r="R5299">
        <v>488</v>
      </c>
      <c r="S5299">
        <v>0</v>
      </c>
      <c r="T5299">
        <v>0</v>
      </c>
      <c r="U5299">
        <v>0</v>
      </c>
      <c r="V5299">
        <v>0</v>
      </c>
      <c r="W5299">
        <v>20</v>
      </c>
      <c r="X5299">
        <v>97.6</v>
      </c>
      <c r="Y5299">
        <v>0</v>
      </c>
      <c r="Z5299">
        <v>0</v>
      </c>
    </row>
    <row r="5300" spans="1:26" x14ac:dyDescent="0.25">
      <c r="A5300">
        <v>2182252</v>
      </c>
      <c r="B5300">
        <v>1</v>
      </c>
      <c r="C5300" t="s">
        <v>76</v>
      </c>
      <c r="D5300" t="s">
        <v>85</v>
      </c>
      <c r="E5300" t="s">
        <v>181</v>
      </c>
      <c r="F5300" t="s">
        <v>15376</v>
      </c>
      <c r="G5300" t="s">
        <v>183</v>
      </c>
      <c r="H5300" t="s">
        <v>46</v>
      </c>
      <c r="I5300" t="s">
        <v>129</v>
      </c>
      <c r="J5300" t="s">
        <v>130</v>
      </c>
      <c r="K5300" t="s">
        <v>131</v>
      </c>
      <c r="L5300" t="s">
        <v>15377</v>
      </c>
      <c r="M5300" t="s">
        <v>15378</v>
      </c>
      <c r="N5300">
        <v>7.3147222220000003</v>
      </c>
      <c r="O5300">
        <v>0</v>
      </c>
      <c r="P5300">
        <v>1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7.3147219999999997</v>
      </c>
      <c r="W5300">
        <v>0</v>
      </c>
      <c r="X5300">
        <v>0</v>
      </c>
      <c r="Y5300">
        <v>0</v>
      </c>
      <c r="Z5300">
        <v>0</v>
      </c>
    </row>
    <row r="5301" spans="1:26" x14ac:dyDescent="0.25">
      <c r="A5301">
        <v>2182258</v>
      </c>
      <c r="B5301">
        <v>1</v>
      </c>
      <c r="C5301" t="s">
        <v>77</v>
      </c>
      <c r="D5301" t="s">
        <v>116</v>
      </c>
      <c r="E5301" t="s">
        <v>181</v>
      </c>
      <c r="F5301" t="s">
        <v>15379</v>
      </c>
      <c r="G5301" t="s">
        <v>1384</v>
      </c>
      <c r="H5301" t="s">
        <v>46</v>
      </c>
      <c r="I5301" t="s">
        <v>129</v>
      </c>
      <c r="J5301" t="s">
        <v>130</v>
      </c>
      <c r="K5301" t="s">
        <v>131</v>
      </c>
      <c r="L5301" t="s">
        <v>15380</v>
      </c>
      <c r="M5301" t="s">
        <v>15381</v>
      </c>
      <c r="N5301">
        <v>1.4375</v>
      </c>
      <c r="O5301">
        <v>0</v>
      </c>
      <c r="P5301">
        <v>8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11.5</v>
      </c>
      <c r="W5301">
        <v>0</v>
      </c>
      <c r="X5301">
        <v>0</v>
      </c>
      <c r="Y5301">
        <v>0</v>
      </c>
      <c r="Z5301">
        <v>0</v>
      </c>
    </row>
    <row r="5302" spans="1:26" x14ac:dyDescent="0.25">
      <c r="A5302">
        <v>2182256</v>
      </c>
      <c r="B5302">
        <v>1</v>
      </c>
      <c r="C5302" t="s">
        <v>77</v>
      </c>
      <c r="D5302" t="s">
        <v>116</v>
      </c>
      <c r="E5302" t="s">
        <v>134</v>
      </c>
      <c r="F5302" t="s">
        <v>8824</v>
      </c>
      <c r="G5302" t="s">
        <v>136</v>
      </c>
      <c r="H5302" t="s">
        <v>47</v>
      </c>
      <c r="I5302" t="s">
        <v>129</v>
      </c>
      <c r="J5302" t="s">
        <v>130</v>
      </c>
      <c r="K5302" t="s">
        <v>131</v>
      </c>
      <c r="L5302" t="s">
        <v>15382</v>
      </c>
      <c r="M5302" t="s">
        <v>15383</v>
      </c>
      <c r="N5302">
        <v>0.454166666</v>
      </c>
      <c r="O5302">
        <v>85</v>
      </c>
      <c r="P5302">
        <v>100</v>
      </c>
      <c r="Q5302">
        <v>0</v>
      </c>
      <c r="R5302">
        <v>0</v>
      </c>
      <c r="S5302">
        <v>0</v>
      </c>
      <c r="T5302">
        <v>0</v>
      </c>
      <c r="U5302">
        <v>38.604166999999997</v>
      </c>
      <c r="V5302">
        <v>45.416666999999997</v>
      </c>
      <c r="W5302">
        <v>0</v>
      </c>
      <c r="X5302">
        <v>0</v>
      </c>
      <c r="Y5302">
        <v>0</v>
      </c>
      <c r="Z5302">
        <v>0</v>
      </c>
    </row>
    <row r="5303" spans="1:26" x14ac:dyDescent="0.25">
      <c r="A5303">
        <v>2182259</v>
      </c>
      <c r="B5303">
        <v>1</v>
      </c>
      <c r="C5303" t="s">
        <v>77</v>
      </c>
      <c r="D5303" t="s">
        <v>114</v>
      </c>
      <c r="E5303" t="s">
        <v>134</v>
      </c>
      <c r="F5303" t="s">
        <v>6761</v>
      </c>
      <c r="G5303" t="s">
        <v>136</v>
      </c>
      <c r="H5303" t="s">
        <v>47</v>
      </c>
      <c r="I5303" t="s">
        <v>129</v>
      </c>
      <c r="J5303" t="s">
        <v>130</v>
      </c>
      <c r="K5303" t="s">
        <v>131</v>
      </c>
      <c r="L5303" t="s">
        <v>15384</v>
      </c>
      <c r="M5303" t="s">
        <v>15385</v>
      </c>
      <c r="N5303">
        <v>0.84055555500000001</v>
      </c>
      <c r="O5303">
        <v>2</v>
      </c>
      <c r="P5303">
        <v>52</v>
      </c>
      <c r="Q5303">
        <v>0</v>
      </c>
      <c r="R5303">
        <v>0</v>
      </c>
      <c r="S5303">
        <v>0</v>
      </c>
      <c r="T5303">
        <v>0</v>
      </c>
      <c r="U5303">
        <v>1.681111</v>
      </c>
      <c r="V5303">
        <v>43.708888999999999</v>
      </c>
      <c r="W5303">
        <v>0</v>
      </c>
      <c r="X5303">
        <v>0</v>
      </c>
      <c r="Y5303">
        <v>0</v>
      </c>
      <c r="Z5303">
        <v>0</v>
      </c>
    </row>
    <row r="5304" spans="1:26" x14ac:dyDescent="0.25">
      <c r="A5304">
        <v>2182273</v>
      </c>
      <c r="B5304">
        <v>1</v>
      </c>
      <c r="C5304" t="s">
        <v>77</v>
      </c>
      <c r="D5304" t="s">
        <v>123</v>
      </c>
      <c r="E5304" t="s">
        <v>126</v>
      </c>
      <c r="F5304" t="s">
        <v>15386</v>
      </c>
      <c r="G5304" t="s">
        <v>671</v>
      </c>
      <c r="H5304" t="s">
        <v>46</v>
      </c>
      <c r="I5304" t="s">
        <v>129</v>
      </c>
      <c r="J5304" t="s">
        <v>130</v>
      </c>
      <c r="K5304" t="s">
        <v>131</v>
      </c>
      <c r="L5304" t="s">
        <v>15387</v>
      </c>
      <c r="M5304" t="s">
        <v>15388</v>
      </c>
      <c r="N5304">
        <v>4.7177777770000002</v>
      </c>
      <c r="O5304">
        <v>0</v>
      </c>
      <c r="P5304">
        <v>19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89.637777999999997</v>
      </c>
      <c r="W5304">
        <v>0</v>
      </c>
      <c r="X5304">
        <v>0</v>
      </c>
      <c r="Y5304">
        <v>0</v>
      </c>
      <c r="Z5304">
        <v>0</v>
      </c>
    </row>
    <row r="5305" spans="1:26" x14ac:dyDescent="0.25">
      <c r="A5305">
        <v>2182268</v>
      </c>
      <c r="B5305">
        <v>1</v>
      </c>
      <c r="C5305" t="s">
        <v>76</v>
      </c>
      <c r="D5305" t="s">
        <v>93</v>
      </c>
      <c r="E5305" t="s">
        <v>181</v>
      </c>
      <c r="F5305" t="s">
        <v>15389</v>
      </c>
      <c r="G5305" t="s">
        <v>194</v>
      </c>
      <c r="H5305" t="s">
        <v>46</v>
      </c>
      <c r="I5305" t="s">
        <v>129</v>
      </c>
      <c r="J5305" t="s">
        <v>130</v>
      </c>
      <c r="K5305" t="s">
        <v>131</v>
      </c>
      <c r="L5305" t="s">
        <v>15390</v>
      </c>
      <c r="M5305" t="s">
        <v>15391</v>
      </c>
      <c r="N5305">
        <v>2.3255555550000002</v>
      </c>
      <c r="O5305">
        <v>0</v>
      </c>
      <c r="P5305">
        <v>1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2.3255560000000002</v>
      </c>
      <c r="W5305">
        <v>0</v>
      </c>
      <c r="X5305">
        <v>0</v>
      </c>
      <c r="Y5305">
        <v>0</v>
      </c>
      <c r="Z5305">
        <v>0</v>
      </c>
    </row>
    <row r="5306" spans="1:26" x14ac:dyDescent="0.25">
      <c r="A5306">
        <v>2182276</v>
      </c>
      <c r="B5306">
        <v>1</v>
      </c>
      <c r="C5306" t="s">
        <v>76</v>
      </c>
      <c r="D5306" t="s">
        <v>95</v>
      </c>
      <c r="E5306" t="s">
        <v>181</v>
      </c>
      <c r="F5306" t="s">
        <v>15392</v>
      </c>
      <c r="G5306" t="s">
        <v>194</v>
      </c>
      <c r="H5306" t="s">
        <v>46</v>
      </c>
      <c r="I5306" t="s">
        <v>129</v>
      </c>
      <c r="J5306" t="s">
        <v>130</v>
      </c>
      <c r="K5306" t="s">
        <v>131</v>
      </c>
      <c r="L5306" t="s">
        <v>15393</v>
      </c>
      <c r="M5306" t="s">
        <v>15394</v>
      </c>
      <c r="N5306">
        <v>2.227222222</v>
      </c>
      <c r="O5306">
        <v>0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2.2272219999999998</v>
      </c>
      <c r="Y5306">
        <v>0</v>
      </c>
      <c r="Z5306">
        <v>0</v>
      </c>
    </row>
    <row r="5307" spans="1:26" x14ac:dyDescent="0.25">
      <c r="A5307">
        <v>2182278</v>
      </c>
      <c r="B5307">
        <v>1</v>
      </c>
      <c r="C5307" t="s">
        <v>76</v>
      </c>
      <c r="D5307" t="s">
        <v>99</v>
      </c>
      <c r="E5307" t="s">
        <v>134</v>
      </c>
      <c r="F5307" t="s">
        <v>15361</v>
      </c>
      <c r="G5307" t="s">
        <v>136</v>
      </c>
      <c r="H5307" t="s">
        <v>47</v>
      </c>
      <c r="I5307" t="s">
        <v>129</v>
      </c>
      <c r="J5307" t="s">
        <v>130</v>
      </c>
      <c r="K5307" t="s">
        <v>131</v>
      </c>
      <c r="L5307" t="s">
        <v>15395</v>
      </c>
      <c r="M5307" t="s">
        <v>15396</v>
      </c>
      <c r="N5307">
        <v>2.9483333329999999</v>
      </c>
      <c r="O5307">
        <v>18</v>
      </c>
      <c r="P5307">
        <v>27</v>
      </c>
      <c r="Q5307">
        <v>0</v>
      </c>
      <c r="R5307">
        <v>0</v>
      </c>
      <c r="S5307">
        <v>0</v>
      </c>
      <c r="T5307">
        <v>0</v>
      </c>
      <c r="U5307">
        <v>53.07</v>
      </c>
      <c r="V5307">
        <v>79.605000000000004</v>
      </c>
      <c r="W5307">
        <v>0</v>
      </c>
      <c r="X5307">
        <v>0</v>
      </c>
      <c r="Y5307">
        <v>0</v>
      </c>
      <c r="Z5307">
        <v>0</v>
      </c>
    </row>
    <row r="5308" spans="1:26" x14ac:dyDescent="0.25">
      <c r="A5308">
        <v>2182286</v>
      </c>
      <c r="B5308">
        <v>1</v>
      </c>
      <c r="C5308" t="s">
        <v>76</v>
      </c>
      <c r="D5308" t="s">
        <v>83</v>
      </c>
      <c r="E5308" t="s">
        <v>181</v>
      </c>
      <c r="F5308" t="s">
        <v>15397</v>
      </c>
      <c r="G5308" t="s">
        <v>194</v>
      </c>
      <c r="H5308" t="s">
        <v>46</v>
      </c>
      <c r="I5308" t="s">
        <v>129</v>
      </c>
      <c r="J5308" t="s">
        <v>130</v>
      </c>
      <c r="K5308" t="s">
        <v>131</v>
      </c>
      <c r="L5308" t="s">
        <v>15398</v>
      </c>
      <c r="M5308" t="s">
        <v>15399</v>
      </c>
      <c r="N5308">
        <v>2.1258333330000001</v>
      </c>
      <c r="O5308">
        <v>0</v>
      </c>
      <c r="P5308">
        <v>1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2.1258330000000001</v>
      </c>
      <c r="W5308">
        <v>0</v>
      </c>
      <c r="X5308">
        <v>0</v>
      </c>
      <c r="Y5308">
        <v>0</v>
      </c>
      <c r="Z5308">
        <v>0</v>
      </c>
    </row>
    <row r="5309" spans="1:26" x14ac:dyDescent="0.25">
      <c r="A5309">
        <v>2182291</v>
      </c>
      <c r="B5309">
        <v>1</v>
      </c>
      <c r="C5309" t="s">
        <v>77</v>
      </c>
      <c r="D5309" t="s">
        <v>118</v>
      </c>
      <c r="E5309" t="s">
        <v>181</v>
      </c>
      <c r="F5309" t="s">
        <v>15400</v>
      </c>
      <c r="G5309" t="s">
        <v>636</v>
      </c>
      <c r="H5309" t="s">
        <v>46</v>
      </c>
      <c r="I5309" t="s">
        <v>129</v>
      </c>
      <c r="J5309" t="s">
        <v>130</v>
      </c>
      <c r="K5309" t="s">
        <v>131</v>
      </c>
      <c r="L5309" t="s">
        <v>15401</v>
      </c>
      <c r="M5309" t="s">
        <v>15402</v>
      </c>
      <c r="N5309">
        <v>2.7002777770000002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2.700278</v>
      </c>
      <c r="W5309">
        <v>0</v>
      </c>
      <c r="X5309">
        <v>0</v>
      </c>
      <c r="Y5309">
        <v>0</v>
      </c>
      <c r="Z5309">
        <v>0</v>
      </c>
    </row>
    <row r="5310" spans="1:26" x14ac:dyDescent="0.25">
      <c r="A5310">
        <v>2182282</v>
      </c>
      <c r="B5310">
        <v>1</v>
      </c>
      <c r="C5310" t="s">
        <v>77</v>
      </c>
      <c r="D5310" t="s">
        <v>118</v>
      </c>
      <c r="E5310" t="s">
        <v>126</v>
      </c>
      <c r="F5310" t="s">
        <v>7388</v>
      </c>
      <c r="G5310" t="s">
        <v>128</v>
      </c>
      <c r="H5310" t="s">
        <v>46</v>
      </c>
      <c r="I5310" t="s">
        <v>129</v>
      </c>
      <c r="J5310" t="s">
        <v>130</v>
      </c>
      <c r="K5310" t="s">
        <v>131</v>
      </c>
      <c r="L5310" t="s">
        <v>15403</v>
      </c>
      <c r="M5310" t="s">
        <v>15404</v>
      </c>
      <c r="N5310">
        <v>0.79583333300000003</v>
      </c>
      <c r="O5310">
        <v>0</v>
      </c>
      <c r="P5310">
        <v>86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68.441666999999995</v>
      </c>
      <c r="W5310">
        <v>0</v>
      </c>
      <c r="X5310">
        <v>0</v>
      </c>
      <c r="Y5310">
        <v>0</v>
      </c>
      <c r="Z5310">
        <v>0</v>
      </c>
    </row>
    <row r="5311" spans="1:26" x14ac:dyDescent="0.25">
      <c r="A5311">
        <v>2182277</v>
      </c>
      <c r="B5311">
        <v>1</v>
      </c>
      <c r="C5311" t="s">
        <v>77</v>
      </c>
      <c r="D5311" t="s">
        <v>124</v>
      </c>
      <c r="E5311" t="s">
        <v>181</v>
      </c>
      <c r="F5311" t="s">
        <v>15405</v>
      </c>
      <c r="G5311" t="s">
        <v>183</v>
      </c>
      <c r="H5311" t="s">
        <v>46</v>
      </c>
      <c r="I5311" t="s">
        <v>129</v>
      </c>
      <c r="J5311" t="s">
        <v>130</v>
      </c>
      <c r="K5311" t="s">
        <v>131</v>
      </c>
      <c r="L5311" t="s">
        <v>15406</v>
      </c>
      <c r="M5311" t="s">
        <v>15407</v>
      </c>
      <c r="N5311">
        <v>4.6408333329999998</v>
      </c>
      <c r="O5311">
        <v>0</v>
      </c>
      <c r="P5311">
        <v>5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23.204167000000002</v>
      </c>
      <c r="W5311">
        <v>0</v>
      </c>
      <c r="X5311">
        <v>0</v>
      </c>
      <c r="Y5311">
        <v>0</v>
      </c>
      <c r="Z5311">
        <v>0</v>
      </c>
    </row>
    <row r="5312" spans="1:26" x14ac:dyDescent="0.25">
      <c r="A5312">
        <v>2182134</v>
      </c>
      <c r="B5312">
        <v>1</v>
      </c>
      <c r="C5312" t="s">
        <v>76</v>
      </c>
      <c r="D5312" t="s">
        <v>84</v>
      </c>
      <c r="E5312" t="s">
        <v>126</v>
      </c>
      <c r="F5312" t="s">
        <v>14755</v>
      </c>
      <c r="G5312" t="s">
        <v>269</v>
      </c>
      <c r="H5312" t="s">
        <v>46</v>
      </c>
      <c r="I5312" t="s">
        <v>129</v>
      </c>
      <c r="J5312" t="s">
        <v>130</v>
      </c>
      <c r="K5312" t="s">
        <v>131</v>
      </c>
      <c r="L5312" t="s">
        <v>15408</v>
      </c>
      <c r="M5312" t="s">
        <v>15409</v>
      </c>
      <c r="N5312">
        <v>1.6975</v>
      </c>
      <c r="O5312">
        <v>0</v>
      </c>
      <c r="P5312">
        <v>51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86.572500000000005</v>
      </c>
      <c r="W5312">
        <v>0</v>
      </c>
      <c r="X5312">
        <v>0</v>
      </c>
      <c r="Y5312">
        <v>0</v>
      </c>
      <c r="Z5312">
        <v>0</v>
      </c>
    </row>
    <row r="5313" spans="1:26" x14ac:dyDescent="0.25">
      <c r="A5313">
        <v>2182280</v>
      </c>
      <c r="B5313">
        <v>1</v>
      </c>
      <c r="C5313" t="s">
        <v>76</v>
      </c>
      <c r="D5313" t="s">
        <v>101</v>
      </c>
      <c r="E5313" t="s">
        <v>718</v>
      </c>
      <c r="F5313" t="s">
        <v>15410</v>
      </c>
      <c r="G5313" t="s">
        <v>269</v>
      </c>
      <c r="H5313" t="s">
        <v>46</v>
      </c>
      <c r="I5313" t="s">
        <v>129</v>
      </c>
      <c r="J5313" t="s">
        <v>130</v>
      </c>
      <c r="K5313" t="s">
        <v>131</v>
      </c>
      <c r="L5313" t="s">
        <v>15408</v>
      </c>
      <c r="M5313" t="s">
        <v>15411</v>
      </c>
      <c r="N5313">
        <v>1.856666666</v>
      </c>
      <c r="O5313">
        <v>0</v>
      </c>
      <c r="P5313">
        <v>36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66.84</v>
      </c>
      <c r="W5313">
        <v>0</v>
      </c>
      <c r="X5313">
        <v>0</v>
      </c>
      <c r="Y5313">
        <v>0</v>
      </c>
      <c r="Z5313">
        <v>0</v>
      </c>
    </row>
    <row r="5314" spans="1:26" x14ac:dyDescent="0.25">
      <c r="A5314">
        <v>2182283</v>
      </c>
      <c r="B5314">
        <v>1</v>
      </c>
      <c r="C5314" t="s">
        <v>76</v>
      </c>
      <c r="D5314" t="s">
        <v>87</v>
      </c>
      <c r="E5314" t="s">
        <v>186</v>
      </c>
      <c r="F5314" t="s">
        <v>3060</v>
      </c>
      <c r="G5314" t="s">
        <v>136</v>
      </c>
      <c r="H5314" t="s">
        <v>47</v>
      </c>
      <c r="I5314" t="s">
        <v>129</v>
      </c>
      <c r="J5314" t="s">
        <v>130</v>
      </c>
      <c r="K5314" t="s">
        <v>131</v>
      </c>
      <c r="L5314" t="s">
        <v>15412</v>
      </c>
      <c r="M5314" t="s">
        <v>15413</v>
      </c>
      <c r="N5314">
        <v>0.72444444399999997</v>
      </c>
      <c r="O5314">
        <v>0</v>
      </c>
      <c r="P5314">
        <v>0</v>
      </c>
      <c r="Q5314">
        <v>8</v>
      </c>
      <c r="R5314">
        <v>1</v>
      </c>
      <c r="S5314">
        <v>0</v>
      </c>
      <c r="T5314">
        <v>0</v>
      </c>
      <c r="U5314">
        <v>0</v>
      </c>
      <c r="V5314">
        <v>0</v>
      </c>
      <c r="W5314">
        <v>5.7955560000000004</v>
      </c>
      <c r="X5314">
        <v>0.72444399999999998</v>
      </c>
      <c r="Y5314">
        <v>0</v>
      </c>
      <c r="Z5314">
        <v>0</v>
      </c>
    </row>
    <row r="5315" spans="1:26" x14ac:dyDescent="0.25">
      <c r="A5315">
        <v>2182287</v>
      </c>
      <c r="B5315">
        <v>1</v>
      </c>
      <c r="C5315" t="s">
        <v>76</v>
      </c>
      <c r="D5315" t="s">
        <v>106</v>
      </c>
      <c r="E5315" t="s">
        <v>181</v>
      </c>
      <c r="F5315" t="s">
        <v>15414</v>
      </c>
      <c r="G5315" t="s">
        <v>163</v>
      </c>
      <c r="H5315" t="s">
        <v>46</v>
      </c>
      <c r="I5315" t="s">
        <v>129</v>
      </c>
      <c r="J5315" t="s">
        <v>130</v>
      </c>
      <c r="K5315" t="s">
        <v>131</v>
      </c>
      <c r="L5315" t="s">
        <v>15415</v>
      </c>
      <c r="M5315" t="s">
        <v>15416</v>
      </c>
      <c r="N5315">
        <v>7.5716666659999996</v>
      </c>
      <c r="O5315">
        <v>0</v>
      </c>
      <c r="P5315">
        <v>1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7.5716669999999997</v>
      </c>
      <c r="W5315">
        <v>0</v>
      </c>
      <c r="X5315">
        <v>0</v>
      </c>
      <c r="Y5315">
        <v>0</v>
      </c>
      <c r="Z5315">
        <v>0</v>
      </c>
    </row>
    <row r="5316" spans="1:26" x14ac:dyDescent="0.25">
      <c r="A5316">
        <v>2182289</v>
      </c>
      <c r="B5316">
        <v>1</v>
      </c>
      <c r="C5316" t="s">
        <v>77</v>
      </c>
      <c r="D5316" t="s">
        <v>116</v>
      </c>
      <c r="E5316" t="s">
        <v>186</v>
      </c>
      <c r="F5316" t="s">
        <v>347</v>
      </c>
      <c r="G5316" t="s">
        <v>136</v>
      </c>
      <c r="H5316" t="s">
        <v>47</v>
      </c>
      <c r="I5316" t="s">
        <v>283</v>
      </c>
      <c r="J5316" t="s">
        <v>130</v>
      </c>
      <c r="K5316" t="s">
        <v>131</v>
      </c>
      <c r="L5316" t="s">
        <v>15417</v>
      </c>
      <c r="M5316" t="s">
        <v>15418</v>
      </c>
      <c r="N5316">
        <v>1.1111111E-2</v>
      </c>
      <c r="O5316">
        <v>172</v>
      </c>
      <c r="P5316">
        <v>2306</v>
      </c>
      <c r="Q5316">
        <v>0</v>
      </c>
      <c r="R5316">
        <v>0</v>
      </c>
      <c r="S5316">
        <v>23</v>
      </c>
      <c r="T5316">
        <v>235</v>
      </c>
      <c r="U5316">
        <v>1.911111</v>
      </c>
      <c r="V5316">
        <v>25.622222000000001</v>
      </c>
      <c r="W5316">
        <v>0</v>
      </c>
      <c r="X5316">
        <v>0</v>
      </c>
      <c r="Y5316">
        <v>0.25555600000000001</v>
      </c>
      <c r="Z5316">
        <v>2.6111110000000002</v>
      </c>
    </row>
    <row r="5317" spans="1:26" x14ac:dyDescent="0.25">
      <c r="A5317">
        <v>2182293</v>
      </c>
      <c r="B5317">
        <v>1</v>
      </c>
      <c r="C5317" t="s">
        <v>76</v>
      </c>
      <c r="D5317" t="s">
        <v>87</v>
      </c>
      <c r="E5317" t="s">
        <v>143</v>
      </c>
      <c r="F5317" t="s">
        <v>9434</v>
      </c>
      <c r="G5317" t="s">
        <v>145</v>
      </c>
      <c r="H5317" t="s">
        <v>47</v>
      </c>
      <c r="I5317" t="s">
        <v>129</v>
      </c>
      <c r="J5317" t="s">
        <v>130</v>
      </c>
      <c r="K5317" t="s">
        <v>131</v>
      </c>
      <c r="L5317" t="s">
        <v>15419</v>
      </c>
      <c r="M5317" t="s">
        <v>15420</v>
      </c>
      <c r="N5317">
        <v>0.37388888799999997</v>
      </c>
      <c r="O5317">
        <v>0</v>
      </c>
      <c r="P5317">
        <v>0</v>
      </c>
      <c r="Q5317">
        <v>0</v>
      </c>
      <c r="R5317">
        <v>27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10.095000000000001</v>
      </c>
      <c r="Y5317">
        <v>0</v>
      </c>
      <c r="Z5317">
        <v>0</v>
      </c>
    </row>
    <row r="5318" spans="1:26" x14ac:dyDescent="0.25">
      <c r="A5318">
        <v>2182274</v>
      </c>
      <c r="B5318">
        <v>1</v>
      </c>
      <c r="C5318" t="s">
        <v>76</v>
      </c>
      <c r="D5318" t="s">
        <v>89</v>
      </c>
      <c r="E5318" t="s">
        <v>143</v>
      </c>
      <c r="F5318" t="s">
        <v>15421</v>
      </c>
      <c r="G5318" t="s">
        <v>636</v>
      </c>
      <c r="H5318" t="s">
        <v>47</v>
      </c>
      <c r="I5318" t="s">
        <v>129</v>
      </c>
      <c r="J5318" t="s">
        <v>15</v>
      </c>
      <c r="K5318" t="s">
        <v>131</v>
      </c>
      <c r="L5318" t="s">
        <v>15422</v>
      </c>
      <c r="M5318" t="s">
        <v>15423</v>
      </c>
      <c r="N5318">
        <v>1.295833333</v>
      </c>
      <c r="O5318">
        <v>2</v>
      </c>
      <c r="P5318">
        <v>10</v>
      </c>
      <c r="Q5318">
        <v>0</v>
      </c>
      <c r="R5318">
        <v>0</v>
      </c>
      <c r="S5318">
        <v>0</v>
      </c>
      <c r="T5318">
        <v>0</v>
      </c>
      <c r="U5318">
        <v>2.5916670000000002</v>
      </c>
      <c r="V5318">
        <v>12.958333</v>
      </c>
      <c r="W5318">
        <v>0</v>
      </c>
      <c r="X5318">
        <v>0</v>
      </c>
      <c r="Y5318">
        <v>0</v>
      </c>
      <c r="Z5318">
        <v>0</v>
      </c>
    </row>
    <row r="5319" spans="1:26" x14ac:dyDescent="0.25">
      <c r="A5319">
        <v>2182300</v>
      </c>
      <c r="B5319">
        <v>1</v>
      </c>
      <c r="C5319" t="s">
        <v>76</v>
      </c>
      <c r="D5319" t="s">
        <v>102</v>
      </c>
      <c r="E5319" t="s">
        <v>143</v>
      </c>
      <c r="F5319" t="s">
        <v>15424</v>
      </c>
      <c r="G5319" t="s">
        <v>279</v>
      </c>
      <c r="H5319" t="s">
        <v>47</v>
      </c>
      <c r="I5319" t="s">
        <v>129</v>
      </c>
      <c r="J5319" t="s">
        <v>130</v>
      </c>
      <c r="K5319" t="s">
        <v>131</v>
      </c>
      <c r="L5319" t="s">
        <v>15425</v>
      </c>
      <c r="M5319" t="s">
        <v>15426</v>
      </c>
      <c r="N5319">
        <v>1.7369444439999999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31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53.845278</v>
      </c>
    </row>
    <row r="5320" spans="1:26" x14ac:dyDescent="0.25">
      <c r="A5320">
        <v>2182418</v>
      </c>
      <c r="B5320">
        <v>1</v>
      </c>
      <c r="C5320" t="s">
        <v>76</v>
      </c>
      <c r="D5320" t="s">
        <v>78</v>
      </c>
      <c r="E5320" t="s">
        <v>126</v>
      </c>
      <c r="F5320" t="s">
        <v>4881</v>
      </c>
      <c r="G5320" t="s">
        <v>128</v>
      </c>
      <c r="H5320" t="s">
        <v>46</v>
      </c>
      <c r="I5320" t="s">
        <v>129</v>
      </c>
      <c r="J5320" t="s">
        <v>130</v>
      </c>
      <c r="K5320" t="s">
        <v>131</v>
      </c>
      <c r="L5320" t="s">
        <v>15427</v>
      </c>
      <c r="M5320" t="s">
        <v>15428</v>
      </c>
      <c r="N5320">
        <v>5.2313888879999997</v>
      </c>
      <c r="O5320">
        <v>0</v>
      </c>
      <c r="P5320">
        <v>154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805.63388899999995</v>
      </c>
      <c r="W5320">
        <v>0</v>
      </c>
      <c r="X5320">
        <v>0</v>
      </c>
      <c r="Y5320">
        <v>0</v>
      </c>
      <c r="Z5320">
        <v>0</v>
      </c>
    </row>
    <row r="5321" spans="1:26" x14ac:dyDescent="0.25">
      <c r="A5321">
        <v>2182298</v>
      </c>
      <c r="B5321">
        <v>1</v>
      </c>
      <c r="C5321" t="s">
        <v>76</v>
      </c>
      <c r="D5321" t="s">
        <v>97</v>
      </c>
      <c r="E5321" t="s">
        <v>143</v>
      </c>
      <c r="F5321" t="s">
        <v>15429</v>
      </c>
      <c r="G5321" t="s">
        <v>279</v>
      </c>
      <c r="H5321" t="s">
        <v>47</v>
      </c>
      <c r="I5321" t="s">
        <v>129</v>
      </c>
      <c r="J5321" t="s">
        <v>130</v>
      </c>
      <c r="K5321" t="s">
        <v>131</v>
      </c>
      <c r="L5321" t="s">
        <v>15430</v>
      </c>
      <c r="M5321" t="s">
        <v>15431</v>
      </c>
      <c r="N5321">
        <v>0.35499999999999998</v>
      </c>
      <c r="O5321">
        <v>1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0.35499999999999998</v>
      </c>
      <c r="V5321">
        <v>0</v>
      </c>
      <c r="W5321">
        <v>0</v>
      </c>
      <c r="X5321">
        <v>0</v>
      </c>
      <c r="Y5321">
        <v>0</v>
      </c>
      <c r="Z5321">
        <v>0</v>
      </c>
    </row>
    <row r="5322" spans="1:26" x14ac:dyDescent="0.25">
      <c r="A5322">
        <v>2182299</v>
      </c>
      <c r="B5322">
        <v>1</v>
      </c>
      <c r="C5322" t="s">
        <v>77</v>
      </c>
      <c r="D5322" t="s">
        <v>118</v>
      </c>
      <c r="E5322" t="s">
        <v>181</v>
      </c>
      <c r="F5322" t="s">
        <v>15432</v>
      </c>
      <c r="G5322" t="s">
        <v>194</v>
      </c>
      <c r="H5322" t="s">
        <v>46</v>
      </c>
      <c r="I5322" t="s">
        <v>129</v>
      </c>
      <c r="J5322" t="s">
        <v>130</v>
      </c>
      <c r="K5322" t="s">
        <v>131</v>
      </c>
      <c r="L5322" t="s">
        <v>15433</v>
      </c>
      <c r="M5322" t="s">
        <v>15434</v>
      </c>
      <c r="N5322">
        <v>0.85</v>
      </c>
      <c r="O5322">
        <v>0</v>
      </c>
      <c r="P5322">
        <v>3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2.5499999999999998</v>
      </c>
      <c r="W5322">
        <v>0</v>
      </c>
      <c r="X5322">
        <v>0</v>
      </c>
      <c r="Y5322">
        <v>0</v>
      </c>
      <c r="Z5322">
        <v>0</v>
      </c>
    </row>
    <row r="5323" spans="1:26" x14ac:dyDescent="0.25">
      <c r="A5323">
        <v>2182301</v>
      </c>
      <c r="B5323">
        <v>1</v>
      </c>
      <c r="C5323" t="s">
        <v>77</v>
      </c>
      <c r="D5323" t="s">
        <v>118</v>
      </c>
      <c r="E5323" t="s">
        <v>143</v>
      </c>
      <c r="F5323" t="s">
        <v>11988</v>
      </c>
      <c r="G5323" t="s">
        <v>145</v>
      </c>
      <c r="H5323" t="s">
        <v>47</v>
      </c>
      <c r="I5323" t="s">
        <v>129</v>
      </c>
      <c r="J5323" t="s">
        <v>130</v>
      </c>
      <c r="K5323" t="s">
        <v>131</v>
      </c>
      <c r="L5323" t="s">
        <v>15435</v>
      </c>
      <c r="M5323" t="s">
        <v>15436</v>
      </c>
      <c r="N5323">
        <v>1.4850000000000001</v>
      </c>
      <c r="O5323">
        <v>0</v>
      </c>
      <c r="P5323">
        <v>0</v>
      </c>
      <c r="Q5323">
        <v>0</v>
      </c>
      <c r="R5323">
        <v>0</v>
      </c>
      <c r="S5323">
        <v>6</v>
      </c>
      <c r="T5323">
        <v>180</v>
      </c>
      <c r="U5323">
        <v>0</v>
      </c>
      <c r="V5323">
        <v>0</v>
      </c>
      <c r="W5323">
        <v>0</v>
      </c>
      <c r="X5323">
        <v>0</v>
      </c>
      <c r="Y5323">
        <v>8.91</v>
      </c>
      <c r="Z5323">
        <v>267.3</v>
      </c>
    </row>
    <row r="5324" spans="1:26" x14ac:dyDescent="0.25">
      <c r="A5324">
        <v>2182302</v>
      </c>
      <c r="B5324">
        <v>1</v>
      </c>
      <c r="C5324" t="s">
        <v>76</v>
      </c>
      <c r="D5324" t="s">
        <v>84</v>
      </c>
      <c r="E5324" t="s">
        <v>181</v>
      </c>
      <c r="F5324" t="s">
        <v>15437</v>
      </c>
      <c r="G5324" t="s">
        <v>287</v>
      </c>
      <c r="H5324" t="s">
        <v>46</v>
      </c>
      <c r="I5324" t="s">
        <v>129</v>
      </c>
      <c r="J5324" t="s">
        <v>130</v>
      </c>
      <c r="K5324" t="s">
        <v>131</v>
      </c>
      <c r="L5324" t="s">
        <v>15438</v>
      </c>
      <c r="M5324" t="s">
        <v>15439</v>
      </c>
      <c r="N5324">
        <v>4.6916666659999997</v>
      </c>
      <c r="O5324">
        <v>0</v>
      </c>
      <c r="P5324">
        <v>32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150.13333299999999</v>
      </c>
      <c r="W5324">
        <v>0</v>
      </c>
      <c r="X5324">
        <v>0</v>
      </c>
      <c r="Y5324">
        <v>0</v>
      </c>
      <c r="Z5324">
        <v>0</v>
      </c>
    </row>
    <row r="5325" spans="1:26" x14ac:dyDescent="0.25">
      <c r="A5325">
        <v>2182313</v>
      </c>
      <c r="B5325">
        <v>1</v>
      </c>
      <c r="C5325" t="s">
        <v>77</v>
      </c>
      <c r="D5325" t="s">
        <v>112</v>
      </c>
      <c r="E5325" t="s">
        <v>186</v>
      </c>
      <c r="F5325" t="s">
        <v>15440</v>
      </c>
      <c r="G5325" t="s">
        <v>136</v>
      </c>
      <c r="H5325" t="s">
        <v>47</v>
      </c>
      <c r="I5325" t="s">
        <v>129</v>
      </c>
      <c r="J5325" t="s">
        <v>130</v>
      </c>
      <c r="K5325" t="s">
        <v>131</v>
      </c>
      <c r="L5325" t="s">
        <v>15441</v>
      </c>
      <c r="M5325" t="s">
        <v>15442</v>
      </c>
      <c r="N5325">
        <v>0.54972222199999998</v>
      </c>
      <c r="O5325">
        <v>0</v>
      </c>
      <c r="P5325">
        <v>0</v>
      </c>
      <c r="Q5325">
        <v>20</v>
      </c>
      <c r="R5325">
        <v>29</v>
      </c>
      <c r="S5325">
        <v>47</v>
      </c>
      <c r="T5325">
        <v>773</v>
      </c>
      <c r="U5325">
        <v>0</v>
      </c>
      <c r="V5325">
        <v>0</v>
      </c>
      <c r="W5325">
        <v>10.994444</v>
      </c>
      <c r="X5325">
        <v>15.941943999999999</v>
      </c>
      <c r="Y5325">
        <v>25.836943999999999</v>
      </c>
      <c r="Z5325">
        <v>424.93527799999998</v>
      </c>
    </row>
    <row r="5326" spans="1:26" x14ac:dyDescent="0.25">
      <c r="A5326">
        <v>2182304</v>
      </c>
      <c r="B5326">
        <v>1</v>
      </c>
      <c r="C5326" t="s">
        <v>77</v>
      </c>
      <c r="D5326" t="s">
        <v>109</v>
      </c>
      <c r="E5326" t="s">
        <v>161</v>
      </c>
      <c r="F5326" t="s">
        <v>15443</v>
      </c>
      <c r="G5326" t="s">
        <v>6674</v>
      </c>
      <c r="H5326" t="s">
        <v>46</v>
      </c>
      <c r="I5326" t="s">
        <v>129</v>
      </c>
      <c r="J5326" t="s">
        <v>130</v>
      </c>
      <c r="K5326" t="s">
        <v>131</v>
      </c>
      <c r="L5326" t="s">
        <v>15444</v>
      </c>
      <c r="M5326" t="s">
        <v>15445</v>
      </c>
      <c r="N5326">
        <v>2.6625000000000001</v>
      </c>
      <c r="O5326">
        <v>1</v>
      </c>
      <c r="P5326">
        <v>169</v>
      </c>
      <c r="Q5326">
        <v>0</v>
      </c>
      <c r="R5326">
        <v>0</v>
      </c>
      <c r="S5326">
        <v>0</v>
      </c>
      <c r="T5326">
        <v>0</v>
      </c>
      <c r="U5326">
        <v>2.6625000000000001</v>
      </c>
      <c r="V5326">
        <v>449.96249999999998</v>
      </c>
      <c r="W5326">
        <v>0</v>
      </c>
      <c r="X5326">
        <v>0</v>
      </c>
      <c r="Y5326">
        <v>0</v>
      </c>
      <c r="Z5326">
        <v>0</v>
      </c>
    </row>
    <row r="5327" spans="1:26" x14ac:dyDescent="0.25">
      <c r="A5327">
        <v>2182317</v>
      </c>
      <c r="B5327">
        <v>1</v>
      </c>
      <c r="C5327" t="s">
        <v>76</v>
      </c>
      <c r="D5327" t="s">
        <v>79</v>
      </c>
      <c r="E5327" t="s">
        <v>143</v>
      </c>
      <c r="F5327" t="s">
        <v>15446</v>
      </c>
      <c r="G5327" t="s">
        <v>136</v>
      </c>
      <c r="H5327" t="s">
        <v>47</v>
      </c>
      <c r="I5327" t="s">
        <v>129</v>
      </c>
      <c r="J5327" t="s">
        <v>130</v>
      </c>
      <c r="K5327" t="s">
        <v>131</v>
      </c>
      <c r="L5327" t="s">
        <v>15447</v>
      </c>
      <c r="M5327" t="s">
        <v>15448</v>
      </c>
      <c r="N5327">
        <v>1.0608333329999999</v>
      </c>
      <c r="O5327">
        <v>2</v>
      </c>
      <c r="P5327">
        <v>193</v>
      </c>
      <c r="Q5327">
        <v>0</v>
      </c>
      <c r="R5327">
        <v>0</v>
      </c>
      <c r="S5327">
        <v>0</v>
      </c>
      <c r="T5327">
        <v>0</v>
      </c>
      <c r="U5327">
        <v>2.121667</v>
      </c>
      <c r="V5327">
        <v>204.74083300000001</v>
      </c>
      <c r="W5327">
        <v>0</v>
      </c>
      <c r="X5327">
        <v>0</v>
      </c>
      <c r="Y5327">
        <v>0</v>
      </c>
      <c r="Z5327">
        <v>0</v>
      </c>
    </row>
    <row r="5328" spans="1:26" x14ac:dyDescent="0.25">
      <c r="A5328">
        <v>2182312</v>
      </c>
      <c r="B5328">
        <v>1</v>
      </c>
      <c r="C5328" t="s">
        <v>77</v>
      </c>
      <c r="D5328" t="s">
        <v>119</v>
      </c>
      <c r="E5328" t="s">
        <v>161</v>
      </c>
      <c r="F5328" t="s">
        <v>15449</v>
      </c>
      <c r="G5328" t="s">
        <v>402</v>
      </c>
      <c r="H5328" t="s">
        <v>46</v>
      </c>
      <c r="I5328" t="s">
        <v>129</v>
      </c>
      <c r="J5328" t="s">
        <v>130</v>
      </c>
      <c r="K5328" t="s">
        <v>131</v>
      </c>
      <c r="L5328" t="s">
        <v>15450</v>
      </c>
      <c r="M5328" t="s">
        <v>15451</v>
      </c>
      <c r="N5328">
        <v>0.24916666600000001</v>
      </c>
      <c r="O5328">
        <v>1</v>
      </c>
      <c r="P5328">
        <v>72</v>
      </c>
      <c r="Q5328">
        <v>0</v>
      </c>
      <c r="R5328">
        <v>0</v>
      </c>
      <c r="S5328">
        <v>0</v>
      </c>
      <c r="T5328">
        <v>0</v>
      </c>
      <c r="U5328">
        <v>0.249167</v>
      </c>
      <c r="V5328">
        <v>17.940000000000001</v>
      </c>
      <c r="W5328">
        <v>0</v>
      </c>
      <c r="X5328">
        <v>0</v>
      </c>
      <c r="Y5328">
        <v>0</v>
      </c>
      <c r="Z5328">
        <v>0</v>
      </c>
    </row>
    <row r="5329" spans="1:26" x14ac:dyDescent="0.25">
      <c r="A5329">
        <v>2182311</v>
      </c>
      <c r="B5329">
        <v>1</v>
      </c>
      <c r="C5329" t="s">
        <v>77</v>
      </c>
      <c r="D5329" t="s">
        <v>118</v>
      </c>
      <c r="E5329" t="s">
        <v>143</v>
      </c>
      <c r="F5329" t="s">
        <v>15452</v>
      </c>
      <c r="G5329" t="s">
        <v>136</v>
      </c>
      <c r="H5329" t="s">
        <v>47</v>
      </c>
      <c r="I5329" t="s">
        <v>129</v>
      </c>
      <c r="J5329" t="s">
        <v>130</v>
      </c>
      <c r="K5329" t="s">
        <v>131</v>
      </c>
      <c r="L5329" t="s">
        <v>15453</v>
      </c>
      <c r="M5329" t="s">
        <v>15454</v>
      </c>
      <c r="N5329">
        <v>9.4444444000000002E-2</v>
      </c>
      <c r="O5329">
        <v>19</v>
      </c>
      <c r="P5329">
        <v>309</v>
      </c>
      <c r="Q5329">
        <v>0</v>
      </c>
      <c r="R5329">
        <v>0</v>
      </c>
      <c r="S5329">
        <v>15</v>
      </c>
      <c r="T5329">
        <v>678</v>
      </c>
      <c r="U5329">
        <v>1.7944439999999999</v>
      </c>
      <c r="V5329">
        <v>29.183333000000001</v>
      </c>
      <c r="W5329">
        <v>0</v>
      </c>
      <c r="X5329">
        <v>0</v>
      </c>
      <c r="Y5329">
        <v>1.4166669999999999</v>
      </c>
      <c r="Z5329">
        <v>64.033332999999999</v>
      </c>
    </row>
    <row r="5330" spans="1:26" x14ac:dyDescent="0.25">
      <c r="A5330">
        <v>2182336</v>
      </c>
      <c r="B5330">
        <v>1</v>
      </c>
      <c r="C5330" t="s">
        <v>76</v>
      </c>
      <c r="D5330" t="s">
        <v>78</v>
      </c>
      <c r="E5330" t="s">
        <v>181</v>
      </c>
      <c r="F5330" t="s">
        <v>15455</v>
      </c>
      <c r="G5330" t="s">
        <v>194</v>
      </c>
      <c r="H5330" t="s">
        <v>46</v>
      </c>
      <c r="I5330" t="s">
        <v>129</v>
      </c>
      <c r="J5330" t="s">
        <v>130</v>
      </c>
      <c r="K5330" t="s">
        <v>131</v>
      </c>
      <c r="L5330" t="s">
        <v>15456</v>
      </c>
      <c r="M5330" t="s">
        <v>15457</v>
      </c>
      <c r="N5330">
        <v>5.0430555549999996</v>
      </c>
      <c r="O5330">
        <v>0</v>
      </c>
      <c r="P5330">
        <v>1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5.043056</v>
      </c>
      <c r="W5330">
        <v>0</v>
      </c>
      <c r="X5330">
        <v>0</v>
      </c>
      <c r="Y5330">
        <v>0</v>
      </c>
      <c r="Z5330">
        <v>0</v>
      </c>
    </row>
    <row r="5331" spans="1:26" x14ac:dyDescent="0.25">
      <c r="A5331">
        <v>2182332</v>
      </c>
      <c r="B5331">
        <v>1</v>
      </c>
      <c r="C5331" t="s">
        <v>76</v>
      </c>
      <c r="D5331" t="s">
        <v>102</v>
      </c>
      <c r="E5331" t="s">
        <v>181</v>
      </c>
      <c r="F5331" t="s">
        <v>15458</v>
      </c>
      <c r="G5331" t="s">
        <v>194</v>
      </c>
      <c r="H5331" t="s">
        <v>46</v>
      </c>
      <c r="I5331" t="s">
        <v>129</v>
      </c>
      <c r="J5331" t="s">
        <v>130</v>
      </c>
      <c r="K5331" t="s">
        <v>131</v>
      </c>
      <c r="L5331" t="s">
        <v>15459</v>
      </c>
      <c r="M5331" t="s">
        <v>15460</v>
      </c>
      <c r="N5331">
        <v>1.723333333</v>
      </c>
      <c r="O5331">
        <v>0</v>
      </c>
      <c r="P5331">
        <v>1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1.723333</v>
      </c>
      <c r="W5331">
        <v>0</v>
      </c>
      <c r="X5331">
        <v>0</v>
      </c>
      <c r="Y5331">
        <v>0</v>
      </c>
      <c r="Z5331">
        <v>0</v>
      </c>
    </row>
    <row r="5332" spans="1:26" x14ac:dyDescent="0.25">
      <c r="A5332">
        <v>2182319</v>
      </c>
      <c r="B5332">
        <v>1</v>
      </c>
      <c r="C5332" t="s">
        <v>76</v>
      </c>
      <c r="D5332" t="s">
        <v>90</v>
      </c>
      <c r="E5332" t="s">
        <v>181</v>
      </c>
      <c r="F5332" t="s">
        <v>15461</v>
      </c>
      <c r="G5332" t="s">
        <v>194</v>
      </c>
      <c r="H5332" t="s">
        <v>46</v>
      </c>
      <c r="I5332" t="s">
        <v>129</v>
      </c>
      <c r="J5332" t="s">
        <v>130</v>
      </c>
      <c r="K5332" t="s">
        <v>131</v>
      </c>
      <c r="L5332" t="s">
        <v>15462</v>
      </c>
      <c r="M5332" t="s">
        <v>15463</v>
      </c>
      <c r="N5332">
        <v>3.2250000000000001</v>
      </c>
      <c r="O5332">
        <v>0</v>
      </c>
      <c r="P5332">
        <v>1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3.2250000000000001</v>
      </c>
      <c r="W5332">
        <v>0</v>
      </c>
      <c r="X5332">
        <v>0</v>
      </c>
      <c r="Y5332">
        <v>0</v>
      </c>
      <c r="Z5332">
        <v>0</v>
      </c>
    </row>
    <row r="5333" spans="1:26" x14ac:dyDescent="0.25">
      <c r="A5333">
        <v>2182324</v>
      </c>
      <c r="B5333">
        <v>1</v>
      </c>
      <c r="C5333" t="s">
        <v>76</v>
      </c>
      <c r="D5333" t="s">
        <v>88</v>
      </c>
      <c r="E5333" t="s">
        <v>181</v>
      </c>
      <c r="F5333" t="s">
        <v>15464</v>
      </c>
      <c r="G5333" t="s">
        <v>194</v>
      </c>
      <c r="H5333" t="s">
        <v>46</v>
      </c>
      <c r="I5333" t="s">
        <v>129</v>
      </c>
      <c r="J5333" t="s">
        <v>130</v>
      </c>
      <c r="K5333" t="s">
        <v>131</v>
      </c>
      <c r="L5333" t="s">
        <v>15465</v>
      </c>
      <c r="M5333" t="s">
        <v>15466</v>
      </c>
      <c r="N5333">
        <v>4.3230555549999998</v>
      </c>
      <c r="O5333">
        <v>0</v>
      </c>
      <c r="P5333">
        <v>1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4.3230560000000002</v>
      </c>
      <c r="W5333">
        <v>0</v>
      </c>
      <c r="X5333">
        <v>0</v>
      </c>
      <c r="Y5333">
        <v>0</v>
      </c>
      <c r="Z5333">
        <v>0</v>
      </c>
    </row>
    <row r="5334" spans="1:26" x14ac:dyDescent="0.25">
      <c r="A5334">
        <v>2182321</v>
      </c>
      <c r="B5334">
        <v>1</v>
      </c>
      <c r="C5334" t="s">
        <v>76</v>
      </c>
      <c r="D5334" t="s">
        <v>92</v>
      </c>
      <c r="E5334" t="s">
        <v>181</v>
      </c>
      <c r="F5334" t="s">
        <v>15467</v>
      </c>
      <c r="G5334" t="s">
        <v>183</v>
      </c>
      <c r="H5334" t="s">
        <v>46</v>
      </c>
      <c r="I5334" t="s">
        <v>129</v>
      </c>
      <c r="J5334" t="s">
        <v>130</v>
      </c>
      <c r="K5334" t="s">
        <v>131</v>
      </c>
      <c r="L5334" t="s">
        <v>15468</v>
      </c>
      <c r="M5334" t="s">
        <v>15469</v>
      </c>
      <c r="N5334">
        <v>4.6025</v>
      </c>
      <c r="O5334">
        <v>0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4.6025</v>
      </c>
      <c r="Y5334">
        <v>0</v>
      </c>
      <c r="Z5334">
        <v>0</v>
      </c>
    </row>
    <row r="5335" spans="1:26" x14ac:dyDescent="0.25">
      <c r="A5335">
        <v>2182325</v>
      </c>
      <c r="B5335">
        <v>1</v>
      </c>
      <c r="C5335" t="s">
        <v>76</v>
      </c>
      <c r="D5335" t="s">
        <v>86</v>
      </c>
      <c r="E5335" t="s">
        <v>181</v>
      </c>
      <c r="F5335" t="s">
        <v>15470</v>
      </c>
      <c r="G5335" t="s">
        <v>194</v>
      </c>
      <c r="H5335" t="s">
        <v>46</v>
      </c>
      <c r="I5335" t="s">
        <v>129</v>
      </c>
      <c r="J5335" t="s">
        <v>130</v>
      </c>
      <c r="K5335" t="s">
        <v>131</v>
      </c>
      <c r="L5335" t="s">
        <v>15471</v>
      </c>
      <c r="M5335" t="s">
        <v>15472</v>
      </c>
      <c r="N5335">
        <v>4.9752777769999996</v>
      </c>
      <c r="O5335">
        <v>0</v>
      </c>
      <c r="P5335">
        <v>1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4.9752780000000003</v>
      </c>
      <c r="W5335">
        <v>0</v>
      </c>
      <c r="X5335">
        <v>0</v>
      </c>
      <c r="Y5335">
        <v>0</v>
      </c>
      <c r="Z5335">
        <v>0</v>
      </c>
    </row>
    <row r="5336" spans="1:26" x14ac:dyDescent="0.25">
      <c r="A5336">
        <v>2182331</v>
      </c>
      <c r="B5336">
        <v>1</v>
      </c>
      <c r="C5336" t="s">
        <v>77</v>
      </c>
      <c r="D5336" t="s">
        <v>119</v>
      </c>
      <c r="E5336" t="s">
        <v>126</v>
      </c>
      <c r="F5336" t="s">
        <v>15473</v>
      </c>
      <c r="G5336" t="s">
        <v>128</v>
      </c>
      <c r="H5336" t="s">
        <v>46</v>
      </c>
      <c r="I5336" t="s">
        <v>129</v>
      </c>
      <c r="J5336" t="s">
        <v>130</v>
      </c>
      <c r="K5336" t="s">
        <v>131</v>
      </c>
      <c r="L5336" t="s">
        <v>15474</v>
      </c>
      <c r="M5336" t="s">
        <v>15475</v>
      </c>
      <c r="N5336">
        <v>5.8180555549999999</v>
      </c>
      <c r="O5336">
        <v>0</v>
      </c>
      <c r="P5336">
        <v>14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81.452777999999995</v>
      </c>
      <c r="W5336">
        <v>0</v>
      </c>
      <c r="X5336">
        <v>0</v>
      </c>
      <c r="Y5336">
        <v>0</v>
      </c>
      <c r="Z5336">
        <v>0</v>
      </c>
    </row>
    <row r="5337" spans="1:26" x14ac:dyDescent="0.25">
      <c r="A5337">
        <v>2182328</v>
      </c>
      <c r="B5337">
        <v>1</v>
      </c>
      <c r="C5337" t="s">
        <v>77</v>
      </c>
      <c r="D5337" t="s">
        <v>123</v>
      </c>
      <c r="E5337" t="s">
        <v>134</v>
      </c>
      <c r="F5337" t="s">
        <v>15476</v>
      </c>
      <c r="G5337" t="s">
        <v>136</v>
      </c>
      <c r="H5337" t="s">
        <v>47</v>
      </c>
      <c r="I5337" t="s">
        <v>129</v>
      </c>
      <c r="J5337" t="s">
        <v>130</v>
      </c>
      <c r="K5337" t="s">
        <v>131</v>
      </c>
      <c r="L5337" t="s">
        <v>15477</v>
      </c>
      <c r="M5337" t="s">
        <v>15478</v>
      </c>
      <c r="N5337">
        <v>0.46555555500000001</v>
      </c>
      <c r="O5337">
        <v>23</v>
      </c>
      <c r="P5337">
        <v>22</v>
      </c>
      <c r="Q5337">
        <v>0</v>
      </c>
      <c r="R5337">
        <v>0</v>
      </c>
      <c r="S5337">
        <v>0</v>
      </c>
      <c r="T5337">
        <v>0</v>
      </c>
      <c r="U5337">
        <v>10.707777999999999</v>
      </c>
      <c r="V5337">
        <v>10.242222</v>
      </c>
      <c r="W5337">
        <v>0</v>
      </c>
      <c r="X5337">
        <v>0</v>
      </c>
      <c r="Y5337">
        <v>0</v>
      </c>
      <c r="Z5337">
        <v>0</v>
      </c>
    </row>
    <row r="5338" spans="1:26" x14ac:dyDescent="0.25">
      <c r="A5338">
        <v>2182329</v>
      </c>
      <c r="B5338">
        <v>1</v>
      </c>
      <c r="C5338" t="s">
        <v>76</v>
      </c>
      <c r="D5338" t="s">
        <v>101</v>
      </c>
      <c r="E5338" t="s">
        <v>181</v>
      </c>
      <c r="F5338" t="s">
        <v>15479</v>
      </c>
      <c r="G5338" t="s">
        <v>287</v>
      </c>
      <c r="H5338" t="s">
        <v>46</v>
      </c>
      <c r="I5338" t="s">
        <v>129</v>
      </c>
      <c r="J5338" t="s">
        <v>130</v>
      </c>
      <c r="K5338" t="s">
        <v>131</v>
      </c>
      <c r="L5338" t="s">
        <v>15480</v>
      </c>
      <c r="M5338" t="s">
        <v>15481</v>
      </c>
      <c r="N5338">
        <v>0.63472222199999995</v>
      </c>
      <c r="O5338">
        <v>0</v>
      </c>
      <c r="P5338">
        <v>4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2.5388890000000002</v>
      </c>
      <c r="W5338">
        <v>0</v>
      </c>
      <c r="X5338">
        <v>0</v>
      </c>
      <c r="Y5338">
        <v>0</v>
      </c>
      <c r="Z5338">
        <v>0</v>
      </c>
    </row>
    <row r="5339" spans="1:26" x14ac:dyDescent="0.25">
      <c r="A5339">
        <v>2182335</v>
      </c>
      <c r="B5339">
        <v>1</v>
      </c>
      <c r="C5339" t="s">
        <v>76</v>
      </c>
      <c r="D5339" t="s">
        <v>99</v>
      </c>
      <c r="E5339" t="s">
        <v>181</v>
      </c>
      <c r="F5339" t="s">
        <v>15482</v>
      </c>
      <c r="G5339" t="s">
        <v>194</v>
      </c>
      <c r="H5339" t="s">
        <v>46</v>
      </c>
      <c r="I5339" t="s">
        <v>129</v>
      </c>
      <c r="J5339" t="s">
        <v>130</v>
      </c>
      <c r="K5339" t="s">
        <v>131</v>
      </c>
      <c r="L5339" t="s">
        <v>15483</v>
      </c>
      <c r="M5339" t="s">
        <v>15484</v>
      </c>
      <c r="N5339">
        <v>1.6105555549999999</v>
      </c>
      <c r="O5339">
        <v>0</v>
      </c>
      <c r="P5339">
        <v>3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4.8316670000000004</v>
      </c>
      <c r="W5339">
        <v>0</v>
      </c>
      <c r="X5339">
        <v>0</v>
      </c>
      <c r="Y5339">
        <v>0</v>
      </c>
      <c r="Z5339">
        <v>0</v>
      </c>
    </row>
    <row r="5340" spans="1:26" x14ac:dyDescent="0.25">
      <c r="A5340">
        <v>2182337</v>
      </c>
      <c r="B5340">
        <v>1</v>
      </c>
      <c r="C5340" t="s">
        <v>76</v>
      </c>
      <c r="D5340" t="s">
        <v>93</v>
      </c>
      <c r="E5340" t="s">
        <v>181</v>
      </c>
      <c r="F5340" t="s">
        <v>15485</v>
      </c>
      <c r="G5340" t="s">
        <v>183</v>
      </c>
      <c r="H5340" t="s">
        <v>46</v>
      </c>
      <c r="I5340" t="s">
        <v>129</v>
      </c>
      <c r="J5340" t="s">
        <v>130</v>
      </c>
      <c r="K5340" t="s">
        <v>131</v>
      </c>
      <c r="L5340" t="s">
        <v>15486</v>
      </c>
      <c r="M5340" t="s">
        <v>15487</v>
      </c>
      <c r="N5340">
        <v>3.8047222220000001</v>
      </c>
      <c r="O5340">
        <v>0</v>
      </c>
      <c r="P5340">
        <v>2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7.6094439999999999</v>
      </c>
      <c r="W5340">
        <v>0</v>
      </c>
      <c r="X5340">
        <v>0</v>
      </c>
      <c r="Y5340">
        <v>0</v>
      </c>
      <c r="Z5340">
        <v>0</v>
      </c>
    </row>
    <row r="5341" spans="1:26" x14ac:dyDescent="0.25">
      <c r="A5341">
        <v>2182339</v>
      </c>
      <c r="B5341">
        <v>1</v>
      </c>
      <c r="C5341" t="s">
        <v>77</v>
      </c>
      <c r="D5341" t="s">
        <v>118</v>
      </c>
      <c r="E5341" t="s">
        <v>143</v>
      </c>
      <c r="F5341" t="s">
        <v>15488</v>
      </c>
      <c r="G5341" t="s">
        <v>279</v>
      </c>
      <c r="H5341" t="s">
        <v>47</v>
      </c>
      <c r="I5341" t="s">
        <v>129</v>
      </c>
      <c r="J5341" t="s">
        <v>130</v>
      </c>
      <c r="K5341" t="s">
        <v>131</v>
      </c>
      <c r="L5341" t="s">
        <v>15489</v>
      </c>
      <c r="M5341" t="s">
        <v>15490</v>
      </c>
      <c r="N5341">
        <v>3.7741666660000002</v>
      </c>
      <c r="O5341">
        <v>3</v>
      </c>
      <c r="P5341">
        <v>2</v>
      </c>
      <c r="Q5341">
        <v>0</v>
      </c>
      <c r="R5341">
        <v>0</v>
      </c>
      <c r="S5341">
        <v>0</v>
      </c>
      <c r="T5341">
        <v>0</v>
      </c>
      <c r="U5341">
        <v>11.3225</v>
      </c>
      <c r="V5341">
        <v>7.5483330000000004</v>
      </c>
      <c r="W5341">
        <v>0</v>
      </c>
      <c r="X5341">
        <v>0</v>
      </c>
      <c r="Y5341">
        <v>0</v>
      </c>
      <c r="Z5341">
        <v>0</v>
      </c>
    </row>
    <row r="5342" spans="1:26" x14ac:dyDescent="0.25">
      <c r="A5342">
        <v>2182340</v>
      </c>
      <c r="B5342">
        <v>1</v>
      </c>
      <c r="C5342" t="s">
        <v>76</v>
      </c>
      <c r="D5342" t="s">
        <v>78</v>
      </c>
      <c r="E5342" t="s">
        <v>126</v>
      </c>
      <c r="F5342" t="s">
        <v>15491</v>
      </c>
      <c r="G5342" t="s">
        <v>128</v>
      </c>
      <c r="H5342" t="s">
        <v>46</v>
      </c>
      <c r="I5342" t="s">
        <v>129</v>
      </c>
      <c r="J5342" t="s">
        <v>130</v>
      </c>
      <c r="K5342" t="s">
        <v>131</v>
      </c>
      <c r="L5342" t="s">
        <v>15492</v>
      </c>
      <c r="M5342" t="s">
        <v>15493</v>
      </c>
      <c r="N5342">
        <v>1.9330555549999999</v>
      </c>
      <c r="O5342">
        <v>0</v>
      </c>
      <c r="P5342">
        <v>66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127.581667</v>
      </c>
      <c r="W5342">
        <v>0</v>
      </c>
      <c r="X5342">
        <v>0</v>
      </c>
      <c r="Y5342">
        <v>0</v>
      </c>
      <c r="Z5342">
        <v>0</v>
      </c>
    </row>
    <row r="5343" spans="1:26" x14ac:dyDescent="0.25">
      <c r="A5343">
        <v>2182341</v>
      </c>
      <c r="B5343">
        <v>1</v>
      </c>
      <c r="C5343" t="s">
        <v>77</v>
      </c>
      <c r="D5343" t="s">
        <v>119</v>
      </c>
      <c r="E5343" t="s">
        <v>143</v>
      </c>
      <c r="F5343" t="s">
        <v>15494</v>
      </c>
      <c r="G5343" t="s">
        <v>9243</v>
      </c>
      <c r="H5343" t="s">
        <v>47</v>
      </c>
      <c r="I5343" t="s">
        <v>129</v>
      </c>
      <c r="J5343" t="s">
        <v>130</v>
      </c>
      <c r="K5343" t="s">
        <v>131</v>
      </c>
      <c r="L5343" t="s">
        <v>15495</v>
      </c>
      <c r="M5343" t="s">
        <v>15496</v>
      </c>
      <c r="N5343">
        <v>2.142222222</v>
      </c>
      <c r="O5343">
        <v>5</v>
      </c>
      <c r="P5343">
        <v>988</v>
      </c>
      <c r="Q5343">
        <v>0</v>
      </c>
      <c r="R5343">
        <v>0</v>
      </c>
      <c r="S5343">
        <v>0</v>
      </c>
      <c r="T5343">
        <v>0</v>
      </c>
      <c r="U5343">
        <v>10.711111000000001</v>
      </c>
      <c r="V5343">
        <v>2116.5155549999999</v>
      </c>
      <c r="W5343">
        <v>0</v>
      </c>
      <c r="X5343">
        <v>0</v>
      </c>
      <c r="Y5343">
        <v>0</v>
      </c>
      <c r="Z5343">
        <v>0</v>
      </c>
    </row>
    <row r="5344" spans="1:26" x14ac:dyDescent="0.25">
      <c r="A5344">
        <v>2182345</v>
      </c>
      <c r="B5344">
        <v>1</v>
      </c>
      <c r="C5344" t="s">
        <v>77</v>
      </c>
      <c r="D5344" t="s">
        <v>119</v>
      </c>
      <c r="E5344" t="s">
        <v>126</v>
      </c>
      <c r="F5344" t="s">
        <v>15497</v>
      </c>
      <c r="G5344" t="s">
        <v>128</v>
      </c>
      <c r="H5344" t="s">
        <v>46</v>
      </c>
      <c r="I5344" t="s">
        <v>129</v>
      </c>
      <c r="J5344" t="s">
        <v>130</v>
      </c>
      <c r="K5344" t="s">
        <v>131</v>
      </c>
      <c r="L5344" t="s">
        <v>15498</v>
      </c>
      <c r="M5344" t="s">
        <v>15499</v>
      </c>
      <c r="N5344">
        <v>3.3372222219999998</v>
      </c>
      <c r="O5344">
        <v>0</v>
      </c>
      <c r="P5344">
        <v>8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26.697778</v>
      </c>
      <c r="W5344">
        <v>0</v>
      </c>
      <c r="X5344">
        <v>0</v>
      </c>
      <c r="Y5344">
        <v>0</v>
      </c>
      <c r="Z5344">
        <v>0</v>
      </c>
    </row>
    <row r="5345" spans="1:26" x14ac:dyDescent="0.25">
      <c r="A5345">
        <v>2182343</v>
      </c>
      <c r="B5345">
        <v>1</v>
      </c>
      <c r="C5345" t="s">
        <v>76</v>
      </c>
      <c r="D5345" t="s">
        <v>89</v>
      </c>
      <c r="E5345" t="s">
        <v>126</v>
      </c>
      <c r="F5345" t="s">
        <v>14674</v>
      </c>
      <c r="G5345" t="s">
        <v>140</v>
      </c>
      <c r="H5345" t="s">
        <v>46</v>
      </c>
      <c r="I5345" t="s">
        <v>129</v>
      </c>
      <c r="J5345" t="s">
        <v>130</v>
      </c>
      <c r="K5345" t="s">
        <v>131</v>
      </c>
      <c r="L5345" t="s">
        <v>15500</v>
      </c>
      <c r="M5345" t="s">
        <v>15501</v>
      </c>
      <c r="N5345">
        <v>2.0336111109999999</v>
      </c>
      <c r="O5345">
        <v>0</v>
      </c>
      <c r="P5345">
        <v>12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24.403333</v>
      </c>
      <c r="W5345">
        <v>0</v>
      </c>
      <c r="X5345">
        <v>0</v>
      </c>
      <c r="Y5345">
        <v>0</v>
      </c>
      <c r="Z5345">
        <v>0</v>
      </c>
    </row>
    <row r="5346" spans="1:26" x14ac:dyDescent="0.25">
      <c r="A5346">
        <v>2182351</v>
      </c>
      <c r="B5346">
        <v>1</v>
      </c>
      <c r="C5346" t="s">
        <v>76</v>
      </c>
      <c r="D5346" t="s">
        <v>80</v>
      </c>
      <c r="E5346" t="s">
        <v>181</v>
      </c>
      <c r="F5346" t="s">
        <v>15502</v>
      </c>
      <c r="G5346" t="s">
        <v>183</v>
      </c>
      <c r="H5346" t="s">
        <v>46</v>
      </c>
      <c r="I5346" t="s">
        <v>129</v>
      </c>
      <c r="J5346" t="s">
        <v>130</v>
      </c>
      <c r="K5346" t="s">
        <v>131</v>
      </c>
      <c r="L5346" t="s">
        <v>15503</v>
      </c>
      <c r="M5346" t="s">
        <v>15504</v>
      </c>
      <c r="N5346">
        <v>1.461944444</v>
      </c>
      <c r="O5346">
        <v>0</v>
      </c>
      <c r="P5346">
        <v>5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7.3097219999999998</v>
      </c>
      <c r="W5346">
        <v>0</v>
      </c>
      <c r="X5346">
        <v>0</v>
      </c>
      <c r="Y5346">
        <v>0</v>
      </c>
      <c r="Z5346">
        <v>0</v>
      </c>
    </row>
    <row r="5347" spans="1:26" x14ac:dyDescent="0.25">
      <c r="A5347">
        <v>2182350</v>
      </c>
      <c r="B5347">
        <v>1</v>
      </c>
      <c r="C5347" t="s">
        <v>76</v>
      </c>
      <c r="D5347" t="s">
        <v>99</v>
      </c>
      <c r="E5347" t="s">
        <v>126</v>
      </c>
      <c r="F5347" t="s">
        <v>15505</v>
      </c>
      <c r="G5347" t="s">
        <v>152</v>
      </c>
      <c r="H5347" t="s">
        <v>46</v>
      </c>
      <c r="I5347" t="s">
        <v>129</v>
      </c>
      <c r="J5347" t="s">
        <v>130</v>
      </c>
      <c r="K5347" t="s">
        <v>131</v>
      </c>
      <c r="L5347" t="s">
        <v>15506</v>
      </c>
      <c r="M5347" t="s">
        <v>15507</v>
      </c>
      <c r="N5347">
        <v>1.961944444</v>
      </c>
      <c r="O5347">
        <v>0</v>
      </c>
      <c r="P5347">
        <v>48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94.173333</v>
      </c>
      <c r="W5347">
        <v>0</v>
      </c>
      <c r="X5347">
        <v>0</v>
      </c>
      <c r="Y5347">
        <v>0</v>
      </c>
      <c r="Z5347">
        <v>0</v>
      </c>
    </row>
    <row r="5348" spans="1:26" x14ac:dyDescent="0.25">
      <c r="A5348">
        <v>2182373</v>
      </c>
      <c r="B5348">
        <v>1</v>
      </c>
      <c r="C5348" t="s">
        <v>77</v>
      </c>
      <c r="D5348" t="s">
        <v>114</v>
      </c>
      <c r="E5348" t="s">
        <v>126</v>
      </c>
      <c r="F5348" t="s">
        <v>15508</v>
      </c>
      <c r="G5348" t="s">
        <v>128</v>
      </c>
      <c r="H5348" t="s">
        <v>46</v>
      </c>
      <c r="I5348" t="s">
        <v>129</v>
      </c>
      <c r="J5348" t="s">
        <v>130</v>
      </c>
      <c r="K5348" t="s">
        <v>131</v>
      </c>
      <c r="L5348" t="s">
        <v>15509</v>
      </c>
      <c r="M5348" t="s">
        <v>15510</v>
      </c>
      <c r="N5348">
        <v>1.5149999999999999</v>
      </c>
      <c r="O5348">
        <v>0</v>
      </c>
      <c r="P5348">
        <v>1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1.5149999999999999</v>
      </c>
      <c r="W5348">
        <v>0</v>
      </c>
      <c r="X5348">
        <v>0</v>
      </c>
      <c r="Y5348">
        <v>0</v>
      </c>
      <c r="Z5348">
        <v>0</v>
      </c>
    </row>
    <row r="5349" spans="1:26" x14ac:dyDescent="0.25">
      <c r="A5349">
        <v>2182366</v>
      </c>
      <c r="B5349">
        <v>1</v>
      </c>
      <c r="C5349" t="s">
        <v>76</v>
      </c>
      <c r="D5349" t="s">
        <v>92</v>
      </c>
      <c r="E5349" t="s">
        <v>181</v>
      </c>
      <c r="F5349" t="s">
        <v>15511</v>
      </c>
      <c r="G5349" t="s">
        <v>287</v>
      </c>
      <c r="H5349" t="s">
        <v>46</v>
      </c>
      <c r="I5349" t="s">
        <v>129</v>
      </c>
      <c r="J5349" t="s">
        <v>130</v>
      </c>
      <c r="K5349" t="s">
        <v>131</v>
      </c>
      <c r="L5349" t="s">
        <v>15512</v>
      </c>
      <c r="M5349" t="s">
        <v>15513</v>
      </c>
      <c r="N5349">
        <v>0.68166666600000003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1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0.68166700000000002</v>
      </c>
    </row>
    <row r="5350" spans="1:26" x14ac:dyDescent="0.25">
      <c r="A5350">
        <v>2182361</v>
      </c>
      <c r="B5350">
        <v>1</v>
      </c>
      <c r="C5350" t="s">
        <v>76</v>
      </c>
      <c r="D5350" t="s">
        <v>102</v>
      </c>
      <c r="E5350" t="s">
        <v>181</v>
      </c>
      <c r="F5350" t="s">
        <v>15514</v>
      </c>
      <c r="G5350" t="s">
        <v>287</v>
      </c>
      <c r="H5350" t="s">
        <v>46</v>
      </c>
      <c r="I5350" t="s">
        <v>129</v>
      </c>
      <c r="J5350" t="s">
        <v>130</v>
      </c>
      <c r="K5350" t="s">
        <v>131</v>
      </c>
      <c r="L5350" t="s">
        <v>15515</v>
      </c>
      <c r="M5350" t="s">
        <v>15516</v>
      </c>
      <c r="N5350">
        <v>1.113888888</v>
      </c>
      <c r="O5350">
        <v>0</v>
      </c>
      <c r="P5350">
        <v>2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2.2277779999999998</v>
      </c>
      <c r="W5350">
        <v>0</v>
      </c>
      <c r="X5350">
        <v>0</v>
      </c>
      <c r="Y5350">
        <v>0</v>
      </c>
      <c r="Z5350">
        <v>0</v>
      </c>
    </row>
    <row r="5351" spans="1:26" x14ac:dyDescent="0.25">
      <c r="A5351">
        <v>2182359</v>
      </c>
      <c r="B5351">
        <v>1</v>
      </c>
      <c r="C5351" t="s">
        <v>76</v>
      </c>
      <c r="D5351" t="s">
        <v>82</v>
      </c>
      <c r="E5351" t="s">
        <v>181</v>
      </c>
      <c r="F5351" t="s">
        <v>15517</v>
      </c>
      <c r="G5351" t="s">
        <v>194</v>
      </c>
      <c r="H5351" t="s">
        <v>46</v>
      </c>
      <c r="I5351" t="s">
        <v>129</v>
      </c>
      <c r="J5351" t="s">
        <v>130</v>
      </c>
      <c r="K5351" t="s">
        <v>131</v>
      </c>
      <c r="L5351" t="s">
        <v>15518</v>
      </c>
      <c r="M5351" t="s">
        <v>15519</v>
      </c>
      <c r="N5351">
        <v>0.79777777699999997</v>
      </c>
      <c r="O5351">
        <v>0</v>
      </c>
      <c r="P5351">
        <v>1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0.79777799999999999</v>
      </c>
      <c r="W5351">
        <v>0</v>
      </c>
      <c r="X5351">
        <v>0</v>
      </c>
      <c r="Y5351">
        <v>0</v>
      </c>
      <c r="Z5351">
        <v>0</v>
      </c>
    </row>
    <row r="5352" spans="1:26" x14ac:dyDescent="0.25">
      <c r="A5352">
        <v>2182358</v>
      </c>
      <c r="B5352">
        <v>1</v>
      </c>
      <c r="C5352" t="s">
        <v>77</v>
      </c>
      <c r="D5352" t="s">
        <v>124</v>
      </c>
      <c r="E5352" t="s">
        <v>134</v>
      </c>
      <c r="F5352" t="s">
        <v>10567</v>
      </c>
      <c r="G5352" t="s">
        <v>136</v>
      </c>
      <c r="H5352" t="s">
        <v>47</v>
      </c>
      <c r="I5352" t="s">
        <v>129</v>
      </c>
      <c r="J5352" t="s">
        <v>130</v>
      </c>
      <c r="K5352" t="s">
        <v>131</v>
      </c>
      <c r="L5352" t="s">
        <v>15520</v>
      </c>
      <c r="M5352" t="s">
        <v>15521</v>
      </c>
      <c r="N5352">
        <v>0.56583333300000005</v>
      </c>
      <c r="O5352">
        <v>67</v>
      </c>
      <c r="P5352">
        <v>1437</v>
      </c>
      <c r="Q5352">
        <v>0</v>
      </c>
      <c r="R5352">
        <v>0</v>
      </c>
      <c r="S5352">
        <v>0</v>
      </c>
      <c r="T5352">
        <v>0</v>
      </c>
      <c r="U5352">
        <v>37.910832999999997</v>
      </c>
      <c r="V5352">
        <v>813.10249999999996</v>
      </c>
      <c r="W5352">
        <v>0</v>
      </c>
      <c r="X5352">
        <v>0</v>
      </c>
      <c r="Y5352">
        <v>0</v>
      </c>
      <c r="Z5352">
        <v>0</v>
      </c>
    </row>
    <row r="5353" spans="1:26" x14ac:dyDescent="0.25">
      <c r="A5353">
        <v>2182370</v>
      </c>
      <c r="B5353">
        <v>1</v>
      </c>
      <c r="C5353" t="s">
        <v>77</v>
      </c>
      <c r="D5353" t="s">
        <v>118</v>
      </c>
      <c r="E5353" t="s">
        <v>181</v>
      </c>
      <c r="F5353" t="s">
        <v>15522</v>
      </c>
      <c r="G5353" t="s">
        <v>194</v>
      </c>
      <c r="H5353" t="s">
        <v>46</v>
      </c>
      <c r="I5353" t="s">
        <v>129</v>
      </c>
      <c r="J5353" t="s">
        <v>130</v>
      </c>
      <c r="K5353" t="s">
        <v>131</v>
      </c>
      <c r="L5353" t="s">
        <v>15523</v>
      </c>
      <c r="M5353" t="s">
        <v>15524</v>
      </c>
      <c r="N5353">
        <v>8.2113888880000001</v>
      </c>
      <c r="O5353">
        <v>0</v>
      </c>
      <c r="P5353">
        <v>1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8.2113890000000005</v>
      </c>
      <c r="W5353">
        <v>0</v>
      </c>
      <c r="X5353">
        <v>0</v>
      </c>
      <c r="Y5353">
        <v>0</v>
      </c>
      <c r="Z5353">
        <v>0</v>
      </c>
    </row>
    <row r="5354" spans="1:26" x14ac:dyDescent="0.25">
      <c r="A5354">
        <v>2182369</v>
      </c>
      <c r="B5354">
        <v>1</v>
      </c>
      <c r="C5354" t="s">
        <v>76</v>
      </c>
      <c r="D5354" t="s">
        <v>93</v>
      </c>
      <c r="E5354" t="s">
        <v>126</v>
      </c>
      <c r="F5354" t="s">
        <v>15525</v>
      </c>
      <c r="G5354" t="s">
        <v>128</v>
      </c>
      <c r="H5354" t="s">
        <v>46</v>
      </c>
      <c r="I5354" t="s">
        <v>129</v>
      </c>
      <c r="J5354" t="s">
        <v>130</v>
      </c>
      <c r="K5354" t="s">
        <v>131</v>
      </c>
      <c r="L5354" t="s">
        <v>15526</v>
      </c>
      <c r="M5354" t="s">
        <v>15527</v>
      </c>
      <c r="N5354">
        <v>2.846666666</v>
      </c>
      <c r="O5354">
        <v>0</v>
      </c>
      <c r="P5354">
        <v>5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14.233333</v>
      </c>
      <c r="W5354">
        <v>0</v>
      </c>
      <c r="X5354">
        <v>0</v>
      </c>
      <c r="Y5354">
        <v>0</v>
      </c>
      <c r="Z5354">
        <v>0</v>
      </c>
    </row>
    <row r="5355" spans="1:26" x14ac:dyDescent="0.25">
      <c r="A5355">
        <v>2182374</v>
      </c>
      <c r="B5355">
        <v>1</v>
      </c>
      <c r="C5355" t="s">
        <v>77</v>
      </c>
      <c r="D5355" t="s">
        <v>114</v>
      </c>
      <c r="E5355" t="s">
        <v>181</v>
      </c>
      <c r="F5355" t="s">
        <v>15528</v>
      </c>
      <c r="G5355" t="s">
        <v>183</v>
      </c>
      <c r="H5355" t="s">
        <v>46</v>
      </c>
      <c r="I5355" t="s">
        <v>129</v>
      </c>
      <c r="J5355" t="s">
        <v>130</v>
      </c>
      <c r="K5355" t="s">
        <v>131</v>
      </c>
      <c r="L5355" t="s">
        <v>15529</v>
      </c>
      <c r="M5355" t="s">
        <v>15530</v>
      </c>
      <c r="N5355">
        <v>1.209166666</v>
      </c>
      <c r="O5355">
        <v>0</v>
      </c>
      <c r="P5355">
        <v>9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10.8825</v>
      </c>
      <c r="W5355">
        <v>0</v>
      </c>
      <c r="X5355">
        <v>0</v>
      </c>
      <c r="Y5355">
        <v>0</v>
      </c>
      <c r="Z5355">
        <v>0</v>
      </c>
    </row>
    <row r="5356" spans="1:26" x14ac:dyDescent="0.25">
      <c r="A5356">
        <v>2182375</v>
      </c>
      <c r="B5356">
        <v>1</v>
      </c>
      <c r="C5356" t="s">
        <v>77</v>
      </c>
      <c r="D5356" t="s">
        <v>118</v>
      </c>
      <c r="E5356" t="s">
        <v>143</v>
      </c>
      <c r="F5356" t="s">
        <v>11988</v>
      </c>
      <c r="G5356" t="s">
        <v>145</v>
      </c>
      <c r="H5356" t="s">
        <v>47</v>
      </c>
      <c r="I5356" t="s">
        <v>129</v>
      </c>
      <c r="J5356" t="s">
        <v>130</v>
      </c>
      <c r="K5356" t="s">
        <v>131</v>
      </c>
      <c r="L5356" t="s">
        <v>15531</v>
      </c>
      <c r="M5356" t="s">
        <v>15532</v>
      </c>
      <c r="N5356">
        <v>4.2936111109999997</v>
      </c>
      <c r="O5356">
        <v>0</v>
      </c>
      <c r="P5356">
        <v>0</v>
      </c>
      <c r="Q5356">
        <v>0</v>
      </c>
      <c r="R5356">
        <v>0</v>
      </c>
      <c r="S5356">
        <v>6</v>
      </c>
      <c r="T5356">
        <v>180</v>
      </c>
      <c r="U5356">
        <v>0</v>
      </c>
      <c r="V5356">
        <v>0</v>
      </c>
      <c r="W5356">
        <v>0</v>
      </c>
      <c r="X5356">
        <v>0</v>
      </c>
      <c r="Y5356">
        <v>25.761666999999999</v>
      </c>
      <c r="Z5356">
        <v>772.85</v>
      </c>
    </row>
    <row r="5357" spans="1:26" x14ac:dyDescent="0.25">
      <c r="A5357">
        <v>2182378</v>
      </c>
      <c r="B5357">
        <v>1</v>
      </c>
      <c r="C5357" t="s">
        <v>76</v>
      </c>
      <c r="D5357" t="s">
        <v>104</v>
      </c>
      <c r="E5357" t="s">
        <v>181</v>
      </c>
      <c r="F5357" t="s">
        <v>15533</v>
      </c>
      <c r="G5357" t="s">
        <v>194</v>
      </c>
      <c r="H5357" t="s">
        <v>46</v>
      </c>
      <c r="I5357" t="s">
        <v>129</v>
      </c>
      <c r="J5357" t="s">
        <v>130</v>
      </c>
      <c r="K5357" t="s">
        <v>131</v>
      </c>
      <c r="L5357" t="s">
        <v>15534</v>
      </c>
      <c r="M5357" t="s">
        <v>15535</v>
      </c>
      <c r="N5357">
        <v>0.60583333299999997</v>
      </c>
      <c r="O5357">
        <v>0</v>
      </c>
      <c r="P5357">
        <v>0</v>
      </c>
      <c r="Q5357">
        <v>0</v>
      </c>
      <c r="R5357">
        <v>2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1.211667</v>
      </c>
      <c r="Y5357">
        <v>0</v>
      </c>
      <c r="Z5357">
        <v>0</v>
      </c>
    </row>
    <row r="5358" spans="1:26" x14ac:dyDescent="0.25">
      <c r="A5358">
        <v>2182377</v>
      </c>
      <c r="B5358">
        <v>1</v>
      </c>
      <c r="C5358" t="s">
        <v>76</v>
      </c>
      <c r="D5358" t="s">
        <v>87</v>
      </c>
      <c r="E5358" t="s">
        <v>718</v>
      </c>
      <c r="F5358" t="s">
        <v>15536</v>
      </c>
      <c r="G5358" t="s">
        <v>726</v>
      </c>
      <c r="H5358" t="s">
        <v>46</v>
      </c>
      <c r="I5358" t="s">
        <v>129</v>
      </c>
      <c r="J5358" t="s">
        <v>130</v>
      </c>
      <c r="K5358" t="s">
        <v>131</v>
      </c>
      <c r="L5358" t="s">
        <v>15537</v>
      </c>
      <c r="M5358" t="s">
        <v>15538</v>
      </c>
      <c r="N5358">
        <v>1.036944444</v>
      </c>
      <c r="O5358">
        <v>0</v>
      </c>
      <c r="P5358">
        <v>0</v>
      </c>
      <c r="Q5358">
        <v>0</v>
      </c>
      <c r="R5358">
        <v>65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67.401388999999995</v>
      </c>
      <c r="Y5358">
        <v>0</v>
      </c>
      <c r="Z5358">
        <v>0</v>
      </c>
    </row>
    <row r="5359" spans="1:26" x14ac:dyDescent="0.25">
      <c r="A5359">
        <v>2182380</v>
      </c>
      <c r="B5359">
        <v>1</v>
      </c>
      <c r="C5359" t="s">
        <v>77</v>
      </c>
      <c r="D5359" t="s">
        <v>112</v>
      </c>
      <c r="E5359" t="s">
        <v>143</v>
      </c>
      <c r="F5359" t="s">
        <v>15539</v>
      </c>
      <c r="G5359" t="s">
        <v>279</v>
      </c>
      <c r="H5359" t="s">
        <v>47</v>
      </c>
      <c r="I5359" t="s">
        <v>129</v>
      </c>
      <c r="J5359" t="s">
        <v>130</v>
      </c>
      <c r="K5359" t="s">
        <v>131</v>
      </c>
      <c r="L5359" t="s">
        <v>15540</v>
      </c>
      <c r="M5359" t="s">
        <v>15541</v>
      </c>
      <c r="N5359">
        <v>0.85444444399999997</v>
      </c>
      <c r="O5359">
        <v>0</v>
      </c>
      <c r="P5359">
        <v>0</v>
      </c>
      <c r="Q5359">
        <v>0</v>
      </c>
      <c r="R5359">
        <v>0</v>
      </c>
      <c r="S5359">
        <v>37</v>
      </c>
      <c r="T5359">
        <v>208</v>
      </c>
      <c r="U5359">
        <v>0</v>
      </c>
      <c r="V5359">
        <v>0</v>
      </c>
      <c r="W5359">
        <v>0</v>
      </c>
      <c r="X5359">
        <v>0</v>
      </c>
      <c r="Y5359">
        <v>31.614443999999999</v>
      </c>
      <c r="Z5359">
        <v>177.72444400000001</v>
      </c>
    </row>
    <row r="5360" spans="1:26" x14ac:dyDescent="0.25">
      <c r="A5360">
        <v>2182381</v>
      </c>
      <c r="B5360">
        <v>1</v>
      </c>
      <c r="C5360" t="s">
        <v>77</v>
      </c>
      <c r="D5360" t="s">
        <v>123</v>
      </c>
      <c r="E5360" t="s">
        <v>161</v>
      </c>
      <c r="F5360" t="s">
        <v>9356</v>
      </c>
      <c r="G5360" t="s">
        <v>6674</v>
      </c>
      <c r="H5360" t="s">
        <v>46</v>
      </c>
      <c r="I5360" t="s">
        <v>129</v>
      </c>
      <c r="J5360" t="s">
        <v>130</v>
      </c>
      <c r="K5360" t="s">
        <v>131</v>
      </c>
      <c r="L5360" t="s">
        <v>15542</v>
      </c>
      <c r="M5360" t="s">
        <v>15543</v>
      </c>
      <c r="N5360">
        <v>3.1316666660000001</v>
      </c>
      <c r="O5360">
        <v>0</v>
      </c>
      <c r="P5360">
        <v>13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40.711666999999998</v>
      </c>
      <c r="W5360">
        <v>0</v>
      </c>
      <c r="X5360">
        <v>0</v>
      </c>
      <c r="Y5360">
        <v>0</v>
      </c>
      <c r="Z5360">
        <v>0</v>
      </c>
    </row>
    <row r="5361" spans="1:26" x14ac:dyDescent="0.25">
      <c r="A5361">
        <v>2182389</v>
      </c>
      <c r="B5361">
        <v>1</v>
      </c>
      <c r="C5361" t="s">
        <v>76</v>
      </c>
      <c r="D5361" t="s">
        <v>78</v>
      </c>
      <c r="E5361" t="s">
        <v>126</v>
      </c>
      <c r="F5361" t="s">
        <v>15544</v>
      </c>
      <c r="G5361" t="s">
        <v>444</v>
      </c>
      <c r="H5361" t="s">
        <v>46</v>
      </c>
      <c r="I5361" t="s">
        <v>129</v>
      </c>
      <c r="J5361" t="s">
        <v>130</v>
      </c>
      <c r="K5361" t="s">
        <v>131</v>
      </c>
      <c r="L5361" t="s">
        <v>15545</v>
      </c>
      <c r="M5361" t="s">
        <v>15546</v>
      </c>
      <c r="N5361">
        <v>2.9497222220000001</v>
      </c>
      <c r="O5361">
        <v>0</v>
      </c>
      <c r="P5361">
        <v>219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645.98916699999995</v>
      </c>
      <c r="W5361">
        <v>0</v>
      </c>
      <c r="X5361">
        <v>0</v>
      </c>
      <c r="Y5361">
        <v>0</v>
      </c>
      <c r="Z5361">
        <v>0</v>
      </c>
    </row>
    <row r="5362" spans="1:26" x14ac:dyDescent="0.25">
      <c r="A5362">
        <v>2182391</v>
      </c>
      <c r="B5362">
        <v>1</v>
      </c>
      <c r="C5362" t="s">
        <v>76</v>
      </c>
      <c r="D5362" t="s">
        <v>79</v>
      </c>
      <c r="E5362" t="s">
        <v>126</v>
      </c>
      <c r="F5362" t="s">
        <v>15547</v>
      </c>
      <c r="G5362" t="s">
        <v>140</v>
      </c>
      <c r="H5362" t="s">
        <v>46</v>
      </c>
      <c r="I5362" t="s">
        <v>129</v>
      </c>
      <c r="J5362" t="s">
        <v>130</v>
      </c>
      <c r="K5362" t="s">
        <v>131</v>
      </c>
      <c r="L5362" t="s">
        <v>15548</v>
      </c>
      <c r="M5362" t="s">
        <v>15549</v>
      </c>
      <c r="N5362">
        <v>1.4530555549999999</v>
      </c>
      <c r="O5362">
        <v>0</v>
      </c>
      <c r="P5362">
        <v>172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249.925555</v>
      </c>
      <c r="W5362">
        <v>0</v>
      </c>
      <c r="X5362">
        <v>0</v>
      </c>
      <c r="Y5362">
        <v>0</v>
      </c>
      <c r="Z5362">
        <v>0</v>
      </c>
    </row>
    <row r="5363" spans="1:26" x14ac:dyDescent="0.25">
      <c r="A5363">
        <v>2182387</v>
      </c>
      <c r="B5363">
        <v>1</v>
      </c>
      <c r="C5363" t="s">
        <v>76</v>
      </c>
      <c r="D5363" t="s">
        <v>90</v>
      </c>
      <c r="E5363" t="s">
        <v>181</v>
      </c>
      <c r="F5363" t="s">
        <v>15550</v>
      </c>
      <c r="G5363" t="s">
        <v>183</v>
      </c>
      <c r="H5363" t="s">
        <v>46</v>
      </c>
      <c r="I5363" t="s">
        <v>129</v>
      </c>
      <c r="J5363" t="s">
        <v>130</v>
      </c>
      <c r="K5363" t="s">
        <v>131</v>
      </c>
      <c r="L5363" t="s">
        <v>15551</v>
      </c>
      <c r="M5363" t="s">
        <v>15552</v>
      </c>
      <c r="N5363">
        <v>0.84666666599999996</v>
      </c>
      <c r="O5363">
        <v>0</v>
      </c>
      <c r="P5363">
        <v>2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1.693333</v>
      </c>
      <c r="W5363">
        <v>0</v>
      </c>
      <c r="X5363">
        <v>0</v>
      </c>
      <c r="Y5363">
        <v>0</v>
      </c>
      <c r="Z5363">
        <v>0</v>
      </c>
    </row>
    <row r="5364" spans="1:26" x14ac:dyDescent="0.25">
      <c r="A5364">
        <v>2182392</v>
      </c>
      <c r="B5364">
        <v>1</v>
      </c>
      <c r="C5364" t="s">
        <v>76</v>
      </c>
      <c r="D5364" t="s">
        <v>94</v>
      </c>
      <c r="E5364" t="s">
        <v>126</v>
      </c>
      <c r="F5364" t="s">
        <v>15553</v>
      </c>
      <c r="G5364" t="s">
        <v>128</v>
      </c>
      <c r="H5364" t="s">
        <v>46</v>
      </c>
      <c r="I5364" t="s">
        <v>129</v>
      </c>
      <c r="J5364" t="s">
        <v>130</v>
      </c>
      <c r="K5364" t="s">
        <v>131</v>
      </c>
      <c r="L5364" t="s">
        <v>15554</v>
      </c>
      <c r="M5364" t="s">
        <v>15555</v>
      </c>
      <c r="N5364">
        <v>2.6974999999999998</v>
      </c>
      <c r="O5364">
        <v>0</v>
      </c>
      <c r="P5364">
        <v>3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8.0924999999999994</v>
      </c>
      <c r="W5364">
        <v>0</v>
      </c>
      <c r="X5364">
        <v>0</v>
      </c>
      <c r="Y5364">
        <v>0</v>
      </c>
      <c r="Z5364">
        <v>0</v>
      </c>
    </row>
    <row r="5365" spans="1:26" x14ac:dyDescent="0.25">
      <c r="A5365">
        <v>2182393</v>
      </c>
      <c r="B5365">
        <v>1</v>
      </c>
      <c r="C5365" t="s">
        <v>77</v>
      </c>
      <c r="D5365" t="s">
        <v>124</v>
      </c>
      <c r="E5365" t="s">
        <v>126</v>
      </c>
      <c r="F5365" t="s">
        <v>5384</v>
      </c>
      <c r="G5365" t="s">
        <v>671</v>
      </c>
      <c r="H5365" t="s">
        <v>46</v>
      </c>
      <c r="I5365" t="s">
        <v>129</v>
      </c>
      <c r="J5365" t="s">
        <v>130</v>
      </c>
      <c r="K5365" t="s">
        <v>131</v>
      </c>
      <c r="L5365" t="s">
        <v>15556</v>
      </c>
      <c r="M5365" t="s">
        <v>15557</v>
      </c>
      <c r="N5365">
        <v>3.0452777769999999</v>
      </c>
      <c r="O5365">
        <v>0</v>
      </c>
      <c r="P5365">
        <v>265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806.99861099999998</v>
      </c>
      <c r="W5365">
        <v>0</v>
      </c>
      <c r="X5365">
        <v>0</v>
      </c>
      <c r="Y5365">
        <v>0</v>
      </c>
      <c r="Z5365">
        <v>0</v>
      </c>
    </row>
    <row r="5366" spans="1:26" x14ac:dyDescent="0.25">
      <c r="A5366">
        <v>2182412</v>
      </c>
      <c r="B5366">
        <v>1</v>
      </c>
      <c r="C5366" t="s">
        <v>76</v>
      </c>
      <c r="D5366" t="s">
        <v>78</v>
      </c>
      <c r="E5366" t="s">
        <v>718</v>
      </c>
      <c r="F5366" t="s">
        <v>12740</v>
      </c>
      <c r="G5366" t="s">
        <v>269</v>
      </c>
      <c r="H5366" t="s">
        <v>46</v>
      </c>
      <c r="I5366" t="s">
        <v>129</v>
      </c>
      <c r="J5366" t="s">
        <v>130</v>
      </c>
      <c r="K5366" t="s">
        <v>131</v>
      </c>
      <c r="L5366" t="s">
        <v>15558</v>
      </c>
      <c r="M5366" t="s">
        <v>15559</v>
      </c>
      <c r="N5366">
        <v>17.993055555000002</v>
      </c>
      <c r="O5366">
        <v>0</v>
      </c>
      <c r="P5366">
        <v>67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1205.5347220000001</v>
      </c>
      <c r="W5366">
        <v>0</v>
      </c>
      <c r="X5366">
        <v>0</v>
      </c>
      <c r="Y5366">
        <v>0</v>
      </c>
      <c r="Z5366">
        <v>0</v>
      </c>
    </row>
    <row r="5367" spans="1:26" x14ac:dyDescent="0.25">
      <c r="A5367">
        <v>2182395</v>
      </c>
      <c r="B5367">
        <v>1</v>
      </c>
      <c r="C5367" t="s">
        <v>76</v>
      </c>
      <c r="D5367" t="s">
        <v>80</v>
      </c>
      <c r="E5367" t="s">
        <v>181</v>
      </c>
      <c r="F5367" t="s">
        <v>15560</v>
      </c>
      <c r="G5367" t="s">
        <v>183</v>
      </c>
      <c r="H5367" t="s">
        <v>46</v>
      </c>
      <c r="I5367" t="s">
        <v>129</v>
      </c>
      <c r="J5367" t="s">
        <v>130</v>
      </c>
      <c r="K5367" t="s">
        <v>131</v>
      </c>
      <c r="L5367" t="s">
        <v>15561</v>
      </c>
      <c r="M5367" t="s">
        <v>15562</v>
      </c>
      <c r="N5367">
        <v>7.0702777770000003</v>
      </c>
      <c r="O5367">
        <v>0</v>
      </c>
      <c r="P5367">
        <v>5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35.351388999999998</v>
      </c>
      <c r="W5367">
        <v>0</v>
      </c>
      <c r="X5367">
        <v>0</v>
      </c>
      <c r="Y5367">
        <v>0</v>
      </c>
      <c r="Z5367">
        <v>0</v>
      </c>
    </row>
    <row r="5368" spans="1:26" x14ac:dyDescent="0.25">
      <c r="A5368">
        <v>2182399</v>
      </c>
      <c r="B5368">
        <v>1</v>
      </c>
      <c r="C5368" t="s">
        <v>77</v>
      </c>
      <c r="D5368" t="s">
        <v>119</v>
      </c>
      <c r="E5368" t="s">
        <v>126</v>
      </c>
      <c r="F5368" t="s">
        <v>15563</v>
      </c>
      <c r="G5368" t="s">
        <v>671</v>
      </c>
      <c r="H5368" t="s">
        <v>46</v>
      </c>
      <c r="I5368" t="s">
        <v>129</v>
      </c>
      <c r="J5368" t="s">
        <v>130</v>
      </c>
      <c r="K5368" t="s">
        <v>131</v>
      </c>
      <c r="L5368" t="s">
        <v>15564</v>
      </c>
      <c r="M5368" t="s">
        <v>15565</v>
      </c>
      <c r="N5368">
        <v>2.8219444440000001</v>
      </c>
      <c r="O5368">
        <v>0</v>
      </c>
      <c r="P5368">
        <v>70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197.53611100000001</v>
      </c>
      <c r="W5368">
        <v>0</v>
      </c>
      <c r="X5368">
        <v>0</v>
      </c>
      <c r="Y5368">
        <v>0</v>
      </c>
      <c r="Z5368">
        <v>0</v>
      </c>
    </row>
    <row r="5369" spans="1:26" x14ac:dyDescent="0.25">
      <c r="A5369">
        <v>2182396</v>
      </c>
      <c r="B5369">
        <v>1</v>
      </c>
      <c r="C5369" t="s">
        <v>76</v>
      </c>
      <c r="D5369" t="s">
        <v>95</v>
      </c>
      <c r="E5369" t="s">
        <v>186</v>
      </c>
      <c r="F5369" t="s">
        <v>6313</v>
      </c>
      <c r="G5369" t="s">
        <v>136</v>
      </c>
      <c r="H5369" t="s">
        <v>47</v>
      </c>
      <c r="I5369" t="s">
        <v>129</v>
      </c>
      <c r="J5369" t="s">
        <v>130</v>
      </c>
      <c r="K5369" t="s">
        <v>131</v>
      </c>
      <c r="L5369" t="s">
        <v>15566</v>
      </c>
      <c r="M5369" t="s">
        <v>15567</v>
      </c>
      <c r="N5369">
        <v>0.46916666600000001</v>
      </c>
      <c r="O5369">
        <v>0</v>
      </c>
      <c r="P5369">
        <v>0</v>
      </c>
      <c r="Q5369">
        <v>2</v>
      </c>
      <c r="R5369">
        <v>12</v>
      </c>
      <c r="S5369">
        <v>48</v>
      </c>
      <c r="T5369">
        <v>990</v>
      </c>
      <c r="U5369">
        <v>0</v>
      </c>
      <c r="V5369">
        <v>0</v>
      </c>
      <c r="W5369">
        <v>0.93833299999999997</v>
      </c>
      <c r="X5369">
        <v>5.63</v>
      </c>
      <c r="Y5369">
        <v>22.52</v>
      </c>
      <c r="Z5369">
        <v>464.47499900000003</v>
      </c>
    </row>
    <row r="5370" spans="1:26" x14ac:dyDescent="0.25">
      <c r="A5370">
        <v>2182403</v>
      </c>
      <c r="B5370">
        <v>1</v>
      </c>
      <c r="C5370" t="s">
        <v>77</v>
      </c>
      <c r="D5370" t="s">
        <v>108</v>
      </c>
      <c r="E5370" t="s">
        <v>126</v>
      </c>
      <c r="F5370" t="s">
        <v>15568</v>
      </c>
      <c r="G5370" t="s">
        <v>140</v>
      </c>
      <c r="H5370" t="s">
        <v>46</v>
      </c>
      <c r="I5370" t="s">
        <v>129</v>
      </c>
      <c r="J5370" t="s">
        <v>130</v>
      </c>
      <c r="K5370" t="s">
        <v>131</v>
      </c>
      <c r="L5370" t="s">
        <v>15569</v>
      </c>
      <c r="M5370" t="s">
        <v>15570</v>
      </c>
      <c r="N5370">
        <v>1.9613888880000001</v>
      </c>
      <c r="O5370">
        <v>0</v>
      </c>
      <c r="P5370">
        <v>1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1.961389</v>
      </c>
      <c r="W5370">
        <v>0</v>
      </c>
      <c r="X5370">
        <v>0</v>
      </c>
      <c r="Y5370">
        <v>0</v>
      </c>
      <c r="Z5370">
        <v>0</v>
      </c>
    </row>
    <row r="5371" spans="1:26" x14ac:dyDescent="0.25">
      <c r="A5371">
        <v>2182407</v>
      </c>
      <c r="B5371">
        <v>1</v>
      </c>
      <c r="C5371" t="s">
        <v>76</v>
      </c>
      <c r="D5371" t="s">
        <v>88</v>
      </c>
      <c r="E5371" t="s">
        <v>126</v>
      </c>
      <c r="F5371" t="s">
        <v>15571</v>
      </c>
      <c r="G5371" t="s">
        <v>128</v>
      </c>
      <c r="H5371" t="s">
        <v>46</v>
      </c>
      <c r="I5371" t="s">
        <v>129</v>
      </c>
      <c r="J5371" t="s">
        <v>130</v>
      </c>
      <c r="K5371" t="s">
        <v>131</v>
      </c>
      <c r="L5371" t="s">
        <v>15572</v>
      </c>
      <c r="M5371" t="s">
        <v>15573</v>
      </c>
      <c r="N5371">
        <v>0.64249999999999996</v>
      </c>
      <c r="O5371">
        <v>0</v>
      </c>
      <c r="P5371">
        <v>62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39.835000000000001</v>
      </c>
      <c r="W5371">
        <v>0</v>
      </c>
      <c r="X5371">
        <v>0</v>
      </c>
      <c r="Y5371">
        <v>0</v>
      </c>
      <c r="Z5371">
        <v>0</v>
      </c>
    </row>
    <row r="5372" spans="1:26" x14ac:dyDescent="0.25">
      <c r="A5372">
        <v>2182406</v>
      </c>
      <c r="B5372">
        <v>1</v>
      </c>
      <c r="C5372" t="s">
        <v>77</v>
      </c>
      <c r="D5372" t="s">
        <v>112</v>
      </c>
      <c r="E5372" t="s">
        <v>143</v>
      </c>
      <c r="F5372" t="s">
        <v>15574</v>
      </c>
      <c r="G5372" t="s">
        <v>145</v>
      </c>
      <c r="H5372" t="s">
        <v>47</v>
      </c>
      <c r="I5372" t="s">
        <v>129</v>
      </c>
      <c r="J5372" t="s">
        <v>130</v>
      </c>
      <c r="K5372" t="s">
        <v>131</v>
      </c>
      <c r="L5372" t="s">
        <v>15575</v>
      </c>
      <c r="M5372" t="s">
        <v>15576</v>
      </c>
      <c r="N5372">
        <v>1.1711111110000001</v>
      </c>
      <c r="O5372">
        <v>0</v>
      </c>
      <c r="P5372">
        <v>0</v>
      </c>
      <c r="Q5372">
        <v>1</v>
      </c>
      <c r="R5372">
        <v>372</v>
      </c>
      <c r="S5372">
        <v>0</v>
      </c>
      <c r="T5372">
        <v>0</v>
      </c>
      <c r="U5372">
        <v>0</v>
      </c>
      <c r="V5372">
        <v>0</v>
      </c>
      <c r="W5372">
        <v>1.171111</v>
      </c>
      <c r="X5372">
        <v>435.65333299999998</v>
      </c>
      <c r="Y5372">
        <v>0</v>
      </c>
      <c r="Z5372">
        <v>0</v>
      </c>
    </row>
    <row r="5373" spans="1:26" x14ac:dyDescent="0.25">
      <c r="A5373">
        <v>2182408</v>
      </c>
      <c r="B5373">
        <v>1</v>
      </c>
      <c r="C5373" t="s">
        <v>76</v>
      </c>
      <c r="D5373" t="s">
        <v>88</v>
      </c>
      <c r="E5373" t="s">
        <v>181</v>
      </c>
      <c r="F5373" t="s">
        <v>15577</v>
      </c>
      <c r="G5373" t="s">
        <v>287</v>
      </c>
      <c r="H5373" t="s">
        <v>46</v>
      </c>
      <c r="I5373" t="s">
        <v>129</v>
      </c>
      <c r="J5373" t="s">
        <v>130</v>
      </c>
      <c r="K5373" t="s">
        <v>131</v>
      </c>
      <c r="L5373" t="s">
        <v>15578</v>
      </c>
      <c r="M5373" t="s">
        <v>15579</v>
      </c>
      <c r="N5373">
        <v>1.3705555549999999</v>
      </c>
      <c r="O5373">
        <v>0</v>
      </c>
      <c r="P5373">
        <v>2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2.7411110000000001</v>
      </c>
      <c r="W5373">
        <v>0</v>
      </c>
      <c r="X5373">
        <v>0</v>
      </c>
      <c r="Y5373">
        <v>0</v>
      </c>
      <c r="Z5373">
        <v>0</v>
      </c>
    </row>
    <row r="5374" spans="1:26" x14ac:dyDescent="0.25">
      <c r="A5374">
        <v>2182413</v>
      </c>
      <c r="B5374">
        <v>1</v>
      </c>
      <c r="C5374" t="s">
        <v>77</v>
      </c>
      <c r="D5374" t="s">
        <v>118</v>
      </c>
      <c r="E5374" t="s">
        <v>186</v>
      </c>
      <c r="F5374" t="s">
        <v>15580</v>
      </c>
      <c r="G5374" t="s">
        <v>201</v>
      </c>
      <c r="H5374" t="s">
        <v>47</v>
      </c>
      <c r="I5374" t="s">
        <v>129</v>
      </c>
      <c r="J5374" t="s">
        <v>130</v>
      </c>
      <c r="K5374" t="s">
        <v>131</v>
      </c>
      <c r="L5374" t="s">
        <v>15581</v>
      </c>
      <c r="M5374" t="s">
        <v>15582</v>
      </c>
      <c r="N5374">
        <v>0.33805555500000001</v>
      </c>
      <c r="O5374">
        <v>75</v>
      </c>
      <c r="P5374">
        <v>550</v>
      </c>
      <c r="Q5374">
        <v>0</v>
      </c>
      <c r="R5374">
        <v>0</v>
      </c>
      <c r="S5374">
        <v>52</v>
      </c>
      <c r="T5374">
        <v>372</v>
      </c>
      <c r="U5374">
        <v>25.354167</v>
      </c>
      <c r="V5374">
        <v>185.930555</v>
      </c>
      <c r="W5374">
        <v>0</v>
      </c>
      <c r="X5374">
        <v>0</v>
      </c>
      <c r="Y5374">
        <v>17.578889</v>
      </c>
      <c r="Z5374">
        <v>125.756666</v>
      </c>
    </row>
    <row r="5375" spans="1:26" x14ac:dyDescent="0.25">
      <c r="A5375">
        <v>2182410</v>
      </c>
      <c r="B5375">
        <v>1</v>
      </c>
      <c r="C5375" t="s">
        <v>76</v>
      </c>
      <c r="D5375" t="s">
        <v>89</v>
      </c>
      <c r="E5375" t="s">
        <v>181</v>
      </c>
      <c r="F5375" t="s">
        <v>15583</v>
      </c>
      <c r="G5375" t="s">
        <v>194</v>
      </c>
      <c r="H5375" t="s">
        <v>46</v>
      </c>
      <c r="I5375" t="s">
        <v>129</v>
      </c>
      <c r="J5375" t="s">
        <v>130</v>
      </c>
      <c r="K5375" t="s">
        <v>131</v>
      </c>
      <c r="L5375" t="s">
        <v>15584</v>
      </c>
      <c r="M5375" t="s">
        <v>15585</v>
      </c>
      <c r="N5375">
        <v>2.1036111110000002</v>
      </c>
      <c r="O5375">
        <v>0</v>
      </c>
      <c r="P5375">
        <v>1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2.1036109999999999</v>
      </c>
      <c r="W5375">
        <v>0</v>
      </c>
      <c r="X5375">
        <v>0</v>
      </c>
      <c r="Y5375">
        <v>0</v>
      </c>
      <c r="Z5375">
        <v>0</v>
      </c>
    </row>
    <row r="5376" spans="1:26" x14ac:dyDescent="0.25">
      <c r="A5376">
        <v>2182422</v>
      </c>
      <c r="B5376">
        <v>1</v>
      </c>
      <c r="C5376" t="s">
        <v>77</v>
      </c>
      <c r="D5376" t="s">
        <v>111</v>
      </c>
      <c r="E5376" t="s">
        <v>126</v>
      </c>
      <c r="F5376" t="s">
        <v>15586</v>
      </c>
      <c r="G5376" t="s">
        <v>128</v>
      </c>
      <c r="H5376" t="s">
        <v>46</v>
      </c>
      <c r="I5376" t="s">
        <v>129</v>
      </c>
      <c r="J5376" t="s">
        <v>130</v>
      </c>
      <c r="K5376" t="s">
        <v>131</v>
      </c>
      <c r="L5376" t="s">
        <v>15587</v>
      </c>
      <c r="M5376" t="s">
        <v>15588</v>
      </c>
      <c r="N5376">
        <v>2.2916666659999998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6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13.75</v>
      </c>
    </row>
    <row r="5377" spans="1:26" x14ac:dyDescent="0.25">
      <c r="A5377">
        <v>2182415</v>
      </c>
      <c r="B5377">
        <v>1</v>
      </c>
      <c r="C5377" t="s">
        <v>76</v>
      </c>
      <c r="D5377" t="s">
        <v>95</v>
      </c>
      <c r="E5377" t="s">
        <v>143</v>
      </c>
      <c r="F5377" t="s">
        <v>15589</v>
      </c>
      <c r="G5377" t="s">
        <v>145</v>
      </c>
      <c r="H5377" t="s">
        <v>47</v>
      </c>
      <c r="I5377" t="s">
        <v>129</v>
      </c>
      <c r="J5377" t="s">
        <v>130</v>
      </c>
      <c r="K5377" t="s">
        <v>131</v>
      </c>
      <c r="L5377" t="s">
        <v>15407</v>
      </c>
      <c r="M5377" t="s">
        <v>15590</v>
      </c>
      <c r="N5377">
        <v>2.4011111110000001</v>
      </c>
      <c r="O5377">
        <v>0</v>
      </c>
      <c r="P5377">
        <v>0</v>
      </c>
      <c r="Q5377">
        <v>0</v>
      </c>
      <c r="R5377">
        <v>0</v>
      </c>
      <c r="S5377">
        <v>1</v>
      </c>
      <c r="T5377">
        <v>98</v>
      </c>
      <c r="U5377">
        <v>0</v>
      </c>
      <c r="V5377">
        <v>0</v>
      </c>
      <c r="W5377">
        <v>0</v>
      </c>
      <c r="X5377">
        <v>0</v>
      </c>
      <c r="Y5377">
        <v>2.4011110000000002</v>
      </c>
      <c r="Z5377">
        <v>235.30888899999999</v>
      </c>
    </row>
    <row r="5378" spans="1:26" x14ac:dyDescent="0.25">
      <c r="A5378">
        <v>2182416</v>
      </c>
      <c r="B5378">
        <v>1</v>
      </c>
      <c r="C5378" t="s">
        <v>76</v>
      </c>
      <c r="D5378" t="s">
        <v>91</v>
      </c>
      <c r="E5378" t="s">
        <v>186</v>
      </c>
      <c r="F5378" t="s">
        <v>15591</v>
      </c>
      <c r="G5378" t="s">
        <v>136</v>
      </c>
      <c r="H5378" t="s">
        <v>47</v>
      </c>
      <c r="I5378" t="s">
        <v>129</v>
      </c>
      <c r="J5378" t="s">
        <v>130</v>
      </c>
      <c r="K5378" t="s">
        <v>131</v>
      </c>
      <c r="L5378" t="s">
        <v>15592</v>
      </c>
      <c r="M5378" t="s">
        <v>15593</v>
      </c>
      <c r="N5378">
        <v>0.87333333300000004</v>
      </c>
      <c r="O5378">
        <v>0</v>
      </c>
      <c r="P5378">
        <v>0</v>
      </c>
      <c r="Q5378">
        <v>2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1.746667</v>
      </c>
      <c r="X5378">
        <v>0</v>
      </c>
      <c r="Y5378">
        <v>0</v>
      </c>
      <c r="Z5378">
        <v>0</v>
      </c>
    </row>
    <row r="5379" spans="1:26" x14ac:dyDescent="0.25">
      <c r="A5379">
        <v>2182427</v>
      </c>
      <c r="B5379">
        <v>1</v>
      </c>
      <c r="C5379" t="s">
        <v>76</v>
      </c>
      <c r="D5379" t="s">
        <v>78</v>
      </c>
      <c r="E5379" t="s">
        <v>181</v>
      </c>
      <c r="F5379" t="s">
        <v>15594</v>
      </c>
      <c r="G5379" t="s">
        <v>287</v>
      </c>
      <c r="H5379" t="s">
        <v>46</v>
      </c>
      <c r="I5379" t="s">
        <v>129</v>
      </c>
      <c r="J5379" t="s">
        <v>130</v>
      </c>
      <c r="K5379" t="s">
        <v>131</v>
      </c>
      <c r="L5379" t="s">
        <v>15595</v>
      </c>
      <c r="M5379" t="s">
        <v>15596</v>
      </c>
      <c r="N5379">
        <v>5.0469444440000002</v>
      </c>
      <c r="O5379">
        <v>0</v>
      </c>
      <c r="P5379">
        <v>9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45.422499999999999</v>
      </c>
      <c r="W5379">
        <v>0</v>
      </c>
      <c r="X5379">
        <v>0</v>
      </c>
      <c r="Y5379">
        <v>0</v>
      </c>
      <c r="Z5379">
        <v>0</v>
      </c>
    </row>
    <row r="5380" spans="1:26" x14ac:dyDescent="0.25">
      <c r="A5380">
        <v>2182426</v>
      </c>
      <c r="B5380">
        <v>1</v>
      </c>
      <c r="C5380" t="s">
        <v>76</v>
      </c>
      <c r="D5380" t="s">
        <v>90</v>
      </c>
      <c r="E5380" t="s">
        <v>181</v>
      </c>
      <c r="F5380" t="s">
        <v>15597</v>
      </c>
      <c r="G5380" t="s">
        <v>194</v>
      </c>
      <c r="H5380" t="s">
        <v>46</v>
      </c>
      <c r="I5380" t="s">
        <v>129</v>
      </c>
      <c r="J5380" t="s">
        <v>130</v>
      </c>
      <c r="K5380" t="s">
        <v>131</v>
      </c>
      <c r="L5380" t="s">
        <v>15598</v>
      </c>
      <c r="M5380" t="s">
        <v>15599</v>
      </c>
      <c r="N5380">
        <v>4.5941666659999996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1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4.5941669999999997</v>
      </c>
    </row>
    <row r="5381" spans="1:26" x14ac:dyDescent="0.25">
      <c r="A5381">
        <v>2182420</v>
      </c>
      <c r="B5381">
        <v>1</v>
      </c>
      <c r="C5381" t="s">
        <v>77</v>
      </c>
      <c r="D5381" t="s">
        <v>124</v>
      </c>
      <c r="E5381" t="s">
        <v>181</v>
      </c>
      <c r="F5381" t="s">
        <v>15600</v>
      </c>
      <c r="G5381" t="s">
        <v>636</v>
      </c>
      <c r="H5381" t="s">
        <v>46</v>
      </c>
      <c r="I5381" t="s">
        <v>129</v>
      </c>
      <c r="J5381" t="s">
        <v>130</v>
      </c>
      <c r="K5381" t="s">
        <v>131</v>
      </c>
      <c r="L5381" t="s">
        <v>15601</v>
      </c>
      <c r="M5381" t="s">
        <v>15602</v>
      </c>
      <c r="N5381">
        <v>4.7455555550000001</v>
      </c>
      <c r="O5381">
        <v>0</v>
      </c>
      <c r="P5381">
        <v>12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56.946666999999998</v>
      </c>
      <c r="W5381">
        <v>0</v>
      </c>
      <c r="X5381">
        <v>0</v>
      </c>
      <c r="Y5381">
        <v>0</v>
      </c>
      <c r="Z5381">
        <v>0</v>
      </c>
    </row>
    <row r="5382" spans="1:26" x14ac:dyDescent="0.25">
      <c r="A5382">
        <v>2182431</v>
      </c>
      <c r="B5382">
        <v>1</v>
      </c>
      <c r="C5382" t="s">
        <v>77</v>
      </c>
      <c r="D5382" t="s">
        <v>118</v>
      </c>
      <c r="E5382" t="s">
        <v>181</v>
      </c>
      <c r="F5382" t="s">
        <v>15603</v>
      </c>
      <c r="G5382" t="s">
        <v>194</v>
      </c>
      <c r="H5382" t="s">
        <v>46</v>
      </c>
      <c r="I5382" t="s">
        <v>129</v>
      </c>
      <c r="J5382" t="s">
        <v>130</v>
      </c>
      <c r="K5382" t="s">
        <v>131</v>
      </c>
      <c r="L5382" t="s">
        <v>15604</v>
      </c>
      <c r="M5382" t="s">
        <v>15605</v>
      </c>
      <c r="N5382">
        <v>1.4169444440000001</v>
      </c>
      <c r="O5382">
        <v>0</v>
      </c>
      <c r="P5382">
        <v>2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2.8338890000000001</v>
      </c>
      <c r="W5382">
        <v>0</v>
      </c>
      <c r="X5382">
        <v>0</v>
      </c>
      <c r="Y5382">
        <v>0</v>
      </c>
      <c r="Z5382">
        <v>0</v>
      </c>
    </row>
    <row r="5383" spans="1:26" x14ac:dyDescent="0.25">
      <c r="A5383">
        <v>2182430</v>
      </c>
      <c r="B5383">
        <v>1</v>
      </c>
      <c r="C5383" t="s">
        <v>76</v>
      </c>
      <c r="D5383" t="s">
        <v>102</v>
      </c>
      <c r="E5383" t="s">
        <v>181</v>
      </c>
      <c r="F5383" t="s">
        <v>15606</v>
      </c>
      <c r="G5383" t="s">
        <v>194</v>
      </c>
      <c r="H5383" t="s">
        <v>46</v>
      </c>
      <c r="I5383" t="s">
        <v>129</v>
      </c>
      <c r="J5383" t="s">
        <v>130</v>
      </c>
      <c r="K5383" t="s">
        <v>131</v>
      </c>
      <c r="L5383" t="s">
        <v>15607</v>
      </c>
      <c r="M5383" t="s">
        <v>15608</v>
      </c>
      <c r="N5383">
        <v>0.65166666600000001</v>
      </c>
      <c r="O5383">
        <v>0</v>
      </c>
      <c r="P5383">
        <v>1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0.651667</v>
      </c>
      <c r="W5383">
        <v>0</v>
      </c>
      <c r="X5383">
        <v>0</v>
      </c>
      <c r="Y5383">
        <v>0</v>
      </c>
      <c r="Z5383">
        <v>0</v>
      </c>
    </row>
    <row r="5384" spans="1:26" x14ac:dyDescent="0.25">
      <c r="A5384">
        <v>2182432</v>
      </c>
      <c r="B5384">
        <v>1</v>
      </c>
      <c r="C5384" t="s">
        <v>76</v>
      </c>
      <c r="D5384" t="s">
        <v>95</v>
      </c>
      <c r="E5384" t="s">
        <v>186</v>
      </c>
      <c r="F5384" t="s">
        <v>2800</v>
      </c>
      <c r="G5384" t="s">
        <v>201</v>
      </c>
      <c r="H5384" t="s">
        <v>47</v>
      </c>
      <c r="I5384" t="s">
        <v>129</v>
      </c>
      <c r="J5384" t="s">
        <v>130</v>
      </c>
      <c r="K5384" t="s">
        <v>131</v>
      </c>
      <c r="L5384" t="s">
        <v>15609</v>
      </c>
      <c r="M5384" t="s">
        <v>15610</v>
      </c>
      <c r="N5384">
        <v>0.31666666599999999</v>
      </c>
      <c r="O5384">
        <v>0</v>
      </c>
      <c r="P5384">
        <v>0</v>
      </c>
      <c r="Q5384">
        <v>2</v>
      </c>
      <c r="R5384">
        <v>12</v>
      </c>
      <c r="S5384">
        <v>48</v>
      </c>
      <c r="T5384">
        <v>997</v>
      </c>
      <c r="U5384">
        <v>0</v>
      </c>
      <c r="V5384">
        <v>0</v>
      </c>
      <c r="W5384">
        <v>0.63333300000000003</v>
      </c>
      <c r="X5384">
        <v>3.8</v>
      </c>
      <c r="Y5384">
        <v>15.2</v>
      </c>
      <c r="Z5384">
        <v>315.71666599999998</v>
      </c>
    </row>
    <row r="5385" spans="1:26" x14ac:dyDescent="0.25">
      <c r="A5385">
        <v>2182434</v>
      </c>
      <c r="B5385">
        <v>1</v>
      </c>
      <c r="C5385" t="s">
        <v>76</v>
      </c>
      <c r="D5385" t="s">
        <v>86</v>
      </c>
      <c r="E5385" t="s">
        <v>181</v>
      </c>
      <c r="F5385" t="s">
        <v>15611</v>
      </c>
      <c r="G5385" t="s">
        <v>287</v>
      </c>
      <c r="H5385" t="s">
        <v>46</v>
      </c>
      <c r="I5385" t="s">
        <v>129</v>
      </c>
      <c r="J5385" t="s">
        <v>130</v>
      </c>
      <c r="K5385" t="s">
        <v>131</v>
      </c>
      <c r="L5385" t="s">
        <v>15612</v>
      </c>
      <c r="M5385" t="s">
        <v>15613</v>
      </c>
      <c r="N5385">
        <v>5.8616666659999996</v>
      </c>
      <c r="O5385">
        <v>0</v>
      </c>
      <c r="P5385">
        <v>13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76.201667</v>
      </c>
      <c r="W5385">
        <v>0</v>
      </c>
      <c r="X5385">
        <v>0</v>
      </c>
      <c r="Y5385">
        <v>0</v>
      </c>
      <c r="Z5385">
        <v>0</v>
      </c>
    </row>
    <row r="5386" spans="1:26" x14ac:dyDescent="0.25">
      <c r="A5386">
        <v>2182439</v>
      </c>
      <c r="B5386">
        <v>1</v>
      </c>
      <c r="C5386" t="s">
        <v>76</v>
      </c>
      <c r="D5386" t="s">
        <v>91</v>
      </c>
      <c r="E5386" t="s">
        <v>186</v>
      </c>
      <c r="F5386" t="s">
        <v>15591</v>
      </c>
      <c r="G5386" t="s">
        <v>136</v>
      </c>
      <c r="H5386" t="s">
        <v>47</v>
      </c>
      <c r="I5386" t="s">
        <v>129</v>
      </c>
      <c r="J5386" t="s">
        <v>130</v>
      </c>
      <c r="K5386" t="s">
        <v>131</v>
      </c>
      <c r="L5386" t="s">
        <v>15614</v>
      </c>
      <c r="M5386" t="s">
        <v>15615</v>
      </c>
      <c r="N5386">
        <v>1.551111111</v>
      </c>
      <c r="O5386">
        <v>0</v>
      </c>
      <c r="P5386">
        <v>0</v>
      </c>
      <c r="Q5386">
        <v>2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3.1022219999999998</v>
      </c>
      <c r="X5386">
        <v>0</v>
      </c>
      <c r="Y5386">
        <v>0</v>
      </c>
      <c r="Z5386">
        <v>0</v>
      </c>
    </row>
    <row r="5387" spans="1:26" x14ac:dyDescent="0.25">
      <c r="A5387">
        <v>2182440</v>
      </c>
      <c r="B5387">
        <v>1</v>
      </c>
      <c r="C5387" t="s">
        <v>76</v>
      </c>
      <c r="D5387" t="s">
        <v>101</v>
      </c>
      <c r="E5387" t="s">
        <v>181</v>
      </c>
      <c r="F5387" t="s">
        <v>15616</v>
      </c>
      <c r="G5387" t="s">
        <v>287</v>
      </c>
      <c r="H5387" t="s">
        <v>46</v>
      </c>
      <c r="I5387" t="s">
        <v>129</v>
      </c>
      <c r="J5387" t="s">
        <v>130</v>
      </c>
      <c r="K5387" t="s">
        <v>131</v>
      </c>
      <c r="L5387" t="s">
        <v>15617</v>
      </c>
      <c r="M5387" t="s">
        <v>15618</v>
      </c>
      <c r="N5387">
        <v>1.759166666</v>
      </c>
      <c r="O5387">
        <v>0</v>
      </c>
      <c r="P5387">
        <v>1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1.7591669999999999</v>
      </c>
      <c r="W5387">
        <v>0</v>
      </c>
      <c r="X5387">
        <v>0</v>
      </c>
      <c r="Y5387">
        <v>0</v>
      </c>
      <c r="Z5387">
        <v>0</v>
      </c>
    </row>
    <row r="5388" spans="1:26" x14ac:dyDescent="0.25">
      <c r="A5388">
        <v>2182437</v>
      </c>
      <c r="B5388">
        <v>1</v>
      </c>
      <c r="C5388" t="s">
        <v>76</v>
      </c>
      <c r="D5388" t="s">
        <v>89</v>
      </c>
      <c r="E5388" t="s">
        <v>126</v>
      </c>
      <c r="F5388" t="s">
        <v>15619</v>
      </c>
      <c r="G5388" t="s">
        <v>128</v>
      </c>
      <c r="H5388" t="s">
        <v>46</v>
      </c>
      <c r="I5388" t="s">
        <v>129</v>
      </c>
      <c r="J5388" t="s">
        <v>130</v>
      </c>
      <c r="K5388" t="s">
        <v>131</v>
      </c>
      <c r="L5388" t="s">
        <v>15620</v>
      </c>
      <c r="M5388" t="s">
        <v>15621</v>
      </c>
      <c r="N5388">
        <v>1.2024999999999999</v>
      </c>
      <c r="O5388">
        <v>0</v>
      </c>
      <c r="P5388">
        <v>162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194.80500000000001</v>
      </c>
      <c r="W5388">
        <v>0</v>
      </c>
      <c r="X5388">
        <v>0</v>
      </c>
      <c r="Y5388">
        <v>0</v>
      </c>
      <c r="Z5388">
        <v>0</v>
      </c>
    </row>
    <row r="5389" spans="1:26" x14ac:dyDescent="0.25">
      <c r="A5389">
        <v>2182449</v>
      </c>
      <c r="B5389">
        <v>1</v>
      </c>
      <c r="C5389" t="s">
        <v>77</v>
      </c>
      <c r="D5389" t="s">
        <v>112</v>
      </c>
      <c r="E5389" t="s">
        <v>143</v>
      </c>
      <c r="F5389" t="s">
        <v>15622</v>
      </c>
      <c r="G5389" t="s">
        <v>279</v>
      </c>
      <c r="H5389" t="s">
        <v>47</v>
      </c>
      <c r="I5389" t="s">
        <v>129</v>
      </c>
      <c r="J5389" t="s">
        <v>130</v>
      </c>
      <c r="K5389" t="s">
        <v>131</v>
      </c>
      <c r="L5389" t="s">
        <v>15623</v>
      </c>
      <c r="M5389" t="s">
        <v>15624</v>
      </c>
      <c r="N5389">
        <v>1.3591666659999999</v>
      </c>
      <c r="O5389">
        <v>0</v>
      </c>
      <c r="P5389">
        <v>0</v>
      </c>
      <c r="Q5389">
        <v>1</v>
      </c>
      <c r="R5389">
        <v>34</v>
      </c>
      <c r="S5389">
        <v>0</v>
      </c>
      <c r="T5389">
        <v>0</v>
      </c>
      <c r="U5389">
        <v>0</v>
      </c>
      <c r="V5389">
        <v>0</v>
      </c>
      <c r="W5389">
        <v>1.359167</v>
      </c>
      <c r="X5389">
        <v>46.211666999999998</v>
      </c>
      <c r="Y5389">
        <v>0</v>
      </c>
      <c r="Z5389">
        <v>0</v>
      </c>
    </row>
    <row r="5390" spans="1:26" x14ac:dyDescent="0.25">
      <c r="A5390">
        <v>2182448</v>
      </c>
      <c r="B5390">
        <v>1</v>
      </c>
      <c r="C5390" t="s">
        <v>77</v>
      </c>
      <c r="D5390" t="s">
        <v>118</v>
      </c>
      <c r="E5390" t="s">
        <v>143</v>
      </c>
      <c r="F5390" t="s">
        <v>15625</v>
      </c>
      <c r="G5390" t="s">
        <v>145</v>
      </c>
      <c r="H5390" t="s">
        <v>47</v>
      </c>
      <c r="I5390" t="s">
        <v>129</v>
      </c>
      <c r="J5390" t="s">
        <v>130</v>
      </c>
      <c r="K5390" t="s">
        <v>131</v>
      </c>
      <c r="L5390" t="s">
        <v>15626</v>
      </c>
      <c r="M5390" t="s">
        <v>15627</v>
      </c>
      <c r="N5390">
        <v>3.5652777769999999</v>
      </c>
      <c r="O5390">
        <v>0</v>
      </c>
      <c r="P5390">
        <v>0</v>
      </c>
      <c r="Q5390">
        <v>0</v>
      </c>
      <c r="R5390">
        <v>0</v>
      </c>
      <c r="S5390">
        <v>1</v>
      </c>
      <c r="T5390">
        <v>53</v>
      </c>
      <c r="U5390">
        <v>0</v>
      </c>
      <c r="V5390">
        <v>0</v>
      </c>
      <c r="W5390">
        <v>0</v>
      </c>
      <c r="X5390">
        <v>0</v>
      </c>
      <c r="Y5390">
        <v>3.5652780000000002</v>
      </c>
      <c r="Z5390">
        <v>188.959722</v>
      </c>
    </row>
    <row r="5391" spans="1:26" x14ac:dyDescent="0.25">
      <c r="A5391">
        <v>2182446</v>
      </c>
      <c r="B5391">
        <v>1</v>
      </c>
      <c r="C5391" t="s">
        <v>76</v>
      </c>
      <c r="D5391" t="s">
        <v>78</v>
      </c>
      <c r="E5391" t="s">
        <v>181</v>
      </c>
      <c r="F5391" t="s">
        <v>15628</v>
      </c>
      <c r="G5391" t="s">
        <v>194</v>
      </c>
      <c r="H5391" t="s">
        <v>46</v>
      </c>
      <c r="I5391" t="s">
        <v>129</v>
      </c>
      <c r="J5391" t="s">
        <v>130</v>
      </c>
      <c r="K5391" t="s">
        <v>131</v>
      </c>
      <c r="L5391" t="s">
        <v>15629</v>
      </c>
      <c r="M5391" t="s">
        <v>15630</v>
      </c>
      <c r="N5391">
        <v>1.9450000000000001</v>
      </c>
      <c r="O5391">
        <v>0</v>
      </c>
      <c r="P5391">
        <v>1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1.9450000000000001</v>
      </c>
      <c r="W5391">
        <v>0</v>
      </c>
      <c r="X5391">
        <v>0</v>
      </c>
      <c r="Y5391">
        <v>0</v>
      </c>
      <c r="Z5391">
        <v>0</v>
      </c>
    </row>
    <row r="5392" spans="1:26" x14ac:dyDescent="0.25">
      <c r="A5392">
        <v>2182451</v>
      </c>
      <c r="B5392">
        <v>1</v>
      </c>
      <c r="C5392" t="s">
        <v>76</v>
      </c>
      <c r="D5392" t="s">
        <v>86</v>
      </c>
      <c r="E5392" t="s">
        <v>161</v>
      </c>
      <c r="F5392" t="s">
        <v>15631</v>
      </c>
      <c r="G5392" t="s">
        <v>269</v>
      </c>
      <c r="H5392" t="s">
        <v>46</v>
      </c>
      <c r="I5392" t="s">
        <v>129</v>
      </c>
      <c r="J5392" t="s">
        <v>130</v>
      </c>
      <c r="K5392" t="s">
        <v>131</v>
      </c>
      <c r="L5392" t="s">
        <v>15632</v>
      </c>
      <c r="M5392" t="s">
        <v>15633</v>
      </c>
      <c r="N5392">
        <v>5.528333333</v>
      </c>
      <c r="O5392">
        <v>0</v>
      </c>
      <c r="P5392">
        <v>97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536.248333</v>
      </c>
      <c r="W5392">
        <v>0</v>
      </c>
      <c r="X5392">
        <v>0</v>
      </c>
      <c r="Y5392">
        <v>0</v>
      </c>
      <c r="Z5392">
        <v>0</v>
      </c>
    </row>
    <row r="5393" spans="1:26" x14ac:dyDescent="0.25">
      <c r="A5393">
        <v>2182456</v>
      </c>
      <c r="B5393">
        <v>1</v>
      </c>
      <c r="C5393" t="s">
        <v>76</v>
      </c>
      <c r="D5393" t="s">
        <v>94</v>
      </c>
      <c r="E5393" t="s">
        <v>181</v>
      </c>
      <c r="F5393" t="s">
        <v>15634</v>
      </c>
      <c r="G5393" t="s">
        <v>194</v>
      </c>
      <c r="H5393" t="s">
        <v>46</v>
      </c>
      <c r="I5393" t="s">
        <v>129</v>
      </c>
      <c r="J5393" t="s">
        <v>130</v>
      </c>
      <c r="K5393" t="s">
        <v>131</v>
      </c>
      <c r="L5393" t="s">
        <v>15635</v>
      </c>
      <c r="M5393" t="s">
        <v>15636</v>
      </c>
      <c r="N5393">
        <v>0.38916666599999999</v>
      </c>
      <c r="O5393">
        <v>0</v>
      </c>
      <c r="P5393">
        <v>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0.38916699999999999</v>
      </c>
      <c r="W5393">
        <v>0</v>
      </c>
      <c r="X5393">
        <v>0</v>
      </c>
      <c r="Y5393">
        <v>0</v>
      </c>
      <c r="Z5393">
        <v>0</v>
      </c>
    </row>
    <row r="5394" spans="1:26" x14ac:dyDescent="0.25">
      <c r="A5394">
        <v>2182457</v>
      </c>
      <c r="B5394">
        <v>1</v>
      </c>
      <c r="C5394" t="s">
        <v>77</v>
      </c>
      <c r="D5394" t="s">
        <v>108</v>
      </c>
      <c r="E5394" t="s">
        <v>186</v>
      </c>
      <c r="F5394" t="s">
        <v>7108</v>
      </c>
      <c r="G5394" t="s">
        <v>136</v>
      </c>
      <c r="H5394" t="s">
        <v>47</v>
      </c>
      <c r="I5394" t="s">
        <v>129</v>
      </c>
      <c r="J5394" t="s">
        <v>130</v>
      </c>
      <c r="K5394" t="s">
        <v>131</v>
      </c>
      <c r="L5394" t="s">
        <v>15637</v>
      </c>
      <c r="M5394" t="s">
        <v>15638</v>
      </c>
      <c r="N5394">
        <v>0.101944444</v>
      </c>
      <c r="O5394">
        <v>16</v>
      </c>
      <c r="P5394">
        <v>561</v>
      </c>
      <c r="Q5394">
        <v>0</v>
      </c>
      <c r="R5394">
        <v>0</v>
      </c>
      <c r="S5394">
        <v>0</v>
      </c>
      <c r="T5394">
        <v>0</v>
      </c>
      <c r="U5394">
        <v>1.631111</v>
      </c>
      <c r="V5394">
        <v>57.190832999999998</v>
      </c>
      <c r="W5394">
        <v>0</v>
      </c>
      <c r="X5394">
        <v>0</v>
      </c>
      <c r="Y5394">
        <v>0</v>
      </c>
      <c r="Z5394">
        <v>0</v>
      </c>
    </row>
    <row r="5395" spans="1:26" x14ac:dyDescent="0.25">
      <c r="A5395">
        <v>2182459</v>
      </c>
      <c r="B5395">
        <v>1</v>
      </c>
      <c r="C5395" t="s">
        <v>76</v>
      </c>
      <c r="D5395" t="s">
        <v>79</v>
      </c>
      <c r="E5395" t="s">
        <v>181</v>
      </c>
      <c r="F5395" t="s">
        <v>15639</v>
      </c>
      <c r="G5395" t="s">
        <v>194</v>
      </c>
      <c r="H5395" t="s">
        <v>46</v>
      </c>
      <c r="I5395" t="s">
        <v>129</v>
      </c>
      <c r="J5395" t="s">
        <v>130</v>
      </c>
      <c r="K5395" t="s">
        <v>131</v>
      </c>
      <c r="L5395" t="s">
        <v>15640</v>
      </c>
      <c r="M5395" t="s">
        <v>15641</v>
      </c>
      <c r="N5395">
        <v>0.90722222200000002</v>
      </c>
      <c r="O5395">
        <v>1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0.90722199999999997</v>
      </c>
      <c r="V5395">
        <v>0</v>
      </c>
      <c r="W5395">
        <v>0</v>
      </c>
      <c r="X5395">
        <v>0</v>
      </c>
      <c r="Y5395">
        <v>0</v>
      </c>
      <c r="Z5395">
        <v>0</v>
      </c>
    </row>
    <row r="5396" spans="1:26" x14ac:dyDescent="0.25">
      <c r="A5396">
        <v>2182465</v>
      </c>
      <c r="B5396">
        <v>1</v>
      </c>
      <c r="C5396" t="s">
        <v>77</v>
      </c>
      <c r="D5396" t="s">
        <v>118</v>
      </c>
      <c r="E5396" t="s">
        <v>134</v>
      </c>
      <c r="F5396" t="s">
        <v>15642</v>
      </c>
      <c r="G5396" t="s">
        <v>136</v>
      </c>
      <c r="H5396" t="s">
        <v>47</v>
      </c>
      <c r="I5396" t="s">
        <v>129</v>
      </c>
      <c r="J5396" t="s">
        <v>130</v>
      </c>
      <c r="K5396" t="s">
        <v>131</v>
      </c>
      <c r="L5396" t="s">
        <v>15643</v>
      </c>
      <c r="M5396" t="s">
        <v>15644</v>
      </c>
      <c r="N5396">
        <v>2.21</v>
      </c>
      <c r="O5396">
        <v>1</v>
      </c>
      <c r="P5396">
        <v>59</v>
      </c>
      <c r="Q5396">
        <v>0</v>
      </c>
      <c r="R5396">
        <v>0</v>
      </c>
      <c r="S5396">
        <v>24</v>
      </c>
      <c r="T5396">
        <v>483</v>
      </c>
      <c r="U5396">
        <v>2.21</v>
      </c>
      <c r="V5396">
        <v>130.38999999999999</v>
      </c>
      <c r="W5396">
        <v>0</v>
      </c>
      <c r="X5396">
        <v>0</v>
      </c>
      <c r="Y5396">
        <v>53.04</v>
      </c>
      <c r="Z5396">
        <v>1067.43</v>
      </c>
    </row>
    <row r="5397" spans="1:26" x14ac:dyDescent="0.25">
      <c r="A5397">
        <v>2182464</v>
      </c>
      <c r="B5397">
        <v>1</v>
      </c>
      <c r="C5397" t="s">
        <v>77</v>
      </c>
      <c r="D5397" t="s">
        <v>112</v>
      </c>
      <c r="E5397" t="s">
        <v>186</v>
      </c>
      <c r="F5397" t="s">
        <v>15645</v>
      </c>
      <c r="G5397" t="s">
        <v>279</v>
      </c>
      <c r="H5397" t="s">
        <v>47</v>
      </c>
      <c r="I5397" t="s">
        <v>129</v>
      </c>
      <c r="J5397" t="s">
        <v>130</v>
      </c>
      <c r="K5397" t="s">
        <v>131</v>
      </c>
      <c r="L5397" t="s">
        <v>15646</v>
      </c>
      <c r="M5397" t="s">
        <v>15647</v>
      </c>
      <c r="N5397">
        <v>1.1463888879999999</v>
      </c>
      <c r="O5397">
        <v>0</v>
      </c>
      <c r="P5397">
        <v>0</v>
      </c>
      <c r="Q5397">
        <v>0</v>
      </c>
      <c r="R5397">
        <v>0</v>
      </c>
      <c r="S5397">
        <v>41</v>
      </c>
      <c r="T5397">
        <v>480</v>
      </c>
      <c r="U5397">
        <v>0</v>
      </c>
      <c r="V5397">
        <v>0</v>
      </c>
      <c r="W5397">
        <v>0</v>
      </c>
      <c r="X5397">
        <v>0</v>
      </c>
      <c r="Y5397">
        <v>47.001944000000002</v>
      </c>
      <c r="Z5397">
        <v>550.26666599999999</v>
      </c>
    </row>
    <row r="5398" spans="1:26" x14ac:dyDescent="0.25">
      <c r="A5398">
        <v>2182469</v>
      </c>
      <c r="B5398">
        <v>1</v>
      </c>
      <c r="C5398" t="s">
        <v>76</v>
      </c>
      <c r="D5398" t="s">
        <v>90</v>
      </c>
      <c r="E5398" t="s">
        <v>186</v>
      </c>
      <c r="F5398" t="s">
        <v>15648</v>
      </c>
      <c r="G5398" t="s">
        <v>136</v>
      </c>
      <c r="H5398" t="s">
        <v>47</v>
      </c>
      <c r="I5398" t="s">
        <v>129</v>
      </c>
      <c r="J5398" t="s">
        <v>130</v>
      </c>
      <c r="K5398" t="s">
        <v>131</v>
      </c>
      <c r="L5398" t="s">
        <v>15649</v>
      </c>
      <c r="M5398" t="s">
        <v>15650</v>
      </c>
      <c r="N5398">
        <v>0.51472222199999995</v>
      </c>
      <c r="O5398">
        <v>0</v>
      </c>
      <c r="P5398">
        <v>0</v>
      </c>
      <c r="Q5398">
        <v>40</v>
      </c>
      <c r="R5398">
        <v>1423</v>
      </c>
      <c r="S5398">
        <v>9</v>
      </c>
      <c r="T5398">
        <v>173</v>
      </c>
      <c r="U5398">
        <v>0</v>
      </c>
      <c r="V5398">
        <v>0</v>
      </c>
      <c r="W5398">
        <v>20.588889000000002</v>
      </c>
      <c r="X5398">
        <v>732.44972199999995</v>
      </c>
      <c r="Y5398">
        <v>4.6325000000000003</v>
      </c>
      <c r="Z5398">
        <v>89.046943999999996</v>
      </c>
    </row>
    <row r="5399" spans="1:26" x14ac:dyDescent="0.25">
      <c r="A5399">
        <v>2182467</v>
      </c>
      <c r="B5399">
        <v>1</v>
      </c>
      <c r="C5399" t="s">
        <v>77</v>
      </c>
      <c r="D5399" t="s">
        <v>108</v>
      </c>
      <c r="E5399" t="s">
        <v>813</v>
      </c>
      <c r="F5399" t="s">
        <v>5163</v>
      </c>
      <c r="G5399" t="s">
        <v>136</v>
      </c>
      <c r="H5399" t="s">
        <v>47</v>
      </c>
      <c r="I5399" t="s">
        <v>129</v>
      </c>
      <c r="J5399" t="s">
        <v>130</v>
      </c>
      <c r="K5399" t="s">
        <v>131</v>
      </c>
      <c r="L5399" t="s">
        <v>15651</v>
      </c>
      <c r="M5399" t="s">
        <v>15652</v>
      </c>
      <c r="N5399">
        <v>6.9595276999999997E-2</v>
      </c>
      <c r="O5399">
        <v>470</v>
      </c>
      <c r="P5399">
        <v>3481</v>
      </c>
      <c r="Q5399">
        <v>27</v>
      </c>
      <c r="R5399">
        <v>6</v>
      </c>
      <c r="S5399">
        <v>277</v>
      </c>
      <c r="T5399">
        <v>2283</v>
      </c>
      <c r="U5399">
        <v>32.709780000000002</v>
      </c>
      <c r="V5399">
        <v>242.26115899999999</v>
      </c>
      <c r="W5399">
        <v>1.8790720000000001</v>
      </c>
      <c r="X5399">
        <v>0.417572</v>
      </c>
      <c r="Y5399">
        <v>19.277892000000001</v>
      </c>
      <c r="Z5399">
        <v>158.88601700000001</v>
      </c>
    </row>
    <row r="5400" spans="1:26" x14ac:dyDescent="0.25">
      <c r="A5400">
        <v>2182471</v>
      </c>
      <c r="B5400">
        <v>1</v>
      </c>
      <c r="C5400" t="s">
        <v>76</v>
      </c>
      <c r="D5400" t="s">
        <v>86</v>
      </c>
      <c r="E5400" t="s">
        <v>126</v>
      </c>
      <c r="F5400" t="s">
        <v>15653</v>
      </c>
      <c r="G5400" t="s">
        <v>163</v>
      </c>
      <c r="H5400" t="s">
        <v>46</v>
      </c>
      <c r="I5400" t="s">
        <v>129</v>
      </c>
      <c r="J5400" t="s">
        <v>130</v>
      </c>
      <c r="K5400" t="s">
        <v>131</v>
      </c>
      <c r="L5400" t="s">
        <v>15654</v>
      </c>
      <c r="M5400" t="s">
        <v>15655</v>
      </c>
      <c r="N5400">
        <v>0.93027777700000003</v>
      </c>
      <c r="O5400">
        <v>0</v>
      </c>
      <c r="P5400">
        <v>159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147.91416699999999</v>
      </c>
      <c r="W5400">
        <v>0</v>
      </c>
      <c r="X5400">
        <v>0</v>
      </c>
      <c r="Y5400">
        <v>0</v>
      </c>
      <c r="Z5400">
        <v>0</v>
      </c>
    </row>
    <row r="5401" spans="1:26" x14ac:dyDescent="0.25">
      <c r="A5401">
        <v>2182470</v>
      </c>
      <c r="B5401">
        <v>1</v>
      </c>
      <c r="C5401" t="s">
        <v>77</v>
      </c>
      <c r="D5401" t="s">
        <v>123</v>
      </c>
      <c r="E5401" t="s">
        <v>181</v>
      </c>
      <c r="F5401" t="s">
        <v>15656</v>
      </c>
      <c r="G5401" t="s">
        <v>183</v>
      </c>
      <c r="H5401" t="s">
        <v>46</v>
      </c>
      <c r="I5401" t="s">
        <v>129</v>
      </c>
      <c r="J5401" t="s">
        <v>130</v>
      </c>
      <c r="K5401" t="s">
        <v>131</v>
      </c>
      <c r="L5401" t="s">
        <v>15657</v>
      </c>
      <c r="M5401" t="s">
        <v>15658</v>
      </c>
      <c r="N5401">
        <v>2.0838888880000002</v>
      </c>
      <c r="O5401">
        <v>0</v>
      </c>
      <c r="P5401">
        <v>11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22.922778000000001</v>
      </c>
      <c r="W5401">
        <v>0</v>
      </c>
      <c r="X5401">
        <v>0</v>
      </c>
      <c r="Y5401">
        <v>0</v>
      </c>
      <c r="Z5401">
        <v>0</v>
      </c>
    </row>
    <row r="5402" spans="1:26" x14ac:dyDescent="0.25">
      <c r="A5402">
        <v>2182472</v>
      </c>
      <c r="B5402">
        <v>1</v>
      </c>
      <c r="C5402" t="s">
        <v>76</v>
      </c>
      <c r="D5402" t="s">
        <v>95</v>
      </c>
      <c r="E5402" t="s">
        <v>126</v>
      </c>
      <c r="F5402" t="s">
        <v>12415</v>
      </c>
      <c r="G5402" t="s">
        <v>128</v>
      </c>
      <c r="H5402" t="s">
        <v>46</v>
      </c>
      <c r="I5402" t="s">
        <v>129</v>
      </c>
      <c r="J5402" t="s">
        <v>130</v>
      </c>
      <c r="K5402" t="s">
        <v>131</v>
      </c>
      <c r="L5402" t="s">
        <v>15659</v>
      </c>
      <c r="M5402" t="s">
        <v>15660</v>
      </c>
      <c r="N5402">
        <v>1.974444444</v>
      </c>
      <c r="O5402">
        <v>0</v>
      </c>
      <c r="P5402">
        <v>0</v>
      </c>
      <c r="Q5402">
        <v>0</v>
      </c>
      <c r="R5402">
        <v>65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128.33888899999999</v>
      </c>
      <c r="Y5402">
        <v>0</v>
      </c>
      <c r="Z5402">
        <v>0</v>
      </c>
    </row>
    <row r="5403" spans="1:26" x14ac:dyDescent="0.25">
      <c r="A5403">
        <v>2182477</v>
      </c>
      <c r="B5403">
        <v>1</v>
      </c>
      <c r="C5403" t="s">
        <v>76</v>
      </c>
      <c r="D5403" t="s">
        <v>78</v>
      </c>
      <c r="E5403" t="s">
        <v>186</v>
      </c>
      <c r="F5403" t="s">
        <v>15661</v>
      </c>
      <c r="G5403" t="s">
        <v>136</v>
      </c>
      <c r="H5403" t="s">
        <v>47</v>
      </c>
      <c r="I5403" t="s">
        <v>129</v>
      </c>
      <c r="J5403" t="s">
        <v>130</v>
      </c>
      <c r="K5403" t="s">
        <v>131</v>
      </c>
      <c r="L5403" t="s">
        <v>15662</v>
      </c>
      <c r="M5403" t="s">
        <v>15663</v>
      </c>
      <c r="N5403">
        <v>0.23166666599999999</v>
      </c>
      <c r="O5403">
        <v>10</v>
      </c>
      <c r="P5403">
        <v>2961</v>
      </c>
      <c r="Q5403">
        <v>0</v>
      </c>
      <c r="R5403">
        <v>0</v>
      </c>
      <c r="S5403">
        <v>0</v>
      </c>
      <c r="T5403">
        <v>0</v>
      </c>
      <c r="U5403">
        <v>2.3166669999999998</v>
      </c>
      <c r="V5403">
        <v>685.96499800000004</v>
      </c>
      <c r="W5403">
        <v>0</v>
      </c>
      <c r="X5403">
        <v>0</v>
      </c>
      <c r="Y5403">
        <v>0</v>
      </c>
      <c r="Z5403">
        <v>0</v>
      </c>
    </row>
    <row r="5404" spans="1:26" x14ac:dyDescent="0.25">
      <c r="A5404">
        <v>2182478</v>
      </c>
      <c r="B5404">
        <v>1</v>
      </c>
      <c r="C5404" t="s">
        <v>76</v>
      </c>
      <c r="D5404" t="s">
        <v>81</v>
      </c>
      <c r="E5404" t="s">
        <v>126</v>
      </c>
      <c r="F5404" t="s">
        <v>12234</v>
      </c>
      <c r="G5404" t="s">
        <v>128</v>
      </c>
      <c r="H5404" t="s">
        <v>46</v>
      </c>
      <c r="I5404" t="s">
        <v>129</v>
      </c>
      <c r="J5404" t="s">
        <v>130</v>
      </c>
      <c r="K5404" t="s">
        <v>131</v>
      </c>
      <c r="L5404" t="s">
        <v>15664</v>
      </c>
      <c r="M5404" t="s">
        <v>15665</v>
      </c>
      <c r="N5404">
        <v>2.056944444</v>
      </c>
      <c r="O5404">
        <v>0</v>
      </c>
      <c r="P5404">
        <v>9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18.512499999999999</v>
      </c>
      <c r="W5404">
        <v>0</v>
      </c>
      <c r="X5404">
        <v>0</v>
      </c>
      <c r="Y5404">
        <v>0</v>
      </c>
      <c r="Z5404">
        <v>0</v>
      </c>
    </row>
    <row r="5405" spans="1:26" x14ac:dyDescent="0.25">
      <c r="A5405">
        <v>2182480</v>
      </c>
      <c r="B5405">
        <v>1</v>
      </c>
      <c r="C5405" t="s">
        <v>77</v>
      </c>
      <c r="D5405" t="s">
        <v>108</v>
      </c>
      <c r="E5405" t="s">
        <v>813</v>
      </c>
      <c r="F5405" t="s">
        <v>5163</v>
      </c>
      <c r="G5405" t="s">
        <v>136</v>
      </c>
      <c r="H5405" t="s">
        <v>47</v>
      </c>
      <c r="I5405" t="s">
        <v>129</v>
      </c>
      <c r="J5405" t="s">
        <v>130</v>
      </c>
      <c r="K5405" t="s">
        <v>131</v>
      </c>
      <c r="L5405" t="s">
        <v>15666</v>
      </c>
      <c r="M5405" t="s">
        <v>15667</v>
      </c>
      <c r="N5405">
        <v>0.52111111099999996</v>
      </c>
      <c r="O5405">
        <v>470</v>
      </c>
      <c r="P5405">
        <v>3481</v>
      </c>
      <c r="Q5405">
        <v>27</v>
      </c>
      <c r="R5405">
        <v>6</v>
      </c>
      <c r="S5405">
        <v>277</v>
      </c>
      <c r="T5405">
        <v>2283</v>
      </c>
      <c r="U5405">
        <v>244.922222</v>
      </c>
      <c r="V5405">
        <v>1813.9877770000001</v>
      </c>
      <c r="W5405">
        <v>14.07</v>
      </c>
      <c r="X5405">
        <v>3.1266669999999999</v>
      </c>
      <c r="Y5405">
        <v>144.34777800000001</v>
      </c>
      <c r="Z5405">
        <v>1189.6966660000001</v>
      </c>
    </row>
    <row r="5406" spans="1:26" x14ac:dyDescent="0.25">
      <c r="A5406">
        <v>2182482</v>
      </c>
      <c r="B5406">
        <v>1</v>
      </c>
      <c r="C5406" t="s">
        <v>76</v>
      </c>
      <c r="D5406" t="s">
        <v>92</v>
      </c>
      <c r="E5406" t="s">
        <v>181</v>
      </c>
      <c r="F5406" t="s">
        <v>15668</v>
      </c>
      <c r="G5406" t="s">
        <v>194</v>
      </c>
      <c r="H5406" t="s">
        <v>46</v>
      </c>
      <c r="I5406" t="s">
        <v>129</v>
      </c>
      <c r="J5406" t="s">
        <v>130</v>
      </c>
      <c r="K5406" t="s">
        <v>131</v>
      </c>
      <c r="L5406" t="s">
        <v>15669</v>
      </c>
      <c r="M5406" t="s">
        <v>15670</v>
      </c>
      <c r="N5406">
        <v>1.7694444439999999</v>
      </c>
      <c r="O5406">
        <v>0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1.769444</v>
      </c>
      <c r="Y5406">
        <v>0</v>
      </c>
      <c r="Z5406">
        <v>0</v>
      </c>
    </row>
    <row r="5407" spans="1:26" x14ac:dyDescent="0.25">
      <c r="A5407">
        <v>2182485</v>
      </c>
      <c r="B5407">
        <v>1</v>
      </c>
      <c r="C5407" t="s">
        <v>77</v>
      </c>
      <c r="D5407" t="s">
        <v>108</v>
      </c>
      <c r="E5407" t="s">
        <v>186</v>
      </c>
      <c r="F5407" t="s">
        <v>15671</v>
      </c>
      <c r="G5407" t="s">
        <v>136</v>
      </c>
      <c r="H5407" t="s">
        <v>47</v>
      </c>
      <c r="I5407" t="s">
        <v>129</v>
      </c>
      <c r="J5407" t="s">
        <v>130</v>
      </c>
      <c r="K5407" t="s">
        <v>131</v>
      </c>
      <c r="L5407" t="s">
        <v>15672</v>
      </c>
      <c r="M5407" t="s">
        <v>15673</v>
      </c>
      <c r="N5407">
        <v>2.5191666659999998</v>
      </c>
      <c r="O5407">
        <v>10</v>
      </c>
      <c r="P5407">
        <v>73</v>
      </c>
      <c r="Q5407">
        <v>0</v>
      </c>
      <c r="R5407">
        <v>0</v>
      </c>
      <c r="S5407">
        <v>0</v>
      </c>
      <c r="T5407">
        <v>0</v>
      </c>
      <c r="U5407">
        <v>25.191666999999999</v>
      </c>
      <c r="V5407">
        <v>183.89916700000001</v>
      </c>
      <c r="W5407">
        <v>0</v>
      </c>
      <c r="X5407">
        <v>0</v>
      </c>
      <c r="Y5407">
        <v>0</v>
      </c>
      <c r="Z5407">
        <v>0</v>
      </c>
    </row>
    <row r="5408" spans="1:26" x14ac:dyDescent="0.25">
      <c r="A5408">
        <v>2182487</v>
      </c>
      <c r="B5408">
        <v>1</v>
      </c>
      <c r="C5408" t="s">
        <v>76</v>
      </c>
      <c r="D5408" t="s">
        <v>95</v>
      </c>
      <c r="E5408" t="s">
        <v>181</v>
      </c>
      <c r="F5408" t="s">
        <v>15674</v>
      </c>
      <c r="G5408" t="s">
        <v>287</v>
      </c>
      <c r="H5408" t="s">
        <v>46</v>
      </c>
      <c r="I5408" t="s">
        <v>129</v>
      </c>
      <c r="J5408" t="s">
        <v>130</v>
      </c>
      <c r="K5408" t="s">
        <v>131</v>
      </c>
      <c r="L5408" t="s">
        <v>15675</v>
      </c>
      <c r="M5408" t="s">
        <v>15676</v>
      </c>
      <c r="N5408">
        <v>1.7719444440000001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1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1.771944</v>
      </c>
    </row>
    <row r="5409" spans="1:26" x14ac:dyDescent="0.25">
      <c r="A5409">
        <v>2182488</v>
      </c>
      <c r="B5409">
        <v>1</v>
      </c>
      <c r="C5409" t="s">
        <v>77</v>
      </c>
      <c r="D5409" t="s">
        <v>108</v>
      </c>
      <c r="E5409" t="s">
        <v>134</v>
      </c>
      <c r="F5409" t="s">
        <v>8608</v>
      </c>
      <c r="G5409" t="s">
        <v>136</v>
      </c>
      <c r="H5409" t="s">
        <v>47</v>
      </c>
      <c r="I5409" t="s">
        <v>129</v>
      </c>
      <c r="J5409" t="s">
        <v>130</v>
      </c>
      <c r="K5409" t="s">
        <v>131</v>
      </c>
      <c r="L5409" t="s">
        <v>15677</v>
      </c>
      <c r="M5409" t="s">
        <v>15678</v>
      </c>
      <c r="N5409">
        <v>0.102777777</v>
      </c>
      <c r="O5409">
        <v>13</v>
      </c>
      <c r="P5409">
        <v>311</v>
      </c>
      <c r="Q5409">
        <v>0</v>
      </c>
      <c r="R5409">
        <v>0</v>
      </c>
      <c r="S5409">
        <v>0</v>
      </c>
      <c r="T5409">
        <v>0</v>
      </c>
      <c r="U5409">
        <v>1.336111</v>
      </c>
      <c r="V5409">
        <v>31.963889000000002</v>
      </c>
      <c r="W5409">
        <v>0</v>
      </c>
      <c r="X5409">
        <v>0</v>
      </c>
      <c r="Y5409">
        <v>0</v>
      </c>
      <c r="Z5409">
        <v>0</v>
      </c>
    </row>
    <row r="5410" spans="1:26" x14ac:dyDescent="0.25">
      <c r="A5410">
        <v>2182492</v>
      </c>
      <c r="B5410">
        <v>1</v>
      </c>
      <c r="C5410" t="s">
        <v>77</v>
      </c>
      <c r="D5410" t="s">
        <v>112</v>
      </c>
      <c r="E5410" t="s">
        <v>186</v>
      </c>
      <c r="F5410" t="s">
        <v>15679</v>
      </c>
      <c r="G5410" t="s">
        <v>2068</v>
      </c>
      <c r="H5410" t="s">
        <v>47</v>
      </c>
      <c r="I5410" t="s">
        <v>129</v>
      </c>
      <c r="J5410" t="s">
        <v>130</v>
      </c>
      <c r="K5410" t="s">
        <v>131</v>
      </c>
      <c r="L5410" t="s">
        <v>15680</v>
      </c>
      <c r="M5410" t="s">
        <v>15681</v>
      </c>
      <c r="N5410">
        <v>1.757222222</v>
      </c>
      <c r="O5410">
        <v>11</v>
      </c>
      <c r="P5410">
        <v>0</v>
      </c>
      <c r="Q5410">
        <v>396</v>
      </c>
      <c r="R5410">
        <v>98</v>
      </c>
      <c r="S5410">
        <v>249</v>
      </c>
      <c r="T5410">
        <v>5295</v>
      </c>
      <c r="U5410">
        <v>19.329443999999999</v>
      </c>
      <c r="V5410">
        <v>0</v>
      </c>
      <c r="W5410">
        <v>695.86</v>
      </c>
      <c r="X5410">
        <v>172.20777799999999</v>
      </c>
      <c r="Y5410">
        <v>437.54833300000001</v>
      </c>
      <c r="Z5410">
        <v>9304.4916649999996</v>
      </c>
    </row>
    <row r="5411" spans="1:26" x14ac:dyDescent="0.25">
      <c r="A5411">
        <v>2182493</v>
      </c>
      <c r="B5411">
        <v>1</v>
      </c>
      <c r="C5411" t="s">
        <v>77</v>
      </c>
      <c r="D5411" t="s">
        <v>123</v>
      </c>
      <c r="E5411" t="s">
        <v>181</v>
      </c>
      <c r="F5411" t="s">
        <v>15682</v>
      </c>
      <c r="G5411" t="s">
        <v>194</v>
      </c>
      <c r="H5411" t="s">
        <v>46</v>
      </c>
      <c r="I5411" t="s">
        <v>129</v>
      </c>
      <c r="J5411" t="s">
        <v>130</v>
      </c>
      <c r="K5411" t="s">
        <v>131</v>
      </c>
      <c r="L5411" t="s">
        <v>15683</v>
      </c>
      <c r="M5411" t="s">
        <v>15684</v>
      </c>
      <c r="N5411">
        <v>1.323055555</v>
      </c>
      <c r="O5411">
        <v>0</v>
      </c>
      <c r="P5411">
        <v>1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1.323056</v>
      </c>
      <c r="W5411">
        <v>0</v>
      </c>
      <c r="X5411">
        <v>0</v>
      </c>
      <c r="Y5411">
        <v>0</v>
      </c>
      <c r="Z5411">
        <v>0</v>
      </c>
    </row>
    <row r="5412" spans="1:26" x14ac:dyDescent="0.25">
      <c r="A5412">
        <v>2182498</v>
      </c>
      <c r="B5412">
        <v>1</v>
      </c>
      <c r="C5412" t="s">
        <v>76</v>
      </c>
      <c r="D5412" t="s">
        <v>90</v>
      </c>
      <c r="E5412" t="s">
        <v>126</v>
      </c>
      <c r="F5412" t="s">
        <v>15685</v>
      </c>
      <c r="G5412" t="s">
        <v>128</v>
      </c>
      <c r="H5412" t="s">
        <v>46</v>
      </c>
      <c r="I5412" t="s">
        <v>129</v>
      </c>
      <c r="J5412" t="s">
        <v>130</v>
      </c>
      <c r="K5412" t="s">
        <v>131</v>
      </c>
      <c r="L5412" t="s">
        <v>15686</v>
      </c>
      <c r="M5412" t="s">
        <v>15687</v>
      </c>
      <c r="N5412">
        <v>4.545555555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29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131.821111</v>
      </c>
    </row>
    <row r="5413" spans="1:26" x14ac:dyDescent="0.25">
      <c r="A5413">
        <v>2182500</v>
      </c>
      <c r="B5413">
        <v>1</v>
      </c>
      <c r="C5413" t="s">
        <v>76</v>
      </c>
      <c r="D5413" t="s">
        <v>106</v>
      </c>
      <c r="E5413" t="s">
        <v>126</v>
      </c>
      <c r="F5413" t="s">
        <v>15688</v>
      </c>
      <c r="G5413" t="s">
        <v>128</v>
      </c>
      <c r="H5413" t="s">
        <v>46</v>
      </c>
      <c r="I5413" t="s">
        <v>129</v>
      </c>
      <c r="J5413" t="s">
        <v>130</v>
      </c>
      <c r="K5413" t="s">
        <v>131</v>
      </c>
      <c r="L5413" t="s">
        <v>15689</v>
      </c>
      <c r="M5413" t="s">
        <v>15690</v>
      </c>
      <c r="N5413">
        <v>1.970555555</v>
      </c>
      <c r="O5413">
        <v>0</v>
      </c>
      <c r="P5413">
        <v>144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283.76</v>
      </c>
      <c r="W5413">
        <v>0</v>
      </c>
      <c r="X5413">
        <v>0</v>
      </c>
      <c r="Y5413">
        <v>0</v>
      </c>
      <c r="Z5413">
        <v>0</v>
      </c>
    </row>
    <row r="5414" spans="1:26" x14ac:dyDescent="0.25">
      <c r="A5414">
        <v>2182501</v>
      </c>
      <c r="B5414">
        <v>1</v>
      </c>
      <c r="C5414" t="s">
        <v>76</v>
      </c>
      <c r="D5414" t="s">
        <v>90</v>
      </c>
      <c r="E5414" t="s">
        <v>126</v>
      </c>
      <c r="F5414" t="s">
        <v>15691</v>
      </c>
      <c r="G5414" t="s">
        <v>140</v>
      </c>
      <c r="H5414" t="s">
        <v>46</v>
      </c>
      <c r="I5414" t="s">
        <v>129</v>
      </c>
      <c r="J5414" t="s">
        <v>130</v>
      </c>
      <c r="K5414" t="s">
        <v>131</v>
      </c>
      <c r="L5414" t="s">
        <v>15692</v>
      </c>
      <c r="M5414" t="s">
        <v>15693</v>
      </c>
      <c r="N5414">
        <v>1.7397222219999999</v>
      </c>
      <c r="O5414">
        <v>0</v>
      </c>
      <c r="P5414">
        <v>189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328.8075</v>
      </c>
      <c r="W5414">
        <v>0</v>
      </c>
      <c r="X5414">
        <v>0</v>
      </c>
      <c r="Y5414">
        <v>0</v>
      </c>
      <c r="Z5414">
        <v>0</v>
      </c>
    </row>
    <row r="5415" spans="1:26" x14ac:dyDescent="0.25">
      <c r="A5415">
        <v>2182516</v>
      </c>
      <c r="B5415">
        <v>1</v>
      </c>
      <c r="C5415" t="s">
        <v>76</v>
      </c>
      <c r="D5415" t="s">
        <v>98</v>
      </c>
      <c r="E5415" t="s">
        <v>186</v>
      </c>
      <c r="F5415" t="s">
        <v>15694</v>
      </c>
      <c r="G5415" t="s">
        <v>136</v>
      </c>
      <c r="H5415" t="s">
        <v>47</v>
      </c>
      <c r="I5415" t="s">
        <v>129</v>
      </c>
      <c r="J5415" t="s">
        <v>130</v>
      </c>
      <c r="K5415" t="s">
        <v>131</v>
      </c>
      <c r="L5415" t="s">
        <v>15695</v>
      </c>
      <c r="M5415" t="s">
        <v>15696</v>
      </c>
      <c r="N5415">
        <v>1.1569444440000001</v>
      </c>
      <c r="O5415">
        <v>0</v>
      </c>
      <c r="P5415">
        <v>0</v>
      </c>
      <c r="Q5415">
        <v>2</v>
      </c>
      <c r="R5415">
        <v>100</v>
      </c>
      <c r="S5415">
        <v>0</v>
      </c>
      <c r="T5415">
        <v>0</v>
      </c>
      <c r="U5415">
        <v>0</v>
      </c>
      <c r="V5415">
        <v>0</v>
      </c>
      <c r="W5415">
        <v>2.3138890000000001</v>
      </c>
      <c r="X5415">
        <v>115.694444</v>
      </c>
      <c r="Y5415">
        <v>0</v>
      </c>
      <c r="Z5415">
        <v>0</v>
      </c>
    </row>
    <row r="5416" spans="1:26" x14ac:dyDescent="0.25">
      <c r="A5416">
        <v>2182504</v>
      </c>
      <c r="B5416">
        <v>1</v>
      </c>
      <c r="C5416" t="s">
        <v>77</v>
      </c>
      <c r="D5416" t="s">
        <v>108</v>
      </c>
      <c r="E5416" t="s">
        <v>813</v>
      </c>
      <c r="F5416" t="s">
        <v>10865</v>
      </c>
      <c r="G5416" t="s">
        <v>136</v>
      </c>
      <c r="H5416" t="s">
        <v>47</v>
      </c>
      <c r="I5416" t="s">
        <v>283</v>
      </c>
      <c r="J5416" t="s">
        <v>130</v>
      </c>
      <c r="K5416" t="s">
        <v>131</v>
      </c>
      <c r="L5416" t="s">
        <v>15697</v>
      </c>
      <c r="M5416" t="s">
        <v>15698</v>
      </c>
      <c r="N5416">
        <v>4.5833332999999997E-2</v>
      </c>
      <c r="O5416">
        <v>0</v>
      </c>
      <c r="P5416">
        <v>5</v>
      </c>
      <c r="Q5416">
        <v>154</v>
      </c>
      <c r="R5416">
        <v>11273</v>
      </c>
      <c r="S5416">
        <v>214</v>
      </c>
      <c r="T5416">
        <v>11581</v>
      </c>
      <c r="U5416">
        <v>0</v>
      </c>
      <c r="V5416">
        <v>0.22916700000000001</v>
      </c>
      <c r="W5416">
        <v>7.0583330000000002</v>
      </c>
      <c r="X5416">
        <v>516.67916300000002</v>
      </c>
      <c r="Y5416">
        <v>9.8083329999999993</v>
      </c>
      <c r="Z5416">
        <v>530.79582900000003</v>
      </c>
    </row>
    <row r="5417" spans="1:26" x14ac:dyDescent="0.25">
      <c r="A5417">
        <v>2182508</v>
      </c>
      <c r="B5417">
        <v>1</v>
      </c>
      <c r="C5417" t="s">
        <v>76</v>
      </c>
      <c r="D5417" t="s">
        <v>79</v>
      </c>
      <c r="E5417" t="s">
        <v>143</v>
      </c>
      <c r="F5417" t="s">
        <v>9400</v>
      </c>
      <c r="G5417" t="s">
        <v>8037</v>
      </c>
      <c r="H5417" t="s">
        <v>47</v>
      </c>
      <c r="I5417" t="s">
        <v>129</v>
      </c>
      <c r="J5417" t="s">
        <v>130</v>
      </c>
      <c r="K5417" t="s">
        <v>131</v>
      </c>
      <c r="L5417" t="s">
        <v>15699</v>
      </c>
      <c r="M5417" t="s">
        <v>15700</v>
      </c>
      <c r="N5417">
        <v>3.5416666659999998</v>
      </c>
      <c r="O5417">
        <v>55</v>
      </c>
      <c r="P5417">
        <v>151</v>
      </c>
      <c r="Q5417">
        <v>0</v>
      </c>
      <c r="R5417">
        <v>0</v>
      </c>
      <c r="S5417">
        <v>0</v>
      </c>
      <c r="T5417">
        <v>0</v>
      </c>
      <c r="U5417">
        <v>194.79166699999999</v>
      </c>
      <c r="V5417">
        <v>534.79166699999996</v>
      </c>
      <c r="W5417">
        <v>0</v>
      </c>
      <c r="X5417">
        <v>0</v>
      </c>
      <c r="Y5417">
        <v>0</v>
      </c>
      <c r="Z5417">
        <v>0</v>
      </c>
    </row>
    <row r="5418" spans="1:26" x14ac:dyDescent="0.25">
      <c r="A5418">
        <v>2182510</v>
      </c>
      <c r="B5418">
        <v>1</v>
      </c>
      <c r="C5418" t="s">
        <v>77</v>
      </c>
      <c r="D5418" t="s">
        <v>112</v>
      </c>
      <c r="E5418" t="s">
        <v>134</v>
      </c>
      <c r="F5418" t="s">
        <v>15701</v>
      </c>
      <c r="G5418" t="s">
        <v>136</v>
      </c>
      <c r="H5418" t="s">
        <v>47</v>
      </c>
      <c r="I5418" t="s">
        <v>129</v>
      </c>
      <c r="J5418" t="s">
        <v>130</v>
      </c>
      <c r="K5418" t="s">
        <v>131</v>
      </c>
      <c r="L5418" t="s">
        <v>15702</v>
      </c>
      <c r="M5418" t="s">
        <v>15703</v>
      </c>
      <c r="N5418">
        <v>0.65888888800000001</v>
      </c>
      <c r="O5418">
        <v>0</v>
      </c>
      <c r="P5418">
        <v>0</v>
      </c>
      <c r="Q5418">
        <v>0</v>
      </c>
      <c r="R5418">
        <v>0</v>
      </c>
      <c r="S5418">
        <v>9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5.93</v>
      </c>
      <c r="Z5418">
        <v>0</v>
      </c>
    </row>
    <row r="5419" spans="1:26" x14ac:dyDescent="0.25">
      <c r="A5419">
        <v>2182512</v>
      </c>
      <c r="B5419">
        <v>1</v>
      </c>
      <c r="C5419" t="s">
        <v>77</v>
      </c>
      <c r="D5419" t="s">
        <v>108</v>
      </c>
      <c r="E5419" t="s">
        <v>186</v>
      </c>
      <c r="F5419" t="s">
        <v>10850</v>
      </c>
      <c r="G5419" t="s">
        <v>136</v>
      </c>
      <c r="H5419" t="s">
        <v>47</v>
      </c>
      <c r="I5419" t="s">
        <v>129</v>
      </c>
      <c r="J5419" t="s">
        <v>130</v>
      </c>
      <c r="K5419" t="s">
        <v>131</v>
      </c>
      <c r="L5419" t="s">
        <v>15704</v>
      </c>
      <c r="M5419" t="s">
        <v>15705</v>
      </c>
      <c r="N5419">
        <v>9.1111110999999995E-2</v>
      </c>
      <c r="O5419">
        <v>0</v>
      </c>
      <c r="P5419">
        <v>4</v>
      </c>
      <c r="Q5419">
        <v>120</v>
      </c>
      <c r="R5419">
        <v>10229</v>
      </c>
      <c r="S5419">
        <v>165</v>
      </c>
      <c r="T5419">
        <v>9513</v>
      </c>
      <c r="U5419">
        <v>0</v>
      </c>
      <c r="V5419">
        <v>0.36444399999999999</v>
      </c>
      <c r="W5419">
        <v>10.933332999999999</v>
      </c>
      <c r="X5419">
        <v>931.97555399999999</v>
      </c>
      <c r="Y5419">
        <v>15.033333000000001</v>
      </c>
      <c r="Z5419">
        <v>866.73999900000001</v>
      </c>
    </row>
    <row r="5420" spans="1:26" x14ac:dyDescent="0.25">
      <c r="A5420">
        <v>2182517</v>
      </c>
      <c r="B5420">
        <v>1</v>
      </c>
      <c r="C5420" t="s">
        <v>77</v>
      </c>
      <c r="D5420" t="s">
        <v>108</v>
      </c>
      <c r="E5420" t="s">
        <v>186</v>
      </c>
      <c r="F5420" t="s">
        <v>15706</v>
      </c>
      <c r="G5420" t="s">
        <v>136</v>
      </c>
      <c r="H5420" t="s">
        <v>47</v>
      </c>
      <c r="I5420" t="s">
        <v>129</v>
      </c>
      <c r="J5420" t="s">
        <v>130</v>
      </c>
      <c r="K5420" t="s">
        <v>131</v>
      </c>
      <c r="L5420" t="s">
        <v>15707</v>
      </c>
      <c r="M5420" t="s">
        <v>15708</v>
      </c>
      <c r="N5420">
        <v>0.57361111099999995</v>
      </c>
      <c r="O5420">
        <v>121</v>
      </c>
      <c r="P5420">
        <v>1104</v>
      </c>
      <c r="Q5420">
        <v>0</v>
      </c>
      <c r="R5420">
        <v>0</v>
      </c>
      <c r="S5420">
        <v>7</v>
      </c>
      <c r="T5420">
        <v>271</v>
      </c>
      <c r="U5420">
        <v>69.406943999999996</v>
      </c>
      <c r="V5420">
        <v>633.26666699999998</v>
      </c>
      <c r="W5420">
        <v>0</v>
      </c>
      <c r="X5420">
        <v>0</v>
      </c>
      <c r="Y5420">
        <v>4.0152780000000003</v>
      </c>
      <c r="Z5420">
        <v>155.448611</v>
      </c>
    </row>
    <row r="5421" spans="1:26" x14ac:dyDescent="0.25">
      <c r="A5421">
        <v>2182520</v>
      </c>
      <c r="B5421">
        <v>1</v>
      </c>
      <c r="C5421" t="s">
        <v>77</v>
      </c>
      <c r="D5421" t="s">
        <v>111</v>
      </c>
      <c r="E5421" t="s">
        <v>134</v>
      </c>
      <c r="F5421" t="s">
        <v>15709</v>
      </c>
      <c r="G5421" t="s">
        <v>448</v>
      </c>
      <c r="H5421" t="s">
        <v>47</v>
      </c>
      <c r="I5421" t="s">
        <v>129</v>
      </c>
      <c r="J5421" t="s">
        <v>130</v>
      </c>
      <c r="K5421" t="s">
        <v>131</v>
      </c>
      <c r="L5421" t="s">
        <v>15710</v>
      </c>
      <c r="M5421" t="s">
        <v>15711</v>
      </c>
      <c r="N5421">
        <v>4.2141666659999997</v>
      </c>
      <c r="O5421">
        <v>0</v>
      </c>
      <c r="P5421">
        <v>0</v>
      </c>
      <c r="Q5421">
        <v>15</v>
      </c>
      <c r="R5421">
        <v>479</v>
      </c>
      <c r="S5421">
        <v>6</v>
      </c>
      <c r="T5421">
        <v>154</v>
      </c>
      <c r="U5421">
        <v>0</v>
      </c>
      <c r="V5421">
        <v>0</v>
      </c>
      <c r="W5421">
        <v>63.212499999999999</v>
      </c>
      <c r="X5421">
        <v>2018.5858330000001</v>
      </c>
      <c r="Y5421">
        <v>25.285</v>
      </c>
      <c r="Z5421">
        <v>648.98166700000002</v>
      </c>
    </row>
    <row r="5422" spans="1:26" x14ac:dyDescent="0.25">
      <c r="A5422">
        <v>2182518</v>
      </c>
      <c r="B5422">
        <v>1</v>
      </c>
      <c r="C5422" t="s">
        <v>76</v>
      </c>
      <c r="D5422" t="s">
        <v>103</v>
      </c>
      <c r="E5422" t="s">
        <v>143</v>
      </c>
      <c r="F5422" t="s">
        <v>15712</v>
      </c>
      <c r="G5422" t="s">
        <v>448</v>
      </c>
      <c r="H5422" t="s">
        <v>47</v>
      </c>
      <c r="I5422" t="s">
        <v>129</v>
      </c>
      <c r="J5422" t="s">
        <v>130</v>
      </c>
      <c r="K5422" t="s">
        <v>131</v>
      </c>
      <c r="L5422" t="s">
        <v>15713</v>
      </c>
      <c r="M5422" t="s">
        <v>15714</v>
      </c>
      <c r="N5422">
        <v>4.045833333</v>
      </c>
      <c r="O5422">
        <v>0</v>
      </c>
      <c r="P5422">
        <v>0</v>
      </c>
      <c r="Q5422">
        <v>3</v>
      </c>
      <c r="R5422">
        <v>216</v>
      </c>
      <c r="S5422">
        <v>0</v>
      </c>
      <c r="T5422">
        <v>0</v>
      </c>
      <c r="U5422">
        <v>0</v>
      </c>
      <c r="V5422">
        <v>0</v>
      </c>
      <c r="W5422">
        <v>12.137499999999999</v>
      </c>
      <c r="X5422">
        <v>873.9</v>
      </c>
      <c r="Y5422">
        <v>0</v>
      </c>
      <c r="Z5422">
        <v>0</v>
      </c>
    </row>
    <row r="5423" spans="1:26" x14ac:dyDescent="0.25">
      <c r="A5423">
        <v>2182525</v>
      </c>
      <c r="B5423">
        <v>1</v>
      </c>
      <c r="C5423" t="s">
        <v>77</v>
      </c>
      <c r="D5423" t="s">
        <v>108</v>
      </c>
      <c r="E5423" t="s">
        <v>134</v>
      </c>
      <c r="F5423" t="s">
        <v>15715</v>
      </c>
      <c r="G5423" t="s">
        <v>136</v>
      </c>
      <c r="H5423" t="s">
        <v>47</v>
      </c>
      <c r="I5423" t="s">
        <v>129</v>
      </c>
      <c r="J5423" t="s">
        <v>130</v>
      </c>
      <c r="K5423" t="s">
        <v>131</v>
      </c>
      <c r="L5423" t="s">
        <v>15716</v>
      </c>
      <c r="M5423" t="s">
        <v>15717</v>
      </c>
      <c r="N5423">
        <v>2.636666666</v>
      </c>
      <c r="O5423">
        <v>68</v>
      </c>
      <c r="P5423">
        <v>0</v>
      </c>
      <c r="Q5423">
        <v>80</v>
      </c>
      <c r="R5423">
        <v>106</v>
      </c>
      <c r="S5423">
        <v>53</v>
      </c>
      <c r="T5423">
        <v>0</v>
      </c>
      <c r="U5423">
        <v>179.29333299999999</v>
      </c>
      <c r="V5423">
        <v>0</v>
      </c>
      <c r="W5423">
        <v>210.933333</v>
      </c>
      <c r="X5423">
        <v>279.48666700000001</v>
      </c>
      <c r="Y5423">
        <v>139.74333300000001</v>
      </c>
      <c r="Z5423">
        <v>0</v>
      </c>
    </row>
    <row r="5424" spans="1:26" x14ac:dyDescent="0.25">
      <c r="A5424">
        <v>2182521</v>
      </c>
      <c r="B5424">
        <v>1</v>
      </c>
      <c r="C5424" t="s">
        <v>76</v>
      </c>
      <c r="D5424" t="s">
        <v>81</v>
      </c>
      <c r="E5424" t="s">
        <v>126</v>
      </c>
      <c r="F5424" t="s">
        <v>12234</v>
      </c>
      <c r="G5424" t="s">
        <v>128</v>
      </c>
      <c r="H5424" t="s">
        <v>46</v>
      </c>
      <c r="I5424" t="s">
        <v>129</v>
      </c>
      <c r="J5424" t="s">
        <v>130</v>
      </c>
      <c r="K5424" t="s">
        <v>131</v>
      </c>
      <c r="L5424" t="s">
        <v>15718</v>
      </c>
      <c r="M5424" t="s">
        <v>15719</v>
      </c>
      <c r="N5424">
        <v>4.1580555549999998</v>
      </c>
      <c r="O5424">
        <v>0</v>
      </c>
      <c r="P5424">
        <v>9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37.422499999999999</v>
      </c>
      <c r="W5424">
        <v>0</v>
      </c>
      <c r="X5424">
        <v>0</v>
      </c>
      <c r="Y5424">
        <v>0</v>
      </c>
      <c r="Z5424">
        <v>0</v>
      </c>
    </row>
    <row r="5425" spans="1:26" x14ac:dyDescent="0.25">
      <c r="A5425">
        <v>2182524</v>
      </c>
      <c r="B5425">
        <v>1</v>
      </c>
      <c r="C5425" t="s">
        <v>76</v>
      </c>
      <c r="D5425" t="s">
        <v>93</v>
      </c>
      <c r="E5425" t="s">
        <v>181</v>
      </c>
      <c r="F5425" t="s">
        <v>15720</v>
      </c>
      <c r="G5425" t="s">
        <v>194</v>
      </c>
      <c r="H5425" t="s">
        <v>46</v>
      </c>
      <c r="I5425" t="s">
        <v>129</v>
      </c>
      <c r="J5425" t="s">
        <v>130</v>
      </c>
      <c r="K5425" t="s">
        <v>131</v>
      </c>
      <c r="L5425" t="s">
        <v>15721</v>
      </c>
      <c r="M5425" t="s">
        <v>15722</v>
      </c>
      <c r="N5425">
        <v>1.1311111110000001</v>
      </c>
      <c r="O5425">
        <v>0</v>
      </c>
      <c r="P5425">
        <v>1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1.131111</v>
      </c>
      <c r="W5425">
        <v>0</v>
      </c>
      <c r="X5425">
        <v>0</v>
      </c>
      <c r="Y5425">
        <v>0</v>
      </c>
      <c r="Z5425">
        <v>0</v>
      </c>
    </row>
    <row r="5426" spans="1:26" x14ac:dyDescent="0.25">
      <c r="A5426">
        <v>2182523</v>
      </c>
      <c r="B5426">
        <v>1</v>
      </c>
      <c r="C5426" t="s">
        <v>76</v>
      </c>
      <c r="D5426" t="s">
        <v>97</v>
      </c>
      <c r="E5426" t="s">
        <v>181</v>
      </c>
      <c r="F5426" t="s">
        <v>15723</v>
      </c>
      <c r="G5426" t="s">
        <v>194</v>
      </c>
      <c r="H5426" t="s">
        <v>46</v>
      </c>
      <c r="I5426" t="s">
        <v>129</v>
      </c>
      <c r="J5426" t="s">
        <v>130</v>
      </c>
      <c r="K5426" t="s">
        <v>131</v>
      </c>
      <c r="L5426" t="s">
        <v>15724</v>
      </c>
      <c r="M5426" t="s">
        <v>15725</v>
      </c>
      <c r="N5426">
        <v>1.0266666659999999</v>
      </c>
      <c r="O5426">
        <v>0</v>
      </c>
      <c r="P5426">
        <v>7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7.1866669999999999</v>
      </c>
      <c r="W5426">
        <v>0</v>
      </c>
      <c r="X5426">
        <v>0</v>
      </c>
      <c r="Y5426">
        <v>0</v>
      </c>
      <c r="Z5426">
        <v>0</v>
      </c>
    </row>
    <row r="5427" spans="1:26" x14ac:dyDescent="0.25">
      <c r="A5427">
        <v>2182526</v>
      </c>
      <c r="B5427">
        <v>1</v>
      </c>
      <c r="C5427" t="s">
        <v>76</v>
      </c>
      <c r="D5427" t="s">
        <v>80</v>
      </c>
      <c r="E5427" t="s">
        <v>718</v>
      </c>
      <c r="F5427" t="s">
        <v>15726</v>
      </c>
      <c r="G5427" t="s">
        <v>269</v>
      </c>
      <c r="H5427" t="s">
        <v>46</v>
      </c>
      <c r="I5427" t="s">
        <v>129</v>
      </c>
      <c r="J5427" t="s">
        <v>130</v>
      </c>
      <c r="K5427" t="s">
        <v>131</v>
      </c>
      <c r="L5427" t="s">
        <v>15727</v>
      </c>
      <c r="M5427" t="s">
        <v>15728</v>
      </c>
      <c r="N5427">
        <v>9.1452777770000004</v>
      </c>
      <c r="O5427">
        <v>0</v>
      </c>
      <c r="P5427">
        <v>189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1728.4575</v>
      </c>
      <c r="W5427">
        <v>0</v>
      </c>
      <c r="X5427">
        <v>0</v>
      </c>
      <c r="Y5427">
        <v>0</v>
      </c>
      <c r="Z5427">
        <v>0</v>
      </c>
    </row>
    <row r="5428" spans="1:26" x14ac:dyDescent="0.25">
      <c r="A5428">
        <v>2182527</v>
      </c>
      <c r="B5428">
        <v>1</v>
      </c>
      <c r="C5428" t="s">
        <v>76</v>
      </c>
      <c r="D5428" t="s">
        <v>97</v>
      </c>
      <c r="E5428" t="s">
        <v>126</v>
      </c>
      <c r="F5428" t="s">
        <v>15729</v>
      </c>
      <c r="G5428" t="s">
        <v>128</v>
      </c>
      <c r="H5428" t="s">
        <v>46</v>
      </c>
      <c r="I5428" t="s">
        <v>129</v>
      </c>
      <c r="J5428" t="s">
        <v>130</v>
      </c>
      <c r="K5428" t="s">
        <v>131</v>
      </c>
      <c r="L5428" t="s">
        <v>15730</v>
      </c>
      <c r="M5428" t="s">
        <v>15731</v>
      </c>
      <c r="N5428">
        <v>3.8997222219999998</v>
      </c>
      <c r="O5428">
        <v>0</v>
      </c>
      <c r="P5428">
        <v>78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304.17833300000001</v>
      </c>
      <c r="W5428">
        <v>0</v>
      </c>
      <c r="X5428">
        <v>0</v>
      </c>
      <c r="Y5428">
        <v>0</v>
      </c>
      <c r="Z5428">
        <v>0</v>
      </c>
    </row>
    <row r="5429" spans="1:26" x14ac:dyDescent="0.25">
      <c r="A5429">
        <v>2182531</v>
      </c>
      <c r="B5429">
        <v>1</v>
      </c>
      <c r="C5429" t="s">
        <v>76</v>
      </c>
      <c r="D5429" t="s">
        <v>91</v>
      </c>
      <c r="E5429" t="s">
        <v>161</v>
      </c>
      <c r="F5429" t="s">
        <v>15732</v>
      </c>
      <c r="G5429" t="s">
        <v>402</v>
      </c>
      <c r="H5429" t="s">
        <v>46</v>
      </c>
      <c r="I5429" t="s">
        <v>129</v>
      </c>
      <c r="J5429" t="s">
        <v>130</v>
      </c>
      <c r="K5429" t="s">
        <v>131</v>
      </c>
      <c r="L5429" t="s">
        <v>15733</v>
      </c>
      <c r="M5429" t="s">
        <v>15734</v>
      </c>
      <c r="N5429">
        <v>1.3302777770000001</v>
      </c>
      <c r="O5429">
        <v>0</v>
      </c>
      <c r="P5429">
        <v>0</v>
      </c>
      <c r="Q5429">
        <v>1</v>
      </c>
      <c r="R5429">
        <v>436</v>
      </c>
      <c r="S5429">
        <v>0</v>
      </c>
      <c r="T5429">
        <v>0</v>
      </c>
      <c r="U5429">
        <v>0</v>
      </c>
      <c r="V5429">
        <v>0</v>
      </c>
      <c r="W5429">
        <v>1.3302780000000001</v>
      </c>
      <c r="X5429">
        <v>580.00111100000004</v>
      </c>
      <c r="Y5429">
        <v>0</v>
      </c>
      <c r="Z5429">
        <v>0</v>
      </c>
    </row>
    <row r="5430" spans="1:26" x14ac:dyDescent="0.25">
      <c r="A5430">
        <v>2182533</v>
      </c>
      <c r="B5430">
        <v>1</v>
      </c>
      <c r="C5430" t="s">
        <v>77</v>
      </c>
      <c r="D5430" t="s">
        <v>124</v>
      </c>
      <c r="E5430" t="s">
        <v>126</v>
      </c>
      <c r="F5430" t="s">
        <v>15735</v>
      </c>
      <c r="G5430" t="s">
        <v>140</v>
      </c>
      <c r="H5430" t="s">
        <v>46</v>
      </c>
      <c r="I5430" t="s">
        <v>129</v>
      </c>
      <c r="J5430" t="s">
        <v>130</v>
      </c>
      <c r="K5430" t="s">
        <v>131</v>
      </c>
      <c r="L5430" t="s">
        <v>15736</v>
      </c>
      <c r="M5430" t="s">
        <v>15737</v>
      </c>
      <c r="N5430">
        <v>7.2486111109999998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80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579.88888899999995</v>
      </c>
    </row>
    <row r="5431" spans="1:26" x14ac:dyDescent="0.25">
      <c r="A5431">
        <v>2182534</v>
      </c>
      <c r="B5431">
        <v>1</v>
      </c>
      <c r="C5431" t="s">
        <v>76</v>
      </c>
      <c r="D5431" t="s">
        <v>106</v>
      </c>
      <c r="E5431" t="s">
        <v>161</v>
      </c>
      <c r="F5431" t="s">
        <v>15738</v>
      </c>
      <c r="G5431" t="s">
        <v>636</v>
      </c>
      <c r="H5431" t="s">
        <v>46</v>
      </c>
      <c r="I5431" t="s">
        <v>129</v>
      </c>
      <c r="J5431" t="s">
        <v>130</v>
      </c>
      <c r="K5431" t="s">
        <v>131</v>
      </c>
      <c r="L5431" t="s">
        <v>15739</v>
      </c>
      <c r="M5431" t="s">
        <v>15740</v>
      </c>
      <c r="N5431">
        <v>8.1527777770000007</v>
      </c>
      <c r="O5431">
        <v>2</v>
      </c>
      <c r="P5431">
        <v>637</v>
      </c>
      <c r="Q5431">
        <v>0</v>
      </c>
      <c r="R5431">
        <v>0</v>
      </c>
      <c r="S5431">
        <v>0</v>
      </c>
      <c r="T5431">
        <v>0</v>
      </c>
      <c r="U5431">
        <v>16.305555999999999</v>
      </c>
      <c r="V5431">
        <v>5193.3194439999997</v>
      </c>
      <c r="W5431">
        <v>0</v>
      </c>
      <c r="X5431">
        <v>0</v>
      </c>
      <c r="Y5431">
        <v>0</v>
      </c>
      <c r="Z5431">
        <v>0</v>
      </c>
    </row>
    <row r="5432" spans="1:26" x14ac:dyDescent="0.25">
      <c r="A5432">
        <v>2182537</v>
      </c>
      <c r="B5432">
        <v>1</v>
      </c>
      <c r="C5432" t="s">
        <v>77</v>
      </c>
      <c r="D5432" t="s">
        <v>118</v>
      </c>
      <c r="E5432" t="s">
        <v>134</v>
      </c>
      <c r="F5432" t="s">
        <v>10216</v>
      </c>
      <c r="G5432" t="s">
        <v>136</v>
      </c>
      <c r="H5432" t="s">
        <v>47</v>
      </c>
      <c r="I5432" t="s">
        <v>129</v>
      </c>
      <c r="J5432" t="s">
        <v>130</v>
      </c>
      <c r="K5432" t="s">
        <v>131</v>
      </c>
      <c r="L5432" t="s">
        <v>15741</v>
      </c>
      <c r="M5432" t="s">
        <v>15742</v>
      </c>
      <c r="N5432">
        <v>1.6072222220000001</v>
      </c>
      <c r="O5432">
        <v>1</v>
      </c>
      <c r="P5432">
        <v>131</v>
      </c>
      <c r="Q5432">
        <v>0</v>
      </c>
      <c r="R5432">
        <v>0</v>
      </c>
      <c r="S5432">
        <v>0</v>
      </c>
      <c r="T5432">
        <v>0</v>
      </c>
      <c r="U5432">
        <v>1.6072219999999999</v>
      </c>
      <c r="V5432">
        <v>210.546111</v>
      </c>
      <c r="W5432">
        <v>0</v>
      </c>
      <c r="X5432">
        <v>0</v>
      </c>
      <c r="Y5432">
        <v>0</v>
      </c>
      <c r="Z5432">
        <v>0</v>
      </c>
    </row>
    <row r="5433" spans="1:26" x14ac:dyDescent="0.25">
      <c r="A5433">
        <v>2182539</v>
      </c>
      <c r="B5433">
        <v>1</v>
      </c>
      <c r="C5433" t="s">
        <v>76</v>
      </c>
      <c r="D5433" t="s">
        <v>99</v>
      </c>
      <c r="E5433" t="s">
        <v>181</v>
      </c>
      <c r="F5433" t="s">
        <v>15743</v>
      </c>
      <c r="G5433" t="s">
        <v>287</v>
      </c>
      <c r="H5433" t="s">
        <v>46</v>
      </c>
      <c r="I5433" t="s">
        <v>129</v>
      </c>
      <c r="J5433" t="s">
        <v>130</v>
      </c>
      <c r="K5433" t="s">
        <v>131</v>
      </c>
      <c r="L5433" t="s">
        <v>15744</v>
      </c>
      <c r="M5433" t="s">
        <v>15745</v>
      </c>
      <c r="N5433">
        <v>0.43</v>
      </c>
      <c r="O5433">
        <v>0</v>
      </c>
      <c r="P5433">
        <v>2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0.86</v>
      </c>
      <c r="W5433">
        <v>0</v>
      </c>
      <c r="X5433">
        <v>0</v>
      </c>
      <c r="Y5433">
        <v>0</v>
      </c>
      <c r="Z5433">
        <v>0</v>
      </c>
    </row>
    <row r="5434" spans="1:26" x14ac:dyDescent="0.25">
      <c r="A5434">
        <v>2182540</v>
      </c>
      <c r="B5434">
        <v>1</v>
      </c>
      <c r="C5434" t="s">
        <v>76</v>
      </c>
      <c r="D5434" t="s">
        <v>81</v>
      </c>
      <c r="E5434" t="s">
        <v>181</v>
      </c>
      <c r="F5434" t="s">
        <v>15746</v>
      </c>
      <c r="G5434" t="s">
        <v>194</v>
      </c>
      <c r="H5434" t="s">
        <v>46</v>
      </c>
      <c r="I5434" t="s">
        <v>129</v>
      </c>
      <c r="J5434" t="s">
        <v>130</v>
      </c>
      <c r="K5434" t="s">
        <v>131</v>
      </c>
      <c r="L5434" t="s">
        <v>15747</v>
      </c>
      <c r="M5434" t="s">
        <v>15748</v>
      </c>
      <c r="N5434">
        <v>5.2544444439999998</v>
      </c>
      <c r="O5434">
        <v>0</v>
      </c>
      <c r="P5434">
        <v>11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57.798889000000003</v>
      </c>
      <c r="W5434">
        <v>0</v>
      </c>
      <c r="X5434">
        <v>0</v>
      </c>
      <c r="Y5434">
        <v>0</v>
      </c>
      <c r="Z5434">
        <v>0</v>
      </c>
    </row>
    <row r="5435" spans="1:26" x14ac:dyDescent="0.25">
      <c r="A5435">
        <v>2182541</v>
      </c>
      <c r="B5435">
        <v>1</v>
      </c>
      <c r="C5435" t="s">
        <v>76</v>
      </c>
      <c r="D5435" t="s">
        <v>103</v>
      </c>
      <c r="E5435" t="s">
        <v>161</v>
      </c>
      <c r="F5435" t="s">
        <v>15749</v>
      </c>
      <c r="G5435" t="s">
        <v>128</v>
      </c>
      <c r="H5435" t="s">
        <v>46</v>
      </c>
      <c r="I5435" t="s">
        <v>129</v>
      </c>
      <c r="J5435" t="s">
        <v>130</v>
      </c>
      <c r="K5435" t="s">
        <v>131</v>
      </c>
      <c r="L5435" t="s">
        <v>15750</v>
      </c>
      <c r="M5435" t="s">
        <v>15751</v>
      </c>
      <c r="N5435">
        <v>4.2697222220000004</v>
      </c>
      <c r="O5435">
        <v>0</v>
      </c>
      <c r="P5435">
        <v>0</v>
      </c>
      <c r="Q5435">
        <v>0</v>
      </c>
      <c r="R5435">
        <v>5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21.348610999999998</v>
      </c>
      <c r="Y5435">
        <v>0</v>
      </c>
      <c r="Z5435">
        <v>0</v>
      </c>
    </row>
    <row r="5436" spans="1:26" x14ac:dyDescent="0.25">
      <c r="A5436">
        <v>2182542</v>
      </c>
      <c r="B5436">
        <v>1</v>
      </c>
      <c r="C5436" t="s">
        <v>76</v>
      </c>
      <c r="D5436" t="s">
        <v>80</v>
      </c>
      <c r="E5436" t="s">
        <v>181</v>
      </c>
      <c r="F5436" t="s">
        <v>15752</v>
      </c>
      <c r="G5436" t="s">
        <v>194</v>
      </c>
      <c r="H5436" t="s">
        <v>46</v>
      </c>
      <c r="I5436" t="s">
        <v>129</v>
      </c>
      <c r="J5436" t="s">
        <v>130</v>
      </c>
      <c r="K5436" t="s">
        <v>131</v>
      </c>
      <c r="L5436" t="s">
        <v>15753</v>
      </c>
      <c r="M5436" t="s">
        <v>15754</v>
      </c>
      <c r="N5436">
        <v>3.7825000000000002</v>
      </c>
      <c r="O5436">
        <v>0</v>
      </c>
      <c r="P5436">
        <v>1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3.7825000000000002</v>
      </c>
      <c r="W5436">
        <v>0</v>
      </c>
      <c r="X5436">
        <v>0</v>
      </c>
      <c r="Y5436">
        <v>0</v>
      </c>
      <c r="Z5436">
        <v>0</v>
      </c>
    </row>
    <row r="5437" spans="1:26" x14ac:dyDescent="0.25">
      <c r="A5437">
        <v>2182547</v>
      </c>
      <c r="B5437">
        <v>1</v>
      </c>
      <c r="C5437" t="s">
        <v>76</v>
      </c>
      <c r="D5437" t="s">
        <v>91</v>
      </c>
      <c r="E5437" t="s">
        <v>126</v>
      </c>
      <c r="F5437" t="s">
        <v>10581</v>
      </c>
      <c r="G5437" t="s">
        <v>128</v>
      </c>
      <c r="H5437" t="s">
        <v>46</v>
      </c>
      <c r="I5437" t="s">
        <v>129</v>
      </c>
      <c r="J5437" t="s">
        <v>130</v>
      </c>
      <c r="K5437" t="s">
        <v>131</v>
      </c>
      <c r="L5437" t="s">
        <v>15755</v>
      </c>
      <c r="M5437" t="s">
        <v>15756</v>
      </c>
      <c r="N5437">
        <v>1.0977777769999999</v>
      </c>
      <c r="O5437">
        <v>0</v>
      </c>
      <c r="P5437">
        <v>15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16.466667000000001</v>
      </c>
      <c r="W5437">
        <v>0</v>
      </c>
      <c r="X5437">
        <v>0</v>
      </c>
      <c r="Y5437">
        <v>0</v>
      </c>
      <c r="Z5437">
        <v>0</v>
      </c>
    </row>
    <row r="5438" spans="1:26" x14ac:dyDescent="0.25">
      <c r="A5438">
        <v>2182553</v>
      </c>
      <c r="B5438">
        <v>1</v>
      </c>
      <c r="C5438" t="s">
        <v>77</v>
      </c>
      <c r="D5438" t="s">
        <v>124</v>
      </c>
      <c r="E5438" t="s">
        <v>181</v>
      </c>
      <c r="F5438" t="s">
        <v>15757</v>
      </c>
      <c r="G5438" t="s">
        <v>183</v>
      </c>
      <c r="H5438" t="s">
        <v>46</v>
      </c>
      <c r="I5438" t="s">
        <v>129</v>
      </c>
      <c r="J5438" t="s">
        <v>130</v>
      </c>
      <c r="K5438" t="s">
        <v>131</v>
      </c>
      <c r="L5438" t="s">
        <v>15758</v>
      </c>
      <c r="M5438" t="s">
        <v>15759</v>
      </c>
      <c r="N5438">
        <v>3.3444444440000001</v>
      </c>
      <c r="O5438">
        <v>0</v>
      </c>
      <c r="P5438">
        <v>3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10.033333000000001</v>
      </c>
      <c r="W5438">
        <v>0</v>
      </c>
      <c r="X5438">
        <v>0</v>
      </c>
      <c r="Y5438">
        <v>0</v>
      </c>
      <c r="Z5438">
        <v>0</v>
      </c>
    </row>
    <row r="5439" spans="1:26" x14ac:dyDescent="0.25">
      <c r="A5439">
        <v>2182550</v>
      </c>
      <c r="B5439">
        <v>1</v>
      </c>
      <c r="C5439" t="s">
        <v>77</v>
      </c>
      <c r="D5439" t="s">
        <v>122</v>
      </c>
      <c r="E5439" t="s">
        <v>134</v>
      </c>
      <c r="F5439" t="s">
        <v>15760</v>
      </c>
      <c r="G5439" t="s">
        <v>136</v>
      </c>
      <c r="H5439" t="s">
        <v>47</v>
      </c>
      <c r="I5439" t="s">
        <v>129</v>
      </c>
      <c r="J5439" t="s">
        <v>130</v>
      </c>
      <c r="K5439" t="s">
        <v>131</v>
      </c>
      <c r="L5439" t="s">
        <v>15761</v>
      </c>
      <c r="M5439" t="s">
        <v>15762</v>
      </c>
      <c r="N5439">
        <v>0.90055555499999995</v>
      </c>
      <c r="O5439">
        <v>0</v>
      </c>
      <c r="P5439">
        <v>1</v>
      </c>
      <c r="Q5439">
        <v>46</v>
      </c>
      <c r="R5439">
        <v>334</v>
      </c>
      <c r="S5439">
        <v>16</v>
      </c>
      <c r="T5439">
        <v>106</v>
      </c>
      <c r="U5439">
        <v>0</v>
      </c>
      <c r="V5439">
        <v>0.90055600000000002</v>
      </c>
      <c r="W5439">
        <v>41.425556</v>
      </c>
      <c r="X5439">
        <v>300.78555499999999</v>
      </c>
      <c r="Y5439">
        <v>14.408889</v>
      </c>
      <c r="Z5439">
        <v>95.458888999999999</v>
      </c>
    </row>
    <row r="5440" spans="1:26" x14ac:dyDescent="0.25">
      <c r="A5440">
        <v>2182556</v>
      </c>
      <c r="B5440">
        <v>1</v>
      </c>
      <c r="C5440" t="s">
        <v>76</v>
      </c>
      <c r="D5440" t="s">
        <v>80</v>
      </c>
      <c r="E5440" t="s">
        <v>126</v>
      </c>
      <c r="F5440" t="s">
        <v>15763</v>
      </c>
      <c r="G5440" t="s">
        <v>128</v>
      </c>
      <c r="H5440" t="s">
        <v>46</v>
      </c>
      <c r="I5440" t="s">
        <v>129</v>
      </c>
      <c r="J5440" t="s">
        <v>130</v>
      </c>
      <c r="K5440" t="s">
        <v>131</v>
      </c>
      <c r="L5440" t="s">
        <v>15764</v>
      </c>
      <c r="M5440" t="s">
        <v>15765</v>
      </c>
      <c r="N5440">
        <v>1.214444444</v>
      </c>
      <c r="O5440">
        <v>0</v>
      </c>
      <c r="P5440">
        <v>128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155.44888900000001</v>
      </c>
      <c r="W5440">
        <v>0</v>
      </c>
      <c r="X5440">
        <v>0</v>
      </c>
      <c r="Y5440">
        <v>0</v>
      </c>
      <c r="Z5440">
        <v>0</v>
      </c>
    </row>
    <row r="5441" spans="1:26" x14ac:dyDescent="0.25">
      <c r="A5441">
        <v>2182557</v>
      </c>
      <c r="B5441">
        <v>1</v>
      </c>
      <c r="C5441" t="s">
        <v>76</v>
      </c>
      <c r="D5441" t="s">
        <v>96</v>
      </c>
      <c r="E5441" t="s">
        <v>161</v>
      </c>
      <c r="F5441" t="s">
        <v>12947</v>
      </c>
      <c r="G5441" t="s">
        <v>402</v>
      </c>
      <c r="H5441" t="s">
        <v>46</v>
      </c>
      <c r="I5441" t="s">
        <v>129</v>
      </c>
      <c r="J5441" t="s">
        <v>130</v>
      </c>
      <c r="K5441" t="s">
        <v>131</v>
      </c>
      <c r="L5441" t="s">
        <v>15766</v>
      </c>
      <c r="M5441" t="s">
        <v>15767</v>
      </c>
      <c r="N5441">
        <v>2.0988888879999998</v>
      </c>
      <c r="O5441">
        <v>1</v>
      </c>
      <c r="P5441">
        <v>48</v>
      </c>
      <c r="Q5441">
        <v>0</v>
      </c>
      <c r="R5441">
        <v>0</v>
      </c>
      <c r="S5441">
        <v>0</v>
      </c>
      <c r="T5441">
        <v>0</v>
      </c>
      <c r="U5441">
        <v>2.0988889999999998</v>
      </c>
      <c r="V5441">
        <v>100.746667</v>
      </c>
      <c r="W5441">
        <v>0</v>
      </c>
      <c r="X5441">
        <v>0</v>
      </c>
      <c r="Y5441">
        <v>0</v>
      </c>
      <c r="Z5441">
        <v>0</v>
      </c>
    </row>
    <row r="5442" spans="1:26" x14ac:dyDescent="0.25">
      <c r="A5442">
        <v>2182561</v>
      </c>
      <c r="B5442">
        <v>1</v>
      </c>
      <c r="C5442" t="s">
        <v>77</v>
      </c>
      <c r="D5442" t="s">
        <v>116</v>
      </c>
      <c r="E5442" t="s">
        <v>126</v>
      </c>
      <c r="F5442" t="s">
        <v>15768</v>
      </c>
      <c r="G5442" t="s">
        <v>128</v>
      </c>
      <c r="H5442" t="s">
        <v>46</v>
      </c>
      <c r="I5442" t="s">
        <v>129</v>
      </c>
      <c r="J5442" t="s">
        <v>130</v>
      </c>
      <c r="K5442" t="s">
        <v>131</v>
      </c>
      <c r="L5442" t="s">
        <v>15769</v>
      </c>
      <c r="M5442" t="s">
        <v>15770</v>
      </c>
      <c r="N5442">
        <v>1.7705555550000001</v>
      </c>
      <c r="O5442">
        <v>0</v>
      </c>
      <c r="P5442">
        <v>1</v>
      </c>
      <c r="Q5442">
        <v>0</v>
      </c>
      <c r="R5442">
        <v>0</v>
      </c>
      <c r="S5442">
        <v>0</v>
      </c>
      <c r="T5442">
        <v>1</v>
      </c>
      <c r="U5442">
        <v>0</v>
      </c>
      <c r="V5442">
        <v>1.770556</v>
      </c>
      <c r="W5442">
        <v>0</v>
      </c>
      <c r="X5442">
        <v>0</v>
      </c>
      <c r="Y5442">
        <v>0</v>
      </c>
      <c r="Z5442">
        <v>1.770556</v>
      </c>
    </row>
    <row r="5443" spans="1:26" x14ac:dyDescent="0.25">
      <c r="A5443">
        <v>2182560</v>
      </c>
      <c r="B5443">
        <v>1</v>
      </c>
      <c r="C5443" t="s">
        <v>76</v>
      </c>
      <c r="D5443" t="s">
        <v>89</v>
      </c>
      <c r="E5443" t="s">
        <v>181</v>
      </c>
      <c r="F5443" t="s">
        <v>15771</v>
      </c>
      <c r="G5443" t="s">
        <v>287</v>
      </c>
      <c r="H5443" t="s">
        <v>46</v>
      </c>
      <c r="I5443" t="s">
        <v>129</v>
      </c>
      <c r="J5443" t="s">
        <v>130</v>
      </c>
      <c r="K5443" t="s">
        <v>131</v>
      </c>
      <c r="L5443" t="s">
        <v>15772</v>
      </c>
      <c r="M5443" t="s">
        <v>15773</v>
      </c>
      <c r="N5443">
        <v>2.0674999999999999</v>
      </c>
      <c r="O5443">
        <v>0</v>
      </c>
      <c r="P5443">
        <v>1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2.0674999999999999</v>
      </c>
      <c r="W5443">
        <v>0</v>
      </c>
      <c r="X5443">
        <v>0</v>
      </c>
      <c r="Y5443">
        <v>0</v>
      </c>
      <c r="Z5443">
        <v>0</v>
      </c>
    </row>
    <row r="5444" spans="1:26" x14ac:dyDescent="0.25">
      <c r="A5444">
        <v>2182564</v>
      </c>
      <c r="B5444">
        <v>1</v>
      </c>
      <c r="C5444" t="s">
        <v>77</v>
      </c>
      <c r="D5444" t="s">
        <v>108</v>
      </c>
      <c r="E5444" t="s">
        <v>143</v>
      </c>
      <c r="F5444" t="s">
        <v>15774</v>
      </c>
      <c r="G5444" t="s">
        <v>145</v>
      </c>
      <c r="H5444" t="s">
        <v>47</v>
      </c>
      <c r="I5444" t="s">
        <v>129</v>
      </c>
      <c r="J5444" t="s">
        <v>130</v>
      </c>
      <c r="K5444" t="s">
        <v>131</v>
      </c>
      <c r="L5444" t="s">
        <v>15775</v>
      </c>
      <c r="M5444" t="s">
        <v>15776</v>
      </c>
      <c r="N5444">
        <v>1.5147222220000001</v>
      </c>
      <c r="O5444">
        <v>1</v>
      </c>
      <c r="P5444">
        <v>85</v>
      </c>
      <c r="Q5444">
        <v>0</v>
      </c>
      <c r="R5444">
        <v>0</v>
      </c>
      <c r="S5444">
        <v>0</v>
      </c>
      <c r="T5444">
        <v>0</v>
      </c>
      <c r="U5444">
        <v>1.5147219999999999</v>
      </c>
      <c r="V5444">
        <v>128.75138899999999</v>
      </c>
      <c r="W5444">
        <v>0</v>
      </c>
      <c r="X5444">
        <v>0</v>
      </c>
      <c r="Y5444">
        <v>0</v>
      </c>
      <c r="Z5444">
        <v>0</v>
      </c>
    </row>
    <row r="5445" spans="1:26" x14ac:dyDescent="0.25">
      <c r="A5445">
        <v>2182562</v>
      </c>
      <c r="B5445">
        <v>1</v>
      </c>
      <c r="C5445" t="s">
        <v>76</v>
      </c>
      <c r="D5445" t="s">
        <v>103</v>
      </c>
      <c r="E5445" t="s">
        <v>718</v>
      </c>
      <c r="F5445" t="s">
        <v>15777</v>
      </c>
      <c r="G5445" t="s">
        <v>269</v>
      </c>
      <c r="H5445" t="s">
        <v>46</v>
      </c>
      <c r="I5445" t="s">
        <v>129</v>
      </c>
      <c r="J5445" t="s">
        <v>130</v>
      </c>
      <c r="K5445" t="s">
        <v>131</v>
      </c>
      <c r="L5445" t="s">
        <v>15778</v>
      </c>
      <c r="M5445" t="s">
        <v>15779</v>
      </c>
      <c r="N5445">
        <v>2.9588888880000002</v>
      </c>
      <c r="O5445">
        <v>0</v>
      </c>
      <c r="P5445">
        <v>0</v>
      </c>
      <c r="Q5445">
        <v>0</v>
      </c>
      <c r="R5445">
        <v>75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221.91666699999999</v>
      </c>
      <c r="Y5445">
        <v>0</v>
      </c>
      <c r="Z5445">
        <v>0</v>
      </c>
    </row>
    <row r="5446" spans="1:26" x14ac:dyDescent="0.25">
      <c r="A5446">
        <v>2182596</v>
      </c>
      <c r="B5446">
        <v>1</v>
      </c>
      <c r="C5446" t="s">
        <v>76</v>
      </c>
      <c r="D5446" t="s">
        <v>80</v>
      </c>
      <c r="E5446" t="s">
        <v>161</v>
      </c>
      <c r="F5446" t="s">
        <v>15780</v>
      </c>
      <c r="G5446" t="s">
        <v>418</v>
      </c>
      <c r="H5446" t="s">
        <v>46</v>
      </c>
      <c r="I5446" t="s">
        <v>129</v>
      </c>
      <c r="J5446" t="s">
        <v>130</v>
      </c>
      <c r="K5446" t="s">
        <v>251</v>
      </c>
      <c r="L5446" t="s">
        <v>15781</v>
      </c>
      <c r="M5446" t="s">
        <v>15782</v>
      </c>
      <c r="N5446">
        <v>8.6277777770000004</v>
      </c>
      <c r="O5446">
        <v>1</v>
      </c>
      <c r="P5446">
        <v>838</v>
      </c>
      <c r="Q5446">
        <v>0</v>
      </c>
      <c r="R5446">
        <v>0</v>
      </c>
      <c r="S5446">
        <v>0</v>
      </c>
      <c r="T5446">
        <v>0</v>
      </c>
      <c r="U5446">
        <v>8.6277779999999993</v>
      </c>
      <c r="V5446">
        <v>7230.0777770000004</v>
      </c>
      <c r="W5446">
        <v>0</v>
      </c>
      <c r="X5446">
        <v>0</v>
      </c>
      <c r="Y5446">
        <v>0</v>
      </c>
      <c r="Z5446">
        <v>0</v>
      </c>
    </row>
    <row r="5447" spans="1:26" x14ac:dyDescent="0.25">
      <c r="A5447">
        <v>2182565</v>
      </c>
      <c r="B5447">
        <v>1</v>
      </c>
      <c r="C5447" t="s">
        <v>76</v>
      </c>
      <c r="D5447" t="s">
        <v>78</v>
      </c>
      <c r="E5447" t="s">
        <v>143</v>
      </c>
      <c r="F5447" t="s">
        <v>15783</v>
      </c>
      <c r="G5447" t="s">
        <v>366</v>
      </c>
      <c r="H5447" t="s">
        <v>47</v>
      </c>
      <c r="I5447" t="s">
        <v>129</v>
      </c>
      <c r="J5447" t="s">
        <v>130</v>
      </c>
      <c r="K5447" t="s">
        <v>251</v>
      </c>
      <c r="L5447" t="s">
        <v>15784</v>
      </c>
      <c r="M5447" t="s">
        <v>15785</v>
      </c>
      <c r="N5447">
        <v>8.2436111109999999</v>
      </c>
      <c r="O5447">
        <v>8</v>
      </c>
      <c r="P5447">
        <v>1906</v>
      </c>
      <c r="Q5447">
        <v>0</v>
      </c>
      <c r="R5447">
        <v>0</v>
      </c>
      <c r="S5447">
        <v>0</v>
      </c>
      <c r="T5447">
        <v>0</v>
      </c>
      <c r="U5447">
        <v>65.948888999999994</v>
      </c>
      <c r="V5447">
        <v>15712.322778</v>
      </c>
      <c r="W5447">
        <v>0</v>
      </c>
      <c r="X5447">
        <v>0</v>
      </c>
      <c r="Y5447">
        <v>0</v>
      </c>
      <c r="Z5447">
        <v>0</v>
      </c>
    </row>
    <row r="5448" spans="1:26" x14ac:dyDescent="0.25">
      <c r="A5448">
        <v>2182573</v>
      </c>
      <c r="B5448">
        <v>1</v>
      </c>
      <c r="C5448" t="s">
        <v>76</v>
      </c>
      <c r="D5448" t="s">
        <v>78</v>
      </c>
      <c r="E5448" t="s">
        <v>181</v>
      </c>
      <c r="F5448" t="s">
        <v>15786</v>
      </c>
      <c r="G5448" t="s">
        <v>183</v>
      </c>
      <c r="H5448" t="s">
        <v>46</v>
      </c>
      <c r="I5448" t="s">
        <v>129</v>
      </c>
      <c r="J5448" t="s">
        <v>130</v>
      </c>
      <c r="K5448" t="s">
        <v>131</v>
      </c>
      <c r="L5448" t="s">
        <v>15787</v>
      </c>
      <c r="M5448" t="s">
        <v>15788</v>
      </c>
      <c r="N5448">
        <v>12.667777777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12.667778</v>
      </c>
      <c r="W5448">
        <v>0</v>
      </c>
      <c r="X5448">
        <v>0</v>
      </c>
      <c r="Y5448">
        <v>0</v>
      </c>
      <c r="Z5448">
        <v>0</v>
      </c>
    </row>
    <row r="5449" spans="1:26" x14ac:dyDescent="0.25">
      <c r="A5449">
        <v>2182569</v>
      </c>
      <c r="B5449">
        <v>1</v>
      </c>
      <c r="C5449" t="s">
        <v>76</v>
      </c>
      <c r="D5449" t="s">
        <v>85</v>
      </c>
      <c r="E5449" t="s">
        <v>181</v>
      </c>
      <c r="F5449" t="s">
        <v>15789</v>
      </c>
      <c r="G5449" t="s">
        <v>183</v>
      </c>
      <c r="H5449" t="s">
        <v>46</v>
      </c>
      <c r="I5449" t="s">
        <v>129</v>
      </c>
      <c r="J5449" t="s">
        <v>130</v>
      </c>
      <c r="K5449" t="s">
        <v>131</v>
      </c>
      <c r="L5449" t="s">
        <v>15790</v>
      </c>
      <c r="M5449" t="s">
        <v>15791</v>
      </c>
      <c r="N5449">
        <v>8.6180555549999998</v>
      </c>
      <c r="O5449">
        <v>0</v>
      </c>
      <c r="P5449">
        <v>5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43.090277999999998</v>
      </c>
      <c r="W5449">
        <v>0</v>
      </c>
      <c r="X5449">
        <v>0</v>
      </c>
      <c r="Y5449">
        <v>0</v>
      </c>
      <c r="Z5449">
        <v>0</v>
      </c>
    </row>
    <row r="5450" spans="1:26" x14ac:dyDescent="0.25">
      <c r="A5450">
        <v>2182571</v>
      </c>
      <c r="B5450">
        <v>1</v>
      </c>
      <c r="C5450" t="s">
        <v>77</v>
      </c>
      <c r="D5450" t="s">
        <v>112</v>
      </c>
      <c r="E5450" t="s">
        <v>134</v>
      </c>
      <c r="F5450" t="s">
        <v>15792</v>
      </c>
      <c r="G5450" t="s">
        <v>366</v>
      </c>
      <c r="H5450" t="s">
        <v>47</v>
      </c>
      <c r="I5450" t="s">
        <v>129</v>
      </c>
      <c r="J5450" t="s">
        <v>130</v>
      </c>
      <c r="K5450" t="s">
        <v>251</v>
      </c>
      <c r="L5450" t="s">
        <v>15790</v>
      </c>
      <c r="M5450" t="s">
        <v>15793</v>
      </c>
      <c r="N5450">
        <v>4.0602777769999996</v>
      </c>
      <c r="O5450">
        <v>0</v>
      </c>
      <c r="P5450">
        <v>0</v>
      </c>
      <c r="Q5450">
        <v>6</v>
      </c>
      <c r="R5450">
        <v>921</v>
      </c>
      <c r="S5450">
        <v>8</v>
      </c>
      <c r="T5450">
        <v>844</v>
      </c>
      <c r="U5450">
        <v>0</v>
      </c>
      <c r="V5450">
        <v>0</v>
      </c>
      <c r="W5450">
        <v>24.361667000000001</v>
      </c>
      <c r="X5450">
        <v>3739.5158329999999</v>
      </c>
      <c r="Y5450">
        <v>32.482222</v>
      </c>
      <c r="Z5450">
        <v>3426.874444</v>
      </c>
    </row>
    <row r="5451" spans="1:26" x14ac:dyDescent="0.25">
      <c r="A5451">
        <v>2182572</v>
      </c>
      <c r="B5451">
        <v>1</v>
      </c>
      <c r="C5451" t="s">
        <v>77</v>
      </c>
      <c r="D5451" t="s">
        <v>123</v>
      </c>
      <c r="E5451" t="s">
        <v>161</v>
      </c>
      <c r="F5451" t="s">
        <v>15794</v>
      </c>
      <c r="G5451" t="s">
        <v>402</v>
      </c>
      <c r="H5451" t="s">
        <v>46</v>
      </c>
      <c r="I5451" t="s">
        <v>129</v>
      </c>
      <c r="J5451" t="s">
        <v>130</v>
      </c>
      <c r="K5451" t="s">
        <v>131</v>
      </c>
      <c r="L5451" t="s">
        <v>15795</v>
      </c>
      <c r="M5451" t="s">
        <v>15796</v>
      </c>
      <c r="N5451">
        <v>8.2055555550000001</v>
      </c>
      <c r="O5451">
        <v>0</v>
      </c>
      <c r="P5451">
        <v>16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131.28888900000001</v>
      </c>
      <c r="W5451">
        <v>0</v>
      </c>
      <c r="X5451">
        <v>0</v>
      </c>
      <c r="Y5451">
        <v>0</v>
      </c>
      <c r="Z5451">
        <v>0</v>
      </c>
    </row>
    <row r="5452" spans="1:26" x14ac:dyDescent="0.25">
      <c r="A5452">
        <v>2182577</v>
      </c>
      <c r="B5452">
        <v>1</v>
      </c>
      <c r="C5452" t="s">
        <v>76</v>
      </c>
      <c r="D5452" t="s">
        <v>97</v>
      </c>
      <c r="E5452" t="s">
        <v>161</v>
      </c>
      <c r="F5452" t="s">
        <v>15797</v>
      </c>
      <c r="G5452" t="s">
        <v>366</v>
      </c>
      <c r="H5452" t="s">
        <v>46</v>
      </c>
      <c r="I5452" t="s">
        <v>129</v>
      </c>
      <c r="J5452" t="s">
        <v>130</v>
      </c>
      <c r="K5452" t="s">
        <v>251</v>
      </c>
      <c r="L5452" t="s">
        <v>15798</v>
      </c>
      <c r="M5452" t="s">
        <v>15799</v>
      </c>
      <c r="N5452">
        <v>8.19</v>
      </c>
      <c r="O5452">
        <v>1</v>
      </c>
      <c r="P5452">
        <v>302</v>
      </c>
      <c r="Q5452">
        <v>0</v>
      </c>
      <c r="R5452">
        <v>0</v>
      </c>
      <c r="S5452">
        <v>0</v>
      </c>
      <c r="T5452">
        <v>0</v>
      </c>
      <c r="U5452">
        <v>8.19</v>
      </c>
      <c r="V5452">
        <v>2473.38</v>
      </c>
      <c r="W5452">
        <v>0</v>
      </c>
      <c r="X5452">
        <v>0</v>
      </c>
      <c r="Y5452">
        <v>0</v>
      </c>
      <c r="Z5452">
        <v>0</v>
      </c>
    </row>
    <row r="5453" spans="1:26" x14ac:dyDescent="0.25">
      <c r="A5453">
        <v>2182570</v>
      </c>
      <c r="B5453">
        <v>1</v>
      </c>
      <c r="C5453" t="s">
        <v>77</v>
      </c>
      <c r="D5453" t="s">
        <v>114</v>
      </c>
      <c r="E5453" t="s">
        <v>161</v>
      </c>
      <c r="F5453" t="s">
        <v>15800</v>
      </c>
      <c r="G5453" t="s">
        <v>366</v>
      </c>
      <c r="H5453" t="s">
        <v>46</v>
      </c>
      <c r="I5453" t="s">
        <v>129</v>
      </c>
      <c r="J5453" t="s">
        <v>130</v>
      </c>
      <c r="K5453" t="s">
        <v>251</v>
      </c>
      <c r="L5453" t="s">
        <v>15801</v>
      </c>
      <c r="M5453" t="s">
        <v>15802</v>
      </c>
      <c r="N5453">
        <v>3.4581249999999999</v>
      </c>
      <c r="O5453">
        <v>1</v>
      </c>
      <c r="P5453">
        <v>139</v>
      </c>
      <c r="Q5453">
        <v>0</v>
      </c>
      <c r="R5453">
        <v>0</v>
      </c>
      <c r="S5453">
        <v>0</v>
      </c>
      <c r="T5453">
        <v>0</v>
      </c>
      <c r="U5453">
        <v>3.4581249999999999</v>
      </c>
      <c r="V5453">
        <v>480.67937499999999</v>
      </c>
      <c r="W5453">
        <v>0</v>
      </c>
      <c r="X5453">
        <v>0</v>
      </c>
      <c r="Y5453">
        <v>0</v>
      </c>
      <c r="Z5453">
        <v>0</v>
      </c>
    </row>
    <row r="5454" spans="1:26" x14ac:dyDescent="0.25">
      <c r="A5454">
        <v>2182579</v>
      </c>
      <c r="B5454">
        <v>1</v>
      </c>
      <c r="C5454" t="s">
        <v>76</v>
      </c>
      <c r="D5454" t="s">
        <v>88</v>
      </c>
      <c r="E5454" t="s">
        <v>181</v>
      </c>
      <c r="F5454" t="s">
        <v>15803</v>
      </c>
      <c r="G5454" t="s">
        <v>183</v>
      </c>
      <c r="H5454" t="s">
        <v>46</v>
      </c>
      <c r="I5454" t="s">
        <v>129</v>
      </c>
      <c r="J5454" t="s">
        <v>130</v>
      </c>
      <c r="K5454" t="s">
        <v>131</v>
      </c>
      <c r="L5454" t="s">
        <v>15804</v>
      </c>
      <c r="M5454" t="s">
        <v>15805</v>
      </c>
      <c r="N5454">
        <v>2.2030555550000002</v>
      </c>
      <c r="O5454">
        <v>0</v>
      </c>
      <c r="P5454">
        <v>1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2.2030560000000001</v>
      </c>
      <c r="W5454">
        <v>0</v>
      </c>
      <c r="X5454">
        <v>0</v>
      </c>
      <c r="Y5454">
        <v>0</v>
      </c>
      <c r="Z5454">
        <v>0</v>
      </c>
    </row>
    <row r="5455" spans="1:26" x14ac:dyDescent="0.25">
      <c r="A5455">
        <v>2182576</v>
      </c>
      <c r="B5455">
        <v>1</v>
      </c>
      <c r="C5455" t="s">
        <v>77</v>
      </c>
      <c r="D5455" t="s">
        <v>119</v>
      </c>
      <c r="E5455" t="s">
        <v>143</v>
      </c>
      <c r="F5455" t="s">
        <v>15806</v>
      </c>
      <c r="G5455" t="s">
        <v>418</v>
      </c>
      <c r="H5455" t="s">
        <v>47</v>
      </c>
      <c r="I5455" t="s">
        <v>129</v>
      </c>
      <c r="J5455" t="s">
        <v>130</v>
      </c>
      <c r="K5455" t="s">
        <v>251</v>
      </c>
      <c r="L5455" t="s">
        <v>15807</v>
      </c>
      <c r="M5455" t="s">
        <v>15808</v>
      </c>
      <c r="N5455">
        <v>8.1416711110000008</v>
      </c>
      <c r="O5455">
        <v>1</v>
      </c>
      <c r="P5455">
        <v>606</v>
      </c>
      <c r="Q5455">
        <v>0</v>
      </c>
      <c r="R5455">
        <v>0</v>
      </c>
      <c r="S5455">
        <v>0</v>
      </c>
      <c r="T5455">
        <v>0</v>
      </c>
      <c r="U5455">
        <v>8.1416710000000005</v>
      </c>
      <c r="V5455">
        <v>4933.8526929999998</v>
      </c>
      <c r="W5455">
        <v>0</v>
      </c>
      <c r="X5455">
        <v>0</v>
      </c>
      <c r="Y5455">
        <v>0</v>
      </c>
      <c r="Z5455">
        <v>0</v>
      </c>
    </row>
    <row r="5456" spans="1:26" x14ac:dyDescent="0.25">
      <c r="A5456">
        <v>2182587</v>
      </c>
      <c r="B5456">
        <v>1</v>
      </c>
      <c r="C5456" t="s">
        <v>76</v>
      </c>
      <c r="D5456" t="s">
        <v>96</v>
      </c>
      <c r="E5456" t="s">
        <v>134</v>
      </c>
      <c r="F5456" t="s">
        <v>1938</v>
      </c>
      <c r="G5456" t="s">
        <v>136</v>
      </c>
      <c r="H5456" t="s">
        <v>47</v>
      </c>
      <c r="I5456" t="s">
        <v>283</v>
      </c>
      <c r="J5456" t="s">
        <v>130</v>
      </c>
      <c r="K5456" t="s">
        <v>131</v>
      </c>
      <c r="L5456" t="s">
        <v>15809</v>
      </c>
      <c r="M5456" t="s">
        <v>15810</v>
      </c>
      <c r="N5456">
        <v>3.3333333E-2</v>
      </c>
      <c r="O5456">
        <v>19</v>
      </c>
      <c r="P5456">
        <v>401</v>
      </c>
      <c r="Q5456">
        <v>0</v>
      </c>
      <c r="R5456">
        <v>0</v>
      </c>
      <c r="S5456">
        <v>0</v>
      </c>
      <c r="T5456">
        <v>0</v>
      </c>
      <c r="U5456">
        <v>0.63333300000000003</v>
      </c>
      <c r="V5456">
        <v>13.366667</v>
      </c>
      <c r="W5456">
        <v>0</v>
      </c>
      <c r="X5456">
        <v>0</v>
      </c>
      <c r="Y5456">
        <v>0</v>
      </c>
      <c r="Z5456">
        <v>0</v>
      </c>
    </row>
    <row r="5457" spans="1:26" x14ac:dyDescent="0.25">
      <c r="A5457">
        <v>2182580</v>
      </c>
      <c r="B5457">
        <v>1</v>
      </c>
      <c r="C5457" t="s">
        <v>76</v>
      </c>
      <c r="D5457" t="s">
        <v>106</v>
      </c>
      <c r="E5457" t="s">
        <v>161</v>
      </c>
      <c r="F5457" t="s">
        <v>15811</v>
      </c>
      <c r="G5457" t="s">
        <v>163</v>
      </c>
      <c r="H5457" t="s">
        <v>46</v>
      </c>
      <c r="I5457" t="s">
        <v>129</v>
      </c>
      <c r="J5457" t="s">
        <v>130</v>
      </c>
      <c r="K5457" t="s">
        <v>131</v>
      </c>
      <c r="L5457" t="s">
        <v>15812</v>
      </c>
      <c r="M5457" t="s">
        <v>15813</v>
      </c>
      <c r="N5457">
        <v>0.336666666</v>
      </c>
      <c r="O5457">
        <v>1</v>
      </c>
      <c r="P5457">
        <v>726</v>
      </c>
      <c r="Q5457">
        <v>0</v>
      </c>
      <c r="R5457">
        <v>0</v>
      </c>
      <c r="S5457">
        <v>0</v>
      </c>
      <c r="T5457">
        <v>0</v>
      </c>
      <c r="U5457">
        <v>0.33666699999999999</v>
      </c>
      <c r="V5457">
        <v>244.42</v>
      </c>
      <c r="W5457">
        <v>0</v>
      </c>
      <c r="X5457">
        <v>0</v>
      </c>
      <c r="Y5457">
        <v>0</v>
      </c>
      <c r="Z5457">
        <v>0</v>
      </c>
    </row>
    <row r="5458" spans="1:26" x14ac:dyDescent="0.25">
      <c r="A5458">
        <v>2182585</v>
      </c>
      <c r="B5458">
        <v>1</v>
      </c>
      <c r="C5458" t="s">
        <v>76</v>
      </c>
      <c r="D5458" t="s">
        <v>95</v>
      </c>
      <c r="E5458" t="s">
        <v>181</v>
      </c>
      <c r="F5458" t="s">
        <v>15814</v>
      </c>
      <c r="G5458" t="s">
        <v>163</v>
      </c>
      <c r="H5458" t="s">
        <v>46</v>
      </c>
      <c r="I5458" t="s">
        <v>129</v>
      </c>
      <c r="J5458" t="s">
        <v>130</v>
      </c>
      <c r="K5458" t="s">
        <v>131</v>
      </c>
      <c r="L5458" t="s">
        <v>15815</v>
      </c>
      <c r="M5458" t="s">
        <v>15816</v>
      </c>
      <c r="N5458">
        <v>1.349444444</v>
      </c>
      <c r="O5458">
        <v>0</v>
      </c>
      <c r="P5458">
        <v>1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1.3494440000000001</v>
      </c>
      <c r="W5458">
        <v>0</v>
      </c>
      <c r="X5458">
        <v>0</v>
      </c>
      <c r="Y5458">
        <v>0</v>
      </c>
      <c r="Z5458">
        <v>0</v>
      </c>
    </row>
    <row r="5459" spans="1:26" x14ac:dyDescent="0.25">
      <c r="A5459">
        <v>2182578</v>
      </c>
      <c r="B5459">
        <v>1</v>
      </c>
      <c r="C5459" t="s">
        <v>76</v>
      </c>
      <c r="D5459" t="s">
        <v>93</v>
      </c>
      <c r="E5459" t="s">
        <v>143</v>
      </c>
      <c r="F5459" t="s">
        <v>15817</v>
      </c>
      <c r="G5459" t="s">
        <v>366</v>
      </c>
      <c r="H5459" t="s">
        <v>47</v>
      </c>
      <c r="I5459" t="s">
        <v>129</v>
      </c>
      <c r="J5459" t="s">
        <v>130</v>
      </c>
      <c r="K5459" t="s">
        <v>251</v>
      </c>
      <c r="L5459" t="s">
        <v>15818</v>
      </c>
      <c r="M5459" t="s">
        <v>15819</v>
      </c>
      <c r="N5459">
        <v>6.3874147219999999</v>
      </c>
      <c r="O5459">
        <v>1</v>
      </c>
      <c r="P5459">
        <v>49</v>
      </c>
      <c r="Q5459">
        <v>0</v>
      </c>
      <c r="R5459">
        <v>0</v>
      </c>
      <c r="S5459">
        <v>0</v>
      </c>
      <c r="T5459">
        <v>0</v>
      </c>
      <c r="U5459">
        <v>6.3874149999999998</v>
      </c>
      <c r="V5459">
        <v>312.98332099999999</v>
      </c>
      <c r="W5459">
        <v>0</v>
      </c>
      <c r="X5459">
        <v>0</v>
      </c>
      <c r="Y5459">
        <v>0</v>
      </c>
      <c r="Z5459">
        <v>0</v>
      </c>
    </row>
    <row r="5460" spans="1:26" x14ac:dyDescent="0.25">
      <c r="A5460">
        <v>2182581</v>
      </c>
      <c r="B5460">
        <v>1</v>
      </c>
      <c r="C5460" t="s">
        <v>76</v>
      </c>
      <c r="D5460" t="s">
        <v>78</v>
      </c>
      <c r="E5460" t="s">
        <v>143</v>
      </c>
      <c r="F5460" t="s">
        <v>8143</v>
      </c>
      <c r="G5460" t="s">
        <v>366</v>
      </c>
      <c r="H5460" t="s">
        <v>47</v>
      </c>
      <c r="I5460" t="s">
        <v>129</v>
      </c>
      <c r="J5460" t="s">
        <v>130</v>
      </c>
      <c r="K5460" t="s">
        <v>251</v>
      </c>
      <c r="L5460" t="s">
        <v>15820</v>
      </c>
      <c r="M5460" t="s">
        <v>15821</v>
      </c>
      <c r="N5460">
        <v>1.9702211110000001</v>
      </c>
      <c r="O5460">
        <v>3</v>
      </c>
      <c r="P5460">
        <v>1347</v>
      </c>
      <c r="Q5460">
        <v>0</v>
      </c>
      <c r="R5460">
        <v>0</v>
      </c>
      <c r="S5460">
        <v>0</v>
      </c>
      <c r="T5460">
        <v>0</v>
      </c>
      <c r="U5460">
        <v>5.9106629999999996</v>
      </c>
      <c r="V5460">
        <v>2653.8878370000002</v>
      </c>
      <c r="W5460">
        <v>0</v>
      </c>
      <c r="X5460">
        <v>0</v>
      </c>
      <c r="Y5460">
        <v>0</v>
      </c>
      <c r="Z5460">
        <v>0</v>
      </c>
    </row>
    <row r="5461" spans="1:26" x14ac:dyDescent="0.25">
      <c r="A5461">
        <v>2182595</v>
      </c>
      <c r="B5461">
        <v>1</v>
      </c>
      <c r="C5461" t="s">
        <v>76</v>
      </c>
      <c r="D5461" t="s">
        <v>95</v>
      </c>
      <c r="E5461" t="s">
        <v>126</v>
      </c>
      <c r="F5461" t="s">
        <v>4439</v>
      </c>
      <c r="G5461" t="s">
        <v>128</v>
      </c>
      <c r="H5461" t="s">
        <v>46</v>
      </c>
      <c r="I5461" t="s">
        <v>129</v>
      </c>
      <c r="J5461" t="s">
        <v>130</v>
      </c>
      <c r="K5461" t="s">
        <v>131</v>
      </c>
      <c r="L5461" t="s">
        <v>15822</v>
      </c>
      <c r="M5461" t="s">
        <v>15823</v>
      </c>
      <c r="N5461">
        <v>2.4836111110000001</v>
      </c>
      <c r="O5461">
        <v>0</v>
      </c>
      <c r="P5461">
        <v>0</v>
      </c>
      <c r="Q5461">
        <v>0</v>
      </c>
      <c r="R5461">
        <v>16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39.737777999999999</v>
      </c>
      <c r="Y5461">
        <v>0</v>
      </c>
      <c r="Z5461">
        <v>0</v>
      </c>
    </row>
    <row r="5462" spans="1:26" x14ac:dyDescent="0.25">
      <c r="A5462">
        <v>2182588</v>
      </c>
      <c r="B5462">
        <v>1</v>
      </c>
      <c r="C5462" t="s">
        <v>76</v>
      </c>
      <c r="D5462" t="s">
        <v>92</v>
      </c>
      <c r="E5462" t="s">
        <v>126</v>
      </c>
      <c r="F5462" t="s">
        <v>15824</v>
      </c>
      <c r="G5462" t="s">
        <v>632</v>
      </c>
      <c r="H5462" t="s">
        <v>46</v>
      </c>
      <c r="I5462" t="s">
        <v>129</v>
      </c>
      <c r="J5462" t="s">
        <v>130</v>
      </c>
      <c r="K5462" t="s">
        <v>131</v>
      </c>
      <c r="L5462" t="s">
        <v>15825</v>
      </c>
      <c r="M5462" t="s">
        <v>15826</v>
      </c>
      <c r="N5462">
        <v>2.3702777770000001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16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37.924444000000001</v>
      </c>
    </row>
    <row r="5463" spans="1:26" x14ac:dyDescent="0.25">
      <c r="A5463">
        <v>2182590</v>
      </c>
      <c r="B5463">
        <v>1</v>
      </c>
      <c r="C5463" t="s">
        <v>77</v>
      </c>
      <c r="D5463" t="s">
        <v>108</v>
      </c>
      <c r="E5463" t="s">
        <v>181</v>
      </c>
      <c r="F5463" t="s">
        <v>15827</v>
      </c>
      <c r="G5463" t="s">
        <v>194</v>
      </c>
      <c r="H5463" t="s">
        <v>46</v>
      </c>
      <c r="I5463" t="s">
        <v>129</v>
      </c>
      <c r="J5463" t="s">
        <v>130</v>
      </c>
      <c r="K5463" t="s">
        <v>131</v>
      </c>
      <c r="L5463" t="s">
        <v>15828</v>
      </c>
      <c r="M5463" t="s">
        <v>15829</v>
      </c>
      <c r="N5463">
        <v>2.0605555550000001</v>
      </c>
      <c r="O5463">
        <v>0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2.0605560000000001</v>
      </c>
      <c r="Y5463">
        <v>0</v>
      </c>
      <c r="Z5463">
        <v>0</v>
      </c>
    </row>
    <row r="5464" spans="1:26" x14ac:dyDescent="0.25">
      <c r="A5464">
        <v>2182594</v>
      </c>
      <c r="B5464">
        <v>1</v>
      </c>
      <c r="C5464" t="s">
        <v>77</v>
      </c>
      <c r="D5464" t="s">
        <v>119</v>
      </c>
      <c r="E5464" t="s">
        <v>181</v>
      </c>
      <c r="F5464" t="s">
        <v>15830</v>
      </c>
      <c r="G5464" t="s">
        <v>194</v>
      </c>
      <c r="H5464" t="s">
        <v>46</v>
      </c>
      <c r="I5464" t="s">
        <v>129</v>
      </c>
      <c r="J5464" t="s">
        <v>130</v>
      </c>
      <c r="K5464" t="s">
        <v>131</v>
      </c>
      <c r="L5464" t="s">
        <v>15831</v>
      </c>
      <c r="M5464" t="s">
        <v>15832</v>
      </c>
      <c r="N5464">
        <v>5.869444444</v>
      </c>
      <c r="O5464">
        <v>0</v>
      </c>
      <c r="P5464">
        <v>1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5.8694439999999997</v>
      </c>
      <c r="W5464">
        <v>0</v>
      </c>
      <c r="X5464">
        <v>0</v>
      </c>
      <c r="Y5464">
        <v>0</v>
      </c>
      <c r="Z5464">
        <v>0</v>
      </c>
    </row>
    <row r="5465" spans="1:26" x14ac:dyDescent="0.25">
      <c r="A5465">
        <v>2182593</v>
      </c>
      <c r="B5465">
        <v>1</v>
      </c>
      <c r="C5465" t="s">
        <v>76</v>
      </c>
      <c r="D5465" t="s">
        <v>104</v>
      </c>
      <c r="E5465" t="s">
        <v>126</v>
      </c>
      <c r="F5465" t="s">
        <v>15833</v>
      </c>
      <c r="G5465" t="s">
        <v>671</v>
      </c>
      <c r="H5465" t="s">
        <v>46</v>
      </c>
      <c r="I5465" t="s">
        <v>129</v>
      </c>
      <c r="J5465" t="s">
        <v>130</v>
      </c>
      <c r="K5465" t="s">
        <v>131</v>
      </c>
      <c r="L5465" t="s">
        <v>15834</v>
      </c>
      <c r="M5465" t="s">
        <v>15835</v>
      </c>
      <c r="N5465">
        <v>1.061111111</v>
      </c>
      <c r="O5465">
        <v>0</v>
      </c>
      <c r="P5465">
        <v>0</v>
      </c>
      <c r="Q5465">
        <v>0</v>
      </c>
      <c r="R5465">
        <v>27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28.65</v>
      </c>
      <c r="Y5465">
        <v>0</v>
      </c>
      <c r="Z5465">
        <v>0</v>
      </c>
    </row>
    <row r="5466" spans="1:26" x14ac:dyDescent="0.25">
      <c r="A5466">
        <v>2182611</v>
      </c>
      <c r="B5466">
        <v>1</v>
      </c>
      <c r="C5466" t="s">
        <v>76</v>
      </c>
      <c r="D5466" t="s">
        <v>92</v>
      </c>
      <c r="E5466" t="s">
        <v>181</v>
      </c>
      <c r="F5466" t="s">
        <v>15836</v>
      </c>
      <c r="G5466" t="s">
        <v>194</v>
      </c>
      <c r="H5466" t="s">
        <v>46</v>
      </c>
      <c r="I5466" t="s">
        <v>129</v>
      </c>
      <c r="J5466" t="s">
        <v>130</v>
      </c>
      <c r="K5466" t="s">
        <v>131</v>
      </c>
      <c r="L5466" t="s">
        <v>15837</v>
      </c>
      <c r="M5466" t="s">
        <v>15838</v>
      </c>
      <c r="N5466">
        <v>4.9275000000000002</v>
      </c>
      <c r="O5466">
        <v>0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4.9275000000000002</v>
      </c>
      <c r="Y5466">
        <v>0</v>
      </c>
      <c r="Z5466">
        <v>0</v>
      </c>
    </row>
    <row r="5467" spans="1:26" x14ac:dyDescent="0.25">
      <c r="A5467">
        <v>2182603</v>
      </c>
      <c r="B5467">
        <v>1</v>
      </c>
      <c r="C5467" t="s">
        <v>77</v>
      </c>
      <c r="D5467" t="s">
        <v>124</v>
      </c>
      <c r="E5467" t="s">
        <v>181</v>
      </c>
      <c r="F5467" t="s">
        <v>15839</v>
      </c>
      <c r="G5467" t="s">
        <v>1384</v>
      </c>
      <c r="H5467" t="s">
        <v>46</v>
      </c>
      <c r="I5467" t="s">
        <v>129</v>
      </c>
      <c r="J5467" t="s">
        <v>130</v>
      </c>
      <c r="K5467" t="s">
        <v>131</v>
      </c>
      <c r="L5467" t="s">
        <v>15840</v>
      </c>
      <c r="M5467" t="s">
        <v>15841</v>
      </c>
      <c r="N5467">
        <v>9.301388888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9.3013890000000004</v>
      </c>
      <c r="W5467">
        <v>0</v>
      </c>
      <c r="X5467">
        <v>0</v>
      </c>
      <c r="Y5467">
        <v>0</v>
      </c>
      <c r="Z5467">
        <v>0</v>
      </c>
    </row>
    <row r="5468" spans="1:26" x14ac:dyDescent="0.25">
      <c r="A5468">
        <v>2182601</v>
      </c>
      <c r="B5468">
        <v>1</v>
      </c>
      <c r="C5468" t="s">
        <v>76</v>
      </c>
      <c r="D5468" t="s">
        <v>93</v>
      </c>
      <c r="E5468" t="s">
        <v>181</v>
      </c>
      <c r="F5468" t="s">
        <v>15842</v>
      </c>
      <c r="G5468" t="s">
        <v>183</v>
      </c>
      <c r="H5468" t="s">
        <v>46</v>
      </c>
      <c r="I5468" t="s">
        <v>129</v>
      </c>
      <c r="J5468" t="s">
        <v>130</v>
      </c>
      <c r="K5468" t="s">
        <v>131</v>
      </c>
      <c r="L5468" t="s">
        <v>15843</v>
      </c>
      <c r="M5468" t="s">
        <v>15844</v>
      </c>
      <c r="N5468">
        <v>4.3741666659999998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4.3741669999999999</v>
      </c>
      <c r="W5468">
        <v>0</v>
      </c>
      <c r="X5468">
        <v>0</v>
      </c>
      <c r="Y5468">
        <v>0</v>
      </c>
      <c r="Z5468">
        <v>0</v>
      </c>
    </row>
    <row r="5469" spans="1:26" x14ac:dyDescent="0.25">
      <c r="A5469">
        <v>2182597</v>
      </c>
      <c r="B5469">
        <v>1</v>
      </c>
      <c r="C5469" t="s">
        <v>76</v>
      </c>
      <c r="D5469" t="s">
        <v>101</v>
      </c>
      <c r="E5469" t="s">
        <v>718</v>
      </c>
      <c r="F5469" t="s">
        <v>15845</v>
      </c>
      <c r="G5469" t="s">
        <v>269</v>
      </c>
      <c r="H5469" t="s">
        <v>46</v>
      </c>
      <c r="I5469" t="s">
        <v>129</v>
      </c>
      <c r="J5469" t="s">
        <v>130</v>
      </c>
      <c r="K5469" t="s">
        <v>131</v>
      </c>
      <c r="L5469" t="s">
        <v>15846</v>
      </c>
      <c r="M5469" t="s">
        <v>15847</v>
      </c>
      <c r="N5469">
        <v>2.8094444439999999</v>
      </c>
      <c r="O5469">
        <v>0</v>
      </c>
      <c r="P5469">
        <v>40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112.37777800000001</v>
      </c>
      <c r="W5469">
        <v>0</v>
      </c>
      <c r="X5469">
        <v>0</v>
      </c>
      <c r="Y5469">
        <v>0</v>
      </c>
      <c r="Z5469">
        <v>0</v>
      </c>
    </row>
    <row r="5470" spans="1:26" x14ac:dyDescent="0.25">
      <c r="A5470">
        <v>2182599</v>
      </c>
      <c r="B5470">
        <v>1</v>
      </c>
      <c r="C5470" t="s">
        <v>76</v>
      </c>
      <c r="D5470" t="s">
        <v>89</v>
      </c>
      <c r="E5470" t="s">
        <v>186</v>
      </c>
      <c r="F5470" t="s">
        <v>15848</v>
      </c>
      <c r="G5470" t="s">
        <v>136</v>
      </c>
      <c r="H5470" t="s">
        <v>47</v>
      </c>
      <c r="I5470" t="s">
        <v>129</v>
      </c>
      <c r="J5470" t="s">
        <v>130</v>
      </c>
      <c r="K5470" t="s">
        <v>131</v>
      </c>
      <c r="L5470" t="s">
        <v>15849</v>
      </c>
      <c r="M5470" t="s">
        <v>15850</v>
      </c>
      <c r="N5470">
        <v>0.498611111</v>
      </c>
      <c r="O5470">
        <v>18</v>
      </c>
      <c r="P5470">
        <v>231</v>
      </c>
      <c r="Q5470">
        <v>0</v>
      </c>
      <c r="R5470">
        <v>0</v>
      </c>
      <c r="S5470">
        <v>0</v>
      </c>
      <c r="T5470">
        <v>0</v>
      </c>
      <c r="U5470">
        <v>8.9749999999999996</v>
      </c>
      <c r="V5470">
        <v>115.17916700000001</v>
      </c>
      <c r="W5470">
        <v>0</v>
      </c>
      <c r="X5470">
        <v>0</v>
      </c>
      <c r="Y5470">
        <v>0</v>
      </c>
      <c r="Z5470">
        <v>0</v>
      </c>
    </row>
    <row r="5471" spans="1:26" x14ac:dyDescent="0.25">
      <c r="A5471">
        <v>2182606</v>
      </c>
      <c r="B5471">
        <v>1</v>
      </c>
      <c r="C5471" t="s">
        <v>76</v>
      </c>
      <c r="D5471" t="s">
        <v>84</v>
      </c>
      <c r="E5471" t="s">
        <v>126</v>
      </c>
      <c r="F5471" t="s">
        <v>15851</v>
      </c>
      <c r="G5471" t="s">
        <v>128</v>
      </c>
      <c r="H5471" t="s">
        <v>46</v>
      </c>
      <c r="I5471" t="s">
        <v>129</v>
      </c>
      <c r="J5471" t="s">
        <v>130</v>
      </c>
      <c r="K5471" t="s">
        <v>131</v>
      </c>
      <c r="L5471" t="s">
        <v>15852</v>
      </c>
      <c r="M5471" t="s">
        <v>15853</v>
      </c>
      <c r="N5471">
        <v>2.1016666659999999</v>
      </c>
      <c r="O5471">
        <v>0</v>
      </c>
      <c r="P5471">
        <v>25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52.541666999999997</v>
      </c>
      <c r="W5471">
        <v>0</v>
      </c>
      <c r="X5471">
        <v>0</v>
      </c>
      <c r="Y5471">
        <v>0</v>
      </c>
      <c r="Z5471">
        <v>0</v>
      </c>
    </row>
    <row r="5472" spans="1:26" x14ac:dyDescent="0.25">
      <c r="A5472">
        <v>2182602</v>
      </c>
      <c r="B5472">
        <v>1</v>
      </c>
      <c r="C5472" t="s">
        <v>76</v>
      </c>
      <c r="D5472" t="s">
        <v>88</v>
      </c>
      <c r="E5472" t="s">
        <v>161</v>
      </c>
      <c r="F5472" t="s">
        <v>14990</v>
      </c>
      <c r="G5472" t="s">
        <v>418</v>
      </c>
      <c r="H5472" t="s">
        <v>46</v>
      </c>
      <c r="I5472" t="s">
        <v>129</v>
      </c>
      <c r="J5472" t="s">
        <v>130</v>
      </c>
      <c r="K5472" t="s">
        <v>251</v>
      </c>
      <c r="L5472" t="s">
        <v>15854</v>
      </c>
      <c r="M5472" t="s">
        <v>15855</v>
      </c>
      <c r="N5472">
        <v>6.0392072219999999</v>
      </c>
      <c r="O5472">
        <v>1</v>
      </c>
      <c r="P5472">
        <v>200</v>
      </c>
      <c r="Q5472">
        <v>0</v>
      </c>
      <c r="R5472">
        <v>0</v>
      </c>
      <c r="S5472">
        <v>0</v>
      </c>
      <c r="T5472">
        <v>0</v>
      </c>
      <c r="U5472">
        <v>6.0392070000000002</v>
      </c>
      <c r="V5472">
        <v>1207.8414439999999</v>
      </c>
      <c r="W5472">
        <v>0</v>
      </c>
      <c r="X5472">
        <v>0</v>
      </c>
      <c r="Y5472">
        <v>0</v>
      </c>
      <c r="Z5472">
        <v>0</v>
      </c>
    </row>
    <row r="5473" spans="1:26" x14ac:dyDescent="0.25">
      <c r="A5473">
        <v>2182605</v>
      </c>
      <c r="B5473">
        <v>1</v>
      </c>
      <c r="C5473" t="s">
        <v>76</v>
      </c>
      <c r="D5473" t="s">
        <v>79</v>
      </c>
      <c r="E5473" t="s">
        <v>126</v>
      </c>
      <c r="F5473" t="s">
        <v>15856</v>
      </c>
      <c r="G5473" t="s">
        <v>432</v>
      </c>
      <c r="H5473" t="s">
        <v>46</v>
      </c>
      <c r="I5473" t="s">
        <v>129</v>
      </c>
      <c r="J5473" t="s">
        <v>130</v>
      </c>
      <c r="K5473" t="s">
        <v>131</v>
      </c>
      <c r="L5473" t="s">
        <v>15857</v>
      </c>
      <c r="M5473" t="s">
        <v>15858</v>
      </c>
      <c r="N5473">
        <v>2.150833333</v>
      </c>
      <c r="O5473">
        <v>0</v>
      </c>
      <c r="P5473">
        <v>114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245.19499999999999</v>
      </c>
      <c r="W5473">
        <v>0</v>
      </c>
      <c r="X5473">
        <v>0</v>
      </c>
      <c r="Y5473">
        <v>0</v>
      </c>
      <c r="Z5473">
        <v>0</v>
      </c>
    </row>
    <row r="5474" spans="1:26" x14ac:dyDescent="0.25">
      <c r="A5474">
        <v>2182614</v>
      </c>
      <c r="B5474">
        <v>1</v>
      </c>
      <c r="C5474" t="s">
        <v>76</v>
      </c>
      <c r="D5474" t="s">
        <v>103</v>
      </c>
      <c r="E5474" t="s">
        <v>143</v>
      </c>
      <c r="F5474" t="s">
        <v>15859</v>
      </c>
      <c r="G5474" t="s">
        <v>4860</v>
      </c>
      <c r="H5474" t="s">
        <v>47</v>
      </c>
      <c r="I5474" t="s">
        <v>129</v>
      </c>
      <c r="J5474" t="s">
        <v>130</v>
      </c>
      <c r="K5474" t="s">
        <v>131</v>
      </c>
      <c r="L5474" t="s">
        <v>15860</v>
      </c>
      <c r="M5474" t="s">
        <v>15861</v>
      </c>
      <c r="N5474">
        <v>8.6858333329999997</v>
      </c>
      <c r="O5474">
        <v>0</v>
      </c>
      <c r="P5474">
        <v>0</v>
      </c>
      <c r="Q5474">
        <v>0</v>
      </c>
      <c r="R5474">
        <v>42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364.80500000000001</v>
      </c>
      <c r="Y5474">
        <v>0</v>
      </c>
      <c r="Z5474">
        <v>0</v>
      </c>
    </row>
    <row r="5475" spans="1:26" x14ac:dyDescent="0.25">
      <c r="A5475">
        <v>2182615</v>
      </c>
      <c r="B5475">
        <v>1</v>
      </c>
      <c r="C5475" t="s">
        <v>76</v>
      </c>
      <c r="D5475" t="s">
        <v>86</v>
      </c>
      <c r="E5475" t="s">
        <v>181</v>
      </c>
      <c r="F5475" t="s">
        <v>15862</v>
      </c>
      <c r="G5475" t="s">
        <v>636</v>
      </c>
      <c r="H5475" t="s">
        <v>46</v>
      </c>
      <c r="I5475" t="s">
        <v>129</v>
      </c>
      <c r="J5475" t="s">
        <v>15</v>
      </c>
      <c r="K5475" t="s">
        <v>131</v>
      </c>
      <c r="L5475" t="s">
        <v>15863</v>
      </c>
      <c r="M5475" t="s">
        <v>15864</v>
      </c>
      <c r="N5475">
        <v>8.1302777769999999</v>
      </c>
      <c r="O5475">
        <v>0</v>
      </c>
      <c r="P5475">
        <v>4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32.521110999999998</v>
      </c>
      <c r="W5475">
        <v>0</v>
      </c>
      <c r="X5475">
        <v>0</v>
      </c>
      <c r="Y5475">
        <v>0</v>
      </c>
      <c r="Z5475">
        <v>0</v>
      </c>
    </row>
    <row r="5476" spans="1:26" x14ac:dyDescent="0.25">
      <c r="A5476">
        <v>2182621</v>
      </c>
      <c r="B5476">
        <v>1</v>
      </c>
      <c r="C5476" t="s">
        <v>77</v>
      </c>
      <c r="D5476" t="s">
        <v>116</v>
      </c>
      <c r="E5476" t="s">
        <v>126</v>
      </c>
      <c r="F5476" t="s">
        <v>15865</v>
      </c>
      <c r="G5476" t="s">
        <v>140</v>
      </c>
      <c r="H5476" t="s">
        <v>46</v>
      </c>
      <c r="I5476" t="s">
        <v>129</v>
      </c>
      <c r="J5476" t="s">
        <v>130</v>
      </c>
      <c r="K5476" t="s">
        <v>131</v>
      </c>
      <c r="L5476" t="s">
        <v>15866</v>
      </c>
      <c r="M5476" t="s">
        <v>15867</v>
      </c>
      <c r="N5476">
        <v>1.790277777</v>
      </c>
      <c r="O5476">
        <v>0</v>
      </c>
      <c r="P5476">
        <v>117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209.46250000000001</v>
      </c>
      <c r="W5476">
        <v>0</v>
      </c>
      <c r="X5476">
        <v>0</v>
      </c>
      <c r="Y5476">
        <v>0</v>
      </c>
      <c r="Z5476">
        <v>0</v>
      </c>
    </row>
    <row r="5477" spans="1:26" x14ac:dyDescent="0.25">
      <c r="A5477">
        <v>2182616</v>
      </c>
      <c r="B5477">
        <v>1</v>
      </c>
      <c r="C5477" t="s">
        <v>76</v>
      </c>
      <c r="D5477" t="s">
        <v>107</v>
      </c>
      <c r="E5477" t="s">
        <v>181</v>
      </c>
      <c r="F5477" t="s">
        <v>15868</v>
      </c>
      <c r="G5477" t="s">
        <v>194</v>
      </c>
      <c r="H5477" t="s">
        <v>46</v>
      </c>
      <c r="I5477" t="s">
        <v>129</v>
      </c>
      <c r="J5477" t="s">
        <v>130</v>
      </c>
      <c r="K5477" t="s">
        <v>131</v>
      </c>
      <c r="L5477" t="s">
        <v>15869</v>
      </c>
      <c r="M5477" t="s">
        <v>15870</v>
      </c>
      <c r="N5477">
        <v>1.6411111110000001</v>
      </c>
      <c r="O5477">
        <v>0</v>
      </c>
      <c r="P5477">
        <v>1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1.641111</v>
      </c>
      <c r="W5477">
        <v>0</v>
      </c>
      <c r="X5477">
        <v>0</v>
      </c>
      <c r="Y5477">
        <v>0</v>
      </c>
      <c r="Z5477">
        <v>0</v>
      </c>
    </row>
    <row r="5478" spans="1:26" x14ac:dyDescent="0.25">
      <c r="A5478">
        <v>2182618</v>
      </c>
      <c r="B5478">
        <v>1</v>
      </c>
      <c r="C5478" t="s">
        <v>76</v>
      </c>
      <c r="D5478" t="s">
        <v>96</v>
      </c>
      <c r="E5478" t="s">
        <v>134</v>
      </c>
      <c r="F5478" t="s">
        <v>2725</v>
      </c>
      <c r="G5478" t="s">
        <v>136</v>
      </c>
      <c r="H5478" t="s">
        <v>47</v>
      </c>
      <c r="I5478" t="s">
        <v>129</v>
      </c>
      <c r="J5478" t="s">
        <v>130</v>
      </c>
      <c r="K5478" t="s">
        <v>131</v>
      </c>
      <c r="L5478" t="s">
        <v>15871</v>
      </c>
      <c r="M5478" t="s">
        <v>15872</v>
      </c>
      <c r="N5478">
        <v>0.240277777</v>
      </c>
      <c r="O5478">
        <v>23</v>
      </c>
      <c r="P5478">
        <v>262</v>
      </c>
      <c r="Q5478">
        <v>0</v>
      </c>
      <c r="R5478">
        <v>0</v>
      </c>
      <c r="S5478">
        <v>0</v>
      </c>
      <c r="T5478">
        <v>0</v>
      </c>
      <c r="U5478">
        <v>5.526389</v>
      </c>
      <c r="V5478">
        <v>62.952778000000002</v>
      </c>
      <c r="W5478">
        <v>0</v>
      </c>
      <c r="X5478">
        <v>0</v>
      </c>
      <c r="Y5478">
        <v>0</v>
      </c>
      <c r="Z5478">
        <v>0</v>
      </c>
    </row>
    <row r="5479" spans="1:26" x14ac:dyDescent="0.25">
      <c r="A5479">
        <v>2182620</v>
      </c>
      <c r="B5479">
        <v>1</v>
      </c>
      <c r="C5479" t="s">
        <v>77</v>
      </c>
      <c r="D5479" t="s">
        <v>124</v>
      </c>
      <c r="E5479" t="s">
        <v>181</v>
      </c>
      <c r="F5479" t="s">
        <v>15873</v>
      </c>
      <c r="G5479" t="s">
        <v>194</v>
      </c>
      <c r="H5479" t="s">
        <v>46</v>
      </c>
      <c r="I5479" t="s">
        <v>129</v>
      </c>
      <c r="J5479" t="s">
        <v>130</v>
      </c>
      <c r="K5479" t="s">
        <v>131</v>
      </c>
      <c r="L5479" t="s">
        <v>15874</v>
      </c>
      <c r="M5479" t="s">
        <v>15875</v>
      </c>
      <c r="N5479">
        <v>3.5325000000000002</v>
      </c>
      <c r="O5479">
        <v>0</v>
      </c>
      <c r="P5479">
        <v>1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3.5325000000000002</v>
      </c>
      <c r="W5479">
        <v>0</v>
      </c>
      <c r="X5479">
        <v>0</v>
      </c>
      <c r="Y5479">
        <v>0</v>
      </c>
      <c r="Z5479">
        <v>0</v>
      </c>
    </row>
    <row r="5480" spans="1:26" x14ac:dyDescent="0.25">
      <c r="A5480">
        <v>2182619</v>
      </c>
      <c r="B5480">
        <v>1</v>
      </c>
      <c r="C5480" t="s">
        <v>77</v>
      </c>
      <c r="D5480" t="s">
        <v>124</v>
      </c>
      <c r="E5480" t="s">
        <v>126</v>
      </c>
      <c r="F5480" t="s">
        <v>15876</v>
      </c>
      <c r="G5480" t="s">
        <v>418</v>
      </c>
      <c r="H5480" t="s">
        <v>46</v>
      </c>
      <c r="I5480" t="s">
        <v>129</v>
      </c>
      <c r="J5480" t="s">
        <v>130</v>
      </c>
      <c r="K5480" t="s">
        <v>251</v>
      </c>
      <c r="L5480" t="s">
        <v>15877</v>
      </c>
      <c r="M5480" t="s">
        <v>15878</v>
      </c>
      <c r="N5480">
        <v>7.0645572220000004</v>
      </c>
      <c r="O5480">
        <v>0</v>
      </c>
      <c r="P5480">
        <v>100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706.45572200000004</v>
      </c>
      <c r="W5480">
        <v>0</v>
      </c>
      <c r="X5480">
        <v>0</v>
      </c>
      <c r="Y5480">
        <v>0</v>
      </c>
      <c r="Z5480">
        <v>0</v>
      </c>
    </row>
    <row r="5481" spans="1:26" x14ac:dyDescent="0.25">
      <c r="A5481">
        <v>2182633</v>
      </c>
      <c r="B5481">
        <v>1</v>
      </c>
      <c r="C5481" t="s">
        <v>76</v>
      </c>
      <c r="D5481" t="s">
        <v>96</v>
      </c>
      <c r="E5481" t="s">
        <v>126</v>
      </c>
      <c r="F5481" t="s">
        <v>15879</v>
      </c>
      <c r="G5481" t="s">
        <v>140</v>
      </c>
      <c r="H5481" t="s">
        <v>46</v>
      </c>
      <c r="I5481" t="s">
        <v>129</v>
      </c>
      <c r="J5481" t="s">
        <v>130</v>
      </c>
      <c r="K5481" t="s">
        <v>131</v>
      </c>
      <c r="L5481" t="s">
        <v>15880</v>
      </c>
      <c r="M5481" t="s">
        <v>15881</v>
      </c>
      <c r="N5481">
        <v>5.818333333</v>
      </c>
      <c r="O5481">
        <v>0</v>
      </c>
      <c r="P5481">
        <v>10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58.183332999999998</v>
      </c>
      <c r="W5481">
        <v>0</v>
      </c>
      <c r="X5481">
        <v>0</v>
      </c>
      <c r="Y5481">
        <v>0</v>
      </c>
      <c r="Z5481">
        <v>0</v>
      </c>
    </row>
    <row r="5482" spans="1:26" x14ac:dyDescent="0.25">
      <c r="A5482">
        <v>2182632</v>
      </c>
      <c r="B5482">
        <v>1</v>
      </c>
      <c r="C5482" t="s">
        <v>76</v>
      </c>
      <c r="D5482" t="s">
        <v>86</v>
      </c>
      <c r="E5482" t="s">
        <v>718</v>
      </c>
      <c r="F5482" t="s">
        <v>15882</v>
      </c>
      <c r="G5482" t="s">
        <v>726</v>
      </c>
      <c r="H5482" t="s">
        <v>46</v>
      </c>
      <c r="I5482" t="s">
        <v>129</v>
      </c>
      <c r="J5482" t="s">
        <v>130</v>
      </c>
      <c r="K5482" t="s">
        <v>131</v>
      </c>
      <c r="L5482" t="s">
        <v>15883</v>
      </c>
      <c r="M5482" t="s">
        <v>15884</v>
      </c>
      <c r="N5482">
        <v>3.875277777</v>
      </c>
      <c r="O5482">
        <v>0</v>
      </c>
      <c r="P5482">
        <v>24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93.006666999999993</v>
      </c>
      <c r="W5482">
        <v>0</v>
      </c>
      <c r="X5482">
        <v>0</v>
      </c>
      <c r="Y5482">
        <v>0</v>
      </c>
      <c r="Z5482">
        <v>0</v>
      </c>
    </row>
    <row r="5483" spans="1:26" x14ac:dyDescent="0.25">
      <c r="A5483">
        <v>2182627</v>
      </c>
      <c r="B5483">
        <v>1</v>
      </c>
      <c r="C5483" t="s">
        <v>76</v>
      </c>
      <c r="D5483" t="s">
        <v>106</v>
      </c>
      <c r="E5483" t="s">
        <v>181</v>
      </c>
      <c r="F5483" t="s">
        <v>15885</v>
      </c>
      <c r="G5483" t="s">
        <v>194</v>
      </c>
      <c r="H5483" t="s">
        <v>46</v>
      </c>
      <c r="I5483" t="s">
        <v>129</v>
      </c>
      <c r="J5483" t="s">
        <v>130</v>
      </c>
      <c r="K5483" t="s">
        <v>131</v>
      </c>
      <c r="L5483" t="s">
        <v>15886</v>
      </c>
      <c r="M5483" t="s">
        <v>15887</v>
      </c>
      <c r="N5483">
        <v>4.4197222219999999</v>
      </c>
      <c r="O5483">
        <v>0</v>
      </c>
      <c r="P5483">
        <v>3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13.259167</v>
      </c>
      <c r="W5483">
        <v>0</v>
      </c>
      <c r="X5483">
        <v>0</v>
      </c>
      <c r="Y5483">
        <v>0</v>
      </c>
      <c r="Z5483">
        <v>0</v>
      </c>
    </row>
    <row r="5484" spans="1:26" x14ac:dyDescent="0.25">
      <c r="A5484">
        <v>2182634</v>
      </c>
      <c r="B5484">
        <v>1</v>
      </c>
      <c r="C5484" t="s">
        <v>76</v>
      </c>
      <c r="D5484" t="s">
        <v>78</v>
      </c>
      <c r="E5484" t="s">
        <v>181</v>
      </c>
      <c r="F5484" t="s">
        <v>15054</v>
      </c>
      <c r="G5484" t="s">
        <v>183</v>
      </c>
      <c r="H5484" t="s">
        <v>46</v>
      </c>
      <c r="I5484" t="s">
        <v>129</v>
      </c>
      <c r="J5484" t="s">
        <v>130</v>
      </c>
      <c r="K5484" t="s">
        <v>131</v>
      </c>
      <c r="L5484" t="s">
        <v>15888</v>
      </c>
      <c r="M5484" t="s">
        <v>15889</v>
      </c>
      <c r="N5484">
        <v>3.0663888880000001</v>
      </c>
      <c r="O5484">
        <v>0</v>
      </c>
      <c r="P5484">
        <v>16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49.062221999999998</v>
      </c>
      <c r="W5484">
        <v>0</v>
      </c>
      <c r="X5484">
        <v>0</v>
      </c>
      <c r="Y5484">
        <v>0</v>
      </c>
      <c r="Z5484">
        <v>0</v>
      </c>
    </row>
    <row r="5485" spans="1:26" x14ac:dyDescent="0.25">
      <c r="A5485">
        <v>2182626</v>
      </c>
      <c r="B5485">
        <v>1</v>
      </c>
      <c r="C5485" t="s">
        <v>77</v>
      </c>
      <c r="D5485" t="s">
        <v>113</v>
      </c>
      <c r="E5485" t="s">
        <v>134</v>
      </c>
      <c r="F5485" t="s">
        <v>15890</v>
      </c>
      <c r="G5485" t="s">
        <v>136</v>
      </c>
      <c r="H5485" t="s">
        <v>47</v>
      </c>
      <c r="I5485" t="s">
        <v>283</v>
      </c>
      <c r="J5485" t="s">
        <v>130</v>
      </c>
      <c r="K5485" t="s">
        <v>131</v>
      </c>
      <c r="L5485" t="s">
        <v>15891</v>
      </c>
      <c r="M5485" t="s">
        <v>15892</v>
      </c>
      <c r="N5485">
        <v>1.6666666E-2</v>
      </c>
      <c r="O5485">
        <v>0</v>
      </c>
      <c r="P5485">
        <v>0</v>
      </c>
      <c r="Q5485">
        <v>24</v>
      </c>
      <c r="R5485">
        <v>1229</v>
      </c>
      <c r="S5485">
        <v>0</v>
      </c>
      <c r="T5485">
        <v>0</v>
      </c>
      <c r="U5485">
        <v>0</v>
      </c>
      <c r="V5485">
        <v>0</v>
      </c>
      <c r="W5485">
        <v>0.4</v>
      </c>
      <c r="X5485">
        <v>20.483332999999998</v>
      </c>
      <c r="Y5485">
        <v>0</v>
      </c>
      <c r="Z5485">
        <v>0</v>
      </c>
    </row>
    <row r="5486" spans="1:26" x14ac:dyDescent="0.25">
      <c r="A5486">
        <v>2182661</v>
      </c>
      <c r="B5486">
        <v>1</v>
      </c>
      <c r="C5486" t="s">
        <v>76</v>
      </c>
      <c r="D5486" t="s">
        <v>80</v>
      </c>
      <c r="E5486" t="s">
        <v>181</v>
      </c>
      <c r="F5486" t="s">
        <v>15893</v>
      </c>
      <c r="G5486" t="s">
        <v>183</v>
      </c>
      <c r="H5486" t="s">
        <v>46</v>
      </c>
      <c r="I5486" t="s">
        <v>129</v>
      </c>
      <c r="J5486" t="s">
        <v>130</v>
      </c>
      <c r="K5486" t="s">
        <v>131</v>
      </c>
      <c r="L5486" t="s">
        <v>15894</v>
      </c>
      <c r="M5486" t="s">
        <v>15895</v>
      </c>
      <c r="N5486">
        <v>9.5822222220000004</v>
      </c>
      <c r="O5486">
        <v>0</v>
      </c>
      <c r="P5486">
        <v>11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105.404444</v>
      </c>
      <c r="W5486">
        <v>0</v>
      </c>
      <c r="X5486">
        <v>0</v>
      </c>
      <c r="Y5486">
        <v>0</v>
      </c>
      <c r="Z5486">
        <v>0</v>
      </c>
    </row>
    <row r="5487" spans="1:26" x14ac:dyDescent="0.25">
      <c r="A5487">
        <v>2182636</v>
      </c>
      <c r="B5487">
        <v>1</v>
      </c>
      <c r="C5487" t="s">
        <v>76</v>
      </c>
      <c r="D5487" t="s">
        <v>86</v>
      </c>
      <c r="E5487" t="s">
        <v>181</v>
      </c>
      <c r="F5487" t="s">
        <v>15896</v>
      </c>
      <c r="G5487" t="s">
        <v>183</v>
      </c>
      <c r="H5487" t="s">
        <v>46</v>
      </c>
      <c r="I5487" t="s">
        <v>129</v>
      </c>
      <c r="J5487" t="s">
        <v>130</v>
      </c>
      <c r="K5487" t="s">
        <v>131</v>
      </c>
      <c r="L5487" t="s">
        <v>15897</v>
      </c>
      <c r="M5487" t="s">
        <v>15898</v>
      </c>
      <c r="N5487">
        <v>2.8658333329999999</v>
      </c>
      <c r="O5487">
        <v>0</v>
      </c>
      <c r="P5487">
        <v>9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25.7925</v>
      </c>
      <c r="W5487">
        <v>0</v>
      </c>
      <c r="X5487">
        <v>0</v>
      </c>
      <c r="Y5487">
        <v>0</v>
      </c>
      <c r="Z5487">
        <v>0</v>
      </c>
    </row>
    <row r="5488" spans="1:26" x14ac:dyDescent="0.25">
      <c r="A5488">
        <v>2182635</v>
      </c>
      <c r="B5488">
        <v>1</v>
      </c>
      <c r="C5488" t="s">
        <v>76</v>
      </c>
      <c r="D5488" t="s">
        <v>92</v>
      </c>
      <c r="E5488" t="s">
        <v>126</v>
      </c>
      <c r="F5488" t="s">
        <v>15899</v>
      </c>
      <c r="G5488" t="s">
        <v>163</v>
      </c>
      <c r="H5488" t="s">
        <v>46</v>
      </c>
      <c r="I5488" t="s">
        <v>129</v>
      </c>
      <c r="J5488" t="s">
        <v>130</v>
      </c>
      <c r="K5488" t="s">
        <v>131</v>
      </c>
      <c r="L5488" t="s">
        <v>15900</v>
      </c>
      <c r="M5488" t="s">
        <v>15901</v>
      </c>
      <c r="N5488">
        <v>4.0408333330000001</v>
      </c>
      <c r="O5488">
        <v>0</v>
      </c>
      <c r="P5488">
        <v>0</v>
      </c>
      <c r="Q5488">
        <v>0</v>
      </c>
      <c r="R5488">
        <v>58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234.36833300000001</v>
      </c>
      <c r="Y5488">
        <v>0</v>
      </c>
      <c r="Z5488">
        <v>0</v>
      </c>
    </row>
    <row r="5489" spans="1:26" x14ac:dyDescent="0.25">
      <c r="A5489">
        <v>2182645</v>
      </c>
      <c r="B5489">
        <v>1</v>
      </c>
      <c r="C5489" t="s">
        <v>76</v>
      </c>
      <c r="D5489" t="s">
        <v>92</v>
      </c>
      <c r="E5489" t="s">
        <v>126</v>
      </c>
      <c r="F5489" t="s">
        <v>15902</v>
      </c>
      <c r="G5489" t="s">
        <v>671</v>
      </c>
      <c r="H5489" t="s">
        <v>46</v>
      </c>
      <c r="I5489" t="s">
        <v>129</v>
      </c>
      <c r="J5489" t="s">
        <v>130</v>
      </c>
      <c r="K5489" t="s">
        <v>131</v>
      </c>
      <c r="L5489" t="s">
        <v>15903</v>
      </c>
      <c r="M5489" t="s">
        <v>15904</v>
      </c>
      <c r="N5489">
        <v>8.0649999999999995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19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153.23500000000001</v>
      </c>
    </row>
    <row r="5490" spans="1:26" x14ac:dyDescent="0.25">
      <c r="A5490">
        <v>2182640</v>
      </c>
      <c r="B5490">
        <v>1</v>
      </c>
      <c r="C5490" t="s">
        <v>76</v>
      </c>
      <c r="D5490" t="s">
        <v>79</v>
      </c>
      <c r="E5490" t="s">
        <v>181</v>
      </c>
      <c r="F5490" t="s">
        <v>15905</v>
      </c>
      <c r="G5490" t="s">
        <v>194</v>
      </c>
      <c r="H5490" t="s">
        <v>46</v>
      </c>
      <c r="I5490" t="s">
        <v>129</v>
      </c>
      <c r="J5490" t="s">
        <v>130</v>
      </c>
      <c r="K5490" t="s">
        <v>131</v>
      </c>
      <c r="L5490" t="s">
        <v>15906</v>
      </c>
      <c r="M5490" t="s">
        <v>15907</v>
      </c>
      <c r="N5490">
        <v>1.039722222</v>
      </c>
      <c r="O5490">
        <v>0</v>
      </c>
      <c r="P5490">
        <v>1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1.039722</v>
      </c>
      <c r="W5490">
        <v>0</v>
      </c>
      <c r="X5490">
        <v>0</v>
      </c>
      <c r="Y5490">
        <v>0</v>
      </c>
      <c r="Z5490">
        <v>0</v>
      </c>
    </row>
    <row r="5491" spans="1:26" x14ac:dyDescent="0.25">
      <c r="A5491">
        <v>2182644</v>
      </c>
      <c r="B5491">
        <v>1</v>
      </c>
      <c r="C5491" t="s">
        <v>77</v>
      </c>
      <c r="D5491" t="s">
        <v>111</v>
      </c>
      <c r="E5491" t="s">
        <v>143</v>
      </c>
      <c r="F5491" t="s">
        <v>15908</v>
      </c>
      <c r="G5491" t="s">
        <v>2068</v>
      </c>
      <c r="H5491" t="s">
        <v>47</v>
      </c>
      <c r="I5491" t="s">
        <v>129</v>
      </c>
      <c r="J5491" t="s">
        <v>130</v>
      </c>
      <c r="K5491" t="s">
        <v>131</v>
      </c>
      <c r="L5491" t="s">
        <v>15909</v>
      </c>
      <c r="M5491" t="s">
        <v>15910</v>
      </c>
      <c r="N5491">
        <v>6.5858333330000001</v>
      </c>
      <c r="O5491">
        <v>0</v>
      </c>
      <c r="P5491">
        <v>0</v>
      </c>
      <c r="Q5491">
        <v>1</v>
      </c>
      <c r="R5491">
        <v>36</v>
      </c>
      <c r="S5491">
        <v>0</v>
      </c>
      <c r="T5491">
        <v>0</v>
      </c>
      <c r="U5491">
        <v>0</v>
      </c>
      <c r="V5491">
        <v>0</v>
      </c>
      <c r="W5491">
        <v>6.585833</v>
      </c>
      <c r="X5491">
        <v>237.09</v>
      </c>
      <c r="Y5491">
        <v>0</v>
      </c>
      <c r="Z5491">
        <v>0</v>
      </c>
    </row>
    <row r="5492" spans="1:26" x14ac:dyDescent="0.25">
      <c r="A5492">
        <v>2182648</v>
      </c>
      <c r="B5492">
        <v>1</v>
      </c>
      <c r="C5492" t="s">
        <v>76</v>
      </c>
      <c r="D5492" t="s">
        <v>80</v>
      </c>
      <c r="E5492" t="s">
        <v>126</v>
      </c>
      <c r="F5492" t="s">
        <v>15911</v>
      </c>
      <c r="G5492" t="s">
        <v>128</v>
      </c>
      <c r="H5492" t="s">
        <v>46</v>
      </c>
      <c r="I5492" t="s">
        <v>129</v>
      </c>
      <c r="J5492" t="s">
        <v>130</v>
      </c>
      <c r="K5492" t="s">
        <v>131</v>
      </c>
      <c r="L5492" t="s">
        <v>15912</v>
      </c>
      <c r="M5492" t="s">
        <v>15913</v>
      </c>
      <c r="N5492">
        <v>0.47027777700000001</v>
      </c>
      <c r="O5492">
        <v>0</v>
      </c>
      <c r="P5492">
        <v>127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59.725278000000003</v>
      </c>
      <c r="W5492">
        <v>0</v>
      </c>
      <c r="X5492">
        <v>0</v>
      </c>
      <c r="Y5492">
        <v>0</v>
      </c>
      <c r="Z5492">
        <v>0</v>
      </c>
    </row>
    <row r="5493" spans="1:26" x14ac:dyDescent="0.25">
      <c r="A5493">
        <v>2182646</v>
      </c>
      <c r="B5493">
        <v>1</v>
      </c>
      <c r="C5493" t="s">
        <v>76</v>
      </c>
      <c r="D5493" t="s">
        <v>94</v>
      </c>
      <c r="E5493" t="s">
        <v>181</v>
      </c>
      <c r="F5493" t="s">
        <v>15914</v>
      </c>
      <c r="G5493" t="s">
        <v>194</v>
      </c>
      <c r="H5493" t="s">
        <v>46</v>
      </c>
      <c r="I5493" t="s">
        <v>129</v>
      </c>
      <c r="J5493" t="s">
        <v>130</v>
      </c>
      <c r="K5493" t="s">
        <v>131</v>
      </c>
      <c r="L5493" t="s">
        <v>15915</v>
      </c>
      <c r="M5493" t="s">
        <v>15916</v>
      </c>
      <c r="N5493">
        <v>2.278888888</v>
      </c>
      <c r="O5493">
        <v>0</v>
      </c>
      <c r="P5493">
        <v>1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2.2788889999999999</v>
      </c>
      <c r="W5493">
        <v>0</v>
      </c>
      <c r="X5493">
        <v>0</v>
      </c>
      <c r="Y5493">
        <v>0</v>
      </c>
      <c r="Z5493">
        <v>0</v>
      </c>
    </row>
    <row r="5494" spans="1:26" x14ac:dyDescent="0.25">
      <c r="A5494">
        <v>2182651</v>
      </c>
      <c r="B5494">
        <v>1</v>
      </c>
      <c r="C5494" t="s">
        <v>76</v>
      </c>
      <c r="D5494" t="s">
        <v>102</v>
      </c>
      <c r="E5494" t="s">
        <v>181</v>
      </c>
      <c r="F5494" t="s">
        <v>15917</v>
      </c>
      <c r="G5494" t="s">
        <v>194</v>
      </c>
      <c r="H5494" t="s">
        <v>46</v>
      </c>
      <c r="I5494" t="s">
        <v>129</v>
      </c>
      <c r="J5494" t="s">
        <v>130</v>
      </c>
      <c r="K5494" t="s">
        <v>131</v>
      </c>
      <c r="L5494" t="s">
        <v>15918</v>
      </c>
      <c r="M5494" t="s">
        <v>15919</v>
      </c>
      <c r="N5494">
        <v>1.8008333329999999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1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1.8008329999999999</v>
      </c>
    </row>
    <row r="5495" spans="1:26" x14ac:dyDescent="0.25">
      <c r="A5495">
        <v>2182652</v>
      </c>
      <c r="B5495">
        <v>1</v>
      </c>
      <c r="C5495" t="s">
        <v>76</v>
      </c>
      <c r="D5495" t="s">
        <v>102</v>
      </c>
      <c r="E5495" t="s">
        <v>181</v>
      </c>
      <c r="F5495" t="s">
        <v>15920</v>
      </c>
      <c r="G5495" t="s">
        <v>194</v>
      </c>
      <c r="H5495" t="s">
        <v>46</v>
      </c>
      <c r="I5495" t="s">
        <v>129</v>
      </c>
      <c r="J5495" t="s">
        <v>130</v>
      </c>
      <c r="K5495" t="s">
        <v>131</v>
      </c>
      <c r="L5495" t="s">
        <v>15921</v>
      </c>
      <c r="M5495" t="s">
        <v>15922</v>
      </c>
      <c r="N5495">
        <v>2.5177777770000001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1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2.5177779999999998</v>
      </c>
    </row>
    <row r="5496" spans="1:26" x14ac:dyDescent="0.25">
      <c r="A5496">
        <v>2182647</v>
      </c>
      <c r="B5496">
        <v>1</v>
      </c>
      <c r="C5496" t="s">
        <v>76</v>
      </c>
      <c r="D5496" t="s">
        <v>92</v>
      </c>
      <c r="E5496" t="s">
        <v>181</v>
      </c>
      <c r="F5496" t="s">
        <v>15311</v>
      </c>
      <c r="G5496" t="s">
        <v>163</v>
      </c>
      <c r="H5496" t="s">
        <v>46</v>
      </c>
      <c r="I5496" t="s">
        <v>129</v>
      </c>
      <c r="J5496" t="s">
        <v>130</v>
      </c>
      <c r="K5496" t="s">
        <v>131</v>
      </c>
      <c r="L5496" t="s">
        <v>15923</v>
      </c>
      <c r="M5496" t="s">
        <v>15924</v>
      </c>
      <c r="N5496">
        <v>2.0647222219999999</v>
      </c>
      <c r="O5496">
        <v>0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2.0647220000000002</v>
      </c>
      <c r="Y5496">
        <v>0</v>
      </c>
      <c r="Z5496">
        <v>0</v>
      </c>
    </row>
    <row r="5497" spans="1:26" x14ac:dyDescent="0.25">
      <c r="A5497">
        <v>2182649</v>
      </c>
      <c r="B5497">
        <v>1</v>
      </c>
      <c r="C5497" t="s">
        <v>76</v>
      </c>
      <c r="D5497" t="s">
        <v>101</v>
      </c>
      <c r="E5497" t="s">
        <v>126</v>
      </c>
      <c r="F5497" t="s">
        <v>15925</v>
      </c>
      <c r="G5497" t="s">
        <v>140</v>
      </c>
      <c r="H5497" t="s">
        <v>46</v>
      </c>
      <c r="I5497" t="s">
        <v>129</v>
      </c>
      <c r="J5497" t="s">
        <v>130</v>
      </c>
      <c r="K5497" t="s">
        <v>131</v>
      </c>
      <c r="L5497" t="s">
        <v>15926</v>
      </c>
      <c r="M5497" t="s">
        <v>15927</v>
      </c>
      <c r="N5497">
        <v>4.301666666</v>
      </c>
      <c r="O5497">
        <v>0</v>
      </c>
      <c r="P5497">
        <v>8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34.413333000000002</v>
      </c>
      <c r="W5497">
        <v>0</v>
      </c>
      <c r="X5497">
        <v>0</v>
      </c>
      <c r="Y5497">
        <v>0</v>
      </c>
      <c r="Z5497">
        <v>0</v>
      </c>
    </row>
    <row r="5498" spans="1:26" x14ac:dyDescent="0.25">
      <c r="A5498">
        <v>2182643</v>
      </c>
      <c r="B5498">
        <v>1</v>
      </c>
      <c r="C5498" t="s">
        <v>76</v>
      </c>
      <c r="D5498" t="s">
        <v>84</v>
      </c>
      <c r="E5498" t="s">
        <v>126</v>
      </c>
      <c r="F5498" t="s">
        <v>15928</v>
      </c>
      <c r="G5498" t="s">
        <v>128</v>
      </c>
      <c r="H5498" t="s">
        <v>46</v>
      </c>
      <c r="I5498" t="s">
        <v>129</v>
      </c>
      <c r="J5498" t="s">
        <v>130</v>
      </c>
      <c r="K5498" t="s">
        <v>131</v>
      </c>
      <c r="L5498" t="s">
        <v>15929</v>
      </c>
      <c r="M5498" t="s">
        <v>15930</v>
      </c>
      <c r="N5498">
        <v>3.1688888880000001</v>
      </c>
      <c r="O5498">
        <v>0</v>
      </c>
      <c r="P5498">
        <v>18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57.04</v>
      </c>
      <c r="W5498">
        <v>0</v>
      </c>
      <c r="X5498">
        <v>0</v>
      </c>
      <c r="Y5498">
        <v>0</v>
      </c>
      <c r="Z5498">
        <v>0</v>
      </c>
    </row>
    <row r="5499" spans="1:26" x14ac:dyDescent="0.25">
      <c r="A5499">
        <v>2182660</v>
      </c>
      <c r="B5499">
        <v>1</v>
      </c>
      <c r="C5499" t="s">
        <v>76</v>
      </c>
      <c r="D5499" t="s">
        <v>80</v>
      </c>
      <c r="E5499" t="s">
        <v>126</v>
      </c>
      <c r="F5499" t="s">
        <v>15763</v>
      </c>
      <c r="G5499" t="s">
        <v>128</v>
      </c>
      <c r="H5499" t="s">
        <v>46</v>
      </c>
      <c r="I5499" t="s">
        <v>129</v>
      </c>
      <c r="J5499" t="s">
        <v>130</v>
      </c>
      <c r="K5499" t="s">
        <v>131</v>
      </c>
      <c r="L5499" t="s">
        <v>15931</v>
      </c>
      <c r="M5499" t="s">
        <v>15932</v>
      </c>
      <c r="N5499">
        <v>1.4636111110000001</v>
      </c>
      <c r="O5499">
        <v>0</v>
      </c>
      <c r="P5499">
        <v>128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187.34222199999999</v>
      </c>
      <c r="W5499">
        <v>0</v>
      </c>
      <c r="X5499">
        <v>0</v>
      </c>
      <c r="Y5499">
        <v>0</v>
      </c>
      <c r="Z5499">
        <v>0</v>
      </c>
    </row>
    <row r="5500" spans="1:26" x14ac:dyDescent="0.25">
      <c r="A5500">
        <v>2182658</v>
      </c>
      <c r="B5500">
        <v>1</v>
      </c>
      <c r="C5500" t="s">
        <v>76</v>
      </c>
      <c r="D5500" t="s">
        <v>88</v>
      </c>
      <c r="E5500" t="s">
        <v>181</v>
      </c>
      <c r="F5500" t="s">
        <v>15933</v>
      </c>
      <c r="G5500" t="s">
        <v>183</v>
      </c>
      <c r="H5500" t="s">
        <v>46</v>
      </c>
      <c r="I5500" t="s">
        <v>129</v>
      </c>
      <c r="J5500" t="s">
        <v>130</v>
      </c>
      <c r="K5500" t="s">
        <v>131</v>
      </c>
      <c r="L5500" t="s">
        <v>15934</v>
      </c>
      <c r="M5500" t="s">
        <v>15935</v>
      </c>
      <c r="N5500">
        <v>3.2316666660000002</v>
      </c>
      <c r="O5500">
        <v>0</v>
      </c>
      <c r="P5500">
        <v>10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32.316667000000002</v>
      </c>
      <c r="W5500">
        <v>0</v>
      </c>
      <c r="X5500">
        <v>0</v>
      </c>
      <c r="Y5500">
        <v>0</v>
      </c>
      <c r="Z5500">
        <v>0</v>
      </c>
    </row>
    <row r="5501" spans="1:26" x14ac:dyDescent="0.25">
      <c r="A5501">
        <v>2182666</v>
      </c>
      <c r="B5501">
        <v>1</v>
      </c>
      <c r="C5501" t="s">
        <v>77</v>
      </c>
      <c r="D5501" t="s">
        <v>114</v>
      </c>
      <c r="E5501" t="s">
        <v>181</v>
      </c>
      <c r="F5501" t="s">
        <v>15936</v>
      </c>
      <c r="G5501" t="s">
        <v>194</v>
      </c>
      <c r="H5501" t="s">
        <v>46</v>
      </c>
      <c r="I5501" t="s">
        <v>129</v>
      </c>
      <c r="J5501" t="s">
        <v>130</v>
      </c>
      <c r="K5501" t="s">
        <v>131</v>
      </c>
      <c r="L5501" t="s">
        <v>15937</v>
      </c>
      <c r="M5501" t="s">
        <v>15938</v>
      </c>
      <c r="N5501">
        <v>1.0038888880000001</v>
      </c>
      <c r="O5501">
        <v>0</v>
      </c>
      <c r="P5501">
        <v>1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1.003889</v>
      </c>
      <c r="W5501">
        <v>0</v>
      </c>
      <c r="X5501">
        <v>0</v>
      </c>
      <c r="Y5501">
        <v>0</v>
      </c>
      <c r="Z5501">
        <v>0</v>
      </c>
    </row>
    <row r="5502" spans="1:26" x14ac:dyDescent="0.25">
      <c r="A5502">
        <v>2182668</v>
      </c>
      <c r="B5502">
        <v>1</v>
      </c>
      <c r="C5502" t="s">
        <v>76</v>
      </c>
      <c r="D5502" t="s">
        <v>103</v>
      </c>
      <c r="E5502" t="s">
        <v>126</v>
      </c>
      <c r="F5502" t="s">
        <v>15939</v>
      </c>
      <c r="G5502" t="s">
        <v>128</v>
      </c>
      <c r="H5502" t="s">
        <v>46</v>
      </c>
      <c r="I5502" t="s">
        <v>129</v>
      </c>
      <c r="J5502" t="s">
        <v>130</v>
      </c>
      <c r="K5502" t="s">
        <v>131</v>
      </c>
      <c r="L5502" t="s">
        <v>15940</v>
      </c>
      <c r="M5502" t="s">
        <v>15941</v>
      </c>
      <c r="N5502">
        <v>2.9958333330000002</v>
      </c>
      <c r="O5502">
        <v>0</v>
      </c>
      <c r="P5502">
        <v>0</v>
      </c>
      <c r="Q5502">
        <v>0</v>
      </c>
      <c r="R5502">
        <v>25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74.895832999999996</v>
      </c>
      <c r="Y5502">
        <v>0</v>
      </c>
      <c r="Z5502">
        <v>0</v>
      </c>
    </row>
    <row r="5503" spans="1:26" x14ac:dyDescent="0.25">
      <c r="A5503">
        <v>2182669</v>
      </c>
      <c r="B5503">
        <v>1</v>
      </c>
      <c r="C5503" t="s">
        <v>76</v>
      </c>
      <c r="D5503" t="s">
        <v>85</v>
      </c>
      <c r="E5503" t="s">
        <v>181</v>
      </c>
      <c r="F5503" t="s">
        <v>15942</v>
      </c>
      <c r="G5503" t="s">
        <v>287</v>
      </c>
      <c r="H5503" t="s">
        <v>46</v>
      </c>
      <c r="I5503" t="s">
        <v>129</v>
      </c>
      <c r="J5503" t="s">
        <v>130</v>
      </c>
      <c r="K5503" t="s">
        <v>131</v>
      </c>
      <c r="L5503" t="s">
        <v>15943</v>
      </c>
      <c r="M5503" t="s">
        <v>15944</v>
      </c>
      <c r="N5503">
        <v>0.505</v>
      </c>
      <c r="O5503">
        <v>0</v>
      </c>
      <c r="P5503">
        <v>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0.505</v>
      </c>
      <c r="W5503">
        <v>0</v>
      </c>
      <c r="X5503">
        <v>0</v>
      </c>
      <c r="Y5503">
        <v>0</v>
      </c>
      <c r="Z5503">
        <v>0</v>
      </c>
    </row>
    <row r="5504" spans="1:26" x14ac:dyDescent="0.25">
      <c r="A5504">
        <v>2182665</v>
      </c>
      <c r="B5504">
        <v>1</v>
      </c>
      <c r="C5504" t="s">
        <v>76</v>
      </c>
      <c r="D5504" t="s">
        <v>100</v>
      </c>
      <c r="E5504" t="s">
        <v>126</v>
      </c>
      <c r="F5504" t="s">
        <v>12749</v>
      </c>
      <c r="G5504" t="s">
        <v>418</v>
      </c>
      <c r="H5504" t="s">
        <v>46</v>
      </c>
      <c r="I5504" t="s">
        <v>129</v>
      </c>
      <c r="J5504" t="s">
        <v>130</v>
      </c>
      <c r="K5504" t="s">
        <v>251</v>
      </c>
      <c r="L5504" t="s">
        <v>15945</v>
      </c>
      <c r="M5504" t="s">
        <v>15946</v>
      </c>
      <c r="N5504">
        <v>7.0796277769999998</v>
      </c>
      <c r="O5504">
        <v>0</v>
      </c>
      <c r="P5504">
        <v>128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906.19235500000002</v>
      </c>
      <c r="W5504">
        <v>0</v>
      </c>
      <c r="X5504">
        <v>0</v>
      </c>
      <c r="Y5504">
        <v>0</v>
      </c>
      <c r="Z5504">
        <v>0</v>
      </c>
    </row>
    <row r="5505" spans="1:26" x14ac:dyDescent="0.25">
      <c r="A5505">
        <v>2182670</v>
      </c>
      <c r="B5505">
        <v>1</v>
      </c>
      <c r="C5505" t="s">
        <v>76</v>
      </c>
      <c r="D5505" t="s">
        <v>92</v>
      </c>
      <c r="E5505" t="s">
        <v>181</v>
      </c>
      <c r="F5505" t="s">
        <v>15947</v>
      </c>
      <c r="G5505" t="s">
        <v>194</v>
      </c>
      <c r="H5505" t="s">
        <v>46</v>
      </c>
      <c r="I5505" t="s">
        <v>129</v>
      </c>
      <c r="J5505" t="s">
        <v>130</v>
      </c>
      <c r="K5505" t="s">
        <v>131</v>
      </c>
      <c r="L5505" t="s">
        <v>15948</v>
      </c>
      <c r="M5505" t="s">
        <v>15949</v>
      </c>
      <c r="N5505">
        <v>4.4338888880000003</v>
      </c>
      <c r="O5505">
        <v>0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4.4338889999999997</v>
      </c>
      <c r="Y5505">
        <v>0</v>
      </c>
      <c r="Z5505">
        <v>0</v>
      </c>
    </row>
    <row r="5506" spans="1:26" x14ac:dyDescent="0.25">
      <c r="A5506">
        <v>2182672</v>
      </c>
      <c r="B5506">
        <v>1</v>
      </c>
      <c r="C5506" t="s">
        <v>76</v>
      </c>
      <c r="D5506" t="s">
        <v>88</v>
      </c>
      <c r="E5506" t="s">
        <v>181</v>
      </c>
      <c r="F5506" t="s">
        <v>15950</v>
      </c>
      <c r="G5506" t="s">
        <v>194</v>
      </c>
      <c r="H5506" t="s">
        <v>46</v>
      </c>
      <c r="I5506" t="s">
        <v>129</v>
      </c>
      <c r="J5506" t="s">
        <v>130</v>
      </c>
      <c r="K5506" t="s">
        <v>131</v>
      </c>
      <c r="L5506" t="s">
        <v>15951</v>
      </c>
      <c r="M5506" t="s">
        <v>15952</v>
      </c>
      <c r="N5506">
        <v>1.078888888</v>
      </c>
      <c r="O5506">
        <v>0</v>
      </c>
      <c r="P5506">
        <v>2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2.157778</v>
      </c>
      <c r="W5506">
        <v>0</v>
      </c>
      <c r="X5506">
        <v>0</v>
      </c>
      <c r="Y5506">
        <v>0</v>
      </c>
      <c r="Z5506">
        <v>0</v>
      </c>
    </row>
    <row r="5507" spans="1:26" x14ac:dyDescent="0.25">
      <c r="A5507">
        <v>2182679</v>
      </c>
      <c r="B5507">
        <v>1</v>
      </c>
      <c r="C5507" t="s">
        <v>76</v>
      </c>
      <c r="D5507" t="s">
        <v>90</v>
      </c>
      <c r="E5507" t="s">
        <v>186</v>
      </c>
      <c r="F5507" t="s">
        <v>15953</v>
      </c>
      <c r="G5507" t="s">
        <v>201</v>
      </c>
      <c r="H5507" t="s">
        <v>47</v>
      </c>
      <c r="I5507" t="s">
        <v>129</v>
      </c>
      <c r="J5507" t="s">
        <v>130</v>
      </c>
      <c r="K5507" t="s">
        <v>131</v>
      </c>
      <c r="L5507" t="s">
        <v>15954</v>
      </c>
      <c r="M5507" t="s">
        <v>15955</v>
      </c>
      <c r="N5507">
        <v>0.43333333299999999</v>
      </c>
      <c r="O5507">
        <v>0</v>
      </c>
      <c r="P5507">
        <v>0</v>
      </c>
      <c r="Q5507">
        <v>8</v>
      </c>
      <c r="R5507">
        <v>1151</v>
      </c>
      <c r="S5507">
        <v>0</v>
      </c>
      <c r="T5507">
        <v>0</v>
      </c>
      <c r="U5507">
        <v>0</v>
      </c>
      <c r="V5507">
        <v>0</v>
      </c>
      <c r="W5507">
        <v>3.4666670000000002</v>
      </c>
      <c r="X5507">
        <v>498.76666599999999</v>
      </c>
      <c r="Y5507">
        <v>0</v>
      </c>
      <c r="Z5507">
        <v>0</v>
      </c>
    </row>
    <row r="5508" spans="1:26" x14ac:dyDescent="0.25">
      <c r="A5508">
        <v>2182674</v>
      </c>
      <c r="B5508">
        <v>1</v>
      </c>
      <c r="C5508" t="s">
        <v>76</v>
      </c>
      <c r="D5508" t="s">
        <v>106</v>
      </c>
      <c r="E5508" t="s">
        <v>161</v>
      </c>
      <c r="F5508" t="s">
        <v>15956</v>
      </c>
      <c r="G5508" t="s">
        <v>163</v>
      </c>
      <c r="H5508" t="s">
        <v>46</v>
      </c>
      <c r="I5508" t="s">
        <v>129</v>
      </c>
      <c r="J5508" t="s">
        <v>130</v>
      </c>
      <c r="K5508" t="s">
        <v>131</v>
      </c>
      <c r="L5508" t="s">
        <v>15957</v>
      </c>
      <c r="M5508" t="s">
        <v>15958</v>
      </c>
      <c r="N5508">
        <v>1.1725000000000001</v>
      </c>
      <c r="O5508">
        <v>1</v>
      </c>
      <c r="P5508">
        <v>533</v>
      </c>
      <c r="Q5508">
        <v>0</v>
      </c>
      <c r="R5508">
        <v>0</v>
      </c>
      <c r="S5508">
        <v>0</v>
      </c>
      <c r="T5508">
        <v>0</v>
      </c>
      <c r="U5508">
        <v>1.1725000000000001</v>
      </c>
      <c r="V5508">
        <v>624.9425</v>
      </c>
      <c r="W5508">
        <v>0</v>
      </c>
      <c r="X5508">
        <v>0</v>
      </c>
      <c r="Y5508">
        <v>0</v>
      </c>
      <c r="Z5508">
        <v>0</v>
      </c>
    </row>
    <row r="5509" spans="1:26" x14ac:dyDescent="0.25">
      <c r="A5509">
        <v>2182677</v>
      </c>
      <c r="B5509">
        <v>1</v>
      </c>
      <c r="C5509" t="s">
        <v>76</v>
      </c>
      <c r="D5509" t="s">
        <v>95</v>
      </c>
      <c r="E5509" t="s">
        <v>126</v>
      </c>
      <c r="F5509" t="s">
        <v>15959</v>
      </c>
      <c r="G5509" t="s">
        <v>255</v>
      </c>
      <c r="H5509" t="s">
        <v>46</v>
      </c>
      <c r="I5509" t="s">
        <v>129</v>
      </c>
      <c r="J5509" t="s">
        <v>130</v>
      </c>
      <c r="K5509" t="s">
        <v>131</v>
      </c>
      <c r="L5509" t="s">
        <v>15960</v>
      </c>
      <c r="M5509" t="s">
        <v>15961</v>
      </c>
      <c r="N5509">
        <v>7.1994444440000001</v>
      </c>
      <c r="O5509">
        <v>0</v>
      </c>
      <c r="P5509">
        <v>0</v>
      </c>
      <c r="Q5509">
        <v>0</v>
      </c>
      <c r="R5509">
        <v>11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79.193888999999999</v>
      </c>
      <c r="Y5509">
        <v>0</v>
      </c>
      <c r="Z5509">
        <v>0</v>
      </c>
    </row>
    <row r="5510" spans="1:26" x14ac:dyDescent="0.25">
      <c r="A5510">
        <v>2182673</v>
      </c>
      <c r="B5510">
        <v>1</v>
      </c>
      <c r="C5510" t="s">
        <v>76</v>
      </c>
      <c r="D5510" t="s">
        <v>80</v>
      </c>
      <c r="E5510" t="s">
        <v>181</v>
      </c>
      <c r="F5510" t="s">
        <v>15962</v>
      </c>
      <c r="G5510" t="s">
        <v>194</v>
      </c>
      <c r="H5510" t="s">
        <v>46</v>
      </c>
      <c r="I5510" t="s">
        <v>129</v>
      </c>
      <c r="J5510" t="s">
        <v>130</v>
      </c>
      <c r="K5510" t="s">
        <v>131</v>
      </c>
      <c r="L5510" t="s">
        <v>15963</v>
      </c>
      <c r="M5510" t="s">
        <v>15964</v>
      </c>
      <c r="N5510">
        <v>2.1997222220000001</v>
      </c>
      <c r="O5510">
        <v>0</v>
      </c>
      <c r="P5510">
        <v>10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21.997222000000001</v>
      </c>
      <c r="W5510">
        <v>0</v>
      </c>
      <c r="X5510">
        <v>0</v>
      </c>
      <c r="Y5510">
        <v>0</v>
      </c>
      <c r="Z5510">
        <v>0</v>
      </c>
    </row>
    <row r="5511" spans="1:26" x14ac:dyDescent="0.25">
      <c r="A5511">
        <v>2182675</v>
      </c>
      <c r="B5511">
        <v>1</v>
      </c>
      <c r="C5511" t="s">
        <v>77</v>
      </c>
      <c r="D5511" t="s">
        <v>108</v>
      </c>
      <c r="E5511" t="s">
        <v>126</v>
      </c>
      <c r="F5511" t="s">
        <v>15965</v>
      </c>
      <c r="G5511" t="s">
        <v>140</v>
      </c>
      <c r="H5511" t="s">
        <v>46</v>
      </c>
      <c r="I5511" t="s">
        <v>129</v>
      </c>
      <c r="J5511" t="s">
        <v>130</v>
      </c>
      <c r="K5511" t="s">
        <v>131</v>
      </c>
      <c r="L5511" t="s">
        <v>15966</v>
      </c>
      <c r="M5511" t="s">
        <v>15967</v>
      </c>
      <c r="N5511">
        <v>3.4013888880000001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33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112.245833</v>
      </c>
    </row>
    <row r="5512" spans="1:26" x14ac:dyDescent="0.25">
      <c r="A5512">
        <v>2182680</v>
      </c>
      <c r="B5512">
        <v>1</v>
      </c>
      <c r="C5512" t="s">
        <v>76</v>
      </c>
      <c r="D5512" t="s">
        <v>92</v>
      </c>
      <c r="E5512" t="s">
        <v>181</v>
      </c>
      <c r="F5512" t="s">
        <v>15968</v>
      </c>
      <c r="G5512" t="s">
        <v>194</v>
      </c>
      <c r="H5512" t="s">
        <v>46</v>
      </c>
      <c r="I5512" t="s">
        <v>129</v>
      </c>
      <c r="J5512" t="s">
        <v>130</v>
      </c>
      <c r="K5512" t="s">
        <v>131</v>
      </c>
      <c r="L5512" t="s">
        <v>15969</v>
      </c>
      <c r="M5512" t="s">
        <v>15970</v>
      </c>
      <c r="N5512">
        <v>6.9786111110000002</v>
      </c>
      <c r="O5512">
        <v>0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6.9786109999999999</v>
      </c>
      <c r="Y5512">
        <v>0</v>
      </c>
      <c r="Z5512">
        <v>0</v>
      </c>
    </row>
    <row r="5513" spans="1:26" x14ac:dyDescent="0.25">
      <c r="A5513">
        <v>2182678</v>
      </c>
      <c r="B5513">
        <v>1</v>
      </c>
      <c r="C5513" t="s">
        <v>76</v>
      </c>
      <c r="D5513" t="s">
        <v>80</v>
      </c>
      <c r="E5513" t="s">
        <v>181</v>
      </c>
      <c r="F5513" t="s">
        <v>15971</v>
      </c>
      <c r="G5513" t="s">
        <v>194</v>
      </c>
      <c r="H5513" t="s">
        <v>46</v>
      </c>
      <c r="I5513" t="s">
        <v>129</v>
      </c>
      <c r="J5513" t="s">
        <v>130</v>
      </c>
      <c r="K5513" t="s">
        <v>131</v>
      </c>
      <c r="L5513" t="s">
        <v>15972</v>
      </c>
      <c r="M5513" t="s">
        <v>15973</v>
      </c>
      <c r="N5513">
        <v>2.8174999999999999</v>
      </c>
      <c r="O5513">
        <v>0</v>
      </c>
      <c r="P5513">
        <v>6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16.905000000000001</v>
      </c>
      <c r="W5513">
        <v>0</v>
      </c>
      <c r="X5513">
        <v>0</v>
      </c>
      <c r="Y5513">
        <v>0</v>
      </c>
      <c r="Z5513">
        <v>0</v>
      </c>
    </row>
    <row r="5514" spans="1:26" x14ac:dyDescent="0.25">
      <c r="A5514">
        <v>2182681</v>
      </c>
      <c r="B5514">
        <v>1</v>
      </c>
      <c r="C5514" t="s">
        <v>76</v>
      </c>
      <c r="D5514" t="s">
        <v>101</v>
      </c>
      <c r="E5514" t="s">
        <v>181</v>
      </c>
      <c r="F5514" t="s">
        <v>15974</v>
      </c>
      <c r="G5514" t="s">
        <v>287</v>
      </c>
      <c r="H5514" t="s">
        <v>46</v>
      </c>
      <c r="I5514" t="s">
        <v>129</v>
      </c>
      <c r="J5514" t="s">
        <v>130</v>
      </c>
      <c r="K5514" t="s">
        <v>131</v>
      </c>
      <c r="L5514" t="s">
        <v>15975</v>
      </c>
      <c r="M5514" t="s">
        <v>15976</v>
      </c>
      <c r="N5514">
        <v>1.145277777</v>
      </c>
      <c r="O5514">
        <v>0</v>
      </c>
      <c r="P5514">
        <v>9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10.307499999999999</v>
      </c>
      <c r="W5514">
        <v>0</v>
      </c>
      <c r="X5514">
        <v>0</v>
      </c>
      <c r="Y5514">
        <v>0</v>
      </c>
      <c r="Z5514">
        <v>0</v>
      </c>
    </row>
    <row r="5515" spans="1:26" x14ac:dyDescent="0.25">
      <c r="A5515">
        <v>2182683</v>
      </c>
      <c r="B5515">
        <v>1</v>
      </c>
      <c r="C5515" t="s">
        <v>77</v>
      </c>
      <c r="D5515" t="s">
        <v>118</v>
      </c>
      <c r="E5515" t="s">
        <v>126</v>
      </c>
      <c r="F5515" t="s">
        <v>15977</v>
      </c>
      <c r="G5515" t="s">
        <v>128</v>
      </c>
      <c r="H5515" t="s">
        <v>46</v>
      </c>
      <c r="I5515" t="s">
        <v>129</v>
      </c>
      <c r="J5515" t="s">
        <v>130</v>
      </c>
      <c r="K5515" t="s">
        <v>131</v>
      </c>
      <c r="L5515" t="s">
        <v>15978</v>
      </c>
      <c r="M5515" t="s">
        <v>15979</v>
      </c>
      <c r="N5515">
        <v>1.0877777769999999</v>
      </c>
      <c r="O5515">
        <v>0</v>
      </c>
      <c r="P5515">
        <v>79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85.934443999999999</v>
      </c>
      <c r="W5515">
        <v>0</v>
      </c>
      <c r="X5515">
        <v>0</v>
      </c>
      <c r="Y5515">
        <v>0</v>
      </c>
      <c r="Z5515">
        <v>0</v>
      </c>
    </row>
    <row r="5516" spans="1:26" x14ac:dyDescent="0.25">
      <c r="A5516">
        <v>2182684</v>
      </c>
      <c r="B5516">
        <v>1</v>
      </c>
      <c r="C5516" t="s">
        <v>77</v>
      </c>
      <c r="D5516" t="s">
        <v>115</v>
      </c>
      <c r="E5516" t="s">
        <v>126</v>
      </c>
      <c r="F5516" t="s">
        <v>15980</v>
      </c>
      <c r="G5516" t="s">
        <v>916</v>
      </c>
      <c r="H5516" t="s">
        <v>46</v>
      </c>
      <c r="I5516" t="s">
        <v>129</v>
      </c>
      <c r="J5516" t="s">
        <v>130</v>
      </c>
      <c r="K5516" t="s">
        <v>131</v>
      </c>
      <c r="L5516" t="s">
        <v>15981</v>
      </c>
      <c r="M5516" t="s">
        <v>15982</v>
      </c>
      <c r="N5516">
        <v>1.175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3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3.5249999999999999</v>
      </c>
    </row>
    <row r="5517" spans="1:26" x14ac:dyDescent="0.25">
      <c r="A5517">
        <v>2182688</v>
      </c>
      <c r="B5517">
        <v>1</v>
      </c>
      <c r="C5517" t="s">
        <v>76</v>
      </c>
      <c r="D5517" t="s">
        <v>83</v>
      </c>
      <c r="E5517" t="s">
        <v>181</v>
      </c>
      <c r="F5517" t="s">
        <v>15983</v>
      </c>
      <c r="G5517" t="s">
        <v>194</v>
      </c>
      <c r="H5517" t="s">
        <v>46</v>
      </c>
      <c r="I5517" t="s">
        <v>129</v>
      </c>
      <c r="J5517" t="s">
        <v>130</v>
      </c>
      <c r="K5517" t="s">
        <v>131</v>
      </c>
      <c r="L5517" t="s">
        <v>15984</v>
      </c>
      <c r="M5517" t="s">
        <v>15985</v>
      </c>
      <c r="N5517">
        <v>3.417777777</v>
      </c>
      <c r="O5517">
        <v>0</v>
      </c>
      <c r="P5517">
        <v>3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10.253333</v>
      </c>
      <c r="W5517">
        <v>0</v>
      </c>
      <c r="X5517">
        <v>0</v>
      </c>
      <c r="Y5517">
        <v>0</v>
      </c>
      <c r="Z5517">
        <v>0</v>
      </c>
    </row>
    <row r="5518" spans="1:26" x14ac:dyDescent="0.25">
      <c r="A5518">
        <v>2182685</v>
      </c>
      <c r="B5518">
        <v>1</v>
      </c>
      <c r="C5518" t="s">
        <v>76</v>
      </c>
      <c r="D5518" t="s">
        <v>89</v>
      </c>
      <c r="E5518" t="s">
        <v>186</v>
      </c>
      <c r="F5518" t="s">
        <v>15986</v>
      </c>
      <c r="G5518" t="s">
        <v>136</v>
      </c>
      <c r="H5518" t="s">
        <v>47</v>
      </c>
      <c r="I5518" t="s">
        <v>129</v>
      </c>
      <c r="J5518" t="s">
        <v>130</v>
      </c>
      <c r="K5518" t="s">
        <v>131</v>
      </c>
      <c r="L5518" t="s">
        <v>15987</v>
      </c>
      <c r="M5518" t="s">
        <v>15988</v>
      </c>
      <c r="N5518">
        <v>0.6825</v>
      </c>
      <c r="O5518">
        <v>54</v>
      </c>
      <c r="P5518">
        <v>609</v>
      </c>
      <c r="Q5518">
        <v>0</v>
      </c>
      <c r="R5518">
        <v>0</v>
      </c>
      <c r="S5518">
        <v>0</v>
      </c>
      <c r="T5518">
        <v>0</v>
      </c>
      <c r="U5518">
        <v>36.854999999999997</v>
      </c>
      <c r="V5518">
        <v>415.64249999999998</v>
      </c>
      <c r="W5518">
        <v>0</v>
      </c>
      <c r="X5518">
        <v>0</v>
      </c>
      <c r="Y5518">
        <v>0</v>
      </c>
      <c r="Z5518">
        <v>0</v>
      </c>
    </row>
    <row r="5519" spans="1:26" x14ac:dyDescent="0.25">
      <c r="A5519">
        <v>2182687</v>
      </c>
      <c r="B5519">
        <v>1</v>
      </c>
      <c r="C5519" t="s">
        <v>76</v>
      </c>
      <c r="D5519" t="s">
        <v>93</v>
      </c>
      <c r="E5519" t="s">
        <v>181</v>
      </c>
      <c r="F5519" t="s">
        <v>15989</v>
      </c>
      <c r="G5519" t="s">
        <v>194</v>
      </c>
      <c r="H5519" t="s">
        <v>46</v>
      </c>
      <c r="I5519" t="s">
        <v>129</v>
      </c>
      <c r="J5519" t="s">
        <v>130</v>
      </c>
      <c r="K5519" t="s">
        <v>131</v>
      </c>
      <c r="L5519" t="s">
        <v>15990</v>
      </c>
      <c r="M5519" t="s">
        <v>15991</v>
      </c>
      <c r="N5519">
        <v>5.4802777770000004</v>
      </c>
      <c r="O5519">
        <v>0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5.4802780000000002</v>
      </c>
      <c r="W5519">
        <v>0</v>
      </c>
      <c r="X5519">
        <v>0</v>
      </c>
      <c r="Y5519">
        <v>0</v>
      </c>
      <c r="Z5519">
        <v>0</v>
      </c>
    </row>
    <row r="5520" spans="1:26" x14ac:dyDescent="0.25">
      <c r="A5520">
        <v>2182696</v>
      </c>
      <c r="B5520">
        <v>1</v>
      </c>
      <c r="C5520" t="s">
        <v>77</v>
      </c>
      <c r="D5520" t="s">
        <v>116</v>
      </c>
      <c r="E5520" t="s">
        <v>181</v>
      </c>
      <c r="F5520" t="s">
        <v>15992</v>
      </c>
      <c r="G5520" t="s">
        <v>194</v>
      </c>
      <c r="H5520" t="s">
        <v>46</v>
      </c>
      <c r="I5520" t="s">
        <v>129</v>
      </c>
      <c r="J5520" t="s">
        <v>130</v>
      </c>
      <c r="K5520" t="s">
        <v>131</v>
      </c>
      <c r="L5520" t="s">
        <v>15993</v>
      </c>
      <c r="M5520" t="s">
        <v>15994</v>
      </c>
      <c r="N5520">
        <v>2.9688888879999999</v>
      </c>
      <c r="O5520">
        <v>0</v>
      </c>
      <c r="P5520">
        <v>1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2.9688889999999999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2182689</v>
      </c>
      <c r="B5521">
        <v>1</v>
      </c>
      <c r="C5521" t="s">
        <v>76</v>
      </c>
      <c r="D5521" t="s">
        <v>82</v>
      </c>
      <c r="E5521" t="s">
        <v>181</v>
      </c>
      <c r="F5521" t="s">
        <v>15995</v>
      </c>
      <c r="G5521" t="s">
        <v>194</v>
      </c>
      <c r="H5521" t="s">
        <v>46</v>
      </c>
      <c r="I5521" t="s">
        <v>129</v>
      </c>
      <c r="J5521" t="s">
        <v>130</v>
      </c>
      <c r="K5521" t="s">
        <v>131</v>
      </c>
      <c r="L5521" t="s">
        <v>15996</v>
      </c>
      <c r="M5521" t="s">
        <v>15997</v>
      </c>
      <c r="N5521">
        <v>1.3661111109999999</v>
      </c>
      <c r="O5521">
        <v>0</v>
      </c>
      <c r="P5521">
        <v>2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2.7322220000000002</v>
      </c>
      <c r="W5521">
        <v>0</v>
      </c>
      <c r="X5521">
        <v>0</v>
      </c>
      <c r="Y5521">
        <v>0</v>
      </c>
      <c r="Z5521">
        <v>0</v>
      </c>
    </row>
    <row r="5522" spans="1:26" x14ac:dyDescent="0.25">
      <c r="A5522">
        <v>2182693</v>
      </c>
      <c r="B5522">
        <v>1</v>
      </c>
      <c r="C5522" t="s">
        <v>77</v>
      </c>
      <c r="D5522" t="s">
        <v>113</v>
      </c>
      <c r="E5522" t="s">
        <v>186</v>
      </c>
      <c r="F5522" t="s">
        <v>15998</v>
      </c>
      <c r="G5522" t="s">
        <v>366</v>
      </c>
      <c r="H5522" t="s">
        <v>47</v>
      </c>
      <c r="I5522" t="s">
        <v>129</v>
      </c>
      <c r="J5522" t="s">
        <v>130</v>
      </c>
      <c r="K5522" t="s">
        <v>251</v>
      </c>
      <c r="L5522" t="s">
        <v>15999</v>
      </c>
      <c r="M5522" t="s">
        <v>16000</v>
      </c>
      <c r="N5522">
        <v>0.45</v>
      </c>
      <c r="O5522">
        <v>0</v>
      </c>
      <c r="P5522">
        <v>1</v>
      </c>
      <c r="Q5522">
        <v>121</v>
      </c>
      <c r="R5522">
        <v>13821</v>
      </c>
      <c r="S5522">
        <v>119</v>
      </c>
      <c r="T5522">
        <v>1053</v>
      </c>
      <c r="U5522">
        <v>0</v>
      </c>
      <c r="V5522">
        <v>0.45</v>
      </c>
      <c r="W5522">
        <v>54.45</v>
      </c>
      <c r="X5522">
        <v>6219.45</v>
      </c>
      <c r="Y5522">
        <v>53.55</v>
      </c>
      <c r="Z5522">
        <v>473.85</v>
      </c>
    </row>
    <row r="5523" spans="1:26" x14ac:dyDescent="0.25">
      <c r="A5523">
        <v>2182699</v>
      </c>
      <c r="B5523">
        <v>1</v>
      </c>
      <c r="C5523" t="s">
        <v>77</v>
      </c>
      <c r="D5523" t="s">
        <v>115</v>
      </c>
      <c r="E5523" t="s">
        <v>161</v>
      </c>
      <c r="F5523" t="s">
        <v>16001</v>
      </c>
      <c r="G5523" t="s">
        <v>223</v>
      </c>
      <c r="H5523" t="s">
        <v>46</v>
      </c>
      <c r="I5523" t="s">
        <v>129</v>
      </c>
      <c r="J5523" t="s">
        <v>130</v>
      </c>
      <c r="K5523" t="s">
        <v>131</v>
      </c>
      <c r="L5523" t="s">
        <v>16002</v>
      </c>
      <c r="M5523" t="s">
        <v>16003</v>
      </c>
      <c r="N5523">
        <v>2.9372222219999999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43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126.300556</v>
      </c>
    </row>
    <row r="5524" spans="1:26" x14ac:dyDescent="0.25">
      <c r="A5524">
        <v>2182697</v>
      </c>
      <c r="B5524">
        <v>1</v>
      </c>
      <c r="C5524" t="s">
        <v>77</v>
      </c>
      <c r="D5524" t="s">
        <v>111</v>
      </c>
      <c r="E5524" t="s">
        <v>186</v>
      </c>
      <c r="F5524" t="s">
        <v>16004</v>
      </c>
      <c r="G5524" t="s">
        <v>366</v>
      </c>
      <c r="H5524" t="s">
        <v>47</v>
      </c>
      <c r="I5524" t="s">
        <v>129</v>
      </c>
      <c r="J5524" t="s">
        <v>130</v>
      </c>
      <c r="K5524" t="s">
        <v>251</v>
      </c>
      <c r="L5524" t="s">
        <v>16005</v>
      </c>
      <c r="M5524" t="s">
        <v>16006</v>
      </c>
      <c r="N5524">
        <v>0.95611111100000001</v>
      </c>
      <c r="O5524">
        <v>0</v>
      </c>
      <c r="P5524">
        <v>3</v>
      </c>
      <c r="Q5524">
        <v>12</v>
      </c>
      <c r="R5524">
        <v>1077</v>
      </c>
      <c r="S5524">
        <v>41</v>
      </c>
      <c r="T5524">
        <v>4093</v>
      </c>
      <c r="U5524">
        <v>0</v>
      </c>
      <c r="V5524">
        <v>2.8683329999999998</v>
      </c>
      <c r="W5524">
        <v>11.473333</v>
      </c>
      <c r="X5524">
        <v>1029.731667</v>
      </c>
      <c r="Y5524">
        <v>39.200555999999999</v>
      </c>
      <c r="Z5524">
        <v>3913.3627769999998</v>
      </c>
    </row>
    <row r="5525" spans="1:26" x14ac:dyDescent="0.25">
      <c r="A5525">
        <v>2182701</v>
      </c>
      <c r="B5525">
        <v>1</v>
      </c>
      <c r="C5525" t="s">
        <v>77</v>
      </c>
      <c r="D5525" t="s">
        <v>124</v>
      </c>
      <c r="E5525" t="s">
        <v>181</v>
      </c>
      <c r="F5525" t="s">
        <v>16007</v>
      </c>
      <c r="G5525" t="s">
        <v>183</v>
      </c>
      <c r="H5525" t="s">
        <v>46</v>
      </c>
      <c r="I5525" t="s">
        <v>129</v>
      </c>
      <c r="J5525" t="s">
        <v>130</v>
      </c>
      <c r="K5525" t="s">
        <v>131</v>
      </c>
      <c r="L5525" t="s">
        <v>16008</v>
      </c>
      <c r="M5525" t="s">
        <v>16009</v>
      </c>
      <c r="N5525">
        <v>3.2925</v>
      </c>
      <c r="O5525">
        <v>0</v>
      </c>
      <c r="P5525">
        <v>11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36.217500000000001</v>
      </c>
      <c r="W5525">
        <v>0</v>
      </c>
      <c r="X5525">
        <v>0</v>
      </c>
      <c r="Y5525">
        <v>0</v>
      </c>
      <c r="Z5525">
        <v>0</v>
      </c>
    </row>
    <row r="5526" spans="1:26" x14ac:dyDescent="0.25">
      <c r="A5526">
        <v>2182710</v>
      </c>
      <c r="B5526">
        <v>1</v>
      </c>
      <c r="C5526" t="s">
        <v>77</v>
      </c>
      <c r="D5526" t="s">
        <v>123</v>
      </c>
      <c r="E5526" t="s">
        <v>181</v>
      </c>
      <c r="F5526" t="s">
        <v>16010</v>
      </c>
      <c r="G5526" t="s">
        <v>194</v>
      </c>
      <c r="H5526" t="s">
        <v>46</v>
      </c>
      <c r="I5526" t="s">
        <v>129</v>
      </c>
      <c r="J5526" t="s">
        <v>130</v>
      </c>
      <c r="K5526" t="s">
        <v>131</v>
      </c>
      <c r="L5526" t="s">
        <v>16011</v>
      </c>
      <c r="M5526" t="s">
        <v>16012</v>
      </c>
      <c r="N5526">
        <v>2.9797222219999999</v>
      </c>
      <c r="O5526">
        <v>0</v>
      </c>
      <c r="P5526">
        <v>1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2.9797220000000002</v>
      </c>
      <c r="W5526">
        <v>0</v>
      </c>
      <c r="X5526">
        <v>0</v>
      </c>
      <c r="Y5526">
        <v>0</v>
      </c>
      <c r="Z5526">
        <v>0</v>
      </c>
    </row>
    <row r="5527" spans="1:26" x14ac:dyDescent="0.25">
      <c r="A5527">
        <v>2182702</v>
      </c>
      <c r="B5527">
        <v>1</v>
      </c>
      <c r="C5527" t="s">
        <v>76</v>
      </c>
      <c r="D5527" t="s">
        <v>78</v>
      </c>
      <c r="E5527" t="s">
        <v>143</v>
      </c>
      <c r="F5527" t="s">
        <v>16013</v>
      </c>
      <c r="G5527" t="s">
        <v>201</v>
      </c>
      <c r="H5527" t="s">
        <v>47</v>
      </c>
      <c r="I5527" t="s">
        <v>129</v>
      </c>
      <c r="J5527" t="s">
        <v>130</v>
      </c>
      <c r="K5527" t="s">
        <v>131</v>
      </c>
      <c r="L5527" t="s">
        <v>16014</v>
      </c>
      <c r="M5527" t="s">
        <v>16015</v>
      </c>
      <c r="N5527">
        <v>0.15666666600000001</v>
      </c>
      <c r="O5527">
        <v>1</v>
      </c>
      <c r="P5527">
        <v>267</v>
      </c>
      <c r="Q5527">
        <v>0</v>
      </c>
      <c r="R5527">
        <v>0</v>
      </c>
      <c r="S5527">
        <v>0</v>
      </c>
      <c r="T5527">
        <v>0</v>
      </c>
      <c r="U5527">
        <v>0.156667</v>
      </c>
      <c r="V5527">
        <v>41.83</v>
      </c>
      <c r="W5527">
        <v>0</v>
      </c>
      <c r="X5527">
        <v>0</v>
      </c>
      <c r="Y5527">
        <v>0</v>
      </c>
      <c r="Z5527">
        <v>0</v>
      </c>
    </row>
    <row r="5528" spans="1:26" x14ac:dyDescent="0.25">
      <c r="A5528">
        <v>2182705</v>
      </c>
      <c r="B5528">
        <v>1</v>
      </c>
      <c r="C5528" t="s">
        <v>76</v>
      </c>
      <c r="D5528" t="s">
        <v>78</v>
      </c>
      <c r="E5528" t="s">
        <v>161</v>
      </c>
      <c r="F5528" t="s">
        <v>13152</v>
      </c>
      <c r="G5528" t="s">
        <v>163</v>
      </c>
      <c r="H5528" t="s">
        <v>46</v>
      </c>
      <c r="I5528" t="s">
        <v>129</v>
      </c>
      <c r="J5528" t="s">
        <v>130</v>
      </c>
      <c r="K5528" t="s">
        <v>131</v>
      </c>
      <c r="L5528" t="s">
        <v>16016</v>
      </c>
      <c r="M5528" t="s">
        <v>16017</v>
      </c>
      <c r="N5528">
        <v>0.95111111100000001</v>
      </c>
      <c r="O5528">
        <v>1</v>
      </c>
      <c r="P5528">
        <v>314</v>
      </c>
      <c r="Q5528">
        <v>0</v>
      </c>
      <c r="R5528">
        <v>0</v>
      </c>
      <c r="S5528">
        <v>0</v>
      </c>
      <c r="T5528">
        <v>0</v>
      </c>
      <c r="U5528">
        <v>0.95111100000000004</v>
      </c>
      <c r="V5528">
        <v>298.648889</v>
      </c>
      <c r="W5528">
        <v>0</v>
      </c>
      <c r="X5528">
        <v>0</v>
      </c>
      <c r="Y5528">
        <v>0</v>
      </c>
      <c r="Z5528">
        <v>0</v>
      </c>
    </row>
    <row r="5529" spans="1:26" x14ac:dyDescent="0.25">
      <c r="A5529">
        <v>2182704</v>
      </c>
      <c r="B5529">
        <v>1</v>
      </c>
      <c r="C5529" t="s">
        <v>76</v>
      </c>
      <c r="D5529" t="s">
        <v>90</v>
      </c>
      <c r="E5529" t="s">
        <v>143</v>
      </c>
      <c r="F5529" t="s">
        <v>16018</v>
      </c>
      <c r="G5529" t="s">
        <v>279</v>
      </c>
      <c r="H5529" t="s">
        <v>47</v>
      </c>
      <c r="I5529" t="s">
        <v>129</v>
      </c>
      <c r="J5529" t="s">
        <v>130</v>
      </c>
      <c r="K5529" t="s">
        <v>131</v>
      </c>
      <c r="L5529" t="s">
        <v>16019</v>
      </c>
      <c r="M5529" t="s">
        <v>16020</v>
      </c>
      <c r="N5529">
        <v>4.3983333330000001</v>
      </c>
      <c r="O5529">
        <v>0</v>
      </c>
      <c r="P5529">
        <v>0</v>
      </c>
      <c r="Q5529">
        <v>0</v>
      </c>
      <c r="R5529">
        <v>0</v>
      </c>
      <c r="S5529">
        <v>2</v>
      </c>
      <c r="T5529">
        <v>38</v>
      </c>
      <c r="U5529">
        <v>0</v>
      </c>
      <c r="V5529">
        <v>0</v>
      </c>
      <c r="W5529">
        <v>0</v>
      </c>
      <c r="X5529">
        <v>0</v>
      </c>
      <c r="Y5529">
        <v>8.7966669999999993</v>
      </c>
      <c r="Z5529">
        <v>167.13666699999999</v>
      </c>
    </row>
    <row r="5530" spans="1:26" x14ac:dyDescent="0.25">
      <c r="A5530">
        <v>2182706</v>
      </c>
      <c r="B5530">
        <v>1</v>
      </c>
      <c r="C5530" t="s">
        <v>77</v>
      </c>
      <c r="D5530" t="s">
        <v>118</v>
      </c>
      <c r="E5530" t="s">
        <v>143</v>
      </c>
      <c r="F5530" t="s">
        <v>16021</v>
      </c>
      <c r="G5530" t="s">
        <v>145</v>
      </c>
      <c r="H5530" t="s">
        <v>47</v>
      </c>
      <c r="I5530" t="s">
        <v>129</v>
      </c>
      <c r="J5530" t="s">
        <v>130</v>
      </c>
      <c r="K5530" t="s">
        <v>131</v>
      </c>
      <c r="L5530" t="s">
        <v>16022</v>
      </c>
      <c r="M5530" t="s">
        <v>16023</v>
      </c>
      <c r="N5530">
        <v>2.133611111</v>
      </c>
      <c r="O5530">
        <v>1</v>
      </c>
      <c r="P5530">
        <v>287</v>
      </c>
      <c r="Q5530">
        <v>0</v>
      </c>
      <c r="R5530">
        <v>0</v>
      </c>
      <c r="S5530">
        <v>0</v>
      </c>
      <c r="T5530">
        <v>0</v>
      </c>
      <c r="U5530">
        <v>2.1336110000000001</v>
      </c>
      <c r="V5530">
        <v>612.34638900000004</v>
      </c>
      <c r="W5530">
        <v>0</v>
      </c>
      <c r="X5530">
        <v>0</v>
      </c>
      <c r="Y5530">
        <v>0</v>
      </c>
      <c r="Z5530">
        <v>0</v>
      </c>
    </row>
    <row r="5531" spans="1:26" x14ac:dyDescent="0.25">
      <c r="A5531">
        <v>2182711</v>
      </c>
      <c r="B5531">
        <v>1</v>
      </c>
      <c r="C5531" t="s">
        <v>76</v>
      </c>
      <c r="D5531" t="s">
        <v>90</v>
      </c>
      <c r="E5531" t="s">
        <v>186</v>
      </c>
      <c r="F5531" t="s">
        <v>13397</v>
      </c>
      <c r="G5531" t="s">
        <v>136</v>
      </c>
      <c r="H5531" t="s">
        <v>47</v>
      </c>
      <c r="I5531" t="s">
        <v>129</v>
      </c>
      <c r="J5531" t="s">
        <v>130</v>
      </c>
      <c r="K5531" t="s">
        <v>131</v>
      </c>
      <c r="L5531" t="s">
        <v>16024</v>
      </c>
      <c r="M5531" t="s">
        <v>16025</v>
      </c>
      <c r="N5531">
        <v>0.73916666600000003</v>
      </c>
      <c r="O5531">
        <v>5</v>
      </c>
      <c r="P5531">
        <v>28</v>
      </c>
      <c r="Q5531">
        <v>7</v>
      </c>
      <c r="R5531">
        <v>7</v>
      </c>
      <c r="S5531">
        <v>91</v>
      </c>
      <c r="T5531">
        <v>1415</v>
      </c>
      <c r="U5531">
        <v>3.6958329999999999</v>
      </c>
      <c r="V5531">
        <v>20.696667000000001</v>
      </c>
      <c r="W5531">
        <v>5.1741669999999997</v>
      </c>
      <c r="X5531">
        <v>5.1741669999999997</v>
      </c>
      <c r="Y5531">
        <v>67.264167</v>
      </c>
      <c r="Z5531">
        <v>1045.920832</v>
      </c>
    </row>
    <row r="5532" spans="1:26" x14ac:dyDescent="0.25">
      <c r="A5532">
        <v>2182712</v>
      </c>
      <c r="B5532">
        <v>1</v>
      </c>
      <c r="C5532" t="s">
        <v>76</v>
      </c>
      <c r="D5532" t="s">
        <v>84</v>
      </c>
      <c r="E5532" t="s">
        <v>126</v>
      </c>
      <c r="F5532" t="s">
        <v>15851</v>
      </c>
      <c r="G5532" t="s">
        <v>128</v>
      </c>
      <c r="H5532" t="s">
        <v>46</v>
      </c>
      <c r="I5532" t="s">
        <v>129</v>
      </c>
      <c r="J5532" t="s">
        <v>130</v>
      </c>
      <c r="K5532" t="s">
        <v>131</v>
      </c>
      <c r="L5532" t="s">
        <v>16026</v>
      </c>
      <c r="M5532" t="s">
        <v>16027</v>
      </c>
      <c r="N5532">
        <v>6.3658333330000003</v>
      </c>
      <c r="O5532">
        <v>0</v>
      </c>
      <c r="P5532">
        <v>25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159.14583300000001</v>
      </c>
      <c r="W5532">
        <v>0</v>
      </c>
      <c r="X5532">
        <v>0</v>
      </c>
      <c r="Y5532">
        <v>0</v>
      </c>
      <c r="Z5532">
        <v>0</v>
      </c>
    </row>
    <row r="5533" spans="1:26" x14ac:dyDescent="0.25">
      <c r="A5533">
        <v>2182716</v>
      </c>
      <c r="B5533">
        <v>1</v>
      </c>
      <c r="C5533" t="s">
        <v>76</v>
      </c>
      <c r="D5533" t="s">
        <v>93</v>
      </c>
      <c r="E5533" t="s">
        <v>161</v>
      </c>
      <c r="F5533" t="s">
        <v>16028</v>
      </c>
      <c r="G5533" t="s">
        <v>163</v>
      </c>
      <c r="H5533" t="s">
        <v>46</v>
      </c>
      <c r="I5533" t="s">
        <v>129</v>
      </c>
      <c r="J5533" t="s">
        <v>130</v>
      </c>
      <c r="K5533" t="s">
        <v>131</v>
      </c>
      <c r="L5533" t="s">
        <v>16029</v>
      </c>
      <c r="M5533" t="s">
        <v>16030</v>
      </c>
      <c r="N5533">
        <v>1.0963888879999999</v>
      </c>
      <c r="O5533">
        <v>1</v>
      </c>
      <c r="P5533">
        <v>158</v>
      </c>
      <c r="Q5533">
        <v>0</v>
      </c>
      <c r="R5533">
        <v>0</v>
      </c>
      <c r="S5533">
        <v>0</v>
      </c>
      <c r="T5533">
        <v>0</v>
      </c>
      <c r="U5533">
        <v>1.0963890000000001</v>
      </c>
      <c r="V5533">
        <v>173.229444</v>
      </c>
      <c r="W5533">
        <v>0</v>
      </c>
      <c r="X5533">
        <v>0</v>
      </c>
      <c r="Y5533">
        <v>0</v>
      </c>
      <c r="Z5533">
        <v>0</v>
      </c>
    </row>
    <row r="5534" spans="1:26" x14ac:dyDescent="0.25">
      <c r="A5534">
        <v>2182723</v>
      </c>
      <c r="B5534">
        <v>1</v>
      </c>
      <c r="C5534" t="s">
        <v>76</v>
      </c>
      <c r="D5534" t="s">
        <v>102</v>
      </c>
      <c r="E5534" t="s">
        <v>161</v>
      </c>
      <c r="F5534" t="s">
        <v>16031</v>
      </c>
      <c r="G5534" t="s">
        <v>402</v>
      </c>
      <c r="H5534" t="s">
        <v>46</v>
      </c>
      <c r="I5534" t="s">
        <v>129</v>
      </c>
      <c r="J5534" t="s">
        <v>130</v>
      </c>
      <c r="K5534" t="s">
        <v>131</v>
      </c>
      <c r="L5534" t="s">
        <v>16032</v>
      </c>
      <c r="M5534" t="s">
        <v>16033</v>
      </c>
      <c r="N5534">
        <v>1.807222222</v>
      </c>
      <c r="O5534">
        <v>1</v>
      </c>
      <c r="P5534">
        <v>55</v>
      </c>
      <c r="Q5534">
        <v>0</v>
      </c>
      <c r="R5534">
        <v>0</v>
      </c>
      <c r="S5534">
        <v>0</v>
      </c>
      <c r="T5534">
        <v>0</v>
      </c>
      <c r="U5534">
        <v>1.8072220000000001</v>
      </c>
      <c r="V5534">
        <v>99.397221999999999</v>
      </c>
      <c r="W5534">
        <v>0</v>
      </c>
      <c r="X5534">
        <v>0</v>
      </c>
      <c r="Y5534">
        <v>0</v>
      </c>
      <c r="Z5534">
        <v>0</v>
      </c>
    </row>
    <row r="5535" spans="1:26" x14ac:dyDescent="0.25">
      <c r="A5535">
        <v>2182719</v>
      </c>
      <c r="B5535">
        <v>1</v>
      </c>
      <c r="C5535" t="s">
        <v>76</v>
      </c>
      <c r="D5535" t="s">
        <v>90</v>
      </c>
      <c r="E5535" t="s">
        <v>126</v>
      </c>
      <c r="F5535" t="s">
        <v>16034</v>
      </c>
      <c r="G5535" t="s">
        <v>636</v>
      </c>
      <c r="H5535" t="s">
        <v>46</v>
      </c>
      <c r="I5535" t="s">
        <v>129</v>
      </c>
      <c r="J5535" t="s">
        <v>15</v>
      </c>
      <c r="K5535" t="s">
        <v>131</v>
      </c>
      <c r="L5535" t="s">
        <v>16035</v>
      </c>
      <c r="M5535" t="s">
        <v>16036</v>
      </c>
      <c r="N5535">
        <v>1.165277777</v>
      </c>
      <c r="O5535">
        <v>0</v>
      </c>
      <c r="P5535">
        <v>88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102.544444</v>
      </c>
      <c r="W5535">
        <v>0</v>
      </c>
      <c r="X5535">
        <v>0</v>
      </c>
      <c r="Y5535">
        <v>0</v>
      </c>
      <c r="Z5535">
        <v>0</v>
      </c>
    </row>
    <row r="5536" spans="1:26" x14ac:dyDescent="0.25">
      <c r="A5536">
        <v>2182751</v>
      </c>
      <c r="B5536">
        <v>1</v>
      </c>
      <c r="C5536" t="s">
        <v>77</v>
      </c>
      <c r="D5536" t="s">
        <v>112</v>
      </c>
      <c r="E5536" t="s">
        <v>143</v>
      </c>
      <c r="F5536" t="s">
        <v>16037</v>
      </c>
      <c r="G5536" t="s">
        <v>145</v>
      </c>
      <c r="H5536" t="s">
        <v>47</v>
      </c>
      <c r="I5536" t="s">
        <v>129</v>
      </c>
      <c r="J5536" t="s">
        <v>130</v>
      </c>
      <c r="K5536" t="s">
        <v>131</v>
      </c>
      <c r="L5536" t="s">
        <v>16038</v>
      </c>
      <c r="M5536" t="s">
        <v>16039</v>
      </c>
      <c r="N5536">
        <v>1.964722222</v>
      </c>
      <c r="O5536">
        <v>0</v>
      </c>
      <c r="P5536">
        <v>0</v>
      </c>
      <c r="Q5536">
        <v>0</v>
      </c>
      <c r="R5536">
        <v>0</v>
      </c>
      <c r="S5536">
        <v>1</v>
      </c>
      <c r="T5536">
        <v>17</v>
      </c>
      <c r="U5536">
        <v>0</v>
      </c>
      <c r="V5536">
        <v>0</v>
      </c>
      <c r="W5536">
        <v>0</v>
      </c>
      <c r="X5536">
        <v>0</v>
      </c>
      <c r="Y5536">
        <v>1.9647220000000001</v>
      </c>
      <c r="Z5536">
        <v>33.400278</v>
      </c>
    </row>
    <row r="5537" spans="1:26" x14ac:dyDescent="0.25">
      <c r="A5537">
        <v>2182720</v>
      </c>
      <c r="B5537">
        <v>1</v>
      </c>
      <c r="C5537" t="s">
        <v>76</v>
      </c>
      <c r="D5537" t="s">
        <v>96</v>
      </c>
      <c r="E5537" t="s">
        <v>161</v>
      </c>
      <c r="F5537" t="s">
        <v>12947</v>
      </c>
      <c r="G5537" t="s">
        <v>671</v>
      </c>
      <c r="H5537" t="s">
        <v>46</v>
      </c>
      <c r="I5537" t="s">
        <v>129</v>
      </c>
      <c r="J5537" t="s">
        <v>130</v>
      </c>
      <c r="K5537" t="s">
        <v>131</v>
      </c>
      <c r="L5537" t="s">
        <v>16040</v>
      </c>
      <c r="M5537" t="s">
        <v>16041</v>
      </c>
      <c r="N5537">
        <v>0.89249999999999996</v>
      </c>
      <c r="O5537">
        <v>1</v>
      </c>
      <c r="P5537">
        <v>48</v>
      </c>
      <c r="Q5537">
        <v>0</v>
      </c>
      <c r="R5537">
        <v>0</v>
      </c>
      <c r="S5537">
        <v>0</v>
      </c>
      <c r="T5537">
        <v>0</v>
      </c>
      <c r="U5537">
        <v>0.89249999999999996</v>
      </c>
      <c r="V5537">
        <v>42.84</v>
      </c>
      <c r="W5537">
        <v>0</v>
      </c>
      <c r="X5537">
        <v>0</v>
      </c>
      <c r="Y5537">
        <v>0</v>
      </c>
      <c r="Z5537">
        <v>0</v>
      </c>
    </row>
    <row r="5538" spans="1:26" x14ac:dyDescent="0.25">
      <c r="A5538">
        <v>2182722</v>
      </c>
      <c r="B5538">
        <v>1</v>
      </c>
      <c r="C5538" t="s">
        <v>77</v>
      </c>
      <c r="D5538" t="s">
        <v>113</v>
      </c>
      <c r="E5538" t="s">
        <v>181</v>
      </c>
      <c r="F5538" t="s">
        <v>16042</v>
      </c>
      <c r="G5538" t="s">
        <v>194</v>
      </c>
      <c r="H5538" t="s">
        <v>46</v>
      </c>
      <c r="I5538" t="s">
        <v>129</v>
      </c>
      <c r="J5538" t="s">
        <v>130</v>
      </c>
      <c r="K5538" t="s">
        <v>131</v>
      </c>
      <c r="L5538" t="s">
        <v>16043</v>
      </c>
      <c r="M5538" t="s">
        <v>16044</v>
      </c>
      <c r="N5538">
        <v>1.717777777</v>
      </c>
      <c r="O5538">
        <v>0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1.717778</v>
      </c>
      <c r="Y5538">
        <v>0</v>
      </c>
      <c r="Z5538">
        <v>0</v>
      </c>
    </row>
    <row r="5539" spans="1:26" x14ac:dyDescent="0.25">
      <c r="A5539">
        <v>2182726</v>
      </c>
      <c r="B5539">
        <v>1</v>
      </c>
      <c r="C5539" t="s">
        <v>76</v>
      </c>
      <c r="D5539" t="s">
        <v>98</v>
      </c>
      <c r="E5539" t="s">
        <v>126</v>
      </c>
      <c r="F5539" t="s">
        <v>16045</v>
      </c>
      <c r="G5539" t="s">
        <v>128</v>
      </c>
      <c r="H5539" t="s">
        <v>46</v>
      </c>
      <c r="I5539" t="s">
        <v>129</v>
      </c>
      <c r="J5539" t="s">
        <v>130</v>
      </c>
      <c r="K5539" t="s">
        <v>131</v>
      </c>
      <c r="L5539" t="s">
        <v>16046</v>
      </c>
      <c r="M5539" t="s">
        <v>16047</v>
      </c>
      <c r="N5539">
        <v>2.0222222219999999</v>
      </c>
      <c r="O5539">
        <v>0</v>
      </c>
      <c r="P5539">
        <v>0</v>
      </c>
      <c r="Q5539">
        <v>0</v>
      </c>
      <c r="R5539">
        <v>90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182</v>
      </c>
      <c r="Y5539">
        <v>0</v>
      </c>
      <c r="Z5539">
        <v>0</v>
      </c>
    </row>
    <row r="5540" spans="1:26" x14ac:dyDescent="0.25">
      <c r="A5540">
        <v>2182749</v>
      </c>
      <c r="B5540">
        <v>1</v>
      </c>
      <c r="C5540" t="s">
        <v>76</v>
      </c>
      <c r="D5540" t="s">
        <v>92</v>
      </c>
      <c r="E5540" t="s">
        <v>181</v>
      </c>
      <c r="F5540" t="s">
        <v>16048</v>
      </c>
      <c r="G5540" t="s">
        <v>194</v>
      </c>
      <c r="H5540" t="s">
        <v>46</v>
      </c>
      <c r="I5540" t="s">
        <v>129</v>
      </c>
      <c r="J5540" t="s">
        <v>130</v>
      </c>
      <c r="K5540" t="s">
        <v>131</v>
      </c>
      <c r="L5540" t="s">
        <v>16049</v>
      </c>
      <c r="M5540" t="s">
        <v>16050</v>
      </c>
      <c r="N5540">
        <v>9.7680555550000001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1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9.7680559999999996</v>
      </c>
    </row>
    <row r="5541" spans="1:26" x14ac:dyDescent="0.25">
      <c r="A5541">
        <v>2182733</v>
      </c>
      <c r="B5541">
        <v>1</v>
      </c>
      <c r="C5541" t="s">
        <v>77</v>
      </c>
      <c r="D5541" t="s">
        <v>124</v>
      </c>
      <c r="E5541" t="s">
        <v>126</v>
      </c>
      <c r="F5541" t="s">
        <v>16051</v>
      </c>
      <c r="G5541" t="s">
        <v>128</v>
      </c>
      <c r="H5541" t="s">
        <v>46</v>
      </c>
      <c r="I5541" t="s">
        <v>129</v>
      </c>
      <c r="J5541" t="s">
        <v>130</v>
      </c>
      <c r="K5541" t="s">
        <v>131</v>
      </c>
      <c r="L5541" t="s">
        <v>16052</v>
      </c>
      <c r="M5541" t="s">
        <v>16053</v>
      </c>
      <c r="N5541">
        <v>6.9452777770000003</v>
      </c>
      <c r="O5541">
        <v>0</v>
      </c>
      <c r="P5541">
        <v>5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34.726388999999998</v>
      </c>
      <c r="W5541">
        <v>0</v>
      </c>
      <c r="X5541">
        <v>0</v>
      </c>
      <c r="Y5541">
        <v>0</v>
      </c>
      <c r="Z5541">
        <v>0</v>
      </c>
    </row>
    <row r="5542" spans="1:26" x14ac:dyDescent="0.25">
      <c r="A5542">
        <v>2182727</v>
      </c>
      <c r="B5542">
        <v>1</v>
      </c>
      <c r="C5542" t="s">
        <v>76</v>
      </c>
      <c r="D5542" t="s">
        <v>97</v>
      </c>
      <c r="E5542" t="s">
        <v>161</v>
      </c>
      <c r="F5542" t="s">
        <v>16054</v>
      </c>
      <c r="G5542" t="s">
        <v>402</v>
      </c>
      <c r="H5542" t="s">
        <v>46</v>
      </c>
      <c r="I5542" t="s">
        <v>129</v>
      </c>
      <c r="J5542" t="s">
        <v>130</v>
      </c>
      <c r="K5542" t="s">
        <v>131</v>
      </c>
      <c r="L5542" t="s">
        <v>16055</v>
      </c>
      <c r="M5542" t="s">
        <v>16056</v>
      </c>
      <c r="N5542">
        <v>0.105555555</v>
      </c>
      <c r="O5542">
        <v>1</v>
      </c>
      <c r="P5542">
        <v>680</v>
      </c>
      <c r="Q5542">
        <v>0</v>
      </c>
      <c r="R5542">
        <v>0</v>
      </c>
      <c r="S5542">
        <v>0</v>
      </c>
      <c r="T5542">
        <v>0</v>
      </c>
      <c r="U5542">
        <v>0.105556</v>
      </c>
      <c r="V5542">
        <v>71.777777</v>
      </c>
      <c r="W5542">
        <v>0</v>
      </c>
      <c r="X5542">
        <v>0</v>
      </c>
      <c r="Y5542">
        <v>0</v>
      </c>
      <c r="Z5542">
        <v>0</v>
      </c>
    </row>
    <row r="5543" spans="1:26" x14ac:dyDescent="0.25">
      <c r="A5543">
        <v>2182728</v>
      </c>
      <c r="B5543">
        <v>1</v>
      </c>
      <c r="C5543" t="s">
        <v>76</v>
      </c>
      <c r="D5543" t="s">
        <v>85</v>
      </c>
      <c r="E5543" t="s">
        <v>181</v>
      </c>
      <c r="F5543" t="s">
        <v>16057</v>
      </c>
      <c r="G5543" t="s">
        <v>287</v>
      </c>
      <c r="H5543" t="s">
        <v>46</v>
      </c>
      <c r="I5543" t="s">
        <v>129</v>
      </c>
      <c r="J5543" t="s">
        <v>130</v>
      </c>
      <c r="K5543" t="s">
        <v>131</v>
      </c>
      <c r="L5543" t="s">
        <v>16058</v>
      </c>
      <c r="M5543" t="s">
        <v>16059</v>
      </c>
      <c r="N5543">
        <v>1.550277777</v>
      </c>
      <c r="O5543">
        <v>0</v>
      </c>
      <c r="P5543">
        <v>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1.550278</v>
      </c>
      <c r="W5543">
        <v>0</v>
      </c>
      <c r="X5543">
        <v>0</v>
      </c>
      <c r="Y5543">
        <v>0</v>
      </c>
      <c r="Z5543">
        <v>0</v>
      </c>
    </row>
    <row r="5544" spans="1:26" x14ac:dyDescent="0.25">
      <c r="A5544">
        <v>2182735</v>
      </c>
      <c r="B5544">
        <v>1</v>
      </c>
      <c r="C5544" t="s">
        <v>77</v>
      </c>
      <c r="D5544" t="s">
        <v>124</v>
      </c>
      <c r="E5544" t="s">
        <v>181</v>
      </c>
      <c r="F5544" t="s">
        <v>16060</v>
      </c>
      <c r="G5544" t="s">
        <v>183</v>
      </c>
      <c r="H5544" t="s">
        <v>46</v>
      </c>
      <c r="I5544" t="s">
        <v>129</v>
      </c>
      <c r="J5544" t="s">
        <v>130</v>
      </c>
      <c r="K5544" t="s">
        <v>131</v>
      </c>
      <c r="L5544" t="s">
        <v>16061</v>
      </c>
      <c r="M5544" t="s">
        <v>16062</v>
      </c>
      <c r="N5544">
        <v>2.3547222219999999</v>
      </c>
      <c r="O5544">
        <v>0</v>
      </c>
      <c r="P5544">
        <v>16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37.675556</v>
      </c>
      <c r="W5544">
        <v>0</v>
      </c>
      <c r="X5544">
        <v>0</v>
      </c>
      <c r="Y5544">
        <v>0</v>
      </c>
      <c r="Z5544">
        <v>0</v>
      </c>
    </row>
    <row r="5545" spans="1:26" x14ac:dyDescent="0.25">
      <c r="A5545">
        <v>2182739</v>
      </c>
      <c r="B5545">
        <v>1</v>
      </c>
      <c r="C5545" t="s">
        <v>76</v>
      </c>
      <c r="D5545" t="s">
        <v>100</v>
      </c>
      <c r="E5545" t="s">
        <v>181</v>
      </c>
      <c r="F5545" t="s">
        <v>16063</v>
      </c>
      <c r="G5545" t="s">
        <v>163</v>
      </c>
      <c r="H5545" t="s">
        <v>46</v>
      </c>
      <c r="I5545" t="s">
        <v>129</v>
      </c>
      <c r="J5545" t="s">
        <v>130</v>
      </c>
      <c r="K5545" t="s">
        <v>131</v>
      </c>
      <c r="L5545" t="s">
        <v>16064</v>
      </c>
      <c r="M5545" t="s">
        <v>16065</v>
      </c>
      <c r="N5545">
        <v>2.0836111110000002</v>
      </c>
      <c r="O5545">
        <v>0</v>
      </c>
      <c r="P5545">
        <v>1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2.0836109999999999</v>
      </c>
      <c r="W5545">
        <v>0</v>
      </c>
      <c r="X5545">
        <v>0</v>
      </c>
      <c r="Y5545">
        <v>0</v>
      </c>
      <c r="Z5545">
        <v>0</v>
      </c>
    </row>
    <row r="5546" spans="1:26" x14ac:dyDescent="0.25">
      <c r="A5546">
        <v>2182747</v>
      </c>
      <c r="B5546">
        <v>1</v>
      </c>
      <c r="C5546" t="s">
        <v>76</v>
      </c>
      <c r="D5546" t="s">
        <v>90</v>
      </c>
      <c r="E5546" t="s">
        <v>126</v>
      </c>
      <c r="F5546" t="s">
        <v>16066</v>
      </c>
      <c r="G5546" t="s">
        <v>128</v>
      </c>
      <c r="H5546" t="s">
        <v>46</v>
      </c>
      <c r="I5546" t="s">
        <v>129</v>
      </c>
      <c r="J5546" t="s">
        <v>130</v>
      </c>
      <c r="K5546" t="s">
        <v>131</v>
      </c>
      <c r="L5546" t="s">
        <v>16067</v>
      </c>
      <c r="M5546" t="s">
        <v>16068</v>
      </c>
      <c r="N5546">
        <v>5.0622222219999999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17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86.057777999999999</v>
      </c>
    </row>
    <row r="5547" spans="1:26" x14ac:dyDescent="0.25">
      <c r="A5547">
        <v>2182743</v>
      </c>
      <c r="B5547">
        <v>1</v>
      </c>
      <c r="C5547" t="s">
        <v>76</v>
      </c>
      <c r="D5547" t="s">
        <v>88</v>
      </c>
      <c r="E5547" t="s">
        <v>181</v>
      </c>
      <c r="F5547" t="s">
        <v>16069</v>
      </c>
      <c r="G5547" t="s">
        <v>183</v>
      </c>
      <c r="H5547" t="s">
        <v>46</v>
      </c>
      <c r="I5547" t="s">
        <v>129</v>
      </c>
      <c r="J5547" t="s">
        <v>130</v>
      </c>
      <c r="K5547" t="s">
        <v>131</v>
      </c>
      <c r="L5547" t="s">
        <v>16070</v>
      </c>
      <c r="M5547" t="s">
        <v>16071</v>
      </c>
      <c r="N5547">
        <v>2.5327777770000002</v>
      </c>
      <c r="O5547">
        <v>0</v>
      </c>
      <c r="P5547">
        <v>1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2.532778</v>
      </c>
      <c r="W5547">
        <v>0</v>
      </c>
      <c r="X5547">
        <v>0</v>
      </c>
      <c r="Y5547">
        <v>0</v>
      </c>
      <c r="Z5547">
        <v>0</v>
      </c>
    </row>
    <row r="5548" spans="1:26" x14ac:dyDescent="0.25">
      <c r="A5548">
        <v>2182742</v>
      </c>
      <c r="B5548">
        <v>1</v>
      </c>
      <c r="C5548" t="s">
        <v>76</v>
      </c>
      <c r="D5548" t="s">
        <v>96</v>
      </c>
      <c r="E5548" t="s">
        <v>181</v>
      </c>
      <c r="F5548" t="s">
        <v>16072</v>
      </c>
      <c r="G5548" t="s">
        <v>194</v>
      </c>
      <c r="H5548" t="s">
        <v>46</v>
      </c>
      <c r="I5548" t="s">
        <v>129</v>
      </c>
      <c r="J5548" t="s">
        <v>130</v>
      </c>
      <c r="K5548" t="s">
        <v>131</v>
      </c>
      <c r="L5548" t="s">
        <v>16073</v>
      </c>
      <c r="M5548" t="s">
        <v>16074</v>
      </c>
      <c r="N5548">
        <v>1.355</v>
      </c>
      <c r="O5548">
        <v>0</v>
      </c>
      <c r="P5548">
        <v>1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1.355</v>
      </c>
      <c r="W5548">
        <v>0</v>
      </c>
      <c r="X5548">
        <v>0</v>
      </c>
      <c r="Y5548">
        <v>0</v>
      </c>
      <c r="Z5548">
        <v>0</v>
      </c>
    </row>
    <row r="5549" spans="1:26" x14ac:dyDescent="0.25">
      <c r="A5549">
        <v>2182753</v>
      </c>
      <c r="B5549">
        <v>1</v>
      </c>
      <c r="C5549" t="s">
        <v>77</v>
      </c>
      <c r="D5549" t="s">
        <v>108</v>
      </c>
      <c r="E5549" t="s">
        <v>181</v>
      </c>
      <c r="F5549" t="s">
        <v>16075</v>
      </c>
      <c r="G5549" t="s">
        <v>194</v>
      </c>
      <c r="H5549" t="s">
        <v>46</v>
      </c>
      <c r="I5549" t="s">
        <v>129</v>
      </c>
      <c r="J5549" t="s">
        <v>130</v>
      </c>
      <c r="K5549" t="s">
        <v>131</v>
      </c>
      <c r="L5549" t="s">
        <v>16076</v>
      </c>
      <c r="M5549" t="s">
        <v>16077</v>
      </c>
      <c r="N5549">
        <v>4.9444444440000002</v>
      </c>
      <c r="O5549">
        <v>0</v>
      </c>
      <c r="P5549">
        <v>0</v>
      </c>
      <c r="Q5549">
        <v>0</v>
      </c>
      <c r="R5549">
        <v>2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9.8888890000000007</v>
      </c>
      <c r="Y5549">
        <v>0</v>
      </c>
      <c r="Z5549">
        <v>0</v>
      </c>
    </row>
    <row r="5550" spans="1:26" x14ac:dyDescent="0.25">
      <c r="A5550">
        <v>2182736</v>
      </c>
      <c r="B5550">
        <v>1</v>
      </c>
      <c r="C5550" t="s">
        <v>76</v>
      </c>
      <c r="D5550" t="s">
        <v>78</v>
      </c>
      <c r="E5550" t="s">
        <v>718</v>
      </c>
      <c r="F5550" t="s">
        <v>16078</v>
      </c>
      <c r="G5550" t="s">
        <v>269</v>
      </c>
      <c r="H5550" t="s">
        <v>46</v>
      </c>
      <c r="I5550" t="s">
        <v>129</v>
      </c>
      <c r="J5550" t="s">
        <v>130</v>
      </c>
      <c r="K5550" t="s">
        <v>131</v>
      </c>
      <c r="L5550" t="s">
        <v>16079</v>
      </c>
      <c r="M5550" t="s">
        <v>16080</v>
      </c>
      <c r="N5550">
        <v>8.2752777769999994</v>
      </c>
      <c r="O5550">
        <v>0</v>
      </c>
      <c r="P5550">
        <v>111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918.55583300000001</v>
      </c>
      <c r="W5550">
        <v>0</v>
      </c>
      <c r="X5550">
        <v>0</v>
      </c>
      <c r="Y5550">
        <v>0</v>
      </c>
      <c r="Z5550">
        <v>0</v>
      </c>
    </row>
    <row r="5551" spans="1:26" x14ac:dyDescent="0.25">
      <c r="A5551">
        <v>2182770</v>
      </c>
      <c r="B5551">
        <v>1</v>
      </c>
      <c r="C5551" t="s">
        <v>76</v>
      </c>
      <c r="D5551" t="s">
        <v>92</v>
      </c>
      <c r="E5551" t="s">
        <v>181</v>
      </c>
      <c r="F5551" t="s">
        <v>16081</v>
      </c>
      <c r="G5551" t="s">
        <v>183</v>
      </c>
      <c r="H5551" t="s">
        <v>46</v>
      </c>
      <c r="I5551" t="s">
        <v>129</v>
      </c>
      <c r="J5551" t="s">
        <v>130</v>
      </c>
      <c r="K5551" t="s">
        <v>131</v>
      </c>
      <c r="L5551" t="s">
        <v>16082</v>
      </c>
      <c r="M5551" t="s">
        <v>16083</v>
      </c>
      <c r="N5551">
        <v>3.906111111</v>
      </c>
      <c r="O5551">
        <v>0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3.9061110000000001</v>
      </c>
      <c r="Y5551">
        <v>0</v>
      </c>
      <c r="Z5551">
        <v>0</v>
      </c>
    </row>
    <row r="5552" spans="1:26" x14ac:dyDescent="0.25">
      <c r="A5552">
        <v>2182754</v>
      </c>
      <c r="B5552">
        <v>1</v>
      </c>
      <c r="C5552" t="s">
        <v>77</v>
      </c>
      <c r="D5552" t="s">
        <v>108</v>
      </c>
      <c r="E5552" t="s">
        <v>181</v>
      </c>
      <c r="F5552" t="s">
        <v>16084</v>
      </c>
      <c r="G5552" t="s">
        <v>128</v>
      </c>
      <c r="H5552" t="s">
        <v>46</v>
      </c>
      <c r="I5552" t="s">
        <v>129</v>
      </c>
      <c r="J5552" t="s">
        <v>130</v>
      </c>
      <c r="K5552" t="s">
        <v>131</v>
      </c>
      <c r="L5552" t="s">
        <v>16085</v>
      </c>
      <c r="M5552" t="s">
        <v>16086</v>
      </c>
      <c r="N5552">
        <v>5.4183333329999996</v>
      </c>
      <c r="O5552">
        <v>0</v>
      </c>
      <c r="P5552">
        <v>1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5.4183329999999996</v>
      </c>
      <c r="W5552">
        <v>0</v>
      </c>
      <c r="X5552">
        <v>0</v>
      </c>
      <c r="Y5552">
        <v>0</v>
      </c>
      <c r="Z5552">
        <v>0</v>
      </c>
    </row>
    <row r="5553" spans="1:26" x14ac:dyDescent="0.25">
      <c r="A5553">
        <v>2182757</v>
      </c>
      <c r="B5553">
        <v>1</v>
      </c>
      <c r="C5553" t="s">
        <v>77</v>
      </c>
      <c r="D5553" t="s">
        <v>119</v>
      </c>
      <c r="E5553" t="s">
        <v>181</v>
      </c>
      <c r="F5553" t="s">
        <v>16087</v>
      </c>
      <c r="G5553" t="s">
        <v>163</v>
      </c>
      <c r="H5553" t="s">
        <v>46</v>
      </c>
      <c r="I5553" t="s">
        <v>129</v>
      </c>
      <c r="J5553" t="s">
        <v>130</v>
      </c>
      <c r="K5553" t="s">
        <v>131</v>
      </c>
      <c r="L5553" t="s">
        <v>16088</v>
      </c>
      <c r="M5553" t="s">
        <v>16089</v>
      </c>
      <c r="N5553">
        <v>0.88055555500000005</v>
      </c>
      <c r="O5553">
        <v>0</v>
      </c>
      <c r="P5553">
        <v>1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0.88055600000000001</v>
      </c>
      <c r="W5553">
        <v>0</v>
      </c>
      <c r="X5553">
        <v>0</v>
      </c>
      <c r="Y5553">
        <v>0</v>
      </c>
      <c r="Z5553">
        <v>0</v>
      </c>
    </row>
    <row r="5554" spans="1:26" x14ac:dyDescent="0.25">
      <c r="A5554">
        <v>2182766</v>
      </c>
      <c r="B5554">
        <v>1</v>
      </c>
      <c r="C5554" t="s">
        <v>76</v>
      </c>
      <c r="D5554" t="s">
        <v>83</v>
      </c>
      <c r="E5554" t="s">
        <v>718</v>
      </c>
      <c r="F5554" t="s">
        <v>16090</v>
      </c>
      <c r="G5554" t="s">
        <v>432</v>
      </c>
      <c r="H5554" t="s">
        <v>46</v>
      </c>
      <c r="I5554" t="s">
        <v>129</v>
      </c>
      <c r="J5554" t="s">
        <v>130</v>
      </c>
      <c r="K5554" t="s">
        <v>131</v>
      </c>
      <c r="L5554" t="s">
        <v>16091</v>
      </c>
      <c r="M5554" t="s">
        <v>16092</v>
      </c>
      <c r="N5554">
        <v>5.6677777770000004</v>
      </c>
      <c r="O5554">
        <v>0</v>
      </c>
      <c r="P5554">
        <v>41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232.37888899999999</v>
      </c>
      <c r="W5554">
        <v>0</v>
      </c>
      <c r="X5554">
        <v>0</v>
      </c>
      <c r="Y5554">
        <v>0</v>
      </c>
      <c r="Z5554">
        <v>0</v>
      </c>
    </row>
    <row r="5555" spans="1:26" x14ac:dyDescent="0.25">
      <c r="A5555">
        <v>2182759</v>
      </c>
      <c r="B5555">
        <v>1</v>
      </c>
      <c r="C5555" t="s">
        <v>77</v>
      </c>
      <c r="D5555" t="s">
        <v>124</v>
      </c>
      <c r="E5555" t="s">
        <v>143</v>
      </c>
      <c r="F5555" t="s">
        <v>16093</v>
      </c>
      <c r="G5555" t="s">
        <v>136</v>
      </c>
      <c r="H5555" t="s">
        <v>47</v>
      </c>
      <c r="I5555" t="s">
        <v>129</v>
      </c>
      <c r="J5555" t="s">
        <v>130</v>
      </c>
      <c r="K5555" t="s">
        <v>131</v>
      </c>
      <c r="L5555" t="s">
        <v>16094</v>
      </c>
      <c r="M5555" t="s">
        <v>16095</v>
      </c>
      <c r="N5555">
        <v>1.7294444440000001</v>
      </c>
      <c r="O5555">
        <v>13</v>
      </c>
      <c r="P5555">
        <v>40</v>
      </c>
      <c r="Q5555">
        <v>0</v>
      </c>
      <c r="R5555">
        <v>0</v>
      </c>
      <c r="S5555">
        <v>0</v>
      </c>
      <c r="T5555">
        <v>0</v>
      </c>
      <c r="U5555">
        <v>22.482778</v>
      </c>
      <c r="V5555">
        <v>69.177778000000004</v>
      </c>
      <c r="W5555">
        <v>0</v>
      </c>
      <c r="X5555">
        <v>0</v>
      </c>
      <c r="Y5555">
        <v>0</v>
      </c>
      <c r="Z5555">
        <v>0</v>
      </c>
    </row>
    <row r="5556" spans="1:26" x14ac:dyDescent="0.25">
      <c r="A5556">
        <v>2182763</v>
      </c>
      <c r="B5556">
        <v>1</v>
      </c>
      <c r="C5556" t="s">
        <v>76</v>
      </c>
      <c r="D5556" t="s">
        <v>84</v>
      </c>
      <c r="E5556" t="s">
        <v>181</v>
      </c>
      <c r="F5556" t="s">
        <v>16096</v>
      </c>
      <c r="G5556" t="s">
        <v>128</v>
      </c>
      <c r="H5556" t="s">
        <v>46</v>
      </c>
      <c r="I5556" t="s">
        <v>129</v>
      </c>
      <c r="J5556" t="s">
        <v>130</v>
      </c>
      <c r="K5556" t="s">
        <v>131</v>
      </c>
      <c r="L5556" t="s">
        <v>16097</v>
      </c>
      <c r="M5556" t="s">
        <v>16098</v>
      </c>
      <c r="N5556">
        <v>5.6527777769999998</v>
      </c>
      <c r="O5556">
        <v>0</v>
      </c>
      <c r="P5556">
        <v>60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339.16666700000002</v>
      </c>
      <c r="W5556">
        <v>0</v>
      </c>
      <c r="X5556">
        <v>0</v>
      </c>
      <c r="Y5556">
        <v>0</v>
      </c>
      <c r="Z5556">
        <v>0</v>
      </c>
    </row>
    <row r="5557" spans="1:26" x14ac:dyDescent="0.25">
      <c r="A5557">
        <v>2182760</v>
      </c>
      <c r="B5557">
        <v>1</v>
      </c>
      <c r="C5557" t="s">
        <v>77</v>
      </c>
      <c r="D5557" t="s">
        <v>121</v>
      </c>
      <c r="E5557" t="s">
        <v>134</v>
      </c>
      <c r="F5557" t="s">
        <v>8036</v>
      </c>
      <c r="G5557" t="s">
        <v>136</v>
      </c>
      <c r="H5557" t="s">
        <v>47</v>
      </c>
      <c r="I5557" t="s">
        <v>129</v>
      </c>
      <c r="J5557" t="s">
        <v>130</v>
      </c>
      <c r="K5557" t="s">
        <v>131</v>
      </c>
      <c r="L5557" t="s">
        <v>16099</v>
      </c>
      <c r="M5557" t="s">
        <v>16100</v>
      </c>
      <c r="N5557">
        <v>1.0155555549999999</v>
      </c>
      <c r="O5557">
        <v>0</v>
      </c>
      <c r="P5557">
        <v>0</v>
      </c>
      <c r="Q5557">
        <v>32</v>
      </c>
      <c r="R5557">
        <v>504</v>
      </c>
      <c r="S5557">
        <v>0</v>
      </c>
      <c r="T5557">
        <v>0</v>
      </c>
      <c r="U5557">
        <v>0</v>
      </c>
      <c r="V5557">
        <v>0</v>
      </c>
      <c r="W5557">
        <v>32.497777999999997</v>
      </c>
      <c r="X5557">
        <v>511.84</v>
      </c>
      <c r="Y5557">
        <v>0</v>
      </c>
      <c r="Z5557">
        <v>0</v>
      </c>
    </row>
    <row r="5558" spans="1:26" x14ac:dyDescent="0.25">
      <c r="A5558">
        <v>2182764</v>
      </c>
      <c r="B5558">
        <v>1</v>
      </c>
      <c r="C5558" t="s">
        <v>77</v>
      </c>
      <c r="D5558" t="s">
        <v>118</v>
      </c>
      <c r="E5558" t="s">
        <v>181</v>
      </c>
      <c r="F5558" t="s">
        <v>15522</v>
      </c>
      <c r="G5558" t="s">
        <v>194</v>
      </c>
      <c r="H5558" t="s">
        <v>46</v>
      </c>
      <c r="I5558" t="s">
        <v>129</v>
      </c>
      <c r="J5558" t="s">
        <v>130</v>
      </c>
      <c r="K5558" t="s">
        <v>131</v>
      </c>
      <c r="L5558" t="s">
        <v>16101</v>
      </c>
      <c r="M5558" t="s">
        <v>16102</v>
      </c>
      <c r="N5558">
        <v>1.402222222</v>
      </c>
      <c r="O5558">
        <v>0</v>
      </c>
      <c r="P5558">
        <v>1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1.4022220000000001</v>
      </c>
      <c r="W5558">
        <v>0</v>
      </c>
      <c r="X5558">
        <v>0</v>
      </c>
      <c r="Y5558">
        <v>0</v>
      </c>
      <c r="Z5558">
        <v>0</v>
      </c>
    </row>
    <row r="5559" spans="1:26" x14ac:dyDescent="0.25">
      <c r="A5559">
        <v>2182771</v>
      </c>
      <c r="B5559">
        <v>1</v>
      </c>
      <c r="C5559" t="s">
        <v>76</v>
      </c>
      <c r="D5559" t="s">
        <v>86</v>
      </c>
      <c r="E5559" t="s">
        <v>126</v>
      </c>
      <c r="F5559" t="s">
        <v>16103</v>
      </c>
      <c r="G5559" t="s">
        <v>140</v>
      </c>
      <c r="H5559" t="s">
        <v>46</v>
      </c>
      <c r="I5559" t="s">
        <v>129</v>
      </c>
      <c r="J5559" t="s">
        <v>130</v>
      </c>
      <c r="K5559" t="s">
        <v>131</v>
      </c>
      <c r="L5559" t="s">
        <v>16104</v>
      </c>
      <c r="M5559" t="s">
        <v>16105</v>
      </c>
      <c r="N5559">
        <v>2.4786111110000002</v>
      </c>
      <c r="O5559">
        <v>0</v>
      </c>
      <c r="P5559">
        <v>31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76.836944000000003</v>
      </c>
      <c r="W5559">
        <v>0</v>
      </c>
      <c r="X5559">
        <v>0</v>
      </c>
      <c r="Y5559">
        <v>0</v>
      </c>
      <c r="Z5559">
        <v>0</v>
      </c>
    </row>
    <row r="5560" spans="1:26" x14ac:dyDescent="0.25">
      <c r="A5560">
        <v>2182761</v>
      </c>
      <c r="B5560">
        <v>1</v>
      </c>
      <c r="C5560" t="s">
        <v>77</v>
      </c>
      <c r="D5560" t="s">
        <v>117</v>
      </c>
      <c r="E5560" t="s">
        <v>134</v>
      </c>
      <c r="F5560" t="s">
        <v>16106</v>
      </c>
      <c r="G5560" t="s">
        <v>136</v>
      </c>
      <c r="H5560" t="s">
        <v>47</v>
      </c>
      <c r="I5560" t="s">
        <v>283</v>
      </c>
      <c r="J5560" t="s">
        <v>130</v>
      </c>
      <c r="K5560" t="s">
        <v>131</v>
      </c>
      <c r="L5560" t="s">
        <v>16107</v>
      </c>
      <c r="M5560" t="s">
        <v>16108</v>
      </c>
      <c r="N5560">
        <v>1.1111111E-2</v>
      </c>
      <c r="O5560">
        <v>0</v>
      </c>
      <c r="P5560">
        <v>0</v>
      </c>
      <c r="Q5560">
        <v>1</v>
      </c>
      <c r="R5560">
        <v>30</v>
      </c>
      <c r="S5560">
        <v>36</v>
      </c>
      <c r="T5560">
        <v>1028</v>
      </c>
      <c r="U5560">
        <v>0</v>
      </c>
      <c r="V5560">
        <v>0</v>
      </c>
      <c r="W5560">
        <v>1.1110999999999999E-2</v>
      </c>
      <c r="X5560">
        <v>0.33333299999999999</v>
      </c>
      <c r="Y5560">
        <v>0.4</v>
      </c>
      <c r="Z5560">
        <v>11.422222</v>
      </c>
    </row>
    <row r="5561" spans="1:26" x14ac:dyDescent="0.25">
      <c r="A5561">
        <v>2182786</v>
      </c>
      <c r="B5561">
        <v>1</v>
      </c>
      <c r="C5561" t="s">
        <v>76</v>
      </c>
      <c r="D5561" t="s">
        <v>93</v>
      </c>
      <c r="E5561" t="s">
        <v>181</v>
      </c>
      <c r="F5561" t="s">
        <v>16109</v>
      </c>
      <c r="G5561" t="s">
        <v>194</v>
      </c>
      <c r="H5561" t="s">
        <v>46</v>
      </c>
      <c r="I5561" t="s">
        <v>129</v>
      </c>
      <c r="J5561" t="s">
        <v>130</v>
      </c>
      <c r="K5561" t="s">
        <v>131</v>
      </c>
      <c r="L5561" t="s">
        <v>16110</v>
      </c>
      <c r="M5561" t="s">
        <v>16111</v>
      </c>
      <c r="N5561">
        <v>6.0444444439999998</v>
      </c>
      <c r="O5561">
        <v>0</v>
      </c>
      <c r="P5561">
        <v>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6.0444440000000004</v>
      </c>
      <c r="W5561">
        <v>0</v>
      </c>
      <c r="X5561">
        <v>0</v>
      </c>
      <c r="Y5561">
        <v>0</v>
      </c>
      <c r="Z5561">
        <v>0</v>
      </c>
    </row>
    <row r="5562" spans="1:26" x14ac:dyDescent="0.25">
      <c r="A5562">
        <v>2182769</v>
      </c>
      <c r="B5562">
        <v>1</v>
      </c>
      <c r="C5562" t="s">
        <v>76</v>
      </c>
      <c r="D5562" t="s">
        <v>80</v>
      </c>
      <c r="E5562" t="s">
        <v>126</v>
      </c>
      <c r="F5562" t="s">
        <v>16112</v>
      </c>
      <c r="G5562" t="s">
        <v>444</v>
      </c>
      <c r="H5562" t="s">
        <v>46</v>
      </c>
      <c r="I5562" t="s">
        <v>129</v>
      </c>
      <c r="J5562" t="s">
        <v>130</v>
      </c>
      <c r="K5562" t="s">
        <v>131</v>
      </c>
      <c r="L5562" t="s">
        <v>16113</v>
      </c>
      <c r="M5562" t="s">
        <v>16114</v>
      </c>
      <c r="N5562">
        <v>2.1955555549999999</v>
      </c>
      <c r="O5562">
        <v>0</v>
      </c>
      <c r="P5562">
        <v>207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454.48</v>
      </c>
      <c r="W5562">
        <v>0</v>
      </c>
      <c r="X5562">
        <v>0</v>
      </c>
      <c r="Y5562">
        <v>0</v>
      </c>
      <c r="Z5562">
        <v>0</v>
      </c>
    </row>
    <row r="5563" spans="1:26" x14ac:dyDescent="0.25">
      <c r="A5563">
        <v>2182768</v>
      </c>
      <c r="B5563">
        <v>1</v>
      </c>
      <c r="C5563" t="s">
        <v>76</v>
      </c>
      <c r="D5563" t="s">
        <v>99</v>
      </c>
      <c r="E5563" t="s">
        <v>813</v>
      </c>
      <c r="F5563" t="s">
        <v>10693</v>
      </c>
      <c r="G5563" t="s">
        <v>136</v>
      </c>
      <c r="H5563" t="s">
        <v>47</v>
      </c>
      <c r="I5563" t="s">
        <v>129</v>
      </c>
      <c r="J5563" t="s">
        <v>130</v>
      </c>
      <c r="K5563" t="s">
        <v>131</v>
      </c>
      <c r="L5563" t="s">
        <v>16115</v>
      </c>
      <c r="M5563" t="s">
        <v>16116</v>
      </c>
      <c r="N5563">
        <v>8.6388887999999997E-2</v>
      </c>
      <c r="O5563">
        <v>64</v>
      </c>
      <c r="P5563">
        <v>97</v>
      </c>
      <c r="Q5563">
        <v>0</v>
      </c>
      <c r="R5563">
        <v>0</v>
      </c>
      <c r="S5563">
        <v>0</v>
      </c>
      <c r="T5563">
        <v>0</v>
      </c>
      <c r="U5563">
        <v>5.5288890000000004</v>
      </c>
      <c r="V5563">
        <v>8.3797219999999992</v>
      </c>
      <c r="W5563">
        <v>0</v>
      </c>
      <c r="X5563">
        <v>0</v>
      </c>
      <c r="Y5563">
        <v>0</v>
      </c>
      <c r="Z5563">
        <v>0</v>
      </c>
    </row>
    <row r="5564" spans="1:26" x14ac:dyDescent="0.25">
      <c r="A5564">
        <v>2182772</v>
      </c>
      <c r="B5564">
        <v>1</v>
      </c>
      <c r="C5564" t="s">
        <v>77</v>
      </c>
      <c r="D5564" t="s">
        <v>115</v>
      </c>
      <c r="E5564" t="s">
        <v>134</v>
      </c>
      <c r="F5564" t="s">
        <v>6612</v>
      </c>
      <c r="G5564" t="s">
        <v>136</v>
      </c>
      <c r="H5564" t="s">
        <v>47</v>
      </c>
      <c r="I5564" t="s">
        <v>283</v>
      </c>
      <c r="J5564" t="s">
        <v>130</v>
      </c>
      <c r="K5564" t="s">
        <v>131</v>
      </c>
      <c r="L5564" t="s">
        <v>16117</v>
      </c>
      <c r="M5564" t="s">
        <v>15941</v>
      </c>
      <c r="N5564">
        <v>5.5555550000000002E-3</v>
      </c>
      <c r="O5564">
        <v>0</v>
      </c>
      <c r="P5564">
        <v>0</v>
      </c>
      <c r="Q5564">
        <v>0</v>
      </c>
      <c r="R5564">
        <v>0</v>
      </c>
      <c r="S5564">
        <v>154</v>
      </c>
      <c r="T5564">
        <v>1691</v>
      </c>
      <c r="U5564">
        <v>0</v>
      </c>
      <c r="V5564">
        <v>0</v>
      </c>
      <c r="W5564">
        <v>0</v>
      </c>
      <c r="X5564">
        <v>0</v>
      </c>
      <c r="Y5564">
        <v>0.85555499999999995</v>
      </c>
      <c r="Z5564">
        <v>9.394444</v>
      </c>
    </row>
    <row r="5565" spans="1:26" x14ac:dyDescent="0.25">
      <c r="A5565">
        <v>2182784</v>
      </c>
      <c r="B5565">
        <v>1</v>
      </c>
      <c r="C5565" t="s">
        <v>76</v>
      </c>
      <c r="D5565" t="s">
        <v>79</v>
      </c>
      <c r="E5565" t="s">
        <v>181</v>
      </c>
      <c r="F5565" t="s">
        <v>16118</v>
      </c>
      <c r="G5565" t="s">
        <v>194</v>
      </c>
      <c r="H5565" t="s">
        <v>46</v>
      </c>
      <c r="I5565" t="s">
        <v>129</v>
      </c>
      <c r="J5565" t="s">
        <v>130</v>
      </c>
      <c r="K5565" t="s">
        <v>131</v>
      </c>
      <c r="L5565" t="s">
        <v>16119</v>
      </c>
      <c r="M5565" t="s">
        <v>16120</v>
      </c>
      <c r="N5565">
        <v>2.0647222219999999</v>
      </c>
      <c r="O5565">
        <v>0</v>
      </c>
      <c r="P5565">
        <v>3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6.1941670000000002</v>
      </c>
      <c r="W5565">
        <v>0</v>
      </c>
      <c r="X5565">
        <v>0</v>
      </c>
      <c r="Y5565">
        <v>0</v>
      </c>
      <c r="Z5565">
        <v>0</v>
      </c>
    </row>
    <row r="5566" spans="1:26" x14ac:dyDescent="0.25">
      <c r="A5566">
        <v>2182775</v>
      </c>
      <c r="B5566">
        <v>1</v>
      </c>
      <c r="C5566" t="s">
        <v>76</v>
      </c>
      <c r="D5566" t="s">
        <v>88</v>
      </c>
      <c r="E5566" t="s">
        <v>181</v>
      </c>
      <c r="F5566" t="s">
        <v>16121</v>
      </c>
      <c r="G5566" t="s">
        <v>194</v>
      </c>
      <c r="H5566" t="s">
        <v>46</v>
      </c>
      <c r="I5566" t="s">
        <v>129</v>
      </c>
      <c r="J5566" t="s">
        <v>130</v>
      </c>
      <c r="K5566" t="s">
        <v>131</v>
      </c>
      <c r="L5566" t="s">
        <v>16122</v>
      </c>
      <c r="M5566" t="s">
        <v>16123</v>
      </c>
      <c r="N5566">
        <v>5.0702777770000003</v>
      </c>
      <c r="O5566">
        <v>0</v>
      </c>
      <c r="P5566">
        <v>1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5.0702780000000001</v>
      </c>
      <c r="W5566">
        <v>0</v>
      </c>
      <c r="X5566">
        <v>0</v>
      </c>
      <c r="Y5566">
        <v>0</v>
      </c>
      <c r="Z5566">
        <v>0</v>
      </c>
    </row>
    <row r="5567" spans="1:26" x14ac:dyDescent="0.25">
      <c r="A5567">
        <v>2182782</v>
      </c>
      <c r="B5567">
        <v>1</v>
      </c>
      <c r="C5567" t="s">
        <v>76</v>
      </c>
      <c r="D5567" t="s">
        <v>80</v>
      </c>
      <c r="E5567" t="s">
        <v>181</v>
      </c>
      <c r="F5567" t="s">
        <v>16124</v>
      </c>
      <c r="G5567" t="s">
        <v>194</v>
      </c>
      <c r="H5567" t="s">
        <v>46</v>
      </c>
      <c r="I5567" t="s">
        <v>129</v>
      </c>
      <c r="J5567" t="s">
        <v>130</v>
      </c>
      <c r="K5567" t="s">
        <v>131</v>
      </c>
      <c r="L5567" t="s">
        <v>16125</v>
      </c>
      <c r="M5567" t="s">
        <v>16126</v>
      </c>
      <c r="N5567">
        <v>3.0952777770000002</v>
      </c>
      <c r="O5567">
        <v>0</v>
      </c>
      <c r="P5567">
        <v>1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3.095278</v>
      </c>
      <c r="W5567">
        <v>0</v>
      </c>
      <c r="X5567">
        <v>0</v>
      </c>
      <c r="Y5567">
        <v>0</v>
      </c>
      <c r="Z5567">
        <v>0</v>
      </c>
    </row>
    <row r="5568" spans="1:26" x14ac:dyDescent="0.25">
      <c r="A5568">
        <v>2182785</v>
      </c>
      <c r="B5568">
        <v>1</v>
      </c>
      <c r="C5568" t="s">
        <v>76</v>
      </c>
      <c r="D5568" t="s">
        <v>94</v>
      </c>
      <c r="E5568" t="s">
        <v>181</v>
      </c>
      <c r="F5568" t="s">
        <v>16127</v>
      </c>
      <c r="G5568" t="s">
        <v>194</v>
      </c>
      <c r="H5568" t="s">
        <v>46</v>
      </c>
      <c r="I5568" t="s">
        <v>129</v>
      </c>
      <c r="J5568" t="s">
        <v>130</v>
      </c>
      <c r="K5568" t="s">
        <v>131</v>
      </c>
      <c r="L5568" t="s">
        <v>16128</v>
      </c>
      <c r="M5568" t="s">
        <v>16129</v>
      </c>
      <c r="N5568">
        <v>4.0636111110000002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1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4.0636109999999999</v>
      </c>
    </row>
    <row r="5569" spans="1:26" x14ac:dyDescent="0.25">
      <c r="A5569">
        <v>2182798</v>
      </c>
      <c r="B5569">
        <v>1</v>
      </c>
      <c r="C5569" t="s">
        <v>77</v>
      </c>
      <c r="D5569" t="s">
        <v>109</v>
      </c>
      <c r="E5569" t="s">
        <v>181</v>
      </c>
      <c r="F5569" t="s">
        <v>16130</v>
      </c>
      <c r="G5569" t="s">
        <v>287</v>
      </c>
      <c r="H5569" t="s">
        <v>46</v>
      </c>
      <c r="I5569" t="s">
        <v>129</v>
      </c>
      <c r="J5569" t="s">
        <v>130</v>
      </c>
      <c r="K5569" t="s">
        <v>131</v>
      </c>
      <c r="L5569" t="s">
        <v>16131</v>
      </c>
      <c r="M5569" t="s">
        <v>16132</v>
      </c>
      <c r="N5569">
        <v>2.0733333329999999</v>
      </c>
      <c r="O5569">
        <v>0</v>
      </c>
      <c r="P5569">
        <v>2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4.1466669999999999</v>
      </c>
      <c r="W5569">
        <v>0</v>
      </c>
      <c r="X5569">
        <v>0</v>
      </c>
      <c r="Y5569">
        <v>0</v>
      </c>
      <c r="Z5569">
        <v>0</v>
      </c>
    </row>
    <row r="5570" spans="1:26" x14ac:dyDescent="0.25">
      <c r="A5570">
        <v>2182805</v>
      </c>
      <c r="B5570">
        <v>1</v>
      </c>
      <c r="C5570" t="s">
        <v>77</v>
      </c>
      <c r="D5570" t="s">
        <v>111</v>
      </c>
      <c r="E5570" t="s">
        <v>143</v>
      </c>
      <c r="F5570" t="s">
        <v>16133</v>
      </c>
      <c r="G5570" t="s">
        <v>145</v>
      </c>
      <c r="H5570" t="s">
        <v>47</v>
      </c>
      <c r="I5570" t="s">
        <v>129</v>
      </c>
      <c r="J5570" t="s">
        <v>130</v>
      </c>
      <c r="K5570" t="s">
        <v>131</v>
      </c>
      <c r="L5570" t="s">
        <v>16134</v>
      </c>
      <c r="M5570" t="s">
        <v>16135</v>
      </c>
      <c r="N5570">
        <v>6.3680555549999998</v>
      </c>
      <c r="O5570">
        <v>0</v>
      </c>
      <c r="P5570">
        <v>0</v>
      </c>
      <c r="Q5570">
        <v>1</v>
      </c>
      <c r="R5570">
        <v>77</v>
      </c>
      <c r="S5570">
        <v>0</v>
      </c>
      <c r="T5570">
        <v>0</v>
      </c>
      <c r="U5570">
        <v>0</v>
      </c>
      <c r="V5570">
        <v>0</v>
      </c>
      <c r="W5570">
        <v>6.3680560000000002</v>
      </c>
      <c r="X5570">
        <v>490.34027800000001</v>
      </c>
      <c r="Y5570">
        <v>0</v>
      </c>
      <c r="Z5570">
        <v>0</v>
      </c>
    </row>
    <row r="5571" spans="1:26" x14ac:dyDescent="0.25">
      <c r="A5571">
        <v>2182797</v>
      </c>
      <c r="B5571">
        <v>1</v>
      </c>
      <c r="C5571" t="s">
        <v>76</v>
      </c>
      <c r="D5571" t="s">
        <v>84</v>
      </c>
      <c r="E5571" t="s">
        <v>143</v>
      </c>
      <c r="F5571" t="s">
        <v>16136</v>
      </c>
      <c r="G5571" t="s">
        <v>1496</v>
      </c>
      <c r="H5571" t="s">
        <v>47</v>
      </c>
      <c r="I5571" t="s">
        <v>129</v>
      </c>
      <c r="J5571" t="s">
        <v>130</v>
      </c>
      <c r="K5571" t="s">
        <v>131</v>
      </c>
      <c r="L5571" t="s">
        <v>16137</v>
      </c>
      <c r="M5571" t="s">
        <v>16138</v>
      </c>
      <c r="N5571">
        <v>2.1827777770000001</v>
      </c>
      <c r="O5571">
        <v>3</v>
      </c>
      <c r="P5571">
        <v>2</v>
      </c>
      <c r="Q5571">
        <v>0</v>
      </c>
      <c r="R5571">
        <v>0</v>
      </c>
      <c r="S5571">
        <v>0</v>
      </c>
      <c r="T5571">
        <v>0</v>
      </c>
      <c r="U5571">
        <v>6.5483330000000004</v>
      </c>
      <c r="V5571">
        <v>4.3655559999999998</v>
      </c>
      <c r="W5571">
        <v>0</v>
      </c>
      <c r="X5571">
        <v>0</v>
      </c>
      <c r="Y5571">
        <v>0</v>
      </c>
      <c r="Z5571">
        <v>0</v>
      </c>
    </row>
    <row r="5572" spans="1:26" x14ac:dyDescent="0.25">
      <c r="A5572">
        <v>2182810</v>
      </c>
      <c r="B5572">
        <v>1</v>
      </c>
      <c r="C5572" t="s">
        <v>76</v>
      </c>
      <c r="D5572" t="s">
        <v>79</v>
      </c>
      <c r="E5572" t="s">
        <v>181</v>
      </c>
      <c r="F5572" t="s">
        <v>11401</v>
      </c>
      <c r="G5572" t="s">
        <v>183</v>
      </c>
      <c r="H5572" t="s">
        <v>46</v>
      </c>
      <c r="I5572" t="s">
        <v>129</v>
      </c>
      <c r="J5572" t="s">
        <v>130</v>
      </c>
      <c r="K5572" t="s">
        <v>131</v>
      </c>
      <c r="L5572" t="s">
        <v>16139</v>
      </c>
      <c r="M5572" t="s">
        <v>16140</v>
      </c>
      <c r="N5572">
        <v>2.0036111110000001</v>
      </c>
      <c r="O5572">
        <v>0</v>
      </c>
      <c r="P5572">
        <v>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2.0036109999999998</v>
      </c>
      <c r="W5572">
        <v>0</v>
      </c>
      <c r="X5572">
        <v>0</v>
      </c>
      <c r="Y5572">
        <v>0</v>
      </c>
      <c r="Z5572">
        <v>0</v>
      </c>
    </row>
    <row r="5573" spans="1:26" x14ac:dyDescent="0.25">
      <c r="A5573">
        <v>2182796</v>
      </c>
      <c r="B5573">
        <v>1</v>
      </c>
      <c r="C5573" t="s">
        <v>76</v>
      </c>
      <c r="D5573" t="s">
        <v>78</v>
      </c>
      <c r="E5573" t="s">
        <v>126</v>
      </c>
      <c r="F5573" t="s">
        <v>15491</v>
      </c>
      <c r="G5573" t="s">
        <v>269</v>
      </c>
      <c r="H5573" t="s">
        <v>46</v>
      </c>
      <c r="I5573" t="s">
        <v>129</v>
      </c>
      <c r="J5573" t="s">
        <v>130</v>
      </c>
      <c r="K5573" t="s">
        <v>131</v>
      </c>
      <c r="L5573" t="s">
        <v>16141</v>
      </c>
      <c r="M5573" t="s">
        <v>16142</v>
      </c>
      <c r="N5573">
        <v>7.9880555549999999</v>
      </c>
      <c r="O5573">
        <v>0</v>
      </c>
      <c r="P5573">
        <v>66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527.21166700000003</v>
      </c>
      <c r="W5573">
        <v>0</v>
      </c>
      <c r="X5573">
        <v>0</v>
      </c>
      <c r="Y5573">
        <v>0</v>
      </c>
      <c r="Z5573">
        <v>0</v>
      </c>
    </row>
    <row r="5574" spans="1:26" x14ac:dyDescent="0.25">
      <c r="A5574">
        <v>2182818</v>
      </c>
      <c r="B5574">
        <v>1</v>
      </c>
      <c r="C5574" t="s">
        <v>76</v>
      </c>
      <c r="D5574" t="s">
        <v>81</v>
      </c>
      <c r="E5574" t="s">
        <v>181</v>
      </c>
      <c r="F5574" t="s">
        <v>16143</v>
      </c>
      <c r="G5574" t="s">
        <v>287</v>
      </c>
      <c r="H5574" t="s">
        <v>46</v>
      </c>
      <c r="I5574" t="s">
        <v>129</v>
      </c>
      <c r="J5574" t="s">
        <v>130</v>
      </c>
      <c r="K5574" t="s">
        <v>131</v>
      </c>
      <c r="L5574" t="s">
        <v>16144</v>
      </c>
      <c r="M5574" t="s">
        <v>16145</v>
      </c>
      <c r="N5574">
        <v>3.1597222220000001</v>
      </c>
      <c r="O5574">
        <v>0</v>
      </c>
      <c r="P5574">
        <v>6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18.958333</v>
      </c>
      <c r="W5574">
        <v>0</v>
      </c>
      <c r="X5574">
        <v>0</v>
      </c>
      <c r="Y5574">
        <v>0</v>
      </c>
      <c r="Z5574">
        <v>0</v>
      </c>
    </row>
    <row r="5575" spans="1:26" x14ac:dyDescent="0.25">
      <c r="A5575">
        <v>2182811</v>
      </c>
      <c r="B5575">
        <v>1</v>
      </c>
      <c r="C5575" t="s">
        <v>76</v>
      </c>
      <c r="D5575" t="s">
        <v>97</v>
      </c>
      <c r="E5575" t="s">
        <v>134</v>
      </c>
      <c r="F5575" t="s">
        <v>7169</v>
      </c>
      <c r="G5575" t="s">
        <v>136</v>
      </c>
      <c r="H5575" t="s">
        <v>47</v>
      </c>
      <c r="I5575" t="s">
        <v>129</v>
      </c>
      <c r="J5575" t="s">
        <v>130</v>
      </c>
      <c r="K5575" t="s">
        <v>131</v>
      </c>
      <c r="L5575" t="s">
        <v>16146</v>
      </c>
      <c r="M5575" t="s">
        <v>16147</v>
      </c>
      <c r="N5575">
        <v>0.763055555</v>
      </c>
      <c r="O5575">
        <v>36</v>
      </c>
      <c r="P5575">
        <v>2457</v>
      </c>
      <c r="Q5575">
        <v>0</v>
      </c>
      <c r="R5575">
        <v>0</v>
      </c>
      <c r="S5575">
        <v>0</v>
      </c>
      <c r="T5575">
        <v>0</v>
      </c>
      <c r="U5575">
        <v>27.47</v>
      </c>
      <c r="V5575">
        <v>1874.827499</v>
      </c>
      <c r="W5575">
        <v>0</v>
      </c>
      <c r="X5575">
        <v>0</v>
      </c>
      <c r="Y5575">
        <v>0</v>
      </c>
      <c r="Z5575">
        <v>0</v>
      </c>
    </row>
    <row r="5576" spans="1:26" x14ac:dyDescent="0.25">
      <c r="A5576">
        <v>2182824</v>
      </c>
      <c r="B5576">
        <v>1</v>
      </c>
      <c r="C5576" t="s">
        <v>76</v>
      </c>
      <c r="D5576" t="s">
        <v>97</v>
      </c>
      <c r="E5576" t="s">
        <v>161</v>
      </c>
      <c r="F5576" t="s">
        <v>16148</v>
      </c>
      <c r="G5576" t="s">
        <v>163</v>
      </c>
      <c r="H5576" t="s">
        <v>46</v>
      </c>
      <c r="I5576" t="s">
        <v>129</v>
      </c>
      <c r="J5576" t="s">
        <v>130</v>
      </c>
      <c r="K5576" t="s">
        <v>131</v>
      </c>
      <c r="L5576" t="s">
        <v>16149</v>
      </c>
      <c r="M5576" t="s">
        <v>16150</v>
      </c>
      <c r="N5576">
        <v>1.5366666659999999</v>
      </c>
      <c r="O5576">
        <v>1</v>
      </c>
      <c r="P5576">
        <v>181</v>
      </c>
      <c r="Q5576">
        <v>0</v>
      </c>
      <c r="R5576">
        <v>0</v>
      </c>
      <c r="S5576">
        <v>0</v>
      </c>
      <c r="T5576">
        <v>0</v>
      </c>
      <c r="U5576">
        <v>1.536667</v>
      </c>
      <c r="V5576">
        <v>278.13666699999999</v>
      </c>
      <c r="W5576">
        <v>0</v>
      </c>
      <c r="X5576">
        <v>0</v>
      </c>
      <c r="Y5576">
        <v>0</v>
      </c>
      <c r="Z5576">
        <v>0</v>
      </c>
    </row>
    <row r="5577" spans="1:26" x14ac:dyDescent="0.25">
      <c r="A5577">
        <v>2182821</v>
      </c>
      <c r="B5577">
        <v>1</v>
      </c>
      <c r="C5577" t="s">
        <v>76</v>
      </c>
      <c r="D5577" t="s">
        <v>106</v>
      </c>
      <c r="E5577" t="s">
        <v>161</v>
      </c>
      <c r="F5577" t="s">
        <v>16151</v>
      </c>
      <c r="G5577" t="s">
        <v>269</v>
      </c>
      <c r="H5577" t="s">
        <v>46</v>
      </c>
      <c r="I5577" t="s">
        <v>129</v>
      </c>
      <c r="J5577" t="s">
        <v>130</v>
      </c>
      <c r="K5577" t="s">
        <v>131</v>
      </c>
      <c r="L5577" t="s">
        <v>16152</v>
      </c>
      <c r="M5577" t="s">
        <v>16153</v>
      </c>
      <c r="N5577">
        <v>3.9930555550000002</v>
      </c>
      <c r="O5577">
        <v>1</v>
      </c>
      <c r="P5577">
        <v>757</v>
      </c>
      <c r="Q5577">
        <v>0</v>
      </c>
      <c r="R5577">
        <v>0</v>
      </c>
      <c r="S5577">
        <v>0</v>
      </c>
      <c r="T5577">
        <v>0</v>
      </c>
      <c r="U5577">
        <v>3.9930560000000002</v>
      </c>
      <c r="V5577">
        <v>3022.7430549999999</v>
      </c>
      <c r="W5577">
        <v>0</v>
      </c>
      <c r="X5577">
        <v>0</v>
      </c>
      <c r="Y5577">
        <v>0</v>
      </c>
      <c r="Z5577">
        <v>0</v>
      </c>
    </row>
    <row r="5578" spans="1:26" x14ac:dyDescent="0.25">
      <c r="A5578">
        <v>2182828</v>
      </c>
      <c r="B5578">
        <v>1</v>
      </c>
      <c r="C5578" t="s">
        <v>77</v>
      </c>
      <c r="D5578" t="s">
        <v>124</v>
      </c>
      <c r="E5578" t="s">
        <v>181</v>
      </c>
      <c r="F5578" t="s">
        <v>16154</v>
      </c>
      <c r="G5578" t="s">
        <v>183</v>
      </c>
      <c r="H5578" t="s">
        <v>46</v>
      </c>
      <c r="I5578" t="s">
        <v>129</v>
      </c>
      <c r="J5578" t="s">
        <v>130</v>
      </c>
      <c r="K5578" t="s">
        <v>131</v>
      </c>
      <c r="L5578" t="s">
        <v>16155</v>
      </c>
      <c r="M5578" t="s">
        <v>16156</v>
      </c>
      <c r="N5578">
        <v>2.318888888</v>
      </c>
      <c r="O5578">
        <v>0</v>
      </c>
      <c r="P5578">
        <v>7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16.232222</v>
      </c>
      <c r="W5578">
        <v>0</v>
      </c>
      <c r="X5578">
        <v>0</v>
      </c>
      <c r="Y5578">
        <v>0</v>
      </c>
      <c r="Z5578">
        <v>0</v>
      </c>
    </row>
    <row r="5579" spans="1:26" x14ac:dyDescent="0.25">
      <c r="A5579">
        <v>2182819</v>
      </c>
      <c r="B5579">
        <v>1</v>
      </c>
      <c r="C5579" t="s">
        <v>76</v>
      </c>
      <c r="D5579" t="s">
        <v>80</v>
      </c>
      <c r="E5579" t="s">
        <v>181</v>
      </c>
      <c r="F5579" t="s">
        <v>16157</v>
      </c>
      <c r="G5579" t="s">
        <v>194</v>
      </c>
      <c r="H5579" t="s">
        <v>46</v>
      </c>
      <c r="I5579" t="s">
        <v>129</v>
      </c>
      <c r="J5579" t="s">
        <v>130</v>
      </c>
      <c r="K5579" t="s">
        <v>131</v>
      </c>
      <c r="L5579" t="s">
        <v>16158</v>
      </c>
      <c r="M5579" t="s">
        <v>16159</v>
      </c>
      <c r="N5579">
        <v>3.9647222219999998</v>
      </c>
      <c r="O5579">
        <v>0</v>
      </c>
      <c r="P5579">
        <v>1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3.9647220000000001</v>
      </c>
      <c r="W5579">
        <v>0</v>
      </c>
      <c r="X5579">
        <v>0</v>
      </c>
      <c r="Y5579">
        <v>0</v>
      </c>
      <c r="Z5579">
        <v>0</v>
      </c>
    </row>
    <row r="5580" spans="1:26" x14ac:dyDescent="0.25">
      <c r="A5580">
        <v>2182836</v>
      </c>
      <c r="B5580">
        <v>1</v>
      </c>
      <c r="C5580" t="s">
        <v>76</v>
      </c>
      <c r="D5580" t="s">
        <v>95</v>
      </c>
      <c r="E5580" t="s">
        <v>126</v>
      </c>
      <c r="F5580" t="s">
        <v>8560</v>
      </c>
      <c r="G5580" t="s">
        <v>152</v>
      </c>
      <c r="H5580" t="s">
        <v>46</v>
      </c>
      <c r="I5580" t="s">
        <v>129</v>
      </c>
      <c r="J5580" t="s">
        <v>130</v>
      </c>
      <c r="K5580" t="s">
        <v>131</v>
      </c>
      <c r="L5580" t="s">
        <v>16160</v>
      </c>
      <c r="M5580" t="s">
        <v>16161</v>
      </c>
      <c r="N5580">
        <v>2.9213888880000001</v>
      </c>
      <c r="O5580">
        <v>0</v>
      </c>
      <c r="P5580">
        <v>0</v>
      </c>
      <c r="Q5580">
        <v>0</v>
      </c>
      <c r="R5580">
        <v>10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29.213889000000002</v>
      </c>
      <c r="Y5580">
        <v>0</v>
      </c>
      <c r="Z5580">
        <v>0</v>
      </c>
    </row>
    <row r="5581" spans="1:26" x14ac:dyDescent="0.25">
      <c r="A5581">
        <v>2182826</v>
      </c>
      <c r="B5581">
        <v>1</v>
      </c>
      <c r="C5581" t="s">
        <v>76</v>
      </c>
      <c r="D5581" t="s">
        <v>99</v>
      </c>
      <c r="E5581" t="s">
        <v>134</v>
      </c>
      <c r="F5581" t="s">
        <v>16162</v>
      </c>
      <c r="G5581" t="s">
        <v>136</v>
      </c>
      <c r="H5581" t="s">
        <v>47</v>
      </c>
      <c r="I5581" t="s">
        <v>129</v>
      </c>
      <c r="J5581" t="s">
        <v>130</v>
      </c>
      <c r="K5581" t="s">
        <v>131</v>
      </c>
      <c r="L5581" t="s">
        <v>16163</v>
      </c>
      <c r="M5581" t="s">
        <v>16164</v>
      </c>
      <c r="N5581">
        <v>1.064166666</v>
      </c>
      <c r="O5581">
        <v>30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31.925000000000001</v>
      </c>
      <c r="V5581">
        <v>0</v>
      </c>
      <c r="W5581">
        <v>0</v>
      </c>
      <c r="X5581">
        <v>0</v>
      </c>
      <c r="Y5581">
        <v>0</v>
      </c>
      <c r="Z5581">
        <v>0</v>
      </c>
    </row>
    <row r="5582" spans="1:26" x14ac:dyDescent="0.25">
      <c r="A5582">
        <v>2182833</v>
      </c>
      <c r="B5582">
        <v>1</v>
      </c>
      <c r="C5582" t="s">
        <v>76</v>
      </c>
      <c r="D5582" t="s">
        <v>88</v>
      </c>
      <c r="E5582" t="s">
        <v>181</v>
      </c>
      <c r="F5582" t="s">
        <v>16165</v>
      </c>
      <c r="G5582" t="s">
        <v>194</v>
      </c>
      <c r="H5582" t="s">
        <v>46</v>
      </c>
      <c r="I5582" t="s">
        <v>129</v>
      </c>
      <c r="J5582" t="s">
        <v>130</v>
      </c>
      <c r="K5582" t="s">
        <v>131</v>
      </c>
      <c r="L5582" t="s">
        <v>16166</v>
      </c>
      <c r="M5582" t="s">
        <v>16167</v>
      </c>
      <c r="N5582">
        <v>6.7713888879999997</v>
      </c>
      <c r="O5582">
        <v>0</v>
      </c>
      <c r="P5582">
        <v>1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6.7713890000000001</v>
      </c>
      <c r="W5582">
        <v>0</v>
      </c>
      <c r="X5582">
        <v>0</v>
      </c>
      <c r="Y5582">
        <v>0</v>
      </c>
      <c r="Z5582">
        <v>0</v>
      </c>
    </row>
    <row r="5583" spans="1:26" x14ac:dyDescent="0.25">
      <c r="A5583">
        <v>2182840</v>
      </c>
      <c r="B5583">
        <v>1</v>
      </c>
      <c r="C5583" t="s">
        <v>76</v>
      </c>
      <c r="D5583" t="s">
        <v>100</v>
      </c>
      <c r="E5583" t="s">
        <v>181</v>
      </c>
      <c r="F5583" t="s">
        <v>16168</v>
      </c>
      <c r="G5583" t="s">
        <v>194</v>
      </c>
      <c r="H5583" t="s">
        <v>46</v>
      </c>
      <c r="I5583" t="s">
        <v>129</v>
      </c>
      <c r="J5583" t="s">
        <v>130</v>
      </c>
      <c r="K5583" t="s">
        <v>131</v>
      </c>
      <c r="L5583" t="s">
        <v>16169</v>
      </c>
      <c r="M5583" t="s">
        <v>16170</v>
      </c>
      <c r="N5583">
        <v>3.179166666</v>
      </c>
      <c r="O5583">
        <v>0</v>
      </c>
      <c r="P5583">
        <v>9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28.612500000000001</v>
      </c>
      <c r="W5583">
        <v>0</v>
      </c>
      <c r="X5583">
        <v>0</v>
      </c>
      <c r="Y5583">
        <v>0</v>
      </c>
      <c r="Z5583">
        <v>0</v>
      </c>
    </row>
    <row r="5584" spans="1:26" x14ac:dyDescent="0.25">
      <c r="A5584">
        <v>2182842</v>
      </c>
      <c r="B5584">
        <v>1</v>
      </c>
      <c r="C5584" t="s">
        <v>77</v>
      </c>
      <c r="D5584" t="s">
        <v>114</v>
      </c>
      <c r="E5584" t="s">
        <v>181</v>
      </c>
      <c r="F5584" t="s">
        <v>16171</v>
      </c>
      <c r="G5584" t="s">
        <v>287</v>
      </c>
      <c r="H5584" t="s">
        <v>46</v>
      </c>
      <c r="I5584" t="s">
        <v>129</v>
      </c>
      <c r="J5584" t="s">
        <v>130</v>
      </c>
      <c r="K5584" t="s">
        <v>131</v>
      </c>
      <c r="L5584" t="s">
        <v>16172</v>
      </c>
      <c r="M5584" t="s">
        <v>16173</v>
      </c>
      <c r="N5584">
        <v>0.71944444399999996</v>
      </c>
      <c r="O5584">
        <v>0</v>
      </c>
      <c r="P5584">
        <v>1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0.71944399999999997</v>
      </c>
      <c r="W5584">
        <v>0</v>
      </c>
      <c r="X5584">
        <v>0</v>
      </c>
      <c r="Y5584">
        <v>0</v>
      </c>
      <c r="Z5584">
        <v>0</v>
      </c>
    </row>
    <row r="5585" spans="1:26" x14ac:dyDescent="0.25">
      <c r="A5585">
        <v>2182839</v>
      </c>
      <c r="B5585">
        <v>1</v>
      </c>
      <c r="C5585" t="s">
        <v>76</v>
      </c>
      <c r="D5585" t="s">
        <v>94</v>
      </c>
      <c r="E5585" t="s">
        <v>181</v>
      </c>
      <c r="F5585" t="s">
        <v>16174</v>
      </c>
      <c r="G5585" t="s">
        <v>194</v>
      </c>
      <c r="H5585" t="s">
        <v>46</v>
      </c>
      <c r="I5585" t="s">
        <v>129</v>
      </c>
      <c r="J5585" t="s">
        <v>130</v>
      </c>
      <c r="K5585" t="s">
        <v>131</v>
      </c>
      <c r="L5585" t="s">
        <v>16175</v>
      </c>
      <c r="M5585" t="s">
        <v>16176</v>
      </c>
      <c r="N5585">
        <v>1.4088888879999999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1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1.4088890000000001</v>
      </c>
    </row>
    <row r="5586" spans="1:26" x14ac:dyDescent="0.25">
      <c r="A5586">
        <v>2182835</v>
      </c>
      <c r="B5586">
        <v>1</v>
      </c>
      <c r="C5586" t="s">
        <v>77</v>
      </c>
      <c r="D5586" t="s">
        <v>114</v>
      </c>
      <c r="E5586" t="s">
        <v>134</v>
      </c>
      <c r="F5586" t="s">
        <v>16177</v>
      </c>
      <c r="G5586" t="s">
        <v>136</v>
      </c>
      <c r="H5586" t="s">
        <v>47</v>
      </c>
      <c r="I5586" t="s">
        <v>129</v>
      </c>
      <c r="J5586" t="s">
        <v>130</v>
      </c>
      <c r="K5586" t="s">
        <v>131</v>
      </c>
      <c r="L5586" t="s">
        <v>16178</v>
      </c>
      <c r="M5586" t="s">
        <v>16179</v>
      </c>
      <c r="N5586">
        <v>1.5872222220000001</v>
      </c>
      <c r="O5586">
        <v>83</v>
      </c>
      <c r="P5586">
        <v>425</v>
      </c>
      <c r="Q5586">
        <v>7</v>
      </c>
      <c r="R5586">
        <v>0</v>
      </c>
      <c r="S5586">
        <v>0</v>
      </c>
      <c r="T5586">
        <v>0</v>
      </c>
      <c r="U5586">
        <v>131.73944399999999</v>
      </c>
      <c r="V5586">
        <v>674.56944399999998</v>
      </c>
      <c r="W5586">
        <v>11.110556000000001</v>
      </c>
      <c r="X5586">
        <v>0</v>
      </c>
      <c r="Y5586">
        <v>0</v>
      </c>
      <c r="Z5586">
        <v>0</v>
      </c>
    </row>
    <row r="5587" spans="1:26" x14ac:dyDescent="0.25">
      <c r="A5587">
        <v>2182851</v>
      </c>
      <c r="B5587">
        <v>1</v>
      </c>
      <c r="C5587" t="s">
        <v>76</v>
      </c>
      <c r="D5587" t="s">
        <v>94</v>
      </c>
      <c r="E5587" t="s">
        <v>181</v>
      </c>
      <c r="F5587" t="s">
        <v>16180</v>
      </c>
      <c r="G5587" t="s">
        <v>194</v>
      </c>
      <c r="H5587" t="s">
        <v>46</v>
      </c>
      <c r="I5587" t="s">
        <v>129</v>
      </c>
      <c r="J5587" t="s">
        <v>130</v>
      </c>
      <c r="K5587" t="s">
        <v>131</v>
      </c>
      <c r="L5587" t="s">
        <v>16181</v>
      </c>
      <c r="M5587" t="s">
        <v>16182</v>
      </c>
      <c r="N5587">
        <v>1.477777777</v>
      </c>
      <c r="O5587">
        <v>0</v>
      </c>
      <c r="P5587">
        <v>1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1.477778</v>
      </c>
      <c r="W5587">
        <v>0</v>
      </c>
      <c r="X5587">
        <v>0</v>
      </c>
      <c r="Y5587">
        <v>0</v>
      </c>
      <c r="Z5587">
        <v>0</v>
      </c>
    </row>
    <row r="5588" spans="1:26" x14ac:dyDescent="0.25">
      <c r="A5588">
        <v>2182850</v>
      </c>
      <c r="B5588">
        <v>1</v>
      </c>
      <c r="C5588" t="s">
        <v>76</v>
      </c>
      <c r="D5588" t="s">
        <v>106</v>
      </c>
      <c r="E5588" t="s">
        <v>143</v>
      </c>
      <c r="F5588" t="s">
        <v>16183</v>
      </c>
      <c r="G5588" t="s">
        <v>145</v>
      </c>
      <c r="H5588" t="s">
        <v>47</v>
      </c>
      <c r="I5588" t="s">
        <v>129</v>
      </c>
      <c r="J5588" t="s">
        <v>130</v>
      </c>
      <c r="K5588" t="s">
        <v>131</v>
      </c>
      <c r="L5588" t="s">
        <v>16184</v>
      </c>
      <c r="M5588" t="s">
        <v>16185</v>
      </c>
      <c r="N5588">
        <v>1.689444444</v>
      </c>
      <c r="O5588">
        <v>2</v>
      </c>
      <c r="P5588">
        <v>637</v>
      </c>
      <c r="Q5588">
        <v>0</v>
      </c>
      <c r="R5588">
        <v>0</v>
      </c>
      <c r="S5588">
        <v>0</v>
      </c>
      <c r="T5588">
        <v>0</v>
      </c>
      <c r="U5588">
        <v>3.378889</v>
      </c>
      <c r="V5588">
        <v>1076.176111</v>
      </c>
      <c r="W5588">
        <v>0</v>
      </c>
      <c r="X5588">
        <v>0</v>
      </c>
      <c r="Y5588">
        <v>0</v>
      </c>
      <c r="Z5588">
        <v>0</v>
      </c>
    </row>
    <row r="5589" spans="1:26" x14ac:dyDescent="0.25">
      <c r="A5589">
        <v>2182864</v>
      </c>
      <c r="B5589">
        <v>1</v>
      </c>
      <c r="C5589" t="s">
        <v>76</v>
      </c>
      <c r="D5589" t="s">
        <v>96</v>
      </c>
      <c r="E5589" t="s">
        <v>181</v>
      </c>
      <c r="F5589" t="s">
        <v>16186</v>
      </c>
      <c r="G5589" t="s">
        <v>194</v>
      </c>
      <c r="H5589" t="s">
        <v>46</v>
      </c>
      <c r="I5589" t="s">
        <v>129</v>
      </c>
      <c r="J5589" t="s">
        <v>130</v>
      </c>
      <c r="K5589" t="s">
        <v>131</v>
      </c>
      <c r="L5589" t="s">
        <v>16187</v>
      </c>
      <c r="M5589" t="s">
        <v>16188</v>
      </c>
      <c r="N5589">
        <v>2.2580555549999999</v>
      </c>
      <c r="O5589">
        <v>0</v>
      </c>
      <c r="P5589">
        <v>1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2.2580559999999998</v>
      </c>
      <c r="W5589">
        <v>0</v>
      </c>
      <c r="X5589">
        <v>0</v>
      </c>
      <c r="Y5589">
        <v>0</v>
      </c>
      <c r="Z5589">
        <v>0</v>
      </c>
    </row>
    <row r="5590" spans="1:26" x14ac:dyDescent="0.25">
      <c r="A5590">
        <v>2182869</v>
      </c>
      <c r="B5590">
        <v>1</v>
      </c>
      <c r="C5590" t="s">
        <v>76</v>
      </c>
      <c r="D5590" t="s">
        <v>88</v>
      </c>
      <c r="E5590" t="s">
        <v>126</v>
      </c>
      <c r="F5590" t="s">
        <v>16189</v>
      </c>
      <c r="G5590" t="s">
        <v>255</v>
      </c>
      <c r="H5590" t="s">
        <v>46</v>
      </c>
      <c r="I5590" t="s">
        <v>129</v>
      </c>
      <c r="J5590" t="s">
        <v>130</v>
      </c>
      <c r="K5590" t="s">
        <v>131</v>
      </c>
      <c r="L5590" t="s">
        <v>16190</v>
      </c>
      <c r="M5590" t="s">
        <v>16191</v>
      </c>
      <c r="N5590">
        <v>3.4975000000000001</v>
      </c>
      <c r="O5590">
        <v>0</v>
      </c>
      <c r="P5590">
        <v>6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20.984999999999999</v>
      </c>
      <c r="W5590">
        <v>0</v>
      </c>
      <c r="X5590">
        <v>0</v>
      </c>
      <c r="Y5590">
        <v>0</v>
      </c>
      <c r="Z5590">
        <v>0</v>
      </c>
    </row>
    <row r="5591" spans="1:26" x14ac:dyDescent="0.25">
      <c r="A5591">
        <v>2182856</v>
      </c>
      <c r="B5591">
        <v>1</v>
      </c>
      <c r="C5591" t="s">
        <v>77</v>
      </c>
      <c r="D5591" t="s">
        <v>124</v>
      </c>
      <c r="E5591" t="s">
        <v>181</v>
      </c>
      <c r="F5591" t="s">
        <v>16192</v>
      </c>
      <c r="G5591" t="s">
        <v>194</v>
      </c>
      <c r="H5591" t="s">
        <v>46</v>
      </c>
      <c r="I5591" t="s">
        <v>129</v>
      </c>
      <c r="J5591" t="s">
        <v>130</v>
      </c>
      <c r="K5591" t="s">
        <v>131</v>
      </c>
      <c r="L5591" t="s">
        <v>16193</v>
      </c>
      <c r="M5591" t="s">
        <v>16194</v>
      </c>
      <c r="N5591">
        <v>0.81499999999999995</v>
      </c>
      <c r="O5591">
        <v>0</v>
      </c>
      <c r="P5591">
        <v>5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4.0750000000000002</v>
      </c>
      <c r="W5591">
        <v>0</v>
      </c>
      <c r="X5591">
        <v>0</v>
      </c>
      <c r="Y5591">
        <v>0</v>
      </c>
      <c r="Z5591">
        <v>0</v>
      </c>
    </row>
    <row r="5592" spans="1:26" x14ac:dyDescent="0.25">
      <c r="A5592">
        <v>2182852</v>
      </c>
      <c r="B5592">
        <v>1</v>
      </c>
      <c r="C5592" t="s">
        <v>76</v>
      </c>
      <c r="D5592" t="s">
        <v>81</v>
      </c>
      <c r="E5592" t="s">
        <v>126</v>
      </c>
      <c r="F5592" t="s">
        <v>12234</v>
      </c>
      <c r="G5592" t="s">
        <v>163</v>
      </c>
      <c r="H5592" t="s">
        <v>46</v>
      </c>
      <c r="I5592" t="s">
        <v>129</v>
      </c>
      <c r="J5592" t="s">
        <v>130</v>
      </c>
      <c r="K5592" t="s">
        <v>131</v>
      </c>
      <c r="L5592" t="s">
        <v>16195</v>
      </c>
      <c r="M5592" t="s">
        <v>16196</v>
      </c>
      <c r="N5592">
        <v>1.3402777770000001</v>
      </c>
      <c r="O5592">
        <v>0</v>
      </c>
      <c r="P5592">
        <v>9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12.0625</v>
      </c>
      <c r="W5592">
        <v>0</v>
      </c>
      <c r="X5592">
        <v>0</v>
      </c>
      <c r="Y5592">
        <v>0</v>
      </c>
      <c r="Z5592">
        <v>0</v>
      </c>
    </row>
    <row r="5593" spans="1:26" x14ac:dyDescent="0.25">
      <c r="A5593">
        <v>2182853</v>
      </c>
      <c r="B5593">
        <v>1</v>
      </c>
      <c r="C5593" t="s">
        <v>76</v>
      </c>
      <c r="D5593" t="s">
        <v>89</v>
      </c>
      <c r="E5593" t="s">
        <v>181</v>
      </c>
      <c r="F5593" t="s">
        <v>16197</v>
      </c>
      <c r="G5593" t="s">
        <v>163</v>
      </c>
      <c r="H5593" t="s">
        <v>46</v>
      </c>
      <c r="I5593" t="s">
        <v>129</v>
      </c>
      <c r="J5593" t="s">
        <v>130</v>
      </c>
      <c r="K5593" t="s">
        <v>131</v>
      </c>
      <c r="L5593" t="s">
        <v>16198</v>
      </c>
      <c r="M5593" t="s">
        <v>16199</v>
      </c>
      <c r="N5593">
        <v>0.49444444399999998</v>
      </c>
      <c r="O5593">
        <v>0</v>
      </c>
      <c r="P5593">
        <v>1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0.49444399999999999</v>
      </c>
      <c r="W5593">
        <v>0</v>
      </c>
      <c r="X5593">
        <v>0</v>
      </c>
      <c r="Y5593">
        <v>0</v>
      </c>
      <c r="Z5593">
        <v>0</v>
      </c>
    </row>
    <row r="5594" spans="1:26" x14ac:dyDescent="0.25">
      <c r="A5594">
        <v>2182854</v>
      </c>
      <c r="B5594">
        <v>1</v>
      </c>
      <c r="C5594" t="s">
        <v>76</v>
      </c>
      <c r="D5594" t="s">
        <v>95</v>
      </c>
      <c r="E5594" t="s">
        <v>181</v>
      </c>
      <c r="F5594" t="s">
        <v>16200</v>
      </c>
      <c r="G5594" t="s">
        <v>183</v>
      </c>
      <c r="H5594" t="s">
        <v>46</v>
      </c>
      <c r="I5594" t="s">
        <v>129</v>
      </c>
      <c r="J5594" t="s">
        <v>130</v>
      </c>
      <c r="K5594" t="s">
        <v>131</v>
      </c>
      <c r="L5594" t="s">
        <v>16201</v>
      </c>
      <c r="M5594" t="s">
        <v>16202</v>
      </c>
      <c r="N5594">
        <v>2.0580555550000001</v>
      </c>
      <c r="O5594">
        <v>0</v>
      </c>
      <c r="P5594">
        <v>0</v>
      </c>
      <c r="Q5594">
        <v>0</v>
      </c>
      <c r="R5594">
        <v>2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4.1161110000000001</v>
      </c>
      <c r="Y5594">
        <v>0</v>
      </c>
      <c r="Z5594">
        <v>0</v>
      </c>
    </row>
    <row r="5595" spans="1:26" x14ac:dyDescent="0.25">
      <c r="A5595">
        <v>2182862</v>
      </c>
      <c r="B5595">
        <v>1</v>
      </c>
      <c r="C5595" t="s">
        <v>76</v>
      </c>
      <c r="D5595" t="s">
        <v>99</v>
      </c>
      <c r="E5595" t="s">
        <v>186</v>
      </c>
      <c r="F5595" t="s">
        <v>16203</v>
      </c>
      <c r="G5595" t="s">
        <v>136</v>
      </c>
      <c r="H5595" t="s">
        <v>47</v>
      </c>
      <c r="I5595" t="s">
        <v>129</v>
      </c>
      <c r="J5595" t="s">
        <v>130</v>
      </c>
      <c r="K5595" t="s">
        <v>131</v>
      </c>
      <c r="L5595" t="s">
        <v>16204</v>
      </c>
      <c r="M5595" t="s">
        <v>16205</v>
      </c>
      <c r="N5595">
        <v>5.6666665999999997E-2</v>
      </c>
      <c r="O5595">
        <v>4</v>
      </c>
      <c r="P5595">
        <v>1294</v>
      </c>
      <c r="Q5595">
        <v>0</v>
      </c>
      <c r="R5595">
        <v>0</v>
      </c>
      <c r="S5595">
        <v>0</v>
      </c>
      <c r="T5595">
        <v>0</v>
      </c>
      <c r="U5595">
        <v>0.22666700000000001</v>
      </c>
      <c r="V5595">
        <v>73.326666000000003</v>
      </c>
      <c r="W5595">
        <v>0</v>
      </c>
      <c r="X5595">
        <v>0</v>
      </c>
      <c r="Y5595">
        <v>0</v>
      </c>
      <c r="Z5595">
        <v>0</v>
      </c>
    </row>
    <row r="5596" spans="1:26" x14ac:dyDescent="0.25">
      <c r="A5596">
        <v>2182873</v>
      </c>
      <c r="B5596">
        <v>1</v>
      </c>
      <c r="C5596" t="s">
        <v>76</v>
      </c>
      <c r="D5596" t="s">
        <v>99</v>
      </c>
      <c r="E5596" t="s">
        <v>143</v>
      </c>
      <c r="F5596" t="s">
        <v>16206</v>
      </c>
      <c r="G5596" t="s">
        <v>136</v>
      </c>
      <c r="H5596" t="s">
        <v>47</v>
      </c>
      <c r="I5596" t="s">
        <v>129</v>
      </c>
      <c r="J5596" t="s">
        <v>130</v>
      </c>
      <c r="K5596" t="s">
        <v>131</v>
      </c>
      <c r="L5596" t="s">
        <v>16204</v>
      </c>
      <c r="M5596" t="s">
        <v>16207</v>
      </c>
      <c r="N5596">
        <v>0.62944444399999999</v>
      </c>
      <c r="O5596">
        <v>1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0.629444</v>
      </c>
      <c r="V5596">
        <v>0</v>
      </c>
      <c r="W5596">
        <v>0</v>
      </c>
      <c r="X5596">
        <v>0</v>
      </c>
      <c r="Y5596">
        <v>0</v>
      </c>
      <c r="Z5596">
        <v>0</v>
      </c>
    </row>
    <row r="5597" spans="1:26" x14ac:dyDescent="0.25">
      <c r="A5597">
        <v>2182870</v>
      </c>
      <c r="B5597">
        <v>1</v>
      </c>
      <c r="C5597" t="s">
        <v>76</v>
      </c>
      <c r="D5597" t="s">
        <v>96</v>
      </c>
      <c r="E5597" t="s">
        <v>181</v>
      </c>
      <c r="F5597" t="s">
        <v>10385</v>
      </c>
      <c r="G5597" t="s">
        <v>194</v>
      </c>
      <c r="H5597" t="s">
        <v>46</v>
      </c>
      <c r="I5597" t="s">
        <v>129</v>
      </c>
      <c r="J5597" t="s">
        <v>130</v>
      </c>
      <c r="K5597" t="s">
        <v>131</v>
      </c>
      <c r="L5597" t="s">
        <v>16208</v>
      </c>
      <c r="M5597" t="s">
        <v>16209</v>
      </c>
      <c r="N5597">
        <v>2.4224999999999999</v>
      </c>
      <c r="O5597">
        <v>0</v>
      </c>
      <c r="P5597">
        <v>2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4.8449999999999998</v>
      </c>
      <c r="W5597">
        <v>0</v>
      </c>
      <c r="X5597">
        <v>0</v>
      </c>
      <c r="Y5597">
        <v>0</v>
      </c>
      <c r="Z5597">
        <v>0</v>
      </c>
    </row>
    <row r="5598" spans="1:26" x14ac:dyDescent="0.25">
      <c r="A5598">
        <v>2182880</v>
      </c>
      <c r="B5598">
        <v>1</v>
      </c>
      <c r="C5598" t="s">
        <v>77</v>
      </c>
      <c r="D5598" t="s">
        <v>122</v>
      </c>
      <c r="E5598" t="s">
        <v>143</v>
      </c>
      <c r="F5598" t="s">
        <v>6123</v>
      </c>
      <c r="G5598" t="s">
        <v>145</v>
      </c>
      <c r="H5598" t="s">
        <v>47</v>
      </c>
      <c r="I5598" t="s">
        <v>129</v>
      </c>
      <c r="J5598" t="s">
        <v>130</v>
      </c>
      <c r="K5598" t="s">
        <v>131</v>
      </c>
      <c r="L5598" t="s">
        <v>16210</v>
      </c>
      <c r="M5598" t="s">
        <v>16211</v>
      </c>
      <c r="N5598">
        <v>1.0008333330000001</v>
      </c>
      <c r="O5598">
        <v>0</v>
      </c>
      <c r="P5598">
        <v>0</v>
      </c>
      <c r="Q5598">
        <v>9</v>
      </c>
      <c r="R5598">
        <v>62</v>
      </c>
      <c r="S5598">
        <v>0</v>
      </c>
      <c r="T5598">
        <v>0</v>
      </c>
      <c r="U5598">
        <v>0</v>
      </c>
      <c r="V5598">
        <v>0</v>
      </c>
      <c r="W5598">
        <v>9.0075000000000003</v>
      </c>
      <c r="X5598">
        <v>62.051667000000002</v>
      </c>
      <c r="Y5598">
        <v>0</v>
      </c>
      <c r="Z5598">
        <v>0</v>
      </c>
    </row>
    <row r="5599" spans="1:26" x14ac:dyDescent="0.25">
      <c r="A5599">
        <v>2182866</v>
      </c>
      <c r="B5599">
        <v>1</v>
      </c>
      <c r="C5599" t="s">
        <v>77</v>
      </c>
      <c r="D5599" t="s">
        <v>124</v>
      </c>
      <c r="E5599" t="s">
        <v>181</v>
      </c>
      <c r="F5599" t="s">
        <v>16212</v>
      </c>
      <c r="G5599" t="s">
        <v>194</v>
      </c>
      <c r="H5599" t="s">
        <v>46</v>
      </c>
      <c r="I5599" t="s">
        <v>129</v>
      </c>
      <c r="J5599" t="s">
        <v>130</v>
      </c>
      <c r="K5599" t="s">
        <v>131</v>
      </c>
      <c r="L5599" t="s">
        <v>16213</v>
      </c>
      <c r="M5599" t="s">
        <v>16214</v>
      </c>
      <c r="N5599">
        <v>2.0241666660000002</v>
      </c>
      <c r="O5599">
        <v>0</v>
      </c>
      <c r="P5599">
        <v>9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18.217500000000001</v>
      </c>
      <c r="W5599">
        <v>0</v>
      </c>
      <c r="X5599">
        <v>0</v>
      </c>
      <c r="Y5599">
        <v>0</v>
      </c>
      <c r="Z5599">
        <v>0</v>
      </c>
    </row>
    <row r="5600" spans="1:26" x14ac:dyDescent="0.25">
      <c r="A5600">
        <v>2182875</v>
      </c>
      <c r="B5600">
        <v>1</v>
      </c>
      <c r="C5600" t="s">
        <v>76</v>
      </c>
      <c r="D5600" t="s">
        <v>86</v>
      </c>
      <c r="E5600" t="s">
        <v>126</v>
      </c>
      <c r="F5600" t="s">
        <v>16215</v>
      </c>
      <c r="G5600" t="s">
        <v>636</v>
      </c>
      <c r="H5600" t="s">
        <v>46</v>
      </c>
      <c r="I5600" t="s">
        <v>129</v>
      </c>
      <c r="J5600" t="s">
        <v>130</v>
      </c>
      <c r="K5600" t="s">
        <v>131</v>
      </c>
      <c r="L5600" t="s">
        <v>16216</v>
      </c>
      <c r="M5600" t="s">
        <v>16217</v>
      </c>
      <c r="N5600">
        <v>1.1883333330000001</v>
      </c>
      <c r="O5600">
        <v>0</v>
      </c>
      <c r="P5600">
        <v>215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255.49166700000001</v>
      </c>
      <c r="W5600">
        <v>0</v>
      </c>
      <c r="X5600">
        <v>0</v>
      </c>
      <c r="Y5600">
        <v>0</v>
      </c>
      <c r="Z5600">
        <v>0</v>
      </c>
    </row>
    <row r="5601" spans="1:26" x14ac:dyDescent="0.25">
      <c r="A5601">
        <v>2182876</v>
      </c>
      <c r="B5601">
        <v>1</v>
      </c>
      <c r="C5601" t="s">
        <v>76</v>
      </c>
      <c r="D5601" t="s">
        <v>96</v>
      </c>
      <c r="E5601" t="s">
        <v>143</v>
      </c>
      <c r="F5601" t="s">
        <v>2778</v>
      </c>
      <c r="G5601" t="s">
        <v>145</v>
      </c>
      <c r="H5601" t="s">
        <v>47</v>
      </c>
      <c r="I5601" t="s">
        <v>129</v>
      </c>
      <c r="J5601" t="s">
        <v>130</v>
      </c>
      <c r="K5601" t="s">
        <v>131</v>
      </c>
      <c r="L5601" t="s">
        <v>16218</v>
      </c>
      <c r="M5601" t="s">
        <v>16219</v>
      </c>
      <c r="N5601">
        <v>2.471666666</v>
      </c>
      <c r="O5601">
        <v>3</v>
      </c>
      <c r="P5601">
        <v>172</v>
      </c>
      <c r="Q5601">
        <v>0</v>
      </c>
      <c r="R5601">
        <v>0</v>
      </c>
      <c r="S5601">
        <v>0</v>
      </c>
      <c r="T5601">
        <v>0</v>
      </c>
      <c r="U5601">
        <v>7.415</v>
      </c>
      <c r="V5601">
        <v>425.126667</v>
      </c>
      <c r="W5601">
        <v>0</v>
      </c>
      <c r="X5601">
        <v>0</v>
      </c>
      <c r="Y5601">
        <v>0</v>
      </c>
      <c r="Z5601">
        <v>0</v>
      </c>
    </row>
    <row r="5602" spans="1:26" x14ac:dyDescent="0.25">
      <c r="A5602">
        <v>2182877</v>
      </c>
      <c r="B5602">
        <v>1</v>
      </c>
      <c r="C5602" t="s">
        <v>76</v>
      </c>
      <c r="D5602" t="s">
        <v>95</v>
      </c>
      <c r="E5602" t="s">
        <v>181</v>
      </c>
      <c r="F5602" t="s">
        <v>16220</v>
      </c>
      <c r="G5602" t="s">
        <v>163</v>
      </c>
      <c r="H5602" t="s">
        <v>46</v>
      </c>
      <c r="I5602" t="s">
        <v>129</v>
      </c>
      <c r="J5602" t="s">
        <v>130</v>
      </c>
      <c r="K5602" t="s">
        <v>131</v>
      </c>
      <c r="L5602" t="s">
        <v>16221</v>
      </c>
      <c r="M5602" t="s">
        <v>16222</v>
      </c>
      <c r="N5602">
        <v>4.670555555</v>
      </c>
      <c r="O5602">
        <v>0</v>
      </c>
      <c r="P5602">
        <v>3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14.011666999999999</v>
      </c>
      <c r="W5602">
        <v>0</v>
      </c>
      <c r="X5602">
        <v>0</v>
      </c>
      <c r="Y5602">
        <v>0</v>
      </c>
      <c r="Z5602">
        <v>0</v>
      </c>
    </row>
    <row r="5603" spans="1:26" x14ac:dyDescent="0.25">
      <c r="A5603">
        <v>2182878</v>
      </c>
      <c r="B5603">
        <v>1</v>
      </c>
      <c r="C5603" t="s">
        <v>76</v>
      </c>
      <c r="D5603" t="s">
        <v>95</v>
      </c>
      <c r="E5603" t="s">
        <v>181</v>
      </c>
      <c r="F5603" t="s">
        <v>16223</v>
      </c>
      <c r="G5603" t="s">
        <v>163</v>
      </c>
      <c r="H5603" t="s">
        <v>46</v>
      </c>
      <c r="I5603" t="s">
        <v>129</v>
      </c>
      <c r="J5603" t="s">
        <v>130</v>
      </c>
      <c r="K5603" t="s">
        <v>131</v>
      </c>
      <c r="L5603" t="s">
        <v>16224</v>
      </c>
      <c r="M5603" t="s">
        <v>16225</v>
      </c>
      <c r="N5603">
        <v>5.7705555549999996</v>
      </c>
      <c r="O5603">
        <v>0</v>
      </c>
      <c r="P5603">
        <v>1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5.770556</v>
      </c>
      <c r="W5603">
        <v>0</v>
      </c>
      <c r="X5603">
        <v>0</v>
      </c>
      <c r="Y5603">
        <v>0</v>
      </c>
      <c r="Z5603">
        <v>0</v>
      </c>
    </row>
    <row r="5604" spans="1:26" x14ac:dyDescent="0.25">
      <c r="A5604">
        <v>2182884</v>
      </c>
      <c r="B5604">
        <v>1</v>
      </c>
      <c r="C5604" t="s">
        <v>77</v>
      </c>
      <c r="D5604" t="s">
        <v>117</v>
      </c>
      <c r="E5604" t="s">
        <v>143</v>
      </c>
      <c r="F5604" t="s">
        <v>16226</v>
      </c>
      <c r="G5604" t="s">
        <v>136</v>
      </c>
      <c r="H5604" t="s">
        <v>47</v>
      </c>
      <c r="I5604" t="s">
        <v>283</v>
      </c>
      <c r="J5604" t="s">
        <v>130</v>
      </c>
      <c r="K5604" t="s">
        <v>131</v>
      </c>
      <c r="L5604" t="s">
        <v>16227</v>
      </c>
      <c r="M5604" t="s">
        <v>16228</v>
      </c>
      <c r="N5604">
        <v>2.3888888E-2</v>
      </c>
      <c r="O5604">
        <v>0</v>
      </c>
      <c r="P5604">
        <v>0</v>
      </c>
      <c r="Q5604">
        <v>0</v>
      </c>
      <c r="R5604">
        <v>0</v>
      </c>
      <c r="S5604">
        <v>2</v>
      </c>
      <c r="T5604">
        <v>193</v>
      </c>
      <c r="U5604">
        <v>0</v>
      </c>
      <c r="V5604">
        <v>0</v>
      </c>
      <c r="W5604">
        <v>0</v>
      </c>
      <c r="X5604">
        <v>0</v>
      </c>
      <c r="Y5604">
        <v>4.7778000000000001E-2</v>
      </c>
      <c r="Z5604">
        <v>4.6105549999999997</v>
      </c>
    </row>
    <row r="5605" spans="1:26" x14ac:dyDescent="0.25">
      <c r="A5605">
        <v>2182883</v>
      </c>
      <c r="B5605">
        <v>1</v>
      </c>
      <c r="C5605" t="s">
        <v>76</v>
      </c>
      <c r="D5605" t="s">
        <v>80</v>
      </c>
      <c r="E5605" t="s">
        <v>181</v>
      </c>
      <c r="F5605" t="s">
        <v>16229</v>
      </c>
      <c r="G5605" t="s">
        <v>194</v>
      </c>
      <c r="H5605" t="s">
        <v>46</v>
      </c>
      <c r="I5605" t="s">
        <v>129</v>
      </c>
      <c r="J5605" t="s">
        <v>130</v>
      </c>
      <c r="K5605" t="s">
        <v>131</v>
      </c>
      <c r="L5605" t="s">
        <v>16230</v>
      </c>
      <c r="M5605" t="s">
        <v>16231</v>
      </c>
      <c r="N5605">
        <v>1.429166666</v>
      </c>
      <c r="O5605">
        <v>0</v>
      </c>
      <c r="P5605">
        <v>3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4.2874999999999996</v>
      </c>
      <c r="W5605">
        <v>0</v>
      </c>
      <c r="X5605">
        <v>0</v>
      </c>
      <c r="Y5605">
        <v>0</v>
      </c>
      <c r="Z5605">
        <v>0</v>
      </c>
    </row>
    <row r="5606" spans="1:26" x14ac:dyDescent="0.25">
      <c r="A5606">
        <v>2182881</v>
      </c>
      <c r="B5606">
        <v>1</v>
      </c>
      <c r="C5606" t="s">
        <v>76</v>
      </c>
      <c r="D5606" t="s">
        <v>101</v>
      </c>
      <c r="E5606" t="s">
        <v>126</v>
      </c>
      <c r="F5606" t="s">
        <v>12228</v>
      </c>
      <c r="G5606" t="s">
        <v>269</v>
      </c>
      <c r="H5606" t="s">
        <v>46</v>
      </c>
      <c r="I5606" t="s">
        <v>129</v>
      </c>
      <c r="J5606" t="s">
        <v>130</v>
      </c>
      <c r="K5606" t="s">
        <v>131</v>
      </c>
      <c r="L5606" t="s">
        <v>16232</v>
      </c>
      <c r="M5606" t="s">
        <v>16233</v>
      </c>
      <c r="N5606">
        <v>1.1030555550000001</v>
      </c>
      <c r="O5606">
        <v>0</v>
      </c>
      <c r="P5606">
        <v>129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142.29416699999999</v>
      </c>
      <c r="W5606">
        <v>0</v>
      </c>
      <c r="X5606">
        <v>0</v>
      </c>
      <c r="Y5606">
        <v>0</v>
      </c>
      <c r="Z5606">
        <v>0</v>
      </c>
    </row>
    <row r="5607" spans="1:26" x14ac:dyDescent="0.25">
      <c r="A5607">
        <v>2182885</v>
      </c>
      <c r="B5607">
        <v>1</v>
      </c>
      <c r="C5607" t="s">
        <v>77</v>
      </c>
      <c r="D5607" t="s">
        <v>116</v>
      </c>
      <c r="E5607" t="s">
        <v>181</v>
      </c>
      <c r="F5607" t="s">
        <v>16234</v>
      </c>
      <c r="G5607" t="s">
        <v>194</v>
      </c>
      <c r="H5607" t="s">
        <v>46</v>
      </c>
      <c r="I5607" t="s">
        <v>129</v>
      </c>
      <c r="J5607" t="s">
        <v>130</v>
      </c>
      <c r="K5607" t="s">
        <v>131</v>
      </c>
      <c r="L5607" t="s">
        <v>16235</v>
      </c>
      <c r="M5607" t="s">
        <v>16236</v>
      </c>
      <c r="N5607">
        <v>1.683888888</v>
      </c>
      <c r="O5607">
        <v>1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1.683889</v>
      </c>
      <c r="V5607">
        <v>0</v>
      </c>
      <c r="W5607">
        <v>0</v>
      </c>
      <c r="X5607">
        <v>0</v>
      </c>
      <c r="Y5607">
        <v>0</v>
      </c>
      <c r="Z5607">
        <v>0</v>
      </c>
    </row>
    <row r="5608" spans="1:26" x14ac:dyDescent="0.25">
      <c r="A5608">
        <v>2182886</v>
      </c>
      <c r="B5608">
        <v>1</v>
      </c>
      <c r="C5608" t="s">
        <v>77</v>
      </c>
      <c r="D5608" t="s">
        <v>114</v>
      </c>
      <c r="E5608" t="s">
        <v>181</v>
      </c>
      <c r="F5608" t="s">
        <v>16237</v>
      </c>
      <c r="G5608" t="s">
        <v>287</v>
      </c>
      <c r="H5608" t="s">
        <v>46</v>
      </c>
      <c r="I5608" t="s">
        <v>129</v>
      </c>
      <c r="J5608" t="s">
        <v>130</v>
      </c>
      <c r="K5608" t="s">
        <v>131</v>
      </c>
      <c r="L5608" t="s">
        <v>16238</v>
      </c>
      <c r="M5608" t="s">
        <v>16239</v>
      </c>
      <c r="N5608">
        <v>0.47138888800000001</v>
      </c>
      <c r="O5608">
        <v>0</v>
      </c>
      <c r="P5608">
        <v>5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2.3569439999999999</v>
      </c>
      <c r="W5608">
        <v>0</v>
      </c>
      <c r="X5608">
        <v>0</v>
      </c>
      <c r="Y5608">
        <v>0</v>
      </c>
      <c r="Z5608">
        <v>0</v>
      </c>
    </row>
    <row r="5609" spans="1:26" x14ac:dyDescent="0.25">
      <c r="A5609">
        <v>2182889</v>
      </c>
      <c r="B5609">
        <v>1</v>
      </c>
      <c r="C5609" t="s">
        <v>76</v>
      </c>
      <c r="D5609" t="s">
        <v>86</v>
      </c>
      <c r="E5609" t="s">
        <v>143</v>
      </c>
      <c r="F5609" t="s">
        <v>16240</v>
      </c>
      <c r="G5609" t="s">
        <v>1273</v>
      </c>
      <c r="H5609" t="s">
        <v>47</v>
      </c>
      <c r="I5609" t="s">
        <v>129</v>
      </c>
      <c r="J5609" t="s">
        <v>130</v>
      </c>
      <c r="K5609" t="s">
        <v>131</v>
      </c>
      <c r="L5609" t="s">
        <v>16241</v>
      </c>
      <c r="M5609" t="s">
        <v>16242</v>
      </c>
      <c r="N5609">
        <v>1.7513888879999999</v>
      </c>
      <c r="O5609">
        <v>1</v>
      </c>
      <c r="P5609">
        <v>587</v>
      </c>
      <c r="Q5609">
        <v>0</v>
      </c>
      <c r="R5609">
        <v>0</v>
      </c>
      <c r="S5609">
        <v>0</v>
      </c>
      <c r="T5609">
        <v>0</v>
      </c>
      <c r="U5609">
        <v>1.7513890000000001</v>
      </c>
      <c r="V5609">
        <v>1028.0652769999999</v>
      </c>
      <c r="W5609">
        <v>0</v>
      </c>
      <c r="X5609">
        <v>0</v>
      </c>
      <c r="Y5609">
        <v>0</v>
      </c>
      <c r="Z5609">
        <v>0</v>
      </c>
    </row>
    <row r="5610" spans="1:26" x14ac:dyDescent="0.25">
      <c r="A5610">
        <v>2182894</v>
      </c>
      <c r="B5610">
        <v>1</v>
      </c>
      <c r="C5610" t="s">
        <v>77</v>
      </c>
      <c r="D5610" t="s">
        <v>108</v>
      </c>
      <c r="E5610" t="s">
        <v>161</v>
      </c>
      <c r="F5610" t="s">
        <v>16243</v>
      </c>
      <c r="G5610" t="s">
        <v>402</v>
      </c>
      <c r="H5610" t="s">
        <v>46</v>
      </c>
      <c r="I5610" t="s">
        <v>129</v>
      </c>
      <c r="J5610" t="s">
        <v>130</v>
      </c>
      <c r="K5610" t="s">
        <v>131</v>
      </c>
      <c r="L5610" t="s">
        <v>16244</v>
      </c>
      <c r="M5610" t="s">
        <v>16245</v>
      </c>
      <c r="N5610">
        <v>3.5561111109999999</v>
      </c>
      <c r="O5610">
        <v>1</v>
      </c>
      <c r="P5610">
        <v>104</v>
      </c>
      <c r="Q5610">
        <v>0</v>
      </c>
      <c r="R5610">
        <v>0</v>
      </c>
      <c r="S5610">
        <v>0</v>
      </c>
      <c r="T5610">
        <v>0</v>
      </c>
      <c r="U5610">
        <v>3.556111</v>
      </c>
      <c r="V5610">
        <v>369.835556</v>
      </c>
      <c r="W5610">
        <v>0</v>
      </c>
      <c r="X5610">
        <v>0</v>
      </c>
      <c r="Y5610">
        <v>0</v>
      </c>
      <c r="Z5610">
        <v>0</v>
      </c>
    </row>
    <row r="5611" spans="1:26" x14ac:dyDescent="0.25">
      <c r="A5611">
        <v>2182893</v>
      </c>
      <c r="B5611">
        <v>1</v>
      </c>
      <c r="C5611" t="s">
        <v>76</v>
      </c>
      <c r="D5611" t="s">
        <v>93</v>
      </c>
      <c r="E5611" t="s">
        <v>126</v>
      </c>
      <c r="F5611" t="s">
        <v>7808</v>
      </c>
      <c r="G5611" t="s">
        <v>140</v>
      </c>
      <c r="H5611" t="s">
        <v>46</v>
      </c>
      <c r="I5611" t="s">
        <v>129</v>
      </c>
      <c r="J5611" t="s">
        <v>130</v>
      </c>
      <c r="K5611" t="s">
        <v>131</v>
      </c>
      <c r="L5611" t="s">
        <v>16246</v>
      </c>
      <c r="M5611" t="s">
        <v>16247</v>
      </c>
      <c r="N5611">
        <v>0.95888888800000005</v>
      </c>
      <c r="O5611">
        <v>0</v>
      </c>
      <c r="P5611">
        <v>16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15.342222</v>
      </c>
      <c r="W5611">
        <v>0</v>
      </c>
      <c r="X5611">
        <v>0</v>
      </c>
      <c r="Y5611">
        <v>0</v>
      </c>
      <c r="Z5611">
        <v>0</v>
      </c>
    </row>
    <row r="5612" spans="1:26" x14ac:dyDescent="0.25">
      <c r="A5612">
        <v>2182895</v>
      </c>
      <c r="B5612">
        <v>1</v>
      </c>
      <c r="C5612" t="s">
        <v>77</v>
      </c>
      <c r="D5612" t="s">
        <v>112</v>
      </c>
      <c r="E5612" t="s">
        <v>134</v>
      </c>
      <c r="F5612" t="s">
        <v>2823</v>
      </c>
      <c r="G5612" t="s">
        <v>145</v>
      </c>
      <c r="H5612" t="s">
        <v>47</v>
      </c>
      <c r="I5612" t="s">
        <v>129</v>
      </c>
      <c r="J5612" t="s">
        <v>130</v>
      </c>
      <c r="K5612" t="s">
        <v>131</v>
      </c>
      <c r="L5612" t="s">
        <v>16248</v>
      </c>
      <c r="M5612" t="s">
        <v>16249</v>
      </c>
      <c r="N5612">
        <v>1.3474999999999999</v>
      </c>
      <c r="O5612">
        <v>0</v>
      </c>
      <c r="P5612">
        <v>0</v>
      </c>
      <c r="Q5612">
        <v>0</v>
      </c>
      <c r="R5612">
        <v>3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4.0425000000000004</v>
      </c>
      <c r="Y5612">
        <v>0</v>
      </c>
      <c r="Z5612">
        <v>0</v>
      </c>
    </row>
    <row r="5613" spans="1:26" x14ac:dyDescent="0.25">
      <c r="A5613">
        <v>2182896</v>
      </c>
      <c r="B5613">
        <v>1</v>
      </c>
      <c r="C5613" t="s">
        <v>77</v>
      </c>
      <c r="D5613" t="s">
        <v>117</v>
      </c>
      <c r="E5613" t="s">
        <v>126</v>
      </c>
      <c r="F5613" t="s">
        <v>16250</v>
      </c>
      <c r="G5613" t="s">
        <v>128</v>
      </c>
      <c r="H5613" t="s">
        <v>46</v>
      </c>
      <c r="I5613" t="s">
        <v>129</v>
      </c>
      <c r="J5613" t="s">
        <v>130</v>
      </c>
      <c r="K5613" t="s">
        <v>131</v>
      </c>
      <c r="L5613" t="s">
        <v>16251</v>
      </c>
      <c r="M5613" t="s">
        <v>16252</v>
      </c>
      <c r="N5613">
        <v>2.073611111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40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82.944444000000004</v>
      </c>
    </row>
    <row r="5614" spans="1:26" x14ac:dyDescent="0.25">
      <c r="A5614">
        <v>2182907</v>
      </c>
      <c r="B5614">
        <v>1</v>
      </c>
      <c r="C5614" t="s">
        <v>76</v>
      </c>
      <c r="D5614" t="s">
        <v>89</v>
      </c>
      <c r="E5614" t="s">
        <v>181</v>
      </c>
      <c r="F5614" t="s">
        <v>16253</v>
      </c>
      <c r="G5614" t="s">
        <v>194</v>
      </c>
      <c r="H5614" t="s">
        <v>46</v>
      </c>
      <c r="I5614" t="s">
        <v>129</v>
      </c>
      <c r="J5614" t="s">
        <v>130</v>
      </c>
      <c r="K5614" t="s">
        <v>131</v>
      </c>
      <c r="L5614" t="s">
        <v>16254</v>
      </c>
      <c r="M5614" t="s">
        <v>16255</v>
      </c>
      <c r="N5614">
        <v>3.6780555549999998</v>
      </c>
      <c r="O5614">
        <v>0</v>
      </c>
      <c r="P5614">
        <v>1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3.6780560000000002</v>
      </c>
      <c r="W5614">
        <v>0</v>
      </c>
      <c r="X5614">
        <v>0</v>
      </c>
      <c r="Y5614">
        <v>0</v>
      </c>
      <c r="Z5614">
        <v>0</v>
      </c>
    </row>
    <row r="5615" spans="1:26" x14ac:dyDescent="0.25">
      <c r="A5615">
        <v>2182905</v>
      </c>
      <c r="B5615">
        <v>1</v>
      </c>
      <c r="C5615" t="s">
        <v>76</v>
      </c>
      <c r="D5615" t="s">
        <v>94</v>
      </c>
      <c r="E5615" t="s">
        <v>126</v>
      </c>
      <c r="F5615" t="s">
        <v>15553</v>
      </c>
      <c r="G5615" t="s">
        <v>128</v>
      </c>
      <c r="H5615" t="s">
        <v>46</v>
      </c>
      <c r="I5615" t="s">
        <v>129</v>
      </c>
      <c r="J5615" t="s">
        <v>130</v>
      </c>
      <c r="K5615" t="s">
        <v>131</v>
      </c>
      <c r="L5615" t="s">
        <v>16256</v>
      </c>
      <c r="M5615" t="s">
        <v>16257</v>
      </c>
      <c r="N5615">
        <v>2.5672222219999998</v>
      </c>
      <c r="O5615">
        <v>0</v>
      </c>
      <c r="P5615">
        <v>3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7.7016669999999996</v>
      </c>
      <c r="W5615">
        <v>0</v>
      </c>
      <c r="X5615">
        <v>0</v>
      </c>
      <c r="Y5615">
        <v>0</v>
      </c>
      <c r="Z5615">
        <v>0</v>
      </c>
    </row>
    <row r="5616" spans="1:26" x14ac:dyDescent="0.25">
      <c r="A5616">
        <v>2182897</v>
      </c>
      <c r="B5616">
        <v>1</v>
      </c>
      <c r="C5616" t="s">
        <v>76</v>
      </c>
      <c r="D5616" t="s">
        <v>91</v>
      </c>
      <c r="E5616" t="s">
        <v>126</v>
      </c>
      <c r="F5616" t="s">
        <v>16258</v>
      </c>
      <c r="G5616" t="s">
        <v>640</v>
      </c>
      <c r="H5616" t="s">
        <v>46</v>
      </c>
      <c r="I5616" t="s">
        <v>129</v>
      </c>
      <c r="J5616" t="s">
        <v>130</v>
      </c>
      <c r="K5616" t="s">
        <v>131</v>
      </c>
      <c r="L5616" t="s">
        <v>16259</v>
      </c>
      <c r="M5616" t="s">
        <v>16260</v>
      </c>
      <c r="N5616">
        <v>0.29055555500000002</v>
      </c>
      <c r="O5616">
        <v>0</v>
      </c>
      <c r="P5616">
        <v>0</v>
      </c>
      <c r="Q5616">
        <v>0</v>
      </c>
      <c r="R5616">
        <v>98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28.474443999999998</v>
      </c>
      <c r="Y5616">
        <v>0</v>
      </c>
      <c r="Z5616">
        <v>0</v>
      </c>
    </row>
    <row r="5617" spans="1:26" x14ac:dyDescent="0.25">
      <c r="A5617">
        <v>2182901</v>
      </c>
      <c r="B5617">
        <v>1</v>
      </c>
      <c r="C5617" t="s">
        <v>77</v>
      </c>
      <c r="D5617" t="s">
        <v>109</v>
      </c>
      <c r="E5617" t="s">
        <v>126</v>
      </c>
      <c r="F5617" t="s">
        <v>16261</v>
      </c>
      <c r="G5617" t="s">
        <v>128</v>
      </c>
      <c r="H5617" t="s">
        <v>46</v>
      </c>
      <c r="I5617" t="s">
        <v>129</v>
      </c>
      <c r="J5617" t="s">
        <v>130</v>
      </c>
      <c r="K5617" t="s">
        <v>131</v>
      </c>
      <c r="L5617" t="s">
        <v>16262</v>
      </c>
      <c r="M5617" t="s">
        <v>16263</v>
      </c>
      <c r="N5617">
        <v>1.3902777770000001</v>
      </c>
      <c r="O5617">
        <v>0</v>
      </c>
      <c r="P5617">
        <v>2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2.7805559999999998</v>
      </c>
      <c r="W5617">
        <v>0</v>
      </c>
      <c r="X5617">
        <v>0</v>
      </c>
      <c r="Y5617">
        <v>0</v>
      </c>
      <c r="Z5617">
        <v>0</v>
      </c>
    </row>
    <row r="5618" spans="1:26" x14ac:dyDescent="0.25">
      <c r="A5618">
        <v>2182902</v>
      </c>
      <c r="B5618">
        <v>1</v>
      </c>
      <c r="C5618" t="s">
        <v>76</v>
      </c>
      <c r="D5618" t="s">
        <v>104</v>
      </c>
      <c r="E5618" t="s">
        <v>143</v>
      </c>
      <c r="F5618" t="s">
        <v>16264</v>
      </c>
      <c r="G5618" t="s">
        <v>279</v>
      </c>
      <c r="H5618" t="s">
        <v>47</v>
      </c>
      <c r="I5618" t="s">
        <v>129</v>
      </c>
      <c r="J5618" t="s">
        <v>130</v>
      </c>
      <c r="K5618" t="s">
        <v>131</v>
      </c>
      <c r="L5618" t="s">
        <v>16265</v>
      </c>
      <c r="M5618" t="s">
        <v>16266</v>
      </c>
      <c r="N5618">
        <v>1.861111111</v>
      </c>
      <c r="O5618">
        <v>0</v>
      </c>
      <c r="P5618">
        <v>0</v>
      </c>
      <c r="Q5618">
        <v>0</v>
      </c>
      <c r="R5618">
        <v>0</v>
      </c>
      <c r="S5618">
        <v>1</v>
      </c>
      <c r="T5618">
        <v>35</v>
      </c>
      <c r="U5618">
        <v>0</v>
      </c>
      <c r="V5618">
        <v>0</v>
      </c>
      <c r="W5618">
        <v>0</v>
      </c>
      <c r="X5618">
        <v>0</v>
      </c>
      <c r="Y5618">
        <v>1.861111</v>
      </c>
      <c r="Z5618">
        <v>65.138889000000006</v>
      </c>
    </row>
    <row r="5619" spans="1:26" x14ac:dyDescent="0.25">
      <c r="A5619">
        <v>2182908</v>
      </c>
      <c r="B5619">
        <v>1</v>
      </c>
      <c r="C5619" t="s">
        <v>76</v>
      </c>
      <c r="D5619" t="s">
        <v>85</v>
      </c>
      <c r="E5619" t="s">
        <v>181</v>
      </c>
      <c r="F5619" t="s">
        <v>16267</v>
      </c>
      <c r="G5619" t="s">
        <v>287</v>
      </c>
      <c r="H5619" t="s">
        <v>46</v>
      </c>
      <c r="I5619" t="s">
        <v>129</v>
      </c>
      <c r="J5619" t="s">
        <v>130</v>
      </c>
      <c r="K5619" t="s">
        <v>131</v>
      </c>
      <c r="L5619" t="s">
        <v>16268</v>
      </c>
      <c r="M5619" t="s">
        <v>16269</v>
      </c>
      <c r="N5619">
        <v>1.1263888879999999</v>
      </c>
      <c r="O5619">
        <v>0</v>
      </c>
      <c r="P5619">
        <v>7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7.884722</v>
      </c>
      <c r="W5619">
        <v>0</v>
      </c>
      <c r="X5619">
        <v>0</v>
      </c>
      <c r="Y5619">
        <v>0</v>
      </c>
      <c r="Z5619">
        <v>0</v>
      </c>
    </row>
    <row r="5620" spans="1:26" x14ac:dyDescent="0.25">
      <c r="A5620">
        <v>2182927</v>
      </c>
      <c r="B5620">
        <v>1</v>
      </c>
      <c r="C5620" t="s">
        <v>76</v>
      </c>
      <c r="D5620" t="s">
        <v>86</v>
      </c>
      <c r="E5620" t="s">
        <v>181</v>
      </c>
      <c r="F5620" t="s">
        <v>16270</v>
      </c>
      <c r="G5620" t="s">
        <v>194</v>
      </c>
      <c r="H5620" t="s">
        <v>46</v>
      </c>
      <c r="I5620" t="s">
        <v>129</v>
      </c>
      <c r="J5620" t="s">
        <v>130</v>
      </c>
      <c r="K5620" t="s">
        <v>131</v>
      </c>
      <c r="L5620" t="s">
        <v>16271</v>
      </c>
      <c r="M5620" t="s">
        <v>16272</v>
      </c>
      <c r="N5620">
        <v>2.6372222220000001</v>
      </c>
      <c r="O5620">
        <v>0</v>
      </c>
      <c r="P5620">
        <v>4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10.548889000000001</v>
      </c>
      <c r="W5620">
        <v>0</v>
      </c>
      <c r="X5620">
        <v>0</v>
      </c>
      <c r="Y5620">
        <v>0</v>
      </c>
      <c r="Z5620">
        <v>0</v>
      </c>
    </row>
    <row r="5621" spans="1:26" x14ac:dyDescent="0.25">
      <c r="A5621">
        <v>2182909</v>
      </c>
      <c r="B5621">
        <v>1</v>
      </c>
      <c r="C5621" t="s">
        <v>76</v>
      </c>
      <c r="D5621" t="s">
        <v>92</v>
      </c>
      <c r="E5621" t="s">
        <v>181</v>
      </c>
      <c r="F5621" t="s">
        <v>16273</v>
      </c>
      <c r="G5621" t="s">
        <v>194</v>
      </c>
      <c r="H5621" t="s">
        <v>46</v>
      </c>
      <c r="I5621" t="s">
        <v>129</v>
      </c>
      <c r="J5621" t="s">
        <v>130</v>
      </c>
      <c r="K5621" t="s">
        <v>131</v>
      </c>
      <c r="L5621" t="s">
        <v>16274</v>
      </c>
      <c r="M5621" t="s">
        <v>16275</v>
      </c>
      <c r="N5621">
        <v>4.0999999999999996</v>
      </c>
      <c r="O5621">
        <v>0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4.0999999999999996</v>
      </c>
      <c r="Y5621">
        <v>0</v>
      </c>
      <c r="Z5621">
        <v>0</v>
      </c>
    </row>
    <row r="5622" spans="1:26" x14ac:dyDescent="0.25">
      <c r="A5622">
        <v>2182910</v>
      </c>
      <c r="B5622">
        <v>1</v>
      </c>
      <c r="C5622" t="s">
        <v>77</v>
      </c>
      <c r="D5622" t="s">
        <v>116</v>
      </c>
      <c r="E5622" t="s">
        <v>181</v>
      </c>
      <c r="F5622" t="s">
        <v>16276</v>
      </c>
      <c r="G5622" t="s">
        <v>194</v>
      </c>
      <c r="H5622" t="s">
        <v>46</v>
      </c>
      <c r="I5622" t="s">
        <v>129</v>
      </c>
      <c r="J5622" t="s">
        <v>130</v>
      </c>
      <c r="K5622" t="s">
        <v>131</v>
      </c>
      <c r="L5622" t="s">
        <v>16277</v>
      </c>
      <c r="M5622" t="s">
        <v>16278</v>
      </c>
      <c r="N5622">
        <v>5.0322222219999997</v>
      </c>
      <c r="O5622">
        <v>0</v>
      </c>
      <c r="P5622">
        <v>1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5.032222</v>
      </c>
      <c r="W5622">
        <v>0</v>
      </c>
      <c r="X5622">
        <v>0</v>
      </c>
      <c r="Y5622">
        <v>0</v>
      </c>
      <c r="Z5622">
        <v>0</v>
      </c>
    </row>
    <row r="5623" spans="1:26" x14ac:dyDescent="0.25">
      <c r="A5623">
        <v>2182911</v>
      </c>
      <c r="B5623">
        <v>1</v>
      </c>
      <c r="C5623" t="s">
        <v>76</v>
      </c>
      <c r="D5623" t="s">
        <v>92</v>
      </c>
      <c r="E5623" t="s">
        <v>126</v>
      </c>
      <c r="F5623" t="s">
        <v>16279</v>
      </c>
      <c r="G5623" t="s">
        <v>269</v>
      </c>
      <c r="H5623" t="s">
        <v>46</v>
      </c>
      <c r="I5623" t="s">
        <v>129</v>
      </c>
      <c r="J5623" t="s">
        <v>130</v>
      </c>
      <c r="K5623" t="s">
        <v>131</v>
      </c>
      <c r="L5623" t="s">
        <v>16277</v>
      </c>
      <c r="M5623" t="s">
        <v>16280</v>
      </c>
      <c r="N5623">
        <v>2.4763888879999998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28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69.338888999999995</v>
      </c>
    </row>
    <row r="5624" spans="1:26" x14ac:dyDescent="0.25">
      <c r="A5624">
        <v>2182914</v>
      </c>
      <c r="B5624">
        <v>1</v>
      </c>
      <c r="C5624" t="s">
        <v>76</v>
      </c>
      <c r="D5624" t="s">
        <v>100</v>
      </c>
      <c r="E5624" t="s">
        <v>181</v>
      </c>
      <c r="F5624" t="s">
        <v>16281</v>
      </c>
      <c r="G5624" t="s">
        <v>194</v>
      </c>
      <c r="H5624" t="s">
        <v>46</v>
      </c>
      <c r="I5624" t="s">
        <v>129</v>
      </c>
      <c r="J5624" t="s">
        <v>130</v>
      </c>
      <c r="K5624" t="s">
        <v>131</v>
      </c>
      <c r="L5624" t="s">
        <v>16282</v>
      </c>
      <c r="M5624" t="s">
        <v>16283</v>
      </c>
      <c r="N5624">
        <v>1.4402777769999999</v>
      </c>
      <c r="O5624">
        <v>0</v>
      </c>
      <c r="P5624">
        <v>5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7.2013889999999998</v>
      </c>
      <c r="W5624">
        <v>0</v>
      </c>
      <c r="X5624">
        <v>0</v>
      </c>
      <c r="Y5624">
        <v>0</v>
      </c>
      <c r="Z5624">
        <v>0</v>
      </c>
    </row>
    <row r="5625" spans="1:26" x14ac:dyDescent="0.25">
      <c r="A5625">
        <v>2182917</v>
      </c>
      <c r="B5625">
        <v>1</v>
      </c>
      <c r="C5625" t="s">
        <v>77</v>
      </c>
      <c r="D5625" t="s">
        <v>116</v>
      </c>
      <c r="E5625" t="s">
        <v>181</v>
      </c>
      <c r="F5625" t="s">
        <v>16284</v>
      </c>
      <c r="G5625" t="s">
        <v>194</v>
      </c>
      <c r="H5625" t="s">
        <v>46</v>
      </c>
      <c r="I5625" t="s">
        <v>129</v>
      </c>
      <c r="J5625" t="s">
        <v>130</v>
      </c>
      <c r="K5625" t="s">
        <v>131</v>
      </c>
      <c r="L5625" t="s">
        <v>16285</v>
      </c>
      <c r="M5625" t="s">
        <v>16286</v>
      </c>
      <c r="N5625">
        <v>4.1775000000000002</v>
      </c>
      <c r="O5625">
        <v>0</v>
      </c>
      <c r="P5625">
        <v>1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4.1775000000000002</v>
      </c>
      <c r="W5625">
        <v>0</v>
      </c>
      <c r="X5625">
        <v>0</v>
      </c>
      <c r="Y5625">
        <v>0</v>
      </c>
      <c r="Z5625">
        <v>0</v>
      </c>
    </row>
    <row r="5626" spans="1:26" x14ac:dyDescent="0.25">
      <c r="A5626">
        <v>2182919</v>
      </c>
      <c r="B5626">
        <v>1</v>
      </c>
      <c r="C5626" t="s">
        <v>77</v>
      </c>
      <c r="D5626" t="s">
        <v>108</v>
      </c>
      <c r="E5626" t="s">
        <v>181</v>
      </c>
      <c r="F5626" t="s">
        <v>16287</v>
      </c>
      <c r="G5626" t="s">
        <v>194</v>
      </c>
      <c r="H5626" t="s">
        <v>46</v>
      </c>
      <c r="I5626" t="s">
        <v>129</v>
      </c>
      <c r="J5626" t="s">
        <v>130</v>
      </c>
      <c r="K5626" t="s">
        <v>131</v>
      </c>
      <c r="L5626" t="s">
        <v>16288</v>
      </c>
      <c r="M5626" t="s">
        <v>16289</v>
      </c>
      <c r="N5626">
        <v>1.0958333330000001</v>
      </c>
      <c r="O5626">
        <v>0</v>
      </c>
      <c r="P5626">
        <v>1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1.0958330000000001</v>
      </c>
      <c r="W5626">
        <v>0</v>
      </c>
      <c r="X5626">
        <v>0</v>
      </c>
      <c r="Y5626">
        <v>0</v>
      </c>
      <c r="Z5626">
        <v>0</v>
      </c>
    </row>
    <row r="5627" spans="1:26" x14ac:dyDescent="0.25">
      <c r="A5627">
        <v>2182918</v>
      </c>
      <c r="B5627">
        <v>1</v>
      </c>
      <c r="C5627" t="s">
        <v>77</v>
      </c>
      <c r="D5627" t="s">
        <v>119</v>
      </c>
      <c r="E5627" t="s">
        <v>181</v>
      </c>
      <c r="F5627" t="s">
        <v>16290</v>
      </c>
      <c r="G5627" t="s">
        <v>194</v>
      </c>
      <c r="H5627" t="s">
        <v>46</v>
      </c>
      <c r="I5627" t="s">
        <v>129</v>
      </c>
      <c r="J5627" t="s">
        <v>130</v>
      </c>
      <c r="K5627" t="s">
        <v>131</v>
      </c>
      <c r="L5627" t="s">
        <v>16291</v>
      </c>
      <c r="M5627" t="s">
        <v>16292</v>
      </c>
      <c r="N5627">
        <v>3.0122222220000001</v>
      </c>
      <c r="O5627">
        <v>0</v>
      </c>
      <c r="P5627">
        <v>2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6.0244439999999999</v>
      </c>
      <c r="W5627">
        <v>0</v>
      </c>
      <c r="X5627">
        <v>0</v>
      </c>
      <c r="Y5627">
        <v>0</v>
      </c>
      <c r="Z5627">
        <v>0</v>
      </c>
    </row>
    <row r="5628" spans="1:26" x14ac:dyDescent="0.25">
      <c r="A5628">
        <v>2182915</v>
      </c>
      <c r="B5628">
        <v>1</v>
      </c>
      <c r="C5628" t="s">
        <v>76</v>
      </c>
      <c r="D5628" t="s">
        <v>97</v>
      </c>
      <c r="E5628" t="s">
        <v>161</v>
      </c>
      <c r="F5628" t="s">
        <v>16293</v>
      </c>
      <c r="G5628" t="s">
        <v>640</v>
      </c>
      <c r="H5628" t="s">
        <v>46</v>
      </c>
      <c r="I5628" t="s">
        <v>129</v>
      </c>
      <c r="J5628" t="s">
        <v>130</v>
      </c>
      <c r="K5628" t="s">
        <v>131</v>
      </c>
      <c r="L5628" t="s">
        <v>16294</v>
      </c>
      <c r="M5628" t="s">
        <v>16295</v>
      </c>
      <c r="N5628">
        <v>0.73888888799999997</v>
      </c>
      <c r="O5628">
        <v>1</v>
      </c>
      <c r="P5628">
        <v>354</v>
      </c>
      <c r="Q5628">
        <v>0</v>
      </c>
      <c r="R5628">
        <v>0</v>
      </c>
      <c r="S5628">
        <v>0</v>
      </c>
      <c r="T5628">
        <v>0</v>
      </c>
      <c r="U5628">
        <v>0.73888900000000002</v>
      </c>
      <c r="V5628">
        <v>261.566666</v>
      </c>
      <c r="W5628">
        <v>0</v>
      </c>
      <c r="X5628">
        <v>0</v>
      </c>
      <c r="Y5628">
        <v>0</v>
      </c>
      <c r="Z5628">
        <v>0</v>
      </c>
    </row>
    <row r="5629" spans="1:26" x14ac:dyDescent="0.25">
      <c r="A5629">
        <v>2182930</v>
      </c>
      <c r="B5629">
        <v>1</v>
      </c>
      <c r="C5629" t="s">
        <v>76</v>
      </c>
      <c r="D5629" t="s">
        <v>107</v>
      </c>
      <c r="E5629" t="s">
        <v>161</v>
      </c>
      <c r="F5629" t="s">
        <v>16296</v>
      </c>
      <c r="G5629" t="s">
        <v>402</v>
      </c>
      <c r="H5629" t="s">
        <v>46</v>
      </c>
      <c r="I5629" t="s">
        <v>129</v>
      </c>
      <c r="J5629" t="s">
        <v>130</v>
      </c>
      <c r="K5629" t="s">
        <v>131</v>
      </c>
      <c r="L5629" t="s">
        <v>16297</v>
      </c>
      <c r="M5629" t="s">
        <v>16298</v>
      </c>
      <c r="N5629">
        <v>0.73555555500000003</v>
      </c>
      <c r="O5629">
        <v>1</v>
      </c>
      <c r="P5629">
        <v>128</v>
      </c>
      <c r="Q5629">
        <v>0</v>
      </c>
      <c r="R5629">
        <v>0</v>
      </c>
      <c r="S5629">
        <v>0</v>
      </c>
      <c r="T5629">
        <v>0</v>
      </c>
      <c r="U5629">
        <v>0.73555599999999999</v>
      </c>
      <c r="V5629">
        <v>94.151111</v>
      </c>
      <c r="W5629">
        <v>0</v>
      </c>
      <c r="X5629">
        <v>0</v>
      </c>
      <c r="Y5629">
        <v>0</v>
      </c>
      <c r="Z5629">
        <v>0</v>
      </c>
    </row>
    <row r="5630" spans="1:26" x14ac:dyDescent="0.25">
      <c r="A5630">
        <v>2182929</v>
      </c>
      <c r="B5630">
        <v>1</v>
      </c>
      <c r="C5630" t="s">
        <v>76</v>
      </c>
      <c r="D5630" t="s">
        <v>93</v>
      </c>
      <c r="E5630" t="s">
        <v>126</v>
      </c>
      <c r="F5630" t="s">
        <v>16299</v>
      </c>
      <c r="G5630" t="s">
        <v>128</v>
      </c>
      <c r="H5630" t="s">
        <v>46</v>
      </c>
      <c r="I5630" t="s">
        <v>129</v>
      </c>
      <c r="J5630" t="s">
        <v>130</v>
      </c>
      <c r="K5630" t="s">
        <v>131</v>
      </c>
      <c r="L5630" t="s">
        <v>16300</v>
      </c>
      <c r="M5630" t="s">
        <v>16301</v>
      </c>
      <c r="N5630">
        <v>1.548333333</v>
      </c>
      <c r="O5630">
        <v>0</v>
      </c>
      <c r="P5630">
        <v>176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272.50666699999999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2182931</v>
      </c>
      <c r="B5631">
        <v>1</v>
      </c>
      <c r="C5631" t="s">
        <v>76</v>
      </c>
      <c r="D5631" t="s">
        <v>104</v>
      </c>
      <c r="E5631" t="s">
        <v>134</v>
      </c>
      <c r="F5631" t="s">
        <v>16302</v>
      </c>
      <c r="G5631" t="s">
        <v>201</v>
      </c>
      <c r="H5631" t="s">
        <v>47</v>
      </c>
      <c r="I5631" t="s">
        <v>129</v>
      </c>
      <c r="J5631" t="s">
        <v>130</v>
      </c>
      <c r="K5631" t="s">
        <v>131</v>
      </c>
      <c r="L5631" t="s">
        <v>16303</v>
      </c>
      <c r="M5631" t="s">
        <v>16304</v>
      </c>
      <c r="N5631">
        <v>0.28499999999999998</v>
      </c>
      <c r="O5631">
        <v>0</v>
      </c>
      <c r="P5631">
        <v>0</v>
      </c>
      <c r="Q5631">
        <v>11</v>
      </c>
      <c r="R5631">
        <v>423</v>
      </c>
      <c r="S5631">
        <v>13</v>
      </c>
      <c r="T5631">
        <v>428</v>
      </c>
      <c r="U5631">
        <v>0</v>
      </c>
      <c r="V5631">
        <v>0</v>
      </c>
      <c r="W5631">
        <v>3.1349999999999998</v>
      </c>
      <c r="X5631">
        <v>120.55500000000001</v>
      </c>
      <c r="Y5631">
        <v>3.7050000000000001</v>
      </c>
      <c r="Z5631">
        <v>121.98</v>
      </c>
    </row>
    <row r="5632" spans="1:26" x14ac:dyDescent="0.25">
      <c r="A5632">
        <v>2182935</v>
      </c>
      <c r="B5632">
        <v>1</v>
      </c>
      <c r="C5632" t="s">
        <v>77</v>
      </c>
      <c r="D5632" t="s">
        <v>119</v>
      </c>
      <c r="E5632" t="s">
        <v>181</v>
      </c>
      <c r="F5632" t="s">
        <v>16305</v>
      </c>
      <c r="G5632" t="s">
        <v>194</v>
      </c>
      <c r="H5632" t="s">
        <v>46</v>
      </c>
      <c r="I5632" t="s">
        <v>129</v>
      </c>
      <c r="J5632" t="s">
        <v>130</v>
      </c>
      <c r="K5632" t="s">
        <v>131</v>
      </c>
      <c r="L5632" t="s">
        <v>16306</v>
      </c>
      <c r="M5632" t="s">
        <v>16307</v>
      </c>
      <c r="N5632">
        <v>4.6072222219999999</v>
      </c>
      <c r="O5632">
        <v>0</v>
      </c>
      <c r="P5632">
        <v>4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18.428889000000002</v>
      </c>
      <c r="W5632">
        <v>0</v>
      </c>
      <c r="X5632">
        <v>0</v>
      </c>
      <c r="Y5632">
        <v>0</v>
      </c>
      <c r="Z5632">
        <v>0</v>
      </c>
    </row>
    <row r="5633" spans="1:26" x14ac:dyDescent="0.25">
      <c r="A5633">
        <v>2182948</v>
      </c>
      <c r="B5633">
        <v>1</v>
      </c>
      <c r="C5633" t="s">
        <v>76</v>
      </c>
      <c r="D5633" t="s">
        <v>95</v>
      </c>
      <c r="E5633" t="s">
        <v>181</v>
      </c>
      <c r="F5633" t="s">
        <v>16308</v>
      </c>
      <c r="G5633" t="s">
        <v>194</v>
      </c>
      <c r="H5633" t="s">
        <v>46</v>
      </c>
      <c r="I5633" t="s">
        <v>129</v>
      </c>
      <c r="J5633" t="s">
        <v>130</v>
      </c>
      <c r="K5633" t="s">
        <v>131</v>
      </c>
      <c r="L5633" t="s">
        <v>16309</v>
      </c>
      <c r="M5633" t="s">
        <v>16310</v>
      </c>
      <c r="N5633">
        <v>3.3572222219999999</v>
      </c>
      <c r="O5633">
        <v>0</v>
      </c>
      <c r="P5633">
        <v>0</v>
      </c>
      <c r="Q5633">
        <v>0</v>
      </c>
      <c r="R5633">
        <v>6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20.143332999999998</v>
      </c>
      <c r="Y5633">
        <v>0</v>
      </c>
      <c r="Z5633">
        <v>0</v>
      </c>
    </row>
    <row r="5634" spans="1:26" x14ac:dyDescent="0.25">
      <c r="A5634">
        <v>2182939</v>
      </c>
      <c r="B5634">
        <v>1</v>
      </c>
      <c r="C5634" t="s">
        <v>76</v>
      </c>
      <c r="D5634" t="s">
        <v>93</v>
      </c>
      <c r="E5634" t="s">
        <v>143</v>
      </c>
      <c r="F5634" t="s">
        <v>16311</v>
      </c>
      <c r="G5634" t="s">
        <v>145</v>
      </c>
      <c r="H5634" t="s">
        <v>47</v>
      </c>
      <c r="I5634" t="s">
        <v>129</v>
      </c>
      <c r="J5634" t="s">
        <v>130</v>
      </c>
      <c r="K5634" t="s">
        <v>131</v>
      </c>
      <c r="L5634" t="s">
        <v>16312</v>
      </c>
      <c r="M5634" t="s">
        <v>16313</v>
      </c>
      <c r="N5634">
        <v>1.698611111</v>
      </c>
      <c r="O5634">
        <v>1</v>
      </c>
      <c r="P5634">
        <v>423</v>
      </c>
      <c r="Q5634">
        <v>0</v>
      </c>
      <c r="R5634">
        <v>0</v>
      </c>
      <c r="S5634">
        <v>0</v>
      </c>
      <c r="T5634">
        <v>0</v>
      </c>
      <c r="U5634">
        <v>1.6986110000000001</v>
      </c>
      <c r="V5634">
        <v>718.51250000000005</v>
      </c>
      <c r="W5634">
        <v>0</v>
      </c>
      <c r="X5634">
        <v>0</v>
      </c>
      <c r="Y5634">
        <v>0</v>
      </c>
      <c r="Z5634">
        <v>0</v>
      </c>
    </row>
    <row r="5635" spans="1:26" x14ac:dyDescent="0.25">
      <c r="A5635">
        <v>2182941</v>
      </c>
      <c r="B5635">
        <v>1</v>
      </c>
      <c r="C5635" t="s">
        <v>76</v>
      </c>
      <c r="D5635" t="s">
        <v>79</v>
      </c>
      <c r="E5635" t="s">
        <v>143</v>
      </c>
      <c r="F5635" t="s">
        <v>16314</v>
      </c>
      <c r="G5635" t="s">
        <v>136</v>
      </c>
      <c r="H5635" t="s">
        <v>47</v>
      </c>
      <c r="I5635" t="s">
        <v>129</v>
      </c>
      <c r="J5635" t="s">
        <v>130</v>
      </c>
      <c r="K5635" t="s">
        <v>131</v>
      </c>
      <c r="L5635" t="s">
        <v>16315</v>
      </c>
      <c r="M5635" t="s">
        <v>16316</v>
      </c>
      <c r="N5635">
        <v>0.71972222200000002</v>
      </c>
      <c r="O5635">
        <v>1</v>
      </c>
      <c r="P5635">
        <v>736</v>
      </c>
      <c r="Q5635">
        <v>0</v>
      </c>
      <c r="R5635">
        <v>0</v>
      </c>
      <c r="S5635">
        <v>0</v>
      </c>
      <c r="T5635">
        <v>0</v>
      </c>
      <c r="U5635">
        <v>0.71972199999999997</v>
      </c>
      <c r="V5635">
        <v>529.71555499999999</v>
      </c>
      <c r="W5635">
        <v>0</v>
      </c>
      <c r="X5635">
        <v>0</v>
      </c>
      <c r="Y5635">
        <v>0</v>
      </c>
      <c r="Z5635">
        <v>0</v>
      </c>
    </row>
    <row r="5636" spans="1:26" x14ac:dyDescent="0.25">
      <c r="A5636">
        <v>2182942</v>
      </c>
      <c r="B5636">
        <v>1</v>
      </c>
      <c r="C5636" t="s">
        <v>76</v>
      </c>
      <c r="D5636" t="s">
        <v>99</v>
      </c>
      <c r="E5636" t="s">
        <v>181</v>
      </c>
      <c r="F5636" t="s">
        <v>16317</v>
      </c>
      <c r="G5636" t="s">
        <v>194</v>
      </c>
      <c r="H5636" t="s">
        <v>46</v>
      </c>
      <c r="I5636" t="s">
        <v>129</v>
      </c>
      <c r="J5636" t="s">
        <v>130</v>
      </c>
      <c r="K5636" t="s">
        <v>131</v>
      </c>
      <c r="L5636" t="s">
        <v>16318</v>
      </c>
      <c r="M5636" t="s">
        <v>16319</v>
      </c>
      <c r="N5636">
        <v>1.424722222</v>
      </c>
      <c r="O5636">
        <v>0</v>
      </c>
      <c r="P5636">
        <v>1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1.424722</v>
      </c>
      <c r="W5636">
        <v>0</v>
      </c>
      <c r="X5636">
        <v>0</v>
      </c>
      <c r="Y5636">
        <v>0</v>
      </c>
      <c r="Z5636">
        <v>0</v>
      </c>
    </row>
    <row r="5637" spans="1:26" x14ac:dyDescent="0.25">
      <c r="A5637">
        <v>2182944</v>
      </c>
      <c r="B5637">
        <v>1</v>
      </c>
      <c r="C5637" t="s">
        <v>76</v>
      </c>
      <c r="D5637" t="s">
        <v>83</v>
      </c>
      <c r="E5637" t="s">
        <v>181</v>
      </c>
      <c r="F5637" t="s">
        <v>16320</v>
      </c>
      <c r="G5637" t="s">
        <v>287</v>
      </c>
      <c r="H5637" t="s">
        <v>46</v>
      </c>
      <c r="I5637" t="s">
        <v>129</v>
      </c>
      <c r="J5637" t="s">
        <v>130</v>
      </c>
      <c r="K5637" t="s">
        <v>131</v>
      </c>
      <c r="L5637" t="s">
        <v>16321</v>
      </c>
      <c r="M5637" t="s">
        <v>16322</v>
      </c>
      <c r="N5637">
        <v>2.1866666659999998</v>
      </c>
      <c r="O5637">
        <v>0</v>
      </c>
      <c r="P5637">
        <v>5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10.933332999999999</v>
      </c>
      <c r="W5637">
        <v>0</v>
      </c>
      <c r="X5637">
        <v>0</v>
      </c>
      <c r="Y5637">
        <v>0</v>
      </c>
      <c r="Z5637">
        <v>0</v>
      </c>
    </row>
    <row r="5638" spans="1:26" x14ac:dyDescent="0.25">
      <c r="A5638">
        <v>2182949</v>
      </c>
      <c r="B5638">
        <v>1</v>
      </c>
      <c r="C5638" t="s">
        <v>76</v>
      </c>
      <c r="D5638" t="s">
        <v>90</v>
      </c>
      <c r="E5638" t="s">
        <v>181</v>
      </c>
      <c r="F5638" t="s">
        <v>16323</v>
      </c>
      <c r="G5638" t="s">
        <v>194</v>
      </c>
      <c r="H5638" t="s">
        <v>46</v>
      </c>
      <c r="I5638" t="s">
        <v>129</v>
      </c>
      <c r="J5638" t="s">
        <v>130</v>
      </c>
      <c r="K5638" t="s">
        <v>131</v>
      </c>
      <c r="L5638" t="s">
        <v>16324</v>
      </c>
      <c r="M5638" t="s">
        <v>16325</v>
      </c>
      <c r="N5638">
        <v>1.2480555550000001</v>
      </c>
      <c r="O5638">
        <v>0</v>
      </c>
      <c r="P5638">
        <v>1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1.2480560000000001</v>
      </c>
      <c r="W5638">
        <v>0</v>
      </c>
      <c r="X5638">
        <v>0</v>
      </c>
      <c r="Y5638">
        <v>0</v>
      </c>
      <c r="Z5638">
        <v>0</v>
      </c>
    </row>
    <row r="5639" spans="1:26" x14ac:dyDescent="0.25">
      <c r="A5639">
        <v>2182956</v>
      </c>
      <c r="B5639">
        <v>1</v>
      </c>
      <c r="C5639" t="s">
        <v>76</v>
      </c>
      <c r="D5639" t="s">
        <v>79</v>
      </c>
      <c r="E5639" t="s">
        <v>134</v>
      </c>
      <c r="F5639" t="s">
        <v>16326</v>
      </c>
      <c r="G5639" t="s">
        <v>145</v>
      </c>
      <c r="H5639" t="s">
        <v>47</v>
      </c>
      <c r="I5639" t="s">
        <v>129</v>
      </c>
      <c r="J5639" t="s">
        <v>130</v>
      </c>
      <c r="K5639" t="s">
        <v>131</v>
      </c>
      <c r="L5639" t="s">
        <v>16327</v>
      </c>
      <c r="M5639" t="s">
        <v>16328</v>
      </c>
      <c r="N5639">
        <v>0.88888888799999999</v>
      </c>
      <c r="O5639">
        <v>2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1.7777780000000001</v>
      </c>
      <c r="V5639">
        <v>0</v>
      </c>
      <c r="W5639">
        <v>0</v>
      </c>
      <c r="X5639">
        <v>0</v>
      </c>
      <c r="Y5639">
        <v>0</v>
      </c>
      <c r="Z5639">
        <v>0</v>
      </c>
    </row>
    <row r="5640" spans="1:26" x14ac:dyDescent="0.25">
      <c r="A5640">
        <v>2182955</v>
      </c>
      <c r="B5640">
        <v>1</v>
      </c>
      <c r="C5640" t="s">
        <v>76</v>
      </c>
      <c r="D5640" t="s">
        <v>88</v>
      </c>
      <c r="E5640" t="s">
        <v>126</v>
      </c>
      <c r="F5640" t="s">
        <v>16329</v>
      </c>
      <c r="G5640" t="s">
        <v>128</v>
      </c>
      <c r="H5640" t="s">
        <v>46</v>
      </c>
      <c r="I5640" t="s">
        <v>129</v>
      </c>
      <c r="J5640" t="s">
        <v>130</v>
      </c>
      <c r="K5640" t="s">
        <v>131</v>
      </c>
      <c r="L5640" t="s">
        <v>16330</v>
      </c>
      <c r="M5640" t="s">
        <v>16331</v>
      </c>
      <c r="N5640">
        <v>1.3491666659999999</v>
      </c>
      <c r="O5640">
        <v>0</v>
      </c>
      <c r="P5640">
        <v>65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87.695832999999993</v>
      </c>
      <c r="W5640">
        <v>0</v>
      </c>
      <c r="X5640">
        <v>0</v>
      </c>
      <c r="Y5640">
        <v>0</v>
      </c>
      <c r="Z5640">
        <v>0</v>
      </c>
    </row>
    <row r="5641" spans="1:26" x14ac:dyDescent="0.25">
      <c r="A5641">
        <v>2182951</v>
      </c>
      <c r="B5641">
        <v>1</v>
      </c>
      <c r="C5641" t="s">
        <v>76</v>
      </c>
      <c r="D5641" t="s">
        <v>90</v>
      </c>
      <c r="E5641" t="s">
        <v>126</v>
      </c>
      <c r="F5641" t="s">
        <v>16332</v>
      </c>
      <c r="G5641" t="s">
        <v>128</v>
      </c>
      <c r="H5641" t="s">
        <v>46</v>
      </c>
      <c r="I5641" t="s">
        <v>129</v>
      </c>
      <c r="J5641" t="s">
        <v>130</v>
      </c>
      <c r="K5641" t="s">
        <v>131</v>
      </c>
      <c r="L5641" t="s">
        <v>16333</v>
      </c>
      <c r="M5641" t="s">
        <v>16334</v>
      </c>
      <c r="N5641">
        <v>0.82888888800000005</v>
      </c>
      <c r="O5641">
        <v>0</v>
      </c>
      <c r="P5641">
        <v>192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159.14666600000001</v>
      </c>
      <c r="W5641">
        <v>0</v>
      </c>
      <c r="X5641">
        <v>0</v>
      </c>
      <c r="Y5641">
        <v>0</v>
      </c>
      <c r="Z5641">
        <v>0</v>
      </c>
    </row>
    <row r="5642" spans="1:26" x14ac:dyDescent="0.25">
      <c r="A5642">
        <v>2182959</v>
      </c>
      <c r="B5642">
        <v>1</v>
      </c>
      <c r="C5642" t="s">
        <v>76</v>
      </c>
      <c r="D5642" t="s">
        <v>107</v>
      </c>
      <c r="E5642" t="s">
        <v>161</v>
      </c>
      <c r="F5642" t="s">
        <v>16296</v>
      </c>
      <c r="G5642" t="s">
        <v>402</v>
      </c>
      <c r="H5642" t="s">
        <v>46</v>
      </c>
      <c r="I5642" t="s">
        <v>129</v>
      </c>
      <c r="J5642" t="s">
        <v>130</v>
      </c>
      <c r="K5642" t="s">
        <v>131</v>
      </c>
      <c r="L5642" t="s">
        <v>16335</v>
      </c>
      <c r="M5642" t="s">
        <v>16336</v>
      </c>
      <c r="N5642">
        <v>1.8461111109999999</v>
      </c>
      <c r="O5642">
        <v>1</v>
      </c>
      <c r="P5642">
        <v>128</v>
      </c>
      <c r="Q5642">
        <v>0</v>
      </c>
      <c r="R5642">
        <v>0</v>
      </c>
      <c r="S5642">
        <v>0</v>
      </c>
      <c r="T5642">
        <v>0</v>
      </c>
      <c r="U5642">
        <v>1.8461110000000001</v>
      </c>
      <c r="V5642">
        <v>236.302222</v>
      </c>
      <c r="W5642">
        <v>0</v>
      </c>
      <c r="X5642">
        <v>0</v>
      </c>
      <c r="Y5642">
        <v>0</v>
      </c>
      <c r="Z5642">
        <v>0</v>
      </c>
    </row>
    <row r="5643" spans="1:26" x14ac:dyDescent="0.25">
      <c r="A5643">
        <v>2182960</v>
      </c>
      <c r="B5643">
        <v>1</v>
      </c>
      <c r="C5643" t="s">
        <v>76</v>
      </c>
      <c r="D5643" t="s">
        <v>106</v>
      </c>
      <c r="E5643" t="s">
        <v>181</v>
      </c>
      <c r="F5643" t="s">
        <v>14267</v>
      </c>
      <c r="G5643" t="s">
        <v>183</v>
      </c>
      <c r="H5643" t="s">
        <v>46</v>
      </c>
      <c r="I5643" t="s">
        <v>129</v>
      </c>
      <c r="J5643" t="s">
        <v>130</v>
      </c>
      <c r="K5643" t="s">
        <v>131</v>
      </c>
      <c r="L5643" t="s">
        <v>16337</v>
      </c>
      <c r="M5643" t="s">
        <v>16338</v>
      </c>
      <c r="N5643">
        <v>2.4741666659999999</v>
      </c>
      <c r="O5643">
        <v>0</v>
      </c>
      <c r="P5643">
        <v>6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14.845000000000001</v>
      </c>
      <c r="W5643">
        <v>0</v>
      </c>
      <c r="X5643">
        <v>0</v>
      </c>
      <c r="Y5643">
        <v>0</v>
      </c>
      <c r="Z5643">
        <v>0</v>
      </c>
    </row>
    <row r="5644" spans="1:26" x14ac:dyDescent="0.25">
      <c r="A5644">
        <v>2182961</v>
      </c>
      <c r="B5644">
        <v>1</v>
      </c>
      <c r="C5644" t="s">
        <v>77</v>
      </c>
      <c r="D5644" t="s">
        <v>115</v>
      </c>
      <c r="E5644" t="s">
        <v>126</v>
      </c>
      <c r="F5644" t="s">
        <v>16339</v>
      </c>
      <c r="G5644" t="s">
        <v>128</v>
      </c>
      <c r="H5644" t="s">
        <v>46</v>
      </c>
      <c r="I5644" t="s">
        <v>129</v>
      </c>
      <c r="J5644" t="s">
        <v>130</v>
      </c>
      <c r="K5644" t="s">
        <v>131</v>
      </c>
      <c r="L5644" t="s">
        <v>16340</v>
      </c>
      <c r="M5644" t="s">
        <v>16341</v>
      </c>
      <c r="N5644">
        <v>1.8049999999999999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5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9.0250000000000004</v>
      </c>
    </row>
    <row r="5645" spans="1:26" x14ac:dyDescent="0.25">
      <c r="A5645">
        <v>2182971</v>
      </c>
      <c r="B5645">
        <v>1</v>
      </c>
      <c r="C5645" t="s">
        <v>76</v>
      </c>
      <c r="D5645" t="s">
        <v>93</v>
      </c>
      <c r="E5645" t="s">
        <v>181</v>
      </c>
      <c r="F5645" t="s">
        <v>16342</v>
      </c>
      <c r="G5645" t="s">
        <v>194</v>
      </c>
      <c r="H5645" t="s">
        <v>46</v>
      </c>
      <c r="I5645" t="s">
        <v>129</v>
      </c>
      <c r="J5645" t="s">
        <v>130</v>
      </c>
      <c r="K5645" t="s">
        <v>131</v>
      </c>
      <c r="L5645" t="s">
        <v>16343</v>
      </c>
      <c r="M5645" t="s">
        <v>16344</v>
      </c>
      <c r="N5645">
        <v>1.1883333330000001</v>
      </c>
      <c r="O5645">
        <v>0</v>
      </c>
      <c r="P5645">
        <v>1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1.1883330000000001</v>
      </c>
      <c r="W5645">
        <v>0</v>
      </c>
      <c r="X5645">
        <v>0</v>
      </c>
      <c r="Y5645">
        <v>0</v>
      </c>
      <c r="Z5645">
        <v>0</v>
      </c>
    </row>
    <row r="5646" spans="1:26" x14ac:dyDescent="0.25">
      <c r="A5646">
        <v>2182965</v>
      </c>
      <c r="B5646">
        <v>1</v>
      </c>
      <c r="C5646" t="s">
        <v>76</v>
      </c>
      <c r="D5646" t="s">
        <v>91</v>
      </c>
      <c r="E5646" t="s">
        <v>126</v>
      </c>
      <c r="F5646" t="s">
        <v>16345</v>
      </c>
      <c r="G5646" t="s">
        <v>128</v>
      </c>
      <c r="H5646" t="s">
        <v>46</v>
      </c>
      <c r="I5646" t="s">
        <v>129</v>
      </c>
      <c r="J5646" t="s">
        <v>130</v>
      </c>
      <c r="K5646" t="s">
        <v>131</v>
      </c>
      <c r="L5646" t="s">
        <v>16346</v>
      </c>
      <c r="M5646" t="s">
        <v>16347</v>
      </c>
      <c r="N5646">
        <v>1.197777777</v>
      </c>
      <c r="O5646">
        <v>0</v>
      </c>
      <c r="P5646">
        <v>261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312.62</v>
      </c>
      <c r="W5646">
        <v>0</v>
      </c>
      <c r="X5646">
        <v>0</v>
      </c>
      <c r="Y5646">
        <v>0</v>
      </c>
      <c r="Z5646">
        <v>0</v>
      </c>
    </row>
    <row r="5647" spans="1:26" x14ac:dyDescent="0.25">
      <c r="A5647">
        <v>2182966</v>
      </c>
      <c r="B5647">
        <v>1</v>
      </c>
      <c r="C5647" t="s">
        <v>77</v>
      </c>
      <c r="D5647" t="s">
        <v>111</v>
      </c>
      <c r="E5647" t="s">
        <v>143</v>
      </c>
      <c r="F5647" t="s">
        <v>16348</v>
      </c>
      <c r="G5647" t="s">
        <v>279</v>
      </c>
      <c r="H5647" t="s">
        <v>47</v>
      </c>
      <c r="I5647" t="s">
        <v>129</v>
      </c>
      <c r="J5647" t="s">
        <v>130</v>
      </c>
      <c r="K5647" t="s">
        <v>131</v>
      </c>
      <c r="L5647" t="s">
        <v>16349</v>
      </c>
      <c r="M5647" t="s">
        <v>16350</v>
      </c>
      <c r="N5647">
        <v>2.7561111110000001</v>
      </c>
      <c r="O5647">
        <v>0</v>
      </c>
      <c r="P5647">
        <v>0</v>
      </c>
      <c r="Q5647">
        <v>1</v>
      </c>
      <c r="R5647">
        <v>45</v>
      </c>
      <c r="S5647">
        <v>0</v>
      </c>
      <c r="T5647">
        <v>0</v>
      </c>
      <c r="U5647">
        <v>0</v>
      </c>
      <c r="V5647">
        <v>0</v>
      </c>
      <c r="W5647">
        <v>2.7561110000000002</v>
      </c>
      <c r="X5647">
        <v>124.02500000000001</v>
      </c>
      <c r="Y5647">
        <v>0</v>
      </c>
      <c r="Z5647">
        <v>0</v>
      </c>
    </row>
    <row r="5648" spans="1:26" x14ac:dyDescent="0.25">
      <c r="A5648">
        <v>2182970</v>
      </c>
      <c r="B5648">
        <v>1</v>
      </c>
      <c r="C5648" t="s">
        <v>76</v>
      </c>
      <c r="D5648" t="s">
        <v>101</v>
      </c>
      <c r="E5648" t="s">
        <v>181</v>
      </c>
      <c r="F5648" t="s">
        <v>16351</v>
      </c>
      <c r="G5648" t="s">
        <v>287</v>
      </c>
      <c r="H5648" t="s">
        <v>46</v>
      </c>
      <c r="I5648" t="s">
        <v>129</v>
      </c>
      <c r="J5648" t="s">
        <v>130</v>
      </c>
      <c r="K5648" t="s">
        <v>131</v>
      </c>
      <c r="L5648" t="s">
        <v>16352</v>
      </c>
      <c r="M5648" t="s">
        <v>16353</v>
      </c>
      <c r="N5648">
        <v>1.7575000000000001</v>
      </c>
      <c r="O5648">
        <v>0</v>
      </c>
      <c r="P5648">
        <v>78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137.08500000000001</v>
      </c>
      <c r="W5648">
        <v>0</v>
      </c>
      <c r="X5648">
        <v>0</v>
      </c>
      <c r="Y5648">
        <v>0</v>
      </c>
      <c r="Z5648">
        <v>0</v>
      </c>
    </row>
    <row r="5649" spans="1:26" x14ac:dyDescent="0.25">
      <c r="A5649">
        <v>2182964</v>
      </c>
      <c r="B5649">
        <v>1</v>
      </c>
      <c r="C5649" t="s">
        <v>76</v>
      </c>
      <c r="D5649" t="s">
        <v>80</v>
      </c>
      <c r="E5649" t="s">
        <v>181</v>
      </c>
      <c r="F5649" t="s">
        <v>16354</v>
      </c>
      <c r="G5649" t="s">
        <v>163</v>
      </c>
      <c r="H5649" t="s">
        <v>46</v>
      </c>
      <c r="I5649" t="s">
        <v>129</v>
      </c>
      <c r="J5649" t="s">
        <v>130</v>
      </c>
      <c r="K5649" t="s">
        <v>131</v>
      </c>
      <c r="L5649" t="s">
        <v>16355</v>
      </c>
      <c r="M5649" t="s">
        <v>16356</v>
      </c>
      <c r="N5649">
        <v>0.76472222199999995</v>
      </c>
      <c r="O5649">
        <v>0</v>
      </c>
      <c r="P5649">
        <v>9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6.8825000000000003</v>
      </c>
      <c r="W5649">
        <v>0</v>
      </c>
      <c r="X5649">
        <v>0</v>
      </c>
      <c r="Y5649">
        <v>0</v>
      </c>
      <c r="Z5649">
        <v>0</v>
      </c>
    </row>
    <row r="5650" spans="1:26" x14ac:dyDescent="0.25">
      <c r="A5650">
        <v>2182978</v>
      </c>
      <c r="B5650">
        <v>1</v>
      </c>
      <c r="C5650" t="s">
        <v>76</v>
      </c>
      <c r="D5650" t="s">
        <v>90</v>
      </c>
      <c r="E5650" t="s">
        <v>181</v>
      </c>
      <c r="F5650" t="s">
        <v>16357</v>
      </c>
      <c r="G5650" t="s">
        <v>287</v>
      </c>
      <c r="H5650" t="s">
        <v>46</v>
      </c>
      <c r="I5650" t="s">
        <v>129</v>
      </c>
      <c r="J5650" t="s">
        <v>130</v>
      </c>
      <c r="K5650" t="s">
        <v>131</v>
      </c>
      <c r="L5650" t="s">
        <v>16358</v>
      </c>
      <c r="M5650" t="s">
        <v>16359</v>
      </c>
      <c r="N5650">
        <v>1.255833333</v>
      </c>
      <c r="O5650">
        <v>0</v>
      </c>
      <c r="P5650">
        <v>11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13.814166999999999</v>
      </c>
      <c r="W5650">
        <v>0</v>
      </c>
      <c r="X5650">
        <v>0</v>
      </c>
      <c r="Y5650">
        <v>0</v>
      </c>
      <c r="Z5650">
        <v>0</v>
      </c>
    </row>
    <row r="5651" spans="1:26" x14ac:dyDescent="0.25">
      <c r="A5651">
        <v>2182968</v>
      </c>
      <c r="B5651">
        <v>1</v>
      </c>
      <c r="C5651" t="s">
        <v>76</v>
      </c>
      <c r="D5651" t="s">
        <v>103</v>
      </c>
      <c r="E5651" t="s">
        <v>126</v>
      </c>
      <c r="F5651" t="s">
        <v>1360</v>
      </c>
      <c r="G5651" t="s">
        <v>128</v>
      </c>
      <c r="H5651" t="s">
        <v>46</v>
      </c>
      <c r="I5651" t="s">
        <v>129</v>
      </c>
      <c r="J5651" t="s">
        <v>130</v>
      </c>
      <c r="K5651" t="s">
        <v>131</v>
      </c>
      <c r="L5651" t="s">
        <v>16360</v>
      </c>
      <c r="M5651" t="s">
        <v>16361</v>
      </c>
      <c r="N5651">
        <v>0.755833333</v>
      </c>
      <c r="O5651">
        <v>0</v>
      </c>
      <c r="P5651">
        <v>0</v>
      </c>
      <c r="Q5651">
        <v>0</v>
      </c>
      <c r="R5651">
        <v>60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45.35</v>
      </c>
      <c r="Y5651">
        <v>0</v>
      </c>
      <c r="Z5651">
        <v>0</v>
      </c>
    </row>
    <row r="5652" spans="1:26" x14ac:dyDescent="0.25">
      <c r="A5652">
        <v>2182980</v>
      </c>
      <c r="B5652">
        <v>1</v>
      </c>
      <c r="C5652" t="s">
        <v>76</v>
      </c>
      <c r="D5652" t="s">
        <v>96</v>
      </c>
      <c r="E5652" t="s">
        <v>126</v>
      </c>
      <c r="F5652" t="s">
        <v>16362</v>
      </c>
      <c r="G5652" t="s">
        <v>152</v>
      </c>
      <c r="H5652" t="s">
        <v>46</v>
      </c>
      <c r="I5652" t="s">
        <v>129</v>
      </c>
      <c r="J5652" t="s">
        <v>130</v>
      </c>
      <c r="K5652" t="s">
        <v>131</v>
      </c>
      <c r="L5652" t="s">
        <v>16363</v>
      </c>
      <c r="M5652" t="s">
        <v>16364</v>
      </c>
      <c r="N5652">
        <v>3.3147222219999999</v>
      </c>
      <c r="O5652">
        <v>0</v>
      </c>
      <c r="P5652">
        <v>57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188.939167</v>
      </c>
      <c r="W5652">
        <v>0</v>
      </c>
      <c r="X5652">
        <v>0</v>
      </c>
      <c r="Y5652">
        <v>0</v>
      </c>
      <c r="Z5652">
        <v>0</v>
      </c>
    </row>
    <row r="5653" spans="1:26" x14ac:dyDescent="0.25">
      <c r="A5653">
        <v>2182982</v>
      </c>
      <c r="B5653">
        <v>1</v>
      </c>
      <c r="C5653" t="s">
        <v>77</v>
      </c>
      <c r="D5653" t="s">
        <v>116</v>
      </c>
      <c r="E5653" t="s">
        <v>126</v>
      </c>
      <c r="F5653" t="s">
        <v>16365</v>
      </c>
      <c r="G5653" t="s">
        <v>128</v>
      </c>
      <c r="H5653" t="s">
        <v>46</v>
      </c>
      <c r="I5653" t="s">
        <v>129</v>
      </c>
      <c r="J5653" t="s">
        <v>130</v>
      </c>
      <c r="K5653" t="s">
        <v>131</v>
      </c>
      <c r="L5653" t="s">
        <v>16366</v>
      </c>
      <c r="M5653" t="s">
        <v>16367</v>
      </c>
      <c r="N5653">
        <v>2.7013888879999999</v>
      </c>
      <c r="O5653">
        <v>0</v>
      </c>
      <c r="P5653">
        <v>62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167.48611099999999</v>
      </c>
      <c r="W5653">
        <v>0</v>
      </c>
      <c r="X5653">
        <v>0</v>
      </c>
      <c r="Y5653">
        <v>0</v>
      </c>
      <c r="Z5653">
        <v>0</v>
      </c>
    </row>
    <row r="5654" spans="1:26" x14ac:dyDescent="0.25">
      <c r="A5654">
        <v>2182981</v>
      </c>
      <c r="B5654">
        <v>1</v>
      </c>
      <c r="C5654" t="s">
        <v>76</v>
      </c>
      <c r="D5654" t="s">
        <v>107</v>
      </c>
      <c r="E5654" t="s">
        <v>181</v>
      </c>
      <c r="F5654" t="s">
        <v>16368</v>
      </c>
      <c r="G5654" t="s">
        <v>287</v>
      </c>
      <c r="H5654" t="s">
        <v>46</v>
      </c>
      <c r="I5654" t="s">
        <v>129</v>
      </c>
      <c r="J5654" t="s">
        <v>130</v>
      </c>
      <c r="K5654" t="s">
        <v>131</v>
      </c>
      <c r="L5654" t="s">
        <v>16369</v>
      </c>
      <c r="M5654" t="s">
        <v>16370</v>
      </c>
      <c r="N5654">
        <v>1.214444444</v>
      </c>
      <c r="O5654">
        <v>0</v>
      </c>
      <c r="P5654">
        <v>1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1.2144440000000001</v>
      </c>
      <c r="W5654">
        <v>0</v>
      </c>
      <c r="X5654">
        <v>0</v>
      </c>
      <c r="Y5654">
        <v>0</v>
      </c>
      <c r="Z5654">
        <v>0</v>
      </c>
    </row>
    <row r="5655" spans="1:26" x14ac:dyDescent="0.25">
      <c r="A5655">
        <v>2182990</v>
      </c>
      <c r="B5655">
        <v>1</v>
      </c>
      <c r="C5655" t="s">
        <v>76</v>
      </c>
      <c r="D5655" t="s">
        <v>84</v>
      </c>
      <c r="E5655" t="s">
        <v>143</v>
      </c>
      <c r="F5655" t="s">
        <v>13405</v>
      </c>
      <c r="G5655" t="s">
        <v>448</v>
      </c>
      <c r="H5655" t="s">
        <v>47</v>
      </c>
      <c r="I5655" t="s">
        <v>129</v>
      </c>
      <c r="J5655" t="s">
        <v>130</v>
      </c>
      <c r="K5655" t="s">
        <v>131</v>
      </c>
      <c r="L5655" t="s">
        <v>16371</v>
      </c>
      <c r="M5655" t="s">
        <v>16372</v>
      </c>
      <c r="N5655">
        <v>2.8586111110000001</v>
      </c>
      <c r="O5655">
        <v>1</v>
      </c>
      <c r="P5655">
        <v>37</v>
      </c>
      <c r="Q5655">
        <v>0</v>
      </c>
      <c r="R5655">
        <v>0</v>
      </c>
      <c r="S5655">
        <v>0</v>
      </c>
      <c r="T5655">
        <v>0</v>
      </c>
      <c r="U5655">
        <v>2.8586109999999998</v>
      </c>
      <c r="V5655">
        <v>105.76861100000001</v>
      </c>
      <c r="W5655">
        <v>0</v>
      </c>
      <c r="X5655">
        <v>0</v>
      </c>
      <c r="Y5655">
        <v>0</v>
      </c>
      <c r="Z5655">
        <v>0</v>
      </c>
    </row>
    <row r="5656" spans="1:26" x14ac:dyDescent="0.25">
      <c r="A5656">
        <v>2182986</v>
      </c>
      <c r="B5656">
        <v>1</v>
      </c>
      <c r="C5656" t="s">
        <v>76</v>
      </c>
      <c r="D5656" t="s">
        <v>92</v>
      </c>
      <c r="E5656" t="s">
        <v>143</v>
      </c>
      <c r="F5656" t="s">
        <v>16373</v>
      </c>
      <c r="G5656" t="s">
        <v>145</v>
      </c>
      <c r="H5656" t="s">
        <v>47</v>
      </c>
      <c r="I5656" t="s">
        <v>129</v>
      </c>
      <c r="J5656" t="s">
        <v>130</v>
      </c>
      <c r="K5656" t="s">
        <v>131</v>
      </c>
      <c r="L5656" t="s">
        <v>16374</v>
      </c>
      <c r="M5656" t="s">
        <v>16375</v>
      </c>
      <c r="N5656">
        <v>1.059722222</v>
      </c>
      <c r="O5656">
        <v>0</v>
      </c>
      <c r="P5656">
        <v>0</v>
      </c>
      <c r="Q5656">
        <v>1</v>
      </c>
      <c r="R5656">
        <v>30</v>
      </c>
      <c r="S5656">
        <v>0</v>
      </c>
      <c r="T5656">
        <v>0</v>
      </c>
      <c r="U5656">
        <v>0</v>
      </c>
      <c r="V5656">
        <v>0</v>
      </c>
      <c r="W5656">
        <v>1.0597220000000001</v>
      </c>
      <c r="X5656">
        <v>31.791667</v>
      </c>
      <c r="Y5656">
        <v>0</v>
      </c>
      <c r="Z5656">
        <v>0</v>
      </c>
    </row>
    <row r="5657" spans="1:26" x14ac:dyDescent="0.25">
      <c r="A5657">
        <v>2182991</v>
      </c>
      <c r="B5657">
        <v>1</v>
      </c>
      <c r="C5657" t="s">
        <v>76</v>
      </c>
      <c r="D5657" t="s">
        <v>84</v>
      </c>
      <c r="E5657" t="s">
        <v>181</v>
      </c>
      <c r="F5657" t="s">
        <v>16096</v>
      </c>
      <c r="G5657" t="s">
        <v>128</v>
      </c>
      <c r="H5657" t="s">
        <v>46</v>
      </c>
      <c r="I5657" t="s">
        <v>129</v>
      </c>
      <c r="J5657" t="s">
        <v>130</v>
      </c>
      <c r="K5657" t="s">
        <v>131</v>
      </c>
      <c r="L5657" t="s">
        <v>16376</v>
      </c>
      <c r="M5657" t="s">
        <v>16377</v>
      </c>
      <c r="N5657">
        <v>4.4363888879999998</v>
      </c>
      <c r="O5657">
        <v>0</v>
      </c>
      <c r="P5657">
        <v>60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266.183333</v>
      </c>
      <c r="W5657">
        <v>0</v>
      </c>
      <c r="X5657">
        <v>0</v>
      </c>
      <c r="Y5657">
        <v>0</v>
      </c>
      <c r="Z5657">
        <v>0</v>
      </c>
    </row>
    <row r="5658" spans="1:26" x14ac:dyDescent="0.25">
      <c r="A5658">
        <v>2182994</v>
      </c>
      <c r="B5658">
        <v>1</v>
      </c>
      <c r="C5658" t="s">
        <v>76</v>
      </c>
      <c r="D5658" t="s">
        <v>86</v>
      </c>
      <c r="E5658" t="s">
        <v>181</v>
      </c>
      <c r="F5658" t="s">
        <v>16378</v>
      </c>
      <c r="G5658" t="s">
        <v>194</v>
      </c>
      <c r="H5658" t="s">
        <v>46</v>
      </c>
      <c r="I5658" t="s">
        <v>129</v>
      </c>
      <c r="J5658" t="s">
        <v>130</v>
      </c>
      <c r="K5658" t="s">
        <v>131</v>
      </c>
      <c r="L5658" t="s">
        <v>16379</v>
      </c>
      <c r="M5658" t="s">
        <v>16380</v>
      </c>
      <c r="N5658">
        <v>3.8061111109999999</v>
      </c>
      <c r="O5658">
        <v>0</v>
      </c>
      <c r="P5658">
        <v>4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15.224444</v>
      </c>
      <c r="W5658">
        <v>0</v>
      </c>
      <c r="X5658">
        <v>0</v>
      </c>
      <c r="Y5658">
        <v>0</v>
      </c>
      <c r="Z5658">
        <v>0</v>
      </c>
    </row>
    <row r="5659" spans="1:26" x14ac:dyDescent="0.25">
      <c r="A5659">
        <v>2182995</v>
      </c>
      <c r="B5659">
        <v>1</v>
      </c>
      <c r="C5659" t="s">
        <v>76</v>
      </c>
      <c r="D5659" t="s">
        <v>92</v>
      </c>
      <c r="E5659" t="s">
        <v>134</v>
      </c>
      <c r="F5659" t="s">
        <v>6298</v>
      </c>
      <c r="G5659" t="s">
        <v>201</v>
      </c>
      <c r="H5659" t="s">
        <v>47</v>
      </c>
      <c r="I5659" t="s">
        <v>129</v>
      </c>
      <c r="J5659" t="s">
        <v>130</v>
      </c>
      <c r="K5659" t="s">
        <v>131</v>
      </c>
      <c r="L5659" t="s">
        <v>16381</v>
      </c>
      <c r="M5659" t="s">
        <v>16382</v>
      </c>
      <c r="N5659">
        <v>0.49277777699999997</v>
      </c>
      <c r="O5659">
        <v>0</v>
      </c>
      <c r="P5659">
        <v>3</v>
      </c>
      <c r="Q5659">
        <v>17</v>
      </c>
      <c r="R5659">
        <v>327</v>
      </c>
      <c r="S5659">
        <v>0</v>
      </c>
      <c r="T5659">
        <v>0</v>
      </c>
      <c r="U5659">
        <v>0</v>
      </c>
      <c r="V5659">
        <v>1.4783329999999999</v>
      </c>
      <c r="W5659">
        <v>8.3772219999999997</v>
      </c>
      <c r="X5659">
        <v>161.13833299999999</v>
      </c>
      <c r="Y5659">
        <v>0</v>
      </c>
      <c r="Z5659">
        <v>0</v>
      </c>
    </row>
    <row r="5660" spans="1:26" x14ac:dyDescent="0.25">
      <c r="A5660">
        <v>2182997</v>
      </c>
      <c r="B5660">
        <v>1</v>
      </c>
      <c r="C5660" t="s">
        <v>76</v>
      </c>
      <c r="D5660" t="s">
        <v>86</v>
      </c>
      <c r="E5660" t="s">
        <v>181</v>
      </c>
      <c r="F5660" t="s">
        <v>16383</v>
      </c>
      <c r="G5660" t="s">
        <v>183</v>
      </c>
      <c r="H5660" t="s">
        <v>46</v>
      </c>
      <c r="I5660" t="s">
        <v>129</v>
      </c>
      <c r="J5660" t="s">
        <v>130</v>
      </c>
      <c r="K5660" t="s">
        <v>131</v>
      </c>
      <c r="L5660" t="s">
        <v>16384</v>
      </c>
      <c r="M5660" t="s">
        <v>16385</v>
      </c>
      <c r="N5660">
        <v>0.96583333299999996</v>
      </c>
      <c r="O5660">
        <v>0</v>
      </c>
      <c r="P5660">
        <v>17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16.419167000000002</v>
      </c>
      <c r="W5660">
        <v>0</v>
      </c>
      <c r="X5660">
        <v>0</v>
      </c>
      <c r="Y5660">
        <v>0</v>
      </c>
      <c r="Z5660">
        <v>0</v>
      </c>
    </row>
    <row r="5661" spans="1:26" x14ac:dyDescent="0.25">
      <c r="A5661">
        <v>2183000</v>
      </c>
      <c r="B5661">
        <v>1</v>
      </c>
      <c r="C5661" t="s">
        <v>76</v>
      </c>
      <c r="D5661" t="s">
        <v>99</v>
      </c>
      <c r="E5661" t="s">
        <v>143</v>
      </c>
      <c r="F5661" t="s">
        <v>16386</v>
      </c>
      <c r="G5661" t="s">
        <v>279</v>
      </c>
      <c r="H5661" t="s">
        <v>47</v>
      </c>
      <c r="I5661" t="s">
        <v>129</v>
      </c>
      <c r="J5661" t="s">
        <v>130</v>
      </c>
      <c r="K5661" t="s">
        <v>131</v>
      </c>
      <c r="L5661" t="s">
        <v>16387</v>
      </c>
      <c r="M5661" t="s">
        <v>16388</v>
      </c>
      <c r="N5661">
        <v>0.78333333299999997</v>
      </c>
      <c r="O5661">
        <v>1</v>
      </c>
      <c r="P5661">
        <v>45</v>
      </c>
      <c r="Q5661">
        <v>0</v>
      </c>
      <c r="R5661">
        <v>0</v>
      </c>
      <c r="S5661">
        <v>0</v>
      </c>
      <c r="T5661">
        <v>0</v>
      </c>
      <c r="U5661">
        <v>0.78333299999999995</v>
      </c>
      <c r="V5661">
        <v>35.25</v>
      </c>
      <c r="W5661">
        <v>0</v>
      </c>
      <c r="X5661">
        <v>0</v>
      </c>
      <c r="Y5661">
        <v>0</v>
      </c>
      <c r="Z5661">
        <v>0</v>
      </c>
    </row>
    <row r="5662" spans="1:26" x14ac:dyDescent="0.25">
      <c r="A5662">
        <v>2183001</v>
      </c>
      <c r="B5662">
        <v>1</v>
      </c>
      <c r="C5662" t="s">
        <v>76</v>
      </c>
      <c r="D5662" t="s">
        <v>96</v>
      </c>
      <c r="E5662" t="s">
        <v>181</v>
      </c>
      <c r="F5662" t="s">
        <v>16389</v>
      </c>
      <c r="G5662" t="s">
        <v>194</v>
      </c>
      <c r="H5662" t="s">
        <v>46</v>
      </c>
      <c r="I5662" t="s">
        <v>129</v>
      </c>
      <c r="J5662" t="s">
        <v>130</v>
      </c>
      <c r="K5662" t="s">
        <v>131</v>
      </c>
      <c r="L5662" t="s">
        <v>16390</v>
      </c>
      <c r="M5662" t="s">
        <v>16391</v>
      </c>
      <c r="N5662">
        <v>0.830555555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0.83055599999999996</v>
      </c>
      <c r="W5662">
        <v>0</v>
      </c>
      <c r="X5662">
        <v>0</v>
      </c>
      <c r="Y5662">
        <v>0</v>
      </c>
      <c r="Z5662">
        <v>0</v>
      </c>
    </row>
    <row r="5663" spans="1:26" x14ac:dyDescent="0.25">
      <c r="A5663">
        <v>2183002</v>
      </c>
      <c r="B5663">
        <v>1</v>
      </c>
      <c r="C5663" t="s">
        <v>76</v>
      </c>
      <c r="D5663" t="s">
        <v>93</v>
      </c>
      <c r="E5663" t="s">
        <v>181</v>
      </c>
      <c r="F5663" t="s">
        <v>16392</v>
      </c>
      <c r="G5663" t="s">
        <v>183</v>
      </c>
      <c r="H5663" t="s">
        <v>46</v>
      </c>
      <c r="I5663" t="s">
        <v>129</v>
      </c>
      <c r="J5663" t="s">
        <v>130</v>
      </c>
      <c r="K5663" t="s">
        <v>131</v>
      </c>
      <c r="L5663" t="s">
        <v>16393</v>
      </c>
      <c r="M5663" t="s">
        <v>16394</v>
      </c>
      <c r="N5663">
        <v>1.0466666659999999</v>
      </c>
      <c r="O5663">
        <v>0</v>
      </c>
      <c r="P5663">
        <v>1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1.046667</v>
      </c>
      <c r="W5663">
        <v>0</v>
      </c>
      <c r="X5663">
        <v>0</v>
      </c>
      <c r="Y5663">
        <v>0</v>
      </c>
      <c r="Z5663">
        <v>0</v>
      </c>
    </row>
    <row r="5664" spans="1:26" x14ac:dyDescent="0.25">
      <c r="A5664">
        <v>2183003</v>
      </c>
      <c r="B5664">
        <v>1</v>
      </c>
      <c r="C5664" t="s">
        <v>76</v>
      </c>
      <c r="D5664" t="s">
        <v>106</v>
      </c>
      <c r="E5664" t="s">
        <v>126</v>
      </c>
      <c r="F5664" t="s">
        <v>16395</v>
      </c>
      <c r="G5664" t="s">
        <v>640</v>
      </c>
      <c r="H5664" t="s">
        <v>46</v>
      </c>
      <c r="I5664" t="s">
        <v>129</v>
      </c>
      <c r="J5664" t="s">
        <v>130</v>
      </c>
      <c r="K5664" t="s">
        <v>131</v>
      </c>
      <c r="L5664" t="s">
        <v>16396</v>
      </c>
      <c r="M5664" t="s">
        <v>16397</v>
      </c>
      <c r="N5664">
        <v>3.074166666</v>
      </c>
      <c r="O5664">
        <v>0</v>
      </c>
      <c r="P5664">
        <v>28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86.076667</v>
      </c>
      <c r="W5664">
        <v>0</v>
      </c>
      <c r="X5664">
        <v>0</v>
      </c>
      <c r="Y5664">
        <v>0</v>
      </c>
      <c r="Z5664">
        <v>0</v>
      </c>
    </row>
    <row r="5665" spans="1:26" x14ac:dyDescent="0.25">
      <c r="A5665">
        <v>2183006</v>
      </c>
      <c r="B5665">
        <v>1</v>
      </c>
      <c r="C5665" t="s">
        <v>77</v>
      </c>
      <c r="D5665" t="s">
        <v>111</v>
      </c>
      <c r="E5665" t="s">
        <v>126</v>
      </c>
      <c r="F5665" t="s">
        <v>16398</v>
      </c>
      <c r="G5665" t="s">
        <v>128</v>
      </c>
      <c r="H5665" t="s">
        <v>46</v>
      </c>
      <c r="I5665" t="s">
        <v>129</v>
      </c>
      <c r="J5665" t="s">
        <v>130</v>
      </c>
      <c r="K5665" t="s">
        <v>131</v>
      </c>
      <c r="L5665" t="s">
        <v>16399</v>
      </c>
      <c r="M5665" t="s">
        <v>16400</v>
      </c>
      <c r="N5665">
        <v>1.8833333329999999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8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15.066667000000001</v>
      </c>
    </row>
    <row r="5666" spans="1:26" x14ac:dyDescent="0.25">
      <c r="A5666">
        <v>2183007</v>
      </c>
      <c r="B5666">
        <v>1</v>
      </c>
      <c r="C5666" t="s">
        <v>76</v>
      </c>
      <c r="D5666" t="s">
        <v>86</v>
      </c>
      <c r="E5666" t="s">
        <v>181</v>
      </c>
      <c r="F5666" t="s">
        <v>16401</v>
      </c>
      <c r="G5666" t="s">
        <v>194</v>
      </c>
      <c r="H5666" t="s">
        <v>46</v>
      </c>
      <c r="I5666" t="s">
        <v>129</v>
      </c>
      <c r="J5666" t="s">
        <v>130</v>
      </c>
      <c r="K5666" t="s">
        <v>131</v>
      </c>
      <c r="L5666" t="s">
        <v>16402</v>
      </c>
      <c r="M5666" t="s">
        <v>16403</v>
      </c>
      <c r="N5666">
        <v>3.3272222220000001</v>
      </c>
      <c r="O5666">
        <v>0</v>
      </c>
      <c r="P5666">
        <v>2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6.6544439999999998</v>
      </c>
      <c r="W5666">
        <v>0</v>
      </c>
      <c r="X5666">
        <v>0</v>
      </c>
      <c r="Y5666">
        <v>0</v>
      </c>
      <c r="Z5666">
        <v>0</v>
      </c>
    </row>
    <row r="5667" spans="1:26" x14ac:dyDescent="0.25">
      <c r="A5667">
        <v>2183009</v>
      </c>
      <c r="B5667">
        <v>1</v>
      </c>
      <c r="C5667" t="s">
        <v>76</v>
      </c>
      <c r="D5667" t="s">
        <v>78</v>
      </c>
      <c r="E5667" t="s">
        <v>181</v>
      </c>
      <c r="F5667" t="s">
        <v>15786</v>
      </c>
      <c r="G5667" t="s">
        <v>183</v>
      </c>
      <c r="H5667" t="s">
        <v>46</v>
      </c>
      <c r="I5667" t="s">
        <v>129</v>
      </c>
      <c r="J5667" t="s">
        <v>130</v>
      </c>
      <c r="K5667" t="s">
        <v>131</v>
      </c>
      <c r="L5667" t="s">
        <v>16404</v>
      </c>
      <c r="M5667" t="s">
        <v>16405</v>
      </c>
      <c r="N5667">
        <v>2.9277777770000002</v>
      </c>
      <c r="O5667">
        <v>0</v>
      </c>
      <c r="P5667">
        <v>1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2.927778</v>
      </c>
      <c r="W5667">
        <v>0</v>
      </c>
      <c r="X5667">
        <v>0</v>
      </c>
      <c r="Y5667">
        <v>0</v>
      </c>
      <c r="Z5667">
        <v>0</v>
      </c>
    </row>
    <row r="5668" spans="1:26" x14ac:dyDescent="0.25">
      <c r="A5668">
        <v>2183011</v>
      </c>
      <c r="B5668">
        <v>1</v>
      </c>
      <c r="C5668" t="s">
        <v>76</v>
      </c>
      <c r="D5668" t="s">
        <v>93</v>
      </c>
      <c r="E5668" t="s">
        <v>126</v>
      </c>
      <c r="F5668" t="s">
        <v>16406</v>
      </c>
      <c r="G5668" t="s">
        <v>140</v>
      </c>
      <c r="H5668" t="s">
        <v>46</v>
      </c>
      <c r="I5668" t="s">
        <v>129</v>
      </c>
      <c r="J5668" t="s">
        <v>130</v>
      </c>
      <c r="K5668" t="s">
        <v>131</v>
      </c>
      <c r="L5668" t="s">
        <v>16407</v>
      </c>
      <c r="M5668" t="s">
        <v>16408</v>
      </c>
      <c r="N5668">
        <v>1.485833333</v>
      </c>
      <c r="O5668">
        <v>0</v>
      </c>
      <c r="P5668">
        <v>18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26.745000000000001</v>
      </c>
      <c r="W5668">
        <v>0</v>
      </c>
      <c r="X5668">
        <v>0</v>
      </c>
      <c r="Y5668">
        <v>0</v>
      </c>
      <c r="Z5668">
        <v>0</v>
      </c>
    </row>
    <row r="5669" spans="1:26" x14ac:dyDescent="0.25">
      <c r="A5669">
        <v>2183019</v>
      </c>
      <c r="B5669">
        <v>1</v>
      </c>
      <c r="C5669" t="s">
        <v>76</v>
      </c>
      <c r="D5669" t="s">
        <v>84</v>
      </c>
      <c r="E5669" t="s">
        <v>126</v>
      </c>
      <c r="F5669" t="s">
        <v>16409</v>
      </c>
      <c r="G5669" t="s">
        <v>128</v>
      </c>
      <c r="H5669" t="s">
        <v>46</v>
      </c>
      <c r="I5669" t="s">
        <v>129</v>
      </c>
      <c r="J5669" t="s">
        <v>130</v>
      </c>
      <c r="K5669" t="s">
        <v>131</v>
      </c>
      <c r="L5669" t="s">
        <v>16410</v>
      </c>
      <c r="M5669" t="s">
        <v>16411</v>
      </c>
      <c r="N5669">
        <v>3.2319444439999998</v>
      </c>
      <c r="O5669">
        <v>0</v>
      </c>
      <c r="P5669">
        <v>276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892.01666699999998</v>
      </c>
      <c r="W5669">
        <v>0</v>
      </c>
      <c r="X5669">
        <v>0</v>
      </c>
      <c r="Y5669">
        <v>0</v>
      </c>
      <c r="Z5669">
        <v>0</v>
      </c>
    </row>
    <row r="5670" spans="1:26" x14ac:dyDescent="0.25">
      <c r="A5670">
        <v>2183013</v>
      </c>
      <c r="B5670">
        <v>1</v>
      </c>
      <c r="C5670" t="s">
        <v>76</v>
      </c>
      <c r="D5670" t="s">
        <v>107</v>
      </c>
      <c r="E5670" t="s">
        <v>161</v>
      </c>
      <c r="F5670" t="s">
        <v>16296</v>
      </c>
      <c r="G5670" t="s">
        <v>402</v>
      </c>
      <c r="H5670" t="s">
        <v>46</v>
      </c>
      <c r="I5670" t="s">
        <v>129</v>
      </c>
      <c r="J5670" t="s">
        <v>130</v>
      </c>
      <c r="K5670" t="s">
        <v>131</v>
      </c>
      <c r="L5670" t="s">
        <v>16412</v>
      </c>
      <c r="M5670" t="s">
        <v>16413</v>
      </c>
      <c r="N5670">
        <v>5.03</v>
      </c>
      <c r="O5670">
        <v>1</v>
      </c>
      <c r="P5670">
        <v>128</v>
      </c>
      <c r="Q5670">
        <v>0</v>
      </c>
      <c r="R5670">
        <v>0</v>
      </c>
      <c r="S5670">
        <v>0</v>
      </c>
      <c r="T5670">
        <v>0</v>
      </c>
      <c r="U5670">
        <v>5.03</v>
      </c>
      <c r="V5670">
        <v>643.84</v>
      </c>
      <c r="W5670">
        <v>0</v>
      </c>
      <c r="X5670">
        <v>0</v>
      </c>
      <c r="Y5670">
        <v>0</v>
      </c>
      <c r="Z5670">
        <v>0</v>
      </c>
    </row>
    <row r="5671" spans="1:26" x14ac:dyDescent="0.25">
      <c r="A5671">
        <v>2183014</v>
      </c>
      <c r="B5671">
        <v>1</v>
      </c>
      <c r="C5671" t="s">
        <v>77</v>
      </c>
      <c r="D5671" t="s">
        <v>113</v>
      </c>
      <c r="E5671" t="s">
        <v>126</v>
      </c>
      <c r="F5671" t="s">
        <v>16414</v>
      </c>
      <c r="G5671" t="s">
        <v>128</v>
      </c>
      <c r="H5671" t="s">
        <v>46</v>
      </c>
      <c r="I5671" t="s">
        <v>129</v>
      </c>
      <c r="J5671" t="s">
        <v>130</v>
      </c>
      <c r="K5671" t="s">
        <v>131</v>
      </c>
      <c r="L5671" t="s">
        <v>16415</v>
      </c>
      <c r="M5671" t="s">
        <v>16416</v>
      </c>
      <c r="N5671">
        <v>0.71722222199999996</v>
      </c>
      <c r="O5671">
        <v>0</v>
      </c>
      <c r="P5671">
        <v>0</v>
      </c>
      <c r="Q5671">
        <v>0</v>
      </c>
      <c r="R5671">
        <v>54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38.729999999999997</v>
      </c>
      <c r="Y5671">
        <v>0</v>
      </c>
      <c r="Z5671">
        <v>0</v>
      </c>
    </row>
    <row r="5672" spans="1:26" x14ac:dyDescent="0.25">
      <c r="A5672">
        <v>2183024</v>
      </c>
      <c r="B5672">
        <v>1</v>
      </c>
      <c r="C5672" t="s">
        <v>76</v>
      </c>
      <c r="D5672" t="s">
        <v>92</v>
      </c>
      <c r="E5672" t="s">
        <v>161</v>
      </c>
      <c r="F5672" t="s">
        <v>16417</v>
      </c>
      <c r="G5672" t="s">
        <v>3105</v>
      </c>
      <c r="H5672" t="s">
        <v>46</v>
      </c>
      <c r="I5672" t="s">
        <v>129</v>
      </c>
      <c r="J5672" t="s">
        <v>130</v>
      </c>
      <c r="K5672" t="s">
        <v>131</v>
      </c>
      <c r="L5672" t="s">
        <v>16418</v>
      </c>
      <c r="M5672" t="s">
        <v>16419</v>
      </c>
      <c r="N5672">
        <v>3.1955555549999999</v>
      </c>
      <c r="O5672">
        <v>0</v>
      </c>
      <c r="P5672">
        <v>0</v>
      </c>
      <c r="Q5672">
        <v>1</v>
      </c>
      <c r="R5672">
        <v>353</v>
      </c>
      <c r="S5672">
        <v>0</v>
      </c>
      <c r="T5672">
        <v>0</v>
      </c>
      <c r="U5672">
        <v>0</v>
      </c>
      <c r="V5672">
        <v>0</v>
      </c>
      <c r="W5672">
        <v>3.1955559999999998</v>
      </c>
      <c r="X5672">
        <v>1128.031111</v>
      </c>
      <c r="Y5672">
        <v>0</v>
      </c>
      <c r="Z5672">
        <v>0</v>
      </c>
    </row>
    <row r="5673" spans="1:26" x14ac:dyDescent="0.25">
      <c r="A5673">
        <v>2183027</v>
      </c>
      <c r="B5673">
        <v>1</v>
      </c>
      <c r="C5673" t="s">
        <v>76</v>
      </c>
      <c r="D5673" t="s">
        <v>95</v>
      </c>
      <c r="E5673" t="s">
        <v>126</v>
      </c>
      <c r="F5673" t="s">
        <v>12415</v>
      </c>
      <c r="G5673" t="s">
        <v>128</v>
      </c>
      <c r="H5673" t="s">
        <v>46</v>
      </c>
      <c r="I5673" t="s">
        <v>129</v>
      </c>
      <c r="J5673" t="s">
        <v>130</v>
      </c>
      <c r="K5673" t="s">
        <v>131</v>
      </c>
      <c r="L5673" t="s">
        <v>16420</v>
      </c>
      <c r="M5673" t="s">
        <v>16421</v>
      </c>
      <c r="N5673">
        <v>4.4127777769999996</v>
      </c>
      <c r="O5673">
        <v>0</v>
      </c>
      <c r="P5673">
        <v>0</v>
      </c>
      <c r="Q5673">
        <v>0</v>
      </c>
      <c r="R5673">
        <v>65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286.830556</v>
      </c>
      <c r="Y5673">
        <v>0</v>
      </c>
      <c r="Z5673">
        <v>0</v>
      </c>
    </row>
    <row r="5674" spans="1:26" x14ac:dyDescent="0.25">
      <c r="A5674">
        <v>2183032</v>
      </c>
      <c r="B5674">
        <v>1</v>
      </c>
      <c r="C5674" t="s">
        <v>76</v>
      </c>
      <c r="D5674" t="s">
        <v>94</v>
      </c>
      <c r="E5674" t="s">
        <v>134</v>
      </c>
      <c r="F5674" t="s">
        <v>16422</v>
      </c>
      <c r="G5674" t="s">
        <v>136</v>
      </c>
      <c r="H5674" t="s">
        <v>47</v>
      </c>
      <c r="I5674" t="s">
        <v>129</v>
      </c>
      <c r="J5674" t="s">
        <v>130</v>
      </c>
      <c r="K5674" t="s">
        <v>131</v>
      </c>
      <c r="L5674" t="s">
        <v>16423</v>
      </c>
      <c r="M5674" t="s">
        <v>16424</v>
      </c>
      <c r="N5674">
        <v>1.0236111109999999</v>
      </c>
      <c r="O5674">
        <v>0</v>
      </c>
      <c r="P5674">
        <v>3</v>
      </c>
      <c r="Q5674">
        <v>0</v>
      </c>
      <c r="R5674">
        <v>0</v>
      </c>
      <c r="S5674">
        <v>8</v>
      </c>
      <c r="T5674">
        <v>321</v>
      </c>
      <c r="U5674">
        <v>0</v>
      </c>
      <c r="V5674">
        <v>3.0708329999999999</v>
      </c>
      <c r="W5674">
        <v>0</v>
      </c>
      <c r="X5674">
        <v>0</v>
      </c>
      <c r="Y5674">
        <v>8.1888889999999996</v>
      </c>
      <c r="Z5674">
        <v>328.57916699999998</v>
      </c>
    </row>
    <row r="5675" spans="1:26" x14ac:dyDescent="0.25">
      <c r="A5675">
        <v>2183029</v>
      </c>
      <c r="B5675">
        <v>1</v>
      </c>
      <c r="C5675" t="s">
        <v>76</v>
      </c>
      <c r="D5675" t="s">
        <v>94</v>
      </c>
      <c r="E5675" t="s">
        <v>181</v>
      </c>
      <c r="F5675" t="s">
        <v>16425</v>
      </c>
      <c r="G5675" t="s">
        <v>194</v>
      </c>
      <c r="H5675" t="s">
        <v>46</v>
      </c>
      <c r="I5675" t="s">
        <v>129</v>
      </c>
      <c r="J5675" t="s">
        <v>130</v>
      </c>
      <c r="K5675" t="s">
        <v>131</v>
      </c>
      <c r="L5675" t="s">
        <v>16426</v>
      </c>
      <c r="M5675" t="s">
        <v>16427</v>
      </c>
      <c r="N5675">
        <v>2.6416666659999999</v>
      </c>
      <c r="O5675">
        <v>0</v>
      </c>
      <c r="P5675">
        <v>1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2.641667</v>
      </c>
      <c r="W5675">
        <v>0</v>
      </c>
      <c r="X5675">
        <v>0</v>
      </c>
      <c r="Y5675">
        <v>0</v>
      </c>
      <c r="Z5675">
        <v>0</v>
      </c>
    </row>
    <row r="5676" spans="1:26" x14ac:dyDescent="0.25">
      <c r="A5676">
        <v>2183034</v>
      </c>
      <c r="B5676">
        <v>1</v>
      </c>
      <c r="C5676" t="s">
        <v>76</v>
      </c>
      <c r="D5676" t="s">
        <v>102</v>
      </c>
      <c r="E5676" t="s">
        <v>126</v>
      </c>
      <c r="F5676" t="s">
        <v>16428</v>
      </c>
      <c r="G5676" t="s">
        <v>128</v>
      </c>
      <c r="H5676" t="s">
        <v>46</v>
      </c>
      <c r="I5676" t="s">
        <v>129</v>
      </c>
      <c r="J5676" t="s">
        <v>130</v>
      </c>
      <c r="K5676" t="s">
        <v>131</v>
      </c>
      <c r="L5676" t="s">
        <v>16429</v>
      </c>
      <c r="M5676" t="s">
        <v>16430</v>
      </c>
      <c r="N5676">
        <v>2.653611111</v>
      </c>
      <c r="O5676">
        <v>0</v>
      </c>
      <c r="P5676">
        <v>3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7.960833</v>
      </c>
      <c r="W5676">
        <v>0</v>
      </c>
      <c r="X5676">
        <v>0</v>
      </c>
      <c r="Y5676">
        <v>0</v>
      </c>
      <c r="Z5676">
        <v>0</v>
      </c>
    </row>
    <row r="5677" spans="1:26" x14ac:dyDescent="0.25">
      <c r="A5677">
        <v>2183033</v>
      </c>
      <c r="B5677">
        <v>1</v>
      </c>
      <c r="C5677" t="s">
        <v>76</v>
      </c>
      <c r="D5677" t="s">
        <v>92</v>
      </c>
      <c r="E5677" t="s">
        <v>134</v>
      </c>
      <c r="F5677" t="s">
        <v>16431</v>
      </c>
      <c r="G5677" t="s">
        <v>201</v>
      </c>
      <c r="H5677" t="s">
        <v>47</v>
      </c>
      <c r="I5677" t="s">
        <v>129</v>
      </c>
      <c r="J5677" t="s">
        <v>130</v>
      </c>
      <c r="K5677" t="s">
        <v>131</v>
      </c>
      <c r="L5677" t="s">
        <v>16432</v>
      </c>
      <c r="M5677" t="s">
        <v>16433</v>
      </c>
      <c r="N5677">
        <v>0.6</v>
      </c>
      <c r="O5677">
        <v>0</v>
      </c>
      <c r="P5677">
        <v>5</v>
      </c>
      <c r="Q5677">
        <v>13</v>
      </c>
      <c r="R5677">
        <v>1250</v>
      </c>
      <c r="S5677">
        <v>0</v>
      </c>
      <c r="T5677">
        <v>0</v>
      </c>
      <c r="U5677">
        <v>0</v>
      </c>
      <c r="V5677">
        <v>3</v>
      </c>
      <c r="W5677">
        <v>7.8</v>
      </c>
      <c r="X5677">
        <v>750</v>
      </c>
      <c r="Y5677">
        <v>0</v>
      </c>
      <c r="Z5677">
        <v>0</v>
      </c>
    </row>
    <row r="5678" spans="1:26" x14ac:dyDescent="0.25">
      <c r="A5678">
        <v>2183037</v>
      </c>
      <c r="B5678">
        <v>1</v>
      </c>
      <c r="C5678" t="s">
        <v>77</v>
      </c>
      <c r="D5678" t="s">
        <v>123</v>
      </c>
      <c r="E5678" t="s">
        <v>181</v>
      </c>
      <c r="F5678" t="s">
        <v>16434</v>
      </c>
      <c r="G5678" t="s">
        <v>287</v>
      </c>
      <c r="H5678" t="s">
        <v>46</v>
      </c>
      <c r="I5678" t="s">
        <v>129</v>
      </c>
      <c r="J5678" t="s">
        <v>130</v>
      </c>
      <c r="K5678" t="s">
        <v>131</v>
      </c>
      <c r="L5678" t="s">
        <v>16435</v>
      </c>
      <c r="M5678" t="s">
        <v>16436</v>
      </c>
      <c r="N5678">
        <v>3.111111111</v>
      </c>
      <c r="O5678">
        <v>0</v>
      </c>
      <c r="P5678">
        <v>3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9.3333329999999997</v>
      </c>
      <c r="W5678">
        <v>0</v>
      </c>
      <c r="X5678">
        <v>0</v>
      </c>
      <c r="Y5678">
        <v>0</v>
      </c>
      <c r="Z5678">
        <v>0</v>
      </c>
    </row>
    <row r="5679" spans="1:26" x14ac:dyDescent="0.25">
      <c r="A5679">
        <v>2183038</v>
      </c>
      <c r="B5679">
        <v>1</v>
      </c>
      <c r="C5679" t="s">
        <v>77</v>
      </c>
      <c r="D5679" t="s">
        <v>112</v>
      </c>
      <c r="E5679" t="s">
        <v>181</v>
      </c>
      <c r="F5679" t="s">
        <v>16437</v>
      </c>
      <c r="G5679" t="s">
        <v>287</v>
      </c>
      <c r="H5679" t="s">
        <v>46</v>
      </c>
      <c r="I5679" t="s">
        <v>129</v>
      </c>
      <c r="J5679" t="s">
        <v>130</v>
      </c>
      <c r="K5679" t="s">
        <v>131</v>
      </c>
      <c r="L5679" t="s">
        <v>16438</v>
      </c>
      <c r="M5679" t="s">
        <v>16439</v>
      </c>
      <c r="N5679">
        <v>0.72305555499999996</v>
      </c>
      <c r="O5679">
        <v>0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0.72305600000000003</v>
      </c>
      <c r="Y5679">
        <v>0</v>
      </c>
      <c r="Z5679">
        <v>0</v>
      </c>
    </row>
    <row r="5680" spans="1:26" x14ac:dyDescent="0.25">
      <c r="A5680">
        <v>2183040</v>
      </c>
      <c r="B5680">
        <v>1</v>
      </c>
      <c r="C5680" t="s">
        <v>76</v>
      </c>
      <c r="D5680" t="s">
        <v>104</v>
      </c>
      <c r="E5680" t="s">
        <v>161</v>
      </c>
      <c r="F5680" t="s">
        <v>16440</v>
      </c>
      <c r="G5680" t="s">
        <v>269</v>
      </c>
      <c r="H5680" t="s">
        <v>46</v>
      </c>
      <c r="I5680" t="s">
        <v>129</v>
      </c>
      <c r="J5680" t="s">
        <v>130</v>
      </c>
      <c r="K5680" t="s">
        <v>131</v>
      </c>
      <c r="L5680" t="s">
        <v>16441</v>
      </c>
      <c r="M5680" t="s">
        <v>16442</v>
      </c>
      <c r="N5680">
        <v>1.723333333</v>
      </c>
      <c r="O5680">
        <v>0</v>
      </c>
      <c r="P5680">
        <v>0</v>
      </c>
      <c r="Q5680">
        <v>1</v>
      </c>
      <c r="R5680">
        <v>185</v>
      </c>
      <c r="S5680">
        <v>0</v>
      </c>
      <c r="T5680">
        <v>0</v>
      </c>
      <c r="U5680">
        <v>0</v>
      </c>
      <c r="V5680">
        <v>0</v>
      </c>
      <c r="W5680">
        <v>1.723333</v>
      </c>
      <c r="X5680">
        <v>318.816667</v>
      </c>
      <c r="Y5680">
        <v>0</v>
      </c>
      <c r="Z5680">
        <v>0</v>
      </c>
    </row>
    <row r="5681" spans="1:26" x14ac:dyDescent="0.25">
      <c r="A5681">
        <v>2183042</v>
      </c>
      <c r="B5681">
        <v>1</v>
      </c>
      <c r="C5681" t="s">
        <v>76</v>
      </c>
      <c r="D5681" t="s">
        <v>86</v>
      </c>
      <c r="E5681" t="s">
        <v>181</v>
      </c>
      <c r="F5681" t="s">
        <v>16443</v>
      </c>
      <c r="G5681" t="s">
        <v>287</v>
      </c>
      <c r="H5681" t="s">
        <v>46</v>
      </c>
      <c r="I5681" t="s">
        <v>129</v>
      </c>
      <c r="J5681" t="s">
        <v>130</v>
      </c>
      <c r="K5681" t="s">
        <v>131</v>
      </c>
      <c r="L5681" t="s">
        <v>16444</v>
      </c>
      <c r="M5681" t="s">
        <v>16445</v>
      </c>
      <c r="N5681">
        <v>2.0830555550000001</v>
      </c>
      <c r="O5681">
        <v>0</v>
      </c>
      <c r="P5681">
        <v>6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12.498333000000001</v>
      </c>
      <c r="W5681">
        <v>0</v>
      </c>
      <c r="X5681">
        <v>0</v>
      </c>
      <c r="Y5681">
        <v>0</v>
      </c>
      <c r="Z5681">
        <v>0</v>
      </c>
    </row>
    <row r="5682" spans="1:26" x14ac:dyDescent="0.25">
      <c r="A5682">
        <v>2183043</v>
      </c>
      <c r="B5682">
        <v>1</v>
      </c>
      <c r="C5682" t="s">
        <v>77</v>
      </c>
      <c r="D5682" t="s">
        <v>118</v>
      </c>
      <c r="E5682" t="s">
        <v>126</v>
      </c>
      <c r="F5682" t="s">
        <v>16446</v>
      </c>
      <c r="G5682" t="s">
        <v>140</v>
      </c>
      <c r="H5682" t="s">
        <v>46</v>
      </c>
      <c r="I5682" t="s">
        <v>129</v>
      </c>
      <c r="J5682" t="s">
        <v>130</v>
      </c>
      <c r="K5682" t="s">
        <v>131</v>
      </c>
      <c r="L5682" t="s">
        <v>16447</v>
      </c>
      <c r="M5682" t="s">
        <v>16448</v>
      </c>
      <c r="N5682">
        <v>1.6688888879999999</v>
      </c>
      <c r="O5682">
        <v>0</v>
      </c>
      <c r="P5682">
        <v>72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120.16</v>
      </c>
      <c r="W5682">
        <v>0</v>
      </c>
      <c r="X5682">
        <v>0</v>
      </c>
      <c r="Y5682">
        <v>0</v>
      </c>
      <c r="Z5682">
        <v>0</v>
      </c>
    </row>
    <row r="5683" spans="1:26" x14ac:dyDescent="0.25">
      <c r="A5683">
        <v>2183048</v>
      </c>
      <c r="B5683">
        <v>1</v>
      </c>
      <c r="C5683" t="s">
        <v>76</v>
      </c>
      <c r="D5683" t="s">
        <v>96</v>
      </c>
      <c r="E5683" t="s">
        <v>186</v>
      </c>
      <c r="F5683" t="s">
        <v>16449</v>
      </c>
      <c r="G5683" t="s">
        <v>136</v>
      </c>
      <c r="H5683" t="s">
        <v>47</v>
      </c>
      <c r="I5683" t="s">
        <v>129</v>
      </c>
      <c r="J5683" t="s">
        <v>130</v>
      </c>
      <c r="K5683" t="s">
        <v>131</v>
      </c>
      <c r="L5683" t="s">
        <v>16450</v>
      </c>
      <c r="M5683" t="s">
        <v>16451</v>
      </c>
      <c r="N5683">
        <v>0.41916666600000002</v>
      </c>
      <c r="O5683">
        <v>64</v>
      </c>
      <c r="P5683">
        <v>10267</v>
      </c>
      <c r="Q5683">
        <v>0</v>
      </c>
      <c r="R5683">
        <v>0</v>
      </c>
      <c r="S5683">
        <v>0</v>
      </c>
      <c r="T5683">
        <v>0</v>
      </c>
      <c r="U5683">
        <v>26.826667</v>
      </c>
      <c r="V5683">
        <v>4303.5841600000003</v>
      </c>
      <c r="W5683">
        <v>0</v>
      </c>
      <c r="X5683">
        <v>0</v>
      </c>
      <c r="Y5683">
        <v>0</v>
      </c>
      <c r="Z5683">
        <v>0</v>
      </c>
    </row>
    <row r="5684" spans="1:26" x14ac:dyDescent="0.25">
      <c r="A5684">
        <v>2183053</v>
      </c>
      <c r="B5684">
        <v>1</v>
      </c>
      <c r="C5684" t="s">
        <v>76</v>
      </c>
      <c r="D5684" t="s">
        <v>86</v>
      </c>
      <c r="E5684" t="s">
        <v>181</v>
      </c>
      <c r="F5684" t="s">
        <v>16452</v>
      </c>
      <c r="G5684" t="s">
        <v>255</v>
      </c>
      <c r="H5684" t="s">
        <v>46</v>
      </c>
      <c r="I5684" t="s">
        <v>129</v>
      </c>
      <c r="J5684" t="s">
        <v>130</v>
      </c>
      <c r="K5684" t="s">
        <v>131</v>
      </c>
      <c r="L5684" t="s">
        <v>16453</v>
      </c>
      <c r="M5684" t="s">
        <v>16454</v>
      </c>
      <c r="N5684">
        <v>1.7838888879999999</v>
      </c>
      <c r="O5684">
        <v>0</v>
      </c>
      <c r="P5684">
        <v>18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32.11</v>
      </c>
      <c r="W5684">
        <v>0</v>
      </c>
      <c r="X5684">
        <v>0</v>
      </c>
      <c r="Y5684">
        <v>0</v>
      </c>
      <c r="Z5684">
        <v>0</v>
      </c>
    </row>
    <row r="5685" spans="1:26" x14ac:dyDescent="0.25">
      <c r="A5685">
        <v>2183066</v>
      </c>
      <c r="B5685">
        <v>1</v>
      </c>
      <c r="C5685" t="s">
        <v>76</v>
      </c>
      <c r="D5685" t="s">
        <v>88</v>
      </c>
      <c r="E5685" t="s">
        <v>186</v>
      </c>
      <c r="F5685" t="s">
        <v>16455</v>
      </c>
      <c r="G5685" t="s">
        <v>136</v>
      </c>
      <c r="H5685" t="s">
        <v>47</v>
      </c>
      <c r="I5685" t="s">
        <v>129</v>
      </c>
      <c r="J5685" t="s">
        <v>130</v>
      </c>
      <c r="K5685" t="s">
        <v>131</v>
      </c>
      <c r="L5685" t="s">
        <v>16456</v>
      </c>
      <c r="M5685" t="s">
        <v>16457</v>
      </c>
      <c r="N5685">
        <v>0.240277777</v>
      </c>
      <c r="O5685">
        <v>53</v>
      </c>
      <c r="P5685">
        <v>9221</v>
      </c>
      <c r="Q5685">
        <v>0</v>
      </c>
      <c r="R5685">
        <v>0</v>
      </c>
      <c r="S5685">
        <v>0</v>
      </c>
      <c r="T5685">
        <v>0</v>
      </c>
      <c r="U5685">
        <v>12.734722</v>
      </c>
      <c r="V5685">
        <v>2215.6013819999998</v>
      </c>
      <c r="W5685">
        <v>0</v>
      </c>
      <c r="X5685">
        <v>0</v>
      </c>
      <c r="Y5685">
        <v>0</v>
      </c>
      <c r="Z5685">
        <v>0</v>
      </c>
    </row>
    <row r="5686" spans="1:26" x14ac:dyDescent="0.25">
      <c r="A5686">
        <v>2183067</v>
      </c>
      <c r="B5686">
        <v>1</v>
      </c>
      <c r="C5686" t="s">
        <v>76</v>
      </c>
      <c r="D5686" t="s">
        <v>78</v>
      </c>
      <c r="E5686" t="s">
        <v>143</v>
      </c>
      <c r="F5686" t="s">
        <v>16458</v>
      </c>
      <c r="G5686" t="s">
        <v>366</v>
      </c>
      <c r="H5686" t="s">
        <v>47</v>
      </c>
      <c r="I5686" t="s">
        <v>129</v>
      </c>
      <c r="J5686" t="s">
        <v>130</v>
      </c>
      <c r="K5686" t="s">
        <v>251</v>
      </c>
      <c r="L5686" t="s">
        <v>16459</v>
      </c>
      <c r="M5686" t="s">
        <v>16460</v>
      </c>
      <c r="N5686">
        <v>1.0863888880000001</v>
      </c>
      <c r="O5686">
        <v>3</v>
      </c>
      <c r="P5686">
        <v>782</v>
      </c>
      <c r="Q5686">
        <v>0</v>
      </c>
      <c r="R5686">
        <v>0</v>
      </c>
      <c r="S5686">
        <v>0</v>
      </c>
      <c r="T5686">
        <v>0</v>
      </c>
      <c r="U5686">
        <v>3.2591670000000001</v>
      </c>
      <c r="V5686">
        <v>849.55610999999999</v>
      </c>
      <c r="W5686">
        <v>0</v>
      </c>
      <c r="X5686">
        <v>0</v>
      </c>
      <c r="Y5686">
        <v>0</v>
      </c>
      <c r="Z5686">
        <v>0</v>
      </c>
    </row>
    <row r="5687" spans="1:26" x14ac:dyDescent="0.25">
      <c r="A5687">
        <v>2183069</v>
      </c>
      <c r="B5687">
        <v>1</v>
      </c>
      <c r="C5687" t="s">
        <v>76</v>
      </c>
      <c r="D5687" t="s">
        <v>79</v>
      </c>
      <c r="E5687" t="s">
        <v>143</v>
      </c>
      <c r="F5687" t="s">
        <v>16461</v>
      </c>
      <c r="G5687" t="s">
        <v>1273</v>
      </c>
      <c r="H5687" t="s">
        <v>47</v>
      </c>
      <c r="I5687" t="s">
        <v>129</v>
      </c>
      <c r="J5687" t="s">
        <v>130</v>
      </c>
      <c r="K5687" t="s">
        <v>131</v>
      </c>
      <c r="L5687" t="s">
        <v>16462</v>
      </c>
      <c r="M5687" t="s">
        <v>16463</v>
      </c>
      <c r="N5687">
        <v>0.98083333299999997</v>
      </c>
      <c r="O5687">
        <v>1</v>
      </c>
      <c r="P5687">
        <v>876</v>
      </c>
      <c r="Q5687">
        <v>0</v>
      </c>
      <c r="R5687">
        <v>0</v>
      </c>
      <c r="S5687">
        <v>0</v>
      </c>
      <c r="T5687">
        <v>0</v>
      </c>
      <c r="U5687">
        <v>0.98083299999999995</v>
      </c>
      <c r="V5687">
        <v>859.21</v>
      </c>
      <c r="W5687">
        <v>0</v>
      </c>
      <c r="X5687">
        <v>0</v>
      </c>
      <c r="Y5687">
        <v>0</v>
      </c>
      <c r="Z5687">
        <v>0</v>
      </c>
    </row>
    <row r="5688" spans="1:26" x14ac:dyDescent="0.25">
      <c r="A5688">
        <v>2183071</v>
      </c>
      <c r="B5688">
        <v>1</v>
      </c>
      <c r="C5688" t="s">
        <v>77</v>
      </c>
      <c r="D5688" t="s">
        <v>119</v>
      </c>
      <c r="E5688" t="s">
        <v>143</v>
      </c>
      <c r="F5688" t="s">
        <v>16464</v>
      </c>
      <c r="G5688" t="s">
        <v>136</v>
      </c>
      <c r="H5688" t="s">
        <v>47</v>
      </c>
      <c r="I5688" t="s">
        <v>129</v>
      </c>
      <c r="J5688" t="s">
        <v>130</v>
      </c>
      <c r="K5688" t="s">
        <v>131</v>
      </c>
      <c r="L5688" t="s">
        <v>16465</v>
      </c>
      <c r="M5688" t="s">
        <v>16466</v>
      </c>
      <c r="N5688">
        <v>0.26250000000000001</v>
      </c>
      <c r="O5688">
        <v>9</v>
      </c>
      <c r="P5688">
        <v>1909</v>
      </c>
      <c r="Q5688">
        <v>0</v>
      </c>
      <c r="R5688">
        <v>0</v>
      </c>
      <c r="S5688">
        <v>0</v>
      </c>
      <c r="T5688">
        <v>0</v>
      </c>
      <c r="U5688">
        <v>2.3624999999999998</v>
      </c>
      <c r="V5688">
        <v>501.11250000000001</v>
      </c>
      <c r="W5688">
        <v>0</v>
      </c>
      <c r="X5688">
        <v>0</v>
      </c>
      <c r="Y5688">
        <v>0</v>
      </c>
      <c r="Z5688">
        <v>0</v>
      </c>
    </row>
    <row r="5689" spans="1:26" x14ac:dyDescent="0.25">
      <c r="A5689">
        <v>2183073</v>
      </c>
      <c r="B5689">
        <v>1</v>
      </c>
      <c r="C5689" t="s">
        <v>76</v>
      </c>
      <c r="D5689" t="s">
        <v>78</v>
      </c>
      <c r="E5689" t="s">
        <v>143</v>
      </c>
      <c r="F5689" t="s">
        <v>16467</v>
      </c>
      <c r="G5689" t="s">
        <v>366</v>
      </c>
      <c r="H5689" t="s">
        <v>47</v>
      </c>
      <c r="I5689" t="s">
        <v>129</v>
      </c>
      <c r="J5689" t="s">
        <v>130</v>
      </c>
      <c r="K5689" t="s">
        <v>251</v>
      </c>
      <c r="L5689" t="s">
        <v>16468</v>
      </c>
      <c r="M5689" t="s">
        <v>16469</v>
      </c>
      <c r="N5689">
        <v>0.59250000000000003</v>
      </c>
      <c r="O5689">
        <v>4</v>
      </c>
      <c r="P5689">
        <v>1319</v>
      </c>
      <c r="Q5689">
        <v>0</v>
      </c>
      <c r="R5689">
        <v>0</v>
      </c>
      <c r="S5689">
        <v>0</v>
      </c>
      <c r="T5689">
        <v>0</v>
      </c>
      <c r="U5689">
        <v>2.37</v>
      </c>
      <c r="V5689">
        <v>781.50750000000005</v>
      </c>
      <c r="W5689">
        <v>0</v>
      </c>
      <c r="X5689">
        <v>0</v>
      </c>
      <c r="Y5689">
        <v>0</v>
      </c>
      <c r="Z5689">
        <v>0</v>
      </c>
    </row>
    <row r="5690" spans="1:26" x14ac:dyDescent="0.25">
      <c r="A5690">
        <v>2183078</v>
      </c>
      <c r="B5690">
        <v>1</v>
      </c>
      <c r="C5690" t="s">
        <v>76</v>
      </c>
      <c r="D5690" t="s">
        <v>86</v>
      </c>
      <c r="E5690" t="s">
        <v>126</v>
      </c>
      <c r="F5690" t="s">
        <v>16470</v>
      </c>
      <c r="G5690" t="s">
        <v>640</v>
      </c>
      <c r="H5690" t="s">
        <v>46</v>
      </c>
      <c r="I5690" t="s">
        <v>129</v>
      </c>
      <c r="J5690" t="s">
        <v>130</v>
      </c>
      <c r="K5690" t="s">
        <v>131</v>
      </c>
      <c r="L5690" t="s">
        <v>16471</v>
      </c>
      <c r="M5690" t="s">
        <v>16472</v>
      </c>
      <c r="N5690">
        <v>0.77</v>
      </c>
      <c r="O5690">
        <v>0</v>
      </c>
      <c r="P5690">
        <v>182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140.13999999999999</v>
      </c>
      <c r="W5690">
        <v>0</v>
      </c>
      <c r="X5690">
        <v>0</v>
      </c>
      <c r="Y5690">
        <v>0</v>
      </c>
      <c r="Z5690">
        <v>0</v>
      </c>
    </row>
    <row r="5691" spans="1:26" x14ac:dyDescent="0.25">
      <c r="A5691">
        <v>2183079</v>
      </c>
      <c r="B5691">
        <v>1</v>
      </c>
      <c r="C5691" t="s">
        <v>76</v>
      </c>
      <c r="D5691" t="s">
        <v>84</v>
      </c>
      <c r="E5691" t="s">
        <v>181</v>
      </c>
      <c r="F5691" t="s">
        <v>16473</v>
      </c>
      <c r="G5691" t="s">
        <v>128</v>
      </c>
      <c r="H5691" t="s">
        <v>46</v>
      </c>
      <c r="I5691" t="s">
        <v>129</v>
      </c>
      <c r="J5691" t="s">
        <v>130</v>
      </c>
      <c r="K5691" t="s">
        <v>131</v>
      </c>
      <c r="L5691" t="s">
        <v>16474</v>
      </c>
      <c r="M5691" t="s">
        <v>16475</v>
      </c>
      <c r="N5691">
        <v>0.91583333300000003</v>
      </c>
      <c r="O5691">
        <v>0</v>
      </c>
      <c r="P5691">
        <v>22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20.148333000000001</v>
      </c>
      <c r="W5691">
        <v>0</v>
      </c>
      <c r="X5691">
        <v>0</v>
      </c>
      <c r="Y5691">
        <v>0</v>
      </c>
      <c r="Z5691">
        <v>0</v>
      </c>
    </row>
    <row r="5692" spans="1:26" x14ac:dyDescent="0.25">
      <c r="A5692">
        <v>2183083</v>
      </c>
      <c r="B5692">
        <v>1</v>
      </c>
      <c r="C5692" t="s">
        <v>76</v>
      </c>
      <c r="D5692" t="s">
        <v>84</v>
      </c>
      <c r="E5692" t="s">
        <v>181</v>
      </c>
      <c r="F5692" t="s">
        <v>16096</v>
      </c>
      <c r="G5692" t="s">
        <v>128</v>
      </c>
      <c r="H5692" t="s">
        <v>46</v>
      </c>
      <c r="I5692" t="s">
        <v>129</v>
      </c>
      <c r="J5692" t="s">
        <v>130</v>
      </c>
      <c r="K5692" t="s">
        <v>131</v>
      </c>
      <c r="L5692" t="s">
        <v>16476</v>
      </c>
      <c r="M5692" t="s">
        <v>16477</v>
      </c>
      <c r="N5692">
        <v>0.80888888800000003</v>
      </c>
      <c r="O5692">
        <v>0</v>
      </c>
      <c r="P5692">
        <v>60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48.533332999999999</v>
      </c>
      <c r="W5692">
        <v>0</v>
      </c>
      <c r="X5692">
        <v>0</v>
      </c>
      <c r="Y5692">
        <v>0</v>
      </c>
      <c r="Z5692">
        <v>0</v>
      </c>
    </row>
    <row r="5693" spans="1:26" x14ac:dyDescent="0.25">
      <c r="A5693">
        <v>2183088</v>
      </c>
      <c r="B5693">
        <v>1</v>
      </c>
      <c r="C5693" t="s">
        <v>76</v>
      </c>
      <c r="D5693" t="s">
        <v>95</v>
      </c>
      <c r="E5693" t="s">
        <v>126</v>
      </c>
      <c r="F5693" t="s">
        <v>16478</v>
      </c>
      <c r="G5693" t="s">
        <v>269</v>
      </c>
      <c r="H5693" t="s">
        <v>46</v>
      </c>
      <c r="I5693" t="s">
        <v>129</v>
      </c>
      <c r="J5693" t="s">
        <v>130</v>
      </c>
      <c r="K5693" t="s">
        <v>131</v>
      </c>
      <c r="L5693" t="s">
        <v>16479</v>
      </c>
      <c r="M5693" t="s">
        <v>16480</v>
      </c>
      <c r="N5693">
        <v>7.3902777769999997</v>
      </c>
      <c r="O5693">
        <v>0</v>
      </c>
      <c r="P5693">
        <v>62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458.19722200000001</v>
      </c>
      <c r="W5693">
        <v>0</v>
      </c>
      <c r="X5693">
        <v>0</v>
      </c>
      <c r="Y5693">
        <v>0</v>
      </c>
      <c r="Z5693">
        <v>0</v>
      </c>
    </row>
    <row r="5694" spans="1:26" x14ac:dyDescent="0.25">
      <c r="A5694">
        <v>2183103</v>
      </c>
      <c r="B5694">
        <v>1</v>
      </c>
      <c r="C5694" t="s">
        <v>76</v>
      </c>
      <c r="D5694" t="s">
        <v>89</v>
      </c>
      <c r="E5694" t="s">
        <v>186</v>
      </c>
      <c r="F5694" t="s">
        <v>16481</v>
      </c>
      <c r="G5694" t="s">
        <v>136</v>
      </c>
      <c r="H5694" t="s">
        <v>47</v>
      </c>
      <c r="I5694" t="s">
        <v>129</v>
      </c>
      <c r="J5694" t="s">
        <v>130</v>
      </c>
      <c r="K5694" t="s">
        <v>131</v>
      </c>
      <c r="L5694" t="s">
        <v>16482</v>
      </c>
      <c r="M5694" t="s">
        <v>16483</v>
      </c>
      <c r="N5694">
        <v>2.1800000000000002</v>
      </c>
      <c r="O5694">
        <v>18</v>
      </c>
      <c r="P5694">
        <v>231</v>
      </c>
      <c r="Q5694">
        <v>0</v>
      </c>
      <c r="R5694">
        <v>0</v>
      </c>
      <c r="S5694">
        <v>0</v>
      </c>
      <c r="T5694">
        <v>0</v>
      </c>
      <c r="U5694">
        <v>39.24</v>
      </c>
      <c r="V5694">
        <v>503.58</v>
      </c>
      <c r="W5694">
        <v>0</v>
      </c>
      <c r="X5694">
        <v>0</v>
      </c>
      <c r="Y5694">
        <v>0</v>
      </c>
      <c r="Z5694">
        <v>0</v>
      </c>
    </row>
    <row r="5695" spans="1:26" x14ac:dyDescent="0.25">
      <c r="A5695">
        <v>2183100</v>
      </c>
      <c r="B5695">
        <v>1</v>
      </c>
      <c r="C5695" t="s">
        <v>77</v>
      </c>
      <c r="D5695" t="s">
        <v>109</v>
      </c>
      <c r="E5695" t="s">
        <v>126</v>
      </c>
      <c r="F5695" t="s">
        <v>16261</v>
      </c>
      <c r="G5695" t="s">
        <v>128</v>
      </c>
      <c r="H5695" t="s">
        <v>46</v>
      </c>
      <c r="I5695" t="s">
        <v>129</v>
      </c>
      <c r="J5695" t="s">
        <v>130</v>
      </c>
      <c r="K5695" t="s">
        <v>131</v>
      </c>
      <c r="L5695" t="s">
        <v>16484</v>
      </c>
      <c r="M5695" t="s">
        <v>16485</v>
      </c>
      <c r="N5695">
        <v>0.66638888799999996</v>
      </c>
      <c r="O5695">
        <v>0</v>
      </c>
      <c r="P5695">
        <v>2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1.332778</v>
      </c>
      <c r="W5695">
        <v>0</v>
      </c>
      <c r="X5695">
        <v>0</v>
      </c>
      <c r="Y5695">
        <v>0</v>
      </c>
      <c r="Z5695">
        <v>0</v>
      </c>
    </row>
    <row r="5696" spans="1:26" x14ac:dyDescent="0.25">
      <c r="A5696">
        <v>2183104</v>
      </c>
      <c r="B5696">
        <v>1</v>
      </c>
      <c r="C5696" t="s">
        <v>76</v>
      </c>
      <c r="D5696" t="s">
        <v>93</v>
      </c>
      <c r="E5696" t="s">
        <v>181</v>
      </c>
      <c r="F5696" t="s">
        <v>16486</v>
      </c>
      <c r="G5696" t="s">
        <v>183</v>
      </c>
      <c r="H5696" t="s">
        <v>46</v>
      </c>
      <c r="I5696" t="s">
        <v>129</v>
      </c>
      <c r="J5696" t="s">
        <v>130</v>
      </c>
      <c r="K5696" t="s">
        <v>131</v>
      </c>
      <c r="L5696" t="s">
        <v>16487</v>
      </c>
      <c r="M5696" t="s">
        <v>16488</v>
      </c>
      <c r="N5696">
        <v>5.4113888880000003</v>
      </c>
      <c r="O5696">
        <v>0</v>
      </c>
      <c r="P5696">
        <v>1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5.4113889999999998</v>
      </c>
      <c r="W5696">
        <v>0</v>
      </c>
      <c r="X5696">
        <v>0</v>
      </c>
      <c r="Y5696">
        <v>0</v>
      </c>
      <c r="Z5696">
        <v>0</v>
      </c>
    </row>
    <row r="5697" spans="1:26" x14ac:dyDescent="0.25">
      <c r="A5697">
        <v>2183101</v>
      </c>
      <c r="B5697">
        <v>1</v>
      </c>
      <c r="C5697" t="s">
        <v>77</v>
      </c>
      <c r="D5697" t="s">
        <v>117</v>
      </c>
      <c r="E5697" t="s">
        <v>126</v>
      </c>
      <c r="F5697" t="s">
        <v>16489</v>
      </c>
      <c r="G5697" t="s">
        <v>128</v>
      </c>
      <c r="H5697" t="s">
        <v>46</v>
      </c>
      <c r="I5697" t="s">
        <v>129</v>
      </c>
      <c r="J5697" t="s">
        <v>130</v>
      </c>
      <c r="K5697" t="s">
        <v>131</v>
      </c>
      <c r="L5697" t="s">
        <v>16490</v>
      </c>
      <c r="M5697" t="s">
        <v>16491</v>
      </c>
      <c r="N5697">
        <v>1.9472222219999999</v>
      </c>
      <c r="O5697">
        <v>0</v>
      </c>
      <c r="P5697">
        <v>0</v>
      </c>
      <c r="Q5697">
        <v>0</v>
      </c>
      <c r="R5697">
        <v>4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7.7888890000000002</v>
      </c>
      <c r="Y5697">
        <v>0</v>
      </c>
      <c r="Z5697">
        <v>0</v>
      </c>
    </row>
    <row r="5698" spans="1:26" x14ac:dyDescent="0.25">
      <c r="A5698">
        <v>2183105</v>
      </c>
      <c r="B5698">
        <v>1</v>
      </c>
      <c r="C5698" t="s">
        <v>76</v>
      </c>
      <c r="D5698" t="s">
        <v>84</v>
      </c>
      <c r="E5698" t="s">
        <v>181</v>
      </c>
      <c r="F5698" t="s">
        <v>16096</v>
      </c>
      <c r="G5698" t="s">
        <v>287</v>
      </c>
      <c r="H5698" t="s">
        <v>46</v>
      </c>
      <c r="I5698" t="s">
        <v>129</v>
      </c>
      <c r="J5698" t="s">
        <v>130</v>
      </c>
      <c r="K5698" t="s">
        <v>131</v>
      </c>
      <c r="L5698" t="s">
        <v>16492</v>
      </c>
      <c r="M5698" t="s">
        <v>16493</v>
      </c>
      <c r="N5698">
        <v>2.0049999999999999</v>
      </c>
      <c r="O5698">
        <v>0</v>
      </c>
      <c r="P5698">
        <v>60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120.3</v>
      </c>
      <c r="W5698">
        <v>0</v>
      </c>
      <c r="X5698">
        <v>0</v>
      </c>
      <c r="Y5698">
        <v>0</v>
      </c>
      <c r="Z5698">
        <v>0</v>
      </c>
    </row>
    <row r="5699" spans="1:26" x14ac:dyDescent="0.25">
      <c r="A5699">
        <v>2183107</v>
      </c>
      <c r="B5699">
        <v>1</v>
      </c>
      <c r="C5699" t="s">
        <v>76</v>
      </c>
      <c r="D5699" t="s">
        <v>87</v>
      </c>
      <c r="E5699" t="s">
        <v>143</v>
      </c>
      <c r="F5699" t="s">
        <v>9434</v>
      </c>
      <c r="G5699" t="s">
        <v>145</v>
      </c>
      <c r="H5699" t="s">
        <v>47</v>
      </c>
      <c r="I5699" t="s">
        <v>129</v>
      </c>
      <c r="J5699" t="s">
        <v>130</v>
      </c>
      <c r="K5699" t="s">
        <v>131</v>
      </c>
      <c r="L5699" t="s">
        <v>16494</v>
      </c>
      <c r="M5699" t="s">
        <v>16495</v>
      </c>
      <c r="N5699">
        <v>2.9030555549999999</v>
      </c>
      <c r="O5699">
        <v>0</v>
      </c>
      <c r="P5699">
        <v>0</v>
      </c>
      <c r="Q5699">
        <v>0</v>
      </c>
      <c r="R5699">
        <v>27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78.382499999999993</v>
      </c>
      <c r="Y5699">
        <v>0</v>
      </c>
      <c r="Z5699">
        <v>0</v>
      </c>
    </row>
    <row r="5700" spans="1:26" x14ac:dyDescent="0.25">
      <c r="A5700">
        <v>2183106</v>
      </c>
      <c r="B5700">
        <v>1</v>
      </c>
      <c r="C5700" t="s">
        <v>76</v>
      </c>
      <c r="D5700" t="s">
        <v>96</v>
      </c>
      <c r="E5700" t="s">
        <v>186</v>
      </c>
      <c r="F5700" t="s">
        <v>3030</v>
      </c>
      <c r="G5700" t="s">
        <v>136</v>
      </c>
      <c r="H5700" t="s">
        <v>47</v>
      </c>
      <c r="I5700" t="s">
        <v>283</v>
      </c>
      <c r="J5700" t="s">
        <v>130</v>
      </c>
      <c r="K5700" t="s">
        <v>131</v>
      </c>
      <c r="L5700" t="s">
        <v>16496</v>
      </c>
      <c r="M5700" t="s">
        <v>16497</v>
      </c>
      <c r="N5700">
        <v>2.8888888000000001E-2</v>
      </c>
      <c r="O5700">
        <v>54</v>
      </c>
      <c r="P5700">
        <v>2033</v>
      </c>
      <c r="Q5700">
        <v>0</v>
      </c>
      <c r="R5700">
        <v>0</v>
      </c>
      <c r="S5700">
        <v>0</v>
      </c>
      <c r="T5700">
        <v>0</v>
      </c>
      <c r="U5700">
        <v>1.56</v>
      </c>
      <c r="V5700">
        <v>58.731108999999996</v>
      </c>
      <c r="W5700">
        <v>0</v>
      </c>
      <c r="X5700">
        <v>0</v>
      </c>
      <c r="Y5700">
        <v>0</v>
      </c>
      <c r="Z5700">
        <v>0</v>
      </c>
    </row>
    <row r="5701" spans="1:26" x14ac:dyDescent="0.25">
      <c r="A5701">
        <v>2183116</v>
      </c>
      <c r="B5701">
        <v>1</v>
      </c>
      <c r="C5701" t="s">
        <v>76</v>
      </c>
      <c r="D5701" t="s">
        <v>103</v>
      </c>
      <c r="E5701" t="s">
        <v>181</v>
      </c>
      <c r="F5701" t="s">
        <v>16498</v>
      </c>
      <c r="G5701" t="s">
        <v>194</v>
      </c>
      <c r="H5701" t="s">
        <v>46</v>
      </c>
      <c r="I5701" t="s">
        <v>129</v>
      </c>
      <c r="J5701" t="s">
        <v>130</v>
      </c>
      <c r="K5701" t="s">
        <v>131</v>
      </c>
      <c r="L5701" t="s">
        <v>16499</v>
      </c>
      <c r="M5701" t="s">
        <v>16500</v>
      </c>
      <c r="N5701">
        <v>4.7169444440000001</v>
      </c>
      <c r="O5701">
        <v>0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4.7169439999999998</v>
      </c>
      <c r="Y5701">
        <v>0</v>
      </c>
      <c r="Z5701">
        <v>0</v>
      </c>
    </row>
    <row r="5702" spans="1:26" x14ac:dyDescent="0.25">
      <c r="A5702">
        <v>2183109</v>
      </c>
      <c r="B5702">
        <v>1</v>
      </c>
      <c r="C5702" t="s">
        <v>76</v>
      </c>
      <c r="D5702" t="s">
        <v>86</v>
      </c>
      <c r="E5702" t="s">
        <v>181</v>
      </c>
      <c r="F5702" t="s">
        <v>11755</v>
      </c>
      <c r="G5702" t="s">
        <v>194</v>
      </c>
      <c r="H5702" t="s">
        <v>46</v>
      </c>
      <c r="I5702" t="s">
        <v>129</v>
      </c>
      <c r="J5702" t="s">
        <v>130</v>
      </c>
      <c r="K5702" t="s">
        <v>131</v>
      </c>
      <c r="L5702" t="s">
        <v>16501</v>
      </c>
      <c r="M5702" t="s">
        <v>16502</v>
      </c>
      <c r="N5702">
        <v>3.3577777769999999</v>
      </c>
      <c r="O5702">
        <v>0</v>
      </c>
      <c r="P5702">
        <v>9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30.22</v>
      </c>
      <c r="W5702">
        <v>0</v>
      </c>
      <c r="X5702">
        <v>0</v>
      </c>
      <c r="Y5702">
        <v>0</v>
      </c>
      <c r="Z5702">
        <v>0</v>
      </c>
    </row>
    <row r="5703" spans="1:26" x14ac:dyDescent="0.25">
      <c r="A5703">
        <v>2183112</v>
      </c>
      <c r="B5703">
        <v>1</v>
      </c>
      <c r="C5703" t="s">
        <v>76</v>
      </c>
      <c r="D5703" t="s">
        <v>97</v>
      </c>
      <c r="E5703" t="s">
        <v>126</v>
      </c>
      <c r="F5703" t="s">
        <v>1480</v>
      </c>
      <c r="G5703" t="s">
        <v>128</v>
      </c>
      <c r="H5703" t="s">
        <v>46</v>
      </c>
      <c r="I5703" t="s">
        <v>129</v>
      </c>
      <c r="J5703" t="s">
        <v>130</v>
      </c>
      <c r="K5703" t="s">
        <v>131</v>
      </c>
      <c r="L5703" t="s">
        <v>16503</v>
      </c>
      <c r="M5703" t="s">
        <v>16504</v>
      </c>
      <c r="N5703">
        <v>0.752222222</v>
      </c>
      <c r="O5703">
        <v>0</v>
      </c>
      <c r="P5703">
        <v>37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27.832222000000002</v>
      </c>
      <c r="W5703">
        <v>0</v>
      </c>
      <c r="X5703">
        <v>0</v>
      </c>
      <c r="Y5703">
        <v>0</v>
      </c>
      <c r="Z5703">
        <v>0</v>
      </c>
    </row>
    <row r="5704" spans="1:26" x14ac:dyDescent="0.25">
      <c r="A5704">
        <v>2183189</v>
      </c>
      <c r="B5704">
        <v>1</v>
      </c>
      <c r="C5704" t="s">
        <v>76</v>
      </c>
      <c r="D5704" t="s">
        <v>96</v>
      </c>
      <c r="E5704" t="s">
        <v>143</v>
      </c>
      <c r="F5704" t="s">
        <v>11123</v>
      </c>
      <c r="G5704" t="s">
        <v>145</v>
      </c>
      <c r="H5704" t="s">
        <v>47</v>
      </c>
      <c r="I5704" t="s">
        <v>129</v>
      </c>
      <c r="J5704" t="s">
        <v>130</v>
      </c>
      <c r="K5704" t="s">
        <v>131</v>
      </c>
      <c r="L5704" t="s">
        <v>16505</v>
      </c>
      <c r="M5704" t="s">
        <v>16506</v>
      </c>
      <c r="N5704">
        <v>2.5649999999999999</v>
      </c>
      <c r="O5704">
        <v>1</v>
      </c>
      <c r="P5704">
        <v>102</v>
      </c>
      <c r="Q5704">
        <v>0</v>
      </c>
      <c r="R5704">
        <v>0</v>
      </c>
      <c r="S5704">
        <v>0</v>
      </c>
      <c r="T5704">
        <v>0</v>
      </c>
      <c r="U5704">
        <v>2.5649999999999999</v>
      </c>
      <c r="V5704">
        <v>261.63</v>
      </c>
      <c r="W5704">
        <v>0</v>
      </c>
      <c r="X5704">
        <v>0</v>
      </c>
      <c r="Y5704">
        <v>0</v>
      </c>
      <c r="Z5704">
        <v>0</v>
      </c>
    </row>
    <row r="5705" spans="1:26" x14ac:dyDescent="0.25">
      <c r="A5705">
        <v>2183122</v>
      </c>
      <c r="B5705">
        <v>1</v>
      </c>
      <c r="C5705" t="s">
        <v>77</v>
      </c>
      <c r="D5705" t="s">
        <v>109</v>
      </c>
      <c r="E5705" t="s">
        <v>126</v>
      </c>
      <c r="F5705" t="s">
        <v>16261</v>
      </c>
      <c r="G5705" t="s">
        <v>128</v>
      </c>
      <c r="H5705" t="s">
        <v>46</v>
      </c>
      <c r="I5705" t="s">
        <v>129</v>
      </c>
      <c r="J5705" t="s">
        <v>130</v>
      </c>
      <c r="K5705" t="s">
        <v>131</v>
      </c>
      <c r="L5705" t="s">
        <v>16507</v>
      </c>
      <c r="M5705" t="s">
        <v>16508</v>
      </c>
      <c r="N5705">
        <v>2.3858333329999999</v>
      </c>
      <c r="O5705">
        <v>0</v>
      </c>
      <c r="P5705">
        <v>2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4.7716669999999999</v>
      </c>
      <c r="W5705">
        <v>0</v>
      </c>
      <c r="X5705">
        <v>0</v>
      </c>
      <c r="Y5705">
        <v>0</v>
      </c>
      <c r="Z5705">
        <v>0</v>
      </c>
    </row>
    <row r="5706" spans="1:26" x14ac:dyDescent="0.25">
      <c r="A5706">
        <v>2183125</v>
      </c>
      <c r="B5706">
        <v>1</v>
      </c>
      <c r="C5706" t="s">
        <v>77</v>
      </c>
      <c r="D5706" t="s">
        <v>123</v>
      </c>
      <c r="E5706" t="s">
        <v>181</v>
      </c>
      <c r="F5706" t="s">
        <v>16509</v>
      </c>
      <c r="G5706" t="s">
        <v>1384</v>
      </c>
      <c r="H5706" t="s">
        <v>46</v>
      </c>
      <c r="I5706" t="s">
        <v>129</v>
      </c>
      <c r="J5706" t="s">
        <v>130</v>
      </c>
      <c r="K5706" t="s">
        <v>131</v>
      </c>
      <c r="L5706" t="s">
        <v>16510</v>
      </c>
      <c r="M5706" t="s">
        <v>16511</v>
      </c>
      <c r="N5706">
        <v>3.1530555549999999</v>
      </c>
      <c r="O5706">
        <v>0</v>
      </c>
      <c r="P5706">
        <v>1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3.1530559999999999</v>
      </c>
      <c r="W5706">
        <v>0</v>
      </c>
      <c r="X5706">
        <v>0</v>
      </c>
      <c r="Y5706">
        <v>0</v>
      </c>
      <c r="Z5706">
        <v>0</v>
      </c>
    </row>
    <row r="5707" spans="1:26" x14ac:dyDescent="0.25">
      <c r="A5707">
        <v>2183124</v>
      </c>
      <c r="B5707">
        <v>1</v>
      </c>
      <c r="C5707" t="s">
        <v>76</v>
      </c>
      <c r="D5707" t="s">
        <v>106</v>
      </c>
      <c r="E5707" t="s">
        <v>143</v>
      </c>
      <c r="F5707" t="s">
        <v>16512</v>
      </c>
      <c r="G5707" t="s">
        <v>201</v>
      </c>
      <c r="H5707" t="s">
        <v>47</v>
      </c>
      <c r="I5707" t="s">
        <v>283</v>
      </c>
      <c r="J5707" t="s">
        <v>130</v>
      </c>
      <c r="K5707" t="s">
        <v>131</v>
      </c>
      <c r="L5707" t="s">
        <v>16513</v>
      </c>
      <c r="M5707" t="s">
        <v>16514</v>
      </c>
      <c r="N5707">
        <v>1.3888888E-2</v>
      </c>
      <c r="O5707">
        <v>18</v>
      </c>
      <c r="P5707">
        <v>6308</v>
      </c>
      <c r="Q5707">
        <v>0</v>
      </c>
      <c r="R5707">
        <v>0</v>
      </c>
      <c r="S5707">
        <v>0</v>
      </c>
      <c r="T5707">
        <v>0</v>
      </c>
      <c r="U5707">
        <v>0.25</v>
      </c>
      <c r="V5707">
        <v>87.611106000000007</v>
      </c>
      <c r="W5707">
        <v>0</v>
      </c>
      <c r="X5707">
        <v>0</v>
      </c>
      <c r="Y5707">
        <v>0</v>
      </c>
      <c r="Z5707">
        <v>0</v>
      </c>
    </row>
    <row r="5708" spans="1:26" x14ac:dyDescent="0.25">
      <c r="A5708">
        <v>2183129</v>
      </c>
      <c r="B5708">
        <v>1</v>
      </c>
      <c r="C5708" t="s">
        <v>77</v>
      </c>
      <c r="D5708" t="s">
        <v>114</v>
      </c>
      <c r="E5708" t="s">
        <v>161</v>
      </c>
      <c r="F5708" t="s">
        <v>16515</v>
      </c>
      <c r="G5708" t="s">
        <v>366</v>
      </c>
      <c r="H5708" t="s">
        <v>46</v>
      </c>
      <c r="I5708" t="s">
        <v>129</v>
      </c>
      <c r="J5708" t="s">
        <v>130</v>
      </c>
      <c r="K5708" t="s">
        <v>251</v>
      </c>
      <c r="L5708" t="s">
        <v>16516</v>
      </c>
      <c r="M5708" t="s">
        <v>16517</v>
      </c>
      <c r="N5708">
        <v>4.518963888</v>
      </c>
      <c r="O5708">
        <v>1</v>
      </c>
      <c r="P5708">
        <v>150</v>
      </c>
      <c r="Q5708">
        <v>0</v>
      </c>
      <c r="R5708">
        <v>0</v>
      </c>
      <c r="S5708">
        <v>0</v>
      </c>
      <c r="T5708">
        <v>0</v>
      </c>
      <c r="U5708">
        <v>4.5189640000000004</v>
      </c>
      <c r="V5708">
        <v>677.84458299999994</v>
      </c>
      <c r="W5708">
        <v>0</v>
      </c>
      <c r="X5708">
        <v>0</v>
      </c>
      <c r="Y5708">
        <v>0</v>
      </c>
      <c r="Z5708">
        <v>0</v>
      </c>
    </row>
    <row r="5709" spans="1:26" x14ac:dyDescent="0.25">
      <c r="A5709">
        <v>2183131</v>
      </c>
      <c r="B5709">
        <v>1</v>
      </c>
      <c r="C5709" t="s">
        <v>77</v>
      </c>
      <c r="D5709" t="s">
        <v>116</v>
      </c>
      <c r="E5709" t="s">
        <v>161</v>
      </c>
      <c r="F5709" t="s">
        <v>5566</v>
      </c>
      <c r="G5709" t="s">
        <v>418</v>
      </c>
      <c r="H5709" t="s">
        <v>46</v>
      </c>
      <c r="I5709" t="s">
        <v>129</v>
      </c>
      <c r="J5709" t="s">
        <v>130</v>
      </c>
      <c r="K5709" t="s">
        <v>251</v>
      </c>
      <c r="L5709" t="s">
        <v>16518</v>
      </c>
      <c r="M5709" t="s">
        <v>16519</v>
      </c>
      <c r="N5709">
        <v>8.2227777769999992</v>
      </c>
      <c r="O5709">
        <v>1</v>
      </c>
      <c r="P5709">
        <v>280</v>
      </c>
      <c r="Q5709">
        <v>0</v>
      </c>
      <c r="R5709">
        <v>0</v>
      </c>
      <c r="S5709">
        <v>0</v>
      </c>
      <c r="T5709">
        <v>0</v>
      </c>
      <c r="U5709">
        <v>8.2227779999999999</v>
      </c>
      <c r="V5709">
        <v>2302.377778</v>
      </c>
      <c r="W5709">
        <v>0</v>
      </c>
      <c r="X5709">
        <v>0</v>
      </c>
      <c r="Y5709">
        <v>0</v>
      </c>
      <c r="Z5709">
        <v>0</v>
      </c>
    </row>
    <row r="5710" spans="1:26" x14ac:dyDescent="0.25">
      <c r="A5710">
        <v>2183135</v>
      </c>
      <c r="B5710">
        <v>1</v>
      </c>
      <c r="C5710" t="s">
        <v>77</v>
      </c>
      <c r="D5710" t="s">
        <v>124</v>
      </c>
      <c r="E5710" t="s">
        <v>181</v>
      </c>
      <c r="F5710" t="s">
        <v>16520</v>
      </c>
      <c r="G5710" t="s">
        <v>1384</v>
      </c>
      <c r="H5710" t="s">
        <v>46</v>
      </c>
      <c r="I5710" t="s">
        <v>129</v>
      </c>
      <c r="J5710" t="s">
        <v>130</v>
      </c>
      <c r="K5710" t="s">
        <v>131</v>
      </c>
      <c r="L5710" t="s">
        <v>16521</v>
      </c>
      <c r="M5710" t="s">
        <v>16522</v>
      </c>
      <c r="N5710">
        <v>2.4669444440000001</v>
      </c>
      <c r="O5710">
        <v>0</v>
      </c>
      <c r="P5710">
        <v>6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14.801667</v>
      </c>
      <c r="W5710">
        <v>0</v>
      </c>
      <c r="X5710">
        <v>0</v>
      </c>
      <c r="Y5710">
        <v>0</v>
      </c>
      <c r="Z5710">
        <v>0</v>
      </c>
    </row>
    <row r="5711" spans="1:26" x14ac:dyDescent="0.25">
      <c r="A5711">
        <v>2183134</v>
      </c>
      <c r="B5711">
        <v>1</v>
      </c>
      <c r="C5711" t="s">
        <v>76</v>
      </c>
      <c r="D5711" t="s">
        <v>92</v>
      </c>
      <c r="E5711" t="s">
        <v>181</v>
      </c>
      <c r="F5711" t="s">
        <v>16523</v>
      </c>
      <c r="G5711" t="s">
        <v>194</v>
      </c>
      <c r="H5711" t="s">
        <v>46</v>
      </c>
      <c r="I5711" t="s">
        <v>129</v>
      </c>
      <c r="J5711" t="s">
        <v>130</v>
      </c>
      <c r="K5711" t="s">
        <v>131</v>
      </c>
      <c r="L5711" t="s">
        <v>16524</v>
      </c>
      <c r="M5711" t="s">
        <v>16525</v>
      </c>
      <c r="N5711">
        <v>8.4730555550000002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1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8.4730559999999997</v>
      </c>
    </row>
    <row r="5712" spans="1:26" x14ac:dyDescent="0.25">
      <c r="A5712">
        <v>2183155</v>
      </c>
      <c r="B5712">
        <v>1</v>
      </c>
      <c r="C5712" t="s">
        <v>76</v>
      </c>
      <c r="D5712" t="s">
        <v>93</v>
      </c>
      <c r="E5712" t="s">
        <v>143</v>
      </c>
      <c r="F5712" t="s">
        <v>16526</v>
      </c>
      <c r="G5712" t="s">
        <v>418</v>
      </c>
      <c r="H5712" t="s">
        <v>47</v>
      </c>
      <c r="I5712" t="s">
        <v>129</v>
      </c>
      <c r="J5712" t="s">
        <v>130</v>
      </c>
      <c r="K5712" t="s">
        <v>251</v>
      </c>
      <c r="L5712" t="s">
        <v>16527</v>
      </c>
      <c r="M5712" t="s">
        <v>16528</v>
      </c>
      <c r="N5712">
        <v>7.7011111110000003</v>
      </c>
      <c r="O5712">
        <v>1</v>
      </c>
      <c r="P5712">
        <v>101</v>
      </c>
      <c r="Q5712">
        <v>0</v>
      </c>
      <c r="R5712">
        <v>0</v>
      </c>
      <c r="S5712">
        <v>0</v>
      </c>
      <c r="T5712">
        <v>0</v>
      </c>
      <c r="U5712">
        <v>7.701111</v>
      </c>
      <c r="V5712">
        <v>777.81222200000002</v>
      </c>
      <c r="W5712">
        <v>0</v>
      </c>
      <c r="X5712">
        <v>0</v>
      </c>
      <c r="Y5712">
        <v>0</v>
      </c>
      <c r="Z5712">
        <v>0</v>
      </c>
    </row>
    <row r="5713" spans="1:26" x14ac:dyDescent="0.25">
      <c r="A5713">
        <v>2183144</v>
      </c>
      <c r="B5713">
        <v>1</v>
      </c>
      <c r="C5713" t="s">
        <v>77</v>
      </c>
      <c r="D5713" t="s">
        <v>115</v>
      </c>
      <c r="E5713" t="s">
        <v>161</v>
      </c>
      <c r="F5713" t="s">
        <v>16529</v>
      </c>
      <c r="G5713" t="s">
        <v>402</v>
      </c>
      <c r="H5713" t="s">
        <v>46</v>
      </c>
      <c r="I5713" t="s">
        <v>129</v>
      </c>
      <c r="J5713" t="s">
        <v>130</v>
      </c>
      <c r="K5713" t="s">
        <v>131</v>
      </c>
      <c r="L5713" t="s">
        <v>16530</v>
      </c>
      <c r="M5713" t="s">
        <v>16531</v>
      </c>
      <c r="N5713">
        <v>1.0305555550000001</v>
      </c>
      <c r="O5713">
        <v>0</v>
      </c>
      <c r="P5713">
        <v>0</v>
      </c>
      <c r="Q5713">
        <v>0</v>
      </c>
      <c r="R5713">
        <v>4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4.1222219999999998</v>
      </c>
      <c r="Y5713">
        <v>0</v>
      </c>
      <c r="Z5713">
        <v>0</v>
      </c>
    </row>
    <row r="5714" spans="1:26" x14ac:dyDescent="0.25">
      <c r="A5714">
        <v>2183151</v>
      </c>
      <c r="B5714">
        <v>1</v>
      </c>
      <c r="C5714" t="s">
        <v>77</v>
      </c>
      <c r="D5714" t="s">
        <v>116</v>
      </c>
      <c r="E5714" t="s">
        <v>186</v>
      </c>
      <c r="F5714" t="s">
        <v>1768</v>
      </c>
      <c r="G5714" t="s">
        <v>136</v>
      </c>
      <c r="H5714" t="s">
        <v>47</v>
      </c>
      <c r="I5714" t="s">
        <v>129</v>
      </c>
      <c r="J5714" t="s">
        <v>130</v>
      </c>
      <c r="K5714" t="s">
        <v>131</v>
      </c>
      <c r="L5714" t="s">
        <v>16532</v>
      </c>
      <c r="M5714" t="s">
        <v>16533</v>
      </c>
      <c r="N5714">
        <v>0.81694444399999999</v>
      </c>
      <c r="O5714">
        <v>126</v>
      </c>
      <c r="P5714">
        <v>426</v>
      </c>
      <c r="Q5714">
        <v>0</v>
      </c>
      <c r="R5714">
        <v>0</v>
      </c>
      <c r="S5714">
        <v>0</v>
      </c>
      <c r="T5714">
        <v>18</v>
      </c>
      <c r="U5714">
        <v>102.935</v>
      </c>
      <c r="V5714">
        <v>348.01833299999998</v>
      </c>
      <c r="W5714">
        <v>0</v>
      </c>
      <c r="X5714">
        <v>0</v>
      </c>
      <c r="Y5714">
        <v>0</v>
      </c>
      <c r="Z5714">
        <v>14.705</v>
      </c>
    </row>
    <row r="5715" spans="1:26" x14ac:dyDescent="0.25">
      <c r="A5715">
        <v>2183136</v>
      </c>
      <c r="B5715">
        <v>1</v>
      </c>
      <c r="C5715" t="s">
        <v>76</v>
      </c>
      <c r="D5715" t="s">
        <v>100</v>
      </c>
      <c r="E5715" t="s">
        <v>126</v>
      </c>
      <c r="F5715" t="s">
        <v>643</v>
      </c>
      <c r="G5715" t="s">
        <v>418</v>
      </c>
      <c r="H5715" t="s">
        <v>46</v>
      </c>
      <c r="I5715" t="s">
        <v>129</v>
      </c>
      <c r="J5715" t="s">
        <v>130</v>
      </c>
      <c r="K5715" t="s">
        <v>251</v>
      </c>
      <c r="L5715" t="s">
        <v>16534</v>
      </c>
      <c r="M5715" t="s">
        <v>16535</v>
      </c>
      <c r="N5715">
        <v>8.2080286109999996</v>
      </c>
      <c r="O5715">
        <v>0</v>
      </c>
      <c r="P5715">
        <v>60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492.481717</v>
      </c>
      <c r="W5715">
        <v>0</v>
      </c>
      <c r="X5715">
        <v>0</v>
      </c>
      <c r="Y5715">
        <v>0</v>
      </c>
      <c r="Z5715">
        <v>0</v>
      </c>
    </row>
    <row r="5716" spans="1:26" x14ac:dyDescent="0.25">
      <c r="A5716">
        <v>2183149</v>
      </c>
      <c r="B5716">
        <v>1</v>
      </c>
      <c r="C5716" t="s">
        <v>76</v>
      </c>
      <c r="D5716" t="s">
        <v>88</v>
      </c>
      <c r="E5716" t="s">
        <v>181</v>
      </c>
      <c r="F5716" t="s">
        <v>16536</v>
      </c>
      <c r="G5716" t="s">
        <v>194</v>
      </c>
      <c r="H5716" t="s">
        <v>46</v>
      </c>
      <c r="I5716" t="s">
        <v>129</v>
      </c>
      <c r="J5716" t="s">
        <v>130</v>
      </c>
      <c r="K5716" t="s">
        <v>131</v>
      </c>
      <c r="L5716" t="s">
        <v>16537</v>
      </c>
      <c r="M5716" t="s">
        <v>16538</v>
      </c>
      <c r="N5716">
        <v>0.85833333300000003</v>
      </c>
      <c r="O5716">
        <v>0</v>
      </c>
      <c r="P5716">
        <v>1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0.85833300000000001</v>
      </c>
      <c r="W5716">
        <v>0</v>
      </c>
      <c r="X5716">
        <v>0</v>
      </c>
      <c r="Y5716">
        <v>0</v>
      </c>
      <c r="Z5716">
        <v>0</v>
      </c>
    </row>
    <row r="5717" spans="1:26" x14ac:dyDescent="0.25">
      <c r="A5717">
        <v>2183137</v>
      </c>
      <c r="B5717">
        <v>1</v>
      </c>
      <c r="C5717" t="s">
        <v>77</v>
      </c>
      <c r="D5717" t="s">
        <v>111</v>
      </c>
      <c r="E5717" t="s">
        <v>161</v>
      </c>
      <c r="F5717" t="s">
        <v>16539</v>
      </c>
      <c r="G5717" t="s">
        <v>366</v>
      </c>
      <c r="H5717" t="s">
        <v>46</v>
      </c>
      <c r="I5717" t="s">
        <v>129</v>
      </c>
      <c r="J5717" t="s">
        <v>130</v>
      </c>
      <c r="K5717" t="s">
        <v>251</v>
      </c>
      <c r="L5717" t="s">
        <v>16540</v>
      </c>
      <c r="M5717" t="s">
        <v>16541</v>
      </c>
      <c r="N5717">
        <v>1.114273055</v>
      </c>
      <c r="O5717">
        <v>0</v>
      </c>
      <c r="P5717">
        <v>0</v>
      </c>
      <c r="Q5717">
        <v>0</v>
      </c>
      <c r="R5717">
        <v>0</v>
      </c>
      <c r="S5717">
        <v>1</v>
      </c>
      <c r="T5717">
        <v>85</v>
      </c>
      <c r="U5717">
        <v>0</v>
      </c>
      <c r="V5717">
        <v>0</v>
      </c>
      <c r="W5717">
        <v>0</v>
      </c>
      <c r="X5717">
        <v>0</v>
      </c>
      <c r="Y5717">
        <v>1.1142730000000001</v>
      </c>
      <c r="Z5717">
        <v>94.713210000000004</v>
      </c>
    </row>
    <row r="5718" spans="1:26" x14ac:dyDescent="0.25">
      <c r="A5718">
        <v>2183138</v>
      </c>
      <c r="B5718">
        <v>1</v>
      </c>
      <c r="C5718" t="s">
        <v>77</v>
      </c>
      <c r="D5718" t="s">
        <v>124</v>
      </c>
      <c r="E5718" t="s">
        <v>186</v>
      </c>
      <c r="F5718" t="s">
        <v>16542</v>
      </c>
      <c r="G5718" t="s">
        <v>366</v>
      </c>
      <c r="H5718" t="s">
        <v>47</v>
      </c>
      <c r="I5718" t="s">
        <v>129</v>
      </c>
      <c r="J5718" t="s">
        <v>130</v>
      </c>
      <c r="K5718" t="s">
        <v>251</v>
      </c>
      <c r="L5718" t="s">
        <v>16543</v>
      </c>
      <c r="M5718" t="s">
        <v>16544</v>
      </c>
      <c r="N5718">
        <v>3.585011111</v>
      </c>
      <c r="O5718">
        <v>13</v>
      </c>
      <c r="P5718">
        <v>2505</v>
      </c>
      <c r="Q5718">
        <v>0</v>
      </c>
      <c r="R5718">
        <v>0</v>
      </c>
      <c r="S5718">
        <v>0</v>
      </c>
      <c r="T5718">
        <v>0</v>
      </c>
      <c r="U5718">
        <v>46.605144000000003</v>
      </c>
      <c r="V5718">
        <v>8980.4528329999994</v>
      </c>
      <c r="W5718">
        <v>0</v>
      </c>
      <c r="X5718">
        <v>0</v>
      </c>
      <c r="Y5718">
        <v>0</v>
      </c>
      <c r="Z5718">
        <v>0</v>
      </c>
    </row>
    <row r="5719" spans="1:26" x14ac:dyDescent="0.25">
      <c r="A5719">
        <v>2183148</v>
      </c>
      <c r="B5719">
        <v>1</v>
      </c>
      <c r="C5719" t="s">
        <v>77</v>
      </c>
      <c r="D5719" t="s">
        <v>111</v>
      </c>
      <c r="E5719" t="s">
        <v>143</v>
      </c>
      <c r="F5719" t="s">
        <v>13864</v>
      </c>
      <c r="G5719" t="s">
        <v>145</v>
      </c>
      <c r="H5719" t="s">
        <v>47</v>
      </c>
      <c r="I5719" t="s">
        <v>129</v>
      </c>
      <c r="J5719" t="s">
        <v>130</v>
      </c>
      <c r="K5719" t="s">
        <v>131</v>
      </c>
      <c r="L5719" t="s">
        <v>16545</v>
      </c>
      <c r="M5719" t="s">
        <v>16546</v>
      </c>
      <c r="N5719">
        <v>1.95</v>
      </c>
      <c r="O5719">
        <v>0</v>
      </c>
      <c r="P5719">
        <v>0</v>
      </c>
      <c r="Q5719">
        <v>0</v>
      </c>
      <c r="R5719">
        <v>0</v>
      </c>
      <c r="S5719">
        <v>1</v>
      </c>
      <c r="T5719">
        <v>65</v>
      </c>
      <c r="U5719">
        <v>0</v>
      </c>
      <c r="V5719">
        <v>0</v>
      </c>
      <c r="W5719">
        <v>0</v>
      </c>
      <c r="X5719">
        <v>0</v>
      </c>
      <c r="Y5719">
        <v>1.95</v>
      </c>
      <c r="Z5719">
        <v>126.75</v>
      </c>
    </row>
    <row r="5720" spans="1:26" x14ac:dyDescent="0.25">
      <c r="A5720">
        <v>2183141</v>
      </c>
      <c r="B5720">
        <v>1</v>
      </c>
      <c r="C5720" t="s">
        <v>77</v>
      </c>
      <c r="D5720" t="s">
        <v>119</v>
      </c>
      <c r="E5720" t="s">
        <v>161</v>
      </c>
      <c r="F5720" t="s">
        <v>8590</v>
      </c>
      <c r="G5720" t="s">
        <v>418</v>
      </c>
      <c r="H5720" t="s">
        <v>46</v>
      </c>
      <c r="I5720" t="s">
        <v>129</v>
      </c>
      <c r="J5720" t="s">
        <v>130</v>
      </c>
      <c r="K5720" t="s">
        <v>251</v>
      </c>
      <c r="L5720" t="s">
        <v>16547</v>
      </c>
      <c r="M5720" t="s">
        <v>16548</v>
      </c>
      <c r="N5720">
        <v>9.0307877770000005</v>
      </c>
      <c r="O5720">
        <v>1</v>
      </c>
      <c r="P5720">
        <v>67</v>
      </c>
      <c r="Q5720">
        <v>0</v>
      </c>
      <c r="R5720">
        <v>0</v>
      </c>
      <c r="S5720">
        <v>0</v>
      </c>
      <c r="T5720">
        <v>0</v>
      </c>
      <c r="U5720">
        <v>9.0307879999999994</v>
      </c>
      <c r="V5720">
        <v>605.06278099999997</v>
      </c>
      <c r="W5720">
        <v>0</v>
      </c>
      <c r="X5720">
        <v>0</v>
      </c>
      <c r="Y5720">
        <v>0</v>
      </c>
      <c r="Z5720">
        <v>0</v>
      </c>
    </row>
    <row r="5721" spans="1:26" x14ac:dyDescent="0.25">
      <c r="A5721">
        <v>2183150</v>
      </c>
      <c r="B5721">
        <v>1</v>
      </c>
      <c r="C5721" t="s">
        <v>76</v>
      </c>
      <c r="D5721" t="s">
        <v>100</v>
      </c>
      <c r="E5721" t="s">
        <v>143</v>
      </c>
      <c r="F5721" t="s">
        <v>13045</v>
      </c>
      <c r="G5721" t="s">
        <v>145</v>
      </c>
      <c r="H5721" t="s">
        <v>47</v>
      </c>
      <c r="I5721" t="s">
        <v>129</v>
      </c>
      <c r="J5721" t="s">
        <v>130</v>
      </c>
      <c r="K5721" t="s">
        <v>131</v>
      </c>
      <c r="L5721" t="s">
        <v>16549</v>
      </c>
      <c r="M5721" t="s">
        <v>16550</v>
      </c>
      <c r="N5721">
        <v>3.3516666659999999</v>
      </c>
      <c r="O5721">
        <v>65</v>
      </c>
      <c r="P5721">
        <v>16</v>
      </c>
      <c r="Q5721">
        <v>0</v>
      </c>
      <c r="R5721">
        <v>0</v>
      </c>
      <c r="S5721">
        <v>0</v>
      </c>
      <c r="T5721">
        <v>0</v>
      </c>
      <c r="U5721">
        <v>217.85833299999999</v>
      </c>
      <c r="V5721">
        <v>53.626666999999998</v>
      </c>
      <c r="W5721">
        <v>0</v>
      </c>
      <c r="X5721">
        <v>0</v>
      </c>
      <c r="Y5721">
        <v>0</v>
      </c>
      <c r="Z5721">
        <v>0</v>
      </c>
    </row>
    <row r="5722" spans="1:26" x14ac:dyDescent="0.25">
      <c r="A5722">
        <v>2183142</v>
      </c>
      <c r="B5722">
        <v>1</v>
      </c>
      <c r="C5722" t="s">
        <v>76</v>
      </c>
      <c r="D5722" t="s">
        <v>97</v>
      </c>
      <c r="E5722" t="s">
        <v>161</v>
      </c>
      <c r="F5722" t="s">
        <v>16551</v>
      </c>
      <c r="G5722" t="s">
        <v>366</v>
      </c>
      <c r="H5722" t="s">
        <v>46</v>
      </c>
      <c r="I5722" t="s">
        <v>129</v>
      </c>
      <c r="J5722" t="s">
        <v>130</v>
      </c>
      <c r="K5722" t="s">
        <v>251</v>
      </c>
      <c r="L5722" t="s">
        <v>16552</v>
      </c>
      <c r="M5722" t="s">
        <v>16553</v>
      </c>
      <c r="N5722">
        <v>6.8450722219999998</v>
      </c>
      <c r="O5722">
        <v>1</v>
      </c>
      <c r="P5722">
        <v>429</v>
      </c>
      <c r="Q5722">
        <v>0</v>
      </c>
      <c r="R5722">
        <v>0</v>
      </c>
      <c r="S5722">
        <v>0</v>
      </c>
      <c r="T5722">
        <v>0</v>
      </c>
      <c r="U5722">
        <v>6.845072</v>
      </c>
      <c r="V5722">
        <v>2936.5359830000002</v>
      </c>
      <c r="W5722">
        <v>0</v>
      </c>
      <c r="X5722">
        <v>0</v>
      </c>
      <c r="Y5722">
        <v>0</v>
      </c>
      <c r="Z5722">
        <v>0</v>
      </c>
    </row>
    <row r="5723" spans="1:26" x14ac:dyDescent="0.25">
      <c r="A5723">
        <v>2183147</v>
      </c>
      <c r="B5723">
        <v>1</v>
      </c>
      <c r="C5723" t="s">
        <v>76</v>
      </c>
      <c r="D5723" t="s">
        <v>78</v>
      </c>
      <c r="E5723" t="s">
        <v>143</v>
      </c>
      <c r="F5723" t="s">
        <v>16554</v>
      </c>
      <c r="G5723" t="s">
        <v>366</v>
      </c>
      <c r="H5723" t="s">
        <v>47</v>
      </c>
      <c r="I5723" t="s">
        <v>129</v>
      </c>
      <c r="J5723" t="s">
        <v>130</v>
      </c>
      <c r="K5723" t="s">
        <v>251</v>
      </c>
      <c r="L5723" t="s">
        <v>16555</v>
      </c>
      <c r="M5723" t="s">
        <v>16556</v>
      </c>
      <c r="N5723">
        <v>8.6966202769999992</v>
      </c>
      <c r="O5723">
        <v>6</v>
      </c>
      <c r="P5723">
        <v>2616</v>
      </c>
      <c r="Q5723">
        <v>0</v>
      </c>
      <c r="R5723">
        <v>0</v>
      </c>
      <c r="S5723">
        <v>0</v>
      </c>
      <c r="T5723">
        <v>0</v>
      </c>
      <c r="U5723">
        <v>52.179721999999998</v>
      </c>
      <c r="V5723">
        <v>22750.358645</v>
      </c>
      <c r="W5723">
        <v>0</v>
      </c>
      <c r="X5723">
        <v>0</v>
      </c>
      <c r="Y5723">
        <v>0</v>
      </c>
      <c r="Z5723">
        <v>0</v>
      </c>
    </row>
    <row r="5724" spans="1:26" x14ac:dyDescent="0.25">
      <c r="A5724">
        <v>2183161</v>
      </c>
      <c r="B5724">
        <v>1</v>
      </c>
      <c r="C5724" t="s">
        <v>76</v>
      </c>
      <c r="D5724" t="s">
        <v>78</v>
      </c>
      <c r="E5724" t="s">
        <v>718</v>
      </c>
      <c r="F5724" t="s">
        <v>14843</v>
      </c>
      <c r="G5724" t="s">
        <v>128</v>
      </c>
      <c r="H5724" t="s">
        <v>46</v>
      </c>
      <c r="I5724" t="s">
        <v>129</v>
      </c>
      <c r="J5724" t="s">
        <v>130</v>
      </c>
      <c r="K5724" t="s">
        <v>131</v>
      </c>
      <c r="L5724" t="s">
        <v>16557</v>
      </c>
      <c r="M5724" t="s">
        <v>16558</v>
      </c>
      <c r="N5724">
        <v>1.3258333330000001</v>
      </c>
      <c r="O5724">
        <v>0</v>
      </c>
      <c r="P5724">
        <v>60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79.55</v>
      </c>
      <c r="W5724">
        <v>0</v>
      </c>
      <c r="X5724">
        <v>0</v>
      </c>
      <c r="Y5724">
        <v>0</v>
      </c>
      <c r="Z5724">
        <v>0</v>
      </c>
    </row>
    <row r="5725" spans="1:26" x14ac:dyDescent="0.25">
      <c r="A5725">
        <v>2183184</v>
      </c>
      <c r="B5725">
        <v>1</v>
      </c>
      <c r="C5725" t="s">
        <v>77</v>
      </c>
      <c r="D5725" t="s">
        <v>108</v>
      </c>
      <c r="E5725" t="s">
        <v>143</v>
      </c>
      <c r="F5725" t="s">
        <v>16559</v>
      </c>
      <c r="G5725" t="s">
        <v>366</v>
      </c>
      <c r="H5725" t="s">
        <v>47</v>
      </c>
      <c r="I5725" t="s">
        <v>129</v>
      </c>
      <c r="J5725" t="s">
        <v>130</v>
      </c>
      <c r="K5725" t="s">
        <v>251</v>
      </c>
      <c r="L5725" t="s">
        <v>16560</v>
      </c>
      <c r="M5725" t="s">
        <v>16561</v>
      </c>
      <c r="N5725">
        <v>6.0666666659999997</v>
      </c>
      <c r="O5725">
        <v>0</v>
      </c>
      <c r="P5725">
        <v>0</v>
      </c>
      <c r="Q5725">
        <v>34</v>
      </c>
      <c r="R5725">
        <v>763</v>
      </c>
      <c r="S5725">
        <v>0</v>
      </c>
      <c r="T5725">
        <v>0</v>
      </c>
      <c r="U5725">
        <v>0</v>
      </c>
      <c r="V5725">
        <v>0</v>
      </c>
      <c r="W5725">
        <v>206.26666700000001</v>
      </c>
      <c r="X5725">
        <v>4628.8666659999999</v>
      </c>
      <c r="Y5725">
        <v>0</v>
      </c>
      <c r="Z5725">
        <v>0</v>
      </c>
    </row>
    <row r="5726" spans="1:26" x14ac:dyDescent="0.25">
      <c r="A5726">
        <v>2183157</v>
      </c>
      <c r="B5726">
        <v>1</v>
      </c>
      <c r="C5726" t="s">
        <v>76</v>
      </c>
      <c r="D5726" t="s">
        <v>104</v>
      </c>
      <c r="E5726" t="s">
        <v>134</v>
      </c>
      <c r="F5726" t="s">
        <v>12180</v>
      </c>
      <c r="G5726" t="s">
        <v>418</v>
      </c>
      <c r="H5726" t="s">
        <v>47</v>
      </c>
      <c r="I5726" t="s">
        <v>129</v>
      </c>
      <c r="J5726" t="s">
        <v>130</v>
      </c>
      <c r="K5726" t="s">
        <v>251</v>
      </c>
      <c r="L5726" t="s">
        <v>16562</v>
      </c>
      <c r="M5726" t="s">
        <v>16563</v>
      </c>
      <c r="N5726">
        <v>8.8791666659999997</v>
      </c>
      <c r="O5726">
        <v>0</v>
      </c>
      <c r="P5726">
        <v>0</v>
      </c>
      <c r="Q5726">
        <v>1</v>
      </c>
      <c r="R5726">
        <v>69</v>
      </c>
      <c r="S5726">
        <v>25</v>
      </c>
      <c r="T5726">
        <v>980</v>
      </c>
      <c r="U5726">
        <v>0</v>
      </c>
      <c r="V5726">
        <v>0</v>
      </c>
      <c r="W5726">
        <v>8.8791670000000007</v>
      </c>
      <c r="X5726">
        <v>612.66250000000002</v>
      </c>
      <c r="Y5726">
        <v>221.97916699999999</v>
      </c>
      <c r="Z5726">
        <v>8701.5833330000005</v>
      </c>
    </row>
    <row r="5727" spans="1:26" x14ac:dyDescent="0.25">
      <c r="A5727">
        <v>2183152</v>
      </c>
      <c r="B5727">
        <v>1</v>
      </c>
      <c r="C5727" t="s">
        <v>76</v>
      </c>
      <c r="D5727" t="s">
        <v>100</v>
      </c>
      <c r="E5727" t="s">
        <v>161</v>
      </c>
      <c r="F5727" t="s">
        <v>16564</v>
      </c>
      <c r="G5727" t="s">
        <v>366</v>
      </c>
      <c r="H5727" t="s">
        <v>46</v>
      </c>
      <c r="I5727" t="s">
        <v>129</v>
      </c>
      <c r="J5727" t="s">
        <v>130</v>
      </c>
      <c r="K5727" t="s">
        <v>251</v>
      </c>
      <c r="L5727" t="s">
        <v>16565</v>
      </c>
      <c r="M5727" t="s">
        <v>16566</v>
      </c>
      <c r="N5727">
        <v>0.53749999999999998</v>
      </c>
      <c r="O5727">
        <v>1</v>
      </c>
      <c r="P5727">
        <v>670</v>
      </c>
      <c r="Q5727">
        <v>0</v>
      </c>
      <c r="R5727">
        <v>0</v>
      </c>
      <c r="S5727">
        <v>0</v>
      </c>
      <c r="T5727">
        <v>0</v>
      </c>
      <c r="U5727">
        <v>0.53749999999999998</v>
      </c>
      <c r="V5727">
        <v>360.125</v>
      </c>
      <c r="W5727">
        <v>0</v>
      </c>
      <c r="X5727">
        <v>0</v>
      </c>
      <c r="Y5727">
        <v>0</v>
      </c>
      <c r="Z5727">
        <v>0</v>
      </c>
    </row>
    <row r="5728" spans="1:26" x14ac:dyDescent="0.25">
      <c r="A5728">
        <v>2183154</v>
      </c>
      <c r="B5728">
        <v>1</v>
      </c>
      <c r="C5728" t="s">
        <v>77</v>
      </c>
      <c r="D5728" t="s">
        <v>108</v>
      </c>
      <c r="E5728" t="s">
        <v>134</v>
      </c>
      <c r="F5728" t="s">
        <v>16567</v>
      </c>
      <c r="G5728" t="s">
        <v>366</v>
      </c>
      <c r="H5728" t="s">
        <v>47</v>
      </c>
      <c r="I5728" t="s">
        <v>129</v>
      </c>
      <c r="J5728" t="s">
        <v>130</v>
      </c>
      <c r="K5728" t="s">
        <v>251</v>
      </c>
      <c r="L5728" t="s">
        <v>16568</v>
      </c>
      <c r="M5728" t="s">
        <v>16569</v>
      </c>
      <c r="N5728">
        <v>0.52555555499999995</v>
      </c>
      <c r="O5728">
        <v>0</v>
      </c>
      <c r="P5728">
        <v>0</v>
      </c>
      <c r="Q5728">
        <v>35</v>
      </c>
      <c r="R5728">
        <v>812</v>
      </c>
      <c r="S5728">
        <v>0</v>
      </c>
      <c r="T5728">
        <v>0</v>
      </c>
      <c r="U5728">
        <v>0</v>
      </c>
      <c r="V5728">
        <v>0</v>
      </c>
      <c r="W5728">
        <v>18.394444</v>
      </c>
      <c r="X5728">
        <v>426.75111099999998</v>
      </c>
      <c r="Y5728">
        <v>0</v>
      </c>
      <c r="Z5728">
        <v>0</v>
      </c>
    </row>
    <row r="5729" spans="1:26" x14ac:dyDescent="0.25">
      <c r="A5729">
        <v>2183191</v>
      </c>
      <c r="B5729">
        <v>1</v>
      </c>
      <c r="C5729" t="s">
        <v>76</v>
      </c>
      <c r="D5729" t="s">
        <v>80</v>
      </c>
      <c r="E5729" t="s">
        <v>143</v>
      </c>
      <c r="F5729" t="s">
        <v>16570</v>
      </c>
      <c r="G5729" t="s">
        <v>418</v>
      </c>
      <c r="H5729" t="s">
        <v>47</v>
      </c>
      <c r="I5729" t="s">
        <v>129</v>
      </c>
      <c r="J5729" t="s">
        <v>130</v>
      </c>
      <c r="K5729" t="s">
        <v>251</v>
      </c>
      <c r="L5729" t="s">
        <v>16571</v>
      </c>
      <c r="M5729" t="s">
        <v>16572</v>
      </c>
      <c r="N5729">
        <v>0.698333333</v>
      </c>
      <c r="O5729">
        <v>1</v>
      </c>
      <c r="P5729">
        <v>120</v>
      </c>
      <c r="Q5729">
        <v>0</v>
      </c>
      <c r="R5729">
        <v>0</v>
      </c>
      <c r="S5729">
        <v>0</v>
      </c>
      <c r="T5729">
        <v>0</v>
      </c>
      <c r="U5729">
        <v>0.69833299999999998</v>
      </c>
      <c r="V5729">
        <v>83.8</v>
      </c>
      <c r="W5729">
        <v>0</v>
      </c>
      <c r="X5729">
        <v>0</v>
      </c>
      <c r="Y5729">
        <v>0</v>
      </c>
      <c r="Z5729">
        <v>0</v>
      </c>
    </row>
    <row r="5730" spans="1:26" x14ac:dyDescent="0.25">
      <c r="A5730">
        <v>2183162</v>
      </c>
      <c r="B5730">
        <v>1</v>
      </c>
      <c r="C5730" t="s">
        <v>77</v>
      </c>
      <c r="D5730" t="s">
        <v>109</v>
      </c>
      <c r="E5730" t="s">
        <v>143</v>
      </c>
      <c r="F5730" t="s">
        <v>10965</v>
      </c>
      <c r="G5730" t="s">
        <v>366</v>
      </c>
      <c r="H5730" t="s">
        <v>47</v>
      </c>
      <c r="I5730" t="s">
        <v>129</v>
      </c>
      <c r="J5730" t="s">
        <v>130</v>
      </c>
      <c r="K5730" t="s">
        <v>251</v>
      </c>
      <c r="L5730" t="s">
        <v>16573</v>
      </c>
      <c r="M5730" t="s">
        <v>16574</v>
      </c>
      <c r="N5730">
        <v>1.4386111109999999</v>
      </c>
      <c r="O5730">
        <v>0</v>
      </c>
      <c r="P5730">
        <v>17</v>
      </c>
      <c r="Q5730">
        <v>1</v>
      </c>
      <c r="R5730">
        <v>26</v>
      </c>
      <c r="S5730">
        <v>16</v>
      </c>
      <c r="T5730">
        <v>383</v>
      </c>
      <c r="U5730">
        <v>0</v>
      </c>
      <c r="V5730">
        <v>24.456389000000001</v>
      </c>
      <c r="W5730">
        <v>1.4386110000000001</v>
      </c>
      <c r="X5730">
        <v>37.403888999999999</v>
      </c>
      <c r="Y5730">
        <v>23.017778</v>
      </c>
      <c r="Z5730">
        <v>550.98805600000003</v>
      </c>
    </row>
    <row r="5731" spans="1:26" x14ac:dyDescent="0.25">
      <c r="A5731">
        <v>2183156</v>
      </c>
      <c r="B5731">
        <v>1</v>
      </c>
      <c r="C5731" t="s">
        <v>76</v>
      </c>
      <c r="D5731" t="s">
        <v>80</v>
      </c>
      <c r="E5731" t="s">
        <v>161</v>
      </c>
      <c r="F5731" t="s">
        <v>16575</v>
      </c>
      <c r="G5731" t="s">
        <v>418</v>
      </c>
      <c r="H5731" t="s">
        <v>46</v>
      </c>
      <c r="I5731" t="s">
        <v>129</v>
      </c>
      <c r="J5731" t="s">
        <v>130</v>
      </c>
      <c r="K5731" t="s">
        <v>251</v>
      </c>
      <c r="L5731" t="s">
        <v>16576</v>
      </c>
      <c r="M5731" t="s">
        <v>16577</v>
      </c>
      <c r="N5731">
        <v>2.37</v>
      </c>
      <c r="O5731">
        <v>2</v>
      </c>
      <c r="P5731">
        <v>492</v>
      </c>
      <c r="Q5731">
        <v>0</v>
      </c>
      <c r="R5731">
        <v>0</v>
      </c>
      <c r="S5731">
        <v>0</v>
      </c>
      <c r="T5731">
        <v>0</v>
      </c>
      <c r="U5731">
        <v>4.74</v>
      </c>
      <c r="V5731">
        <v>1166.04</v>
      </c>
      <c r="W5731">
        <v>0</v>
      </c>
      <c r="X5731">
        <v>0</v>
      </c>
      <c r="Y5731">
        <v>0</v>
      </c>
      <c r="Z5731">
        <v>0</v>
      </c>
    </row>
    <row r="5732" spans="1:26" x14ac:dyDescent="0.25">
      <c r="A5732">
        <v>2183164</v>
      </c>
      <c r="B5732">
        <v>1</v>
      </c>
      <c r="C5732" t="s">
        <v>76</v>
      </c>
      <c r="D5732" t="s">
        <v>80</v>
      </c>
      <c r="E5732" t="s">
        <v>181</v>
      </c>
      <c r="F5732" t="s">
        <v>16578</v>
      </c>
      <c r="G5732" t="s">
        <v>287</v>
      </c>
      <c r="H5732" t="s">
        <v>46</v>
      </c>
      <c r="I5732" t="s">
        <v>129</v>
      </c>
      <c r="J5732" t="s">
        <v>130</v>
      </c>
      <c r="K5732" t="s">
        <v>131</v>
      </c>
      <c r="L5732" t="s">
        <v>16579</v>
      </c>
      <c r="M5732" t="s">
        <v>16580</v>
      </c>
      <c r="N5732">
        <v>5.5227777769999999</v>
      </c>
      <c r="O5732">
        <v>0</v>
      </c>
      <c r="P5732">
        <v>1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5.5227779999999997</v>
      </c>
      <c r="W5732">
        <v>0</v>
      </c>
      <c r="X5732">
        <v>0</v>
      </c>
      <c r="Y5732">
        <v>0</v>
      </c>
      <c r="Z5732">
        <v>0</v>
      </c>
    </row>
    <row r="5733" spans="1:26" x14ac:dyDescent="0.25">
      <c r="A5733">
        <v>2183165</v>
      </c>
      <c r="B5733">
        <v>1</v>
      </c>
      <c r="C5733" t="s">
        <v>77</v>
      </c>
      <c r="D5733" t="s">
        <v>124</v>
      </c>
      <c r="E5733" t="s">
        <v>126</v>
      </c>
      <c r="F5733" t="s">
        <v>16581</v>
      </c>
      <c r="G5733" t="s">
        <v>128</v>
      </c>
      <c r="H5733" t="s">
        <v>46</v>
      </c>
      <c r="I5733" t="s">
        <v>129</v>
      </c>
      <c r="J5733" t="s">
        <v>130</v>
      </c>
      <c r="K5733" t="s">
        <v>131</v>
      </c>
      <c r="L5733" t="s">
        <v>16582</v>
      </c>
      <c r="M5733" t="s">
        <v>16583</v>
      </c>
      <c r="N5733">
        <v>2.6391666659999999</v>
      </c>
      <c r="O5733">
        <v>0</v>
      </c>
      <c r="P5733">
        <v>11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29.030833000000001</v>
      </c>
      <c r="W5733">
        <v>0</v>
      </c>
      <c r="X5733">
        <v>0</v>
      </c>
      <c r="Y5733">
        <v>0</v>
      </c>
      <c r="Z5733">
        <v>0</v>
      </c>
    </row>
    <row r="5734" spans="1:26" x14ac:dyDescent="0.25">
      <c r="A5734">
        <v>2183160</v>
      </c>
      <c r="B5734">
        <v>1</v>
      </c>
      <c r="C5734" t="s">
        <v>76</v>
      </c>
      <c r="D5734" t="s">
        <v>79</v>
      </c>
      <c r="E5734" t="s">
        <v>143</v>
      </c>
      <c r="F5734" t="s">
        <v>16584</v>
      </c>
      <c r="G5734" t="s">
        <v>136</v>
      </c>
      <c r="H5734" t="s">
        <v>47</v>
      </c>
      <c r="I5734" t="s">
        <v>129</v>
      </c>
      <c r="J5734" t="s">
        <v>130</v>
      </c>
      <c r="K5734" t="s">
        <v>131</v>
      </c>
      <c r="L5734" t="s">
        <v>16585</v>
      </c>
      <c r="M5734" t="s">
        <v>16586</v>
      </c>
      <c r="N5734">
        <v>1.173333333</v>
      </c>
      <c r="O5734">
        <v>34</v>
      </c>
      <c r="P5734">
        <v>2645</v>
      </c>
      <c r="Q5734">
        <v>0</v>
      </c>
      <c r="R5734">
        <v>0</v>
      </c>
      <c r="S5734">
        <v>0</v>
      </c>
      <c r="T5734">
        <v>0</v>
      </c>
      <c r="U5734">
        <v>39.893332999999998</v>
      </c>
      <c r="V5734">
        <v>3103.4666659999998</v>
      </c>
      <c r="W5734">
        <v>0</v>
      </c>
      <c r="X5734">
        <v>0</v>
      </c>
      <c r="Y5734">
        <v>0</v>
      </c>
      <c r="Z5734">
        <v>0</v>
      </c>
    </row>
    <row r="5735" spans="1:26" x14ac:dyDescent="0.25">
      <c r="A5735">
        <v>2183167</v>
      </c>
      <c r="B5735">
        <v>1</v>
      </c>
      <c r="C5735" t="s">
        <v>76</v>
      </c>
      <c r="D5735" t="s">
        <v>101</v>
      </c>
      <c r="E5735" t="s">
        <v>186</v>
      </c>
      <c r="F5735" t="s">
        <v>16587</v>
      </c>
      <c r="G5735" t="s">
        <v>136</v>
      </c>
      <c r="H5735" t="s">
        <v>47</v>
      </c>
      <c r="I5735" t="s">
        <v>129</v>
      </c>
      <c r="J5735" t="s">
        <v>130</v>
      </c>
      <c r="K5735" t="s">
        <v>131</v>
      </c>
      <c r="L5735" t="s">
        <v>16588</v>
      </c>
      <c r="M5735" t="s">
        <v>16589</v>
      </c>
      <c r="N5735">
        <v>0.82666666600000005</v>
      </c>
      <c r="O5735">
        <v>6</v>
      </c>
      <c r="P5735">
        <v>18</v>
      </c>
      <c r="Q5735">
        <v>0</v>
      </c>
      <c r="R5735">
        <v>0</v>
      </c>
      <c r="S5735">
        <v>0</v>
      </c>
      <c r="T5735">
        <v>0</v>
      </c>
      <c r="U5735">
        <v>4.96</v>
      </c>
      <c r="V5735">
        <v>14.88</v>
      </c>
      <c r="W5735">
        <v>0</v>
      </c>
      <c r="X5735">
        <v>0</v>
      </c>
      <c r="Y5735">
        <v>0</v>
      </c>
      <c r="Z5735">
        <v>0</v>
      </c>
    </row>
    <row r="5736" spans="1:26" x14ac:dyDescent="0.25">
      <c r="A5736">
        <v>2183174</v>
      </c>
      <c r="B5736">
        <v>1</v>
      </c>
      <c r="C5736" t="s">
        <v>76</v>
      </c>
      <c r="D5736" t="s">
        <v>88</v>
      </c>
      <c r="E5736" t="s">
        <v>126</v>
      </c>
      <c r="F5736" t="s">
        <v>16590</v>
      </c>
      <c r="G5736" t="s">
        <v>128</v>
      </c>
      <c r="H5736" t="s">
        <v>46</v>
      </c>
      <c r="I5736" t="s">
        <v>129</v>
      </c>
      <c r="J5736" t="s">
        <v>130</v>
      </c>
      <c r="K5736" t="s">
        <v>131</v>
      </c>
      <c r="L5736" t="s">
        <v>16591</v>
      </c>
      <c r="M5736" t="s">
        <v>16592</v>
      </c>
      <c r="N5736">
        <v>5.6944444440000002</v>
      </c>
      <c r="O5736">
        <v>0</v>
      </c>
      <c r="P5736">
        <v>347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1975.9722220000001</v>
      </c>
      <c r="W5736">
        <v>0</v>
      </c>
      <c r="X5736">
        <v>0</v>
      </c>
      <c r="Y5736">
        <v>0</v>
      </c>
      <c r="Z5736">
        <v>0</v>
      </c>
    </row>
    <row r="5737" spans="1:26" x14ac:dyDescent="0.25">
      <c r="A5737">
        <v>2183169</v>
      </c>
      <c r="B5737">
        <v>1</v>
      </c>
      <c r="C5737" t="s">
        <v>77</v>
      </c>
      <c r="D5737" t="s">
        <v>110</v>
      </c>
      <c r="E5737" t="s">
        <v>134</v>
      </c>
      <c r="F5737" t="s">
        <v>16593</v>
      </c>
      <c r="G5737" t="s">
        <v>418</v>
      </c>
      <c r="H5737" t="s">
        <v>47</v>
      </c>
      <c r="I5737" t="s">
        <v>129</v>
      </c>
      <c r="J5737" t="s">
        <v>130</v>
      </c>
      <c r="K5737" t="s">
        <v>251</v>
      </c>
      <c r="L5737" t="s">
        <v>16594</v>
      </c>
      <c r="M5737" t="s">
        <v>16595</v>
      </c>
      <c r="N5737">
        <v>3.363611111</v>
      </c>
      <c r="O5737">
        <v>0</v>
      </c>
      <c r="P5737">
        <v>0</v>
      </c>
      <c r="Q5737">
        <v>0</v>
      </c>
      <c r="R5737">
        <v>0</v>
      </c>
      <c r="S5737">
        <v>19</v>
      </c>
      <c r="T5737">
        <v>653</v>
      </c>
      <c r="U5737">
        <v>0</v>
      </c>
      <c r="V5737">
        <v>0</v>
      </c>
      <c r="W5737">
        <v>0</v>
      </c>
      <c r="X5737">
        <v>0</v>
      </c>
      <c r="Y5737">
        <v>63.908611000000001</v>
      </c>
      <c r="Z5737">
        <v>2196.4380550000001</v>
      </c>
    </row>
    <row r="5738" spans="1:26" x14ac:dyDescent="0.25">
      <c r="A5738">
        <v>2183181</v>
      </c>
      <c r="B5738">
        <v>1</v>
      </c>
      <c r="C5738" t="s">
        <v>76</v>
      </c>
      <c r="D5738" t="s">
        <v>93</v>
      </c>
      <c r="E5738" t="s">
        <v>813</v>
      </c>
      <c r="F5738" t="s">
        <v>6446</v>
      </c>
      <c r="G5738" t="s">
        <v>201</v>
      </c>
      <c r="H5738" t="s">
        <v>47</v>
      </c>
      <c r="I5738" t="s">
        <v>129</v>
      </c>
      <c r="J5738" t="s">
        <v>130</v>
      </c>
      <c r="K5738" t="s">
        <v>251</v>
      </c>
      <c r="L5738" t="s">
        <v>16596</v>
      </c>
      <c r="M5738" t="s">
        <v>16597</v>
      </c>
      <c r="N5738">
        <v>0.266666666</v>
      </c>
      <c r="O5738">
        <v>113</v>
      </c>
      <c r="P5738">
        <v>2330</v>
      </c>
      <c r="Q5738">
        <v>0</v>
      </c>
      <c r="R5738">
        <v>0</v>
      </c>
      <c r="S5738">
        <v>0</v>
      </c>
      <c r="T5738">
        <v>0</v>
      </c>
      <c r="U5738">
        <v>30.133333</v>
      </c>
      <c r="V5738">
        <v>621.33333200000004</v>
      </c>
      <c r="W5738">
        <v>0</v>
      </c>
      <c r="X5738">
        <v>0</v>
      </c>
      <c r="Y5738">
        <v>0</v>
      </c>
      <c r="Z5738">
        <v>0</v>
      </c>
    </row>
    <row r="5739" spans="1:26" x14ac:dyDescent="0.25">
      <c r="A5739">
        <v>2183173</v>
      </c>
      <c r="B5739">
        <v>1</v>
      </c>
      <c r="C5739" t="s">
        <v>76</v>
      </c>
      <c r="D5739" t="s">
        <v>100</v>
      </c>
      <c r="E5739" t="s">
        <v>143</v>
      </c>
      <c r="F5739" t="s">
        <v>16598</v>
      </c>
      <c r="G5739" t="s">
        <v>201</v>
      </c>
      <c r="H5739" t="s">
        <v>47</v>
      </c>
      <c r="I5739" t="s">
        <v>129</v>
      </c>
      <c r="J5739" t="s">
        <v>130</v>
      </c>
      <c r="K5739" t="s">
        <v>251</v>
      </c>
      <c r="L5739" t="s">
        <v>16599</v>
      </c>
      <c r="M5739" t="s">
        <v>16600</v>
      </c>
      <c r="N5739">
        <v>0.17916833300000001</v>
      </c>
      <c r="O5739">
        <v>2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0.35833700000000002</v>
      </c>
      <c r="V5739">
        <v>0</v>
      </c>
      <c r="W5739">
        <v>0</v>
      </c>
      <c r="X5739">
        <v>0</v>
      </c>
      <c r="Y5739">
        <v>0</v>
      </c>
      <c r="Z5739">
        <v>0</v>
      </c>
    </row>
    <row r="5740" spans="1:26" x14ac:dyDescent="0.25">
      <c r="A5740">
        <v>2183180</v>
      </c>
      <c r="B5740">
        <v>1</v>
      </c>
      <c r="C5740" t="s">
        <v>76</v>
      </c>
      <c r="D5740" t="s">
        <v>92</v>
      </c>
      <c r="E5740" t="s">
        <v>126</v>
      </c>
      <c r="F5740" t="s">
        <v>13651</v>
      </c>
      <c r="G5740" t="s">
        <v>640</v>
      </c>
      <c r="H5740" t="s">
        <v>46</v>
      </c>
      <c r="I5740" t="s">
        <v>129</v>
      </c>
      <c r="J5740" t="s">
        <v>130</v>
      </c>
      <c r="K5740" t="s">
        <v>131</v>
      </c>
      <c r="L5740" t="s">
        <v>16601</v>
      </c>
      <c r="M5740" t="s">
        <v>16602</v>
      </c>
      <c r="N5740">
        <v>7.3438888880000004</v>
      </c>
      <c r="O5740">
        <v>0</v>
      </c>
      <c r="P5740">
        <v>0</v>
      </c>
      <c r="Q5740">
        <v>0</v>
      </c>
      <c r="R5740">
        <v>61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447.97722199999998</v>
      </c>
      <c r="Y5740">
        <v>0</v>
      </c>
      <c r="Z5740">
        <v>0</v>
      </c>
    </row>
    <row r="5741" spans="1:26" x14ac:dyDescent="0.25">
      <c r="A5741">
        <v>2183176</v>
      </c>
      <c r="B5741">
        <v>1</v>
      </c>
      <c r="C5741" t="s">
        <v>76</v>
      </c>
      <c r="D5741" t="s">
        <v>89</v>
      </c>
      <c r="E5741" t="s">
        <v>161</v>
      </c>
      <c r="F5741" t="s">
        <v>16603</v>
      </c>
      <c r="G5741" t="s">
        <v>418</v>
      </c>
      <c r="H5741" t="s">
        <v>46</v>
      </c>
      <c r="I5741" t="s">
        <v>129</v>
      </c>
      <c r="J5741" t="s">
        <v>130</v>
      </c>
      <c r="K5741" t="s">
        <v>251</v>
      </c>
      <c r="L5741" t="s">
        <v>16604</v>
      </c>
      <c r="M5741" t="s">
        <v>16605</v>
      </c>
      <c r="N5741">
        <v>8.0923869439999994</v>
      </c>
      <c r="O5741">
        <v>1</v>
      </c>
      <c r="P5741">
        <v>286</v>
      </c>
      <c r="Q5741">
        <v>0</v>
      </c>
      <c r="R5741">
        <v>0</v>
      </c>
      <c r="S5741">
        <v>0</v>
      </c>
      <c r="T5741">
        <v>0</v>
      </c>
      <c r="U5741">
        <v>8.0923870000000004</v>
      </c>
      <c r="V5741">
        <v>2314.4226659999999</v>
      </c>
      <c r="W5741">
        <v>0</v>
      </c>
      <c r="X5741">
        <v>0</v>
      </c>
      <c r="Y5741">
        <v>0</v>
      </c>
      <c r="Z5741">
        <v>0</v>
      </c>
    </row>
    <row r="5742" spans="1:26" x14ac:dyDescent="0.25">
      <c r="A5742">
        <v>2183199</v>
      </c>
      <c r="B5742">
        <v>1</v>
      </c>
      <c r="C5742" t="s">
        <v>77</v>
      </c>
      <c r="D5742" t="s">
        <v>114</v>
      </c>
      <c r="E5742" t="s">
        <v>134</v>
      </c>
      <c r="F5742" t="s">
        <v>16177</v>
      </c>
      <c r="G5742" t="s">
        <v>136</v>
      </c>
      <c r="H5742" t="s">
        <v>47</v>
      </c>
      <c r="I5742" t="s">
        <v>129</v>
      </c>
      <c r="J5742" t="s">
        <v>130</v>
      </c>
      <c r="K5742" t="s">
        <v>131</v>
      </c>
      <c r="L5742" t="s">
        <v>16606</v>
      </c>
      <c r="M5742" t="s">
        <v>16607</v>
      </c>
      <c r="N5742">
        <v>1.041388888</v>
      </c>
      <c r="O5742">
        <v>83</v>
      </c>
      <c r="P5742">
        <v>425</v>
      </c>
      <c r="Q5742">
        <v>7</v>
      </c>
      <c r="R5742">
        <v>0</v>
      </c>
      <c r="S5742">
        <v>0</v>
      </c>
      <c r="T5742">
        <v>0</v>
      </c>
      <c r="U5742">
        <v>86.435277999999997</v>
      </c>
      <c r="V5742">
        <v>442.59027700000001</v>
      </c>
      <c r="W5742">
        <v>7.2897220000000003</v>
      </c>
      <c r="X5742">
        <v>0</v>
      </c>
      <c r="Y5742">
        <v>0</v>
      </c>
      <c r="Z5742">
        <v>0</v>
      </c>
    </row>
    <row r="5743" spans="1:26" x14ac:dyDescent="0.25">
      <c r="A5743">
        <v>2183179</v>
      </c>
      <c r="B5743">
        <v>1</v>
      </c>
      <c r="C5743" t="s">
        <v>76</v>
      </c>
      <c r="D5743" t="s">
        <v>93</v>
      </c>
      <c r="E5743" t="s">
        <v>126</v>
      </c>
      <c r="F5743" t="s">
        <v>16608</v>
      </c>
      <c r="G5743" t="s">
        <v>418</v>
      </c>
      <c r="H5743" t="s">
        <v>46</v>
      </c>
      <c r="I5743" t="s">
        <v>129</v>
      </c>
      <c r="J5743" t="s">
        <v>130</v>
      </c>
      <c r="K5743" t="s">
        <v>251</v>
      </c>
      <c r="L5743" t="s">
        <v>16609</v>
      </c>
      <c r="M5743" t="s">
        <v>16610</v>
      </c>
      <c r="N5743">
        <v>1.26091</v>
      </c>
      <c r="O5743">
        <v>0</v>
      </c>
      <c r="P5743">
        <v>12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15.13092</v>
      </c>
      <c r="W5743">
        <v>0</v>
      </c>
      <c r="X5743">
        <v>0</v>
      </c>
      <c r="Y5743">
        <v>0</v>
      </c>
      <c r="Z5743">
        <v>0</v>
      </c>
    </row>
    <row r="5744" spans="1:26" x14ac:dyDescent="0.25">
      <c r="A5744">
        <v>2183182</v>
      </c>
      <c r="B5744">
        <v>1</v>
      </c>
      <c r="C5744" t="s">
        <v>76</v>
      </c>
      <c r="D5744" t="s">
        <v>96</v>
      </c>
      <c r="E5744" t="s">
        <v>126</v>
      </c>
      <c r="F5744" t="s">
        <v>16611</v>
      </c>
      <c r="G5744" t="s">
        <v>418</v>
      </c>
      <c r="H5744" t="s">
        <v>46</v>
      </c>
      <c r="I5744" t="s">
        <v>129</v>
      </c>
      <c r="J5744" t="s">
        <v>130</v>
      </c>
      <c r="K5744" t="s">
        <v>251</v>
      </c>
      <c r="L5744" t="s">
        <v>16612</v>
      </c>
      <c r="M5744" t="s">
        <v>16613</v>
      </c>
      <c r="N5744">
        <v>9.2788888879999991</v>
      </c>
      <c r="O5744">
        <v>0</v>
      </c>
      <c r="P5744">
        <v>47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436.107778</v>
      </c>
      <c r="W5744">
        <v>0</v>
      </c>
      <c r="X5744">
        <v>0</v>
      </c>
      <c r="Y5744">
        <v>0</v>
      </c>
      <c r="Z5744">
        <v>0</v>
      </c>
    </row>
    <row r="5745" spans="1:26" x14ac:dyDescent="0.25">
      <c r="A5745">
        <v>2183206</v>
      </c>
      <c r="B5745">
        <v>1</v>
      </c>
      <c r="C5745" t="s">
        <v>76</v>
      </c>
      <c r="D5745" t="s">
        <v>93</v>
      </c>
      <c r="E5745" t="s">
        <v>143</v>
      </c>
      <c r="F5745" t="s">
        <v>16614</v>
      </c>
      <c r="G5745" t="s">
        <v>1427</v>
      </c>
      <c r="H5745" t="s">
        <v>47</v>
      </c>
      <c r="I5745" t="s">
        <v>129</v>
      </c>
      <c r="J5745" t="s">
        <v>130</v>
      </c>
      <c r="K5745" t="s">
        <v>131</v>
      </c>
      <c r="L5745" t="s">
        <v>16615</v>
      </c>
      <c r="M5745" t="s">
        <v>16616</v>
      </c>
      <c r="N5745">
        <v>7.863888888</v>
      </c>
      <c r="O5745">
        <v>0</v>
      </c>
      <c r="P5745">
        <v>35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275.23611099999999</v>
      </c>
      <c r="W5745">
        <v>0</v>
      </c>
      <c r="X5745">
        <v>0</v>
      </c>
      <c r="Y5745">
        <v>0</v>
      </c>
      <c r="Z5745">
        <v>0</v>
      </c>
    </row>
    <row r="5746" spans="1:26" x14ac:dyDescent="0.25">
      <c r="A5746">
        <v>2183241</v>
      </c>
      <c r="B5746">
        <v>1</v>
      </c>
      <c r="C5746" t="s">
        <v>76</v>
      </c>
      <c r="D5746" t="s">
        <v>100</v>
      </c>
      <c r="E5746" t="s">
        <v>161</v>
      </c>
      <c r="F5746" t="s">
        <v>16564</v>
      </c>
      <c r="G5746" t="s">
        <v>12043</v>
      </c>
      <c r="H5746" t="s">
        <v>46</v>
      </c>
      <c r="I5746" t="s">
        <v>129</v>
      </c>
      <c r="J5746" t="s">
        <v>130</v>
      </c>
      <c r="K5746" t="s">
        <v>251</v>
      </c>
      <c r="L5746" t="s">
        <v>16617</v>
      </c>
      <c r="M5746" t="s">
        <v>16618</v>
      </c>
      <c r="N5746">
        <v>4.3658333330000003</v>
      </c>
      <c r="O5746">
        <v>1</v>
      </c>
      <c r="P5746">
        <v>670</v>
      </c>
      <c r="Q5746">
        <v>0</v>
      </c>
      <c r="R5746">
        <v>0</v>
      </c>
      <c r="S5746">
        <v>0</v>
      </c>
      <c r="T5746">
        <v>0</v>
      </c>
      <c r="U5746">
        <v>4.3658330000000003</v>
      </c>
      <c r="V5746">
        <v>2925.1083330000001</v>
      </c>
      <c r="W5746">
        <v>0</v>
      </c>
      <c r="X5746">
        <v>0</v>
      </c>
      <c r="Y5746">
        <v>0</v>
      </c>
      <c r="Z5746">
        <v>0</v>
      </c>
    </row>
    <row r="5747" spans="1:26" x14ac:dyDescent="0.25">
      <c r="A5747">
        <v>2183193</v>
      </c>
      <c r="B5747">
        <v>1</v>
      </c>
      <c r="C5747" t="s">
        <v>77</v>
      </c>
      <c r="D5747" t="s">
        <v>121</v>
      </c>
      <c r="E5747" t="s">
        <v>161</v>
      </c>
      <c r="F5747" t="s">
        <v>16619</v>
      </c>
      <c r="G5747" t="s">
        <v>402</v>
      </c>
      <c r="H5747" t="s">
        <v>46</v>
      </c>
      <c r="I5747" t="s">
        <v>129</v>
      </c>
      <c r="J5747" t="s">
        <v>130</v>
      </c>
      <c r="K5747" t="s">
        <v>131</v>
      </c>
      <c r="L5747" t="s">
        <v>16620</v>
      </c>
      <c r="M5747" t="s">
        <v>16621</v>
      </c>
      <c r="N5747">
        <v>8.2458333330000002</v>
      </c>
      <c r="O5747">
        <v>0</v>
      </c>
      <c r="P5747">
        <v>0</v>
      </c>
      <c r="Q5747">
        <v>0</v>
      </c>
      <c r="R5747">
        <v>5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41.229166999999997</v>
      </c>
      <c r="Y5747">
        <v>0</v>
      </c>
      <c r="Z5747">
        <v>0</v>
      </c>
    </row>
    <row r="5748" spans="1:26" x14ac:dyDescent="0.25">
      <c r="A5748">
        <v>2183188</v>
      </c>
      <c r="B5748">
        <v>1</v>
      </c>
      <c r="C5748" t="s">
        <v>76</v>
      </c>
      <c r="D5748" t="s">
        <v>103</v>
      </c>
      <c r="E5748" t="s">
        <v>126</v>
      </c>
      <c r="F5748" t="s">
        <v>16622</v>
      </c>
      <c r="G5748" t="s">
        <v>432</v>
      </c>
      <c r="H5748" t="s">
        <v>46</v>
      </c>
      <c r="I5748" t="s">
        <v>129</v>
      </c>
      <c r="J5748" t="s">
        <v>130</v>
      </c>
      <c r="K5748" t="s">
        <v>131</v>
      </c>
      <c r="L5748" t="s">
        <v>16623</v>
      </c>
      <c r="M5748" t="s">
        <v>16624</v>
      </c>
      <c r="N5748">
        <v>1.310277777</v>
      </c>
      <c r="O5748">
        <v>0</v>
      </c>
      <c r="P5748">
        <v>0</v>
      </c>
      <c r="Q5748">
        <v>0</v>
      </c>
      <c r="R5748">
        <v>62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81.237222000000003</v>
      </c>
      <c r="Y5748">
        <v>0</v>
      </c>
      <c r="Z5748">
        <v>0</v>
      </c>
    </row>
    <row r="5749" spans="1:26" x14ac:dyDescent="0.25">
      <c r="A5749">
        <v>2183222</v>
      </c>
      <c r="B5749">
        <v>1</v>
      </c>
      <c r="C5749" t="s">
        <v>76</v>
      </c>
      <c r="D5749" t="s">
        <v>101</v>
      </c>
      <c r="E5749" t="s">
        <v>181</v>
      </c>
      <c r="F5749" t="s">
        <v>16625</v>
      </c>
      <c r="G5749" t="s">
        <v>183</v>
      </c>
      <c r="H5749" t="s">
        <v>46</v>
      </c>
      <c r="I5749" t="s">
        <v>129</v>
      </c>
      <c r="J5749" t="s">
        <v>130</v>
      </c>
      <c r="K5749" t="s">
        <v>131</v>
      </c>
      <c r="L5749" t="s">
        <v>16626</v>
      </c>
      <c r="M5749" t="s">
        <v>16627</v>
      </c>
      <c r="N5749">
        <v>3.8891666659999999</v>
      </c>
      <c r="O5749">
        <v>0</v>
      </c>
      <c r="P5749">
        <v>2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7.7783329999999999</v>
      </c>
      <c r="W5749">
        <v>0</v>
      </c>
      <c r="X5749">
        <v>0</v>
      </c>
      <c r="Y5749">
        <v>0</v>
      </c>
      <c r="Z5749">
        <v>0</v>
      </c>
    </row>
    <row r="5750" spans="1:26" x14ac:dyDescent="0.25">
      <c r="A5750">
        <v>2183187</v>
      </c>
      <c r="B5750">
        <v>1</v>
      </c>
      <c r="C5750" t="s">
        <v>77</v>
      </c>
      <c r="D5750" t="s">
        <v>110</v>
      </c>
      <c r="E5750" t="s">
        <v>161</v>
      </c>
      <c r="F5750" t="s">
        <v>16628</v>
      </c>
      <c r="G5750" t="s">
        <v>418</v>
      </c>
      <c r="H5750" t="s">
        <v>46</v>
      </c>
      <c r="I5750" t="s">
        <v>129</v>
      </c>
      <c r="J5750" t="s">
        <v>130</v>
      </c>
      <c r="K5750" t="s">
        <v>251</v>
      </c>
      <c r="L5750" t="s">
        <v>16629</v>
      </c>
      <c r="M5750" t="s">
        <v>16630</v>
      </c>
      <c r="N5750">
        <v>7.1525877769999999</v>
      </c>
      <c r="O5750">
        <v>0</v>
      </c>
      <c r="P5750">
        <v>0</v>
      </c>
      <c r="Q5750">
        <v>0</v>
      </c>
      <c r="R5750">
        <v>0</v>
      </c>
      <c r="S5750">
        <v>1</v>
      </c>
      <c r="T5750">
        <v>104</v>
      </c>
      <c r="U5750">
        <v>0</v>
      </c>
      <c r="V5750">
        <v>0</v>
      </c>
      <c r="W5750">
        <v>0</v>
      </c>
      <c r="X5750">
        <v>0</v>
      </c>
      <c r="Y5750">
        <v>7.1525879999999997</v>
      </c>
      <c r="Z5750">
        <v>743.86912900000004</v>
      </c>
    </row>
    <row r="5751" spans="1:26" x14ac:dyDescent="0.25">
      <c r="A5751">
        <v>2183202</v>
      </c>
      <c r="B5751">
        <v>1</v>
      </c>
      <c r="C5751" t="s">
        <v>76</v>
      </c>
      <c r="D5751" t="s">
        <v>103</v>
      </c>
      <c r="E5751" t="s">
        <v>181</v>
      </c>
      <c r="F5751" t="s">
        <v>16631</v>
      </c>
      <c r="G5751" t="s">
        <v>194</v>
      </c>
      <c r="H5751" t="s">
        <v>46</v>
      </c>
      <c r="I5751" t="s">
        <v>129</v>
      </c>
      <c r="J5751" t="s">
        <v>130</v>
      </c>
      <c r="K5751" t="s">
        <v>131</v>
      </c>
      <c r="L5751" t="s">
        <v>16632</v>
      </c>
      <c r="M5751" t="s">
        <v>16633</v>
      </c>
      <c r="N5751">
        <v>1.8277777770000001</v>
      </c>
      <c r="O5751">
        <v>0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1.8277779999999999</v>
      </c>
      <c r="Y5751">
        <v>0</v>
      </c>
      <c r="Z5751">
        <v>0</v>
      </c>
    </row>
    <row r="5752" spans="1:26" x14ac:dyDescent="0.25">
      <c r="A5752">
        <v>2183207</v>
      </c>
      <c r="B5752">
        <v>1</v>
      </c>
      <c r="C5752" t="s">
        <v>76</v>
      </c>
      <c r="D5752" t="s">
        <v>80</v>
      </c>
      <c r="E5752" t="s">
        <v>181</v>
      </c>
      <c r="F5752" t="s">
        <v>16634</v>
      </c>
      <c r="G5752" t="s">
        <v>183</v>
      </c>
      <c r="H5752" t="s">
        <v>46</v>
      </c>
      <c r="I5752" t="s">
        <v>129</v>
      </c>
      <c r="J5752" t="s">
        <v>130</v>
      </c>
      <c r="K5752" t="s">
        <v>131</v>
      </c>
      <c r="L5752" t="s">
        <v>16635</v>
      </c>
      <c r="M5752" t="s">
        <v>16636</v>
      </c>
      <c r="N5752">
        <v>6.8597222220000003</v>
      </c>
      <c r="O5752">
        <v>0</v>
      </c>
      <c r="P5752">
        <v>2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13.719443999999999</v>
      </c>
      <c r="W5752">
        <v>0</v>
      </c>
      <c r="X5752">
        <v>0</v>
      </c>
      <c r="Y5752">
        <v>0</v>
      </c>
      <c r="Z5752">
        <v>0</v>
      </c>
    </row>
    <row r="5753" spans="1:26" x14ac:dyDescent="0.25">
      <c r="A5753">
        <v>2183192</v>
      </c>
      <c r="B5753">
        <v>1</v>
      </c>
      <c r="C5753" t="s">
        <v>76</v>
      </c>
      <c r="D5753" t="s">
        <v>95</v>
      </c>
      <c r="E5753" t="s">
        <v>186</v>
      </c>
      <c r="F5753" t="s">
        <v>2800</v>
      </c>
      <c r="G5753" t="s">
        <v>366</v>
      </c>
      <c r="H5753" t="s">
        <v>47</v>
      </c>
      <c r="I5753" t="s">
        <v>129</v>
      </c>
      <c r="J5753" t="s">
        <v>130</v>
      </c>
      <c r="K5753" t="s">
        <v>251</v>
      </c>
      <c r="L5753" t="s">
        <v>16637</v>
      </c>
      <c r="M5753" t="s">
        <v>16638</v>
      </c>
      <c r="N5753">
        <v>5.6215166659999998</v>
      </c>
      <c r="O5753">
        <v>0</v>
      </c>
      <c r="P5753">
        <v>0</v>
      </c>
      <c r="Q5753">
        <v>2</v>
      </c>
      <c r="R5753">
        <v>12</v>
      </c>
      <c r="S5753">
        <v>48</v>
      </c>
      <c r="T5753">
        <v>997</v>
      </c>
      <c r="U5753">
        <v>0</v>
      </c>
      <c r="V5753">
        <v>0</v>
      </c>
      <c r="W5753">
        <v>11.243033</v>
      </c>
      <c r="X5753">
        <v>67.458200000000005</v>
      </c>
      <c r="Y5753">
        <v>269.83280000000002</v>
      </c>
      <c r="Z5753">
        <v>5604.6521160000002</v>
      </c>
    </row>
    <row r="5754" spans="1:26" x14ac:dyDescent="0.25">
      <c r="A5754">
        <v>2183216</v>
      </c>
      <c r="B5754">
        <v>1</v>
      </c>
      <c r="C5754" t="s">
        <v>76</v>
      </c>
      <c r="D5754" t="s">
        <v>80</v>
      </c>
      <c r="E5754" t="s">
        <v>143</v>
      </c>
      <c r="F5754" t="s">
        <v>16570</v>
      </c>
      <c r="G5754" t="s">
        <v>418</v>
      </c>
      <c r="H5754" t="s">
        <v>47</v>
      </c>
      <c r="I5754" t="s">
        <v>129</v>
      </c>
      <c r="J5754" t="s">
        <v>130</v>
      </c>
      <c r="K5754" t="s">
        <v>251</v>
      </c>
      <c r="L5754" t="s">
        <v>16639</v>
      </c>
      <c r="M5754" t="s">
        <v>16640</v>
      </c>
      <c r="N5754">
        <v>3.6013888879999998</v>
      </c>
      <c r="O5754">
        <v>1</v>
      </c>
      <c r="P5754">
        <v>120</v>
      </c>
      <c r="Q5754">
        <v>0</v>
      </c>
      <c r="R5754">
        <v>0</v>
      </c>
      <c r="S5754">
        <v>0</v>
      </c>
      <c r="T5754">
        <v>0</v>
      </c>
      <c r="U5754">
        <v>3.6013890000000002</v>
      </c>
      <c r="V5754">
        <v>432.16666700000002</v>
      </c>
      <c r="W5754">
        <v>0</v>
      </c>
      <c r="X5754">
        <v>0</v>
      </c>
      <c r="Y5754">
        <v>0</v>
      </c>
      <c r="Z5754">
        <v>0</v>
      </c>
    </row>
    <row r="5755" spans="1:26" x14ac:dyDescent="0.25">
      <c r="A5755">
        <v>2183212</v>
      </c>
      <c r="B5755">
        <v>1</v>
      </c>
      <c r="C5755" t="s">
        <v>76</v>
      </c>
      <c r="D5755" t="s">
        <v>93</v>
      </c>
      <c r="E5755" t="s">
        <v>181</v>
      </c>
      <c r="F5755" t="s">
        <v>16641</v>
      </c>
      <c r="G5755" t="s">
        <v>287</v>
      </c>
      <c r="H5755" t="s">
        <v>46</v>
      </c>
      <c r="I5755" t="s">
        <v>129</v>
      </c>
      <c r="J5755" t="s">
        <v>130</v>
      </c>
      <c r="K5755" t="s">
        <v>131</v>
      </c>
      <c r="L5755" t="s">
        <v>16642</v>
      </c>
      <c r="M5755" t="s">
        <v>16643</v>
      </c>
      <c r="N5755">
        <v>1.205833333</v>
      </c>
      <c r="O5755">
        <v>0</v>
      </c>
      <c r="P5755">
        <v>7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8.4408329999999996</v>
      </c>
      <c r="W5755">
        <v>0</v>
      </c>
      <c r="X5755">
        <v>0</v>
      </c>
      <c r="Y5755">
        <v>0</v>
      </c>
      <c r="Z5755">
        <v>0</v>
      </c>
    </row>
    <row r="5756" spans="1:26" x14ac:dyDescent="0.25">
      <c r="A5756">
        <v>2183194</v>
      </c>
      <c r="B5756">
        <v>1</v>
      </c>
      <c r="C5756" t="s">
        <v>76</v>
      </c>
      <c r="D5756" t="s">
        <v>88</v>
      </c>
      <c r="E5756" t="s">
        <v>186</v>
      </c>
      <c r="F5756" t="s">
        <v>5682</v>
      </c>
      <c r="G5756" t="s">
        <v>418</v>
      </c>
      <c r="H5756" t="s">
        <v>47</v>
      </c>
      <c r="I5756" t="s">
        <v>129</v>
      </c>
      <c r="J5756" t="s">
        <v>130</v>
      </c>
      <c r="K5756" t="s">
        <v>251</v>
      </c>
      <c r="L5756" t="s">
        <v>16644</v>
      </c>
      <c r="M5756" t="s">
        <v>16645</v>
      </c>
      <c r="N5756">
        <v>0.650811111</v>
      </c>
      <c r="O5756">
        <v>85</v>
      </c>
      <c r="P5756">
        <v>3922</v>
      </c>
      <c r="Q5756">
        <v>0</v>
      </c>
      <c r="R5756">
        <v>0</v>
      </c>
      <c r="S5756">
        <v>0</v>
      </c>
      <c r="T5756">
        <v>0</v>
      </c>
      <c r="U5756">
        <v>55.318944000000002</v>
      </c>
      <c r="V5756">
        <v>2552.4811770000001</v>
      </c>
      <c r="W5756">
        <v>0</v>
      </c>
      <c r="X5756">
        <v>0</v>
      </c>
      <c r="Y5756">
        <v>0</v>
      </c>
      <c r="Z5756">
        <v>0</v>
      </c>
    </row>
    <row r="5757" spans="1:26" x14ac:dyDescent="0.25">
      <c r="A5757">
        <v>2183218</v>
      </c>
      <c r="B5757">
        <v>1</v>
      </c>
      <c r="C5757" t="s">
        <v>76</v>
      </c>
      <c r="D5757" t="s">
        <v>84</v>
      </c>
      <c r="E5757" t="s">
        <v>181</v>
      </c>
      <c r="F5757" t="s">
        <v>16646</v>
      </c>
      <c r="G5757" t="s">
        <v>194</v>
      </c>
      <c r="H5757" t="s">
        <v>46</v>
      </c>
      <c r="I5757" t="s">
        <v>129</v>
      </c>
      <c r="J5757" t="s">
        <v>130</v>
      </c>
      <c r="K5757" t="s">
        <v>131</v>
      </c>
      <c r="L5757" t="s">
        <v>16647</v>
      </c>
      <c r="M5757" t="s">
        <v>16648</v>
      </c>
      <c r="N5757">
        <v>2.801388888</v>
      </c>
      <c r="O5757">
        <v>0</v>
      </c>
      <c r="P5757">
        <v>1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2.8013889999999999</v>
      </c>
      <c r="W5757">
        <v>0</v>
      </c>
      <c r="X5757">
        <v>0</v>
      </c>
      <c r="Y5757">
        <v>0</v>
      </c>
      <c r="Z5757">
        <v>0</v>
      </c>
    </row>
    <row r="5758" spans="1:26" x14ac:dyDescent="0.25">
      <c r="A5758">
        <v>2183200</v>
      </c>
      <c r="B5758">
        <v>1</v>
      </c>
      <c r="C5758" t="s">
        <v>76</v>
      </c>
      <c r="D5758" t="s">
        <v>99</v>
      </c>
      <c r="E5758" t="s">
        <v>126</v>
      </c>
      <c r="F5758" t="s">
        <v>2338</v>
      </c>
      <c r="G5758" t="s">
        <v>916</v>
      </c>
      <c r="H5758" t="s">
        <v>46</v>
      </c>
      <c r="I5758" t="s">
        <v>129</v>
      </c>
      <c r="J5758" t="s">
        <v>130</v>
      </c>
      <c r="K5758" t="s">
        <v>131</v>
      </c>
      <c r="L5758" t="s">
        <v>16649</v>
      </c>
      <c r="M5758" t="s">
        <v>16650</v>
      </c>
      <c r="N5758">
        <v>0.35499999999999998</v>
      </c>
      <c r="O5758">
        <v>0</v>
      </c>
      <c r="P5758">
        <v>60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21.3</v>
      </c>
      <c r="W5758">
        <v>0</v>
      </c>
      <c r="X5758">
        <v>0</v>
      </c>
      <c r="Y5758">
        <v>0</v>
      </c>
      <c r="Z5758">
        <v>0</v>
      </c>
    </row>
    <row r="5759" spans="1:26" x14ac:dyDescent="0.25">
      <c r="A5759">
        <v>2183205</v>
      </c>
      <c r="B5759">
        <v>1</v>
      </c>
      <c r="C5759" t="s">
        <v>77</v>
      </c>
      <c r="D5759" t="s">
        <v>119</v>
      </c>
      <c r="E5759" t="s">
        <v>181</v>
      </c>
      <c r="F5759" t="s">
        <v>16651</v>
      </c>
      <c r="G5759" t="s">
        <v>194</v>
      </c>
      <c r="H5759" t="s">
        <v>46</v>
      </c>
      <c r="I5759" t="s">
        <v>129</v>
      </c>
      <c r="J5759" t="s">
        <v>130</v>
      </c>
      <c r="K5759" t="s">
        <v>131</v>
      </c>
      <c r="L5759" t="s">
        <v>16652</v>
      </c>
      <c r="M5759" t="s">
        <v>16653</v>
      </c>
      <c r="N5759">
        <v>1.1244444440000001</v>
      </c>
      <c r="O5759">
        <v>0</v>
      </c>
      <c r="P5759">
        <v>6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6.7466670000000004</v>
      </c>
      <c r="W5759">
        <v>0</v>
      </c>
      <c r="X5759">
        <v>0</v>
      </c>
      <c r="Y5759">
        <v>0</v>
      </c>
      <c r="Z5759">
        <v>0</v>
      </c>
    </row>
    <row r="5760" spans="1:26" x14ac:dyDescent="0.25">
      <c r="A5760">
        <v>2183208</v>
      </c>
      <c r="B5760">
        <v>1</v>
      </c>
      <c r="C5760" t="s">
        <v>77</v>
      </c>
      <c r="D5760" t="s">
        <v>124</v>
      </c>
      <c r="E5760" t="s">
        <v>181</v>
      </c>
      <c r="F5760" t="s">
        <v>16654</v>
      </c>
      <c r="G5760" t="s">
        <v>1384</v>
      </c>
      <c r="H5760" t="s">
        <v>46</v>
      </c>
      <c r="I5760" t="s">
        <v>129</v>
      </c>
      <c r="J5760" t="s">
        <v>130</v>
      </c>
      <c r="K5760" t="s">
        <v>131</v>
      </c>
      <c r="L5760" t="s">
        <v>16655</v>
      </c>
      <c r="M5760" t="s">
        <v>16656</v>
      </c>
      <c r="N5760">
        <v>2.7466666659999999</v>
      </c>
      <c r="O5760">
        <v>0</v>
      </c>
      <c r="P5760">
        <v>14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38.453333000000001</v>
      </c>
      <c r="W5760">
        <v>0</v>
      </c>
      <c r="X5760">
        <v>0</v>
      </c>
      <c r="Y5760">
        <v>0</v>
      </c>
      <c r="Z5760">
        <v>0</v>
      </c>
    </row>
    <row r="5761" spans="1:26" x14ac:dyDescent="0.25">
      <c r="A5761">
        <v>2183211</v>
      </c>
      <c r="B5761">
        <v>1</v>
      </c>
      <c r="C5761" t="s">
        <v>77</v>
      </c>
      <c r="D5761" t="s">
        <v>124</v>
      </c>
      <c r="E5761" t="s">
        <v>181</v>
      </c>
      <c r="F5761" t="s">
        <v>16657</v>
      </c>
      <c r="G5761" t="s">
        <v>636</v>
      </c>
      <c r="H5761" t="s">
        <v>46</v>
      </c>
      <c r="I5761" t="s">
        <v>129</v>
      </c>
      <c r="J5761" t="s">
        <v>130</v>
      </c>
      <c r="K5761" t="s">
        <v>131</v>
      </c>
      <c r="L5761" t="s">
        <v>16658</v>
      </c>
      <c r="M5761" t="s">
        <v>16659</v>
      </c>
      <c r="N5761">
        <v>2.3122222219999999</v>
      </c>
      <c r="O5761">
        <v>0</v>
      </c>
      <c r="P5761">
        <v>7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16.185555999999998</v>
      </c>
      <c r="W5761">
        <v>0</v>
      </c>
      <c r="X5761">
        <v>0</v>
      </c>
      <c r="Y5761">
        <v>0</v>
      </c>
      <c r="Z5761">
        <v>0</v>
      </c>
    </row>
    <row r="5762" spans="1:26" x14ac:dyDescent="0.25">
      <c r="A5762">
        <v>2183213</v>
      </c>
      <c r="B5762">
        <v>1</v>
      </c>
      <c r="C5762" t="s">
        <v>76</v>
      </c>
      <c r="D5762" t="s">
        <v>92</v>
      </c>
      <c r="E5762" t="s">
        <v>181</v>
      </c>
      <c r="F5762" t="s">
        <v>16660</v>
      </c>
      <c r="G5762" t="s">
        <v>194</v>
      </c>
      <c r="H5762" t="s">
        <v>46</v>
      </c>
      <c r="I5762" t="s">
        <v>129</v>
      </c>
      <c r="J5762" t="s">
        <v>130</v>
      </c>
      <c r="K5762" t="s">
        <v>131</v>
      </c>
      <c r="L5762" t="s">
        <v>16661</v>
      </c>
      <c r="M5762" t="s">
        <v>16662</v>
      </c>
      <c r="N5762">
        <v>5.5236111110000001</v>
      </c>
      <c r="O5762">
        <v>0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5.5236109999999998</v>
      </c>
      <c r="Y5762">
        <v>0</v>
      </c>
      <c r="Z5762">
        <v>0</v>
      </c>
    </row>
    <row r="5763" spans="1:26" x14ac:dyDescent="0.25">
      <c r="A5763">
        <v>2183220</v>
      </c>
      <c r="B5763">
        <v>1</v>
      </c>
      <c r="C5763" t="s">
        <v>76</v>
      </c>
      <c r="D5763" t="s">
        <v>96</v>
      </c>
      <c r="E5763" t="s">
        <v>143</v>
      </c>
      <c r="F5763" t="s">
        <v>16663</v>
      </c>
      <c r="G5763" t="s">
        <v>145</v>
      </c>
      <c r="H5763" t="s">
        <v>47</v>
      </c>
      <c r="I5763" t="s">
        <v>129</v>
      </c>
      <c r="J5763" t="s">
        <v>130</v>
      </c>
      <c r="K5763" t="s">
        <v>131</v>
      </c>
      <c r="L5763" t="s">
        <v>16664</v>
      </c>
      <c r="M5763" t="s">
        <v>16665</v>
      </c>
      <c r="N5763">
        <v>1.2880555549999999</v>
      </c>
      <c r="O5763">
        <v>1</v>
      </c>
      <c r="P5763">
        <v>39</v>
      </c>
      <c r="Q5763">
        <v>0</v>
      </c>
      <c r="R5763">
        <v>0</v>
      </c>
      <c r="S5763">
        <v>0</v>
      </c>
      <c r="T5763">
        <v>0</v>
      </c>
      <c r="U5763">
        <v>1.2880560000000001</v>
      </c>
      <c r="V5763">
        <v>50.234166999999999</v>
      </c>
      <c r="W5763">
        <v>0</v>
      </c>
      <c r="X5763">
        <v>0</v>
      </c>
      <c r="Y5763">
        <v>0</v>
      </c>
      <c r="Z5763">
        <v>0</v>
      </c>
    </row>
    <row r="5764" spans="1:26" x14ac:dyDescent="0.25">
      <c r="A5764">
        <v>2183225</v>
      </c>
      <c r="B5764">
        <v>1</v>
      </c>
      <c r="C5764" t="s">
        <v>76</v>
      </c>
      <c r="D5764" t="s">
        <v>90</v>
      </c>
      <c r="E5764" t="s">
        <v>126</v>
      </c>
      <c r="F5764" t="s">
        <v>1206</v>
      </c>
      <c r="G5764" t="s">
        <v>128</v>
      </c>
      <c r="H5764" t="s">
        <v>46</v>
      </c>
      <c r="I5764" t="s">
        <v>129</v>
      </c>
      <c r="J5764" t="s">
        <v>130</v>
      </c>
      <c r="K5764" t="s">
        <v>131</v>
      </c>
      <c r="L5764" t="s">
        <v>16666</v>
      </c>
      <c r="M5764" t="s">
        <v>16667</v>
      </c>
      <c r="N5764">
        <v>4.1574999999999998</v>
      </c>
      <c r="O5764">
        <v>0</v>
      </c>
      <c r="P5764">
        <v>20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83.15</v>
      </c>
      <c r="W5764">
        <v>0</v>
      </c>
      <c r="X5764">
        <v>0</v>
      </c>
      <c r="Y5764">
        <v>0</v>
      </c>
      <c r="Z5764">
        <v>0</v>
      </c>
    </row>
    <row r="5765" spans="1:26" x14ac:dyDescent="0.25">
      <c r="A5765">
        <v>2183223</v>
      </c>
      <c r="B5765">
        <v>1</v>
      </c>
      <c r="C5765" t="s">
        <v>76</v>
      </c>
      <c r="D5765" t="s">
        <v>106</v>
      </c>
      <c r="E5765" t="s">
        <v>126</v>
      </c>
      <c r="F5765" t="s">
        <v>16668</v>
      </c>
      <c r="G5765" t="s">
        <v>366</v>
      </c>
      <c r="H5765" t="s">
        <v>46</v>
      </c>
      <c r="I5765" t="s">
        <v>129</v>
      </c>
      <c r="J5765" t="s">
        <v>130</v>
      </c>
      <c r="K5765" t="s">
        <v>251</v>
      </c>
      <c r="L5765" t="s">
        <v>16669</v>
      </c>
      <c r="M5765" t="s">
        <v>16670</v>
      </c>
      <c r="N5765">
        <v>0.55768222199999995</v>
      </c>
      <c r="O5765">
        <v>0</v>
      </c>
      <c r="P5765">
        <v>138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76.960147000000006</v>
      </c>
      <c r="W5765">
        <v>0</v>
      </c>
      <c r="X5765">
        <v>0</v>
      </c>
      <c r="Y5765">
        <v>0</v>
      </c>
      <c r="Z5765">
        <v>0</v>
      </c>
    </row>
    <row r="5766" spans="1:26" x14ac:dyDescent="0.25">
      <c r="A5766">
        <v>2183226</v>
      </c>
      <c r="B5766">
        <v>1</v>
      </c>
      <c r="C5766" t="s">
        <v>76</v>
      </c>
      <c r="D5766" t="s">
        <v>84</v>
      </c>
      <c r="E5766" t="s">
        <v>181</v>
      </c>
      <c r="F5766" t="s">
        <v>16671</v>
      </c>
      <c r="G5766" t="s">
        <v>287</v>
      </c>
      <c r="H5766" t="s">
        <v>46</v>
      </c>
      <c r="I5766" t="s">
        <v>129</v>
      </c>
      <c r="J5766" t="s">
        <v>130</v>
      </c>
      <c r="K5766" t="s">
        <v>131</v>
      </c>
      <c r="L5766" t="s">
        <v>16672</v>
      </c>
      <c r="M5766" t="s">
        <v>16673</v>
      </c>
      <c r="N5766">
        <v>1.2791666660000001</v>
      </c>
      <c r="O5766">
        <v>0</v>
      </c>
      <c r="P5766">
        <v>3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3.8374999999999999</v>
      </c>
      <c r="W5766">
        <v>0</v>
      </c>
      <c r="X5766">
        <v>0</v>
      </c>
      <c r="Y5766">
        <v>0</v>
      </c>
      <c r="Z5766">
        <v>0</v>
      </c>
    </row>
    <row r="5767" spans="1:26" x14ac:dyDescent="0.25">
      <c r="A5767">
        <v>2183228</v>
      </c>
      <c r="B5767">
        <v>1</v>
      </c>
      <c r="C5767" t="s">
        <v>77</v>
      </c>
      <c r="D5767" t="s">
        <v>114</v>
      </c>
      <c r="E5767" t="s">
        <v>181</v>
      </c>
      <c r="F5767" t="s">
        <v>16674</v>
      </c>
      <c r="G5767" t="s">
        <v>194</v>
      </c>
      <c r="H5767" t="s">
        <v>46</v>
      </c>
      <c r="I5767" t="s">
        <v>129</v>
      </c>
      <c r="J5767" t="s">
        <v>130</v>
      </c>
      <c r="K5767" t="s">
        <v>131</v>
      </c>
      <c r="L5767" t="s">
        <v>16675</v>
      </c>
      <c r="M5767" t="s">
        <v>16676</v>
      </c>
      <c r="N5767">
        <v>1.830833333</v>
      </c>
      <c r="O5767">
        <v>0</v>
      </c>
      <c r="P5767">
        <v>2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3.661667</v>
      </c>
      <c r="W5767">
        <v>0</v>
      </c>
      <c r="X5767">
        <v>0</v>
      </c>
      <c r="Y5767">
        <v>0</v>
      </c>
      <c r="Z5767">
        <v>0</v>
      </c>
    </row>
    <row r="5768" spans="1:26" x14ac:dyDescent="0.25">
      <c r="A5768">
        <v>2183227</v>
      </c>
      <c r="B5768">
        <v>1</v>
      </c>
      <c r="C5768" t="s">
        <v>76</v>
      </c>
      <c r="D5768" t="s">
        <v>100</v>
      </c>
      <c r="E5768" t="s">
        <v>181</v>
      </c>
      <c r="F5768" t="s">
        <v>16677</v>
      </c>
      <c r="G5768" t="s">
        <v>194</v>
      </c>
      <c r="H5768" t="s">
        <v>46</v>
      </c>
      <c r="I5768" t="s">
        <v>129</v>
      </c>
      <c r="J5768" t="s">
        <v>130</v>
      </c>
      <c r="K5768" t="s">
        <v>131</v>
      </c>
      <c r="L5768" t="s">
        <v>16678</v>
      </c>
      <c r="M5768" t="s">
        <v>16679</v>
      </c>
      <c r="N5768">
        <v>3.1844444439999999</v>
      </c>
      <c r="O5768">
        <v>0</v>
      </c>
      <c r="P5768">
        <v>1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3.1844440000000001</v>
      </c>
      <c r="W5768">
        <v>0</v>
      </c>
      <c r="X5768">
        <v>0</v>
      </c>
      <c r="Y5768">
        <v>0</v>
      </c>
      <c r="Z5768">
        <v>0</v>
      </c>
    </row>
    <row r="5769" spans="1:26" x14ac:dyDescent="0.25">
      <c r="A5769">
        <v>2183232</v>
      </c>
      <c r="B5769">
        <v>1</v>
      </c>
      <c r="C5769" t="s">
        <v>76</v>
      </c>
      <c r="D5769" t="s">
        <v>79</v>
      </c>
      <c r="E5769" t="s">
        <v>143</v>
      </c>
      <c r="F5769" t="s">
        <v>16680</v>
      </c>
      <c r="G5769" t="s">
        <v>16681</v>
      </c>
      <c r="H5769" t="s">
        <v>47</v>
      </c>
      <c r="I5769" t="s">
        <v>129</v>
      </c>
      <c r="J5769" t="s">
        <v>130</v>
      </c>
      <c r="K5769" t="s">
        <v>131</v>
      </c>
      <c r="L5769" t="s">
        <v>16682</v>
      </c>
      <c r="M5769" t="s">
        <v>16683</v>
      </c>
      <c r="N5769">
        <v>1.626944444</v>
      </c>
      <c r="O5769">
        <v>0</v>
      </c>
      <c r="P5769">
        <v>73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118.766944</v>
      </c>
      <c r="W5769">
        <v>0</v>
      </c>
      <c r="X5769">
        <v>0</v>
      </c>
      <c r="Y5769">
        <v>0</v>
      </c>
      <c r="Z5769">
        <v>0</v>
      </c>
    </row>
    <row r="5770" spans="1:26" x14ac:dyDescent="0.25">
      <c r="A5770">
        <v>2183230</v>
      </c>
      <c r="B5770">
        <v>1</v>
      </c>
      <c r="C5770" t="s">
        <v>77</v>
      </c>
      <c r="D5770" t="s">
        <v>119</v>
      </c>
      <c r="E5770" t="s">
        <v>186</v>
      </c>
      <c r="F5770" t="s">
        <v>16684</v>
      </c>
      <c r="G5770" t="s">
        <v>136</v>
      </c>
      <c r="H5770" t="s">
        <v>47</v>
      </c>
      <c r="I5770" t="s">
        <v>129</v>
      </c>
      <c r="J5770" t="s">
        <v>130</v>
      </c>
      <c r="K5770" t="s">
        <v>131</v>
      </c>
      <c r="L5770" t="s">
        <v>16685</v>
      </c>
      <c r="M5770" t="s">
        <v>16686</v>
      </c>
      <c r="N5770">
        <v>1.4458333329999999</v>
      </c>
      <c r="O5770">
        <v>2</v>
      </c>
      <c r="P5770">
        <v>179</v>
      </c>
      <c r="Q5770">
        <v>0</v>
      </c>
      <c r="R5770">
        <v>0</v>
      </c>
      <c r="S5770">
        <v>54</v>
      </c>
      <c r="T5770">
        <v>1528</v>
      </c>
      <c r="U5770">
        <v>2.891667</v>
      </c>
      <c r="V5770">
        <v>258.80416700000001</v>
      </c>
      <c r="W5770">
        <v>0</v>
      </c>
      <c r="X5770">
        <v>0</v>
      </c>
      <c r="Y5770">
        <v>78.075000000000003</v>
      </c>
      <c r="Z5770">
        <v>2209.2333330000001</v>
      </c>
    </row>
    <row r="5771" spans="1:26" x14ac:dyDescent="0.25">
      <c r="A5771">
        <v>2183231</v>
      </c>
      <c r="B5771">
        <v>1</v>
      </c>
      <c r="C5771" t="s">
        <v>76</v>
      </c>
      <c r="D5771" t="s">
        <v>89</v>
      </c>
      <c r="E5771" t="s">
        <v>161</v>
      </c>
      <c r="F5771" t="s">
        <v>11260</v>
      </c>
      <c r="G5771" t="s">
        <v>366</v>
      </c>
      <c r="H5771" t="s">
        <v>46</v>
      </c>
      <c r="I5771" t="s">
        <v>129</v>
      </c>
      <c r="J5771" t="s">
        <v>130</v>
      </c>
      <c r="K5771" t="s">
        <v>251</v>
      </c>
      <c r="L5771" t="s">
        <v>16687</v>
      </c>
      <c r="M5771" t="s">
        <v>16688</v>
      </c>
      <c r="N5771">
        <v>0.71666666599999995</v>
      </c>
      <c r="O5771">
        <v>1</v>
      </c>
      <c r="P5771">
        <v>46</v>
      </c>
      <c r="Q5771">
        <v>0</v>
      </c>
      <c r="R5771">
        <v>0</v>
      </c>
      <c r="S5771">
        <v>0</v>
      </c>
      <c r="T5771">
        <v>0</v>
      </c>
      <c r="U5771">
        <v>0.71666700000000005</v>
      </c>
      <c r="V5771">
        <v>32.966667000000001</v>
      </c>
      <c r="W5771">
        <v>0</v>
      </c>
      <c r="X5771">
        <v>0</v>
      </c>
      <c r="Y5771">
        <v>0</v>
      </c>
      <c r="Z5771">
        <v>0</v>
      </c>
    </row>
    <row r="5772" spans="1:26" x14ac:dyDescent="0.25">
      <c r="A5772">
        <v>2183235</v>
      </c>
      <c r="B5772">
        <v>1</v>
      </c>
      <c r="C5772" t="s">
        <v>76</v>
      </c>
      <c r="D5772" t="s">
        <v>96</v>
      </c>
      <c r="E5772" t="s">
        <v>181</v>
      </c>
      <c r="F5772" t="s">
        <v>16689</v>
      </c>
      <c r="G5772" t="s">
        <v>194</v>
      </c>
      <c r="H5772" t="s">
        <v>46</v>
      </c>
      <c r="I5772" t="s">
        <v>129</v>
      </c>
      <c r="J5772" t="s">
        <v>130</v>
      </c>
      <c r="K5772" t="s">
        <v>131</v>
      </c>
      <c r="L5772" t="s">
        <v>16690</v>
      </c>
      <c r="M5772" t="s">
        <v>16691</v>
      </c>
      <c r="N5772">
        <v>2.5552777770000001</v>
      </c>
      <c r="O5772">
        <v>0</v>
      </c>
      <c r="P5772">
        <v>1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2.5552779999999999</v>
      </c>
      <c r="W5772">
        <v>0</v>
      </c>
      <c r="X5772">
        <v>0</v>
      </c>
      <c r="Y5772">
        <v>0</v>
      </c>
      <c r="Z5772">
        <v>0</v>
      </c>
    </row>
    <row r="5773" spans="1:26" x14ac:dyDescent="0.25">
      <c r="A5773">
        <v>2183233</v>
      </c>
      <c r="B5773">
        <v>1</v>
      </c>
      <c r="C5773" t="s">
        <v>76</v>
      </c>
      <c r="D5773" t="s">
        <v>89</v>
      </c>
      <c r="E5773" t="s">
        <v>161</v>
      </c>
      <c r="F5773" t="s">
        <v>7259</v>
      </c>
      <c r="G5773" t="s">
        <v>418</v>
      </c>
      <c r="H5773" t="s">
        <v>46</v>
      </c>
      <c r="I5773" t="s">
        <v>129</v>
      </c>
      <c r="J5773" t="s">
        <v>130</v>
      </c>
      <c r="K5773" t="s">
        <v>251</v>
      </c>
      <c r="L5773" t="s">
        <v>16692</v>
      </c>
      <c r="M5773" t="s">
        <v>16693</v>
      </c>
      <c r="N5773">
        <v>6.9408952770000001</v>
      </c>
      <c r="O5773">
        <v>1</v>
      </c>
      <c r="P5773">
        <v>28</v>
      </c>
      <c r="Q5773">
        <v>0</v>
      </c>
      <c r="R5773">
        <v>1</v>
      </c>
      <c r="S5773">
        <v>0</v>
      </c>
      <c r="T5773">
        <v>0</v>
      </c>
      <c r="U5773">
        <v>6.9408950000000003</v>
      </c>
      <c r="V5773">
        <v>194.345068</v>
      </c>
      <c r="W5773">
        <v>0</v>
      </c>
      <c r="X5773">
        <v>6.9408950000000003</v>
      </c>
      <c r="Y5773">
        <v>0</v>
      </c>
      <c r="Z5773">
        <v>0</v>
      </c>
    </row>
    <row r="5774" spans="1:26" x14ac:dyDescent="0.25">
      <c r="A5774">
        <v>2183236</v>
      </c>
      <c r="B5774">
        <v>1</v>
      </c>
      <c r="C5774" t="s">
        <v>76</v>
      </c>
      <c r="D5774" t="s">
        <v>81</v>
      </c>
      <c r="E5774" t="s">
        <v>161</v>
      </c>
      <c r="F5774" t="s">
        <v>16694</v>
      </c>
      <c r="G5774" t="s">
        <v>16695</v>
      </c>
      <c r="H5774" t="s">
        <v>46</v>
      </c>
      <c r="I5774" t="s">
        <v>129</v>
      </c>
      <c r="J5774" t="s">
        <v>130</v>
      </c>
      <c r="K5774" t="s">
        <v>131</v>
      </c>
      <c r="L5774" t="s">
        <v>16696</v>
      </c>
      <c r="M5774" t="s">
        <v>16697</v>
      </c>
      <c r="N5774">
        <v>0.59888888799999995</v>
      </c>
      <c r="O5774">
        <v>1</v>
      </c>
      <c r="P5774">
        <v>809</v>
      </c>
      <c r="Q5774">
        <v>0</v>
      </c>
      <c r="R5774">
        <v>0</v>
      </c>
      <c r="S5774">
        <v>0</v>
      </c>
      <c r="T5774">
        <v>0</v>
      </c>
      <c r="U5774">
        <v>0.598889</v>
      </c>
      <c r="V5774">
        <v>484.50110999999998</v>
      </c>
      <c r="W5774">
        <v>0</v>
      </c>
      <c r="X5774">
        <v>0</v>
      </c>
      <c r="Y5774">
        <v>0</v>
      </c>
      <c r="Z5774">
        <v>0</v>
      </c>
    </row>
    <row r="5775" spans="1:26" x14ac:dyDescent="0.25">
      <c r="A5775">
        <v>2183237</v>
      </c>
      <c r="B5775">
        <v>1</v>
      </c>
      <c r="C5775" t="s">
        <v>76</v>
      </c>
      <c r="D5775" t="s">
        <v>101</v>
      </c>
      <c r="E5775" t="s">
        <v>181</v>
      </c>
      <c r="F5775" t="s">
        <v>16698</v>
      </c>
      <c r="G5775" t="s">
        <v>194</v>
      </c>
      <c r="H5775" t="s">
        <v>46</v>
      </c>
      <c r="I5775" t="s">
        <v>129</v>
      </c>
      <c r="J5775" t="s">
        <v>130</v>
      </c>
      <c r="K5775" t="s">
        <v>131</v>
      </c>
      <c r="L5775" t="s">
        <v>16696</v>
      </c>
      <c r="M5775" t="s">
        <v>16699</v>
      </c>
      <c r="N5775">
        <v>0.99555555500000004</v>
      </c>
      <c r="O5775">
        <v>1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0.995556</v>
      </c>
      <c r="V5775">
        <v>0</v>
      </c>
      <c r="W5775">
        <v>0</v>
      </c>
      <c r="X5775">
        <v>0</v>
      </c>
      <c r="Y5775">
        <v>0</v>
      </c>
      <c r="Z5775">
        <v>0</v>
      </c>
    </row>
    <row r="5776" spans="1:26" x14ac:dyDescent="0.25">
      <c r="A5776">
        <v>2183244</v>
      </c>
      <c r="B5776">
        <v>1</v>
      </c>
      <c r="C5776" t="s">
        <v>76</v>
      </c>
      <c r="D5776" t="s">
        <v>88</v>
      </c>
      <c r="E5776" t="s">
        <v>181</v>
      </c>
      <c r="F5776" t="s">
        <v>16700</v>
      </c>
      <c r="G5776" t="s">
        <v>194</v>
      </c>
      <c r="H5776" t="s">
        <v>46</v>
      </c>
      <c r="I5776" t="s">
        <v>129</v>
      </c>
      <c r="J5776" t="s">
        <v>130</v>
      </c>
      <c r="K5776" t="s">
        <v>131</v>
      </c>
      <c r="L5776" t="s">
        <v>16701</v>
      </c>
      <c r="M5776" t="s">
        <v>16702</v>
      </c>
      <c r="N5776">
        <v>5.2627777770000002</v>
      </c>
      <c r="O5776">
        <v>0</v>
      </c>
      <c r="P5776">
        <v>6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31.576667</v>
      </c>
      <c r="W5776">
        <v>0</v>
      </c>
      <c r="X5776">
        <v>0</v>
      </c>
      <c r="Y5776">
        <v>0</v>
      </c>
      <c r="Z5776">
        <v>0</v>
      </c>
    </row>
    <row r="5777" spans="1:26" x14ac:dyDescent="0.25">
      <c r="A5777">
        <v>2183238</v>
      </c>
      <c r="B5777">
        <v>1</v>
      </c>
      <c r="C5777" t="s">
        <v>76</v>
      </c>
      <c r="D5777" t="s">
        <v>90</v>
      </c>
      <c r="E5777" t="s">
        <v>143</v>
      </c>
      <c r="F5777" t="s">
        <v>16703</v>
      </c>
      <c r="G5777" t="s">
        <v>136</v>
      </c>
      <c r="H5777" t="s">
        <v>47</v>
      </c>
      <c r="I5777" t="s">
        <v>129</v>
      </c>
      <c r="J5777" t="s">
        <v>130</v>
      </c>
      <c r="K5777" t="s">
        <v>131</v>
      </c>
      <c r="L5777" t="s">
        <v>16704</v>
      </c>
      <c r="M5777" t="s">
        <v>16705</v>
      </c>
      <c r="N5777">
        <v>0.67083333300000003</v>
      </c>
      <c r="O5777">
        <v>19</v>
      </c>
      <c r="P5777">
        <v>5504</v>
      </c>
      <c r="Q5777">
        <v>0</v>
      </c>
      <c r="R5777">
        <v>0</v>
      </c>
      <c r="S5777">
        <v>0</v>
      </c>
      <c r="T5777">
        <v>0</v>
      </c>
      <c r="U5777">
        <v>12.745832999999999</v>
      </c>
      <c r="V5777">
        <v>3692.2666650000001</v>
      </c>
      <c r="W5777">
        <v>0</v>
      </c>
      <c r="X5777">
        <v>0</v>
      </c>
      <c r="Y5777">
        <v>0</v>
      </c>
      <c r="Z5777">
        <v>0</v>
      </c>
    </row>
    <row r="5778" spans="1:26" x14ac:dyDescent="0.25">
      <c r="A5778">
        <v>2183259</v>
      </c>
      <c r="B5778">
        <v>1</v>
      </c>
      <c r="C5778" t="s">
        <v>76</v>
      </c>
      <c r="D5778" t="s">
        <v>99</v>
      </c>
      <c r="E5778" t="s">
        <v>181</v>
      </c>
      <c r="F5778" t="s">
        <v>16706</v>
      </c>
      <c r="G5778" t="s">
        <v>163</v>
      </c>
      <c r="H5778" t="s">
        <v>46</v>
      </c>
      <c r="I5778" t="s">
        <v>129</v>
      </c>
      <c r="J5778" t="s">
        <v>130</v>
      </c>
      <c r="K5778" t="s">
        <v>131</v>
      </c>
      <c r="L5778" t="s">
        <v>16707</v>
      </c>
      <c r="M5778" t="s">
        <v>16708</v>
      </c>
      <c r="N5778">
        <v>2.0583333330000002</v>
      </c>
      <c r="O5778">
        <v>0</v>
      </c>
      <c r="P5778">
        <v>1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2.0583330000000002</v>
      </c>
      <c r="W5778">
        <v>0</v>
      </c>
      <c r="X5778">
        <v>0</v>
      </c>
      <c r="Y5778">
        <v>0</v>
      </c>
      <c r="Z5778">
        <v>0</v>
      </c>
    </row>
    <row r="5779" spans="1:26" x14ac:dyDescent="0.25">
      <c r="A5779">
        <v>2183240</v>
      </c>
      <c r="B5779">
        <v>1</v>
      </c>
      <c r="C5779" t="s">
        <v>77</v>
      </c>
      <c r="D5779" t="s">
        <v>119</v>
      </c>
      <c r="E5779" t="s">
        <v>126</v>
      </c>
      <c r="F5779" t="s">
        <v>16709</v>
      </c>
      <c r="G5779" t="s">
        <v>140</v>
      </c>
      <c r="H5779" t="s">
        <v>46</v>
      </c>
      <c r="I5779" t="s">
        <v>129</v>
      </c>
      <c r="J5779" t="s">
        <v>130</v>
      </c>
      <c r="K5779" t="s">
        <v>131</v>
      </c>
      <c r="L5779" t="s">
        <v>16710</v>
      </c>
      <c r="M5779" t="s">
        <v>16711</v>
      </c>
      <c r="N5779">
        <v>4.2016666660000004</v>
      </c>
      <c r="O5779">
        <v>0</v>
      </c>
      <c r="P5779">
        <v>214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899.15666699999997</v>
      </c>
      <c r="W5779">
        <v>0</v>
      </c>
      <c r="X5779">
        <v>0</v>
      </c>
      <c r="Y5779">
        <v>0</v>
      </c>
      <c r="Z5779">
        <v>0</v>
      </c>
    </row>
    <row r="5780" spans="1:26" x14ac:dyDescent="0.25">
      <c r="A5780">
        <v>2183258</v>
      </c>
      <c r="B5780">
        <v>1</v>
      </c>
      <c r="C5780" t="s">
        <v>76</v>
      </c>
      <c r="D5780" t="s">
        <v>87</v>
      </c>
      <c r="E5780" t="s">
        <v>181</v>
      </c>
      <c r="F5780" t="s">
        <v>16712</v>
      </c>
      <c r="G5780" t="s">
        <v>194</v>
      </c>
      <c r="H5780" t="s">
        <v>46</v>
      </c>
      <c r="I5780" t="s">
        <v>129</v>
      </c>
      <c r="J5780" t="s">
        <v>130</v>
      </c>
      <c r="K5780" t="s">
        <v>131</v>
      </c>
      <c r="L5780" t="s">
        <v>16713</v>
      </c>
      <c r="M5780" t="s">
        <v>16714</v>
      </c>
      <c r="N5780">
        <v>3.1719444440000002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3.1719439999999999</v>
      </c>
      <c r="W5780">
        <v>0</v>
      </c>
      <c r="X5780">
        <v>0</v>
      </c>
      <c r="Y5780">
        <v>0</v>
      </c>
      <c r="Z5780">
        <v>0</v>
      </c>
    </row>
    <row r="5781" spans="1:26" x14ac:dyDescent="0.25">
      <c r="A5781">
        <v>2183249</v>
      </c>
      <c r="B5781">
        <v>1</v>
      </c>
      <c r="C5781" t="s">
        <v>77</v>
      </c>
      <c r="D5781" t="s">
        <v>111</v>
      </c>
      <c r="E5781" t="s">
        <v>186</v>
      </c>
      <c r="F5781" t="s">
        <v>16715</v>
      </c>
      <c r="G5781" t="s">
        <v>136</v>
      </c>
      <c r="H5781" t="s">
        <v>47</v>
      </c>
      <c r="I5781" t="s">
        <v>129</v>
      </c>
      <c r="J5781" t="s">
        <v>130</v>
      </c>
      <c r="K5781" t="s">
        <v>131</v>
      </c>
      <c r="L5781" t="s">
        <v>16716</v>
      </c>
      <c r="M5781" t="s">
        <v>16717</v>
      </c>
      <c r="N5781">
        <v>0.60638888800000001</v>
      </c>
      <c r="O5781">
        <v>0</v>
      </c>
      <c r="P5781">
        <v>0</v>
      </c>
      <c r="Q5781">
        <v>18</v>
      </c>
      <c r="R5781">
        <v>330</v>
      </c>
      <c r="S5781">
        <v>30</v>
      </c>
      <c r="T5781">
        <v>597</v>
      </c>
      <c r="U5781">
        <v>0</v>
      </c>
      <c r="V5781">
        <v>0</v>
      </c>
      <c r="W5781">
        <v>10.914999999999999</v>
      </c>
      <c r="X5781">
        <v>200.10833299999999</v>
      </c>
      <c r="Y5781">
        <v>18.191666999999999</v>
      </c>
      <c r="Z5781">
        <v>362.01416599999999</v>
      </c>
    </row>
    <row r="5782" spans="1:26" x14ac:dyDescent="0.25">
      <c r="A5782">
        <v>2183256</v>
      </c>
      <c r="B5782">
        <v>1</v>
      </c>
      <c r="C5782" t="s">
        <v>77</v>
      </c>
      <c r="D5782" t="s">
        <v>120</v>
      </c>
      <c r="E5782" t="s">
        <v>181</v>
      </c>
      <c r="F5782" t="s">
        <v>16718</v>
      </c>
      <c r="G5782" t="s">
        <v>194</v>
      </c>
      <c r="H5782" t="s">
        <v>46</v>
      </c>
      <c r="I5782" t="s">
        <v>129</v>
      </c>
      <c r="J5782" t="s">
        <v>130</v>
      </c>
      <c r="K5782" t="s">
        <v>131</v>
      </c>
      <c r="L5782" t="s">
        <v>16719</v>
      </c>
      <c r="M5782" t="s">
        <v>16720</v>
      </c>
      <c r="N5782">
        <v>0.79361111100000004</v>
      </c>
      <c r="O5782">
        <v>0</v>
      </c>
      <c r="P5782">
        <v>0</v>
      </c>
      <c r="Q5782">
        <v>0</v>
      </c>
      <c r="R5782">
        <v>6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4.7616670000000001</v>
      </c>
      <c r="Y5782">
        <v>0</v>
      </c>
      <c r="Z5782">
        <v>0</v>
      </c>
    </row>
    <row r="5783" spans="1:26" x14ac:dyDescent="0.25">
      <c r="A5783">
        <v>2183263</v>
      </c>
      <c r="B5783">
        <v>1</v>
      </c>
      <c r="C5783" t="s">
        <v>76</v>
      </c>
      <c r="D5783" t="s">
        <v>92</v>
      </c>
      <c r="E5783" t="s">
        <v>181</v>
      </c>
      <c r="F5783" t="s">
        <v>16721</v>
      </c>
      <c r="G5783" t="s">
        <v>194</v>
      </c>
      <c r="H5783" t="s">
        <v>46</v>
      </c>
      <c r="I5783" t="s">
        <v>129</v>
      </c>
      <c r="J5783" t="s">
        <v>130</v>
      </c>
      <c r="K5783" t="s">
        <v>131</v>
      </c>
      <c r="L5783" t="s">
        <v>16722</v>
      </c>
      <c r="M5783" t="s">
        <v>16723</v>
      </c>
      <c r="N5783">
        <v>8.0163888879999998</v>
      </c>
      <c r="O5783">
        <v>0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8.0163890000000002</v>
      </c>
      <c r="Y5783">
        <v>0</v>
      </c>
      <c r="Z5783">
        <v>0</v>
      </c>
    </row>
    <row r="5784" spans="1:26" x14ac:dyDescent="0.25">
      <c r="A5784">
        <v>2183255</v>
      </c>
      <c r="B5784">
        <v>1</v>
      </c>
      <c r="C5784" t="s">
        <v>76</v>
      </c>
      <c r="D5784" t="s">
        <v>92</v>
      </c>
      <c r="E5784" t="s">
        <v>181</v>
      </c>
      <c r="F5784" t="s">
        <v>16724</v>
      </c>
      <c r="G5784" t="s">
        <v>183</v>
      </c>
      <c r="H5784" t="s">
        <v>46</v>
      </c>
      <c r="I5784" t="s">
        <v>129</v>
      </c>
      <c r="J5784" t="s">
        <v>130</v>
      </c>
      <c r="K5784" t="s">
        <v>131</v>
      </c>
      <c r="L5784" t="s">
        <v>16725</v>
      </c>
      <c r="M5784" t="s">
        <v>16726</v>
      </c>
      <c r="N5784">
        <v>5.164722222</v>
      </c>
      <c r="O5784">
        <v>0</v>
      </c>
      <c r="P5784">
        <v>0</v>
      </c>
      <c r="Q5784">
        <v>0</v>
      </c>
      <c r="R5784">
        <v>7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36.153055999999999</v>
      </c>
      <c r="Y5784">
        <v>0</v>
      </c>
      <c r="Z5784">
        <v>0</v>
      </c>
    </row>
    <row r="5785" spans="1:26" x14ac:dyDescent="0.25">
      <c r="A5785">
        <v>2183265</v>
      </c>
      <c r="B5785">
        <v>1</v>
      </c>
      <c r="C5785" t="s">
        <v>76</v>
      </c>
      <c r="D5785" t="s">
        <v>96</v>
      </c>
      <c r="E5785" t="s">
        <v>181</v>
      </c>
      <c r="F5785" t="s">
        <v>16727</v>
      </c>
      <c r="G5785" t="s">
        <v>183</v>
      </c>
      <c r="H5785" t="s">
        <v>46</v>
      </c>
      <c r="I5785" t="s">
        <v>129</v>
      </c>
      <c r="J5785" t="s">
        <v>130</v>
      </c>
      <c r="K5785" t="s">
        <v>131</v>
      </c>
      <c r="L5785" t="s">
        <v>16728</v>
      </c>
      <c r="M5785" t="s">
        <v>16729</v>
      </c>
      <c r="N5785">
        <v>5.7630555550000002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5.7630559999999997</v>
      </c>
      <c r="W5785">
        <v>0</v>
      </c>
      <c r="X5785">
        <v>0</v>
      </c>
      <c r="Y5785">
        <v>0</v>
      </c>
      <c r="Z5785">
        <v>0</v>
      </c>
    </row>
    <row r="5786" spans="1:26" x14ac:dyDescent="0.25">
      <c r="A5786">
        <v>2183257</v>
      </c>
      <c r="B5786">
        <v>1</v>
      </c>
      <c r="C5786" t="s">
        <v>76</v>
      </c>
      <c r="D5786" t="s">
        <v>86</v>
      </c>
      <c r="E5786" t="s">
        <v>181</v>
      </c>
      <c r="F5786" t="s">
        <v>16730</v>
      </c>
      <c r="G5786" t="s">
        <v>194</v>
      </c>
      <c r="H5786" t="s">
        <v>46</v>
      </c>
      <c r="I5786" t="s">
        <v>129</v>
      </c>
      <c r="J5786" t="s">
        <v>130</v>
      </c>
      <c r="K5786" t="s">
        <v>131</v>
      </c>
      <c r="L5786" t="s">
        <v>16731</v>
      </c>
      <c r="M5786" t="s">
        <v>16732</v>
      </c>
      <c r="N5786">
        <v>1.4011111110000001</v>
      </c>
      <c r="O5786">
        <v>0</v>
      </c>
      <c r="P5786">
        <v>7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9.8077780000000008</v>
      </c>
      <c r="W5786">
        <v>0</v>
      </c>
      <c r="X5786">
        <v>0</v>
      </c>
      <c r="Y5786">
        <v>0</v>
      </c>
      <c r="Z5786">
        <v>0</v>
      </c>
    </row>
    <row r="5787" spans="1:26" x14ac:dyDescent="0.25">
      <c r="A5787">
        <v>2183290</v>
      </c>
      <c r="B5787">
        <v>1</v>
      </c>
      <c r="C5787" t="s">
        <v>76</v>
      </c>
      <c r="D5787" t="s">
        <v>107</v>
      </c>
      <c r="E5787" t="s">
        <v>126</v>
      </c>
      <c r="F5787" t="s">
        <v>16733</v>
      </c>
      <c r="G5787" t="s">
        <v>444</v>
      </c>
      <c r="H5787" t="s">
        <v>46</v>
      </c>
      <c r="I5787" t="s">
        <v>129</v>
      </c>
      <c r="J5787" t="s">
        <v>130</v>
      </c>
      <c r="K5787" t="s">
        <v>131</v>
      </c>
      <c r="L5787" t="s">
        <v>16734</v>
      </c>
      <c r="M5787" t="s">
        <v>16735</v>
      </c>
      <c r="N5787">
        <v>1.716111111</v>
      </c>
      <c r="O5787">
        <v>0</v>
      </c>
      <c r="P5787">
        <v>181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310.61611099999999</v>
      </c>
      <c r="W5787">
        <v>0</v>
      </c>
      <c r="X5787">
        <v>0</v>
      </c>
      <c r="Y5787">
        <v>0</v>
      </c>
      <c r="Z5787">
        <v>0</v>
      </c>
    </row>
    <row r="5788" spans="1:26" x14ac:dyDescent="0.25">
      <c r="A5788">
        <v>2183261</v>
      </c>
      <c r="B5788">
        <v>1</v>
      </c>
      <c r="C5788" t="s">
        <v>77</v>
      </c>
      <c r="D5788" t="s">
        <v>124</v>
      </c>
      <c r="E5788" t="s">
        <v>181</v>
      </c>
      <c r="F5788" t="s">
        <v>16736</v>
      </c>
      <c r="G5788" t="s">
        <v>194</v>
      </c>
      <c r="H5788" t="s">
        <v>46</v>
      </c>
      <c r="I5788" t="s">
        <v>129</v>
      </c>
      <c r="J5788" t="s">
        <v>130</v>
      </c>
      <c r="K5788" t="s">
        <v>131</v>
      </c>
      <c r="L5788" t="s">
        <v>16737</v>
      </c>
      <c r="M5788" t="s">
        <v>16738</v>
      </c>
      <c r="N5788">
        <v>3.1369444440000001</v>
      </c>
      <c r="O5788">
        <v>0</v>
      </c>
      <c r="P5788">
        <v>2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6.2738889999999996</v>
      </c>
      <c r="W5788">
        <v>0</v>
      </c>
      <c r="X5788">
        <v>0</v>
      </c>
      <c r="Y5788">
        <v>0</v>
      </c>
      <c r="Z5788">
        <v>0</v>
      </c>
    </row>
    <row r="5789" spans="1:26" x14ac:dyDescent="0.25">
      <c r="A5789">
        <v>2183304</v>
      </c>
      <c r="B5789">
        <v>1</v>
      </c>
      <c r="C5789" t="s">
        <v>76</v>
      </c>
      <c r="D5789" t="s">
        <v>90</v>
      </c>
      <c r="E5789" t="s">
        <v>143</v>
      </c>
      <c r="F5789" t="s">
        <v>13408</v>
      </c>
      <c r="G5789" t="s">
        <v>4860</v>
      </c>
      <c r="H5789" t="s">
        <v>47</v>
      </c>
      <c r="I5789" t="s">
        <v>129</v>
      </c>
      <c r="J5789" t="s">
        <v>130</v>
      </c>
      <c r="K5789" t="s">
        <v>131</v>
      </c>
      <c r="L5789" t="s">
        <v>16739</v>
      </c>
      <c r="M5789" t="s">
        <v>16740</v>
      </c>
      <c r="N5789">
        <v>1.9841666659999999</v>
      </c>
      <c r="O5789">
        <v>1</v>
      </c>
      <c r="P5789">
        <v>664</v>
      </c>
      <c r="Q5789">
        <v>0</v>
      </c>
      <c r="R5789">
        <v>0</v>
      </c>
      <c r="S5789">
        <v>0</v>
      </c>
      <c r="T5789">
        <v>0</v>
      </c>
      <c r="U5789">
        <v>1.984167</v>
      </c>
      <c r="V5789">
        <v>1317.486666</v>
      </c>
      <c r="W5789">
        <v>0</v>
      </c>
      <c r="X5789">
        <v>0</v>
      </c>
      <c r="Y5789">
        <v>0</v>
      </c>
      <c r="Z5789">
        <v>0</v>
      </c>
    </row>
    <row r="5790" spans="1:26" x14ac:dyDescent="0.25">
      <c r="A5790">
        <v>2183267</v>
      </c>
      <c r="B5790">
        <v>1</v>
      </c>
      <c r="C5790" t="s">
        <v>76</v>
      </c>
      <c r="D5790" t="s">
        <v>85</v>
      </c>
      <c r="E5790" t="s">
        <v>181</v>
      </c>
      <c r="F5790" t="s">
        <v>16741</v>
      </c>
      <c r="G5790" t="s">
        <v>183</v>
      </c>
      <c r="H5790" t="s">
        <v>46</v>
      </c>
      <c r="I5790" t="s">
        <v>129</v>
      </c>
      <c r="J5790" t="s">
        <v>130</v>
      </c>
      <c r="K5790" t="s">
        <v>131</v>
      </c>
      <c r="L5790" t="s">
        <v>16742</v>
      </c>
      <c r="M5790" t="s">
        <v>16743</v>
      </c>
      <c r="N5790">
        <v>1.095277777</v>
      </c>
      <c r="O5790">
        <v>0</v>
      </c>
      <c r="P5790">
        <v>6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6.5716669999999997</v>
      </c>
      <c r="W5790">
        <v>0</v>
      </c>
      <c r="X5790">
        <v>0</v>
      </c>
      <c r="Y5790">
        <v>0</v>
      </c>
      <c r="Z5790">
        <v>0</v>
      </c>
    </row>
    <row r="5791" spans="1:26" x14ac:dyDescent="0.25">
      <c r="A5791">
        <v>2183278</v>
      </c>
      <c r="B5791">
        <v>1</v>
      </c>
      <c r="C5791" t="s">
        <v>76</v>
      </c>
      <c r="D5791" t="s">
        <v>93</v>
      </c>
      <c r="E5791" t="s">
        <v>161</v>
      </c>
      <c r="F5791" t="s">
        <v>12512</v>
      </c>
      <c r="G5791" t="s">
        <v>402</v>
      </c>
      <c r="H5791" t="s">
        <v>46</v>
      </c>
      <c r="I5791" t="s">
        <v>129</v>
      </c>
      <c r="J5791" t="s">
        <v>130</v>
      </c>
      <c r="K5791" t="s">
        <v>131</v>
      </c>
      <c r="L5791" t="s">
        <v>16744</v>
      </c>
      <c r="M5791" t="s">
        <v>16745</v>
      </c>
      <c r="N5791">
        <v>3.34</v>
      </c>
      <c r="O5791">
        <v>1</v>
      </c>
      <c r="P5791">
        <v>44</v>
      </c>
      <c r="Q5791">
        <v>0</v>
      </c>
      <c r="R5791">
        <v>0</v>
      </c>
      <c r="S5791">
        <v>0</v>
      </c>
      <c r="T5791">
        <v>0</v>
      </c>
      <c r="U5791">
        <v>3.34</v>
      </c>
      <c r="V5791">
        <v>146.96</v>
      </c>
      <c r="W5791">
        <v>0</v>
      </c>
      <c r="X5791">
        <v>0</v>
      </c>
      <c r="Y5791">
        <v>0</v>
      </c>
      <c r="Z5791">
        <v>0</v>
      </c>
    </row>
    <row r="5792" spans="1:26" x14ac:dyDescent="0.25">
      <c r="A5792">
        <v>2183272</v>
      </c>
      <c r="B5792">
        <v>1</v>
      </c>
      <c r="C5792" t="s">
        <v>76</v>
      </c>
      <c r="D5792" t="s">
        <v>89</v>
      </c>
      <c r="E5792" t="s">
        <v>126</v>
      </c>
      <c r="F5792" t="s">
        <v>16746</v>
      </c>
      <c r="G5792" t="s">
        <v>128</v>
      </c>
      <c r="H5792" t="s">
        <v>46</v>
      </c>
      <c r="I5792" t="s">
        <v>129</v>
      </c>
      <c r="J5792" t="s">
        <v>130</v>
      </c>
      <c r="K5792" t="s">
        <v>131</v>
      </c>
      <c r="L5792" t="s">
        <v>16747</v>
      </c>
      <c r="M5792" t="s">
        <v>16748</v>
      </c>
      <c r="N5792">
        <v>5.7430555549999998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1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5.7430560000000002</v>
      </c>
    </row>
    <row r="5793" spans="1:26" x14ac:dyDescent="0.25">
      <c r="A5793">
        <v>2183274</v>
      </c>
      <c r="B5793">
        <v>1</v>
      </c>
      <c r="C5793" t="s">
        <v>76</v>
      </c>
      <c r="D5793" t="s">
        <v>88</v>
      </c>
      <c r="E5793" t="s">
        <v>161</v>
      </c>
      <c r="F5793" t="s">
        <v>16749</v>
      </c>
      <c r="G5793" t="s">
        <v>3274</v>
      </c>
      <c r="H5793" t="s">
        <v>46</v>
      </c>
      <c r="I5793" t="s">
        <v>129</v>
      </c>
      <c r="J5793" t="s">
        <v>130</v>
      </c>
      <c r="K5793" t="s">
        <v>131</v>
      </c>
      <c r="L5793" t="s">
        <v>16750</v>
      </c>
      <c r="M5793" t="s">
        <v>16751</v>
      </c>
      <c r="N5793">
        <v>0.33611111100000002</v>
      </c>
      <c r="O5793">
        <v>1</v>
      </c>
      <c r="P5793">
        <v>60</v>
      </c>
      <c r="Q5793">
        <v>0</v>
      </c>
      <c r="R5793">
        <v>0</v>
      </c>
      <c r="S5793">
        <v>0</v>
      </c>
      <c r="T5793">
        <v>0</v>
      </c>
      <c r="U5793">
        <v>0.33611099999999999</v>
      </c>
      <c r="V5793">
        <v>20.166667</v>
      </c>
      <c r="W5793">
        <v>0</v>
      </c>
      <c r="X5793">
        <v>0</v>
      </c>
      <c r="Y5793">
        <v>0</v>
      </c>
      <c r="Z5793">
        <v>0</v>
      </c>
    </row>
    <row r="5794" spans="1:26" x14ac:dyDescent="0.25">
      <c r="A5794">
        <v>2183279</v>
      </c>
      <c r="B5794">
        <v>1</v>
      </c>
      <c r="C5794" t="s">
        <v>76</v>
      </c>
      <c r="D5794" t="s">
        <v>106</v>
      </c>
      <c r="E5794" t="s">
        <v>126</v>
      </c>
      <c r="F5794" t="s">
        <v>16752</v>
      </c>
      <c r="G5794" t="s">
        <v>636</v>
      </c>
      <c r="H5794" t="s">
        <v>46</v>
      </c>
      <c r="I5794" t="s">
        <v>129</v>
      </c>
      <c r="J5794" t="s">
        <v>15</v>
      </c>
      <c r="K5794" t="s">
        <v>131</v>
      </c>
      <c r="L5794" t="s">
        <v>16753</v>
      </c>
      <c r="M5794" t="s">
        <v>16754</v>
      </c>
      <c r="N5794">
        <v>1.8033333330000001</v>
      </c>
      <c r="O5794">
        <v>0</v>
      </c>
      <c r="P5794">
        <v>51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91.97</v>
      </c>
      <c r="W5794">
        <v>0</v>
      </c>
      <c r="X5794">
        <v>0</v>
      </c>
      <c r="Y5794">
        <v>0</v>
      </c>
      <c r="Z5794">
        <v>0</v>
      </c>
    </row>
    <row r="5795" spans="1:26" x14ac:dyDescent="0.25">
      <c r="A5795">
        <v>2183284</v>
      </c>
      <c r="B5795">
        <v>1</v>
      </c>
      <c r="C5795" t="s">
        <v>76</v>
      </c>
      <c r="D5795" t="s">
        <v>86</v>
      </c>
      <c r="E5795" t="s">
        <v>181</v>
      </c>
      <c r="F5795" t="s">
        <v>16755</v>
      </c>
      <c r="G5795" t="s">
        <v>183</v>
      </c>
      <c r="H5795" t="s">
        <v>46</v>
      </c>
      <c r="I5795" t="s">
        <v>129</v>
      </c>
      <c r="J5795" t="s">
        <v>130</v>
      </c>
      <c r="K5795" t="s">
        <v>131</v>
      </c>
      <c r="L5795" t="s">
        <v>16756</v>
      </c>
      <c r="M5795" t="s">
        <v>16757</v>
      </c>
      <c r="N5795">
        <v>2.690833333</v>
      </c>
      <c r="O5795">
        <v>0</v>
      </c>
      <c r="P5795">
        <v>2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5.3816670000000002</v>
      </c>
      <c r="W5795">
        <v>0</v>
      </c>
      <c r="X5795">
        <v>0</v>
      </c>
      <c r="Y5795">
        <v>0</v>
      </c>
      <c r="Z5795">
        <v>0</v>
      </c>
    </row>
    <row r="5796" spans="1:26" x14ac:dyDescent="0.25">
      <c r="A5796">
        <v>2183287</v>
      </c>
      <c r="B5796">
        <v>1</v>
      </c>
      <c r="C5796" t="s">
        <v>76</v>
      </c>
      <c r="D5796" t="s">
        <v>106</v>
      </c>
      <c r="E5796" t="s">
        <v>161</v>
      </c>
      <c r="F5796" t="s">
        <v>16758</v>
      </c>
      <c r="G5796" t="s">
        <v>402</v>
      </c>
      <c r="H5796" t="s">
        <v>46</v>
      </c>
      <c r="I5796" t="s">
        <v>129</v>
      </c>
      <c r="J5796" t="s">
        <v>130</v>
      </c>
      <c r="K5796" t="s">
        <v>131</v>
      </c>
      <c r="L5796" t="s">
        <v>16759</v>
      </c>
      <c r="M5796" t="s">
        <v>16760</v>
      </c>
      <c r="N5796">
        <v>1.1425000000000001</v>
      </c>
      <c r="O5796">
        <v>0</v>
      </c>
      <c r="P5796">
        <v>2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2.2850000000000001</v>
      </c>
      <c r="W5796">
        <v>0</v>
      </c>
      <c r="X5796">
        <v>0</v>
      </c>
      <c r="Y5796">
        <v>0</v>
      </c>
      <c r="Z5796">
        <v>0</v>
      </c>
    </row>
    <row r="5797" spans="1:26" x14ac:dyDescent="0.25">
      <c r="A5797">
        <v>2183292</v>
      </c>
      <c r="B5797">
        <v>1</v>
      </c>
      <c r="C5797" t="s">
        <v>76</v>
      </c>
      <c r="D5797" t="s">
        <v>101</v>
      </c>
      <c r="E5797" t="s">
        <v>181</v>
      </c>
      <c r="F5797" t="s">
        <v>16761</v>
      </c>
      <c r="G5797" t="s">
        <v>163</v>
      </c>
      <c r="H5797" t="s">
        <v>46</v>
      </c>
      <c r="I5797" t="s">
        <v>129</v>
      </c>
      <c r="J5797" t="s">
        <v>130</v>
      </c>
      <c r="K5797" t="s">
        <v>131</v>
      </c>
      <c r="L5797" t="s">
        <v>16762</v>
      </c>
      <c r="M5797" t="s">
        <v>16763</v>
      </c>
      <c r="N5797">
        <v>2.4283333329999999</v>
      </c>
      <c r="O5797">
        <v>0</v>
      </c>
      <c r="P5797">
        <v>1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2.4283329999999999</v>
      </c>
      <c r="W5797">
        <v>0</v>
      </c>
      <c r="X5797">
        <v>0</v>
      </c>
      <c r="Y5797">
        <v>0</v>
      </c>
      <c r="Z5797">
        <v>0</v>
      </c>
    </row>
    <row r="5798" spans="1:26" x14ac:dyDescent="0.25">
      <c r="A5798">
        <v>2183300</v>
      </c>
      <c r="B5798">
        <v>1</v>
      </c>
      <c r="C5798" t="s">
        <v>76</v>
      </c>
      <c r="D5798" t="s">
        <v>80</v>
      </c>
      <c r="E5798" t="s">
        <v>126</v>
      </c>
      <c r="F5798" t="s">
        <v>16764</v>
      </c>
      <c r="G5798" t="s">
        <v>128</v>
      </c>
      <c r="H5798" t="s">
        <v>46</v>
      </c>
      <c r="I5798" t="s">
        <v>129</v>
      </c>
      <c r="J5798" t="s">
        <v>130</v>
      </c>
      <c r="K5798" t="s">
        <v>131</v>
      </c>
      <c r="L5798" t="s">
        <v>16765</v>
      </c>
      <c r="M5798" t="s">
        <v>16766</v>
      </c>
      <c r="N5798">
        <v>4.4644444439999997</v>
      </c>
      <c r="O5798">
        <v>0</v>
      </c>
      <c r="P5798">
        <v>178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794.671111</v>
      </c>
      <c r="W5798">
        <v>0</v>
      </c>
      <c r="X5798">
        <v>0</v>
      </c>
      <c r="Y5798">
        <v>0</v>
      </c>
      <c r="Z5798">
        <v>0</v>
      </c>
    </row>
    <row r="5799" spans="1:26" x14ac:dyDescent="0.25">
      <c r="A5799">
        <v>2183288</v>
      </c>
      <c r="B5799">
        <v>1</v>
      </c>
      <c r="C5799" t="s">
        <v>76</v>
      </c>
      <c r="D5799" t="s">
        <v>102</v>
      </c>
      <c r="E5799" t="s">
        <v>181</v>
      </c>
      <c r="F5799" t="s">
        <v>16767</v>
      </c>
      <c r="G5799" t="s">
        <v>194</v>
      </c>
      <c r="H5799" t="s">
        <v>46</v>
      </c>
      <c r="I5799" t="s">
        <v>129</v>
      </c>
      <c r="J5799" t="s">
        <v>130</v>
      </c>
      <c r="K5799" t="s">
        <v>131</v>
      </c>
      <c r="L5799" t="s">
        <v>16768</v>
      </c>
      <c r="M5799" t="s">
        <v>16769</v>
      </c>
      <c r="N5799">
        <v>2.792777777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1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2.7927780000000002</v>
      </c>
    </row>
    <row r="5800" spans="1:26" x14ac:dyDescent="0.25">
      <c r="A5800">
        <v>2183294</v>
      </c>
      <c r="B5800">
        <v>1</v>
      </c>
      <c r="C5800" t="s">
        <v>76</v>
      </c>
      <c r="D5800" t="s">
        <v>93</v>
      </c>
      <c r="E5800" t="s">
        <v>181</v>
      </c>
      <c r="F5800" t="s">
        <v>16770</v>
      </c>
      <c r="G5800" t="s">
        <v>194</v>
      </c>
      <c r="H5800" t="s">
        <v>46</v>
      </c>
      <c r="I5800" t="s">
        <v>129</v>
      </c>
      <c r="J5800" t="s">
        <v>130</v>
      </c>
      <c r="K5800" t="s">
        <v>131</v>
      </c>
      <c r="L5800" t="s">
        <v>16771</v>
      </c>
      <c r="M5800" t="s">
        <v>16772</v>
      </c>
      <c r="N5800">
        <v>3.1980555549999998</v>
      </c>
      <c r="O5800">
        <v>0</v>
      </c>
      <c r="P5800">
        <v>2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6.3961110000000003</v>
      </c>
      <c r="W5800">
        <v>0</v>
      </c>
      <c r="X5800">
        <v>0</v>
      </c>
      <c r="Y5800">
        <v>0</v>
      </c>
      <c r="Z5800">
        <v>0</v>
      </c>
    </row>
    <row r="5801" spans="1:26" x14ac:dyDescent="0.25">
      <c r="A5801">
        <v>2183302</v>
      </c>
      <c r="B5801">
        <v>1</v>
      </c>
      <c r="C5801" t="s">
        <v>76</v>
      </c>
      <c r="D5801" t="s">
        <v>80</v>
      </c>
      <c r="E5801" t="s">
        <v>126</v>
      </c>
      <c r="F5801" t="s">
        <v>16773</v>
      </c>
      <c r="G5801" t="s">
        <v>128</v>
      </c>
      <c r="H5801" t="s">
        <v>46</v>
      </c>
      <c r="I5801" t="s">
        <v>129</v>
      </c>
      <c r="J5801" t="s">
        <v>130</v>
      </c>
      <c r="K5801" t="s">
        <v>131</v>
      </c>
      <c r="L5801" t="s">
        <v>16774</v>
      </c>
      <c r="M5801" t="s">
        <v>16775</v>
      </c>
      <c r="N5801">
        <v>1.0227777769999999</v>
      </c>
      <c r="O5801">
        <v>0</v>
      </c>
      <c r="P5801">
        <v>166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169.78111100000001</v>
      </c>
      <c r="W5801">
        <v>0</v>
      </c>
      <c r="X5801">
        <v>0</v>
      </c>
      <c r="Y5801">
        <v>0</v>
      </c>
      <c r="Z5801">
        <v>0</v>
      </c>
    </row>
    <row r="5802" spans="1:26" x14ac:dyDescent="0.25">
      <c r="A5802">
        <v>2183315</v>
      </c>
      <c r="B5802">
        <v>1</v>
      </c>
      <c r="C5802" t="s">
        <v>76</v>
      </c>
      <c r="D5802" t="s">
        <v>101</v>
      </c>
      <c r="E5802" t="s">
        <v>181</v>
      </c>
      <c r="F5802" t="s">
        <v>16776</v>
      </c>
      <c r="G5802" t="s">
        <v>194</v>
      </c>
      <c r="H5802" t="s">
        <v>46</v>
      </c>
      <c r="I5802" t="s">
        <v>129</v>
      </c>
      <c r="J5802" t="s">
        <v>130</v>
      </c>
      <c r="K5802" t="s">
        <v>131</v>
      </c>
      <c r="L5802" t="s">
        <v>16777</v>
      </c>
      <c r="M5802" t="s">
        <v>16778</v>
      </c>
      <c r="N5802">
        <v>0.85944444399999997</v>
      </c>
      <c r="O5802">
        <v>0</v>
      </c>
      <c r="P5802">
        <v>12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10.313333</v>
      </c>
      <c r="W5802">
        <v>0</v>
      </c>
      <c r="X5802">
        <v>0</v>
      </c>
      <c r="Y5802">
        <v>0</v>
      </c>
      <c r="Z5802">
        <v>0</v>
      </c>
    </row>
    <row r="5803" spans="1:26" x14ac:dyDescent="0.25">
      <c r="A5803">
        <v>2183314</v>
      </c>
      <c r="B5803">
        <v>1</v>
      </c>
      <c r="C5803" t="s">
        <v>76</v>
      </c>
      <c r="D5803" t="s">
        <v>92</v>
      </c>
      <c r="E5803" t="s">
        <v>181</v>
      </c>
      <c r="F5803" t="s">
        <v>16779</v>
      </c>
      <c r="G5803" t="s">
        <v>194</v>
      </c>
      <c r="H5803" t="s">
        <v>46</v>
      </c>
      <c r="I5803" t="s">
        <v>129</v>
      </c>
      <c r="J5803" t="s">
        <v>130</v>
      </c>
      <c r="K5803" t="s">
        <v>131</v>
      </c>
      <c r="L5803" t="s">
        <v>16780</v>
      </c>
      <c r="M5803" t="s">
        <v>16781</v>
      </c>
      <c r="N5803">
        <v>4.7847222220000001</v>
      </c>
      <c r="O5803">
        <v>0</v>
      </c>
      <c r="P5803">
        <v>0</v>
      </c>
      <c r="Q5803">
        <v>0</v>
      </c>
      <c r="R5803">
        <v>4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19.138888999999999</v>
      </c>
      <c r="Y5803">
        <v>0</v>
      </c>
      <c r="Z5803">
        <v>0</v>
      </c>
    </row>
    <row r="5804" spans="1:26" x14ac:dyDescent="0.25">
      <c r="A5804">
        <v>2183320</v>
      </c>
      <c r="B5804">
        <v>1</v>
      </c>
      <c r="C5804" t="s">
        <v>76</v>
      </c>
      <c r="D5804" t="s">
        <v>85</v>
      </c>
      <c r="E5804" t="s">
        <v>181</v>
      </c>
      <c r="F5804" t="s">
        <v>16782</v>
      </c>
      <c r="G5804" t="s">
        <v>194</v>
      </c>
      <c r="H5804" t="s">
        <v>46</v>
      </c>
      <c r="I5804" t="s">
        <v>129</v>
      </c>
      <c r="J5804" t="s">
        <v>130</v>
      </c>
      <c r="K5804" t="s">
        <v>131</v>
      </c>
      <c r="L5804" t="s">
        <v>16783</v>
      </c>
      <c r="M5804" t="s">
        <v>16784</v>
      </c>
      <c r="N5804">
        <v>1.8105555550000001</v>
      </c>
      <c r="O5804">
        <v>0</v>
      </c>
      <c r="P5804">
        <v>1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1.8105560000000001</v>
      </c>
      <c r="W5804">
        <v>0</v>
      </c>
      <c r="X5804">
        <v>0</v>
      </c>
      <c r="Y5804">
        <v>0</v>
      </c>
      <c r="Z5804">
        <v>0</v>
      </c>
    </row>
    <row r="5805" spans="1:26" x14ac:dyDescent="0.25">
      <c r="A5805">
        <v>2183323</v>
      </c>
      <c r="B5805">
        <v>1</v>
      </c>
      <c r="C5805" t="s">
        <v>76</v>
      </c>
      <c r="D5805" t="s">
        <v>78</v>
      </c>
      <c r="E5805" t="s">
        <v>181</v>
      </c>
      <c r="F5805" t="s">
        <v>15786</v>
      </c>
      <c r="G5805" t="s">
        <v>183</v>
      </c>
      <c r="H5805" t="s">
        <v>46</v>
      </c>
      <c r="I5805" t="s">
        <v>129</v>
      </c>
      <c r="J5805" t="s">
        <v>130</v>
      </c>
      <c r="K5805" t="s">
        <v>131</v>
      </c>
      <c r="L5805" t="s">
        <v>16785</v>
      </c>
      <c r="M5805" t="s">
        <v>16786</v>
      </c>
      <c r="N5805">
        <v>9.136111111</v>
      </c>
      <c r="O5805">
        <v>0</v>
      </c>
      <c r="P5805">
        <v>1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9.1361109999999996</v>
      </c>
      <c r="W5805">
        <v>0</v>
      </c>
      <c r="X5805">
        <v>0</v>
      </c>
      <c r="Y5805">
        <v>0</v>
      </c>
      <c r="Z5805">
        <v>0</v>
      </c>
    </row>
    <row r="5806" spans="1:26" x14ac:dyDescent="0.25">
      <c r="A5806">
        <v>2183318</v>
      </c>
      <c r="B5806">
        <v>1</v>
      </c>
      <c r="C5806" t="s">
        <v>77</v>
      </c>
      <c r="D5806" t="s">
        <v>123</v>
      </c>
      <c r="E5806" t="s">
        <v>181</v>
      </c>
      <c r="F5806" t="s">
        <v>16787</v>
      </c>
      <c r="G5806" t="s">
        <v>183</v>
      </c>
      <c r="H5806" t="s">
        <v>46</v>
      </c>
      <c r="I5806" t="s">
        <v>129</v>
      </c>
      <c r="J5806" t="s">
        <v>130</v>
      </c>
      <c r="K5806" t="s">
        <v>131</v>
      </c>
      <c r="L5806" t="s">
        <v>16788</v>
      </c>
      <c r="M5806" t="s">
        <v>16789</v>
      </c>
      <c r="N5806">
        <v>0.29444444400000003</v>
      </c>
      <c r="O5806">
        <v>0</v>
      </c>
      <c r="P5806">
        <v>4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1.177778</v>
      </c>
      <c r="W5806">
        <v>0</v>
      </c>
      <c r="X5806">
        <v>0</v>
      </c>
      <c r="Y5806">
        <v>0</v>
      </c>
      <c r="Z5806">
        <v>0</v>
      </c>
    </row>
    <row r="5807" spans="1:26" x14ac:dyDescent="0.25">
      <c r="A5807">
        <v>2183335</v>
      </c>
      <c r="B5807">
        <v>1</v>
      </c>
      <c r="C5807" t="s">
        <v>77</v>
      </c>
      <c r="D5807" t="s">
        <v>114</v>
      </c>
      <c r="E5807" t="s">
        <v>181</v>
      </c>
      <c r="F5807" t="s">
        <v>16790</v>
      </c>
      <c r="G5807" t="s">
        <v>183</v>
      </c>
      <c r="H5807" t="s">
        <v>46</v>
      </c>
      <c r="I5807" t="s">
        <v>129</v>
      </c>
      <c r="J5807" t="s">
        <v>130</v>
      </c>
      <c r="K5807" t="s">
        <v>131</v>
      </c>
      <c r="L5807" t="s">
        <v>16791</v>
      </c>
      <c r="M5807" t="s">
        <v>16792</v>
      </c>
      <c r="N5807">
        <v>1.4738888880000001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1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1.473889</v>
      </c>
    </row>
    <row r="5808" spans="1:26" x14ac:dyDescent="0.25">
      <c r="A5808">
        <v>2183321</v>
      </c>
      <c r="B5808">
        <v>1</v>
      </c>
      <c r="C5808" t="s">
        <v>76</v>
      </c>
      <c r="D5808" t="s">
        <v>102</v>
      </c>
      <c r="E5808" t="s">
        <v>143</v>
      </c>
      <c r="F5808" t="s">
        <v>16793</v>
      </c>
      <c r="G5808" t="s">
        <v>279</v>
      </c>
      <c r="H5808" t="s">
        <v>47</v>
      </c>
      <c r="I5808" t="s">
        <v>129</v>
      </c>
      <c r="J5808" t="s">
        <v>130</v>
      </c>
      <c r="K5808" t="s">
        <v>131</v>
      </c>
      <c r="L5808" t="s">
        <v>16794</v>
      </c>
      <c r="M5808" t="s">
        <v>16795</v>
      </c>
      <c r="N5808">
        <v>2.9</v>
      </c>
      <c r="O5808">
        <v>0</v>
      </c>
      <c r="P5808">
        <v>8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23.2</v>
      </c>
      <c r="W5808">
        <v>0</v>
      </c>
      <c r="X5808">
        <v>0</v>
      </c>
      <c r="Y5808">
        <v>0</v>
      </c>
      <c r="Z5808">
        <v>0</v>
      </c>
    </row>
    <row r="5809" spans="1:26" x14ac:dyDescent="0.25">
      <c r="A5809">
        <v>2183329</v>
      </c>
      <c r="B5809">
        <v>1</v>
      </c>
      <c r="C5809" t="s">
        <v>76</v>
      </c>
      <c r="D5809" t="s">
        <v>80</v>
      </c>
      <c r="E5809" t="s">
        <v>181</v>
      </c>
      <c r="F5809" t="s">
        <v>16796</v>
      </c>
      <c r="G5809" t="s">
        <v>194</v>
      </c>
      <c r="H5809" t="s">
        <v>46</v>
      </c>
      <c r="I5809" t="s">
        <v>129</v>
      </c>
      <c r="J5809" t="s">
        <v>130</v>
      </c>
      <c r="K5809" t="s">
        <v>131</v>
      </c>
      <c r="L5809" t="s">
        <v>16797</v>
      </c>
      <c r="M5809" t="s">
        <v>16798</v>
      </c>
      <c r="N5809">
        <v>2.9197222219999999</v>
      </c>
      <c r="O5809">
        <v>0</v>
      </c>
      <c r="P5809">
        <v>4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11.678889</v>
      </c>
      <c r="W5809">
        <v>0</v>
      </c>
      <c r="X5809">
        <v>0</v>
      </c>
      <c r="Y5809">
        <v>0</v>
      </c>
      <c r="Z5809">
        <v>0</v>
      </c>
    </row>
    <row r="5810" spans="1:26" x14ac:dyDescent="0.25">
      <c r="A5810">
        <v>2183332</v>
      </c>
      <c r="B5810">
        <v>1</v>
      </c>
      <c r="C5810" t="s">
        <v>76</v>
      </c>
      <c r="D5810" t="s">
        <v>99</v>
      </c>
      <c r="E5810" t="s">
        <v>181</v>
      </c>
      <c r="F5810" t="s">
        <v>16799</v>
      </c>
      <c r="G5810" t="s">
        <v>194</v>
      </c>
      <c r="H5810" t="s">
        <v>46</v>
      </c>
      <c r="I5810" t="s">
        <v>129</v>
      </c>
      <c r="J5810" t="s">
        <v>130</v>
      </c>
      <c r="K5810" t="s">
        <v>131</v>
      </c>
      <c r="L5810" t="s">
        <v>16800</v>
      </c>
      <c r="M5810" t="s">
        <v>16801</v>
      </c>
      <c r="N5810">
        <v>1.3416666660000001</v>
      </c>
      <c r="O5810">
        <v>1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1.3416669999999999</v>
      </c>
      <c r="V5810">
        <v>0</v>
      </c>
      <c r="W5810">
        <v>0</v>
      </c>
      <c r="X5810">
        <v>0</v>
      </c>
      <c r="Y5810">
        <v>0</v>
      </c>
      <c r="Z5810">
        <v>0</v>
      </c>
    </row>
    <row r="5811" spans="1:26" x14ac:dyDescent="0.25">
      <c r="A5811">
        <v>2183333</v>
      </c>
      <c r="B5811">
        <v>1</v>
      </c>
      <c r="C5811" t="s">
        <v>76</v>
      </c>
      <c r="D5811" t="s">
        <v>84</v>
      </c>
      <c r="E5811" t="s">
        <v>718</v>
      </c>
      <c r="F5811" t="s">
        <v>16802</v>
      </c>
      <c r="G5811" t="s">
        <v>636</v>
      </c>
      <c r="H5811" t="s">
        <v>46</v>
      </c>
      <c r="I5811" t="s">
        <v>129</v>
      </c>
      <c r="J5811" t="s">
        <v>15</v>
      </c>
      <c r="K5811" t="s">
        <v>131</v>
      </c>
      <c r="L5811" t="s">
        <v>16803</v>
      </c>
      <c r="M5811" t="s">
        <v>16804</v>
      </c>
      <c r="N5811">
        <v>5.0769444439999996</v>
      </c>
      <c r="O5811">
        <v>0</v>
      </c>
      <c r="P5811">
        <v>39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198.000833</v>
      </c>
      <c r="W5811">
        <v>0</v>
      </c>
      <c r="X5811">
        <v>0</v>
      </c>
      <c r="Y5811">
        <v>0</v>
      </c>
      <c r="Z5811">
        <v>0</v>
      </c>
    </row>
    <row r="5812" spans="1:26" x14ac:dyDescent="0.25">
      <c r="A5812">
        <v>2183328</v>
      </c>
      <c r="B5812">
        <v>1</v>
      </c>
      <c r="C5812" t="s">
        <v>76</v>
      </c>
      <c r="D5812" t="s">
        <v>100</v>
      </c>
      <c r="E5812" t="s">
        <v>143</v>
      </c>
      <c r="F5812" t="s">
        <v>16805</v>
      </c>
      <c r="G5812" t="s">
        <v>4724</v>
      </c>
      <c r="H5812" t="s">
        <v>47</v>
      </c>
      <c r="I5812" t="s">
        <v>129</v>
      </c>
      <c r="J5812" t="s">
        <v>130</v>
      </c>
      <c r="K5812" t="s">
        <v>251</v>
      </c>
      <c r="L5812" t="s">
        <v>16806</v>
      </c>
      <c r="M5812" t="s">
        <v>16807</v>
      </c>
      <c r="N5812">
        <v>0.37493416600000001</v>
      </c>
      <c r="O5812">
        <v>14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5.2490779999999999</v>
      </c>
      <c r="V5812">
        <v>0</v>
      </c>
      <c r="W5812">
        <v>0</v>
      </c>
      <c r="X5812">
        <v>0</v>
      </c>
      <c r="Y5812">
        <v>0</v>
      </c>
      <c r="Z5812">
        <v>0</v>
      </c>
    </row>
    <row r="5813" spans="1:26" x14ac:dyDescent="0.25">
      <c r="A5813">
        <v>2183336</v>
      </c>
      <c r="B5813">
        <v>1</v>
      </c>
      <c r="C5813" t="s">
        <v>77</v>
      </c>
      <c r="D5813" t="s">
        <v>112</v>
      </c>
      <c r="E5813" t="s">
        <v>186</v>
      </c>
      <c r="F5813" t="s">
        <v>16808</v>
      </c>
      <c r="G5813" t="s">
        <v>136</v>
      </c>
      <c r="H5813" t="s">
        <v>47</v>
      </c>
      <c r="I5813" t="s">
        <v>129</v>
      </c>
      <c r="J5813" t="s">
        <v>130</v>
      </c>
      <c r="K5813" t="s">
        <v>131</v>
      </c>
      <c r="L5813" t="s">
        <v>16809</v>
      </c>
      <c r="M5813" t="s">
        <v>16810</v>
      </c>
      <c r="N5813">
        <v>0.16888888799999999</v>
      </c>
      <c r="O5813">
        <v>0</v>
      </c>
      <c r="P5813">
        <v>0</v>
      </c>
      <c r="Q5813">
        <v>60</v>
      </c>
      <c r="R5813">
        <v>69</v>
      </c>
      <c r="S5813">
        <v>84</v>
      </c>
      <c r="T5813">
        <v>1238</v>
      </c>
      <c r="U5813">
        <v>0</v>
      </c>
      <c r="V5813">
        <v>0</v>
      </c>
      <c r="W5813">
        <v>10.133333</v>
      </c>
      <c r="X5813">
        <v>11.653333</v>
      </c>
      <c r="Y5813">
        <v>14.186667</v>
      </c>
      <c r="Z5813">
        <v>209.08444299999999</v>
      </c>
    </row>
    <row r="5814" spans="1:26" x14ac:dyDescent="0.25">
      <c r="A5814">
        <v>2183339</v>
      </c>
      <c r="B5814">
        <v>1</v>
      </c>
      <c r="C5814" t="s">
        <v>76</v>
      </c>
      <c r="D5814" t="s">
        <v>93</v>
      </c>
      <c r="E5814" t="s">
        <v>181</v>
      </c>
      <c r="F5814" t="s">
        <v>16811</v>
      </c>
      <c r="G5814" t="s">
        <v>194</v>
      </c>
      <c r="H5814" t="s">
        <v>46</v>
      </c>
      <c r="I5814" t="s">
        <v>129</v>
      </c>
      <c r="J5814" t="s">
        <v>130</v>
      </c>
      <c r="K5814" t="s">
        <v>131</v>
      </c>
      <c r="L5814" t="s">
        <v>16812</v>
      </c>
      <c r="M5814" t="s">
        <v>16813</v>
      </c>
      <c r="N5814">
        <v>0.85416666600000002</v>
      </c>
      <c r="O5814">
        <v>0</v>
      </c>
      <c r="P5814">
        <v>1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0.85416700000000001</v>
      </c>
      <c r="W5814">
        <v>0</v>
      </c>
      <c r="X5814">
        <v>0</v>
      </c>
      <c r="Y5814">
        <v>0</v>
      </c>
      <c r="Z5814">
        <v>0</v>
      </c>
    </row>
    <row r="5815" spans="1:26" x14ac:dyDescent="0.25">
      <c r="A5815">
        <v>2183342</v>
      </c>
      <c r="B5815">
        <v>1</v>
      </c>
      <c r="C5815" t="s">
        <v>76</v>
      </c>
      <c r="D5815" t="s">
        <v>88</v>
      </c>
      <c r="E5815" t="s">
        <v>126</v>
      </c>
      <c r="F5815" t="s">
        <v>16814</v>
      </c>
      <c r="G5815" t="s">
        <v>128</v>
      </c>
      <c r="H5815" t="s">
        <v>46</v>
      </c>
      <c r="I5815" t="s">
        <v>129</v>
      </c>
      <c r="J5815" t="s">
        <v>130</v>
      </c>
      <c r="K5815" t="s">
        <v>131</v>
      </c>
      <c r="L5815" t="s">
        <v>16815</v>
      </c>
      <c r="M5815" t="s">
        <v>16816</v>
      </c>
      <c r="N5815">
        <v>4.9850000000000003</v>
      </c>
      <c r="O5815">
        <v>0</v>
      </c>
      <c r="P5815">
        <v>35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174.47499999999999</v>
      </c>
      <c r="W5815">
        <v>0</v>
      </c>
      <c r="X5815">
        <v>0</v>
      </c>
      <c r="Y5815">
        <v>0</v>
      </c>
      <c r="Z5815">
        <v>0</v>
      </c>
    </row>
    <row r="5816" spans="1:26" x14ac:dyDescent="0.25">
      <c r="A5816">
        <v>2183349</v>
      </c>
      <c r="B5816">
        <v>1</v>
      </c>
      <c r="C5816" t="s">
        <v>76</v>
      </c>
      <c r="D5816" t="s">
        <v>91</v>
      </c>
      <c r="E5816" t="s">
        <v>181</v>
      </c>
      <c r="F5816" t="s">
        <v>16817</v>
      </c>
      <c r="G5816" t="s">
        <v>194</v>
      </c>
      <c r="H5816" t="s">
        <v>46</v>
      </c>
      <c r="I5816" t="s">
        <v>129</v>
      </c>
      <c r="J5816" t="s">
        <v>130</v>
      </c>
      <c r="K5816" t="s">
        <v>131</v>
      </c>
      <c r="L5816" t="s">
        <v>16818</v>
      </c>
      <c r="M5816" t="s">
        <v>16819</v>
      </c>
      <c r="N5816">
        <v>0.57138888799999998</v>
      </c>
      <c r="O5816">
        <v>0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0.57138900000000004</v>
      </c>
      <c r="Y5816">
        <v>0</v>
      </c>
      <c r="Z5816">
        <v>0</v>
      </c>
    </row>
    <row r="5817" spans="1:26" x14ac:dyDescent="0.25">
      <c r="A5817">
        <v>2183375</v>
      </c>
      <c r="B5817">
        <v>1</v>
      </c>
      <c r="C5817" t="s">
        <v>77</v>
      </c>
      <c r="D5817" t="s">
        <v>124</v>
      </c>
      <c r="E5817" t="s">
        <v>813</v>
      </c>
      <c r="F5817" t="s">
        <v>16820</v>
      </c>
      <c r="G5817" t="s">
        <v>366</v>
      </c>
      <c r="H5817" t="s">
        <v>47</v>
      </c>
      <c r="I5817" t="s">
        <v>129</v>
      </c>
      <c r="J5817" t="s">
        <v>130</v>
      </c>
      <c r="K5817" t="s">
        <v>251</v>
      </c>
      <c r="L5817" t="s">
        <v>16821</v>
      </c>
      <c r="M5817" t="s">
        <v>16822</v>
      </c>
      <c r="N5817">
        <v>0.88027777699999998</v>
      </c>
      <c r="O5817">
        <v>42</v>
      </c>
      <c r="P5817">
        <v>4437</v>
      </c>
      <c r="Q5817">
        <v>0</v>
      </c>
      <c r="R5817">
        <v>0</v>
      </c>
      <c r="S5817">
        <v>0</v>
      </c>
      <c r="T5817">
        <v>0</v>
      </c>
      <c r="U5817">
        <v>36.971666999999997</v>
      </c>
      <c r="V5817">
        <v>3905.7924969999999</v>
      </c>
      <c r="W5817">
        <v>0</v>
      </c>
      <c r="X5817">
        <v>0</v>
      </c>
      <c r="Y5817">
        <v>0</v>
      </c>
      <c r="Z5817">
        <v>0</v>
      </c>
    </row>
    <row r="5818" spans="1:26" x14ac:dyDescent="0.25">
      <c r="A5818">
        <v>2183360</v>
      </c>
      <c r="B5818">
        <v>1</v>
      </c>
      <c r="C5818" t="s">
        <v>76</v>
      </c>
      <c r="D5818" t="s">
        <v>88</v>
      </c>
      <c r="E5818" t="s">
        <v>181</v>
      </c>
      <c r="F5818" t="s">
        <v>16823</v>
      </c>
      <c r="G5818" t="s">
        <v>163</v>
      </c>
      <c r="H5818" t="s">
        <v>46</v>
      </c>
      <c r="I5818" t="s">
        <v>129</v>
      </c>
      <c r="J5818" t="s">
        <v>130</v>
      </c>
      <c r="K5818" t="s">
        <v>131</v>
      </c>
      <c r="L5818" t="s">
        <v>16824</v>
      </c>
      <c r="M5818" t="s">
        <v>16825</v>
      </c>
      <c r="N5818">
        <v>1.966111111</v>
      </c>
      <c r="O5818">
        <v>0</v>
      </c>
      <c r="P5818">
        <v>1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1.9661109999999999</v>
      </c>
      <c r="W5818">
        <v>0</v>
      </c>
      <c r="X5818">
        <v>0</v>
      </c>
      <c r="Y5818">
        <v>0</v>
      </c>
      <c r="Z5818">
        <v>0</v>
      </c>
    </row>
    <row r="5819" spans="1:26" x14ac:dyDescent="0.25">
      <c r="A5819">
        <v>2183379</v>
      </c>
      <c r="B5819">
        <v>1</v>
      </c>
      <c r="C5819" t="s">
        <v>76</v>
      </c>
      <c r="D5819" t="s">
        <v>96</v>
      </c>
      <c r="E5819" t="s">
        <v>181</v>
      </c>
      <c r="F5819" t="s">
        <v>16826</v>
      </c>
      <c r="G5819" t="s">
        <v>194</v>
      </c>
      <c r="H5819" t="s">
        <v>46</v>
      </c>
      <c r="I5819" t="s">
        <v>129</v>
      </c>
      <c r="J5819" t="s">
        <v>130</v>
      </c>
      <c r="K5819" t="s">
        <v>131</v>
      </c>
      <c r="L5819" t="s">
        <v>16827</v>
      </c>
      <c r="M5819" t="s">
        <v>16828</v>
      </c>
      <c r="N5819">
        <v>4.9169444440000003</v>
      </c>
      <c r="O5819">
        <v>0</v>
      </c>
      <c r="P5819">
        <v>3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14.750833</v>
      </c>
      <c r="W5819">
        <v>0</v>
      </c>
      <c r="X5819">
        <v>0</v>
      </c>
      <c r="Y5819">
        <v>0</v>
      </c>
      <c r="Z5819">
        <v>0</v>
      </c>
    </row>
    <row r="5820" spans="1:26" x14ac:dyDescent="0.25">
      <c r="A5820">
        <v>2183385</v>
      </c>
      <c r="B5820">
        <v>1</v>
      </c>
      <c r="C5820" t="s">
        <v>76</v>
      </c>
      <c r="D5820" t="s">
        <v>96</v>
      </c>
      <c r="E5820" t="s">
        <v>718</v>
      </c>
      <c r="F5820" t="s">
        <v>16829</v>
      </c>
      <c r="G5820" t="s">
        <v>128</v>
      </c>
      <c r="H5820" t="s">
        <v>46</v>
      </c>
      <c r="I5820" t="s">
        <v>129</v>
      </c>
      <c r="J5820" t="s">
        <v>130</v>
      </c>
      <c r="K5820" t="s">
        <v>131</v>
      </c>
      <c r="L5820" t="s">
        <v>16830</v>
      </c>
      <c r="M5820" t="s">
        <v>16831</v>
      </c>
      <c r="N5820">
        <v>1.778611111</v>
      </c>
      <c r="O5820">
        <v>0</v>
      </c>
      <c r="P5820">
        <v>3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5.335833</v>
      </c>
      <c r="W5820">
        <v>0</v>
      </c>
      <c r="X5820">
        <v>0</v>
      </c>
      <c r="Y5820">
        <v>0</v>
      </c>
      <c r="Z5820">
        <v>0</v>
      </c>
    </row>
    <row r="5821" spans="1:26" x14ac:dyDescent="0.25">
      <c r="A5821">
        <v>2183367</v>
      </c>
      <c r="B5821">
        <v>1</v>
      </c>
      <c r="C5821" t="s">
        <v>76</v>
      </c>
      <c r="D5821" t="s">
        <v>95</v>
      </c>
      <c r="E5821" t="s">
        <v>181</v>
      </c>
      <c r="F5821" t="s">
        <v>16832</v>
      </c>
      <c r="G5821" t="s">
        <v>194</v>
      </c>
      <c r="H5821" t="s">
        <v>46</v>
      </c>
      <c r="I5821" t="s">
        <v>129</v>
      </c>
      <c r="J5821" t="s">
        <v>130</v>
      </c>
      <c r="K5821" t="s">
        <v>131</v>
      </c>
      <c r="L5821" t="s">
        <v>16833</v>
      </c>
      <c r="M5821" t="s">
        <v>16834</v>
      </c>
      <c r="N5821">
        <v>4.3622222219999998</v>
      </c>
      <c r="O5821">
        <v>0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4.362222</v>
      </c>
      <c r="Y5821">
        <v>0</v>
      </c>
      <c r="Z5821">
        <v>0</v>
      </c>
    </row>
    <row r="5822" spans="1:26" x14ac:dyDescent="0.25">
      <c r="A5822">
        <v>2183351</v>
      </c>
      <c r="B5822">
        <v>1</v>
      </c>
      <c r="C5822" t="s">
        <v>76</v>
      </c>
      <c r="D5822" t="s">
        <v>80</v>
      </c>
      <c r="E5822" t="s">
        <v>143</v>
      </c>
      <c r="F5822" t="s">
        <v>16835</v>
      </c>
      <c r="G5822" t="s">
        <v>136</v>
      </c>
      <c r="H5822" t="s">
        <v>47</v>
      </c>
      <c r="I5822" t="s">
        <v>283</v>
      </c>
      <c r="J5822" t="s">
        <v>130</v>
      </c>
      <c r="K5822" t="s">
        <v>131</v>
      </c>
      <c r="L5822" t="s">
        <v>16836</v>
      </c>
      <c r="M5822" t="s">
        <v>16837</v>
      </c>
      <c r="N5822">
        <v>2.7222222000000001E-2</v>
      </c>
      <c r="O5822">
        <v>59</v>
      </c>
      <c r="P5822">
        <v>1662</v>
      </c>
      <c r="Q5822">
        <v>0</v>
      </c>
      <c r="R5822">
        <v>0</v>
      </c>
      <c r="S5822">
        <v>0</v>
      </c>
      <c r="T5822">
        <v>0</v>
      </c>
      <c r="U5822">
        <v>1.6061110000000001</v>
      </c>
      <c r="V5822">
        <v>45.243333</v>
      </c>
      <c r="W5822">
        <v>0</v>
      </c>
      <c r="X5822">
        <v>0</v>
      </c>
      <c r="Y5822">
        <v>0</v>
      </c>
      <c r="Z5822">
        <v>0</v>
      </c>
    </row>
    <row r="5823" spans="1:26" x14ac:dyDescent="0.25">
      <c r="A5823">
        <v>2183350</v>
      </c>
      <c r="B5823">
        <v>1</v>
      </c>
      <c r="C5823" t="s">
        <v>76</v>
      </c>
      <c r="D5823" t="s">
        <v>93</v>
      </c>
      <c r="E5823" t="s">
        <v>143</v>
      </c>
      <c r="F5823" t="s">
        <v>16838</v>
      </c>
      <c r="G5823" t="s">
        <v>418</v>
      </c>
      <c r="H5823" t="s">
        <v>47</v>
      </c>
      <c r="I5823" t="s">
        <v>129</v>
      </c>
      <c r="J5823" t="s">
        <v>130</v>
      </c>
      <c r="K5823" t="s">
        <v>251</v>
      </c>
      <c r="L5823" t="s">
        <v>16839</v>
      </c>
      <c r="M5823" t="s">
        <v>16840</v>
      </c>
      <c r="N5823">
        <v>0.69983611099999998</v>
      </c>
      <c r="O5823">
        <v>1</v>
      </c>
      <c r="P5823">
        <v>80</v>
      </c>
      <c r="Q5823">
        <v>0</v>
      </c>
      <c r="R5823">
        <v>0</v>
      </c>
      <c r="S5823">
        <v>0</v>
      </c>
      <c r="T5823">
        <v>0</v>
      </c>
      <c r="U5823">
        <v>0.69983600000000001</v>
      </c>
      <c r="V5823">
        <v>55.986888999999998</v>
      </c>
      <c r="W5823">
        <v>0</v>
      </c>
      <c r="X5823">
        <v>0</v>
      </c>
      <c r="Y5823">
        <v>0</v>
      </c>
      <c r="Z5823">
        <v>0</v>
      </c>
    </row>
    <row r="5824" spans="1:26" x14ac:dyDescent="0.25">
      <c r="A5824">
        <v>2183368</v>
      </c>
      <c r="B5824">
        <v>1</v>
      </c>
      <c r="C5824" t="s">
        <v>76</v>
      </c>
      <c r="D5824" t="s">
        <v>84</v>
      </c>
      <c r="E5824" t="s">
        <v>181</v>
      </c>
      <c r="F5824" t="s">
        <v>16096</v>
      </c>
      <c r="G5824" t="s">
        <v>287</v>
      </c>
      <c r="H5824" t="s">
        <v>46</v>
      </c>
      <c r="I5824" t="s">
        <v>129</v>
      </c>
      <c r="J5824" t="s">
        <v>130</v>
      </c>
      <c r="K5824" t="s">
        <v>131</v>
      </c>
      <c r="L5824" t="s">
        <v>16841</v>
      </c>
      <c r="M5824" t="s">
        <v>16842</v>
      </c>
      <c r="N5824">
        <v>1.355555555</v>
      </c>
      <c r="O5824">
        <v>0</v>
      </c>
      <c r="P5824">
        <v>60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81.333332999999996</v>
      </c>
      <c r="W5824">
        <v>0</v>
      </c>
      <c r="X5824">
        <v>0</v>
      </c>
      <c r="Y5824">
        <v>0</v>
      </c>
      <c r="Z5824">
        <v>0</v>
      </c>
    </row>
    <row r="5825" spans="1:26" x14ac:dyDescent="0.25">
      <c r="A5825">
        <v>2183376</v>
      </c>
      <c r="B5825">
        <v>1</v>
      </c>
      <c r="C5825" t="s">
        <v>77</v>
      </c>
      <c r="D5825" t="s">
        <v>124</v>
      </c>
      <c r="E5825" t="s">
        <v>813</v>
      </c>
      <c r="F5825" t="s">
        <v>16843</v>
      </c>
      <c r="G5825" t="s">
        <v>366</v>
      </c>
      <c r="H5825" t="s">
        <v>47</v>
      </c>
      <c r="I5825" t="s">
        <v>129</v>
      </c>
      <c r="J5825" t="s">
        <v>130</v>
      </c>
      <c r="K5825" t="s">
        <v>251</v>
      </c>
      <c r="L5825" t="s">
        <v>16844</v>
      </c>
      <c r="M5825" t="s">
        <v>16845</v>
      </c>
      <c r="N5825">
        <v>0.41167777700000002</v>
      </c>
      <c r="O5825">
        <v>902</v>
      </c>
      <c r="P5825">
        <v>19856</v>
      </c>
      <c r="Q5825">
        <v>0</v>
      </c>
      <c r="R5825">
        <v>0</v>
      </c>
      <c r="S5825">
        <v>21</v>
      </c>
      <c r="T5825">
        <v>952</v>
      </c>
      <c r="U5825">
        <v>371.33335499999998</v>
      </c>
      <c r="V5825">
        <v>8174.27394</v>
      </c>
      <c r="W5825">
        <v>0</v>
      </c>
      <c r="X5825">
        <v>0</v>
      </c>
      <c r="Y5825">
        <v>8.6452329999999993</v>
      </c>
      <c r="Z5825">
        <v>391.91724399999998</v>
      </c>
    </row>
    <row r="5826" spans="1:26" x14ac:dyDescent="0.25">
      <c r="A5826">
        <v>2183381</v>
      </c>
      <c r="B5826">
        <v>1</v>
      </c>
      <c r="C5826" t="s">
        <v>76</v>
      </c>
      <c r="D5826" t="s">
        <v>99</v>
      </c>
      <c r="E5826" t="s">
        <v>181</v>
      </c>
      <c r="F5826" t="s">
        <v>16846</v>
      </c>
      <c r="G5826" t="s">
        <v>183</v>
      </c>
      <c r="H5826" t="s">
        <v>46</v>
      </c>
      <c r="I5826" t="s">
        <v>129</v>
      </c>
      <c r="J5826" t="s">
        <v>130</v>
      </c>
      <c r="K5826" t="s">
        <v>131</v>
      </c>
      <c r="L5826" t="s">
        <v>16847</v>
      </c>
      <c r="M5826" t="s">
        <v>16848</v>
      </c>
      <c r="N5826">
        <v>1.476388888</v>
      </c>
      <c r="O5826">
        <v>0</v>
      </c>
      <c r="P5826">
        <v>1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1.476389</v>
      </c>
      <c r="W5826">
        <v>0</v>
      </c>
      <c r="X5826">
        <v>0</v>
      </c>
      <c r="Y5826">
        <v>0</v>
      </c>
      <c r="Z5826">
        <v>0</v>
      </c>
    </row>
    <row r="5827" spans="1:26" x14ac:dyDescent="0.25">
      <c r="A5827">
        <v>2183378</v>
      </c>
      <c r="B5827">
        <v>1</v>
      </c>
      <c r="C5827" t="s">
        <v>76</v>
      </c>
      <c r="D5827" t="s">
        <v>83</v>
      </c>
      <c r="E5827" t="s">
        <v>181</v>
      </c>
      <c r="F5827" t="s">
        <v>16849</v>
      </c>
      <c r="G5827" t="s">
        <v>194</v>
      </c>
      <c r="H5827" t="s">
        <v>46</v>
      </c>
      <c r="I5827" t="s">
        <v>129</v>
      </c>
      <c r="J5827" t="s">
        <v>130</v>
      </c>
      <c r="K5827" t="s">
        <v>131</v>
      </c>
      <c r="L5827" t="s">
        <v>16850</v>
      </c>
      <c r="M5827" t="s">
        <v>16851</v>
      </c>
      <c r="N5827">
        <v>3.02</v>
      </c>
      <c r="O5827">
        <v>0</v>
      </c>
      <c r="P5827">
        <v>16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48.32</v>
      </c>
      <c r="W5827">
        <v>0</v>
      </c>
      <c r="X5827">
        <v>0</v>
      </c>
      <c r="Y5827">
        <v>0</v>
      </c>
      <c r="Z5827">
        <v>0</v>
      </c>
    </row>
    <row r="5828" spans="1:26" x14ac:dyDescent="0.25">
      <c r="A5828">
        <v>2183386</v>
      </c>
      <c r="B5828">
        <v>1</v>
      </c>
      <c r="C5828" t="s">
        <v>76</v>
      </c>
      <c r="D5828" t="s">
        <v>80</v>
      </c>
      <c r="E5828" t="s">
        <v>126</v>
      </c>
      <c r="F5828" t="s">
        <v>16852</v>
      </c>
      <c r="G5828" t="s">
        <v>128</v>
      </c>
      <c r="H5828" t="s">
        <v>46</v>
      </c>
      <c r="I5828" t="s">
        <v>129</v>
      </c>
      <c r="J5828" t="s">
        <v>130</v>
      </c>
      <c r="K5828" t="s">
        <v>131</v>
      </c>
      <c r="L5828" t="s">
        <v>16853</v>
      </c>
      <c r="M5828" t="s">
        <v>16854</v>
      </c>
      <c r="N5828">
        <v>3.4141666659999999</v>
      </c>
      <c r="O5828">
        <v>0</v>
      </c>
      <c r="P5828">
        <v>80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273.13333299999999</v>
      </c>
      <c r="W5828">
        <v>0</v>
      </c>
      <c r="X5828">
        <v>0</v>
      </c>
      <c r="Y5828">
        <v>0</v>
      </c>
      <c r="Z5828">
        <v>0</v>
      </c>
    </row>
    <row r="5829" spans="1:26" x14ac:dyDescent="0.25">
      <c r="A5829">
        <v>2183387</v>
      </c>
      <c r="B5829">
        <v>1</v>
      </c>
      <c r="C5829" t="s">
        <v>76</v>
      </c>
      <c r="D5829" t="s">
        <v>101</v>
      </c>
      <c r="E5829" t="s">
        <v>143</v>
      </c>
      <c r="F5829" t="s">
        <v>1643</v>
      </c>
      <c r="G5829" t="s">
        <v>145</v>
      </c>
      <c r="H5829" t="s">
        <v>47</v>
      </c>
      <c r="I5829" t="s">
        <v>129</v>
      </c>
      <c r="J5829" t="s">
        <v>130</v>
      </c>
      <c r="K5829" t="s">
        <v>131</v>
      </c>
      <c r="L5829" t="s">
        <v>16855</v>
      </c>
      <c r="M5829" t="s">
        <v>16856</v>
      </c>
      <c r="N5829">
        <v>3.9680555549999998</v>
      </c>
      <c r="O5829">
        <v>2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7.9361110000000004</v>
      </c>
      <c r="V5829">
        <v>0</v>
      </c>
      <c r="W5829">
        <v>0</v>
      </c>
      <c r="X5829">
        <v>0</v>
      </c>
      <c r="Y5829">
        <v>0</v>
      </c>
      <c r="Z5829">
        <v>0</v>
      </c>
    </row>
    <row r="5830" spans="1:26" x14ac:dyDescent="0.25">
      <c r="A5830">
        <v>2183393</v>
      </c>
      <c r="B5830">
        <v>1</v>
      </c>
      <c r="C5830" t="s">
        <v>76</v>
      </c>
      <c r="D5830" t="s">
        <v>92</v>
      </c>
      <c r="E5830" t="s">
        <v>181</v>
      </c>
      <c r="F5830" t="s">
        <v>16857</v>
      </c>
      <c r="G5830" t="s">
        <v>183</v>
      </c>
      <c r="H5830" t="s">
        <v>46</v>
      </c>
      <c r="I5830" t="s">
        <v>129</v>
      </c>
      <c r="J5830" t="s">
        <v>130</v>
      </c>
      <c r="K5830" t="s">
        <v>131</v>
      </c>
      <c r="L5830" t="s">
        <v>16858</v>
      </c>
      <c r="M5830" t="s">
        <v>16859</v>
      </c>
      <c r="N5830">
        <v>4.9194444439999998</v>
      </c>
      <c r="O5830">
        <v>0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4.9194440000000004</v>
      </c>
      <c r="Y5830">
        <v>0</v>
      </c>
      <c r="Z5830">
        <v>0</v>
      </c>
    </row>
    <row r="5831" spans="1:26" x14ac:dyDescent="0.25">
      <c r="A5831">
        <v>2183414</v>
      </c>
      <c r="B5831">
        <v>1</v>
      </c>
      <c r="C5831" t="s">
        <v>77</v>
      </c>
      <c r="D5831" t="s">
        <v>119</v>
      </c>
      <c r="E5831" t="s">
        <v>126</v>
      </c>
      <c r="F5831" t="s">
        <v>16860</v>
      </c>
      <c r="G5831" t="s">
        <v>140</v>
      </c>
      <c r="H5831" t="s">
        <v>46</v>
      </c>
      <c r="I5831" t="s">
        <v>129</v>
      </c>
      <c r="J5831" t="s">
        <v>130</v>
      </c>
      <c r="K5831" t="s">
        <v>131</v>
      </c>
      <c r="L5831" t="s">
        <v>16861</v>
      </c>
      <c r="M5831" t="s">
        <v>16862</v>
      </c>
      <c r="N5831">
        <v>7.0544444439999996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24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169.306667</v>
      </c>
    </row>
    <row r="5832" spans="1:26" x14ac:dyDescent="0.25">
      <c r="A5832">
        <v>2183412</v>
      </c>
      <c r="B5832">
        <v>1</v>
      </c>
      <c r="C5832" t="s">
        <v>77</v>
      </c>
      <c r="D5832" t="s">
        <v>124</v>
      </c>
      <c r="E5832" t="s">
        <v>161</v>
      </c>
      <c r="F5832" t="s">
        <v>16863</v>
      </c>
      <c r="G5832" t="s">
        <v>402</v>
      </c>
      <c r="H5832" t="s">
        <v>46</v>
      </c>
      <c r="I5832" t="s">
        <v>129</v>
      </c>
      <c r="J5832" t="s">
        <v>130</v>
      </c>
      <c r="K5832" t="s">
        <v>131</v>
      </c>
      <c r="L5832" t="s">
        <v>16864</v>
      </c>
      <c r="M5832" t="s">
        <v>16865</v>
      </c>
      <c r="N5832">
        <v>0.97499999999999998</v>
      </c>
      <c r="O5832">
        <v>0</v>
      </c>
      <c r="P5832">
        <v>26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25.35</v>
      </c>
      <c r="W5832">
        <v>0</v>
      </c>
      <c r="X5832">
        <v>0</v>
      </c>
      <c r="Y5832">
        <v>0</v>
      </c>
      <c r="Z5832">
        <v>0</v>
      </c>
    </row>
    <row r="5833" spans="1:26" x14ac:dyDescent="0.25">
      <c r="A5833">
        <v>2183424</v>
      </c>
      <c r="B5833">
        <v>1</v>
      </c>
      <c r="C5833" t="s">
        <v>76</v>
      </c>
      <c r="D5833" t="s">
        <v>95</v>
      </c>
      <c r="E5833" t="s">
        <v>181</v>
      </c>
      <c r="F5833" t="s">
        <v>16866</v>
      </c>
      <c r="G5833" t="s">
        <v>183</v>
      </c>
      <c r="H5833" t="s">
        <v>46</v>
      </c>
      <c r="I5833" t="s">
        <v>129</v>
      </c>
      <c r="J5833" t="s">
        <v>130</v>
      </c>
      <c r="K5833" t="s">
        <v>131</v>
      </c>
      <c r="L5833" t="s">
        <v>16867</v>
      </c>
      <c r="M5833" t="s">
        <v>16868</v>
      </c>
      <c r="N5833">
        <v>2.2230555550000002</v>
      </c>
      <c r="O5833">
        <v>0</v>
      </c>
      <c r="P5833">
        <v>2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4.4461110000000001</v>
      </c>
      <c r="W5833">
        <v>0</v>
      </c>
      <c r="X5833">
        <v>0</v>
      </c>
      <c r="Y5833">
        <v>0</v>
      </c>
      <c r="Z5833">
        <v>0</v>
      </c>
    </row>
    <row r="5834" spans="1:26" x14ac:dyDescent="0.25">
      <c r="A5834">
        <v>2183419</v>
      </c>
      <c r="B5834">
        <v>1</v>
      </c>
      <c r="C5834" t="s">
        <v>77</v>
      </c>
      <c r="D5834" t="s">
        <v>109</v>
      </c>
      <c r="E5834" t="s">
        <v>181</v>
      </c>
      <c r="F5834" t="s">
        <v>16869</v>
      </c>
      <c r="G5834" t="s">
        <v>287</v>
      </c>
      <c r="H5834" t="s">
        <v>46</v>
      </c>
      <c r="I5834" t="s">
        <v>129</v>
      </c>
      <c r="J5834" t="s">
        <v>130</v>
      </c>
      <c r="K5834" t="s">
        <v>131</v>
      </c>
      <c r="L5834" t="s">
        <v>16870</v>
      </c>
      <c r="M5834" t="s">
        <v>16871</v>
      </c>
      <c r="N5834">
        <v>1.096666666</v>
      </c>
      <c r="O5834">
        <v>0</v>
      </c>
      <c r="P5834">
        <v>1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1.0966670000000001</v>
      </c>
      <c r="W5834">
        <v>0</v>
      </c>
      <c r="X5834">
        <v>0</v>
      </c>
      <c r="Y5834">
        <v>0</v>
      </c>
      <c r="Z5834">
        <v>0</v>
      </c>
    </row>
    <row r="5835" spans="1:26" x14ac:dyDescent="0.25">
      <c r="A5835">
        <v>2183422</v>
      </c>
      <c r="B5835">
        <v>1</v>
      </c>
      <c r="C5835" t="s">
        <v>76</v>
      </c>
      <c r="D5835" t="s">
        <v>84</v>
      </c>
      <c r="E5835" t="s">
        <v>126</v>
      </c>
      <c r="F5835" t="s">
        <v>15851</v>
      </c>
      <c r="G5835" t="s">
        <v>128</v>
      </c>
      <c r="H5835" t="s">
        <v>46</v>
      </c>
      <c r="I5835" t="s">
        <v>129</v>
      </c>
      <c r="J5835" t="s">
        <v>130</v>
      </c>
      <c r="K5835" t="s">
        <v>131</v>
      </c>
      <c r="L5835" t="s">
        <v>16872</v>
      </c>
      <c r="M5835" t="s">
        <v>16873</v>
      </c>
      <c r="N5835">
        <v>1.227222222</v>
      </c>
      <c r="O5835">
        <v>0</v>
      </c>
      <c r="P5835">
        <v>25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30.680555999999999</v>
      </c>
      <c r="W5835">
        <v>0</v>
      </c>
      <c r="X5835">
        <v>0</v>
      </c>
      <c r="Y5835">
        <v>0</v>
      </c>
      <c r="Z5835">
        <v>0</v>
      </c>
    </row>
    <row r="5836" spans="1:26" x14ac:dyDescent="0.25">
      <c r="A5836">
        <v>2183433</v>
      </c>
      <c r="B5836">
        <v>1</v>
      </c>
      <c r="C5836" t="s">
        <v>76</v>
      </c>
      <c r="D5836" t="s">
        <v>98</v>
      </c>
      <c r="E5836" t="s">
        <v>181</v>
      </c>
      <c r="F5836" t="s">
        <v>16874</v>
      </c>
      <c r="G5836" t="s">
        <v>194</v>
      </c>
      <c r="H5836" t="s">
        <v>46</v>
      </c>
      <c r="I5836" t="s">
        <v>129</v>
      </c>
      <c r="J5836" t="s">
        <v>130</v>
      </c>
      <c r="K5836" t="s">
        <v>131</v>
      </c>
      <c r="L5836" t="s">
        <v>16875</v>
      </c>
      <c r="M5836" t="s">
        <v>16876</v>
      </c>
      <c r="N5836">
        <v>2.1405555550000002</v>
      </c>
      <c r="O5836">
        <v>0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2.1405560000000001</v>
      </c>
      <c r="Y5836">
        <v>0</v>
      </c>
      <c r="Z5836">
        <v>0</v>
      </c>
    </row>
    <row r="5837" spans="1:26" x14ac:dyDescent="0.25">
      <c r="A5837">
        <v>2183430</v>
      </c>
      <c r="B5837">
        <v>1</v>
      </c>
      <c r="C5837" t="s">
        <v>76</v>
      </c>
      <c r="D5837" t="s">
        <v>103</v>
      </c>
      <c r="E5837" t="s">
        <v>126</v>
      </c>
      <c r="F5837" t="s">
        <v>16877</v>
      </c>
      <c r="G5837" t="s">
        <v>140</v>
      </c>
      <c r="H5837" t="s">
        <v>46</v>
      </c>
      <c r="I5837" t="s">
        <v>129</v>
      </c>
      <c r="J5837" t="s">
        <v>130</v>
      </c>
      <c r="K5837" t="s">
        <v>131</v>
      </c>
      <c r="L5837" t="s">
        <v>16878</v>
      </c>
      <c r="M5837" t="s">
        <v>16879</v>
      </c>
      <c r="N5837">
        <v>3.2766666660000001</v>
      </c>
      <c r="O5837">
        <v>0</v>
      </c>
      <c r="P5837">
        <v>0</v>
      </c>
      <c r="Q5837">
        <v>0</v>
      </c>
      <c r="R5837">
        <v>29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95.023332999999994</v>
      </c>
      <c r="Y5837">
        <v>0</v>
      </c>
      <c r="Z5837">
        <v>0</v>
      </c>
    </row>
    <row r="5838" spans="1:26" x14ac:dyDescent="0.25">
      <c r="A5838">
        <v>2183427</v>
      </c>
      <c r="B5838">
        <v>1</v>
      </c>
      <c r="C5838" t="s">
        <v>76</v>
      </c>
      <c r="D5838" t="s">
        <v>91</v>
      </c>
      <c r="E5838" t="s">
        <v>126</v>
      </c>
      <c r="F5838" t="s">
        <v>16880</v>
      </c>
      <c r="G5838" t="s">
        <v>444</v>
      </c>
      <c r="H5838" t="s">
        <v>46</v>
      </c>
      <c r="I5838" t="s">
        <v>129</v>
      </c>
      <c r="J5838" t="s">
        <v>130</v>
      </c>
      <c r="K5838" t="s">
        <v>131</v>
      </c>
      <c r="L5838" t="s">
        <v>16881</v>
      </c>
      <c r="M5838" t="s">
        <v>16882</v>
      </c>
      <c r="N5838">
        <v>0.694722222</v>
      </c>
      <c r="O5838">
        <v>0</v>
      </c>
      <c r="P5838">
        <v>0</v>
      </c>
      <c r="Q5838">
        <v>0</v>
      </c>
      <c r="R5838">
        <v>196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136.16555600000001</v>
      </c>
      <c r="Y5838">
        <v>0</v>
      </c>
      <c r="Z5838">
        <v>0</v>
      </c>
    </row>
    <row r="5839" spans="1:26" x14ac:dyDescent="0.25">
      <c r="A5839">
        <v>2183431</v>
      </c>
      <c r="B5839">
        <v>1</v>
      </c>
      <c r="C5839" t="s">
        <v>77</v>
      </c>
      <c r="D5839" t="s">
        <v>115</v>
      </c>
      <c r="E5839" t="s">
        <v>186</v>
      </c>
      <c r="F5839" t="s">
        <v>16883</v>
      </c>
      <c r="G5839" t="s">
        <v>136</v>
      </c>
      <c r="H5839" t="s">
        <v>47</v>
      </c>
      <c r="I5839" t="s">
        <v>129</v>
      </c>
      <c r="J5839" t="s">
        <v>130</v>
      </c>
      <c r="K5839" t="s">
        <v>131</v>
      </c>
      <c r="L5839" t="s">
        <v>16884</v>
      </c>
      <c r="M5839" t="s">
        <v>16885</v>
      </c>
      <c r="N5839">
        <v>0.34972222200000003</v>
      </c>
      <c r="O5839">
        <v>0</v>
      </c>
      <c r="P5839">
        <v>0</v>
      </c>
      <c r="Q5839">
        <v>30</v>
      </c>
      <c r="R5839">
        <v>1303</v>
      </c>
      <c r="S5839">
        <v>0</v>
      </c>
      <c r="T5839">
        <v>0</v>
      </c>
      <c r="U5839">
        <v>0</v>
      </c>
      <c r="V5839">
        <v>0</v>
      </c>
      <c r="W5839">
        <v>10.491667</v>
      </c>
      <c r="X5839">
        <v>455.68805500000002</v>
      </c>
      <c r="Y5839">
        <v>0</v>
      </c>
      <c r="Z5839">
        <v>0</v>
      </c>
    </row>
    <row r="5840" spans="1:26" x14ac:dyDescent="0.25">
      <c r="A5840">
        <v>2183458</v>
      </c>
      <c r="B5840">
        <v>1</v>
      </c>
      <c r="C5840" t="s">
        <v>76</v>
      </c>
      <c r="D5840" t="s">
        <v>96</v>
      </c>
      <c r="E5840" t="s">
        <v>186</v>
      </c>
      <c r="F5840" t="s">
        <v>16886</v>
      </c>
      <c r="G5840" t="s">
        <v>418</v>
      </c>
      <c r="H5840" t="s">
        <v>47</v>
      </c>
      <c r="I5840" t="s">
        <v>129</v>
      </c>
      <c r="J5840" t="s">
        <v>130</v>
      </c>
      <c r="K5840" t="s">
        <v>251</v>
      </c>
      <c r="L5840" t="s">
        <v>16887</v>
      </c>
      <c r="M5840" t="s">
        <v>16888</v>
      </c>
      <c r="N5840">
        <v>0.75527777699999998</v>
      </c>
      <c r="O5840">
        <v>54</v>
      </c>
      <c r="P5840">
        <v>2058</v>
      </c>
      <c r="Q5840">
        <v>0</v>
      </c>
      <c r="R5840">
        <v>0</v>
      </c>
      <c r="S5840">
        <v>0</v>
      </c>
      <c r="T5840">
        <v>0</v>
      </c>
      <c r="U5840">
        <v>40.784999999999997</v>
      </c>
      <c r="V5840">
        <v>1554.3616649999999</v>
      </c>
      <c r="W5840">
        <v>0</v>
      </c>
      <c r="X5840">
        <v>0</v>
      </c>
      <c r="Y5840">
        <v>0</v>
      </c>
      <c r="Z5840">
        <v>0</v>
      </c>
    </row>
    <row r="5841" spans="1:26" x14ac:dyDescent="0.25">
      <c r="A5841">
        <v>2183434</v>
      </c>
      <c r="B5841">
        <v>1</v>
      </c>
      <c r="C5841" t="s">
        <v>76</v>
      </c>
      <c r="D5841" t="s">
        <v>93</v>
      </c>
      <c r="E5841" t="s">
        <v>181</v>
      </c>
      <c r="F5841" t="s">
        <v>16889</v>
      </c>
      <c r="G5841" t="s">
        <v>194</v>
      </c>
      <c r="H5841" t="s">
        <v>46</v>
      </c>
      <c r="I5841" t="s">
        <v>129</v>
      </c>
      <c r="J5841" t="s">
        <v>130</v>
      </c>
      <c r="K5841" t="s">
        <v>131</v>
      </c>
      <c r="L5841" t="s">
        <v>16890</v>
      </c>
      <c r="M5841" t="s">
        <v>16891</v>
      </c>
      <c r="N5841">
        <v>3.4044444440000001</v>
      </c>
      <c r="O5841">
        <v>0</v>
      </c>
      <c r="P5841">
        <v>1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3.4044439999999998</v>
      </c>
      <c r="W5841">
        <v>0</v>
      </c>
      <c r="X5841">
        <v>0</v>
      </c>
      <c r="Y5841">
        <v>0</v>
      </c>
      <c r="Z5841">
        <v>0</v>
      </c>
    </row>
    <row r="5842" spans="1:26" x14ac:dyDescent="0.25">
      <c r="A5842">
        <v>2183444</v>
      </c>
      <c r="B5842">
        <v>1</v>
      </c>
      <c r="C5842" t="s">
        <v>76</v>
      </c>
      <c r="D5842" t="s">
        <v>86</v>
      </c>
      <c r="E5842" t="s">
        <v>181</v>
      </c>
      <c r="F5842" t="s">
        <v>16892</v>
      </c>
      <c r="G5842" t="s">
        <v>194</v>
      </c>
      <c r="H5842" t="s">
        <v>46</v>
      </c>
      <c r="I5842" t="s">
        <v>129</v>
      </c>
      <c r="J5842" t="s">
        <v>130</v>
      </c>
      <c r="K5842" t="s">
        <v>131</v>
      </c>
      <c r="L5842" t="s">
        <v>16893</v>
      </c>
      <c r="M5842" t="s">
        <v>16894</v>
      </c>
      <c r="N5842">
        <v>2.2355555549999999</v>
      </c>
      <c r="O5842">
        <v>0</v>
      </c>
      <c r="P5842">
        <v>1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2.2355559999999999</v>
      </c>
      <c r="W5842">
        <v>0</v>
      </c>
      <c r="X5842">
        <v>0</v>
      </c>
      <c r="Y5842">
        <v>0</v>
      </c>
      <c r="Z5842">
        <v>0</v>
      </c>
    </row>
    <row r="5843" spans="1:26" x14ac:dyDescent="0.25">
      <c r="A5843">
        <v>2183445</v>
      </c>
      <c r="B5843">
        <v>1</v>
      </c>
      <c r="C5843" t="s">
        <v>76</v>
      </c>
      <c r="D5843" t="s">
        <v>78</v>
      </c>
      <c r="E5843" t="s">
        <v>181</v>
      </c>
      <c r="F5843" t="s">
        <v>16895</v>
      </c>
      <c r="G5843" t="s">
        <v>194</v>
      </c>
      <c r="H5843" t="s">
        <v>46</v>
      </c>
      <c r="I5843" t="s">
        <v>129</v>
      </c>
      <c r="J5843" t="s">
        <v>130</v>
      </c>
      <c r="K5843" t="s">
        <v>131</v>
      </c>
      <c r="L5843" t="s">
        <v>16896</v>
      </c>
      <c r="M5843" t="s">
        <v>16897</v>
      </c>
      <c r="N5843">
        <v>0.66722222200000003</v>
      </c>
      <c r="O5843">
        <v>0</v>
      </c>
      <c r="P5843">
        <v>1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0.66722199999999998</v>
      </c>
      <c r="W5843">
        <v>0</v>
      </c>
      <c r="X5843">
        <v>0</v>
      </c>
      <c r="Y5843">
        <v>0</v>
      </c>
      <c r="Z5843">
        <v>0</v>
      </c>
    </row>
    <row r="5844" spans="1:26" x14ac:dyDescent="0.25">
      <c r="A5844">
        <v>2183443</v>
      </c>
      <c r="B5844">
        <v>1</v>
      </c>
      <c r="C5844" t="s">
        <v>77</v>
      </c>
      <c r="D5844" t="s">
        <v>114</v>
      </c>
      <c r="E5844" t="s">
        <v>181</v>
      </c>
      <c r="F5844" t="s">
        <v>16898</v>
      </c>
      <c r="G5844" t="s">
        <v>163</v>
      </c>
      <c r="H5844" t="s">
        <v>46</v>
      </c>
      <c r="I5844" t="s">
        <v>129</v>
      </c>
      <c r="J5844" t="s">
        <v>130</v>
      </c>
      <c r="K5844" t="s">
        <v>131</v>
      </c>
      <c r="L5844" t="s">
        <v>16899</v>
      </c>
      <c r="M5844" t="s">
        <v>16900</v>
      </c>
      <c r="N5844">
        <v>1.7224999999999999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1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1.7224999999999999</v>
      </c>
    </row>
    <row r="5845" spans="1:26" x14ac:dyDescent="0.25">
      <c r="A5845">
        <v>2183450</v>
      </c>
      <c r="B5845">
        <v>1</v>
      </c>
      <c r="C5845" t="s">
        <v>77</v>
      </c>
      <c r="D5845" t="s">
        <v>123</v>
      </c>
      <c r="E5845" t="s">
        <v>143</v>
      </c>
      <c r="F5845" t="s">
        <v>16901</v>
      </c>
      <c r="G5845" t="s">
        <v>145</v>
      </c>
      <c r="H5845" t="s">
        <v>47</v>
      </c>
      <c r="I5845" t="s">
        <v>129</v>
      </c>
      <c r="J5845" t="s">
        <v>130</v>
      </c>
      <c r="K5845" t="s">
        <v>131</v>
      </c>
      <c r="L5845" t="s">
        <v>16902</v>
      </c>
      <c r="M5845" t="s">
        <v>16903</v>
      </c>
      <c r="N5845">
        <v>3.1086111110000001</v>
      </c>
      <c r="O5845">
        <v>0</v>
      </c>
      <c r="P5845">
        <v>5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15.543056</v>
      </c>
      <c r="W5845">
        <v>0</v>
      </c>
      <c r="X5845">
        <v>0</v>
      </c>
      <c r="Y5845">
        <v>0</v>
      </c>
      <c r="Z5845">
        <v>0</v>
      </c>
    </row>
    <row r="5846" spans="1:26" x14ac:dyDescent="0.25">
      <c r="A5846">
        <v>2183449</v>
      </c>
      <c r="B5846">
        <v>1</v>
      </c>
      <c r="C5846" t="s">
        <v>76</v>
      </c>
      <c r="D5846" t="s">
        <v>89</v>
      </c>
      <c r="E5846" t="s">
        <v>181</v>
      </c>
      <c r="F5846" t="s">
        <v>16904</v>
      </c>
      <c r="G5846" t="s">
        <v>194</v>
      </c>
      <c r="H5846" t="s">
        <v>46</v>
      </c>
      <c r="I5846" t="s">
        <v>129</v>
      </c>
      <c r="J5846" t="s">
        <v>130</v>
      </c>
      <c r="K5846" t="s">
        <v>131</v>
      </c>
      <c r="L5846" t="s">
        <v>16905</v>
      </c>
      <c r="M5846" t="s">
        <v>16906</v>
      </c>
      <c r="N5846">
        <v>3.3594444440000002</v>
      </c>
      <c r="O5846">
        <v>0</v>
      </c>
      <c r="P5846">
        <v>1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3.3594439999999999</v>
      </c>
      <c r="W5846">
        <v>0</v>
      </c>
      <c r="X5846">
        <v>0</v>
      </c>
      <c r="Y5846">
        <v>0</v>
      </c>
      <c r="Z5846">
        <v>0</v>
      </c>
    </row>
    <row r="5847" spans="1:26" x14ac:dyDescent="0.25">
      <c r="A5847">
        <v>2183455</v>
      </c>
      <c r="B5847">
        <v>1</v>
      </c>
      <c r="C5847" t="s">
        <v>76</v>
      </c>
      <c r="D5847" t="s">
        <v>100</v>
      </c>
      <c r="E5847" t="s">
        <v>143</v>
      </c>
      <c r="F5847" t="s">
        <v>16907</v>
      </c>
      <c r="G5847" t="s">
        <v>145</v>
      </c>
      <c r="H5847" t="s">
        <v>47</v>
      </c>
      <c r="I5847" t="s">
        <v>129</v>
      </c>
      <c r="J5847" t="s">
        <v>130</v>
      </c>
      <c r="K5847" t="s">
        <v>131</v>
      </c>
      <c r="L5847" t="s">
        <v>16908</v>
      </c>
      <c r="M5847" t="s">
        <v>16909</v>
      </c>
      <c r="N5847">
        <v>3.0127777770000002</v>
      </c>
      <c r="O5847">
        <v>6</v>
      </c>
      <c r="P5847">
        <v>2</v>
      </c>
      <c r="Q5847">
        <v>0</v>
      </c>
      <c r="R5847">
        <v>0</v>
      </c>
      <c r="S5847">
        <v>0</v>
      </c>
      <c r="T5847">
        <v>0</v>
      </c>
      <c r="U5847">
        <v>18.076667</v>
      </c>
      <c r="V5847">
        <v>6.0255559999999999</v>
      </c>
      <c r="W5847">
        <v>0</v>
      </c>
      <c r="X5847">
        <v>0</v>
      </c>
      <c r="Y5847">
        <v>0</v>
      </c>
      <c r="Z5847">
        <v>0</v>
      </c>
    </row>
    <row r="5848" spans="1:26" x14ac:dyDescent="0.25">
      <c r="A5848">
        <v>2183457</v>
      </c>
      <c r="B5848">
        <v>1</v>
      </c>
      <c r="C5848" t="s">
        <v>76</v>
      </c>
      <c r="D5848" t="s">
        <v>95</v>
      </c>
      <c r="E5848" t="s">
        <v>126</v>
      </c>
      <c r="F5848" t="s">
        <v>2134</v>
      </c>
      <c r="G5848" t="s">
        <v>128</v>
      </c>
      <c r="H5848" t="s">
        <v>46</v>
      </c>
      <c r="I5848" t="s">
        <v>129</v>
      </c>
      <c r="J5848" t="s">
        <v>130</v>
      </c>
      <c r="K5848" t="s">
        <v>131</v>
      </c>
      <c r="L5848" t="s">
        <v>16910</v>
      </c>
      <c r="M5848" t="s">
        <v>16911</v>
      </c>
      <c r="N5848">
        <v>3.0180555550000001</v>
      </c>
      <c r="O5848">
        <v>0</v>
      </c>
      <c r="P5848">
        <v>0</v>
      </c>
      <c r="Q5848">
        <v>0</v>
      </c>
      <c r="R5848">
        <v>20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60.361111000000001</v>
      </c>
      <c r="Y5848">
        <v>0</v>
      </c>
      <c r="Z5848">
        <v>0</v>
      </c>
    </row>
    <row r="5849" spans="1:26" x14ac:dyDescent="0.25">
      <c r="A5849">
        <v>2183452</v>
      </c>
      <c r="B5849">
        <v>1</v>
      </c>
      <c r="C5849" t="s">
        <v>76</v>
      </c>
      <c r="D5849" t="s">
        <v>106</v>
      </c>
      <c r="E5849" t="s">
        <v>181</v>
      </c>
      <c r="F5849" t="s">
        <v>16912</v>
      </c>
      <c r="G5849" t="s">
        <v>194</v>
      </c>
      <c r="H5849" t="s">
        <v>46</v>
      </c>
      <c r="I5849" t="s">
        <v>129</v>
      </c>
      <c r="J5849" t="s">
        <v>130</v>
      </c>
      <c r="K5849" t="s">
        <v>131</v>
      </c>
      <c r="L5849" t="s">
        <v>16913</v>
      </c>
      <c r="M5849" t="s">
        <v>16914</v>
      </c>
      <c r="N5849">
        <v>3.270277777</v>
      </c>
      <c r="O5849">
        <v>0</v>
      </c>
      <c r="P5849">
        <v>2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6.5405559999999996</v>
      </c>
      <c r="W5849">
        <v>0</v>
      </c>
      <c r="X5849">
        <v>0</v>
      </c>
      <c r="Y5849">
        <v>0</v>
      </c>
      <c r="Z5849">
        <v>0</v>
      </c>
    </row>
    <row r="5850" spans="1:26" x14ac:dyDescent="0.25">
      <c r="A5850">
        <v>2183463</v>
      </c>
      <c r="B5850">
        <v>1</v>
      </c>
      <c r="C5850" t="s">
        <v>77</v>
      </c>
      <c r="D5850" t="s">
        <v>124</v>
      </c>
      <c r="E5850" t="s">
        <v>161</v>
      </c>
      <c r="F5850" t="s">
        <v>16915</v>
      </c>
      <c r="G5850" t="s">
        <v>152</v>
      </c>
      <c r="H5850" t="s">
        <v>46</v>
      </c>
      <c r="I5850" t="s">
        <v>129</v>
      </c>
      <c r="J5850" t="s">
        <v>130</v>
      </c>
      <c r="K5850" t="s">
        <v>131</v>
      </c>
      <c r="L5850" t="s">
        <v>16916</v>
      </c>
      <c r="M5850" t="s">
        <v>16917</v>
      </c>
      <c r="N5850">
        <v>4.9080555549999998</v>
      </c>
      <c r="O5850">
        <v>1</v>
      </c>
      <c r="P5850">
        <v>83</v>
      </c>
      <c r="Q5850">
        <v>0</v>
      </c>
      <c r="R5850">
        <v>0</v>
      </c>
      <c r="S5850">
        <v>0</v>
      </c>
      <c r="T5850">
        <v>0</v>
      </c>
      <c r="U5850">
        <v>4.9080560000000002</v>
      </c>
      <c r="V5850">
        <v>407.36861099999999</v>
      </c>
      <c r="W5850">
        <v>0</v>
      </c>
      <c r="X5850">
        <v>0</v>
      </c>
      <c r="Y5850">
        <v>0</v>
      </c>
      <c r="Z5850">
        <v>0</v>
      </c>
    </row>
    <row r="5851" spans="1:26" x14ac:dyDescent="0.25">
      <c r="A5851">
        <v>2183460</v>
      </c>
      <c r="B5851">
        <v>1</v>
      </c>
      <c r="C5851" t="s">
        <v>76</v>
      </c>
      <c r="D5851" t="s">
        <v>93</v>
      </c>
      <c r="E5851" t="s">
        <v>813</v>
      </c>
      <c r="F5851" t="s">
        <v>6446</v>
      </c>
      <c r="G5851" t="s">
        <v>201</v>
      </c>
      <c r="H5851" t="s">
        <v>47</v>
      </c>
      <c r="I5851" t="s">
        <v>283</v>
      </c>
      <c r="J5851" t="s">
        <v>130</v>
      </c>
      <c r="K5851" t="s">
        <v>251</v>
      </c>
      <c r="L5851" t="s">
        <v>16918</v>
      </c>
      <c r="M5851" t="s">
        <v>16919</v>
      </c>
      <c r="N5851">
        <v>8.3333300000000001E-4</v>
      </c>
      <c r="O5851">
        <v>116</v>
      </c>
      <c r="P5851">
        <v>2462</v>
      </c>
      <c r="Q5851">
        <v>0</v>
      </c>
      <c r="R5851">
        <v>0</v>
      </c>
      <c r="S5851">
        <v>0</v>
      </c>
      <c r="T5851">
        <v>0</v>
      </c>
      <c r="U5851">
        <v>9.6667000000000003E-2</v>
      </c>
      <c r="V5851">
        <v>2.051666</v>
      </c>
      <c r="W5851">
        <v>0</v>
      </c>
      <c r="X5851">
        <v>0</v>
      </c>
      <c r="Y5851">
        <v>0</v>
      </c>
      <c r="Z5851">
        <v>0</v>
      </c>
    </row>
    <row r="5852" spans="1:26" x14ac:dyDescent="0.25">
      <c r="A5852">
        <v>2183473</v>
      </c>
      <c r="B5852">
        <v>1</v>
      </c>
      <c r="C5852" t="s">
        <v>76</v>
      </c>
      <c r="D5852" t="s">
        <v>88</v>
      </c>
      <c r="E5852" t="s">
        <v>181</v>
      </c>
      <c r="F5852" t="s">
        <v>16920</v>
      </c>
      <c r="G5852" t="s">
        <v>194</v>
      </c>
      <c r="H5852" t="s">
        <v>46</v>
      </c>
      <c r="I5852" t="s">
        <v>129</v>
      </c>
      <c r="J5852" t="s">
        <v>130</v>
      </c>
      <c r="K5852" t="s">
        <v>131</v>
      </c>
      <c r="L5852" t="s">
        <v>16921</v>
      </c>
      <c r="M5852" t="s">
        <v>16922</v>
      </c>
      <c r="N5852">
        <v>2.8094444439999999</v>
      </c>
      <c r="O5852">
        <v>0</v>
      </c>
      <c r="P5852">
        <v>1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2.8094440000000001</v>
      </c>
      <c r="W5852">
        <v>0</v>
      </c>
      <c r="X5852">
        <v>0</v>
      </c>
      <c r="Y5852">
        <v>0</v>
      </c>
      <c r="Z5852">
        <v>0</v>
      </c>
    </row>
    <row r="5853" spans="1:26" x14ac:dyDescent="0.25">
      <c r="A5853">
        <v>2183470</v>
      </c>
      <c r="B5853">
        <v>1</v>
      </c>
      <c r="C5853" t="s">
        <v>76</v>
      </c>
      <c r="D5853" t="s">
        <v>95</v>
      </c>
      <c r="E5853" t="s">
        <v>181</v>
      </c>
      <c r="F5853" t="s">
        <v>16923</v>
      </c>
      <c r="G5853" t="s">
        <v>194</v>
      </c>
      <c r="H5853" t="s">
        <v>46</v>
      </c>
      <c r="I5853" t="s">
        <v>129</v>
      </c>
      <c r="J5853" t="s">
        <v>130</v>
      </c>
      <c r="K5853" t="s">
        <v>131</v>
      </c>
      <c r="L5853" t="s">
        <v>16924</v>
      </c>
      <c r="M5853" t="s">
        <v>16925</v>
      </c>
      <c r="N5853">
        <v>2.497222222</v>
      </c>
      <c r="O5853">
        <v>0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2.4972219999999998</v>
      </c>
      <c r="Y5853">
        <v>0</v>
      </c>
      <c r="Z5853">
        <v>0</v>
      </c>
    </row>
    <row r="5854" spans="1:26" x14ac:dyDescent="0.25">
      <c r="A5854">
        <v>2183469</v>
      </c>
      <c r="B5854">
        <v>1</v>
      </c>
      <c r="C5854" t="s">
        <v>76</v>
      </c>
      <c r="D5854" t="s">
        <v>78</v>
      </c>
      <c r="E5854" t="s">
        <v>181</v>
      </c>
      <c r="F5854" t="s">
        <v>16926</v>
      </c>
      <c r="G5854" t="s">
        <v>194</v>
      </c>
      <c r="H5854" t="s">
        <v>46</v>
      </c>
      <c r="I5854" t="s">
        <v>129</v>
      </c>
      <c r="J5854" t="s">
        <v>130</v>
      </c>
      <c r="K5854" t="s">
        <v>131</v>
      </c>
      <c r="L5854" t="s">
        <v>16927</v>
      </c>
      <c r="M5854" t="s">
        <v>16928</v>
      </c>
      <c r="N5854">
        <v>5.2508333330000001</v>
      </c>
      <c r="O5854">
        <v>0</v>
      </c>
      <c r="P5854">
        <v>1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5.2508330000000001</v>
      </c>
      <c r="W5854">
        <v>0</v>
      </c>
      <c r="X5854">
        <v>0</v>
      </c>
      <c r="Y5854">
        <v>0</v>
      </c>
      <c r="Z5854">
        <v>0</v>
      </c>
    </row>
    <row r="5855" spans="1:26" x14ac:dyDescent="0.25">
      <c r="A5855">
        <v>2183476</v>
      </c>
      <c r="B5855">
        <v>1</v>
      </c>
      <c r="C5855" t="s">
        <v>76</v>
      </c>
      <c r="D5855" t="s">
        <v>89</v>
      </c>
      <c r="E5855" t="s">
        <v>186</v>
      </c>
      <c r="F5855" t="s">
        <v>12153</v>
      </c>
      <c r="G5855" t="s">
        <v>136</v>
      </c>
      <c r="H5855" t="s">
        <v>47</v>
      </c>
      <c r="I5855" t="s">
        <v>129</v>
      </c>
      <c r="J5855" t="s">
        <v>130</v>
      </c>
      <c r="K5855" t="s">
        <v>131</v>
      </c>
      <c r="L5855" t="s">
        <v>16929</v>
      </c>
      <c r="M5855" t="s">
        <v>16930</v>
      </c>
      <c r="N5855">
        <v>1.471666666</v>
      </c>
      <c r="O5855">
        <v>18</v>
      </c>
      <c r="P5855">
        <v>169</v>
      </c>
      <c r="Q5855">
        <v>0</v>
      </c>
      <c r="R5855">
        <v>0</v>
      </c>
      <c r="S5855">
        <v>0</v>
      </c>
      <c r="T5855">
        <v>0</v>
      </c>
      <c r="U5855">
        <v>26.49</v>
      </c>
      <c r="V5855">
        <v>248.71166700000001</v>
      </c>
      <c r="W5855">
        <v>0</v>
      </c>
      <c r="X5855">
        <v>0</v>
      </c>
      <c r="Y5855">
        <v>0</v>
      </c>
      <c r="Z5855">
        <v>0</v>
      </c>
    </row>
    <row r="5856" spans="1:26" x14ac:dyDescent="0.25">
      <c r="A5856">
        <v>2183471</v>
      </c>
      <c r="B5856">
        <v>1</v>
      </c>
      <c r="C5856" t="s">
        <v>76</v>
      </c>
      <c r="D5856" t="s">
        <v>85</v>
      </c>
      <c r="E5856" t="s">
        <v>181</v>
      </c>
      <c r="F5856" t="s">
        <v>16931</v>
      </c>
      <c r="G5856" t="s">
        <v>183</v>
      </c>
      <c r="H5856" t="s">
        <v>46</v>
      </c>
      <c r="I5856" t="s">
        <v>129</v>
      </c>
      <c r="J5856" t="s">
        <v>130</v>
      </c>
      <c r="K5856" t="s">
        <v>131</v>
      </c>
      <c r="L5856" t="s">
        <v>16932</v>
      </c>
      <c r="M5856" t="s">
        <v>16933</v>
      </c>
      <c r="N5856">
        <v>4.8108333329999997</v>
      </c>
      <c r="O5856">
        <v>0</v>
      </c>
      <c r="P5856">
        <v>11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52.919167000000002</v>
      </c>
      <c r="W5856">
        <v>0</v>
      </c>
      <c r="X5856">
        <v>0</v>
      </c>
      <c r="Y5856">
        <v>0</v>
      </c>
      <c r="Z5856">
        <v>0</v>
      </c>
    </row>
    <row r="5857" spans="1:26" x14ac:dyDescent="0.25">
      <c r="A5857">
        <v>2183475</v>
      </c>
      <c r="B5857">
        <v>1</v>
      </c>
      <c r="C5857" t="s">
        <v>77</v>
      </c>
      <c r="D5857" t="s">
        <v>119</v>
      </c>
      <c r="E5857" t="s">
        <v>186</v>
      </c>
      <c r="F5857" t="s">
        <v>15206</v>
      </c>
      <c r="G5857" t="s">
        <v>136</v>
      </c>
      <c r="H5857" t="s">
        <v>47</v>
      </c>
      <c r="I5857" t="s">
        <v>129</v>
      </c>
      <c r="J5857" t="s">
        <v>130</v>
      </c>
      <c r="K5857" t="s">
        <v>131</v>
      </c>
      <c r="L5857" t="s">
        <v>16934</v>
      </c>
      <c r="M5857" t="s">
        <v>16935</v>
      </c>
      <c r="N5857">
        <v>3.0069444440000002</v>
      </c>
      <c r="O5857">
        <v>98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294.68055600000002</v>
      </c>
      <c r="V5857">
        <v>0</v>
      </c>
      <c r="W5857">
        <v>0</v>
      </c>
      <c r="X5857">
        <v>0</v>
      </c>
      <c r="Y5857">
        <v>0</v>
      </c>
      <c r="Z5857">
        <v>0</v>
      </c>
    </row>
    <row r="5858" spans="1:26" x14ac:dyDescent="0.25">
      <c r="A5858">
        <v>2183474</v>
      </c>
      <c r="B5858">
        <v>1</v>
      </c>
      <c r="C5858" t="s">
        <v>77</v>
      </c>
      <c r="D5858" t="s">
        <v>123</v>
      </c>
      <c r="E5858" t="s">
        <v>143</v>
      </c>
      <c r="F5858" t="s">
        <v>16936</v>
      </c>
      <c r="G5858" t="s">
        <v>145</v>
      </c>
      <c r="H5858" t="s">
        <v>47</v>
      </c>
      <c r="I5858" t="s">
        <v>129</v>
      </c>
      <c r="J5858" t="s">
        <v>130</v>
      </c>
      <c r="K5858" t="s">
        <v>131</v>
      </c>
      <c r="L5858" t="s">
        <v>16937</v>
      </c>
      <c r="M5858" t="s">
        <v>16938</v>
      </c>
      <c r="N5858">
        <v>6.8958333329999997</v>
      </c>
      <c r="O5858">
        <v>9</v>
      </c>
      <c r="P5858">
        <v>23</v>
      </c>
      <c r="Q5858">
        <v>0</v>
      </c>
      <c r="R5858">
        <v>0</v>
      </c>
      <c r="S5858">
        <v>0</v>
      </c>
      <c r="T5858">
        <v>0</v>
      </c>
      <c r="U5858">
        <v>62.0625</v>
      </c>
      <c r="V5858">
        <v>158.60416699999999</v>
      </c>
      <c r="W5858">
        <v>0</v>
      </c>
      <c r="X5858">
        <v>0</v>
      </c>
      <c r="Y5858">
        <v>0</v>
      </c>
      <c r="Z5858">
        <v>0</v>
      </c>
    </row>
    <row r="5859" spans="1:26" x14ac:dyDescent="0.25">
      <c r="A5859">
        <v>2183477</v>
      </c>
      <c r="B5859">
        <v>1</v>
      </c>
      <c r="C5859" t="s">
        <v>76</v>
      </c>
      <c r="D5859" t="s">
        <v>102</v>
      </c>
      <c r="E5859" t="s">
        <v>181</v>
      </c>
      <c r="F5859" t="s">
        <v>16939</v>
      </c>
      <c r="G5859" t="s">
        <v>194</v>
      </c>
      <c r="H5859" t="s">
        <v>46</v>
      </c>
      <c r="I5859" t="s">
        <v>129</v>
      </c>
      <c r="J5859" t="s">
        <v>130</v>
      </c>
      <c r="K5859" t="s">
        <v>131</v>
      </c>
      <c r="L5859" t="s">
        <v>16940</v>
      </c>
      <c r="M5859" t="s">
        <v>16941</v>
      </c>
      <c r="N5859">
        <v>2.551666666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1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2.5516670000000001</v>
      </c>
    </row>
    <row r="5860" spans="1:26" x14ac:dyDescent="0.25">
      <c r="A5860">
        <v>2183478</v>
      </c>
      <c r="B5860">
        <v>1</v>
      </c>
      <c r="C5860" t="s">
        <v>76</v>
      </c>
      <c r="D5860" t="s">
        <v>83</v>
      </c>
      <c r="E5860" t="s">
        <v>181</v>
      </c>
      <c r="F5860" t="s">
        <v>16942</v>
      </c>
      <c r="G5860" t="s">
        <v>194</v>
      </c>
      <c r="H5860" t="s">
        <v>46</v>
      </c>
      <c r="I5860" t="s">
        <v>129</v>
      </c>
      <c r="J5860" t="s">
        <v>130</v>
      </c>
      <c r="K5860" t="s">
        <v>131</v>
      </c>
      <c r="L5860" t="s">
        <v>16943</v>
      </c>
      <c r="M5860" t="s">
        <v>16944</v>
      </c>
      <c r="N5860">
        <v>2.0963888879999999</v>
      </c>
      <c r="O5860">
        <v>0</v>
      </c>
      <c r="P5860">
        <v>2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4.1927779999999997</v>
      </c>
      <c r="W5860">
        <v>0</v>
      </c>
      <c r="X5860">
        <v>0</v>
      </c>
      <c r="Y5860">
        <v>0</v>
      </c>
      <c r="Z5860">
        <v>0</v>
      </c>
    </row>
    <row r="5861" spans="1:26" x14ac:dyDescent="0.25">
      <c r="A5861">
        <v>2183480</v>
      </c>
      <c r="B5861">
        <v>1</v>
      </c>
      <c r="C5861" t="s">
        <v>76</v>
      </c>
      <c r="D5861" t="s">
        <v>94</v>
      </c>
      <c r="E5861" t="s">
        <v>181</v>
      </c>
      <c r="F5861" t="s">
        <v>16945</v>
      </c>
      <c r="G5861" t="s">
        <v>194</v>
      </c>
      <c r="H5861" t="s">
        <v>46</v>
      </c>
      <c r="I5861" t="s">
        <v>129</v>
      </c>
      <c r="J5861" t="s">
        <v>130</v>
      </c>
      <c r="K5861" t="s">
        <v>131</v>
      </c>
      <c r="L5861" t="s">
        <v>16946</v>
      </c>
      <c r="M5861" t="s">
        <v>16947</v>
      </c>
      <c r="N5861">
        <v>1.1188888880000001</v>
      </c>
      <c r="O5861">
        <v>0</v>
      </c>
      <c r="P5861">
        <v>7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7.8322219999999998</v>
      </c>
      <c r="W5861">
        <v>0</v>
      </c>
      <c r="X5861">
        <v>0</v>
      </c>
      <c r="Y5861">
        <v>0</v>
      </c>
      <c r="Z5861">
        <v>0</v>
      </c>
    </row>
    <row r="5862" spans="1:26" x14ac:dyDescent="0.25">
      <c r="A5862">
        <v>2183479</v>
      </c>
      <c r="B5862">
        <v>1</v>
      </c>
      <c r="C5862" t="s">
        <v>76</v>
      </c>
      <c r="D5862" t="s">
        <v>86</v>
      </c>
      <c r="E5862" t="s">
        <v>181</v>
      </c>
      <c r="F5862" t="s">
        <v>16948</v>
      </c>
      <c r="G5862" t="s">
        <v>194</v>
      </c>
      <c r="H5862" t="s">
        <v>46</v>
      </c>
      <c r="I5862" t="s">
        <v>129</v>
      </c>
      <c r="J5862" t="s">
        <v>130</v>
      </c>
      <c r="K5862" t="s">
        <v>131</v>
      </c>
      <c r="L5862" t="s">
        <v>16949</v>
      </c>
      <c r="M5862" t="s">
        <v>16950</v>
      </c>
      <c r="N5862">
        <v>2.1161111109999999</v>
      </c>
      <c r="O5862">
        <v>0</v>
      </c>
      <c r="P5862">
        <v>5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10.580556</v>
      </c>
      <c r="W5862">
        <v>0</v>
      </c>
      <c r="X5862">
        <v>0</v>
      </c>
      <c r="Y5862">
        <v>0</v>
      </c>
      <c r="Z5862">
        <v>0</v>
      </c>
    </row>
    <row r="5863" spans="1:26" x14ac:dyDescent="0.25">
      <c r="A5863">
        <v>2183491</v>
      </c>
      <c r="B5863">
        <v>1</v>
      </c>
      <c r="C5863" t="s">
        <v>77</v>
      </c>
      <c r="D5863" t="s">
        <v>114</v>
      </c>
      <c r="E5863" t="s">
        <v>126</v>
      </c>
      <c r="F5863" t="s">
        <v>16951</v>
      </c>
      <c r="G5863" t="s">
        <v>128</v>
      </c>
      <c r="H5863" t="s">
        <v>46</v>
      </c>
      <c r="I5863" t="s">
        <v>129</v>
      </c>
      <c r="J5863" t="s">
        <v>130</v>
      </c>
      <c r="K5863" t="s">
        <v>131</v>
      </c>
      <c r="L5863" t="s">
        <v>16952</v>
      </c>
      <c r="M5863" t="s">
        <v>16953</v>
      </c>
      <c r="N5863">
        <v>1.115277777</v>
      </c>
      <c r="O5863">
        <v>0</v>
      </c>
      <c r="P5863">
        <v>69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76.954166999999998</v>
      </c>
      <c r="W5863">
        <v>0</v>
      </c>
      <c r="X5863">
        <v>0</v>
      </c>
      <c r="Y5863">
        <v>0</v>
      </c>
      <c r="Z5863">
        <v>0</v>
      </c>
    </row>
    <row r="5864" spans="1:26" x14ac:dyDescent="0.25">
      <c r="A5864">
        <v>2183501</v>
      </c>
      <c r="B5864">
        <v>1</v>
      </c>
      <c r="C5864" t="s">
        <v>77</v>
      </c>
      <c r="D5864" t="s">
        <v>112</v>
      </c>
      <c r="E5864" t="s">
        <v>134</v>
      </c>
      <c r="F5864" t="s">
        <v>14913</v>
      </c>
      <c r="G5864" t="s">
        <v>136</v>
      </c>
      <c r="H5864" t="s">
        <v>47</v>
      </c>
      <c r="I5864" t="s">
        <v>129</v>
      </c>
      <c r="J5864" t="s">
        <v>130</v>
      </c>
      <c r="K5864" t="s">
        <v>131</v>
      </c>
      <c r="L5864" t="s">
        <v>16954</v>
      </c>
      <c r="M5864" t="s">
        <v>16955</v>
      </c>
      <c r="N5864">
        <v>1.055833333</v>
      </c>
      <c r="O5864">
        <v>0</v>
      </c>
      <c r="P5864">
        <v>0</v>
      </c>
      <c r="Q5864">
        <v>0</v>
      </c>
      <c r="R5864">
        <v>0</v>
      </c>
      <c r="S5864">
        <v>8</v>
      </c>
      <c r="T5864">
        <v>605</v>
      </c>
      <c r="U5864">
        <v>0</v>
      </c>
      <c r="V5864">
        <v>0</v>
      </c>
      <c r="W5864">
        <v>0</v>
      </c>
      <c r="X5864">
        <v>0</v>
      </c>
      <c r="Y5864">
        <v>8.4466669999999997</v>
      </c>
      <c r="Z5864">
        <v>638.77916600000003</v>
      </c>
    </row>
    <row r="5865" spans="1:26" x14ac:dyDescent="0.25">
      <c r="A5865">
        <v>2183487</v>
      </c>
      <c r="B5865">
        <v>1</v>
      </c>
      <c r="C5865" t="s">
        <v>76</v>
      </c>
      <c r="D5865" t="s">
        <v>92</v>
      </c>
      <c r="E5865" t="s">
        <v>126</v>
      </c>
      <c r="F5865" t="s">
        <v>16956</v>
      </c>
      <c r="G5865" t="s">
        <v>444</v>
      </c>
      <c r="H5865" t="s">
        <v>46</v>
      </c>
      <c r="I5865" t="s">
        <v>129</v>
      </c>
      <c r="J5865" t="s">
        <v>130</v>
      </c>
      <c r="K5865" t="s">
        <v>131</v>
      </c>
      <c r="L5865" t="s">
        <v>16957</v>
      </c>
      <c r="M5865" t="s">
        <v>16958</v>
      </c>
      <c r="N5865">
        <v>2.3138888880000001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33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76.358333000000002</v>
      </c>
    </row>
    <row r="5866" spans="1:26" x14ac:dyDescent="0.25">
      <c r="A5866">
        <v>2183490</v>
      </c>
      <c r="B5866">
        <v>1</v>
      </c>
      <c r="C5866" t="s">
        <v>76</v>
      </c>
      <c r="D5866" t="s">
        <v>92</v>
      </c>
      <c r="E5866" t="s">
        <v>181</v>
      </c>
      <c r="F5866" t="s">
        <v>16959</v>
      </c>
      <c r="G5866" t="s">
        <v>194</v>
      </c>
      <c r="H5866" t="s">
        <v>46</v>
      </c>
      <c r="I5866" t="s">
        <v>129</v>
      </c>
      <c r="J5866" t="s">
        <v>130</v>
      </c>
      <c r="K5866" t="s">
        <v>131</v>
      </c>
      <c r="L5866" t="s">
        <v>16960</v>
      </c>
      <c r="M5866" t="s">
        <v>16961</v>
      </c>
      <c r="N5866">
        <v>1.7947222220000001</v>
      </c>
      <c r="O5866">
        <v>0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1.7947219999999999</v>
      </c>
      <c r="Y5866">
        <v>0</v>
      </c>
      <c r="Z5866">
        <v>0</v>
      </c>
    </row>
    <row r="5867" spans="1:26" x14ac:dyDescent="0.25">
      <c r="A5867">
        <v>2183499</v>
      </c>
      <c r="B5867">
        <v>1</v>
      </c>
      <c r="C5867" t="s">
        <v>76</v>
      </c>
      <c r="D5867" t="s">
        <v>84</v>
      </c>
      <c r="E5867" t="s">
        <v>718</v>
      </c>
      <c r="F5867" t="s">
        <v>16962</v>
      </c>
      <c r="G5867" t="s">
        <v>128</v>
      </c>
      <c r="H5867" t="s">
        <v>46</v>
      </c>
      <c r="I5867" t="s">
        <v>129</v>
      </c>
      <c r="J5867" t="s">
        <v>130</v>
      </c>
      <c r="K5867" t="s">
        <v>131</v>
      </c>
      <c r="L5867" t="s">
        <v>16963</v>
      </c>
      <c r="M5867" t="s">
        <v>16964</v>
      </c>
      <c r="N5867">
        <v>3.3316666659999998</v>
      </c>
      <c r="O5867">
        <v>0</v>
      </c>
      <c r="P5867">
        <v>65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216.558333</v>
      </c>
      <c r="W5867">
        <v>0</v>
      </c>
      <c r="X5867">
        <v>0</v>
      </c>
      <c r="Y5867">
        <v>0</v>
      </c>
      <c r="Z5867">
        <v>0</v>
      </c>
    </row>
    <row r="5868" spans="1:26" x14ac:dyDescent="0.25">
      <c r="A5868">
        <v>2183503</v>
      </c>
      <c r="B5868">
        <v>1</v>
      </c>
      <c r="C5868" t="s">
        <v>76</v>
      </c>
      <c r="D5868" t="s">
        <v>78</v>
      </c>
      <c r="E5868" t="s">
        <v>181</v>
      </c>
      <c r="F5868" t="s">
        <v>13701</v>
      </c>
      <c r="G5868" t="s">
        <v>194</v>
      </c>
      <c r="H5868" t="s">
        <v>46</v>
      </c>
      <c r="I5868" t="s">
        <v>129</v>
      </c>
      <c r="J5868" t="s">
        <v>130</v>
      </c>
      <c r="K5868" t="s">
        <v>131</v>
      </c>
      <c r="L5868" t="s">
        <v>16965</v>
      </c>
      <c r="M5868" t="s">
        <v>16966</v>
      </c>
      <c r="N5868">
        <v>2.366944444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2.3669440000000002</v>
      </c>
      <c r="W5868">
        <v>0</v>
      </c>
      <c r="X5868">
        <v>0</v>
      </c>
      <c r="Y5868">
        <v>0</v>
      </c>
      <c r="Z5868">
        <v>0</v>
      </c>
    </row>
    <row r="5869" spans="1:26" x14ac:dyDescent="0.25">
      <c r="A5869">
        <v>2183502</v>
      </c>
      <c r="B5869">
        <v>1</v>
      </c>
      <c r="C5869" t="s">
        <v>76</v>
      </c>
      <c r="D5869" t="s">
        <v>80</v>
      </c>
      <c r="E5869" t="s">
        <v>181</v>
      </c>
      <c r="F5869" t="s">
        <v>16967</v>
      </c>
      <c r="G5869" t="s">
        <v>287</v>
      </c>
      <c r="H5869" t="s">
        <v>46</v>
      </c>
      <c r="I5869" t="s">
        <v>129</v>
      </c>
      <c r="J5869" t="s">
        <v>130</v>
      </c>
      <c r="K5869" t="s">
        <v>131</v>
      </c>
      <c r="L5869" t="s">
        <v>16968</v>
      </c>
      <c r="M5869" t="s">
        <v>16969</v>
      </c>
      <c r="N5869">
        <v>2.9052777769999998</v>
      </c>
      <c r="O5869">
        <v>0</v>
      </c>
      <c r="P5869">
        <v>1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2.905278</v>
      </c>
      <c r="W5869">
        <v>0</v>
      </c>
      <c r="X5869">
        <v>0</v>
      </c>
      <c r="Y5869">
        <v>0</v>
      </c>
      <c r="Z5869">
        <v>0</v>
      </c>
    </row>
    <row r="5870" spans="1:26" x14ac:dyDescent="0.25">
      <c r="A5870">
        <v>2183508</v>
      </c>
      <c r="B5870">
        <v>1</v>
      </c>
      <c r="C5870" t="s">
        <v>76</v>
      </c>
      <c r="D5870" t="s">
        <v>88</v>
      </c>
      <c r="E5870" t="s">
        <v>126</v>
      </c>
      <c r="F5870" t="s">
        <v>16970</v>
      </c>
      <c r="G5870" t="s">
        <v>255</v>
      </c>
      <c r="H5870" t="s">
        <v>46</v>
      </c>
      <c r="I5870" t="s">
        <v>129</v>
      </c>
      <c r="J5870" t="s">
        <v>130</v>
      </c>
      <c r="K5870" t="s">
        <v>131</v>
      </c>
      <c r="L5870" t="s">
        <v>16971</v>
      </c>
      <c r="M5870" t="s">
        <v>16972</v>
      </c>
      <c r="N5870">
        <v>2.065555555</v>
      </c>
      <c r="O5870">
        <v>0</v>
      </c>
      <c r="P5870">
        <v>15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30.983332999999998</v>
      </c>
      <c r="W5870">
        <v>0</v>
      </c>
      <c r="X5870">
        <v>0</v>
      </c>
      <c r="Y5870">
        <v>0</v>
      </c>
      <c r="Z5870">
        <v>0</v>
      </c>
    </row>
    <row r="5871" spans="1:26" x14ac:dyDescent="0.25">
      <c r="A5871">
        <v>2183514</v>
      </c>
      <c r="B5871">
        <v>1</v>
      </c>
      <c r="C5871" t="s">
        <v>76</v>
      </c>
      <c r="D5871" t="s">
        <v>79</v>
      </c>
      <c r="E5871" t="s">
        <v>126</v>
      </c>
      <c r="F5871" t="s">
        <v>16973</v>
      </c>
      <c r="G5871" t="s">
        <v>128</v>
      </c>
      <c r="H5871" t="s">
        <v>46</v>
      </c>
      <c r="I5871" t="s">
        <v>129</v>
      </c>
      <c r="J5871" t="s">
        <v>130</v>
      </c>
      <c r="K5871" t="s">
        <v>131</v>
      </c>
      <c r="L5871" t="s">
        <v>16974</v>
      </c>
      <c r="M5871" t="s">
        <v>16975</v>
      </c>
      <c r="N5871">
        <v>0.93777777699999998</v>
      </c>
      <c r="O5871">
        <v>0</v>
      </c>
      <c r="P5871">
        <v>5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4.6888889999999996</v>
      </c>
      <c r="W5871">
        <v>0</v>
      </c>
      <c r="X5871">
        <v>0</v>
      </c>
      <c r="Y5871">
        <v>0</v>
      </c>
      <c r="Z5871">
        <v>0</v>
      </c>
    </row>
    <row r="5872" spans="1:26" x14ac:dyDescent="0.25">
      <c r="A5872">
        <v>2183510</v>
      </c>
      <c r="B5872">
        <v>1</v>
      </c>
      <c r="C5872" t="s">
        <v>76</v>
      </c>
      <c r="D5872" t="s">
        <v>92</v>
      </c>
      <c r="E5872" t="s">
        <v>181</v>
      </c>
      <c r="F5872" t="s">
        <v>16976</v>
      </c>
      <c r="G5872" t="s">
        <v>183</v>
      </c>
      <c r="H5872" t="s">
        <v>46</v>
      </c>
      <c r="I5872" t="s">
        <v>129</v>
      </c>
      <c r="J5872" t="s">
        <v>130</v>
      </c>
      <c r="K5872" t="s">
        <v>131</v>
      </c>
      <c r="L5872" t="s">
        <v>16977</v>
      </c>
      <c r="M5872" t="s">
        <v>16978</v>
      </c>
      <c r="N5872">
        <v>2.4480555549999998</v>
      </c>
      <c r="O5872">
        <v>0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2.4480559999999998</v>
      </c>
      <c r="Y5872">
        <v>0</v>
      </c>
      <c r="Z5872">
        <v>0</v>
      </c>
    </row>
    <row r="5873" spans="1:26" x14ac:dyDescent="0.25">
      <c r="A5873">
        <v>2183513</v>
      </c>
      <c r="B5873">
        <v>1</v>
      </c>
      <c r="C5873" t="s">
        <v>77</v>
      </c>
      <c r="D5873" t="s">
        <v>124</v>
      </c>
      <c r="E5873" t="s">
        <v>181</v>
      </c>
      <c r="F5873" t="s">
        <v>16979</v>
      </c>
      <c r="G5873" t="s">
        <v>287</v>
      </c>
      <c r="H5873" t="s">
        <v>46</v>
      </c>
      <c r="I5873" t="s">
        <v>129</v>
      </c>
      <c r="J5873" t="s">
        <v>130</v>
      </c>
      <c r="K5873" t="s">
        <v>131</v>
      </c>
      <c r="L5873" t="s">
        <v>16980</v>
      </c>
      <c r="M5873" t="s">
        <v>16981</v>
      </c>
      <c r="N5873">
        <v>1.5666666659999999</v>
      </c>
      <c r="O5873">
        <v>0</v>
      </c>
      <c r="P5873">
        <v>11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17.233332999999998</v>
      </c>
      <c r="W5873">
        <v>0</v>
      </c>
      <c r="X5873">
        <v>0</v>
      </c>
      <c r="Y5873">
        <v>0</v>
      </c>
      <c r="Z5873">
        <v>0</v>
      </c>
    </row>
    <row r="5874" spans="1:26" x14ac:dyDescent="0.25">
      <c r="A5874">
        <v>2183512</v>
      </c>
      <c r="B5874">
        <v>1</v>
      </c>
      <c r="C5874" t="s">
        <v>77</v>
      </c>
      <c r="D5874" t="s">
        <v>108</v>
      </c>
      <c r="E5874" t="s">
        <v>181</v>
      </c>
      <c r="F5874" t="s">
        <v>16982</v>
      </c>
      <c r="G5874" t="s">
        <v>194</v>
      </c>
      <c r="H5874" t="s">
        <v>46</v>
      </c>
      <c r="I5874" t="s">
        <v>129</v>
      </c>
      <c r="J5874" t="s">
        <v>130</v>
      </c>
      <c r="K5874" t="s">
        <v>131</v>
      </c>
      <c r="L5874" t="s">
        <v>16983</v>
      </c>
      <c r="M5874" t="s">
        <v>16984</v>
      </c>
      <c r="N5874">
        <v>2.9383333330000001</v>
      </c>
      <c r="O5874">
        <v>0</v>
      </c>
      <c r="P5874">
        <v>1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2.9383330000000001</v>
      </c>
      <c r="W5874">
        <v>0</v>
      </c>
      <c r="X5874">
        <v>0</v>
      </c>
      <c r="Y5874">
        <v>0</v>
      </c>
      <c r="Z5874">
        <v>0</v>
      </c>
    </row>
    <row r="5875" spans="1:26" x14ac:dyDescent="0.25">
      <c r="A5875">
        <v>2183532</v>
      </c>
      <c r="B5875">
        <v>1</v>
      </c>
      <c r="C5875" t="s">
        <v>76</v>
      </c>
      <c r="D5875" t="s">
        <v>86</v>
      </c>
      <c r="E5875" t="s">
        <v>181</v>
      </c>
      <c r="F5875" t="s">
        <v>16985</v>
      </c>
      <c r="G5875" t="s">
        <v>194</v>
      </c>
      <c r="H5875" t="s">
        <v>46</v>
      </c>
      <c r="I5875" t="s">
        <v>129</v>
      </c>
      <c r="J5875" t="s">
        <v>130</v>
      </c>
      <c r="K5875" t="s">
        <v>131</v>
      </c>
      <c r="L5875" t="s">
        <v>16986</v>
      </c>
      <c r="M5875" t="s">
        <v>16987</v>
      </c>
      <c r="N5875">
        <v>2.5208333330000001</v>
      </c>
      <c r="O5875">
        <v>0</v>
      </c>
      <c r="P5875">
        <v>4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10.083333</v>
      </c>
      <c r="W5875">
        <v>0</v>
      </c>
      <c r="X5875">
        <v>0</v>
      </c>
      <c r="Y5875">
        <v>0</v>
      </c>
      <c r="Z5875">
        <v>0</v>
      </c>
    </row>
    <row r="5876" spans="1:26" x14ac:dyDescent="0.25">
      <c r="A5876">
        <v>2183526</v>
      </c>
      <c r="B5876">
        <v>1</v>
      </c>
      <c r="C5876" t="s">
        <v>76</v>
      </c>
      <c r="D5876" t="s">
        <v>89</v>
      </c>
      <c r="E5876" t="s">
        <v>181</v>
      </c>
      <c r="F5876" t="s">
        <v>16988</v>
      </c>
      <c r="G5876" t="s">
        <v>183</v>
      </c>
      <c r="H5876" t="s">
        <v>46</v>
      </c>
      <c r="I5876" t="s">
        <v>129</v>
      </c>
      <c r="J5876" t="s">
        <v>130</v>
      </c>
      <c r="K5876" t="s">
        <v>131</v>
      </c>
      <c r="L5876" t="s">
        <v>16989</v>
      </c>
      <c r="M5876" t="s">
        <v>16990</v>
      </c>
      <c r="N5876">
        <v>3.0977777770000001</v>
      </c>
      <c r="O5876">
        <v>0</v>
      </c>
      <c r="P5876">
        <v>2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6.1955559999999998</v>
      </c>
      <c r="W5876">
        <v>0</v>
      </c>
      <c r="X5876">
        <v>0</v>
      </c>
      <c r="Y5876">
        <v>0</v>
      </c>
      <c r="Z5876">
        <v>0</v>
      </c>
    </row>
    <row r="5877" spans="1:26" x14ac:dyDescent="0.25">
      <c r="A5877">
        <v>2183520</v>
      </c>
      <c r="B5877">
        <v>1</v>
      </c>
      <c r="C5877" t="s">
        <v>76</v>
      </c>
      <c r="D5877" t="s">
        <v>90</v>
      </c>
      <c r="E5877" t="s">
        <v>186</v>
      </c>
      <c r="F5877" t="s">
        <v>13840</v>
      </c>
      <c r="G5877" t="s">
        <v>136</v>
      </c>
      <c r="H5877" t="s">
        <v>47</v>
      </c>
      <c r="I5877" t="s">
        <v>129</v>
      </c>
      <c r="J5877" t="s">
        <v>130</v>
      </c>
      <c r="K5877" t="s">
        <v>131</v>
      </c>
      <c r="L5877" t="s">
        <v>16991</v>
      </c>
      <c r="M5877" t="s">
        <v>16992</v>
      </c>
      <c r="N5877">
        <v>0.54749999999999999</v>
      </c>
      <c r="O5877">
        <v>0</v>
      </c>
      <c r="P5877">
        <v>0</v>
      </c>
      <c r="Q5877">
        <v>0</v>
      </c>
      <c r="R5877">
        <v>0</v>
      </c>
      <c r="S5877">
        <v>7</v>
      </c>
      <c r="T5877">
        <v>488</v>
      </c>
      <c r="U5877">
        <v>0</v>
      </c>
      <c r="V5877">
        <v>0</v>
      </c>
      <c r="W5877">
        <v>0</v>
      </c>
      <c r="X5877">
        <v>0</v>
      </c>
      <c r="Y5877">
        <v>3.8325</v>
      </c>
      <c r="Z5877">
        <v>267.18</v>
      </c>
    </row>
    <row r="5878" spans="1:26" x14ac:dyDescent="0.25">
      <c r="A5878">
        <v>2183522</v>
      </c>
      <c r="B5878">
        <v>1</v>
      </c>
      <c r="C5878" t="s">
        <v>77</v>
      </c>
      <c r="D5878" t="s">
        <v>123</v>
      </c>
      <c r="E5878" t="s">
        <v>134</v>
      </c>
      <c r="F5878" t="s">
        <v>12761</v>
      </c>
      <c r="G5878" t="s">
        <v>136</v>
      </c>
      <c r="H5878" t="s">
        <v>47</v>
      </c>
      <c r="I5878" t="s">
        <v>129</v>
      </c>
      <c r="J5878" t="s">
        <v>130</v>
      </c>
      <c r="K5878" t="s">
        <v>131</v>
      </c>
      <c r="L5878" t="s">
        <v>16993</v>
      </c>
      <c r="M5878" t="s">
        <v>16994</v>
      </c>
      <c r="N5878">
        <v>0.16666666599999999</v>
      </c>
      <c r="O5878">
        <v>107</v>
      </c>
      <c r="P5878">
        <v>583</v>
      </c>
      <c r="Q5878">
        <v>0</v>
      </c>
      <c r="R5878">
        <v>0</v>
      </c>
      <c r="S5878">
        <v>0</v>
      </c>
      <c r="T5878">
        <v>0</v>
      </c>
      <c r="U5878">
        <v>17.833333</v>
      </c>
      <c r="V5878">
        <v>97.166666000000006</v>
      </c>
      <c r="W5878">
        <v>0</v>
      </c>
      <c r="X5878">
        <v>0</v>
      </c>
      <c r="Y5878">
        <v>0</v>
      </c>
      <c r="Z5878">
        <v>0</v>
      </c>
    </row>
    <row r="5879" spans="1:26" x14ac:dyDescent="0.25">
      <c r="A5879">
        <v>2183525</v>
      </c>
      <c r="B5879">
        <v>1</v>
      </c>
      <c r="C5879" t="s">
        <v>76</v>
      </c>
      <c r="D5879" t="s">
        <v>80</v>
      </c>
      <c r="E5879" t="s">
        <v>126</v>
      </c>
      <c r="F5879" t="s">
        <v>16995</v>
      </c>
      <c r="G5879" t="s">
        <v>128</v>
      </c>
      <c r="H5879" t="s">
        <v>46</v>
      </c>
      <c r="I5879" t="s">
        <v>129</v>
      </c>
      <c r="J5879" t="s">
        <v>130</v>
      </c>
      <c r="K5879" t="s">
        <v>131</v>
      </c>
      <c r="L5879" t="s">
        <v>16996</v>
      </c>
      <c r="M5879" t="s">
        <v>16997</v>
      </c>
      <c r="N5879">
        <v>0.70166666600000005</v>
      </c>
      <c r="O5879">
        <v>0</v>
      </c>
      <c r="P5879">
        <v>304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213.30666600000001</v>
      </c>
      <c r="W5879">
        <v>0</v>
      </c>
      <c r="X5879">
        <v>0</v>
      </c>
      <c r="Y5879">
        <v>0</v>
      </c>
      <c r="Z5879">
        <v>0</v>
      </c>
    </row>
    <row r="5880" spans="1:26" x14ac:dyDescent="0.25">
      <c r="A5880">
        <v>2183540</v>
      </c>
      <c r="B5880">
        <v>1</v>
      </c>
      <c r="C5880" t="s">
        <v>76</v>
      </c>
      <c r="D5880" t="s">
        <v>96</v>
      </c>
      <c r="E5880" t="s">
        <v>126</v>
      </c>
      <c r="F5880" t="s">
        <v>16998</v>
      </c>
      <c r="G5880" t="s">
        <v>259</v>
      </c>
      <c r="H5880" t="s">
        <v>46</v>
      </c>
      <c r="I5880" t="s">
        <v>129</v>
      </c>
      <c r="J5880" t="s">
        <v>130</v>
      </c>
      <c r="K5880" t="s">
        <v>131</v>
      </c>
      <c r="L5880" t="s">
        <v>16999</v>
      </c>
      <c r="M5880" t="s">
        <v>17000</v>
      </c>
      <c r="N5880">
        <v>2.5719444440000001</v>
      </c>
      <c r="O5880">
        <v>0</v>
      </c>
      <c r="P5880">
        <v>72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185.18</v>
      </c>
      <c r="W5880">
        <v>0</v>
      </c>
      <c r="X5880">
        <v>0</v>
      </c>
      <c r="Y5880">
        <v>0</v>
      </c>
      <c r="Z5880">
        <v>0</v>
      </c>
    </row>
    <row r="5881" spans="1:26" x14ac:dyDescent="0.25">
      <c r="A5881">
        <v>2183529</v>
      </c>
      <c r="B5881">
        <v>1</v>
      </c>
      <c r="C5881" t="s">
        <v>76</v>
      </c>
      <c r="D5881" t="s">
        <v>92</v>
      </c>
      <c r="E5881" t="s">
        <v>181</v>
      </c>
      <c r="F5881" t="s">
        <v>17001</v>
      </c>
      <c r="G5881" t="s">
        <v>183</v>
      </c>
      <c r="H5881" t="s">
        <v>46</v>
      </c>
      <c r="I5881" t="s">
        <v>129</v>
      </c>
      <c r="J5881" t="s">
        <v>130</v>
      </c>
      <c r="K5881" t="s">
        <v>131</v>
      </c>
      <c r="L5881" t="s">
        <v>17002</v>
      </c>
      <c r="M5881" t="s">
        <v>17003</v>
      </c>
      <c r="N5881">
        <v>5.1413888879999998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1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5.1413890000000002</v>
      </c>
    </row>
    <row r="5882" spans="1:26" x14ac:dyDescent="0.25">
      <c r="A5882">
        <v>2183561</v>
      </c>
      <c r="B5882">
        <v>1</v>
      </c>
      <c r="C5882" t="s">
        <v>76</v>
      </c>
      <c r="D5882" t="s">
        <v>78</v>
      </c>
      <c r="E5882" t="s">
        <v>181</v>
      </c>
      <c r="F5882" t="s">
        <v>17004</v>
      </c>
      <c r="G5882" t="s">
        <v>194</v>
      </c>
      <c r="H5882" t="s">
        <v>46</v>
      </c>
      <c r="I5882" t="s">
        <v>129</v>
      </c>
      <c r="J5882" t="s">
        <v>130</v>
      </c>
      <c r="K5882" t="s">
        <v>131</v>
      </c>
      <c r="L5882" t="s">
        <v>17005</v>
      </c>
      <c r="M5882" t="s">
        <v>17006</v>
      </c>
      <c r="N5882">
        <v>4.8486111110000003</v>
      </c>
      <c r="O5882">
        <v>0</v>
      </c>
      <c r="P5882">
        <v>2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9.697222</v>
      </c>
      <c r="W5882">
        <v>0</v>
      </c>
      <c r="X5882">
        <v>0</v>
      </c>
      <c r="Y5882">
        <v>0</v>
      </c>
      <c r="Z5882">
        <v>0</v>
      </c>
    </row>
    <row r="5883" spans="1:26" x14ac:dyDescent="0.25">
      <c r="A5883">
        <v>2183530</v>
      </c>
      <c r="B5883">
        <v>1</v>
      </c>
      <c r="C5883" t="s">
        <v>77</v>
      </c>
      <c r="D5883" t="s">
        <v>109</v>
      </c>
      <c r="E5883" t="s">
        <v>181</v>
      </c>
      <c r="F5883" t="s">
        <v>17007</v>
      </c>
      <c r="G5883" t="s">
        <v>194</v>
      </c>
      <c r="H5883" t="s">
        <v>46</v>
      </c>
      <c r="I5883" t="s">
        <v>129</v>
      </c>
      <c r="J5883" t="s">
        <v>130</v>
      </c>
      <c r="K5883" t="s">
        <v>131</v>
      </c>
      <c r="L5883" t="s">
        <v>17008</v>
      </c>
      <c r="M5883" t="s">
        <v>17009</v>
      </c>
      <c r="N5883">
        <v>2.3991666660000002</v>
      </c>
      <c r="O5883">
        <v>0</v>
      </c>
      <c r="P5883">
        <v>1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2.3991669999999998</v>
      </c>
      <c r="W5883">
        <v>0</v>
      </c>
      <c r="X5883">
        <v>0</v>
      </c>
      <c r="Y5883">
        <v>0</v>
      </c>
      <c r="Z5883">
        <v>0</v>
      </c>
    </row>
    <row r="5884" spans="1:26" x14ac:dyDescent="0.25">
      <c r="A5884">
        <v>2183531</v>
      </c>
      <c r="B5884">
        <v>1</v>
      </c>
      <c r="C5884" t="s">
        <v>77</v>
      </c>
      <c r="D5884" t="s">
        <v>119</v>
      </c>
      <c r="E5884" t="s">
        <v>181</v>
      </c>
      <c r="F5884" t="s">
        <v>17010</v>
      </c>
      <c r="G5884" t="s">
        <v>163</v>
      </c>
      <c r="H5884" t="s">
        <v>46</v>
      </c>
      <c r="I5884" t="s">
        <v>129</v>
      </c>
      <c r="J5884" t="s">
        <v>130</v>
      </c>
      <c r="K5884" t="s">
        <v>131</v>
      </c>
      <c r="L5884" t="s">
        <v>17011</v>
      </c>
      <c r="M5884" t="s">
        <v>17012</v>
      </c>
      <c r="N5884">
        <v>1.349722222</v>
      </c>
      <c r="O5884">
        <v>0</v>
      </c>
      <c r="P5884">
        <v>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1.3497220000000001</v>
      </c>
      <c r="W5884">
        <v>0</v>
      </c>
      <c r="X5884">
        <v>0</v>
      </c>
      <c r="Y5884">
        <v>0</v>
      </c>
      <c r="Z5884">
        <v>0</v>
      </c>
    </row>
    <row r="5885" spans="1:26" x14ac:dyDescent="0.25">
      <c r="A5885">
        <v>2183546</v>
      </c>
      <c r="B5885">
        <v>1</v>
      </c>
      <c r="C5885" t="s">
        <v>76</v>
      </c>
      <c r="D5885" t="s">
        <v>100</v>
      </c>
      <c r="E5885" t="s">
        <v>143</v>
      </c>
      <c r="F5885" t="s">
        <v>12746</v>
      </c>
      <c r="G5885" t="s">
        <v>145</v>
      </c>
      <c r="H5885" t="s">
        <v>47</v>
      </c>
      <c r="I5885" t="s">
        <v>129</v>
      </c>
      <c r="J5885" t="s">
        <v>130</v>
      </c>
      <c r="K5885" t="s">
        <v>131</v>
      </c>
      <c r="L5885" t="s">
        <v>17013</v>
      </c>
      <c r="M5885" t="s">
        <v>17014</v>
      </c>
      <c r="N5885">
        <v>3.6211111109999998</v>
      </c>
      <c r="O5885">
        <v>9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32.590000000000003</v>
      </c>
      <c r="V5885">
        <v>0</v>
      </c>
      <c r="W5885">
        <v>0</v>
      </c>
      <c r="X5885">
        <v>0</v>
      </c>
      <c r="Y5885">
        <v>0</v>
      </c>
      <c r="Z5885">
        <v>0</v>
      </c>
    </row>
    <row r="5886" spans="1:26" x14ac:dyDescent="0.25">
      <c r="A5886">
        <v>2183539</v>
      </c>
      <c r="B5886">
        <v>1</v>
      </c>
      <c r="C5886" t="s">
        <v>76</v>
      </c>
      <c r="D5886" t="s">
        <v>93</v>
      </c>
      <c r="E5886" t="s">
        <v>126</v>
      </c>
      <c r="F5886" t="s">
        <v>17015</v>
      </c>
      <c r="G5886" t="s">
        <v>128</v>
      </c>
      <c r="H5886" t="s">
        <v>46</v>
      </c>
      <c r="I5886" t="s">
        <v>129</v>
      </c>
      <c r="J5886" t="s">
        <v>130</v>
      </c>
      <c r="K5886" t="s">
        <v>131</v>
      </c>
      <c r="L5886" t="s">
        <v>17016</v>
      </c>
      <c r="M5886" t="s">
        <v>17017</v>
      </c>
      <c r="N5886">
        <v>1.364166666</v>
      </c>
      <c r="O5886">
        <v>0</v>
      </c>
      <c r="P5886">
        <v>19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25.919167000000002</v>
      </c>
      <c r="W5886">
        <v>0</v>
      </c>
      <c r="X5886">
        <v>0</v>
      </c>
      <c r="Y5886">
        <v>0</v>
      </c>
      <c r="Z5886">
        <v>0</v>
      </c>
    </row>
    <row r="5887" spans="1:26" x14ac:dyDescent="0.25">
      <c r="A5887">
        <v>2183567</v>
      </c>
      <c r="B5887">
        <v>1</v>
      </c>
      <c r="C5887" t="s">
        <v>76</v>
      </c>
      <c r="D5887" t="s">
        <v>99</v>
      </c>
      <c r="E5887" t="s">
        <v>181</v>
      </c>
      <c r="F5887" t="s">
        <v>17018</v>
      </c>
      <c r="G5887" t="s">
        <v>194</v>
      </c>
      <c r="H5887" t="s">
        <v>46</v>
      </c>
      <c r="I5887" t="s">
        <v>129</v>
      </c>
      <c r="J5887" t="s">
        <v>130</v>
      </c>
      <c r="K5887" t="s">
        <v>131</v>
      </c>
      <c r="L5887" t="s">
        <v>17019</v>
      </c>
      <c r="M5887" t="s">
        <v>17020</v>
      </c>
      <c r="N5887">
        <v>3.4041666660000001</v>
      </c>
      <c r="O5887">
        <v>0</v>
      </c>
      <c r="P5887">
        <v>2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6.8083330000000002</v>
      </c>
      <c r="W5887">
        <v>0</v>
      </c>
      <c r="X5887">
        <v>0</v>
      </c>
      <c r="Y5887">
        <v>0</v>
      </c>
      <c r="Z5887">
        <v>0</v>
      </c>
    </row>
    <row r="5888" spans="1:26" x14ac:dyDescent="0.25">
      <c r="A5888">
        <v>2183550</v>
      </c>
      <c r="B5888">
        <v>1</v>
      </c>
      <c r="C5888" t="s">
        <v>76</v>
      </c>
      <c r="D5888" t="s">
        <v>84</v>
      </c>
      <c r="E5888" t="s">
        <v>181</v>
      </c>
      <c r="F5888" t="s">
        <v>16096</v>
      </c>
      <c r="G5888" t="s">
        <v>128</v>
      </c>
      <c r="H5888" t="s">
        <v>46</v>
      </c>
      <c r="I5888" t="s">
        <v>129</v>
      </c>
      <c r="J5888" t="s">
        <v>130</v>
      </c>
      <c r="K5888" t="s">
        <v>131</v>
      </c>
      <c r="L5888" t="s">
        <v>17021</v>
      </c>
      <c r="M5888" t="s">
        <v>17022</v>
      </c>
      <c r="N5888">
        <v>0.98555555500000003</v>
      </c>
      <c r="O5888">
        <v>0</v>
      </c>
      <c r="P5888">
        <v>60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59.133333</v>
      </c>
      <c r="W5888">
        <v>0</v>
      </c>
      <c r="X5888">
        <v>0</v>
      </c>
      <c r="Y5888">
        <v>0</v>
      </c>
      <c r="Z5888">
        <v>0</v>
      </c>
    </row>
    <row r="5889" spans="1:26" x14ac:dyDescent="0.25">
      <c r="A5889">
        <v>2183552</v>
      </c>
      <c r="B5889">
        <v>1</v>
      </c>
      <c r="C5889" t="s">
        <v>77</v>
      </c>
      <c r="D5889" t="s">
        <v>109</v>
      </c>
      <c r="E5889" t="s">
        <v>126</v>
      </c>
      <c r="F5889" t="s">
        <v>17023</v>
      </c>
      <c r="G5889" t="s">
        <v>128</v>
      </c>
      <c r="H5889" t="s">
        <v>46</v>
      </c>
      <c r="I5889" t="s">
        <v>129</v>
      </c>
      <c r="J5889" t="s">
        <v>130</v>
      </c>
      <c r="K5889" t="s">
        <v>131</v>
      </c>
      <c r="L5889" t="s">
        <v>17024</v>
      </c>
      <c r="M5889" t="s">
        <v>17025</v>
      </c>
      <c r="N5889">
        <v>1.199166666</v>
      </c>
      <c r="O5889">
        <v>0</v>
      </c>
      <c r="P5889">
        <v>13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15.589167</v>
      </c>
      <c r="W5889">
        <v>0</v>
      </c>
      <c r="X5889">
        <v>0</v>
      </c>
      <c r="Y5889">
        <v>0</v>
      </c>
      <c r="Z5889">
        <v>0</v>
      </c>
    </row>
    <row r="5890" spans="1:26" x14ac:dyDescent="0.25">
      <c r="A5890">
        <v>2183559</v>
      </c>
      <c r="B5890">
        <v>1</v>
      </c>
      <c r="C5890" t="s">
        <v>76</v>
      </c>
      <c r="D5890" t="s">
        <v>95</v>
      </c>
      <c r="E5890" t="s">
        <v>126</v>
      </c>
      <c r="F5890" t="s">
        <v>17026</v>
      </c>
      <c r="G5890" t="s">
        <v>255</v>
      </c>
      <c r="H5890" t="s">
        <v>46</v>
      </c>
      <c r="I5890" t="s">
        <v>129</v>
      </c>
      <c r="J5890" t="s">
        <v>130</v>
      </c>
      <c r="K5890" t="s">
        <v>131</v>
      </c>
      <c r="L5890" t="s">
        <v>17027</v>
      </c>
      <c r="M5890" t="s">
        <v>17028</v>
      </c>
      <c r="N5890">
        <v>0.59555555500000001</v>
      </c>
      <c r="O5890">
        <v>0</v>
      </c>
      <c r="P5890">
        <v>25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14.888889000000001</v>
      </c>
      <c r="W5890">
        <v>0</v>
      </c>
      <c r="X5890">
        <v>0</v>
      </c>
      <c r="Y5890">
        <v>0</v>
      </c>
      <c r="Z5890">
        <v>0</v>
      </c>
    </row>
    <row r="5891" spans="1:26" x14ac:dyDescent="0.25">
      <c r="A5891">
        <v>2183549</v>
      </c>
      <c r="B5891">
        <v>1</v>
      </c>
      <c r="C5891" t="s">
        <v>77</v>
      </c>
      <c r="D5891" t="s">
        <v>112</v>
      </c>
      <c r="E5891" t="s">
        <v>143</v>
      </c>
      <c r="F5891" t="s">
        <v>17029</v>
      </c>
      <c r="G5891" t="s">
        <v>145</v>
      </c>
      <c r="H5891" t="s">
        <v>47</v>
      </c>
      <c r="I5891" t="s">
        <v>129</v>
      </c>
      <c r="J5891" t="s">
        <v>130</v>
      </c>
      <c r="K5891" t="s">
        <v>131</v>
      </c>
      <c r="L5891" t="s">
        <v>17030</v>
      </c>
      <c r="M5891" t="s">
        <v>17031</v>
      </c>
      <c r="N5891">
        <v>0.82583333299999995</v>
      </c>
      <c r="O5891">
        <v>0</v>
      </c>
      <c r="P5891">
        <v>0</v>
      </c>
      <c r="Q5891">
        <v>0</v>
      </c>
      <c r="R5891">
        <v>0</v>
      </c>
      <c r="S5891">
        <v>1</v>
      </c>
      <c r="T5891">
        <v>38</v>
      </c>
      <c r="U5891">
        <v>0</v>
      </c>
      <c r="V5891">
        <v>0</v>
      </c>
      <c r="W5891">
        <v>0</v>
      </c>
      <c r="X5891">
        <v>0</v>
      </c>
      <c r="Y5891">
        <v>0.82583300000000004</v>
      </c>
      <c r="Z5891">
        <v>31.381667</v>
      </c>
    </row>
    <row r="5892" spans="1:26" x14ac:dyDescent="0.25">
      <c r="A5892">
        <v>2183554</v>
      </c>
      <c r="B5892">
        <v>1</v>
      </c>
      <c r="C5892" t="s">
        <v>76</v>
      </c>
      <c r="D5892" t="s">
        <v>78</v>
      </c>
      <c r="E5892" t="s">
        <v>126</v>
      </c>
      <c r="F5892" t="s">
        <v>3828</v>
      </c>
      <c r="G5892" t="s">
        <v>152</v>
      </c>
      <c r="H5892" t="s">
        <v>46</v>
      </c>
      <c r="I5892" t="s">
        <v>129</v>
      </c>
      <c r="J5892" t="s">
        <v>130</v>
      </c>
      <c r="K5892" t="s">
        <v>131</v>
      </c>
      <c r="L5892" t="s">
        <v>17032</v>
      </c>
      <c r="M5892" t="s">
        <v>17033</v>
      </c>
      <c r="N5892">
        <v>1.231944444</v>
      </c>
      <c r="O5892">
        <v>0</v>
      </c>
      <c r="P5892">
        <v>71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87.468056000000004</v>
      </c>
      <c r="W5892">
        <v>0</v>
      </c>
      <c r="X5892">
        <v>0</v>
      </c>
      <c r="Y5892">
        <v>0</v>
      </c>
      <c r="Z5892">
        <v>0</v>
      </c>
    </row>
    <row r="5893" spans="1:26" x14ac:dyDescent="0.25">
      <c r="A5893">
        <v>2183563</v>
      </c>
      <c r="B5893">
        <v>1</v>
      </c>
      <c r="C5893" t="s">
        <v>77</v>
      </c>
      <c r="D5893" t="s">
        <v>119</v>
      </c>
      <c r="E5893" t="s">
        <v>181</v>
      </c>
      <c r="F5893" t="s">
        <v>17034</v>
      </c>
      <c r="G5893" t="s">
        <v>194</v>
      </c>
      <c r="H5893" t="s">
        <v>46</v>
      </c>
      <c r="I5893" t="s">
        <v>129</v>
      </c>
      <c r="J5893" t="s">
        <v>130</v>
      </c>
      <c r="K5893" t="s">
        <v>131</v>
      </c>
      <c r="L5893" t="s">
        <v>17035</v>
      </c>
      <c r="M5893" t="s">
        <v>17036</v>
      </c>
      <c r="N5893">
        <v>2.2524999999999999</v>
      </c>
      <c r="O5893">
        <v>0</v>
      </c>
      <c r="P5893">
        <v>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2.2524999999999999</v>
      </c>
      <c r="W5893">
        <v>0</v>
      </c>
      <c r="X5893">
        <v>0</v>
      </c>
      <c r="Y5893">
        <v>0</v>
      </c>
      <c r="Z5893">
        <v>0</v>
      </c>
    </row>
    <row r="5894" spans="1:26" x14ac:dyDescent="0.25">
      <c r="A5894">
        <v>2183569</v>
      </c>
      <c r="B5894">
        <v>1</v>
      </c>
      <c r="C5894" t="s">
        <v>76</v>
      </c>
      <c r="D5894" t="s">
        <v>104</v>
      </c>
      <c r="E5894" t="s">
        <v>126</v>
      </c>
      <c r="F5894" t="s">
        <v>2032</v>
      </c>
      <c r="G5894" t="s">
        <v>128</v>
      </c>
      <c r="H5894" t="s">
        <v>46</v>
      </c>
      <c r="I5894" t="s">
        <v>129</v>
      </c>
      <c r="J5894" t="s">
        <v>130</v>
      </c>
      <c r="K5894" t="s">
        <v>131</v>
      </c>
      <c r="L5894" t="s">
        <v>17037</v>
      </c>
      <c r="M5894" t="s">
        <v>17038</v>
      </c>
      <c r="N5894">
        <v>1.0825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23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24.897500000000001</v>
      </c>
    </row>
    <row r="5895" spans="1:26" x14ac:dyDescent="0.25">
      <c r="A5895">
        <v>2183571</v>
      </c>
      <c r="B5895">
        <v>1</v>
      </c>
      <c r="C5895" t="s">
        <v>76</v>
      </c>
      <c r="D5895" t="s">
        <v>86</v>
      </c>
      <c r="E5895" t="s">
        <v>181</v>
      </c>
      <c r="F5895" t="s">
        <v>17039</v>
      </c>
      <c r="G5895" t="s">
        <v>194</v>
      </c>
      <c r="H5895" t="s">
        <v>46</v>
      </c>
      <c r="I5895" t="s">
        <v>129</v>
      </c>
      <c r="J5895" t="s">
        <v>130</v>
      </c>
      <c r="K5895" t="s">
        <v>131</v>
      </c>
      <c r="L5895" t="s">
        <v>17040</v>
      </c>
      <c r="M5895" t="s">
        <v>17041</v>
      </c>
      <c r="N5895">
        <v>1.778333333</v>
      </c>
      <c r="O5895">
        <v>0</v>
      </c>
      <c r="P5895">
        <v>1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1.7783329999999999</v>
      </c>
      <c r="W5895">
        <v>0</v>
      </c>
      <c r="X5895">
        <v>0</v>
      </c>
      <c r="Y5895">
        <v>0</v>
      </c>
      <c r="Z5895">
        <v>0</v>
      </c>
    </row>
    <row r="5896" spans="1:26" x14ac:dyDescent="0.25">
      <c r="A5896">
        <v>2183579</v>
      </c>
      <c r="B5896">
        <v>1</v>
      </c>
      <c r="C5896" t="s">
        <v>76</v>
      </c>
      <c r="D5896" t="s">
        <v>96</v>
      </c>
      <c r="E5896" t="s">
        <v>181</v>
      </c>
      <c r="F5896" t="s">
        <v>17042</v>
      </c>
      <c r="G5896" t="s">
        <v>194</v>
      </c>
      <c r="H5896" t="s">
        <v>46</v>
      </c>
      <c r="I5896" t="s">
        <v>129</v>
      </c>
      <c r="J5896" t="s">
        <v>130</v>
      </c>
      <c r="K5896" t="s">
        <v>131</v>
      </c>
      <c r="L5896" t="s">
        <v>17043</v>
      </c>
      <c r="M5896" t="s">
        <v>17044</v>
      </c>
      <c r="N5896">
        <v>2.173333333</v>
      </c>
      <c r="O5896">
        <v>0</v>
      </c>
      <c r="P5896">
        <v>1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2.173333</v>
      </c>
      <c r="W5896">
        <v>0</v>
      </c>
      <c r="X5896">
        <v>0</v>
      </c>
      <c r="Y5896">
        <v>0</v>
      </c>
      <c r="Z5896">
        <v>0</v>
      </c>
    </row>
    <row r="5897" spans="1:26" x14ac:dyDescent="0.25">
      <c r="A5897">
        <v>2183572</v>
      </c>
      <c r="B5897">
        <v>1</v>
      </c>
      <c r="C5897" t="s">
        <v>76</v>
      </c>
      <c r="D5897" t="s">
        <v>100</v>
      </c>
      <c r="E5897" t="s">
        <v>134</v>
      </c>
      <c r="F5897" t="s">
        <v>17045</v>
      </c>
      <c r="G5897" t="s">
        <v>201</v>
      </c>
      <c r="H5897" t="s">
        <v>47</v>
      </c>
      <c r="I5897" t="s">
        <v>129</v>
      </c>
      <c r="J5897" t="s">
        <v>130</v>
      </c>
      <c r="K5897" t="s">
        <v>131</v>
      </c>
      <c r="L5897" t="s">
        <v>17046</v>
      </c>
      <c r="M5897" t="s">
        <v>17047</v>
      </c>
      <c r="N5897">
        <v>0.230833333</v>
      </c>
      <c r="O5897">
        <v>100</v>
      </c>
      <c r="P5897">
        <v>275</v>
      </c>
      <c r="Q5897">
        <v>0</v>
      </c>
      <c r="R5897">
        <v>0</v>
      </c>
      <c r="S5897">
        <v>0</v>
      </c>
      <c r="T5897">
        <v>0</v>
      </c>
      <c r="U5897">
        <v>23.083333</v>
      </c>
      <c r="V5897">
        <v>63.479166999999997</v>
      </c>
      <c r="W5897">
        <v>0</v>
      </c>
      <c r="X5897">
        <v>0</v>
      </c>
      <c r="Y5897">
        <v>0</v>
      </c>
      <c r="Z5897">
        <v>0</v>
      </c>
    </row>
    <row r="5898" spans="1:26" x14ac:dyDescent="0.25">
      <c r="A5898">
        <v>2183574</v>
      </c>
      <c r="B5898">
        <v>1</v>
      </c>
      <c r="C5898" t="s">
        <v>76</v>
      </c>
      <c r="D5898" t="s">
        <v>103</v>
      </c>
      <c r="E5898" t="s">
        <v>181</v>
      </c>
      <c r="F5898" t="s">
        <v>17048</v>
      </c>
      <c r="G5898" t="s">
        <v>194</v>
      </c>
      <c r="H5898" t="s">
        <v>46</v>
      </c>
      <c r="I5898" t="s">
        <v>129</v>
      </c>
      <c r="J5898" t="s">
        <v>130</v>
      </c>
      <c r="K5898" t="s">
        <v>131</v>
      </c>
      <c r="L5898" t="s">
        <v>17049</v>
      </c>
      <c r="M5898" t="s">
        <v>17050</v>
      </c>
      <c r="N5898">
        <v>2.6802777770000001</v>
      </c>
      <c r="O5898">
        <v>0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2.6802779999999999</v>
      </c>
      <c r="Y5898">
        <v>0</v>
      </c>
      <c r="Z5898">
        <v>0</v>
      </c>
    </row>
    <row r="5899" spans="1:26" x14ac:dyDescent="0.25">
      <c r="A5899">
        <v>2183577</v>
      </c>
      <c r="B5899">
        <v>1</v>
      </c>
      <c r="C5899" t="s">
        <v>76</v>
      </c>
      <c r="D5899" t="s">
        <v>92</v>
      </c>
      <c r="E5899" t="s">
        <v>143</v>
      </c>
      <c r="F5899" t="s">
        <v>17051</v>
      </c>
      <c r="G5899" t="s">
        <v>14217</v>
      </c>
      <c r="H5899" t="s">
        <v>47</v>
      </c>
      <c r="I5899" t="s">
        <v>129</v>
      </c>
      <c r="J5899" t="s">
        <v>130</v>
      </c>
      <c r="K5899" t="s">
        <v>131</v>
      </c>
      <c r="L5899" t="s">
        <v>17052</v>
      </c>
      <c r="M5899" t="s">
        <v>17053</v>
      </c>
      <c r="N5899">
        <v>5.5033333329999996</v>
      </c>
      <c r="O5899">
        <v>0</v>
      </c>
      <c r="P5899">
        <v>0</v>
      </c>
      <c r="Q5899">
        <v>1</v>
      </c>
      <c r="R5899">
        <v>25</v>
      </c>
      <c r="S5899">
        <v>0</v>
      </c>
      <c r="T5899">
        <v>0</v>
      </c>
      <c r="U5899">
        <v>0</v>
      </c>
      <c r="V5899">
        <v>0</v>
      </c>
      <c r="W5899">
        <v>5.5033329999999996</v>
      </c>
      <c r="X5899">
        <v>137.58333300000001</v>
      </c>
      <c r="Y5899">
        <v>0</v>
      </c>
      <c r="Z5899">
        <v>0</v>
      </c>
    </row>
    <row r="5900" spans="1:26" x14ac:dyDescent="0.25">
      <c r="A5900">
        <v>2183586</v>
      </c>
      <c r="B5900">
        <v>1</v>
      </c>
      <c r="C5900" t="s">
        <v>76</v>
      </c>
      <c r="D5900" t="s">
        <v>78</v>
      </c>
      <c r="E5900" t="s">
        <v>161</v>
      </c>
      <c r="F5900" t="s">
        <v>3938</v>
      </c>
      <c r="G5900" t="s">
        <v>163</v>
      </c>
      <c r="H5900" t="s">
        <v>46</v>
      </c>
      <c r="I5900" t="s">
        <v>129</v>
      </c>
      <c r="J5900" t="s">
        <v>130</v>
      </c>
      <c r="K5900" t="s">
        <v>131</v>
      </c>
      <c r="L5900" t="s">
        <v>17054</v>
      </c>
      <c r="M5900" t="s">
        <v>17055</v>
      </c>
      <c r="N5900">
        <v>1.0752777769999999</v>
      </c>
      <c r="O5900">
        <v>0</v>
      </c>
      <c r="P5900">
        <v>692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744.09222199999999</v>
      </c>
      <c r="W5900">
        <v>0</v>
      </c>
      <c r="X5900">
        <v>0</v>
      </c>
      <c r="Y5900">
        <v>0</v>
      </c>
      <c r="Z5900">
        <v>0</v>
      </c>
    </row>
    <row r="5901" spans="1:26" x14ac:dyDescent="0.25">
      <c r="A5901">
        <v>2183580</v>
      </c>
      <c r="B5901">
        <v>1</v>
      </c>
      <c r="C5901" t="s">
        <v>76</v>
      </c>
      <c r="D5901" t="s">
        <v>88</v>
      </c>
      <c r="E5901" t="s">
        <v>181</v>
      </c>
      <c r="F5901" t="s">
        <v>17056</v>
      </c>
      <c r="G5901" t="s">
        <v>194</v>
      </c>
      <c r="H5901" t="s">
        <v>46</v>
      </c>
      <c r="I5901" t="s">
        <v>129</v>
      </c>
      <c r="J5901" t="s">
        <v>130</v>
      </c>
      <c r="K5901" t="s">
        <v>131</v>
      </c>
      <c r="L5901" t="s">
        <v>17057</v>
      </c>
      <c r="M5901" t="s">
        <v>17058</v>
      </c>
      <c r="N5901">
        <v>4.1433333330000002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4.1433330000000002</v>
      </c>
      <c r="W5901">
        <v>0</v>
      </c>
      <c r="X5901">
        <v>0</v>
      </c>
      <c r="Y5901">
        <v>0</v>
      </c>
      <c r="Z5901">
        <v>0</v>
      </c>
    </row>
    <row r="5902" spans="1:26" x14ac:dyDescent="0.25">
      <c r="A5902">
        <v>2183582</v>
      </c>
      <c r="B5902">
        <v>1</v>
      </c>
      <c r="C5902" t="s">
        <v>76</v>
      </c>
      <c r="D5902" t="s">
        <v>88</v>
      </c>
      <c r="E5902" t="s">
        <v>181</v>
      </c>
      <c r="F5902" t="s">
        <v>17059</v>
      </c>
      <c r="G5902" t="s">
        <v>287</v>
      </c>
      <c r="H5902" t="s">
        <v>46</v>
      </c>
      <c r="I5902" t="s">
        <v>129</v>
      </c>
      <c r="J5902" t="s">
        <v>130</v>
      </c>
      <c r="K5902" t="s">
        <v>131</v>
      </c>
      <c r="L5902" t="s">
        <v>17060</v>
      </c>
      <c r="M5902" t="s">
        <v>17061</v>
      </c>
      <c r="N5902">
        <v>2.3455555549999998</v>
      </c>
      <c r="O5902">
        <v>0</v>
      </c>
      <c r="P5902">
        <v>2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4.6911110000000003</v>
      </c>
      <c r="W5902">
        <v>0</v>
      </c>
      <c r="X5902">
        <v>0</v>
      </c>
      <c r="Y5902">
        <v>0</v>
      </c>
      <c r="Z5902">
        <v>0</v>
      </c>
    </row>
    <row r="5903" spans="1:26" x14ac:dyDescent="0.25">
      <c r="A5903">
        <v>2183587</v>
      </c>
      <c r="B5903">
        <v>1</v>
      </c>
      <c r="C5903" t="s">
        <v>76</v>
      </c>
      <c r="D5903" t="s">
        <v>97</v>
      </c>
      <c r="E5903" t="s">
        <v>181</v>
      </c>
      <c r="F5903" t="s">
        <v>17062</v>
      </c>
      <c r="G5903" t="s">
        <v>194</v>
      </c>
      <c r="H5903" t="s">
        <v>46</v>
      </c>
      <c r="I5903" t="s">
        <v>129</v>
      </c>
      <c r="J5903" t="s">
        <v>130</v>
      </c>
      <c r="K5903" t="s">
        <v>131</v>
      </c>
      <c r="L5903" t="s">
        <v>17063</v>
      </c>
      <c r="M5903" t="s">
        <v>17064</v>
      </c>
      <c r="N5903">
        <v>2.233333333</v>
      </c>
      <c r="O5903">
        <v>0</v>
      </c>
      <c r="P5903">
        <v>1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2.233333</v>
      </c>
      <c r="W5903">
        <v>0</v>
      </c>
      <c r="X5903">
        <v>0</v>
      </c>
      <c r="Y5903">
        <v>0</v>
      </c>
      <c r="Z5903">
        <v>0</v>
      </c>
    </row>
    <row r="5904" spans="1:26" x14ac:dyDescent="0.25">
      <c r="A5904">
        <v>2183590</v>
      </c>
      <c r="B5904">
        <v>1</v>
      </c>
      <c r="C5904" t="s">
        <v>76</v>
      </c>
      <c r="D5904" t="s">
        <v>78</v>
      </c>
      <c r="E5904" t="s">
        <v>186</v>
      </c>
      <c r="F5904" t="s">
        <v>17065</v>
      </c>
      <c r="G5904" t="s">
        <v>136</v>
      </c>
      <c r="H5904" t="s">
        <v>47</v>
      </c>
      <c r="I5904" t="s">
        <v>129</v>
      </c>
      <c r="J5904" t="s">
        <v>130</v>
      </c>
      <c r="K5904" t="s">
        <v>131</v>
      </c>
      <c r="L5904" t="s">
        <v>17066</v>
      </c>
      <c r="M5904" t="s">
        <v>17067</v>
      </c>
      <c r="N5904">
        <v>1.433611111</v>
      </c>
      <c r="O5904">
        <v>9</v>
      </c>
      <c r="P5904">
        <v>2637</v>
      </c>
      <c r="Q5904">
        <v>0</v>
      </c>
      <c r="R5904">
        <v>0</v>
      </c>
      <c r="S5904">
        <v>0</v>
      </c>
      <c r="T5904">
        <v>0</v>
      </c>
      <c r="U5904">
        <v>12.9025</v>
      </c>
      <c r="V5904">
        <v>3780.4324999999999</v>
      </c>
      <c r="W5904">
        <v>0</v>
      </c>
      <c r="X5904">
        <v>0</v>
      </c>
      <c r="Y5904">
        <v>0</v>
      </c>
      <c r="Z5904">
        <v>0</v>
      </c>
    </row>
    <row r="5905" spans="1:26" x14ac:dyDescent="0.25">
      <c r="A5905">
        <v>2183592</v>
      </c>
      <c r="B5905">
        <v>1</v>
      </c>
      <c r="C5905" t="s">
        <v>76</v>
      </c>
      <c r="D5905" t="s">
        <v>100</v>
      </c>
      <c r="E5905" t="s">
        <v>126</v>
      </c>
      <c r="F5905" t="s">
        <v>17068</v>
      </c>
      <c r="G5905" t="s">
        <v>128</v>
      </c>
      <c r="H5905" t="s">
        <v>46</v>
      </c>
      <c r="I5905" t="s">
        <v>129</v>
      </c>
      <c r="J5905" t="s">
        <v>130</v>
      </c>
      <c r="K5905" t="s">
        <v>131</v>
      </c>
      <c r="L5905" t="s">
        <v>17069</v>
      </c>
      <c r="M5905" t="s">
        <v>17070</v>
      </c>
      <c r="N5905">
        <v>1.612222222</v>
      </c>
      <c r="O5905">
        <v>0</v>
      </c>
      <c r="P5905">
        <v>222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357.91333300000002</v>
      </c>
      <c r="W5905">
        <v>0</v>
      </c>
      <c r="X5905">
        <v>0</v>
      </c>
      <c r="Y5905">
        <v>0</v>
      </c>
      <c r="Z5905">
        <v>0</v>
      </c>
    </row>
    <row r="5906" spans="1:26" x14ac:dyDescent="0.25">
      <c r="A5906">
        <v>2183591</v>
      </c>
      <c r="B5906">
        <v>1</v>
      </c>
      <c r="C5906" t="s">
        <v>76</v>
      </c>
      <c r="D5906" t="s">
        <v>82</v>
      </c>
      <c r="E5906" t="s">
        <v>181</v>
      </c>
      <c r="F5906" t="s">
        <v>17071</v>
      </c>
      <c r="G5906" t="s">
        <v>194</v>
      </c>
      <c r="H5906" t="s">
        <v>46</v>
      </c>
      <c r="I5906" t="s">
        <v>129</v>
      </c>
      <c r="J5906" t="s">
        <v>130</v>
      </c>
      <c r="K5906" t="s">
        <v>131</v>
      </c>
      <c r="L5906" t="s">
        <v>17072</v>
      </c>
      <c r="M5906" t="s">
        <v>17073</v>
      </c>
      <c r="N5906">
        <v>0.62138888800000003</v>
      </c>
      <c r="O5906">
        <v>0</v>
      </c>
      <c r="P5906">
        <v>1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0.62138899999999997</v>
      </c>
      <c r="W5906">
        <v>0</v>
      </c>
      <c r="X5906">
        <v>0</v>
      </c>
      <c r="Y5906">
        <v>0</v>
      </c>
      <c r="Z5906">
        <v>0</v>
      </c>
    </row>
    <row r="5907" spans="1:26" x14ac:dyDescent="0.25">
      <c r="A5907">
        <v>2183595</v>
      </c>
      <c r="B5907">
        <v>1</v>
      </c>
      <c r="C5907" t="s">
        <v>76</v>
      </c>
      <c r="D5907" t="s">
        <v>103</v>
      </c>
      <c r="E5907" t="s">
        <v>126</v>
      </c>
      <c r="F5907" t="s">
        <v>17074</v>
      </c>
      <c r="G5907" t="s">
        <v>128</v>
      </c>
      <c r="H5907" t="s">
        <v>46</v>
      </c>
      <c r="I5907" t="s">
        <v>129</v>
      </c>
      <c r="J5907" t="s">
        <v>130</v>
      </c>
      <c r="K5907" t="s">
        <v>131</v>
      </c>
      <c r="L5907" t="s">
        <v>17075</v>
      </c>
      <c r="M5907" t="s">
        <v>17076</v>
      </c>
      <c r="N5907">
        <v>1.1202777770000001</v>
      </c>
      <c r="O5907">
        <v>0</v>
      </c>
      <c r="P5907">
        <v>0</v>
      </c>
      <c r="Q5907">
        <v>0</v>
      </c>
      <c r="R5907">
        <v>22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24.646111000000001</v>
      </c>
      <c r="Y5907">
        <v>0</v>
      </c>
      <c r="Z5907">
        <v>0</v>
      </c>
    </row>
    <row r="5908" spans="1:26" x14ac:dyDescent="0.25">
      <c r="A5908">
        <v>2183600</v>
      </c>
      <c r="B5908">
        <v>1</v>
      </c>
      <c r="C5908" t="s">
        <v>76</v>
      </c>
      <c r="D5908" t="s">
        <v>88</v>
      </c>
      <c r="E5908" t="s">
        <v>718</v>
      </c>
      <c r="F5908" t="s">
        <v>17077</v>
      </c>
      <c r="G5908" t="s">
        <v>269</v>
      </c>
      <c r="H5908" t="s">
        <v>46</v>
      </c>
      <c r="I5908" t="s">
        <v>129</v>
      </c>
      <c r="J5908" t="s">
        <v>130</v>
      </c>
      <c r="K5908" t="s">
        <v>131</v>
      </c>
      <c r="L5908" t="s">
        <v>17078</v>
      </c>
      <c r="M5908" t="s">
        <v>17079</v>
      </c>
      <c r="N5908">
        <v>2.1230555550000001</v>
      </c>
      <c r="O5908">
        <v>0</v>
      </c>
      <c r="P5908">
        <v>41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87.045277999999996</v>
      </c>
      <c r="W5908">
        <v>0</v>
      </c>
      <c r="X5908">
        <v>0</v>
      </c>
      <c r="Y5908">
        <v>0</v>
      </c>
      <c r="Z5908">
        <v>0</v>
      </c>
    </row>
    <row r="5909" spans="1:26" x14ac:dyDescent="0.25">
      <c r="A5909">
        <v>2183615</v>
      </c>
      <c r="B5909">
        <v>1</v>
      </c>
      <c r="C5909" t="s">
        <v>76</v>
      </c>
      <c r="D5909" t="s">
        <v>86</v>
      </c>
      <c r="E5909" t="s">
        <v>181</v>
      </c>
      <c r="F5909" t="s">
        <v>17080</v>
      </c>
      <c r="G5909" t="s">
        <v>194</v>
      </c>
      <c r="H5909" t="s">
        <v>46</v>
      </c>
      <c r="I5909" t="s">
        <v>129</v>
      </c>
      <c r="J5909" t="s">
        <v>130</v>
      </c>
      <c r="K5909" t="s">
        <v>131</v>
      </c>
      <c r="L5909" t="s">
        <v>17081</v>
      </c>
      <c r="M5909" t="s">
        <v>17082</v>
      </c>
      <c r="N5909">
        <v>3.1697222219999999</v>
      </c>
      <c r="O5909">
        <v>0</v>
      </c>
      <c r="P5909">
        <v>2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6.3394440000000003</v>
      </c>
      <c r="W5909">
        <v>0</v>
      </c>
      <c r="X5909">
        <v>0</v>
      </c>
      <c r="Y5909">
        <v>0</v>
      </c>
      <c r="Z5909">
        <v>0</v>
      </c>
    </row>
    <row r="5910" spans="1:26" x14ac:dyDescent="0.25">
      <c r="A5910">
        <v>2183599</v>
      </c>
      <c r="B5910">
        <v>1</v>
      </c>
      <c r="C5910" t="s">
        <v>76</v>
      </c>
      <c r="D5910" t="s">
        <v>92</v>
      </c>
      <c r="E5910" t="s">
        <v>126</v>
      </c>
      <c r="F5910" t="s">
        <v>8667</v>
      </c>
      <c r="G5910" t="s">
        <v>128</v>
      </c>
      <c r="H5910" t="s">
        <v>46</v>
      </c>
      <c r="I5910" t="s">
        <v>129</v>
      </c>
      <c r="J5910" t="s">
        <v>130</v>
      </c>
      <c r="K5910" t="s">
        <v>131</v>
      </c>
      <c r="L5910" t="s">
        <v>17083</v>
      </c>
      <c r="M5910" t="s">
        <v>17084</v>
      </c>
      <c r="N5910">
        <v>1.687777777</v>
      </c>
      <c r="O5910">
        <v>0</v>
      </c>
      <c r="P5910">
        <v>0</v>
      </c>
      <c r="Q5910">
        <v>0</v>
      </c>
      <c r="R5910">
        <v>33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55.696666999999998</v>
      </c>
      <c r="Y5910">
        <v>0</v>
      </c>
      <c r="Z5910">
        <v>0</v>
      </c>
    </row>
    <row r="5911" spans="1:26" x14ac:dyDescent="0.25">
      <c r="A5911">
        <v>2183616</v>
      </c>
      <c r="B5911">
        <v>1</v>
      </c>
      <c r="C5911" t="s">
        <v>76</v>
      </c>
      <c r="D5911" t="s">
        <v>97</v>
      </c>
      <c r="E5911" t="s">
        <v>126</v>
      </c>
      <c r="F5911" t="s">
        <v>17085</v>
      </c>
      <c r="G5911" t="s">
        <v>128</v>
      </c>
      <c r="H5911" t="s">
        <v>46</v>
      </c>
      <c r="I5911" t="s">
        <v>129</v>
      </c>
      <c r="J5911" t="s">
        <v>130</v>
      </c>
      <c r="K5911" t="s">
        <v>131</v>
      </c>
      <c r="L5911" t="s">
        <v>17086</v>
      </c>
      <c r="M5911" t="s">
        <v>17087</v>
      </c>
      <c r="N5911">
        <v>1.6586111109999999</v>
      </c>
      <c r="O5911">
        <v>0</v>
      </c>
      <c r="P5911">
        <v>85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140.981944</v>
      </c>
      <c r="W5911">
        <v>0</v>
      </c>
      <c r="X5911">
        <v>0</v>
      </c>
      <c r="Y5911">
        <v>0</v>
      </c>
      <c r="Z5911">
        <v>0</v>
      </c>
    </row>
    <row r="5912" spans="1:26" x14ac:dyDescent="0.25">
      <c r="A5912">
        <v>2183603</v>
      </c>
      <c r="B5912">
        <v>1</v>
      </c>
      <c r="C5912" t="s">
        <v>76</v>
      </c>
      <c r="D5912" t="s">
        <v>79</v>
      </c>
      <c r="E5912" t="s">
        <v>161</v>
      </c>
      <c r="F5912" t="s">
        <v>17088</v>
      </c>
      <c r="G5912" t="s">
        <v>402</v>
      </c>
      <c r="H5912" t="s">
        <v>46</v>
      </c>
      <c r="I5912" t="s">
        <v>129</v>
      </c>
      <c r="J5912" t="s">
        <v>130</v>
      </c>
      <c r="K5912" t="s">
        <v>131</v>
      </c>
      <c r="L5912" t="s">
        <v>17089</v>
      </c>
      <c r="M5912" t="s">
        <v>17090</v>
      </c>
      <c r="N5912">
        <v>0.71833333300000002</v>
      </c>
      <c r="O5912">
        <v>1</v>
      </c>
      <c r="P5912">
        <v>607</v>
      </c>
      <c r="Q5912">
        <v>0</v>
      </c>
      <c r="R5912">
        <v>0</v>
      </c>
      <c r="S5912">
        <v>0</v>
      </c>
      <c r="T5912">
        <v>0</v>
      </c>
      <c r="U5912">
        <v>0.718333</v>
      </c>
      <c r="V5912">
        <v>436.02833299999998</v>
      </c>
      <c r="W5912">
        <v>0</v>
      </c>
      <c r="X5912">
        <v>0</v>
      </c>
      <c r="Y5912">
        <v>0</v>
      </c>
      <c r="Z5912">
        <v>0</v>
      </c>
    </row>
    <row r="5913" spans="1:26" x14ac:dyDescent="0.25">
      <c r="A5913">
        <v>2183607</v>
      </c>
      <c r="B5913">
        <v>1</v>
      </c>
      <c r="C5913" t="s">
        <v>76</v>
      </c>
      <c r="D5913" t="s">
        <v>94</v>
      </c>
      <c r="E5913" t="s">
        <v>181</v>
      </c>
      <c r="F5913" t="s">
        <v>17091</v>
      </c>
      <c r="G5913" t="s">
        <v>194</v>
      </c>
      <c r="H5913" t="s">
        <v>46</v>
      </c>
      <c r="I5913" t="s">
        <v>129</v>
      </c>
      <c r="J5913" t="s">
        <v>130</v>
      </c>
      <c r="K5913" t="s">
        <v>131</v>
      </c>
      <c r="L5913" t="s">
        <v>17092</v>
      </c>
      <c r="M5913" t="s">
        <v>17093</v>
      </c>
      <c r="N5913">
        <v>0.55138888799999997</v>
      </c>
      <c r="O5913">
        <v>0</v>
      </c>
      <c r="P5913">
        <v>1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0.55138900000000002</v>
      </c>
      <c r="W5913">
        <v>0</v>
      </c>
      <c r="X5913">
        <v>0</v>
      </c>
      <c r="Y5913">
        <v>0</v>
      </c>
      <c r="Z5913">
        <v>0</v>
      </c>
    </row>
    <row r="5914" spans="1:26" x14ac:dyDescent="0.25">
      <c r="A5914">
        <v>2183606</v>
      </c>
      <c r="B5914">
        <v>1</v>
      </c>
      <c r="C5914" t="s">
        <v>77</v>
      </c>
      <c r="D5914" t="s">
        <v>124</v>
      </c>
      <c r="E5914" t="s">
        <v>126</v>
      </c>
      <c r="F5914" t="s">
        <v>17094</v>
      </c>
      <c r="G5914" t="s">
        <v>128</v>
      </c>
      <c r="H5914" t="s">
        <v>46</v>
      </c>
      <c r="I5914" t="s">
        <v>129</v>
      </c>
      <c r="J5914" t="s">
        <v>130</v>
      </c>
      <c r="K5914" t="s">
        <v>131</v>
      </c>
      <c r="L5914" t="s">
        <v>17095</v>
      </c>
      <c r="M5914" t="s">
        <v>17096</v>
      </c>
      <c r="N5914">
        <v>2.1347222220000002</v>
      </c>
      <c r="O5914">
        <v>0</v>
      </c>
      <c r="P5914">
        <v>326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695.919444</v>
      </c>
      <c r="W5914">
        <v>0</v>
      </c>
      <c r="X5914">
        <v>0</v>
      </c>
      <c r="Y5914">
        <v>0</v>
      </c>
      <c r="Z5914">
        <v>0</v>
      </c>
    </row>
    <row r="5915" spans="1:26" x14ac:dyDescent="0.25">
      <c r="A5915">
        <v>2183613</v>
      </c>
      <c r="B5915">
        <v>1</v>
      </c>
      <c r="C5915" t="s">
        <v>76</v>
      </c>
      <c r="D5915" t="s">
        <v>101</v>
      </c>
      <c r="E5915" t="s">
        <v>126</v>
      </c>
      <c r="F5915" t="s">
        <v>17097</v>
      </c>
      <c r="G5915" t="s">
        <v>128</v>
      </c>
      <c r="H5915" t="s">
        <v>46</v>
      </c>
      <c r="I5915" t="s">
        <v>129</v>
      </c>
      <c r="J5915" t="s">
        <v>130</v>
      </c>
      <c r="K5915" t="s">
        <v>131</v>
      </c>
      <c r="L5915" t="s">
        <v>17098</v>
      </c>
      <c r="M5915" t="s">
        <v>17099</v>
      </c>
      <c r="N5915">
        <v>1.530277777</v>
      </c>
      <c r="O5915">
        <v>0</v>
      </c>
      <c r="P5915">
        <v>113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172.921389</v>
      </c>
      <c r="W5915">
        <v>0</v>
      </c>
      <c r="X5915">
        <v>0</v>
      </c>
      <c r="Y5915">
        <v>0</v>
      </c>
      <c r="Z5915">
        <v>0</v>
      </c>
    </row>
    <row r="5916" spans="1:26" x14ac:dyDescent="0.25">
      <c r="A5916">
        <v>2183619</v>
      </c>
      <c r="B5916">
        <v>1</v>
      </c>
      <c r="C5916" t="s">
        <v>76</v>
      </c>
      <c r="D5916" t="s">
        <v>103</v>
      </c>
      <c r="E5916" t="s">
        <v>126</v>
      </c>
      <c r="F5916" t="s">
        <v>17100</v>
      </c>
      <c r="G5916" t="s">
        <v>128</v>
      </c>
      <c r="H5916" t="s">
        <v>46</v>
      </c>
      <c r="I5916" t="s">
        <v>129</v>
      </c>
      <c r="J5916" t="s">
        <v>130</v>
      </c>
      <c r="K5916" t="s">
        <v>131</v>
      </c>
      <c r="L5916" t="s">
        <v>17101</v>
      </c>
      <c r="M5916" t="s">
        <v>17102</v>
      </c>
      <c r="N5916">
        <v>1.426111111</v>
      </c>
      <c r="O5916">
        <v>0</v>
      </c>
      <c r="P5916">
        <v>0</v>
      </c>
      <c r="Q5916">
        <v>0</v>
      </c>
      <c r="R5916">
        <v>179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255.273889</v>
      </c>
      <c r="Y5916">
        <v>0</v>
      </c>
      <c r="Z5916">
        <v>0</v>
      </c>
    </row>
    <row r="5917" spans="1:26" x14ac:dyDescent="0.25">
      <c r="A5917">
        <v>2183614</v>
      </c>
      <c r="B5917">
        <v>1</v>
      </c>
      <c r="C5917" t="s">
        <v>76</v>
      </c>
      <c r="D5917" t="s">
        <v>107</v>
      </c>
      <c r="E5917" t="s">
        <v>126</v>
      </c>
      <c r="F5917" t="s">
        <v>17103</v>
      </c>
      <c r="G5917" t="s">
        <v>128</v>
      </c>
      <c r="H5917" t="s">
        <v>46</v>
      </c>
      <c r="I5917" t="s">
        <v>129</v>
      </c>
      <c r="J5917" t="s">
        <v>130</v>
      </c>
      <c r="K5917" t="s">
        <v>131</v>
      </c>
      <c r="L5917" t="s">
        <v>17104</v>
      </c>
      <c r="M5917" t="s">
        <v>17105</v>
      </c>
      <c r="N5917">
        <v>0.98722222199999998</v>
      </c>
      <c r="O5917">
        <v>0</v>
      </c>
      <c r="P5917">
        <v>23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22.706111</v>
      </c>
      <c r="W5917">
        <v>0</v>
      </c>
      <c r="X5917">
        <v>0</v>
      </c>
      <c r="Y5917">
        <v>0</v>
      </c>
      <c r="Z5917">
        <v>0</v>
      </c>
    </row>
    <row r="5918" spans="1:26" x14ac:dyDescent="0.25">
      <c r="A5918">
        <v>2183611</v>
      </c>
      <c r="B5918">
        <v>1</v>
      </c>
      <c r="C5918" t="s">
        <v>76</v>
      </c>
      <c r="D5918" t="s">
        <v>87</v>
      </c>
      <c r="E5918" t="s">
        <v>181</v>
      </c>
      <c r="F5918" t="s">
        <v>17106</v>
      </c>
      <c r="G5918" t="s">
        <v>287</v>
      </c>
      <c r="H5918" t="s">
        <v>46</v>
      </c>
      <c r="I5918" t="s">
        <v>129</v>
      </c>
      <c r="J5918" t="s">
        <v>130</v>
      </c>
      <c r="K5918" t="s">
        <v>131</v>
      </c>
      <c r="L5918" t="s">
        <v>17107</v>
      </c>
      <c r="M5918" t="s">
        <v>17108</v>
      </c>
      <c r="N5918">
        <v>1.633611111</v>
      </c>
      <c r="O5918">
        <v>0</v>
      </c>
      <c r="P5918">
        <v>0</v>
      </c>
      <c r="Q5918">
        <v>0</v>
      </c>
      <c r="R5918">
        <v>3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4.9008330000000004</v>
      </c>
      <c r="Y5918">
        <v>0</v>
      </c>
      <c r="Z5918">
        <v>0</v>
      </c>
    </row>
    <row r="5919" spans="1:26" x14ac:dyDescent="0.25">
      <c r="A5919">
        <v>2183624</v>
      </c>
      <c r="B5919">
        <v>1</v>
      </c>
      <c r="C5919" t="s">
        <v>76</v>
      </c>
      <c r="D5919" t="s">
        <v>96</v>
      </c>
      <c r="E5919" t="s">
        <v>126</v>
      </c>
      <c r="F5919" t="s">
        <v>17109</v>
      </c>
      <c r="G5919" t="s">
        <v>128</v>
      </c>
      <c r="H5919" t="s">
        <v>46</v>
      </c>
      <c r="I5919" t="s">
        <v>129</v>
      </c>
      <c r="J5919" t="s">
        <v>130</v>
      </c>
      <c r="K5919" t="s">
        <v>131</v>
      </c>
      <c r="L5919" t="s">
        <v>17110</v>
      </c>
      <c r="M5919" t="s">
        <v>17111</v>
      </c>
      <c r="N5919">
        <v>1.744444444</v>
      </c>
      <c r="O5919">
        <v>0</v>
      </c>
      <c r="P5919">
        <v>116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202.35555600000001</v>
      </c>
      <c r="W5919">
        <v>0</v>
      </c>
      <c r="X5919">
        <v>0</v>
      </c>
      <c r="Y5919">
        <v>0</v>
      </c>
      <c r="Z5919">
        <v>0</v>
      </c>
    </row>
    <row r="5920" spans="1:26" x14ac:dyDescent="0.25">
      <c r="A5920">
        <v>2183633</v>
      </c>
      <c r="B5920">
        <v>1</v>
      </c>
      <c r="C5920" t="s">
        <v>76</v>
      </c>
      <c r="D5920" t="s">
        <v>101</v>
      </c>
      <c r="E5920" t="s">
        <v>126</v>
      </c>
      <c r="F5920" t="s">
        <v>17112</v>
      </c>
      <c r="G5920" t="s">
        <v>128</v>
      </c>
      <c r="H5920" t="s">
        <v>46</v>
      </c>
      <c r="I5920" t="s">
        <v>129</v>
      </c>
      <c r="J5920" t="s">
        <v>130</v>
      </c>
      <c r="K5920" t="s">
        <v>131</v>
      </c>
      <c r="L5920" t="s">
        <v>17113</v>
      </c>
      <c r="M5920" t="s">
        <v>17114</v>
      </c>
      <c r="N5920">
        <v>1.8677777769999999</v>
      </c>
      <c r="O5920">
        <v>0</v>
      </c>
      <c r="P5920">
        <v>122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227.868889</v>
      </c>
      <c r="W5920">
        <v>0</v>
      </c>
      <c r="X5920">
        <v>0</v>
      </c>
      <c r="Y5920">
        <v>0</v>
      </c>
      <c r="Z5920">
        <v>0</v>
      </c>
    </row>
    <row r="5921" spans="1:26" x14ac:dyDescent="0.25">
      <c r="A5921">
        <v>2183623</v>
      </c>
      <c r="B5921">
        <v>1</v>
      </c>
      <c r="C5921" t="s">
        <v>76</v>
      </c>
      <c r="D5921" t="s">
        <v>84</v>
      </c>
      <c r="E5921" t="s">
        <v>181</v>
      </c>
      <c r="F5921" t="s">
        <v>16096</v>
      </c>
      <c r="G5921" t="s">
        <v>128</v>
      </c>
      <c r="H5921" t="s">
        <v>46</v>
      </c>
      <c r="I5921" t="s">
        <v>129</v>
      </c>
      <c r="J5921" t="s">
        <v>130</v>
      </c>
      <c r="K5921" t="s">
        <v>131</v>
      </c>
      <c r="L5921" t="s">
        <v>17115</v>
      </c>
      <c r="M5921" t="s">
        <v>17116</v>
      </c>
      <c r="N5921">
        <v>1.3944444439999999</v>
      </c>
      <c r="O5921">
        <v>0</v>
      </c>
      <c r="P5921">
        <v>60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83.666667000000004</v>
      </c>
      <c r="W5921">
        <v>0</v>
      </c>
      <c r="X5921">
        <v>0</v>
      </c>
      <c r="Y5921">
        <v>0</v>
      </c>
      <c r="Z5921">
        <v>0</v>
      </c>
    </row>
    <row r="5922" spans="1:26" x14ac:dyDescent="0.25">
      <c r="A5922">
        <v>2183621</v>
      </c>
      <c r="B5922">
        <v>1</v>
      </c>
      <c r="C5922" t="s">
        <v>76</v>
      </c>
      <c r="D5922" t="s">
        <v>89</v>
      </c>
      <c r="E5922" t="s">
        <v>186</v>
      </c>
      <c r="F5922" t="s">
        <v>12153</v>
      </c>
      <c r="G5922" t="s">
        <v>136</v>
      </c>
      <c r="H5922" t="s">
        <v>47</v>
      </c>
      <c r="I5922" t="s">
        <v>129</v>
      </c>
      <c r="J5922" t="s">
        <v>130</v>
      </c>
      <c r="K5922" t="s">
        <v>131</v>
      </c>
      <c r="L5922" t="s">
        <v>17117</v>
      </c>
      <c r="M5922" t="s">
        <v>17118</v>
      </c>
      <c r="N5922">
        <v>0.22805555499999999</v>
      </c>
      <c r="O5922">
        <v>18</v>
      </c>
      <c r="P5922">
        <v>193</v>
      </c>
      <c r="Q5922">
        <v>0</v>
      </c>
      <c r="R5922">
        <v>0</v>
      </c>
      <c r="S5922">
        <v>0</v>
      </c>
      <c r="T5922">
        <v>0</v>
      </c>
      <c r="U5922">
        <v>4.1050000000000004</v>
      </c>
      <c r="V5922">
        <v>44.014721999999999</v>
      </c>
      <c r="W5922">
        <v>0</v>
      </c>
      <c r="X5922">
        <v>0</v>
      </c>
      <c r="Y5922">
        <v>0</v>
      </c>
      <c r="Z5922">
        <v>0</v>
      </c>
    </row>
    <row r="5923" spans="1:26" x14ac:dyDescent="0.25">
      <c r="A5923">
        <v>2183622</v>
      </c>
      <c r="B5923">
        <v>1</v>
      </c>
      <c r="C5923" t="s">
        <v>76</v>
      </c>
      <c r="D5923" t="s">
        <v>93</v>
      </c>
      <c r="E5923" t="s">
        <v>126</v>
      </c>
      <c r="F5923" t="s">
        <v>16299</v>
      </c>
      <c r="G5923" t="s">
        <v>128</v>
      </c>
      <c r="H5923" t="s">
        <v>46</v>
      </c>
      <c r="I5923" t="s">
        <v>129</v>
      </c>
      <c r="J5923" t="s">
        <v>130</v>
      </c>
      <c r="K5923" t="s">
        <v>131</v>
      </c>
      <c r="L5923" t="s">
        <v>17119</v>
      </c>
      <c r="M5923" t="s">
        <v>17120</v>
      </c>
      <c r="N5923">
        <v>0.65555555499999996</v>
      </c>
      <c r="O5923">
        <v>0</v>
      </c>
      <c r="P5923">
        <v>176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115.37777800000001</v>
      </c>
      <c r="W5923">
        <v>0</v>
      </c>
      <c r="X5923">
        <v>0</v>
      </c>
      <c r="Y5923">
        <v>0</v>
      </c>
      <c r="Z5923">
        <v>0</v>
      </c>
    </row>
    <row r="5924" spans="1:26" x14ac:dyDescent="0.25">
      <c r="A5924">
        <v>2183625</v>
      </c>
      <c r="B5924">
        <v>1</v>
      </c>
      <c r="C5924" t="s">
        <v>76</v>
      </c>
      <c r="D5924" t="s">
        <v>78</v>
      </c>
      <c r="E5924" t="s">
        <v>143</v>
      </c>
      <c r="F5924" t="s">
        <v>17121</v>
      </c>
      <c r="G5924" t="s">
        <v>145</v>
      </c>
      <c r="H5924" t="s">
        <v>47</v>
      </c>
      <c r="I5924" t="s">
        <v>129</v>
      </c>
      <c r="J5924" t="s">
        <v>130</v>
      </c>
      <c r="K5924" t="s">
        <v>131</v>
      </c>
      <c r="L5924" t="s">
        <v>17122</v>
      </c>
      <c r="M5924" t="s">
        <v>17123</v>
      </c>
      <c r="N5924">
        <v>0.60527777699999996</v>
      </c>
      <c r="O5924">
        <v>1</v>
      </c>
      <c r="P5924">
        <v>323</v>
      </c>
      <c r="Q5924">
        <v>0</v>
      </c>
      <c r="R5924">
        <v>0</v>
      </c>
      <c r="S5924">
        <v>0</v>
      </c>
      <c r="T5924">
        <v>0</v>
      </c>
      <c r="U5924">
        <v>0.60527799999999998</v>
      </c>
      <c r="V5924">
        <v>195.50472199999999</v>
      </c>
      <c r="W5924">
        <v>0</v>
      </c>
      <c r="X5924">
        <v>0</v>
      </c>
      <c r="Y5924">
        <v>0</v>
      </c>
      <c r="Z5924">
        <v>0</v>
      </c>
    </row>
    <row r="5925" spans="1:26" x14ac:dyDescent="0.25">
      <c r="A5925">
        <v>2183635</v>
      </c>
      <c r="B5925">
        <v>1</v>
      </c>
      <c r="C5925" t="s">
        <v>77</v>
      </c>
      <c r="D5925" t="s">
        <v>116</v>
      </c>
      <c r="E5925" t="s">
        <v>126</v>
      </c>
      <c r="F5925" t="s">
        <v>16365</v>
      </c>
      <c r="G5925" t="s">
        <v>128</v>
      </c>
      <c r="H5925" t="s">
        <v>46</v>
      </c>
      <c r="I5925" t="s">
        <v>129</v>
      </c>
      <c r="J5925" t="s">
        <v>130</v>
      </c>
      <c r="K5925" t="s">
        <v>131</v>
      </c>
      <c r="L5925" t="s">
        <v>17124</v>
      </c>
      <c r="M5925" t="s">
        <v>17125</v>
      </c>
      <c r="N5925">
        <v>1.0561111110000001</v>
      </c>
      <c r="O5925">
        <v>0</v>
      </c>
      <c r="P5925">
        <v>62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65.478888999999995</v>
      </c>
      <c r="W5925">
        <v>0</v>
      </c>
      <c r="X5925">
        <v>0</v>
      </c>
      <c r="Y5925">
        <v>0</v>
      </c>
      <c r="Z5925">
        <v>0</v>
      </c>
    </row>
    <row r="5926" spans="1:26" x14ac:dyDescent="0.25">
      <c r="A5926">
        <v>2183638</v>
      </c>
      <c r="B5926">
        <v>1</v>
      </c>
      <c r="C5926" t="s">
        <v>76</v>
      </c>
      <c r="D5926" t="s">
        <v>78</v>
      </c>
      <c r="E5926" t="s">
        <v>126</v>
      </c>
      <c r="F5926" t="s">
        <v>17126</v>
      </c>
      <c r="G5926" t="s">
        <v>128</v>
      </c>
      <c r="H5926" t="s">
        <v>46</v>
      </c>
      <c r="I5926" t="s">
        <v>129</v>
      </c>
      <c r="J5926" t="s">
        <v>130</v>
      </c>
      <c r="K5926" t="s">
        <v>131</v>
      </c>
      <c r="L5926" t="s">
        <v>17127</v>
      </c>
      <c r="M5926" t="s">
        <v>17128</v>
      </c>
      <c r="N5926">
        <v>0.88888888799999999</v>
      </c>
      <c r="O5926">
        <v>0</v>
      </c>
      <c r="P5926">
        <v>114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101.333333</v>
      </c>
      <c r="W5926">
        <v>0</v>
      </c>
      <c r="X5926">
        <v>0</v>
      </c>
      <c r="Y5926">
        <v>0</v>
      </c>
      <c r="Z5926">
        <v>0</v>
      </c>
    </row>
    <row r="5927" spans="1:26" x14ac:dyDescent="0.25">
      <c r="A5927">
        <v>2183639</v>
      </c>
      <c r="B5927">
        <v>1</v>
      </c>
      <c r="C5927" t="s">
        <v>76</v>
      </c>
      <c r="D5927" t="s">
        <v>92</v>
      </c>
      <c r="E5927" t="s">
        <v>186</v>
      </c>
      <c r="F5927" t="s">
        <v>17129</v>
      </c>
      <c r="G5927" t="s">
        <v>136</v>
      </c>
      <c r="H5927" t="s">
        <v>47</v>
      </c>
      <c r="I5927" t="s">
        <v>129</v>
      </c>
      <c r="J5927" t="s">
        <v>130</v>
      </c>
      <c r="K5927" t="s">
        <v>131</v>
      </c>
      <c r="L5927" t="s">
        <v>17130</v>
      </c>
      <c r="M5927" t="s">
        <v>17131</v>
      </c>
      <c r="N5927">
        <v>0.20722222200000001</v>
      </c>
      <c r="O5927">
        <v>0</v>
      </c>
      <c r="P5927">
        <v>0</v>
      </c>
      <c r="Q5927">
        <v>11</v>
      </c>
      <c r="R5927">
        <v>2503</v>
      </c>
      <c r="S5927">
        <v>0</v>
      </c>
      <c r="T5927">
        <v>0</v>
      </c>
      <c r="U5927">
        <v>0</v>
      </c>
      <c r="V5927">
        <v>0</v>
      </c>
      <c r="W5927">
        <v>2.2794439999999998</v>
      </c>
      <c r="X5927">
        <v>518.67722200000003</v>
      </c>
      <c r="Y5927">
        <v>0</v>
      </c>
      <c r="Z5927">
        <v>0</v>
      </c>
    </row>
    <row r="5928" spans="1:26" x14ac:dyDescent="0.25">
      <c r="A5928">
        <v>2183643</v>
      </c>
      <c r="B5928">
        <v>1</v>
      </c>
      <c r="C5928" t="s">
        <v>76</v>
      </c>
      <c r="D5928" t="s">
        <v>78</v>
      </c>
      <c r="E5928" t="s">
        <v>126</v>
      </c>
      <c r="F5928" t="s">
        <v>17132</v>
      </c>
      <c r="G5928" t="s">
        <v>128</v>
      </c>
      <c r="H5928" t="s">
        <v>46</v>
      </c>
      <c r="I5928" t="s">
        <v>129</v>
      </c>
      <c r="J5928" t="s">
        <v>130</v>
      </c>
      <c r="K5928" t="s">
        <v>131</v>
      </c>
      <c r="L5928" t="s">
        <v>17133</v>
      </c>
      <c r="M5928" t="s">
        <v>17134</v>
      </c>
      <c r="N5928">
        <v>0.80916666599999998</v>
      </c>
      <c r="O5928">
        <v>0</v>
      </c>
      <c r="P5928">
        <v>129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104.38249999999999</v>
      </c>
      <c r="W5928">
        <v>0</v>
      </c>
      <c r="X5928">
        <v>0</v>
      </c>
      <c r="Y5928">
        <v>0</v>
      </c>
      <c r="Z5928">
        <v>0</v>
      </c>
    </row>
    <row r="5929" spans="1:26" x14ac:dyDescent="0.25">
      <c r="A5929">
        <v>2183642</v>
      </c>
      <c r="B5929">
        <v>1</v>
      </c>
      <c r="C5929" t="s">
        <v>76</v>
      </c>
      <c r="D5929" t="s">
        <v>107</v>
      </c>
      <c r="E5929" t="s">
        <v>126</v>
      </c>
      <c r="F5929" t="s">
        <v>17135</v>
      </c>
      <c r="G5929" t="s">
        <v>128</v>
      </c>
      <c r="H5929" t="s">
        <v>46</v>
      </c>
      <c r="I5929" t="s">
        <v>129</v>
      </c>
      <c r="J5929" t="s">
        <v>130</v>
      </c>
      <c r="K5929" t="s">
        <v>131</v>
      </c>
      <c r="L5929" t="s">
        <v>17136</v>
      </c>
      <c r="M5929" t="s">
        <v>17137</v>
      </c>
      <c r="N5929">
        <v>0.68083333300000004</v>
      </c>
      <c r="O5929">
        <v>0</v>
      </c>
      <c r="P5929">
        <v>13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8.8508329999999997</v>
      </c>
      <c r="W5929">
        <v>0</v>
      </c>
      <c r="X5929">
        <v>0</v>
      </c>
      <c r="Y5929">
        <v>0</v>
      </c>
      <c r="Z5929">
        <v>0</v>
      </c>
    </row>
    <row r="5930" spans="1:26" x14ac:dyDescent="0.25">
      <c r="A5930">
        <v>2183645</v>
      </c>
      <c r="B5930">
        <v>1</v>
      </c>
      <c r="C5930" t="s">
        <v>76</v>
      </c>
      <c r="D5930" t="s">
        <v>97</v>
      </c>
      <c r="E5930" t="s">
        <v>126</v>
      </c>
      <c r="F5930" t="s">
        <v>17138</v>
      </c>
      <c r="G5930" t="s">
        <v>128</v>
      </c>
      <c r="H5930" t="s">
        <v>46</v>
      </c>
      <c r="I5930" t="s">
        <v>129</v>
      </c>
      <c r="J5930" t="s">
        <v>130</v>
      </c>
      <c r="K5930" t="s">
        <v>131</v>
      </c>
      <c r="L5930" t="s">
        <v>17139</v>
      </c>
      <c r="M5930" t="s">
        <v>17140</v>
      </c>
      <c r="N5930">
        <v>0.48111111099999998</v>
      </c>
      <c r="O5930">
        <v>0</v>
      </c>
      <c r="P5930">
        <v>192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92.373333000000002</v>
      </c>
      <c r="W5930">
        <v>0</v>
      </c>
      <c r="X5930">
        <v>0</v>
      </c>
      <c r="Y5930">
        <v>0</v>
      </c>
      <c r="Z5930">
        <v>0</v>
      </c>
    </row>
    <row r="5931" spans="1:26" x14ac:dyDescent="0.25">
      <c r="A5931">
        <v>2183668</v>
      </c>
      <c r="B5931">
        <v>1</v>
      </c>
      <c r="C5931" t="s">
        <v>76</v>
      </c>
      <c r="D5931" t="s">
        <v>99</v>
      </c>
      <c r="E5931" t="s">
        <v>126</v>
      </c>
      <c r="F5931" t="s">
        <v>17141</v>
      </c>
      <c r="G5931" t="s">
        <v>128</v>
      </c>
      <c r="H5931" t="s">
        <v>46</v>
      </c>
      <c r="I5931" t="s">
        <v>129</v>
      </c>
      <c r="J5931" t="s">
        <v>130</v>
      </c>
      <c r="K5931" t="s">
        <v>131</v>
      </c>
      <c r="L5931" t="s">
        <v>17142</v>
      </c>
      <c r="M5931" t="s">
        <v>17143</v>
      </c>
      <c r="N5931">
        <v>1.524444444</v>
      </c>
      <c r="O5931">
        <v>0</v>
      </c>
      <c r="P5931">
        <v>111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169.21333300000001</v>
      </c>
      <c r="W5931">
        <v>0</v>
      </c>
      <c r="X5931">
        <v>0</v>
      </c>
      <c r="Y5931">
        <v>0</v>
      </c>
      <c r="Z5931">
        <v>0</v>
      </c>
    </row>
    <row r="5932" spans="1:26" x14ac:dyDescent="0.25">
      <c r="A5932">
        <v>2183651</v>
      </c>
      <c r="B5932">
        <v>1</v>
      </c>
      <c r="C5932" t="s">
        <v>76</v>
      </c>
      <c r="D5932" t="s">
        <v>101</v>
      </c>
      <c r="E5932" t="s">
        <v>126</v>
      </c>
      <c r="F5932" t="s">
        <v>17097</v>
      </c>
      <c r="G5932" t="s">
        <v>128</v>
      </c>
      <c r="H5932" t="s">
        <v>46</v>
      </c>
      <c r="I5932" t="s">
        <v>129</v>
      </c>
      <c r="J5932" t="s">
        <v>130</v>
      </c>
      <c r="K5932" t="s">
        <v>131</v>
      </c>
      <c r="L5932" t="s">
        <v>17144</v>
      </c>
      <c r="M5932" t="s">
        <v>17145</v>
      </c>
      <c r="N5932">
        <v>0.92333333299999998</v>
      </c>
      <c r="O5932">
        <v>0</v>
      </c>
      <c r="P5932">
        <v>113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104.33666700000001</v>
      </c>
      <c r="W5932">
        <v>0</v>
      </c>
      <c r="X5932">
        <v>0</v>
      </c>
      <c r="Y5932">
        <v>0</v>
      </c>
      <c r="Z5932">
        <v>0</v>
      </c>
    </row>
    <row r="5933" spans="1:26" x14ac:dyDescent="0.25">
      <c r="A5933">
        <v>2183657</v>
      </c>
      <c r="B5933">
        <v>1</v>
      </c>
      <c r="C5933" t="s">
        <v>76</v>
      </c>
      <c r="D5933" t="s">
        <v>96</v>
      </c>
      <c r="E5933" t="s">
        <v>181</v>
      </c>
      <c r="F5933" t="s">
        <v>17146</v>
      </c>
      <c r="G5933" t="s">
        <v>183</v>
      </c>
      <c r="H5933" t="s">
        <v>46</v>
      </c>
      <c r="I5933" t="s">
        <v>129</v>
      </c>
      <c r="J5933" t="s">
        <v>130</v>
      </c>
      <c r="K5933" t="s">
        <v>131</v>
      </c>
      <c r="L5933" t="s">
        <v>17147</v>
      </c>
      <c r="M5933" t="s">
        <v>17148</v>
      </c>
      <c r="N5933">
        <v>1.1372222219999999</v>
      </c>
      <c r="O5933">
        <v>0</v>
      </c>
      <c r="P5933">
        <v>5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5.6861110000000004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2183654</v>
      </c>
      <c r="B5934">
        <v>1</v>
      </c>
      <c r="C5934" t="s">
        <v>76</v>
      </c>
      <c r="D5934" t="s">
        <v>84</v>
      </c>
      <c r="E5934" t="s">
        <v>126</v>
      </c>
      <c r="F5934" t="s">
        <v>15851</v>
      </c>
      <c r="G5934" t="s">
        <v>269</v>
      </c>
      <c r="H5934" t="s">
        <v>46</v>
      </c>
      <c r="I5934" t="s">
        <v>129</v>
      </c>
      <c r="J5934" t="s">
        <v>130</v>
      </c>
      <c r="K5934" t="s">
        <v>131</v>
      </c>
      <c r="L5934" t="s">
        <v>17149</v>
      </c>
      <c r="M5934" t="s">
        <v>17150</v>
      </c>
      <c r="N5934">
        <v>6.4647222219999998</v>
      </c>
      <c r="O5934">
        <v>0</v>
      </c>
      <c r="P5934">
        <v>25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161.618056</v>
      </c>
      <c r="W5934">
        <v>0</v>
      </c>
      <c r="X5934">
        <v>0</v>
      </c>
      <c r="Y5934">
        <v>0</v>
      </c>
      <c r="Z5934">
        <v>0</v>
      </c>
    </row>
    <row r="5935" spans="1:26" x14ac:dyDescent="0.25">
      <c r="A5935">
        <v>2183659</v>
      </c>
      <c r="B5935">
        <v>1</v>
      </c>
      <c r="C5935" t="s">
        <v>77</v>
      </c>
      <c r="D5935" t="s">
        <v>108</v>
      </c>
      <c r="E5935" t="s">
        <v>181</v>
      </c>
      <c r="F5935" t="s">
        <v>17151</v>
      </c>
      <c r="G5935" t="s">
        <v>194</v>
      </c>
      <c r="H5935" t="s">
        <v>46</v>
      </c>
      <c r="I5935" t="s">
        <v>129</v>
      </c>
      <c r="J5935" t="s">
        <v>130</v>
      </c>
      <c r="K5935" t="s">
        <v>131</v>
      </c>
      <c r="L5935" t="s">
        <v>17152</v>
      </c>
      <c r="M5935" t="s">
        <v>17153</v>
      </c>
      <c r="N5935">
        <v>1.9450000000000001</v>
      </c>
      <c r="O5935">
        <v>1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1.9450000000000001</v>
      </c>
      <c r="V5935">
        <v>0</v>
      </c>
      <c r="W5935">
        <v>0</v>
      </c>
      <c r="X5935">
        <v>0</v>
      </c>
      <c r="Y5935">
        <v>0</v>
      </c>
      <c r="Z5935">
        <v>0</v>
      </c>
    </row>
    <row r="5936" spans="1:26" x14ac:dyDescent="0.25">
      <c r="A5936">
        <v>2183664</v>
      </c>
      <c r="B5936">
        <v>1</v>
      </c>
      <c r="C5936" t="s">
        <v>77</v>
      </c>
      <c r="D5936" t="s">
        <v>124</v>
      </c>
      <c r="E5936" t="s">
        <v>181</v>
      </c>
      <c r="F5936" t="s">
        <v>17154</v>
      </c>
      <c r="G5936" t="s">
        <v>194</v>
      </c>
      <c r="H5936" t="s">
        <v>46</v>
      </c>
      <c r="I5936" t="s">
        <v>129</v>
      </c>
      <c r="J5936" t="s">
        <v>130</v>
      </c>
      <c r="K5936" t="s">
        <v>131</v>
      </c>
      <c r="L5936" t="s">
        <v>17155</v>
      </c>
      <c r="M5936" t="s">
        <v>17156</v>
      </c>
      <c r="N5936">
        <v>0.76944444400000001</v>
      </c>
      <c r="O5936">
        <v>0</v>
      </c>
      <c r="P5936">
        <v>2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1.538889</v>
      </c>
      <c r="W5936">
        <v>0</v>
      </c>
      <c r="X5936">
        <v>0</v>
      </c>
      <c r="Y5936">
        <v>0</v>
      </c>
      <c r="Z5936">
        <v>0</v>
      </c>
    </row>
    <row r="5937" spans="1:26" x14ac:dyDescent="0.25">
      <c r="A5937">
        <v>2183662</v>
      </c>
      <c r="B5937">
        <v>1</v>
      </c>
      <c r="C5937" t="s">
        <v>76</v>
      </c>
      <c r="D5937" t="s">
        <v>101</v>
      </c>
      <c r="E5937" t="s">
        <v>181</v>
      </c>
      <c r="F5937" t="s">
        <v>16351</v>
      </c>
      <c r="G5937" t="s">
        <v>287</v>
      </c>
      <c r="H5937" t="s">
        <v>46</v>
      </c>
      <c r="I5937" t="s">
        <v>129</v>
      </c>
      <c r="J5937" t="s">
        <v>130</v>
      </c>
      <c r="K5937" t="s">
        <v>131</v>
      </c>
      <c r="L5937" t="s">
        <v>17157</v>
      </c>
      <c r="M5937" t="s">
        <v>17158</v>
      </c>
      <c r="N5937">
        <v>1.2452777770000001</v>
      </c>
      <c r="O5937">
        <v>0</v>
      </c>
      <c r="P5937">
        <v>80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99.622221999999994</v>
      </c>
      <c r="W5937">
        <v>0</v>
      </c>
      <c r="X5937">
        <v>0</v>
      </c>
      <c r="Y5937">
        <v>0</v>
      </c>
      <c r="Z5937">
        <v>0</v>
      </c>
    </row>
    <row r="5938" spans="1:26" x14ac:dyDescent="0.25">
      <c r="A5938">
        <v>2183661</v>
      </c>
      <c r="B5938">
        <v>1</v>
      </c>
      <c r="C5938" t="s">
        <v>77</v>
      </c>
      <c r="D5938" t="s">
        <v>114</v>
      </c>
      <c r="E5938" t="s">
        <v>161</v>
      </c>
      <c r="F5938" t="s">
        <v>17159</v>
      </c>
      <c r="G5938" t="s">
        <v>402</v>
      </c>
      <c r="H5938" t="s">
        <v>46</v>
      </c>
      <c r="I5938" t="s">
        <v>129</v>
      </c>
      <c r="J5938" t="s">
        <v>130</v>
      </c>
      <c r="K5938" t="s">
        <v>131</v>
      </c>
      <c r="L5938" t="s">
        <v>17160</v>
      </c>
      <c r="M5938" t="s">
        <v>17161</v>
      </c>
      <c r="N5938">
        <v>0.35333333300000003</v>
      </c>
      <c r="O5938">
        <v>1</v>
      </c>
      <c r="P5938">
        <v>312</v>
      </c>
      <c r="Q5938">
        <v>0</v>
      </c>
      <c r="R5938">
        <v>0</v>
      </c>
      <c r="S5938">
        <v>0</v>
      </c>
      <c r="T5938">
        <v>0</v>
      </c>
      <c r="U5938">
        <v>0.35333300000000001</v>
      </c>
      <c r="V5938">
        <v>110.24</v>
      </c>
      <c r="W5938">
        <v>0</v>
      </c>
      <c r="X5938">
        <v>0</v>
      </c>
      <c r="Y5938">
        <v>0</v>
      </c>
      <c r="Z5938">
        <v>0</v>
      </c>
    </row>
    <row r="5939" spans="1:26" x14ac:dyDescent="0.25">
      <c r="A5939">
        <v>2183665</v>
      </c>
      <c r="B5939">
        <v>1</v>
      </c>
      <c r="C5939" t="s">
        <v>77</v>
      </c>
      <c r="D5939" t="s">
        <v>109</v>
      </c>
      <c r="E5939" t="s">
        <v>126</v>
      </c>
      <c r="F5939" t="s">
        <v>17023</v>
      </c>
      <c r="G5939" t="s">
        <v>128</v>
      </c>
      <c r="H5939" t="s">
        <v>46</v>
      </c>
      <c r="I5939" t="s">
        <v>129</v>
      </c>
      <c r="J5939" t="s">
        <v>130</v>
      </c>
      <c r="K5939" t="s">
        <v>131</v>
      </c>
      <c r="L5939" t="s">
        <v>17162</v>
      </c>
      <c r="M5939" t="s">
        <v>17163</v>
      </c>
      <c r="N5939">
        <v>0.49583333299999999</v>
      </c>
      <c r="O5939">
        <v>0</v>
      </c>
      <c r="P5939">
        <v>13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6.4458330000000004</v>
      </c>
      <c r="W5939">
        <v>0</v>
      </c>
      <c r="X5939">
        <v>0</v>
      </c>
      <c r="Y5939">
        <v>0</v>
      </c>
      <c r="Z5939">
        <v>0</v>
      </c>
    </row>
    <row r="5940" spans="1:26" x14ac:dyDescent="0.25">
      <c r="A5940">
        <v>2183670</v>
      </c>
      <c r="B5940">
        <v>1</v>
      </c>
      <c r="C5940" t="s">
        <v>76</v>
      </c>
      <c r="D5940" t="s">
        <v>97</v>
      </c>
      <c r="E5940" t="s">
        <v>126</v>
      </c>
      <c r="F5940" t="s">
        <v>17164</v>
      </c>
      <c r="G5940" t="s">
        <v>128</v>
      </c>
      <c r="H5940" t="s">
        <v>46</v>
      </c>
      <c r="I5940" t="s">
        <v>129</v>
      </c>
      <c r="J5940" t="s">
        <v>130</v>
      </c>
      <c r="K5940" t="s">
        <v>131</v>
      </c>
      <c r="L5940" t="s">
        <v>17165</v>
      </c>
      <c r="M5940" t="s">
        <v>17166</v>
      </c>
      <c r="N5940">
        <v>1.510277777</v>
      </c>
      <c r="O5940">
        <v>0</v>
      </c>
      <c r="P5940">
        <v>6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9.0616669999999999</v>
      </c>
      <c r="W5940">
        <v>0</v>
      </c>
      <c r="X5940">
        <v>0</v>
      </c>
      <c r="Y5940">
        <v>0</v>
      </c>
      <c r="Z5940">
        <v>0</v>
      </c>
    </row>
    <row r="5941" spans="1:26" x14ac:dyDescent="0.25">
      <c r="A5941">
        <v>2183667</v>
      </c>
      <c r="B5941">
        <v>1</v>
      </c>
      <c r="C5941" t="s">
        <v>76</v>
      </c>
      <c r="D5941" t="s">
        <v>101</v>
      </c>
      <c r="E5941" t="s">
        <v>126</v>
      </c>
      <c r="F5941" t="s">
        <v>17097</v>
      </c>
      <c r="G5941" t="s">
        <v>269</v>
      </c>
      <c r="H5941" t="s">
        <v>46</v>
      </c>
      <c r="I5941" t="s">
        <v>129</v>
      </c>
      <c r="J5941" t="s">
        <v>130</v>
      </c>
      <c r="K5941" t="s">
        <v>131</v>
      </c>
      <c r="L5941" t="s">
        <v>17167</v>
      </c>
      <c r="M5941" t="s">
        <v>17168</v>
      </c>
      <c r="N5941">
        <v>7.8730555549999997</v>
      </c>
      <c r="O5941">
        <v>0</v>
      </c>
      <c r="P5941">
        <v>113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889.65527799999995</v>
      </c>
      <c r="W5941">
        <v>0</v>
      </c>
      <c r="X5941">
        <v>0</v>
      </c>
      <c r="Y5941">
        <v>0</v>
      </c>
      <c r="Z5941">
        <v>0</v>
      </c>
    </row>
    <row r="5942" spans="1:26" x14ac:dyDescent="0.25">
      <c r="A5942">
        <v>2183671</v>
      </c>
      <c r="B5942">
        <v>1</v>
      </c>
      <c r="C5942" t="s">
        <v>77</v>
      </c>
      <c r="D5942" t="s">
        <v>124</v>
      </c>
      <c r="E5942" t="s">
        <v>181</v>
      </c>
      <c r="F5942" t="s">
        <v>17169</v>
      </c>
      <c r="G5942" t="s">
        <v>194</v>
      </c>
      <c r="H5942" t="s">
        <v>46</v>
      </c>
      <c r="I5942" t="s">
        <v>129</v>
      </c>
      <c r="J5942" t="s">
        <v>130</v>
      </c>
      <c r="K5942" t="s">
        <v>131</v>
      </c>
      <c r="L5942" t="s">
        <v>17170</v>
      </c>
      <c r="M5942" t="s">
        <v>17171</v>
      </c>
      <c r="N5942">
        <v>1.291388888</v>
      </c>
      <c r="O5942">
        <v>0</v>
      </c>
      <c r="P5942">
        <v>1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1.2913889999999999</v>
      </c>
      <c r="W5942">
        <v>0</v>
      </c>
      <c r="X5942">
        <v>0</v>
      </c>
      <c r="Y5942">
        <v>0</v>
      </c>
      <c r="Z5942">
        <v>0</v>
      </c>
    </row>
    <row r="5943" spans="1:26" x14ac:dyDescent="0.25">
      <c r="A5943">
        <v>2183674</v>
      </c>
      <c r="B5943">
        <v>1</v>
      </c>
      <c r="C5943" t="s">
        <v>76</v>
      </c>
      <c r="D5943" t="s">
        <v>78</v>
      </c>
      <c r="E5943" t="s">
        <v>181</v>
      </c>
      <c r="F5943" t="s">
        <v>17172</v>
      </c>
      <c r="G5943" t="s">
        <v>194</v>
      </c>
      <c r="H5943" t="s">
        <v>46</v>
      </c>
      <c r="I5943" t="s">
        <v>129</v>
      </c>
      <c r="J5943" t="s">
        <v>130</v>
      </c>
      <c r="K5943" t="s">
        <v>131</v>
      </c>
      <c r="L5943" t="s">
        <v>17173</v>
      </c>
      <c r="M5943" t="s">
        <v>17174</v>
      </c>
      <c r="N5943">
        <v>2.2394444440000001</v>
      </c>
      <c r="O5943">
        <v>0</v>
      </c>
      <c r="P5943">
        <v>2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4.4788889999999997</v>
      </c>
      <c r="W5943">
        <v>0</v>
      </c>
      <c r="X5943">
        <v>0</v>
      </c>
      <c r="Y5943">
        <v>0</v>
      </c>
      <c r="Z5943">
        <v>0</v>
      </c>
    </row>
    <row r="5944" spans="1:26" x14ac:dyDescent="0.25">
      <c r="A5944">
        <v>2183676</v>
      </c>
      <c r="B5944">
        <v>1</v>
      </c>
      <c r="C5944" t="s">
        <v>76</v>
      </c>
      <c r="D5944" t="s">
        <v>79</v>
      </c>
      <c r="E5944" t="s">
        <v>126</v>
      </c>
      <c r="F5944" t="s">
        <v>6377</v>
      </c>
      <c r="G5944" t="s">
        <v>128</v>
      </c>
      <c r="H5944" t="s">
        <v>46</v>
      </c>
      <c r="I5944" t="s">
        <v>129</v>
      </c>
      <c r="J5944" t="s">
        <v>130</v>
      </c>
      <c r="K5944" t="s">
        <v>131</v>
      </c>
      <c r="L5944" t="s">
        <v>17175</v>
      </c>
      <c r="M5944" t="s">
        <v>17176</v>
      </c>
      <c r="N5944">
        <v>1.393611111</v>
      </c>
      <c r="O5944">
        <v>0</v>
      </c>
      <c r="P5944">
        <v>276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384.63666699999999</v>
      </c>
      <c r="W5944">
        <v>0</v>
      </c>
      <c r="X5944">
        <v>0</v>
      </c>
      <c r="Y5944">
        <v>0</v>
      </c>
      <c r="Z5944">
        <v>0</v>
      </c>
    </row>
    <row r="5945" spans="1:26" x14ac:dyDescent="0.25">
      <c r="A5945">
        <v>2183679</v>
      </c>
      <c r="B5945">
        <v>1</v>
      </c>
      <c r="C5945" t="s">
        <v>76</v>
      </c>
      <c r="D5945" t="s">
        <v>78</v>
      </c>
      <c r="E5945" t="s">
        <v>143</v>
      </c>
      <c r="F5945" t="s">
        <v>17177</v>
      </c>
      <c r="G5945" t="s">
        <v>145</v>
      </c>
      <c r="H5945" t="s">
        <v>47</v>
      </c>
      <c r="I5945" t="s">
        <v>129</v>
      </c>
      <c r="J5945" t="s">
        <v>130</v>
      </c>
      <c r="K5945" t="s">
        <v>131</v>
      </c>
      <c r="L5945" t="s">
        <v>17178</v>
      </c>
      <c r="M5945" t="s">
        <v>17179</v>
      </c>
      <c r="N5945">
        <v>2.829722222</v>
      </c>
      <c r="O5945">
        <v>1</v>
      </c>
      <c r="P5945">
        <v>275</v>
      </c>
      <c r="Q5945">
        <v>0</v>
      </c>
      <c r="R5945">
        <v>0</v>
      </c>
      <c r="S5945">
        <v>0</v>
      </c>
      <c r="T5945">
        <v>0</v>
      </c>
      <c r="U5945">
        <v>2.8297219999999998</v>
      </c>
      <c r="V5945">
        <v>778.17361100000005</v>
      </c>
      <c r="W5945">
        <v>0</v>
      </c>
      <c r="X5945">
        <v>0</v>
      </c>
      <c r="Y5945">
        <v>0</v>
      </c>
      <c r="Z5945">
        <v>0</v>
      </c>
    </row>
    <row r="5946" spans="1:26" x14ac:dyDescent="0.25">
      <c r="A5946">
        <v>2183682</v>
      </c>
      <c r="B5946">
        <v>1</v>
      </c>
      <c r="C5946" t="s">
        <v>76</v>
      </c>
      <c r="D5946" t="s">
        <v>91</v>
      </c>
      <c r="E5946" t="s">
        <v>181</v>
      </c>
      <c r="F5946" t="s">
        <v>17180</v>
      </c>
      <c r="G5946" t="s">
        <v>183</v>
      </c>
      <c r="H5946" t="s">
        <v>46</v>
      </c>
      <c r="I5946" t="s">
        <v>129</v>
      </c>
      <c r="J5946" t="s">
        <v>130</v>
      </c>
      <c r="K5946" t="s">
        <v>131</v>
      </c>
      <c r="L5946" t="s">
        <v>17181</v>
      </c>
      <c r="M5946" t="s">
        <v>17182</v>
      </c>
      <c r="N5946">
        <v>8.6844444440000004</v>
      </c>
      <c r="O5946">
        <v>0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8.6844439999999992</v>
      </c>
      <c r="Y5946">
        <v>0</v>
      </c>
      <c r="Z5946">
        <v>0</v>
      </c>
    </row>
    <row r="5947" spans="1:26" x14ac:dyDescent="0.25">
      <c r="A5947">
        <v>2183680</v>
      </c>
      <c r="B5947">
        <v>1</v>
      </c>
      <c r="C5947" t="s">
        <v>76</v>
      </c>
      <c r="D5947" t="s">
        <v>101</v>
      </c>
      <c r="E5947" t="s">
        <v>181</v>
      </c>
      <c r="F5947" t="s">
        <v>16351</v>
      </c>
      <c r="G5947" t="s">
        <v>287</v>
      </c>
      <c r="H5947" t="s">
        <v>46</v>
      </c>
      <c r="I5947" t="s">
        <v>129</v>
      </c>
      <c r="J5947" t="s">
        <v>130</v>
      </c>
      <c r="K5947" t="s">
        <v>131</v>
      </c>
      <c r="L5947" t="s">
        <v>17183</v>
      </c>
      <c r="M5947" t="s">
        <v>17184</v>
      </c>
      <c r="N5947">
        <v>0.92944444400000004</v>
      </c>
      <c r="O5947">
        <v>0</v>
      </c>
      <c r="P5947">
        <v>80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74.355556000000007</v>
      </c>
      <c r="W5947">
        <v>0</v>
      </c>
      <c r="X5947">
        <v>0</v>
      </c>
      <c r="Y5947">
        <v>0</v>
      </c>
      <c r="Z5947">
        <v>0</v>
      </c>
    </row>
    <row r="5948" spans="1:26" x14ac:dyDescent="0.25">
      <c r="A5948">
        <v>2183686</v>
      </c>
      <c r="B5948">
        <v>1</v>
      </c>
      <c r="C5948" t="s">
        <v>76</v>
      </c>
      <c r="D5948" t="s">
        <v>92</v>
      </c>
      <c r="E5948" t="s">
        <v>134</v>
      </c>
      <c r="F5948" t="s">
        <v>6298</v>
      </c>
      <c r="G5948" t="s">
        <v>201</v>
      </c>
      <c r="H5948" t="s">
        <v>47</v>
      </c>
      <c r="I5948" t="s">
        <v>129</v>
      </c>
      <c r="J5948" t="s">
        <v>130</v>
      </c>
      <c r="K5948" t="s">
        <v>131</v>
      </c>
      <c r="L5948" t="s">
        <v>17185</v>
      </c>
      <c r="M5948" t="s">
        <v>17186</v>
      </c>
      <c r="N5948">
        <v>0.53</v>
      </c>
      <c r="O5948">
        <v>0</v>
      </c>
      <c r="P5948">
        <v>1</v>
      </c>
      <c r="Q5948">
        <v>17</v>
      </c>
      <c r="R5948">
        <v>321</v>
      </c>
      <c r="S5948">
        <v>0</v>
      </c>
      <c r="T5948">
        <v>0</v>
      </c>
      <c r="U5948">
        <v>0</v>
      </c>
      <c r="V5948">
        <v>0.53</v>
      </c>
      <c r="W5948">
        <v>9.01</v>
      </c>
      <c r="X5948">
        <v>170.13</v>
      </c>
      <c r="Y5948">
        <v>0</v>
      </c>
      <c r="Z5948">
        <v>0</v>
      </c>
    </row>
    <row r="5949" spans="1:26" x14ac:dyDescent="0.25">
      <c r="A5949">
        <v>2183688</v>
      </c>
      <c r="B5949">
        <v>1</v>
      </c>
      <c r="C5949" t="s">
        <v>76</v>
      </c>
      <c r="D5949" t="s">
        <v>89</v>
      </c>
      <c r="E5949" t="s">
        <v>181</v>
      </c>
      <c r="F5949" t="s">
        <v>17187</v>
      </c>
      <c r="G5949" t="s">
        <v>183</v>
      </c>
      <c r="H5949" t="s">
        <v>46</v>
      </c>
      <c r="I5949" t="s">
        <v>129</v>
      </c>
      <c r="J5949" t="s">
        <v>130</v>
      </c>
      <c r="K5949" t="s">
        <v>131</v>
      </c>
      <c r="L5949" t="s">
        <v>17188</v>
      </c>
      <c r="M5949" t="s">
        <v>17189</v>
      </c>
      <c r="N5949">
        <v>1.7627777769999999</v>
      </c>
      <c r="O5949">
        <v>0</v>
      </c>
      <c r="P5949">
        <v>5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8.8138889999999996</v>
      </c>
      <c r="W5949">
        <v>0</v>
      </c>
      <c r="X5949">
        <v>0</v>
      </c>
      <c r="Y5949">
        <v>0</v>
      </c>
      <c r="Z5949">
        <v>0</v>
      </c>
    </row>
    <row r="5950" spans="1:26" x14ac:dyDescent="0.25">
      <c r="A5950">
        <v>2183692</v>
      </c>
      <c r="B5950">
        <v>1</v>
      </c>
      <c r="C5950" t="s">
        <v>76</v>
      </c>
      <c r="D5950" t="s">
        <v>84</v>
      </c>
      <c r="E5950" t="s">
        <v>161</v>
      </c>
      <c r="F5950" t="s">
        <v>17190</v>
      </c>
      <c r="G5950" t="s">
        <v>163</v>
      </c>
      <c r="H5950" t="s">
        <v>46</v>
      </c>
      <c r="I5950" t="s">
        <v>129</v>
      </c>
      <c r="J5950" t="s">
        <v>130</v>
      </c>
      <c r="K5950" t="s">
        <v>131</v>
      </c>
      <c r="L5950" t="s">
        <v>17191</v>
      </c>
      <c r="M5950" t="s">
        <v>17192</v>
      </c>
      <c r="N5950">
        <v>4.0486111109999996</v>
      </c>
      <c r="O5950">
        <v>1</v>
      </c>
      <c r="P5950">
        <v>504</v>
      </c>
      <c r="Q5950">
        <v>0</v>
      </c>
      <c r="R5950">
        <v>0</v>
      </c>
      <c r="S5950">
        <v>0</v>
      </c>
      <c r="T5950">
        <v>0</v>
      </c>
      <c r="U5950">
        <v>4.0486110000000002</v>
      </c>
      <c r="V5950">
        <v>2040.5</v>
      </c>
      <c r="W5950">
        <v>0</v>
      </c>
      <c r="X5950">
        <v>0</v>
      </c>
      <c r="Y5950">
        <v>0</v>
      </c>
      <c r="Z5950">
        <v>0</v>
      </c>
    </row>
    <row r="5951" spans="1:26" x14ac:dyDescent="0.25">
      <c r="A5951">
        <v>2183705</v>
      </c>
      <c r="B5951">
        <v>1</v>
      </c>
      <c r="C5951" t="s">
        <v>76</v>
      </c>
      <c r="D5951" t="s">
        <v>89</v>
      </c>
      <c r="E5951" t="s">
        <v>186</v>
      </c>
      <c r="F5951" t="s">
        <v>16481</v>
      </c>
      <c r="G5951" t="s">
        <v>136</v>
      </c>
      <c r="H5951" t="s">
        <v>47</v>
      </c>
      <c r="I5951" t="s">
        <v>129</v>
      </c>
      <c r="J5951" t="s">
        <v>130</v>
      </c>
      <c r="K5951" t="s">
        <v>131</v>
      </c>
      <c r="L5951" t="s">
        <v>17193</v>
      </c>
      <c r="M5951" t="s">
        <v>17194</v>
      </c>
      <c r="N5951">
        <v>1.588333333</v>
      </c>
      <c r="O5951">
        <v>18</v>
      </c>
      <c r="P5951">
        <v>231</v>
      </c>
      <c r="Q5951">
        <v>0</v>
      </c>
      <c r="R5951">
        <v>0</v>
      </c>
      <c r="S5951">
        <v>0</v>
      </c>
      <c r="T5951">
        <v>0</v>
      </c>
      <c r="U5951">
        <v>28.59</v>
      </c>
      <c r="V5951">
        <v>366.90499999999997</v>
      </c>
      <c r="W5951">
        <v>0</v>
      </c>
      <c r="X5951">
        <v>0</v>
      </c>
      <c r="Y5951">
        <v>0</v>
      </c>
      <c r="Z5951">
        <v>0</v>
      </c>
    </row>
    <row r="5952" spans="1:26" x14ac:dyDescent="0.25">
      <c r="A5952">
        <v>2183702</v>
      </c>
      <c r="B5952">
        <v>1</v>
      </c>
      <c r="C5952" t="s">
        <v>76</v>
      </c>
      <c r="D5952" t="s">
        <v>94</v>
      </c>
      <c r="E5952" t="s">
        <v>126</v>
      </c>
      <c r="F5952" t="s">
        <v>10169</v>
      </c>
      <c r="G5952" t="s">
        <v>128</v>
      </c>
      <c r="H5952" t="s">
        <v>46</v>
      </c>
      <c r="I5952" t="s">
        <v>129</v>
      </c>
      <c r="J5952" t="s">
        <v>130</v>
      </c>
      <c r="K5952" t="s">
        <v>131</v>
      </c>
      <c r="L5952" t="s">
        <v>17195</v>
      </c>
      <c r="M5952" t="s">
        <v>17196</v>
      </c>
      <c r="N5952">
        <v>1.3138888879999999</v>
      </c>
      <c r="O5952">
        <v>0</v>
      </c>
      <c r="P5952">
        <v>4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5.2555560000000003</v>
      </c>
      <c r="W5952">
        <v>0</v>
      </c>
      <c r="X5952">
        <v>0</v>
      </c>
      <c r="Y5952">
        <v>0</v>
      </c>
      <c r="Z5952">
        <v>0</v>
      </c>
    </row>
    <row r="5953" spans="1:26" x14ac:dyDescent="0.25">
      <c r="A5953">
        <v>2183707</v>
      </c>
      <c r="B5953">
        <v>1</v>
      </c>
      <c r="C5953" t="s">
        <v>76</v>
      </c>
      <c r="D5953" t="s">
        <v>103</v>
      </c>
      <c r="E5953" t="s">
        <v>126</v>
      </c>
      <c r="F5953" t="s">
        <v>17197</v>
      </c>
      <c r="G5953" t="s">
        <v>140</v>
      </c>
      <c r="H5953" t="s">
        <v>46</v>
      </c>
      <c r="I5953" t="s">
        <v>129</v>
      </c>
      <c r="J5953" t="s">
        <v>130</v>
      </c>
      <c r="K5953" t="s">
        <v>131</v>
      </c>
      <c r="L5953" t="s">
        <v>17198</v>
      </c>
      <c r="M5953" t="s">
        <v>17199</v>
      </c>
      <c r="N5953">
        <v>1.5874999999999999</v>
      </c>
      <c r="O5953">
        <v>0</v>
      </c>
      <c r="P5953">
        <v>0</v>
      </c>
      <c r="Q5953">
        <v>0</v>
      </c>
      <c r="R5953">
        <v>74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117.47499999999999</v>
      </c>
      <c r="Y5953">
        <v>0</v>
      </c>
      <c r="Z5953">
        <v>0</v>
      </c>
    </row>
    <row r="5954" spans="1:26" x14ac:dyDescent="0.25">
      <c r="A5954">
        <v>2183711</v>
      </c>
      <c r="B5954">
        <v>1</v>
      </c>
      <c r="C5954" t="s">
        <v>76</v>
      </c>
      <c r="D5954" t="s">
        <v>80</v>
      </c>
      <c r="E5954" t="s">
        <v>718</v>
      </c>
      <c r="F5954" t="s">
        <v>17200</v>
      </c>
      <c r="G5954" t="s">
        <v>128</v>
      </c>
      <c r="H5954" t="s">
        <v>46</v>
      </c>
      <c r="I5954" t="s">
        <v>129</v>
      </c>
      <c r="J5954" t="s">
        <v>130</v>
      </c>
      <c r="K5954" t="s">
        <v>131</v>
      </c>
      <c r="L5954" t="s">
        <v>17201</v>
      </c>
      <c r="M5954" t="s">
        <v>17202</v>
      </c>
      <c r="N5954">
        <v>1.123611111</v>
      </c>
      <c r="O5954">
        <v>0</v>
      </c>
      <c r="P5954">
        <v>318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357.308333</v>
      </c>
      <c r="W5954">
        <v>0</v>
      </c>
      <c r="X5954">
        <v>0</v>
      </c>
      <c r="Y5954">
        <v>0</v>
      </c>
      <c r="Z5954">
        <v>0</v>
      </c>
    </row>
    <row r="5955" spans="1:26" x14ac:dyDescent="0.25">
      <c r="A5955">
        <v>2183716</v>
      </c>
      <c r="B5955">
        <v>1</v>
      </c>
      <c r="C5955" t="s">
        <v>76</v>
      </c>
      <c r="D5955" t="s">
        <v>78</v>
      </c>
      <c r="E5955" t="s">
        <v>143</v>
      </c>
      <c r="F5955" t="s">
        <v>16458</v>
      </c>
      <c r="G5955" t="s">
        <v>366</v>
      </c>
      <c r="H5955" t="s">
        <v>47</v>
      </c>
      <c r="I5955" t="s">
        <v>129</v>
      </c>
      <c r="J5955" t="s">
        <v>130</v>
      </c>
      <c r="K5955" t="s">
        <v>251</v>
      </c>
      <c r="L5955" t="s">
        <v>17203</v>
      </c>
      <c r="M5955" t="s">
        <v>17204</v>
      </c>
      <c r="N5955">
        <v>0.38194444399999999</v>
      </c>
      <c r="O5955">
        <v>3</v>
      </c>
      <c r="P5955">
        <v>777</v>
      </c>
      <c r="Q5955">
        <v>0</v>
      </c>
      <c r="R5955">
        <v>0</v>
      </c>
      <c r="S5955">
        <v>0</v>
      </c>
      <c r="T5955">
        <v>0</v>
      </c>
      <c r="U5955">
        <v>1.1458330000000001</v>
      </c>
      <c r="V5955">
        <v>296.77083299999998</v>
      </c>
      <c r="W5955">
        <v>0</v>
      </c>
      <c r="X5955">
        <v>0</v>
      </c>
      <c r="Y5955">
        <v>0</v>
      </c>
      <c r="Z5955">
        <v>0</v>
      </c>
    </row>
    <row r="5956" spans="1:26" x14ac:dyDescent="0.25">
      <c r="A5956">
        <v>2183720</v>
      </c>
      <c r="B5956">
        <v>1</v>
      </c>
      <c r="C5956" t="s">
        <v>76</v>
      </c>
      <c r="D5956" t="s">
        <v>89</v>
      </c>
      <c r="E5956" t="s">
        <v>161</v>
      </c>
      <c r="F5956" t="s">
        <v>17205</v>
      </c>
      <c r="G5956" t="s">
        <v>402</v>
      </c>
      <c r="H5956" t="s">
        <v>46</v>
      </c>
      <c r="I5956" t="s">
        <v>129</v>
      </c>
      <c r="J5956" t="s">
        <v>130</v>
      </c>
      <c r="K5956" t="s">
        <v>131</v>
      </c>
      <c r="L5956" t="s">
        <v>17206</v>
      </c>
      <c r="M5956" t="s">
        <v>17207</v>
      </c>
      <c r="N5956">
        <v>0.77916666599999995</v>
      </c>
      <c r="O5956">
        <v>1</v>
      </c>
      <c r="P5956">
        <v>159</v>
      </c>
      <c r="Q5956">
        <v>0</v>
      </c>
      <c r="R5956">
        <v>0</v>
      </c>
      <c r="S5956">
        <v>0</v>
      </c>
      <c r="T5956">
        <v>0</v>
      </c>
      <c r="U5956">
        <v>0.77916700000000005</v>
      </c>
      <c r="V5956">
        <v>123.8875</v>
      </c>
      <c r="W5956">
        <v>0</v>
      </c>
      <c r="X5956">
        <v>0</v>
      </c>
      <c r="Y5956">
        <v>0</v>
      </c>
      <c r="Z5956">
        <v>0</v>
      </c>
    </row>
    <row r="5957" spans="1:26" x14ac:dyDescent="0.25">
      <c r="A5957">
        <v>2183723</v>
      </c>
      <c r="B5957">
        <v>1</v>
      </c>
      <c r="C5957" t="s">
        <v>76</v>
      </c>
      <c r="D5957" t="s">
        <v>78</v>
      </c>
      <c r="E5957" t="s">
        <v>813</v>
      </c>
      <c r="F5957" t="s">
        <v>5102</v>
      </c>
      <c r="G5957" t="s">
        <v>201</v>
      </c>
      <c r="H5957" t="s">
        <v>47</v>
      </c>
      <c r="I5957" t="s">
        <v>283</v>
      </c>
      <c r="J5957" t="s">
        <v>130</v>
      </c>
      <c r="K5957" t="s">
        <v>251</v>
      </c>
      <c r="L5957" t="s">
        <v>17208</v>
      </c>
      <c r="M5957" t="s">
        <v>17209</v>
      </c>
      <c r="N5957">
        <v>1.8675832999999999E-2</v>
      </c>
      <c r="O5957">
        <v>8</v>
      </c>
      <c r="P5957">
        <v>1831</v>
      </c>
      <c r="Q5957">
        <v>0</v>
      </c>
      <c r="R5957">
        <v>0</v>
      </c>
      <c r="S5957">
        <v>0</v>
      </c>
      <c r="T5957">
        <v>0</v>
      </c>
      <c r="U5957">
        <v>0.14940700000000001</v>
      </c>
      <c r="V5957">
        <v>34.195450000000001</v>
      </c>
      <c r="W5957">
        <v>0</v>
      </c>
      <c r="X5957">
        <v>0</v>
      </c>
      <c r="Y5957">
        <v>0</v>
      </c>
      <c r="Z5957">
        <v>0</v>
      </c>
    </row>
    <row r="5958" spans="1:26" x14ac:dyDescent="0.25">
      <c r="A5958">
        <v>2183727</v>
      </c>
      <c r="B5958">
        <v>1</v>
      </c>
      <c r="C5958" t="s">
        <v>76</v>
      </c>
      <c r="D5958" t="s">
        <v>78</v>
      </c>
      <c r="E5958" t="s">
        <v>143</v>
      </c>
      <c r="F5958" t="s">
        <v>17210</v>
      </c>
      <c r="G5958" t="s">
        <v>201</v>
      </c>
      <c r="H5958" t="s">
        <v>47</v>
      </c>
      <c r="I5958" t="s">
        <v>283</v>
      </c>
      <c r="J5958" t="s">
        <v>130</v>
      </c>
      <c r="K5958" t="s">
        <v>131</v>
      </c>
      <c r="L5958" t="s">
        <v>17211</v>
      </c>
      <c r="M5958" t="s">
        <v>17212</v>
      </c>
      <c r="N5958">
        <v>1.6111111000000001E-2</v>
      </c>
      <c r="O5958">
        <v>8</v>
      </c>
      <c r="P5958">
        <v>3321</v>
      </c>
      <c r="Q5958">
        <v>0</v>
      </c>
      <c r="R5958">
        <v>0</v>
      </c>
      <c r="S5958">
        <v>0</v>
      </c>
      <c r="T5958">
        <v>0</v>
      </c>
      <c r="U5958">
        <v>0.128889</v>
      </c>
      <c r="V5958">
        <v>53.505000000000003</v>
      </c>
      <c r="W5958">
        <v>0</v>
      </c>
      <c r="X5958">
        <v>0</v>
      </c>
      <c r="Y5958">
        <v>0</v>
      </c>
      <c r="Z5958">
        <v>0</v>
      </c>
    </row>
    <row r="5959" spans="1:26" x14ac:dyDescent="0.25">
      <c r="A5959">
        <v>2183728</v>
      </c>
      <c r="B5959">
        <v>1</v>
      </c>
      <c r="C5959" t="s">
        <v>76</v>
      </c>
      <c r="D5959" t="s">
        <v>86</v>
      </c>
      <c r="E5959" t="s">
        <v>813</v>
      </c>
      <c r="F5959" t="s">
        <v>17213</v>
      </c>
      <c r="G5959" t="s">
        <v>201</v>
      </c>
      <c r="H5959" t="s">
        <v>8616</v>
      </c>
      <c r="I5959" t="s">
        <v>129</v>
      </c>
      <c r="J5959" t="s">
        <v>130</v>
      </c>
      <c r="K5959" t="s">
        <v>251</v>
      </c>
      <c r="L5959" t="s">
        <v>17214</v>
      </c>
      <c r="M5959" t="s">
        <v>17215</v>
      </c>
      <c r="N5959">
        <v>7.0000000000000007E-2</v>
      </c>
      <c r="O5959">
        <v>3</v>
      </c>
      <c r="P5959">
        <v>2745</v>
      </c>
      <c r="Q5959">
        <v>0</v>
      </c>
      <c r="R5959">
        <v>0</v>
      </c>
      <c r="S5959">
        <v>0</v>
      </c>
      <c r="T5959">
        <v>0</v>
      </c>
      <c r="U5959">
        <v>0.21</v>
      </c>
      <c r="V5959">
        <v>192.15</v>
      </c>
      <c r="W5959">
        <v>0</v>
      </c>
      <c r="X5959">
        <v>0</v>
      </c>
      <c r="Y5959">
        <v>0</v>
      </c>
      <c r="Z5959">
        <v>0</v>
      </c>
    </row>
    <row r="5960" spans="1:26" x14ac:dyDescent="0.25">
      <c r="A5960">
        <v>2183729</v>
      </c>
      <c r="B5960">
        <v>1</v>
      </c>
      <c r="C5960" t="s">
        <v>76</v>
      </c>
      <c r="D5960" t="s">
        <v>86</v>
      </c>
      <c r="E5960" t="s">
        <v>813</v>
      </c>
      <c r="F5960" t="s">
        <v>17216</v>
      </c>
      <c r="G5960" t="s">
        <v>201</v>
      </c>
      <c r="H5960" t="s">
        <v>8616</v>
      </c>
      <c r="I5960" t="s">
        <v>283</v>
      </c>
      <c r="J5960" t="s">
        <v>130</v>
      </c>
      <c r="K5960" t="s">
        <v>251</v>
      </c>
      <c r="L5960" t="s">
        <v>17217</v>
      </c>
      <c r="M5960" t="s">
        <v>17218</v>
      </c>
      <c r="N5960">
        <v>3.5934165999999997E-2</v>
      </c>
      <c r="O5960">
        <v>27</v>
      </c>
      <c r="P5960">
        <v>18527</v>
      </c>
      <c r="Q5960">
        <v>0</v>
      </c>
      <c r="R5960">
        <v>0</v>
      </c>
      <c r="S5960">
        <v>0</v>
      </c>
      <c r="T5960">
        <v>0</v>
      </c>
      <c r="U5960">
        <v>0.97022200000000003</v>
      </c>
      <c r="V5960">
        <v>665.75229300000001</v>
      </c>
      <c r="W5960">
        <v>0</v>
      </c>
      <c r="X5960">
        <v>0</v>
      </c>
      <c r="Y5960">
        <v>0</v>
      </c>
      <c r="Z5960">
        <v>0</v>
      </c>
    </row>
    <row r="5961" spans="1:26" x14ac:dyDescent="0.25">
      <c r="A5961">
        <v>2183735</v>
      </c>
      <c r="B5961">
        <v>1</v>
      </c>
      <c r="C5961" t="s">
        <v>76</v>
      </c>
      <c r="D5961" t="s">
        <v>90</v>
      </c>
      <c r="E5961" t="s">
        <v>186</v>
      </c>
      <c r="F5961" t="s">
        <v>17219</v>
      </c>
      <c r="G5961" t="s">
        <v>136</v>
      </c>
      <c r="H5961" t="s">
        <v>47</v>
      </c>
      <c r="I5961" t="s">
        <v>129</v>
      </c>
      <c r="J5961" t="s">
        <v>130</v>
      </c>
      <c r="K5961" t="s">
        <v>131</v>
      </c>
      <c r="L5961" t="s">
        <v>17220</v>
      </c>
      <c r="M5961" t="s">
        <v>17221</v>
      </c>
      <c r="N5961">
        <v>0.77972222199999996</v>
      </c>
      <c r="O5961">
        <v>5</v>
      </c>
      <c r="P5961">
        <v>28</v>
      </c>
      <c r="Q5961">
        <v>7</v>
      </c>
      <c r="R5961">
        <v>7</v>
      </c>
      <c r="S5961">
        <v>91</v>
      </c>
      <c r="T5961">
        <v>1416</v>
      </c>
      <c r="U5961">
        <v>3.8986109999999998</v>
      </c>
      <c r="V5961">
        <v>21.832222000000002</v>
      </c>
      <c r="W5961">
        <v>5.458056</v>
      </c>
      <c r="X5961">
        <v>5.458056</v>
      </c>
      <c r="Y5961">
        <v>70.954722000000004</v>
      </c>
      <c r="Z5961">
        <v>1104.0866659999999</v>
      </c>
    </row>
    <row r="5962" spans="1:26" x14ac:dyDescent="0.25">
      <c r="A5962">
        <v>2183740</v>
      </c>
      <c r="B5962">
        <v>1</v>
      </c>
      <c r="C5962" t="s">
        <v>76</v>
      </c>
      <c r="D5962" t="s">
        <v>89</v>
      </c>
      <c r="E5962" t="s">
        <v>186</v>
      </c>
      <c r="F5962" t="s">
        <v>16481</v>
      </c>
      <c r="G5962" t="s">
        <v>136</v>
      </c>
      <c r="H5962" t="s">
        <v>47</v>
      </c>
      <c r="I5962" t="s">
        <v>129</v>
      </c>
      <c r="J5962" t="s">
        <v>130</v>
      </c>
      <c r="K5962" t="s">
        <v>131</v>
      </c>
      <c r="L5962" t="s">
        <v>17222</v>
      </c>
      <c r="M5962" t="s">
        <v>17223</v>
      </c>
      <c r="N5962">
        <v>1.25</v>
      </c>
      <c r="O5962">
        <v>18</v>
      </c>
      <c r="P5962">
        <v>231</v>
      </c>
      <c r="Q5962">
        <v>0</v>
      </c>
      <c r="R5962">
        <v>0</v>
      </c>
      <c r="S5962">
        <v>0</v>
      </c>
      <c r="T5962">
        <v>0</v>
      </c>
      <c r="U5962">
        <v>22.5</v>
      </c>
      <c r="V5962">
        <v>288.75</v>
      </c>
      <c r="W5962">
        <v>0</v>
      </c>
      <c r="X5962">
        <v>0</v>
      </c>
      <c r="Y5962">
        <v>0</v>
      </c>
      <c r="Z5962">
        <v>0</v>
      </c>
    </row>
    <row r="5963" spans="1:26" x14ac:dyDescent="0.25">
      <c r="A5963">
        <v>2183745</v>
      </c>
      <c r="B5963">
        <v>1</v>
      </c>
      <c r="C5963" t="s">
        <v>76</v>
      </c>
      <c r="D5963" t="s">
        <v>84</v>
      </c>
      <c r="E5963" t="s">
        <v>126</v>
      </c>
      <c r="F5963" t="s">
        <v>15851</v>
      </c>
      <c r="G5963" t="s">
        <v>128</v>
      </c>
      <c r="H5963" t="s">
        <v>46</v>
      </c>
      <c r="I5963" t="s">
        <v>129</v>
      </c>
      <c r="J5963" t="s">
        <v>130</v>
      </c>
      <c r="K5963" t="s">
        <v>131</v>
      </c>
      <c r="L5963" t="s">
        <v>17224</v>
      </c>
      <c r="M5963" t="s">
        <v>17225</v>
      </c>
      <c r="N5963">
        <v>1.4127777770000001</v>
      </c>
      <c r="O5963">
        <v>0</v>
      </c>
      <c r="P5963">
        <v>25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35.319443999999997</v>
      </c>
      <c r="W5963">
        <v>0</v>
      </c>
      <c r="X5963">
        <v>0</v>
      </c>
      <c r="Y5963">
        <v>0</v>
      </c>
      <c r="Z5963">
        <v>0</v>
      </c>
    </row>
    <row r="5964" spans="1:26" x14ac:dyDescent="0.25">
      <c r="A5964">
        <v>2183750</v>
      </c>
      <c r="B5964">
        <v>1</v>
      </c>
      <c r="C5964" t="s">
        <v>76</v>
      </c>
      <c r="D5964" t="s">
        <v>85</v>
      </c>
      <c r="E5964" t="s">
        <v>186</v>
      </c>
      <c r="F5964" t="s">
        <v>17226</v>
      </c>
      <c r="G5964" t="s">
        <v>448</v>
      </c>
      <c r="H5964" t="s">
        <v>47</v>
      </c>
      <c r="I5964" t="s">
        <v>129</v>
      </c>
      <c r="J5964" t="s">
        <v>130</v>
      </c>
      <c r="K5964" t="s">
        <v>131</v>
      </c>
      <c r="L5964" t="s">
        <v>17227</v>
      </c>
      <c r="M5964" t="s">
        <v>17228</v>
      </c>
      <c r="N5964">
        <v>2.4436111110000001</v>
      </c>
      <c r="O5964">
        <v>11</v>
      </c>
      <c r="P5964">
        <v>501</v>
      </c>
      <c r="Q5964">
        <v>0</v>
      </c>
      <c r="R5964">
        <v>0</v>
      </c>
      <c r="S5964">
        <v>0</v>
      </c>
      <c r="T5964">
        <v>0</v>
      </c>
      <c r="U5964">
        <v>26.879722000000001</v>
      </c>
      <c r="V5964">
        <v>1224.2491669999999</v>
      </c>
      <c r="W5964">
        <v>0</v>
      </c>
      <c r="X5964">
        <v>0</v>
      </c>
      <c r="Y5964">
        <v>0</v>
      </c>
      <c r="Z5964">
        <v>0</v>
      </c>
    </row>
    <row r="5965" spans="1:26" x14ac:dyDescent="0.25">
      <c r="A5965">
        <v>2183747</v>
      </c>
      <c r="B5965">
        <v>1</v>
      </c>
      <c r="C5965" t="s">
        <v>77</v>
      </c>
      <c r="D5965" t="s">
        <v>108</v>
      </c>
      <c r="E5965" t="s">
        <v>186</v>
      </c>
      <c r="F5965" t="s">
        <v>17229</v>
      </c>
      <c r="G5965" t="s">
        <v>366</v>
      </c>
      <c r="H5965" t="s">
        <v>47</v>
      </c>
      <c r="I5965" t="s">
        <v>129</v>
      </c>
      <c r="J5965" t="s">
        <v>130</v>
      </c>
      <c r="K5965" t="s">
        <v>251</v>
      </c>
      <c r="L5965" t="s">
        <v>17230</v>
      </c>
      <c r="M5965" t="s">
        <v>17231</v>
      </c>
      <c r="N5965">
        <v>0.89333333299999995</v>
      </c>
      <c r="O5965">
        <v>58</v>
      </c>
      <c r="P5965">
        <v>1125</v>
      </c>
      <c r="Q5965">
        <v>0</v>
      </c>
      <c r="R5965">
        <v>0</v>
      </c>
      <c r="S5965">
        <v>0</v>
      </c>
      <c r="T5965">
        <v>0</v>
      </c>
      <c r="U5965">
        <v>51.813333</v>
      </c>
      <c r="V5965">
        <v>1005</v>
      </c>
      <c r="W5965">
        <v>0</v>
      </c>
      <c r="X5965">
        <v>0</v>
      </c>
      <c r="Y5965">
        <v>0</v>
      </c>
      <c r="Z5965">
        <v>0</v>
      </c>
    </row>
    <row r="5966" spans="1:26" x14ac:dyDescent="0.25">
      <c r="A5966">
        <v>2183754</v>
      </c>
      <c r="B5966">
        <v>1</v>
      </c>
      <c r="C5966" t="s">
        <v>76</v>
      </c>
      <c r="D5966" t="s">
        <v>84</v>
      </c>
      <c r="E5966" t="s">
        <v>718</v>
      </c>
      <c r="F5966" t="s">
        <v>14773</v>
      </c>
      <c r="G5966" t="s">
        <v>269</v>
      </c>
      <c r="H5966" t="s">
        <v>46</v>
      </c>
      <c r="I5966" t="s">
        <v>129</v>
      </c>
      <c r="J5966" t="s">
        <v>130</v>
      </c>
      <c r="K5966" t="s">
        <v>131</v>
      </c>
      <c r="L5966" t="s">
        <v>17232</v>
      </c>
      <c r="M5966" t="s">
        <v>17233</v>
      </c>
      <c r="N5966">
        <v>9.1638888880000007</v>
      </c>
      <c r="O5966">
        <v>0</v>
      </c>
      <c r="P5966">
        <v>46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421.53888899999998</v>
      </c>
      <c r="W5966">
        <v>0</v>
      </c>
      <c r="X5966">
        <v>0</v>
      </c>
      <c r="Y5966">
        <v>0</v>
      </c>
      <c r="Z5966">
        <v>0</v>
      </c>
    </row>
    <row r="5967" spans="1:26" x14ac:dyDescent="0.25">
      <c r="A5967">
        <v>2183756</v>
      </c>
      <c r="B5967">
        <v>1</v>
      </c>
      <c r="C5967" t="s">
        <v>76</v>
      </c>
      <c r="D5967" t="s">
        <v>81</v>
      </c>
      <c r="E5967" t="s">
        <v>181</v>
      </c>
      <c r="F5967" t="s">
        <v>17234</v>
      </c>
      <c r="G5967" t="s">
        <v>287</v>
      </c>
      <c r="H5967" t="s">
        <v>46</v>
      </c>
      <c r="I5967" t="s">
        <v>129</v>
      </c>
      <c r="J5967" t="s">
        <v>130</v>
      </c>
      <c r="K5967" t="s">
        <v>131</v>
      </c>
      <c r="L5967" t="s">
        <v>17235</v>
      </c>
      <c r="M5967" t="s">
        <v>17236</v>
      </c>
      <c r="N5967">
        <v>6.6891666660000002</v>
      </c>
      <c r="O5967">
        <v>0</v>
      </c>
      <c r="P5967">
        <v>1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6.6891670000000003</v>
      </c>
      <c r="W5967">
        <v>0</v>
      </c>
      <c r="X5967">
        <v>0</v>
      </c>
      <c r="Y5967">
        <v>0</v>
      </c>
      <c r="Z5967">
        <v>0</v>
      </c>
    </row>
    <row r="5968" spans="1:26" x14ac:dyDescent="0.25">
      <c r="A5968">
        <v>2183753</v>
      </c>
      <c r="B5968">
        <v>1</v>
      </c>
      <c r="C5968" t="s">
        <v>77</v>
      </c>
      <c r="D5968" t="s">
        <v>117</v>
      </c>
      <c r="E5968" t="s">
        <v>134</v>
      </c>
      <c r="F5968" t="s">
        <v>2616</v>
      </c>
      <c r="G5968" t="s">
        <v>136</v>
      </c>
      <c r="H5968" t="s">
        <v>47</v>
      </c>
      <c r="I5968" t="s">
        <v>283</v>
      </c>
      <c r="J5968" t="s">
        <v>130</v>
      </c>
      <c r="K5968" t="s">
        <v>131</v>
      </c>
      <c r="L5968" t="s">
        <v>17237</v>
      </c>
      <c r="M5968" t="s">
        <v>17238</v>
      </c>
      <c r="N5968">
        <v>1.9444444000000002E-2</v>
      </c>
      <c r="O5968">
        <v>0</v>
      </c>
      <c r="P5968">
        <v>0</v>
      </c>
      <c r="Q5968">
        <v>16</v>
      </c>
      <c r="R5968">
        <v>535</v>
      </c>
      <c r="S5968">
        <v>0</v>
      </c>
      <c r="T5968">
        <v>0</v>
      </c>
      <c r="U5968">
        <v>0</v>
      </c>
      <c r="V5968">
        <v>0</v>
      </c>
      <c r="W5968">
        <v>0.31111100000000003</v>
      </c>
      <c r="X5968">
        <v>10.402778</v>
      </c>
      <c r="Y5968">
        <v>0</v>
      </c>
      <c r="Z5968">
        <v>0</v>
      </c>
    </row>
    <row r="5969" spans="1:26" x14ac:dyDescent="0.25">
      <c r="A5969">
        <v>2183761</v>
      </c>
      <c r="B5969">
        <v>1</v>
      </c>
      <c r="C5969" t="s">
        <v>77</v>
      </c>
      <c r="D5969" t="s">
        <v>124</v>
      </c>
      <c r="E5969" t="s">
        <v>181</v>
      </c>
      <c r="F5969" t="s">
        <v>17239</v>
      </c>
      <c r="G5969" t="s">
        <v>194</v>
      </c>
      <c r="H5969" t="s">
        <v>46</v>
      </c>
      <c r="I5969" t="s">
        <v>129</v>
      </c>
      <c r="J5969" t="s">
        <v>130</v>
      </c>
      <c r="K5969" t="s">
        <v>131</v>
      </c>
      <c r="L5969" t="s">
        <v>17240</v>
      </c>
      <c r="M5969" t="s">
        <v>17241</v>
      </c>
      <c r="N5969">
        <v>1.7197222219999999</v>
      </c>
      <c r="O5969">
        <v>0</v>
      </c>
      <c r="P5969">
        <v>1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1.719722</v>
      </c>
      <c r="W5969">
        <v>0</v>
      </c>
      <c r="X5969">
        <v>0</v>
      </c>
      <c r="Y5969">
        <v>0</v>
      </c>
      <c r="Z5969">
        <v>0</v>
      </c>
    </row>
    <row r="5970" spans="1:26" x14ac:dyDescent="0.25">
      <c r="A5970">
        <v>2183764</v>
      </c>
      <c r="B5970">
        <v>1</v>
      </c>
      <c r="C5970" t="s">
        <v>76</v>
      </c>
      <c r="D5970" t="s">
        <v>97</v>
      </c>
      <c r="E5970" t="s">
        <v>181</v>
      </c>
      <c r="F5970" t="s">
        <v>17242</v>
      </c>
      <c r="G5970" t="s">
        <v>183</v>
      </c>
      <c r="H5970" t="s">
        <v>46</v>
      </c>
      <c r="I5970" t="s">
        <v>129</v>
      </c>
      <c r="J5970" t="s">
        <v>130</v>
      </c>
      <c r="K5970" t="s">
        <v>131</v>
      </c>
      <c r="L5970" t="s">
        <v>17243</v>
      </c>
      <c r="M5970" t="s">
        <v>17244</v>
      </c>
      <c r="N5970">
        <v>4.227777777</v>
      </c>
      <c r="O5970">
        <v>0</v>
      </c>
      <c r="P5970">
        <v>1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4.2277779999999998</v>
      </c>
      <c r="W5970">
        <v>0</v>
      </c>
      <c r="X5970">
        <v>0</v>
      </c>
      <c r="Y5970">
        <v>0</v>
      </c>
      <c r="Z5970">
        <v>0</v>
      </c>
    </row>
    <row r="5971" spans="1:26" x14ac:dyDescent="0.25">
      <c r="A5971">
        <v>2183766</v>
      </c>
      <c r="B5971">
        <v>1</v>
      </c>
      <c r="C5971" t="s">
        <v>76</v>
      </c>
      <c r="D5971" t="s">
        <v>98</v>
      </c>
      <c r="E5971" t="s">
        <v>181</v>
      </c>
      <c r="F5971" t="s">
        <v>17245</v>
      </c>
      <c r="G5971" t="s">
        <v>194</v>
      </c>
      <c r="H5971" t="s">
        <v>46</v>
      </c>
      <c r="I5971" t="s">
        <v>129</v>
      </c>
      <c r="J5971" t="s">
        <v>130</v>
      </c>
      <c r="K5971" t="s">
        <v>131</v>
      </c>
      <c r="L5971" t="s">
        <v>17246</v>
      </c>
      <c r="M5971" t="s">
        <v>17247</v>
      </c>
      <c r="N5971">
        <v>1.0830555550000001</v>
      </c>
      <c r="O5971">
        <v>0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1.083056</v>
      </c>
      <c r="Y5971">
        <v>0</v>
      </c>
      <c r="Z5971">
        <v>0</v>
      </c>
    </row>
    <row r="5972" spans="1:26" x14ac:dyDescent="0.25">
      <c r="A5972">
        <v>2183770</v>
      </c>
      <c r="B5972">
        <v>1</v>
      </c>
      <c r="C5972" t="s">
        <v>77</v>
      </c>
      <c r="D5972" t="s">
        <v>117</v>
      </c>
      <c r="E5972" t="s">
        <v>143</v>
      </c>
      <c r="F5972" t="s">
        <v>17248</v>
      </c>
      <c r="G5972" t="s">
        <v>2068</v>
      </c>
      <c r="H5972" t="s">
        <v>47</v>
      </c>
      <c r="I5972" t="s">
        <v>129</v>
      </c>
      <c r="J5972" t="s">
        <v>130</v>
      </c>
      <c r="K5972" t="s">
        <v>131</v>
      </c>
      <c r="L5972" t="s">
        <v>17249</v>
      </c>
      <c r="M5972" t="s">
        <v>17250</v>
      </c>
      <c r="N5972">
        <v>7.0555555549999998</v>
      </c>
      <c r="O5972">
        <v>0</v>
      </c>
      <c r="P5972">
        <v>0</v>
      </c>
      <c r="Q5972">
        <v>1</v>
      </c>
      <c r="R5972">
        <v>22</v>
      </c>
      <c r="S5972">
        <v>0</v>
      </c>
      <c r="T5972">
        <v>0</v>
      </c>
      <c r="U5972">
        <v>0</v>
      </c>
      <c r="V5972">
        <v>0</v>
      </c>
      <c r="W5972">
        <v>7.0555560000000002</v>
      </c>
      <c r="X5972">
        <v>155.22222199999999</v>
      </c>
      <c r="Y5972">
        <v>0</v>
      </c>
      <c r="Z5972">
        <v>0</v>
      </c>
    </row>
    <row r="5973" spans="1:26" x14ac:dyDescent="0.25">
      <c r="A5973">
        <v>2183762</v>
      </c>
      <c r="B5973">
        <v>1</v>
      </c>
      <c r="C5973" t="s">
        <v>77</v>
      </c>
      <c r="D5973" t="s">
        <v>123</v>
      </c>
      <c r="E5973" t="s">
        <v>143</v>
      </c>
      <c r="F5973" t="s">
        <v>8302</v>
      </c>
      <c r="G5973" t="s">
        <v>136</v>
      </c>
      <c r="H5973" t="s">
        <v>47</v>
      </c>
      <c r="I5973" t="s">
        <v>283</v>
      </c>
      <c r="J5973" t="s">
        <v>130</v>
      </c>
      <c r="K5973" t="s">
        <v>131</v>
      </c>
      <c r="L5973" t="s">
        <v>17251</v>
      </c>
      <c r="M5973" t="s">
        <v>17252</v>
      </c>
      <c r="N5973">
        <v>1.6666666E-2</v>
      </c>
      <c r="O5973">
        <v>30</v>
      </c>
      <c r="P5973">
        <v>1105</v>
      </c>
      <c r="Q5973">
        <v>0</v>
      </c>
      <c r="R5973">
        <v>0</v>
      </c>
      <c r="S5973">
        <v>0</v>
      </c>
      <c r="T5973">
        <v>0</v>
      </c>
      <c r="U5973">
        <v>0.5</v>
      </c>
      <c r="V5973">
        <v>18.416665999999999</v>
      </c>
      <c r="W5973">
        <v>0</v>
      </c>
      <c r="X5973">
        <v>0</v>
      </c>
      <c r="Y5973">
        <v>0</v>
      </c>
      <c r="Z5973">
        <v>0</v>
      </c>
    </row>
    <row r="5974" spans="1:26" x14ac:dyDescent="0.25">
      <c r="A5974">
        <v>2183769</v>
      </c>
      <c r="B5974">
        <v>1</v>
      </c>
      <c r="C5974" t="s">
        <v>77</v>
      </c>
      <c r="D5974" t="s">
        <v>123</v>
      </c>
      <c r="E5974" t="s">
        <v>143</v>
      </c>
      <c r="F5974" t="s">
        <v>17253</v>
      </c>
      <c r="G5974" t="s">
        <v>136</v>
      </c>
      <c r="H5974" t="s">
        <v>47</v>
      </c>
      <c r="I5974" t="s">
        <v>129</v>
      </c>
      <c r="J5974" t="s">
        <v>130</v>
      </c>
      <c r="K5974" t="s">
        <v>131</v>
      </c>
      <c r="L5974" t="s">
        <v>17254</v>
      </c>
      <c r="M5974" t="s">
        <v>17255</v>
      </c>
      <c r="N5974">
        <v>1.4327777770000001</v>
      </c>
      <c r="O5974">
        <v>8</v>
      </c>
      <c r="P5974">
        <v>11</v>
      </c>
      <c r="Q5974">
        <v>0</v>
      </c>
      <c r="R5974">
        <v>0</v>
      </c>
      <c r="S5974">
        <v>0</v>
      </c>
      <c r="T5974">
        <v>0</v>
      </c>
      <c r="U5974">
        <v>11.462222000000001</v>
      </c>
      <c r="V5974">
        <v>15.760555999999999</v>
      </c>
      <c r="W5974">
        <v>0</v>
      </c>
      <c r="X5974">
        <v>0</v>
      </c>
      <c r="Y5974">
        <v>0</v>
      </c>
      <c r="Z5974">
        <v>0</v>
      </c>
    </row>
    <row r="5975" spans="1:26" x14ac:dyDescent="0.25">
      <c r="A5975">
        <v>2183773</v>
      </c>
      <c r="B5975">
        <v>1</v>
      </c>
      <c r="C5975" t="s">
        <v>77</v>
      </c>
      <c r="D5975" t="s">
        <v>114</v>
      </c>
      <c r="E5975" t="s">
        <v>134</v>
      </c>
      <c r="F5975" t="s">
        <v>17256</v>
      </c>
      <c r="G5975" t="s">
        <v>136</v>
      </c>
      <c r="H5975" t="s">
        <v>47</v>
      </c>
      <c r="I5975" t="s">
        <v>129</v>
      </c>
      <c r="J5975" t="s">
        <v>130</v>
      </c>
      <c r="K5975" t="s">
        <v>131</v>
      </c>
      <c r="L5975" t="s">
        <v>17257</v>
      </c>
      <c r="M5975" t="s">
        <v>17258</v>
      </c>
      <c r="N5975">
        <v>1.1775</v>
      </c>
      <c r="O5975">
        <v>4</v>
      </c>
      <c r="P5975">
        <v>382</v>
      </c>
      <c r="Q5975">
        <v>0</v>
      </c>
      <c r="R5975">
        <v>0</v>
      </c>
      <c r="S5975">
        <v>0</v>
      </c>
      <c r="T5975">
        <v>0</v>
      </c>
      <c r="U5975">
        <v>4.71</v>
      </c>
      <c r="V5975">
        <v>449.80500000000001</v>
      </c>
      <c r="W5975">
        <v>0</v>
      </c>
      <c r="X5975">
        <v>0</v>
      </c>
      <c r="Y5975">
        <v>0</v>
      </c>
      <c r="Z5975">
        <v>0</v>
      </c>
    </row>
    <row r="5976" spans="1:26" x14ac:dyDescent="0.25">
      <c r="A5976">
        <v>2183772</v>
      </c>
      <c r="B5976">
        <v>1</v>
      </c>
      <c r="C5976" t="s">
        <v>76</v>
      </c>
      <c r="D5976" t="s">
        <v>104</v>
      </c>
      <c r="E5976" t="s">
        <v>126</v>
      </c>
      <c r="F5976" t="s">
        <v>17259</v>
      </c>
      <c r="G5976" t="s">
        <v>671</v>
      </c>
      <c r="H5976" t="s">
        <v>46</v>
      </c>
      <c r="I5976" t="s">
        <v>129</v>
      </c>
      <c r="J5976" t="s">
        <v>130</v>
      </c>
      <c r="K5976" t="s">
        <v>131</v>
      </c>
      <c r="L5976" t="s">
        <v>17260</v>
      </c>
      <c r="M5976" t="s">
        <v>17261</v>
      </c>
      <c r="N5976">
        <v>6.130833333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15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91.962500000000006</v>
      </c>
    </row>
    <row r="5977" spans="1:26" x14ac:dyDescent="0.25">
      <c r="A5977">
        <v>2183774</v>
      </c>
      <c r="B5977">
        <v>1</v>
      </c>
      <c r="C5977" t="s">
        <v>76</v>
      </c>
      <c r="D5977" t="s">
        <v>89</v>
      </c>
      <c r="E5977" t="s">
        <v>126</v>
      </c>
      <c r="F5977" t="s">
        <v>17262</v>
      </c>
      <c r="G5977" t="s">
        <v>128</v>
      </c>
      <c r="H5977" t="s">
        <v>46</v>
      </c>
      <c r="I5977" t="s">
        <v>129</v>
      </c>
      <c r="J5977" t="s">
        <v>130</v>
      </c>
      <c r="K5977" t="s">
        <v>131</v>
      </c>
      <c r="L5977" t="s">
        <v>17263</v>
      </c>
      <c r="M5977" t="s">
        <v>17264</v>
      </c>
      <c r="N5977">
        <v>1.1233333329999999</v>
      </c>
      <c r="O5977">
        <v>0</v>
      </c>
      <c r="P5977">
        <v>10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11.233333</v>
      </c>
      <c r="W5977">
        <v>0</v>
      </c>
      <c r="X5977">
        <v>0</v>
      </c>
      <c r="Y5977">
        <v>0</v>
      </c>
      <c r="Z5977">
        <v>0</v>
      </c>
    </row>
    <row r="5978" spans="1:26" x14ac:dyDescent="0.25">
      <c r="A5978">
        <v>2183776</v>
      </c>
      <c r="B5978">
        <v>1</v>
      </c>
      <c r="C5978" t="s">
        <v>76</v>
      </c>
      <c r="D5978" t="s">
        <v>104</v>
      </c>
      <c r="E5978" t="s">
        <v>134</v>
      </c>
      <c r="F5978" t="s">
        <v>7111</v>
      </c>
      <c r="G5978" t="s">
        <v>136</v>
      </c>
      <c r="H5978" t="s">
        <v>47</v>
      </c>
      <c r="I5978" t="s">
        <v>129</v>
      </c>
      <c r="J5978" t="s">
        <v>130</v>
      </c>
      <c r="K5978" t="s">
        <v>131</v>
      </c>
      <c r="L5978" t="s">
        <v>17265</v>
      </c>
      <c r="M5978" t="s">
        <v>17266</v>
      </c>
      <c r="N5978">
        <v>0.78249999999999997</v>
      </c>
      <c r="O5978">
        <v>0</v>
      </c>
      <c r="P5978">
        <v>0</v>
      </c>
      <c r="Q5978">
        <v>21</v>
      </c>
      <c r="R5978">
        <v>1047</v>
      </c>
      <c r="S5978">
        <v>0</v>
      </c>
      <c r="T5978">
        <v>0</v>
      </c>
      <c r="U5978">
        <v>0</v>
      </c>
      <c r="V5978">
        <v>0</v>
      </c>
      <c r="W5978">
        <v>16.432500000000001</v>
      </c>
      <c r="X5978">
        <v>819.27750000000003</v>
      </c>
      <c r="Y5978">
        <v>0</v>
      </c>
      <c r="Z5978">
        <v>0</v>
      </c>
    </row>
    <row r="5979" spans="1:26" x14ac:dyDescent="0.25">
      <c r="A5979">
        <v>2183779</v>
      </c>
      <c r="B5979">
        <v>1</v>
      </c>
      <c r="C5979" t="s">
        <v>77</v>
      </c>
      <c r="D5979" t="s">
        <v>124</v>
      </c>
      <c r="E5979" t="s">
        <v>181</v>
      </c>
      <c r="F5979" t="s">
        <v>17267</v>
      </c>
      <c r="G5979" t="s">
        <v>4731</v>
      </c>
      <c r="H5979" t="s">
        <v>46</v>
      </c>
      <c r="I5979" t="s">
        <v>129</v>
      </c>
      <c r="J5979" t="s">
        <v>130</v>
      </c>
      <c r="K5979" t="s">
        <v>131</v>
      </c>
      <c r="L5979" t="s">
        <v>17268</v>
      </c>
      <c r="M5979" t="s">
        <v>17269</v>
      </c>
      <c r="N5979">
        <v>1.432222222</v>
      </c>
      <c r="O5979">
        <v>0</v>
      </c>
      <c r="P5979">
        <v>12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17.186667</v>
      </c>
      <c r="W5979">
        <v>0</v>
      </c>
      <c r="X5979">
        <v>0</v>
      </c>
      <c r="Y5979">
        <v>0</v>
      </c>
      <c r="Z5979">
        <v>0</v>
      </c>
    </row>
    <row r="5980" spans="1:26" x14ac:dyDescent="0.25">
      <c r="A5980">
        <v>2183777</v>
      </c>
      <c r="B5980">
        <v>1</v>
      </c>
      <c r="C5980" t="s">
        <v>76</v>
      </c>
      <c r="D5980" t="s">
        <v>96</v>
      </c>
      <c r="E5980" t="s">
        <v>181</v>
      </c>
      <c r="F5980" t="s">
        <v>17270</v>
      </c>
      <c r="G5980" t="s">
        <v>183</v>
      </c>
      <c r="H5980" t="s">
        <v>46</v>
      </c>
      <c r="I5980" t="s">
        <v>129</v>
      </c>
      <c r="J5980" t="s">
        <v>130</v>
      </c>
      <c r="K5980" t="s">
        <v>131</v>
      </c>
      <c r="L5980" t="s">
        <v>17271</v>
      </c>
      <c r="M5980" t="s">
        <v>17272</v>
      </c>
      <c r="N5980">
        <v>4.6005555549999997</v>
      </c>
      <c r="O5980">
        <v>0</v>
      </c>
      <c r="P5980">
        <v>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4.6005560000000001</v>
      </c>
      <c r="W5980">
        <v>0</v>
      </c>
      <c r="X5980">
        <v>0</v>
      </c>
      <c r="Y5980">
        <v>0</v>
      </c>
      <c r="Z5980">
        <v>0</v>
      </c>
    </row>
    <row r="5981" spans="1:26" x14ac:dyDescent="0.25">
      <c r="A5981">
        <v>2183778</v>
      </c>
      <c r="B5981">
        <v>1</v>
      </c>
      <c r="C5981" t="s">
        <v>76</v>
      </c>
      <c r="D5981" t="s">
        <v>90</v>
      </c>
      <c r="E5981" t="s">
        <v>813</v>
      </c>
      <c r="F5981" t="s">
        <v>17273</v>
      </c>
      <c r="G5981" t="s">
        <v>17274</v>
      </c>
      <c r="H5981" t="s">
        <v>8616</v>
      </c>
      <c r="I5981" t="s">
        <v>129</v>
      </c>
      <c r="J5981" t="s">
        <v>130</v>
      </c>
      <c r="K5981" t="s">
        <v>251</v>
      </c>
      <c r="L5981" t="s">
        <v>17275</v>
      </c>
      <c r="M5981" t="s">
        <v>17276</v>
      </c>
      <c r="N5981">
        <v>3.0972222220000001</v>
      </c>
      <c r="O5981">
        <v>2</v>
      </c>
      <c r="P5981">
        <v>0</v>
      </c>
      <c r="Q5981">
        <v>0</v>
      </c>
      <c r="R5981">
        <v>0</v>
      </c>
      <c r="S5981">
        <v>126</v>
      </c>
      <c r="T5981">
        <v>3964</v>
      </c>
      <c r="U5981">
        <v>6.1944439999999998</v>
      </c>
      <c r="V5981">
        <v>0</v>
      </c>
      <c r="W5981">
        <v>0</v>
      </c>
      <c r="X5981">
        <v>0</v>
      </c>
      <c r="Y5981">
        <v>390.25</v>
      </c>
      <c r="Z5981">
        <v>12277.388887999999</v>
      </c>
    </row>
    <row r="5982" spans="1:26" x14ac:dyDescent="0.25">
      <c r="A5982">
        <v>2183780</v>
      </c>
      <c r="B5982">
        <v>1</v>
      </c>
      <c r="C5982" t="s">
        <v>76</v>
      </c>
      <c r="D5982" t="s">
        <v>102</v>
      </c>
      <c r="E5982" t="s">
        <v>161</v>
      </c>
      <c r="F5982" t="s">
        <v>3952</v>
      </c>
      <c r="G5982" t="s">
        <v>418</v>
      </c>
      <c r="H5982" t="s">
        <v>46</v>
      </c>
      <c r="I5982" t="s">
        <v>129</v>
      </c>
      <c r="J5982" t="s">
        <v>130</v>
      </c>
      <c r="K5982" t="s">
        <v>251</v>
      </c>
      <c r="L5982" t="s">
        <v>17277</v>
      </c>
      <c r="M5982" t="s">
        <v>17278</v>
      </c>
      <c r="N5982">
        <v>8.1910305549999993</v>
      </c>
      <c r="O5982">
        <v>0</v>
      </c>
      <c r="P5982">
        <v>0</v>
      </c>
      <c r="Q5982">
        <v>0</v>
      </c>
      <c r="R5982">
        <v>0</v>
      </c>
      <c r="S5982">
        <v>1</v>
      </c>
      <c r="T5982">
        <v>87</v>
      </c>
      <c r="U5982">
        <v>0</v>
      </c>
      <c r="V5982">
        <v>0</v>
      </c>
      <c r="W5982">
        <v>0</v>
      </c>
      <c r="X5982">
        <v>0</v>
      </c>
      <c r="Y5982">
        <v>8.1910310000000006</v>
      </c>
      <c r="Z5982">
        <v>712.61965799999996</v>
      </c>
    </row>
    <row r="5983" spans="1:26" x14ac:dyDescent="0.25">
      <c r="A5983">
        <v>2183844</v>
      </c>
      <c r="B5983">
        <v>1</v>
      </c>
      <c r="C5983" t="s">
        <v>76</v>
      </c>
      <c r="D5983" t="s">
        <v>81</v>
      </c>
      <c r="E5983" t="s">
        <v>126</v>
      </c>
      <c r="F5983" t="s">
        <v>17279</v>
      </c>
      <c r="G5983" t="s">
        <v>366</v>
      </c>
      <c r="H5983" t="s">
        <v>46</v>
      </c>
      <c r="I5983" t="s">
        <v>129</v>
      </c>
      <c r="J5983" t="s">
        <v>130</v>
      </c>
      <c r="K5983" t="s">
        <v>251</v>
      </c>
      <c r="L5983" t="s">
        <v>17280</v>
      </c>
      <c r="M5983" t="s">
        <v>17281</v>
      </c>
      <c r="N5983">
        <v>1.4850000000000001</v>
      </c>
      <c r="O5983">
        <v>0</v>
      </c>
      <c r="P5983">
        <v>232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344.52</v>
      </c>
      <c r="W5983">
        <v>0</v>
      </c>
      <c r="X5983">
        <v>0</v>
      </c>
      <c r="Y5983">
        <v>0</v>
      </c>
      <c r="Z5983">
        <v>0</v>
      </c>
    </row>
    <row r="5984" spans="1:26" x14ac:dyDescent="0.25">
      <c r="A5984">
        <v>2183782</v>
      </c>
      <c r="B5984">
        <v>1</v>
      </c>
      <c r="C5984" t="s">
        <v>76</v>
      </c>
      <c r="D5984" t="s">
        <v>92</v>
      </c>
      <c r="E5984" t="s">
        <v>813</v>
      </c>
      <c r="F5984" t="s">
        <v>1218</v>
      </c>
      <c r="G5984" t="s">
        <v>366</v>
      </c>
      <c r="H5984" t="s">
        <v>47</v>
      </c>
      <c r="I5984" t="s">
        <v>129</v>
      </c>
      <c r="J5984" t="s">
        <v>130</v>
      </c>
      <c r="K5984" t="s">
        <v>251</v>
      </c>
      <c r="L5984" t="s">
        <v>17282</v>
      </c>
      <c r="M5984" t="s">
        <v>17283</v>
      </c>
      <c r="N5984">
        <v>2.9191766659999998</v>
      </c>
      <c r="O5984">
        <v>0</v>
      </c>
      <c r="P5984">
        <v>0</v>
      </c>
      <c r="Q5984">
        <v>11</v>
      </c>
      <c r="R5984">
        <v>0</v>
      </c>
      <c r="S5984">
        <v>36</v>
      </c>
      <c r="T5984">
        <v>328</v>
      </c>
      <c r="U5984">
        <v>0</v>
      </c>
      <c r="V5984">
        <v>0</v>
      </c>
      <c r="W5984">
        <v>32.110942999999999</v>
      </c>
      <c r="X5984">
        <v>0</v>
      </c>
      <c r="Y5984">
        <v>105.09036</v>
      </c>
      <c r="Z5984">
        <v>957.48994600000003</v>
      </c>
    </row>
    <row r="5985" spans="1:26" x14ac:dyDescent="0.25">
      <c r="A5985">
        <v>2183783</v>
      </c>
      <c r="B5985">
        <v>1</v>
      </c>
      <c r="C5985" t="s">
        <v>77</v>
      </c>
      <c r="D5985" t="s">
        <v>116</v>
      </c>
      <c r="E5985" t="s">
        <v>161</v>
      </c>
      <c r="F5985" t="s">
        <v>5566</v>
      </c>
      <c r="G5985" t="s">
        <v>418</v>
      </c>
      <c r="H5985" t="s">
        <v>46</v>
      </c>
      <c r="I5985" t="s">
        <v>129</v>
      </c>
      <c r="J5985" t="s">
        <v>130</v>
      </c>
      <c r="K5985" t="s">
        <v>251</v>
      </c>
      <c r="L5985" t="s">
        <v>17284</v>
      </c>
      <c r="M5985" t="s">
        <v>17285</v>
      </c>
      <c r="N5985">
        <v>8.2722461109999994</v>
      </c>
      <c r="O5985">
        <v>1</v>
      </c>
      <c r="P5985">
        <v>281</v>
      </c>
      <c r="Q5985">
        <v>0</v>
      </c>
      <c r="R5985">
        <v>0</v>
      </c>
      <c r="S5985">
        <v>0</v>
      </c>
      <c r="T5985">
        <v>0</v>
      </c>
      <c r="U5985">
        <v>8.2722460000000009</v>
      </c>
      <c r="V5985">
        <v>2324.5011570000001</v>
      </c>
      <c r="W5985">
        <v>0</v>
      </c>
      <c r="X5985">
        <v>0</v>
      </c>
      <c r="Y5985">
        <v>0</v>
      </c>
      <c r="Z5985">
        <v>0</v>
      </c>
    </row>
    <row r="5986" spans="1:26" x14ac:dyDescent="0.25">
      <c r="A5986">
        <v>2183785</v>
      </c>
      <c r="B5986">
        <v>1</v>
      </c>
      <c r="C5986" t="s">
        <v>77</v>
      </c>
      <c r="D5986" t="s">
        <v>110</v>
      </c>
      <c r="E5986" t="s">
        <v>134</v>
      </c>
      <c r="F5986" t="s">
        <v>17286</v>
      </c>
      <c r="G5986" t="s">
        <v>366</v>
      </c>
      <c r="H5986" t="s">
        <v>47</v>
      </c>
      <c r="I5986" t="s">
        <v>129</v>
      </c>
      <c r="J5986" t="s">
        <v>130</v>
      </c>
      <c r="K5986" t="s">
        <v>251</v>
      </c>
      <c r="L5986" t="s">
        <v>17287</v>
      </c>
      <c r="M5986" t="s">
        <v>17288</v>
      </c>
      <c r="N5986">
        <v>3.7462016660000002</v>
      </c>
      <c r="O5986">
        <v>0</v>
      </c>
      <c r="P5986">
        <v>9</v>
      </c>
      <c r="Q5986">
        <v>3</v>
      </c>
      <c r="R5986">
        <v>193</v>
      </c>
      <c r="S5986">
        <v>117</v>
      </c>
      <c r="T5986">
        <v>5583</v>
      </c>
      <c r="U5986">
        <v>0</v>
      </c>
      <c r="V5986">
        <v>33.715814999999999</v>
      </c>
      <c r="W5986">
        <v>11.238605</v>
      </c>
      <c r="X5986">
        <v>723.01692200000002</v>
      </c>
      <c r="Y5986">
        <v>438.30559499999998</v>
      </c>
      <c r="Z5986">
        <v>20915.043901000001</v>
      </c>
    </row>
    <row r="5987" spans="1:26" x14ac:dyDescent="0.25">
      <c r="A5987">
        <v>2183786</v>
      </c>
      <c r="B5987">
        <v>1</v>
      </c>
      <c r="C5987" t="s">
        <v>77</v>
      </c>
      <c r="D5987" t="s">
        <v>118</v>
      </c>
      <c r="E5987" t="s">
        <v>134</v>
      </c>
      <c r="F5987" t="s">
        <v>17289</v>
      </c>
      <c r="G5987" t="s">
        <v>201</v>
      </c>
      <c r="H5987" t="s">
        <v>47</v>
      </c>
      <c r="I5987" t="s">
        <v>129</v>
      </c>
      <c r="J5987" t="s">
        <v>130</v>
      </c>
      <c r="K5987" t="s">
        <v>251</v>
      </c>
      <c r="L5987" t="s">
        <v>17290</v>
      </c>
      <c r="M5987" t="s">
        <v>17291</v>
      </c>
      <c r="N5987">
        <v>6.8055555000000004E-2</v>
      </c>
      <c r="O5987">
        <v>29</v>
      </c>
      <c r="P5987">
        <v>2010</v>
      </c>
      <c r="Q5987">
        <v>0</v>
      </c>
      <c r="R5987">
        <v>0</v>
      </c>
      <c r="S5987">
        <v>0</v>
      </c>
      <c r="T5987">
        <v>0</v>
      </c>
      <c r="U5987">
        <v>1.973611</v>
      </c>
      <c r="V5987">
        <v>136.79166599999999</v>
      </c>
      <c r="W5987">
        <v>0</v>
      </c>
      <c r="X5987">
        <v>0</v>
      </c>
      <c r="Y5987">
        <v>0</v>
      </c>
      <c r="Z5987">
        <v>0</v>
      </c>
    </row>
    <row r="5988" spans="1:26" x14ac:dyDescent="0.25">
      <c r="A5988">
        <v>2183787</v>
      </c>
      <c r="B5988">
        <v>1</v>
      </c>
      <c r="C5988" t="s">
        <v>77</v>
      </c>
      <c r="D5988" t="s">
        <v>114</v>
      </c>
      <c r="E5988" t="s">
        <v>126</v>
      </c>
      <c r="F5988" t="s">
        <v>17292</v>
      </c>
      <c r="G5988" t="s">
        <v>366</v>
      </c>
      <c r="H5988" t="s">
        <v>46</v>
      </c>
      <c r="I5988" t="s">
        <v>129</v>
      </c>
      <c r="J5988" t="s">
        <v>130</v>
      </c>
      <c r="K5988" t="s">
        <v>251</v>
      </c>
      <c r="L5988" t="s">
        <v>17293</v>
      </c>
      <c r="M5988" t="s">
        <v>17294</v>
      </c>
      <c r="N5988">
        <v>2.2744202769999999</v>
      </c>
      <c r="O5988">
        <v>0</v>
      </c>
      <c r="P5988">
        <v>42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95.525651999999994</v>
      </c>
      <c r="W5988">
        <v>0</v>
      </c>
      <c r="X5988">
        <v>0</v>
      </c>
      <c r="Y5988">
        <v>0</v>
      </c>
      <c r="Z5988">
        <v>0</v>
      </c>
    </row>
    <row r="5989" spans="1:26" x14ac:dyDescent="0.25">
      <c r="A5989">
        <v>2183795</v>
      </c>
      <c r="B5989">
        <v>1</v>
      </c>
      <c r="C5989" t="s">
        <v>76</v>
      </c>
      <c r="D5989" t="s">
        <v>106</v>
      </c>
      <c r="E5989" t="s">
        <v>161</v>
      </c>
      <c r="F5989" t="s">
        <v>17295</v>
      </c>
      <c r="G5989" t="s">
        <v>366</v>
      </c>
      <c r="H5989" t="s">
        <v>46</v>
      </c>
      <c r="I5989" t="s">
        <v>129</v>
      </c>
      <c r="J5989" t="s">
        <v>130</v>
      </c>
      <c r="K5989" t="s">
        <v>251</v>
      </c>
      <c r="L5989" t="s">
        <v>17296</v>
      </c>
      <c r="M5989" t="s">
        <v>17297</v>
      </c>
      <c r="N5989">
        <v>2.8133333330000001</v>
      </c>
      <c r="O5989">
        <v>1</v>
      </c>
      <c r="P5989">
        <v>260</v>
      </c>
      <c r="Q5989">
        <v>0</v>
      </c>
      <c r="R5989">
        <v>0</v>
      </c>
      <c r="S5989">
        <v>0</v>
      </c>
      <c r="T5989">
        <v>0</v>
      </c>
      <c r="U5989">
        <v>2.8133330000000001</v>
      </c>
      <c r="V5989">
        <v>731.46666700000003</v>
      </c>
      <c r="W5989">
        <v>0</v>
      </c>
      <c r="X5989">
        <v>0</v>
      </c>
      <c r="Y5989">
        <v>0</v>
      </c>
      <c r="Z5989">
        <v>0</v>
      </c>
    </row>
    <row r="5990" spans="1:26" x14ac:dyDescent="0.25">
      <c r="A5990">
        <v>2183790</v>
      </c>
      <c r="B5990">
        <v>1</v>
      </c>
      <c r="C5990" t="s">
        <v>76</v>
      </c>
      <c r="D5990" t="s">
        <v>104</v>
      </c>
      <c r="E5990" t="s">
        <v>161</v>
      </c>
      <c r="F5990" t="s">
        <v>17298</v>
      </c>
      <c r="G5990" t="s">
        <v>418</v>
      </c>
      <c r="H5990" t="s">
        <v>46</v>
      </c>
      <c r="I5990" t="s">
        <v>129</v>
      </c>
      <c r="J5990" t="s">
        <v>130</v>
      </c>
      <c r="K5990" t="s">
        <v>251</v>
      </c>
      <c r="L5990" t="s">
        <v>17299</v>
      </c>
      <c r="M5990" t="s">
        <v>17300</v>
      </c>
      <c r="N5990">
        <v>8.1381222219999998</v>
      </c>
      <c r="O5990">
        <v>0</v>
      </c>
      <c r="P5990">
        <v>0</v>
      </c>
      <c r="Q5990">
        <v>0</v>
      </c>
      <c r="R5990">
        <v>0</v>
      </c>
      <c r="S5990">
        <v>1</v>
      </c>
      <c r="T5990">
        <v>73</v>
      </c>
      <c r="U5990">
        <v>0</v>
      </c>
      <c r="V5990">
        <v>0</v>
      </c>
      <c r="W5990">
        <v>0</v>
      </c>
      <c r="X5990">
        <v>0</v>
      </c>
      <c r="Y5990">
        <v>8.1381219999999992</v>
      </c>
      <c r="Z5990">
        <v>594.08292200000005</v>
      </c>
    </row>
    <row r="5991" spans="1:26" x14ac:dyDescent="0.25">
      <c r="A5991">
        <v>2183796</v>
      </c>
      <c r="B5991">
        <v>1</v>
      </c>
      <c r="C5991" t="s">
        <v>76</v>
      </c>
      <c r="D5991" t="s">
        <v>92</v>
      </c>
      <c r="E5991" t="s">
        <v>181</v>
      </c>
      <c r="F5991" t="s">
        <v>17301</v>
      </c>
      <c r="G5991" t="s">
        <v>194</v>
      </c>
      <c r="H5991" t="s">
        <v>46</v>
      </c>
      <c r="I5991" t="s">
        <v>129</v>
      </c>
      <c r="J5991" t="s">
        <v>130</v>
      </c>
      <c r="K5991" t="s">
        <v>131</v>
      </c>
      <c r="L5991" t="s">
        <v>17302</v>
      </c>
      <c r="M5991" t="s">
        <v>17303</v>
      </c>
      <c r="N5991">
        <v>5.0413888880000002</v>
      </c>
      <c r="O5991">
        <v>0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5.0413889999999997</v>
      </c>
      <c r="Y5991">
        <v>0</v>
      </c>
      <c r="Z5991">
        <v>0</v>
      </c>
    </row>
    <row r="5992" spans="1:26" x14ac:dyDescent="0.25">
      <c r="A5992">
        <v>2183793</v>
      </c>
      <c r="B5992">
        <v>1</v>
      </c>
      <c r="C5992" t="s">
        <v>76</v>
      </c>
      <c r="D5992" t="s">
        <v>105</v>
      </c>
      <c r="E5992" t="s">
        <v>186</v>
      </c>
      <c r="F5992" t="s">
        <v>17304</v>
      </c>
      <c r="G5992" t="s">
        <v>201</v>
      </c>
      <c r="H5992" t="s">
        <v>47</v>
      </c>
      <c r="I5992" t="s">
        <v>129</v>
      </c>
      <c r="J5992" t="s">
        <v>130</v>
      </c>
      <c r="K5992" t="s">
        <v>251</v>
      </c>
      <c r="L5992" t="s">
        <v>17305</v>
      </c>
      <c r="M5992" t="s">
        <v>17306</v>
      </c>
      <c r="N5992">
        <v>0.30666666599999998</v>
      </c>
      <c r="O5992">
        <v>0</v>
      </c>
      <c r="P5992">
        <v>0</v>
      </c>
      <c r="Q5992">
        <v>33</v>
      </c>
      <c r="R5992">
        <v>4155</v>
      </c>
      <c r="S5992">
        <v>0</v>
      </c>
      <c r="T5992">
        <v>0</v>
      </c>
      <c r="U5992">
        <v>0</v>
      </c>
      <c r="V5992">
        <v>0</v>
      </c>
      <c r="W5992">
        <v>10.119999999999999</v>
      </c>
      <c r="X5992">
        <v>1274.1999969999999</v>
      </c>
      <c r="Y5992">
        <v>0</v>
      </c>
      <c r="Z5992">
        <v>0</v>
      </c>
    </row>
    <row r="5993" spans="1:26" x14ac:dyDescent="0.25">
      <c r="A5993">
        <v>2183792</v>
      </c>
      <c r="B5993">
        <v>1</v>
      </c>
      <c r="C5993" t="s">
        <v>76</v>
      </c>
      <c r="D5993" t="s">
        <v>101</v>
      </c>
      <c r="E5993" t="s">
        <v>134</v>
      </c>
      <c r="F5993" t="s">
        <v>17307</v>
      </c>
      <c r="G5993" t="s">
        <v>418</v>
      </c>
      <c r="H5993" t="s">
        <v>47</v>
      </c>
      <c r="I5993" t="s">
        <v>129</v>
      </c>
      <c r="J5993" t="s">
        <v>130</v>
      </c>
      <c r="K5993" t="s">
        <v>251</v>
      </c>
      <c r="L5993" t="s">
        <v>17308</v>
      </c>
      <c r="M5993" t="s">
        <v>17309</v>
      </c>
      <c r="N5993">
        <v>8.4413888880000005</v>
      </c>
      <c r="O5993">
        <v>15</v>
      </c>
      <c r="P5993">
        <v>168</v>
      </c>
      <c r="Q5993">
        <v>0</v>
      </c>
      <c r="R5993">
        <v>0</v>
      </c>
      <c r="S5993">
        <v>0</v>
      </c>
      <c r="T5993">
        <v>0</v>
      </c>
      <c r="U5993">
        <v>126.620833</v>
      </c>
      <c r="V5993">
        <v>1418.153333</v>
      </c>
      <c r="W5993">
        <v>0</v>
      </c>
      <c r="X5993">
        <v>0</v>
      </c>
      <c r="Y5993">
        <v>0</v>
      </c>
      <c r="Z5993">
        <v>0</v>
      </c>
    </row>
    <row r="5994" spans="1:26" x14ac:dyDescent="0.25">
      <c r="A5994">
        <v>2183794</v>
      </c>
      <c r="B5994">
        <v>1</v>
      </c>
      <c r="C5994" t="s">
        <v>77</v>
      </c>
      <c r="D5994" t="s">
        <v>119</v>
      </c>
      <c r="E5994" t="s">
        <v>161</v>
      </c>
      <c r="F5994" t="s">
        <v>17310</v>
      </c>
      <c r="G5994" t="s">
        <v>418</v>
      </c>
      <c r="H5994" t="s">
        <v>46</v>
      </c>
      <c r="I5994" t="s">
        <v>129</v>
      </c>
      <c r="J5994" t="s">
        <v>130</v>
      </c>
      <c r="K5994" t="s">
        <v>251</v>
      </c>
      <c r="L5994" t="s">
        <v>17308</v>
      </c>
      <c r="M5994" t="s">
        <v>17311</v>
      </c>
      <c r="N5994">
        <v>4.9318083330000002</v>
      </c>
      <c r="O5994">
        <v>1</v>
      </c>
      <c r="P5994">
        <v>153</v>
      </c>
      <c r="Q5994">
        <v>0</v>
      </c>
      <c r="R5994">
        <v>0</v>
      </c>
      <c r="S5994">
        <v>0</v>
      </c>
      <c r="T5994">
        <v>0</v>
      </c>
      <c r="U5994">
        <v>4.9318080000000002</v>
      </c>
      <c r="V5994">
        <v>754.56667500000003</v>
      </c>
      <c r="W5994">
        <v>0</v>
      </c>
      <c r="X5994">
        <v>0</v>
      </c>
      <c r="Y5994">
        <v>0</v>
      </c>
      <c r="Z5994">
        <v>0</v>
      </c>
    </row>
    <row r="5995" spans="1:26" x14ac:dyDescent="0.25">
      <c r="A5995">
        <v>2183797</v>
      </c>
      <c r="B5995">
        <v>1</v>
      </c>
      <c r="C5995" t="s">
        <v>76</v>
      </c>
      <c r="D5995" t="s">
        <v>92</v>
      </c>
      <c r="E5995" t="s">
        <v>181</v>
      </c>
      <c r="F5995" t="s">
        <v>8072</v>
      </c>
      <c r="G5995" t="s">
        <v>194</v>
      </c>
      <c r="H5995" t="s">
        <v>46</v>
      </c>
      <c r="I5995" t="s">
        <v>129</v>
      </c>
      <c r="J5995" t="s">
        <v>130</v>
      </c>
      <c r="K5995" t="s">
        <v>131</v>
      </c>
      <c r="L5995" t="s">
        <v>17312</v>
      </c>
      <c r="M5995" t="s">
        <v>17313</v>
      </c>
      <c r="N5995">
        <v>2.486111111</v>
      </c>
      <c r="O5995">
        <v>0</v>
      </c>
      <c r="P5995">
        <v>0</v>
      </c>
      <c r="Q5995">
        <v>0</v>
      </c>
      <c r="R5995">
        <v>2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4.9722220000000004</v>
      </c>
      <c r="Y5995">
        <v>0</v>
      </c>
      <c r="Z5995">
        <v>0</v>
      </c>
    </row>
    <row r="5996" spans="1:26" x14ac:dyDescent="0.25">
      <c r="A5996">
        <v>2183799</v>
      </c>
      <c r="B5996">
        <v>1</v>
      </c>
      <c r="C5996" t="s">
        <v>76</v>
      </c>
      <c r="D5996" t="s">
        <v>93</v>
      </c>
      <c r="E5996" t="s">
        <v>186</v>
      </c>
      <c r="F5996" t="s">
        <v>17314</v>
      </c>
      <c r="G5996" t="s">
        <v>418</v>
      </c>
      <c r="H5996" t="s">
        <v>47</v>
      </c>
      <c r="I5996" t="s">
        <v>129</v>
      </c>
      <c r="J5996" t="s">
        <v>130</v>
      </c>
      <c r="K5996" t="s">
        <v>251</v>
      </c>
      <c r="L5996" t="s">
        <v>17315</v>
      </c>
      <c r="M5996" t="s">
        <v>17316</v>
      </c>
      <c r="N5996">
        <v>6.4889591659999999</v>
      </c>
      <c r="O5996">
        <v>11</v>
      </c>
      <c r="P5996">
        <v>120</v>
      </c>
      <c r="Q5996">
        <v>0</v>
      </c>
      <c r="R5996">
        <v>0</v>
      </c>
      <c r="S5996">
        <v>0</v>
      </c>
      <c r="T5996">
        <v>0</v>
      </c>
      <c r="U5996">
        <v>71.378551000000002</v>
      </c>
      <c r="V5996">
        <v>778.67510000000004</v>
      </c>
      <c r="W5996">
        <v>0</v>
      </c>
      <c r="X5996">
        <v>0</v>
      </c>
      <c r="Y5996">
        <v>0</v>
      </c>
      <c r="Z5996">
        <v>0</v>
      </c>
    </row>
    <row r="5997" spans="1:26" x14ac:dyDescent="0.25">
      <c r="A5997">
        <v>2183818</v>
      </c>
      <c r="B5997">
        <v>1</v>
      </c>
      <c r="C5997" t="s">
        <v>76</v>
      </c>
      <c r="D5997" t="s">
        <v>90</v>
      </c>
      <c r="E5997" t="s">
        <v>126</v>
      </c>
      <c r="F5997" t="s">
        <v>17317</v>
      </c>
      <c r="G5997" t="s">
        <v>269</v>
      </c>
      <c r="H5997" t="s">
        <v>46</v>
      </c>
      <c r="I5997" t="s">
        <v>129</v>
      </c>
      <c r="J5997" t="s">
        <v>130</v>
      </c>
      <c r="K5997" t="s">
        <v>131</v>
      </c>
      <c r="L5997" t="s">
        <v>17318</v>
      </c>
      <c r="M5997" t="s">
        <v>17319</v>
      </c>
      <c r="N5997">
        <v>3.8</v>
      </c>
      <c r="O5997">
        <v>0</v>
      </c>
      <c r="P5997">
        <v>63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239.4</v>
      </c>
      <c r="W5997">
        <v>0</v>
      </c>
      <c r="X5997">
        <v>0</v>
      </c>
      <c r="Y5997">
        <v>0</v>
      </c>
      <c r="Z5997">
        <v>0</v>
      </c>
    </row>
    <row r="5998" spans="1:26" x14ac:dyDescent="0.25">
      <c r="A5998">
        <v>2183801</v>
      </c>
      <c r="B5998">
        <v>1</v>
      </c>
      <c r="C5998" t="s">
        <v>77</v>
      </c>
      <c r="D5998" t="s">
        <v>114</v>
      </c>
      <c r="E5998" t="s">
        <v>161</v>
      </c>
      <c r="F5998" t="s">
        <v>17320</v>
      </c>
      <c r="G5998" t="s">
        <v>366</v>
      </c>
      <c r="H5998" t="s">
        <v>46</v>
      </c>
      <c r="I5998" t="s">
        <v>129</v>
      </c>
      <c r="J5998" t="s">
        <v>130</v>
      </c>
      <c r="K5998" t="s">
        <v>251</v>
      </c>
      <c r="L5998" t="s">
        <v>17321</v>
      </c>
      <c r="M5998" t="s">
        <v>17322</v>
      </c>
      <c r="N5998">
        <v>3.7446944439999998</v>
      </c>
      <c r="O5998">
        <v>1</v>
      </c>
      <c r="P5998">
        <v>720</v>
      </c>
      <c r="Q5998">
        <v>0</v>
      </c>
      <c r="R5998">
        <v>0</v>
      </c>
      <c r="S5998">
        <v>0</v>
      </c>
      <c r="T5998">
        <v>0</v>
      </c>
      <c r="U5998">
        <v>3.744694</v>
      </c>
      <c r="V5998">
        <v>2696.18</v>
      </c>
      <c r="W5998">
        <v>0</v>
      </c>
      <c r="X5998">
        <v>0</v>
      </c>
      <c r="Y5998">
        <v>0</v>
      </c>
      <c r="Z5998">
        <v>0</v>
      </c>
    </row>
    <row r="5999" spans="1:26" x14ac:dyDescent="0.25">
      <c r="A5999">
        <v>2183802</v>
      </c>
      <c r="B5999">
        <v>1</v>
      </c>
      <c r="C5999" t="s">
        <v>77</v>
      </c>
      <c r="D5999" t="s">
        <v>111</v>
      </c>
      <c r="E5999" t="s">
        <v>126</v>
      </c>
      <c r="F5999" t="s">
        <v>17323</v>
      </c>
      <c r="G5999" t="s">
        <v>128</v>
      </c>
      <c r="H5999" t="s">
        <v>46</v>
      </c>
      <c r="I5999" t="s">
        <v>129</v>
      </c>
      <c r="J5999" t="s">
        <v>130</v>
      </c>
      <c r="K5999" t="s">
        <v>131</v>
      </c>
      <c r="L5999" t="s">
        <v>17324</v>
      </c>
      <c r="M5999" t="s">
        <v>17325</v>
      </c>
      <c r="N5999">
        <v>0.85444444399999997</v>
      </c>
      <c r="O5999">
        <v>0</v>
      </c>
      <c r="P5999">
        <v>0</v>
      </c>
      <c r="Q5999">
        <v>0</v>
      </c>
      <c r="R5999">
        <v>13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11.107778</v>
      </c>
      <c r="Y5999">
        <v>0</v>
      </c>
      <c r="Z5999">
        <v>0</v>
      </c>
    </row>
    <row r="6000" spans="1:26" x14ac:dyDescent="0.25">
      <c r="A6000">
        <v>2183832</v>
      </c>
      <c r="B6000">
        <v>1</v>
      </c>
      <c r="C6000" t="s">
        <v>76</v>
      </c>
      <c r="D6000" t="s">
        <v>96</v>
      </c>
      <c r="E6000" t="s">
        <v>181</v>
      </c>
      <c r="F6000" t="s">
        <v>17326</v>
      </c>
      <c r="G6000" t="s">
        <v>287</v>
      </c>
      <c r="H6000" t="s">
        <v>46</v>
      </c>
      <c r="I6000" t="s">
        <v>129</v>
      </c>
      <c r="J6000" t="s">
        <v>130</v>
      </c>
      <c r="K6000" t="s">
        <v>131</v>
      </c>
      <c r="L6000" t="s">
        <v>17327</v>
      </c>
      <c r="M6000" t="s">
        <v>17328</v>
      </c>
      <c r="N6000">
        <v>1.8063888880000001</v>
      </c>
      <c r="O6000">
        <v>0</v>
      </c>
      <c r="P6000">
        <v>1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1.806389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2183811</v>
      </c>
      <c r="B6001">
        <v>1</v>
      </c>
      <c r="C6001" t="s">
        <v>77</v>
      </c>
      <c r="D6001" t="s">
        <v>123</v>
      </c>
      <c r="E6001" t="s">
        <v>181</v>
      </c>
      <c r="F6001" t="s">
        <v>17329</v>
      </c>
      <c r="G6001" t="s">
        <v>194</v>
      </c>
      <c r="H6001" t="s">
        <v>46</v>
      </c>
      <c r="I6001" t="s">
        <v>129</v>
      </c>
      <c r="J6001" t="s">
        <v>130</v>
      </c>
      <c r="K6001" t="s">
        <v>131</v>
      </c>
      <c r="L6001" t="s">
        <v>17330</v>
      </c>
      <c r="M6001" t="s">
        <v>17331</v>
      </c>
      <c r="N6001">
        <v>2.0586111109999998</v>
      </c>
      <c r="O6001">
        <v>0</v>
      </c>
      <c r="P6001">
        <v>1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2.058611</v>
      </c>
      <c r="W6001">
        <v>0</v>
      </c>
      <c r="X6001">
        <v>0</v>
      </c>
      <c r="Y6001">
        <v>0</v>
      </c>
      <c r="Z6001">
        <v>0</v>
      </c>
    </row>
    <row r="6002" spans="1:26" x14ac:dyDescent="0.25">
      <c r="A6002">
        <v>2183805</v>
      </c>
      <c r="B6002">
        <v>1</v>
      </c>
      <c r="C6002" t="s">
        <v>76</v>
      </c>
      <c r="D6002" t="s">
        <v>80</v>
      </c>
      <c r="E6002" t="s">
        <v>161</v>
      </c>
      <c r="F6002" t="s">
        <v>17332</v>
      </c>
      <c r="G6002" t="s">
        <v>418</v>
      </c>
      <c r="H6002" t="s">
        <v>46</v>
      </c>
      <c r="I6002" t="s">
        <v>129</v>
      </c>
      <c r="J6002" t="s">
        <v>130</v>
      </c>
      <c r="K6002" t="s">
        <v>251</v>
      </c>
      <c r="L6002" t="s">
        <v>17333</v>
      </c>
      <c r="M6002" t="s">
        <v>17334</v>
      </c>
      <c r="N6002">
        <v>7.659444444</v>
      </c>
      <c r="O6002">
        <v>1</v>
      </c>
      <c r="P6002">
        <v>912</v>
      </c>
      <c r="Q6002">
        <v>0</v>
      </c>
      <c r="R6002">
        <v>0</v>
      </c>
      <c r="S6002">
        <v>0</v>
      </c>
      <c r="T6002">
        <v>0</v>
      </c>
      <c r="U6002">
        <v>7.6594439999999997</v>
      </c>
      <c r="V6002">
        <v>6985.4133330000004</v>
      </c>
      <c r="W6002">
        <v>0</v>
      </c>
      <c r="X6002">
        <v>0</v>
      </c>
      <c r="Y6002">
        <v>0</v>
      </c>
      <c r="Z6002">
        <v>0</v>
      </c>
    </row>
    <row r="6003" spans="1:26" x14ac:dyDescent="0.25">
      <c r="A6003">
        <v>2183825</v>
      </c>
      <c r="B6003">
        <v>1</v>
      </c>
      <c r="C6003" t="s">
        <v>76</v>
      </c>
      <c r="D6003" t="s">
        <v>96</v>
      </c>
      <c r="E6003" t="s">
        <v>126</v>
      </c>
      <c r="F6003" t="s">
        <v>17335</v>
      </c>
      <c r="G6003" t="s">
        <v>128</v>
      </c>
      <c r="H6003" t="s">
        <v>46</v>
      </c>
      <c r="I6003" t="s">
        <v>129</v>
      </c>
      <c r="J6003" t="s">
        <v>130</v>
      </c>
      <c r="K6003" t="s">
        <v>131</v>
      </c>
      <c r="L6003" t="s">
        <v>17336</v>
      </c>
      <c r="M6003" t="s">
        <v>17337</v>
      </c>
      <c r="N6003">
        <v>4.6611111110000003</v>
      </c>
      <c r="O6003">
        <v>0</v>
      </c>
      <c r="P6003">
        <v>23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107.205556</v>
      </c>
      <c r="W6003">
        <v>0</v>
      </c>
      <c r="X6003">
        <v>0</v>
      </c>
      <c r="Y6003">
        <v>0</v>
      </c>
      <c r="Z6003">
        <v>0</v>
      </c>
    </row>
    <row r="6004" spans="1:26" x14ac:dyDescent="0.25">
      <c r="A6004">
        <v>2183828</v>
      </c>
      <c r="B6004">
        <v>1</v>
      </c>
      <c r="C6004" t="s">
        <v>76</v>
      </c>
      <c r="D6004" t="s">
        <v>88</v>
      </c>
      <c r="E6004" t="s">
        <v>126</v>
      </c>
      <c r="F6004" t="s">
        <v>17338</v>
      </c>
      <c r="G6004" t="s">
        <v>128</v>
      </c>
      <c r="H6004" t="s">
        <v>46</v>
      </c>
      <c r="I6004" t="s">
        <v>129</v>
      </c>
      <c r="J6004" t="s">
        <v>130</v>
      </c>
      <c r="K6004" t="s">
        <v>131</v>
      </c>
      <c r="L6004" t="s">
        <v>17339</v>
      </c>
      <c r="M6004" t="s">
        <v>17340</v>
      </c>
      <c r="N6004">
        <v>3.8319444439999999</v>
      </c>
      <c r="O6004">
        <v>0</v>
      </c>
      <c r="P6004">
        <v>46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176.26944399999999</v>
      </c>
      <c r="W6004">
        <v>0</v>
      </c>
      <c r="X6004">
        <v>0</v>
      </c>
      <c r="Y6004">
        <v>0</v>
      </c>
      <c r="Z6004">
        <v>0</v>
      </c>
    </row>
    <row r="6005" spans="1:26" x14ac:dyDescent="0.25">
      <c r="A6005">
        <v>2183808</v>
      </c>
      <c r="B6005">
        <v>1</v>
      </c>
      <c r="C6005" t="s">
        <v>76</v>
      </c>
      <c r="D6005" t="s">
        <v>83</v>
      </c>
      <c r="E6005" t="s">
        <v>126</v>
      </c>
      <c r="F6005" t="s">
        <v>17341</v>
      </c>
      <c r="G6005" t="s">
        <v>640</v>
      </c>
      <c r="H6005" t="s">
        <v>46</v>
      </c>
      <c r="I6005" t="s">
        <v>129</v>
      </c>
      <c r="J6005" t="s">
        <v>130</v>
      </c>
      <c r="K6005" t="s">
        <v>131</v>
      </c>
      <c r="L6005" t="s">
        <v>17342</v>
      </c>
      <c r="M6005" t="s">
        <v>17343</v>
      </c>
      <c r="N6005">
        <v>2.8588888880000001</v>
      </c>
      <c r="O6005">
        <v>0</v>
      </c>
      <c r="P6005">
        <v>219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626.09666600000003</v>
      </c>
      <c r="W6005">
        <v>0</v>
      </c>
      <c r="X6005">
        <v>0</v>
      </c>
      <c r="Y6005">
        <v>0</v>
      </c>
      <c r="Z6005">
        <v>0</v>
      </c>
    </row>
    <row r="6006" spans="1:26" x14ac:dyDescent="0.25">
      <c r="A6006">
        <v>2183813</v>
      </c>
      <c r="B6006">
        <v>1</v>
      </c>
      <c r="C6006" t="s">
        <v>76</v>
      </c>
      <c r="D6006" t="s">
        <v>88</v>
      </c>
      <c r="E6006" t="s">
        <v>186</v>
      </c>
      <c r="F6006" t="s">
        <v>17344</v>
      </c>
      <c r="G6006" t="s">
        <v>418</v>
      </c>
      <c r="H6006" t="s">
        <v>47</v>
      </c>
      <c r="I6006" t="s">
        <v>129</v>
      </c>
      <c r="J6006" t="s">
        <v>130</v>
      </c>
      <c r="K6006" t="s">
        <v>251</v>
      </c>
      <c r="L6006" t="s">
        <v>17345</v>
      </c>
      <c r="M6006" t="s">
        <v>17346</v>
      </c>
      <c r="N6006">
        <v>2.5466666660000001</v>
      </c>
      <c r="O6006">
        <v>7</v>
      </c>
      <c r="P6006">
        <v>179</v>
      </c>
      <c r="Q6006">
        <v>0</v>
      </c>
      <c r="R6006">
        <v>0</v>
      </c>
      <c r="S6006">
        <v>0</v>
      </c>
      <c r="T6006">
        <v>0</v>
      </c>
      <c r="U6006">
        <v>17.826667</v>
      </c>
      <c r="V6006">
        <v>455.85333300000002</v>
      </c>
      <c r="W6006">
        <v>0</v>
      </c>
      <c r="X6006">
        <v>0</v>
      </c>
      <c r="Y6006">
        <v>0</v>
      </c>
      <c r="Z6006">
        <v>0</v>
      </c>
    </row>
    <row r="6007" spans="1:26" x14ac:dyDescent="0.25">
      <c r="A6007">
        <v>2183806</v>
      </c>
      <c r="B6007">
        <v>1</v>
      </c>
      <c r="C6007" t="s">
        <v>76</v>
      </c>
      <c r="D6007" t="s">
        <v>90</v>
      </c>
      <c r="E6007" t="s">
        <v>161</v>
      </c>
      <c r="F6007" t="s">
        <v>17347</v>
      </c>
      <c r="G6007" t="s">
        <v>366</v>
      </c>
      <c r="H6007" t="s">
        <v>46</v>
      </c>
      <c r="I6007" t="s">
        <v>129</v>
      </c>
      <c r="J6007" t="s">
        <v>130</v>
      </c>
      <c r="K6007" t="s">
        <v>251</v>
      </c>
      <c r="L6007" t="s">
        <v>17348</v>
      </c>
      <c r="M6007" t="s">
        <v>17349</v>
      </c>
      <c r="N6007">
        <v>4.3886111110000003</v>
      </c>
      <c r="O6007">
        <v>1</v>
      </c>
      <c r="P6007">
        <v>262</v>
      </c>
      <c r="Q6007">
        <v>0</v>
      </c>
      <c r="R6007">
        <v>0</v>
      </c>
      <c r="S6007">
        <v>0</v>
      </c>
      <c r="T6007">
        <v>0</v>
      </c>
      <c r="U6007">
        <v>4.388611</v>
      </c>
      <c r="V6007">
        <v>1149.8161110000001</v>
      </c>
      <c r="W6007">
        <v>0</v>
      </c>
      <c r="X6007">
        <v>0</v>
      </c>
      <c r="Y6007">
        <v>0</v>
      </c>
      <c r="Z6007">
        <v>0</v>
      </c>
    </row>
    <row r="6008" spans="1:26" x14ac:dyDescent="0.25">
      <c r="A6008">
        <v>2183820</v>
      </c>
      <c r="B6008">
        <v>1</v>
      </c>
      <c r="C6008" t="s">
        <v>76</v>
      </c>
      <c r="D6008" t="s">
        <v>89</v>
      </c>
      <c r="E6008" t="s">
        <v>186</v>
      </c>
      <c r="F6008" t="s">
        <v>16481</v>
      </c>
      <c r="G6008" t="s">
        <v>136</v>
      </c>
      <c r="H6008" t="s">
        <v>47</v>
      </c>
      <c r="I6008" t="s">
        <v>129</v>
      </c>
      <c r="J6008" t="s">
        <v>130</v>
      </c>
      <c r="K6008" t="s">
        <v>131</v>
      </c>
      <c r="L6008" t="s">
        <v>17350</v>
      </c>
      <c r="M6008" t="s">
        <v>17351</v>
      </c>
      <c r="N6008">
        <v>0.637222222</v>
      </c>
      <c r="O6008">
        <v>18</v>
      </c>
      <c r="P6008">
        <v>231</v>
      </c>
      <c r="Q6008">
        <v>0</v>
      </c>
      <c r="R6008">
        <v>0</v>
      </c>
      <c r="S6008">
        <v>0</v>
      </c>
      <c r="T6008">
        <v>0</v>
      </c>
      <c r="U6008">
        <v>11.47</v>
      </c>
      <c r="V6008">
        <v>147.19833299999999</v>
      </c>
      <c r="W6008">
        <v>0</v>
      </c>
      <c r="X6008">
        <v>0</v>
      </c>
      <c r="Y6008">
        <v>0</v>
      </c>
      <c r="Z6008">
        <v>0</v>
      </c>
    </row>
    <row r="6009" spans="1:26" x14ac:dyDescent="0.25">
      <c r="A6009">
        <v>2183812</v>
      </c>
      <c r="B6009">
        <v>1</v>
      </c>
      <c r="C6009" t="s">
        <v>76</v>
      </c>
      <c r="D6009" t="s">
        <v>106</v>
      </c>
      <c r="E6009" t="s">
        <v>143</v>
      </c>
      <c r="F6009" t="s">
        <v>17352</v>
      </c>
      <c r="G6009" t="s">
        <v>418</v>
      </c>
      <c r="H6009" t="s">
        <v>47</v>
      </c>
      <c r="I6009" t="s">
        <v>129</v>
      </c>
      <c r="J6009" t="s">
        <v>130</v>
      </c>
      <c r="K6009" t="s">
        <v>251</v>
      </c>
      <c r="L6009" t="s">
        <v>17353</v>
      </c>
      <c r="M6009" t="s">
        <v>17354</v>
      </c>
      <c r="N6009">
        <v>9.4105555550000002</v>
      </c>
      <c r="O6009">
        <v>1</v>
      </c>
      <c r="P6009">
        <v>188</v>
      </c>
      <c r="Q6009">
        <v>0</v>
      </c>
      <c r="R6009">
        <v>0</v>
      </c>
      <c r="S6009">
        <v>0</v>
      </c>
      <c r="T6009">
        <v>0</v>
      </c>
      <c r="U6009">
        <v>9.4105559999999997</v>
      </c>
      <c r="V6009">
        <v>1769.184444</v>
      </c>
      <c r="W6009">
        <v>0</v>
      </c>
      <c r="X6009">
        <v>0</v>
      </c>
      <c r="Y6009">
        <v>0</v>
      </c>
      <c r="Z6009">
        <v>0</v>
      </c>
    </row>
    <row r="6010" spans="1:26" x14ac:dyDescent="0.25">
      <c r="A6010">
        <v>2183814</v>
      </c>
      <c r="B6010">
        <v>1</v>
      </c>
      <c r="C6010" t="s">
        <v>76</v>
      </c>
      <c r="D6010" t="s">
        <v>99</v>
      </c>
      <c r="E6010" t="s">
        <v>134</v>
      </c>
      <c r="F6010" t="s">
        <v>17355</v>
      </c>
      <c r="G6010" t="s">
        <v>201</v>
      </c>
      <c r="H6010" t="s">
        <v>47</v>
      </c>
      <c r="I6010" t="s">
        <v>283</v>
      </c>
      <c r="J6010" t="s">
        <v>130</v>
      </c>
      <c r="K6010" t="s">
        <v>251</v>
      </c>
      <c r="L6010" t="s">
        <v>17356</v>
      </c>
      <c r="M6010" t="s">
        <v>17357</v>
      </c>
      <c r="N6010">
        <v>1.1666665999999999E-2</v>
      </c>
      <c r="O6010">
        <v>80</v>
      </c>
      <c r="P6010">
        <v>2648</v>
      </c>
      <c r="Q6010">
        <v>0</v>
      </c>
      <c r="R6010">
        <v>0</v>
      </c>
      <c r="S6010">
        <v>0</v>
      </c>
      <c r="T6010">
        <v>0</v>
      </c>
      <c r="U6010">
        <v>0.93333299999999997</v>
      </c>
      <c r="V6010">
        <v>30.893332000000001</v>
      </c>
      <c r="W6010">
        <v>0</v>
      </c>
      <c r="X6010">
        <v>0</v>
      </c>
      <c r="Y6010">
        <v>0</v>
      </c>
      <c r="Z6010">
        <v>0</v>
      </c>
    </row>
    <row r="6011" spans="1:26" x14ac:dyDescent="0.25">
      <c r="A6011">
        <v>2183815</v>
      </c>
      <c r="B6011">
        <v>1</v>
      </c>
      <c r="C6011" t="s">
        <v>76</v>
      </c>
      <c r="D6011" t="s">
        <v>104</v>
      </c>
      <c r="E6011" t="s">
        <v>134</v>
      </c>
      <c r="F6011" t="s">
        <v>16302</v>
      </c>
      <c r="G6011" t="s">
        <v>136</v>
      </c>
      <c r="H6011" t="s">
        <v>47</v>
      </c>
      <c r="I6011" t="s">
        <v>129</v>
      </c>
      <c r="J6011" t="s">
        <v>130</v>
      </c>
      <c r="K6011" t="s">
        <v>131</v>
      </c>
      <c r="L6011" t="s">
        <v>17358</v>
      </c>
      <c r="M6011" t="s">
        <v>17359</v>
      </c>
      <c r="N6011">
        <v>2.4372222219999999</v>
      </c>
      <c r="O6011">
        <v>0</v>
      </c>
      <c r="P6011">
        <v>0</v>
      </c>
      <c r="Q6011">
        <v>11</v>
      </c>
      <c r="R6011">
        <v>423</v>
      </c>
      <c r="S6011">
        <v>13</v>
      </c>
      <c r="T6011">
        <v>428</v>
      </c>
      <c r="U6011">
        <v>0</v>
      </c>
      <c r="V6011">
        <v>0</v>
      </c>
      <c r="W6011">
        <v>26.809443999999999</v>
      </c>
      <c r="X6011">
        <v>1030.9449999999999</v>
      </c>
      <c r="Y6011">
        <v>31.683889000000001</v>
      </c>
      <c r="Z6011">
        <v>1043.1311109999999</v>
      </c>
    </row>
    <row r="6012" spans="1:26" x14ac:dyDescent="0.25">
      <c r="A6012">
        <v>2183819</v>
      </c>
      <c r="B6012">
        <v>1</v>
      </c>
      <c r="C6012" t="s">
        <v>76</v>
      </c>
      <c r="D6012" t="s">
        <v>81</v>
      </c>
      <c r="E6012" t="s">
        <v>143</v>
      </c>
      <c r="F6012" t="s">
        <v>17360</v>
      </c>
      <c r="G6012" t="s">
        <v>366</v>
      </c>
      <c r="H6012" t="s">
        <v>47</v>
      </c>
      <c r="I6012" t="s">
        <v>129</v>
      </c>
      <c r="J6012" t="s">
        <v>130</v>
      </c>
      <c r="K6012" t="s">
        <v>251</v>
      </c>
      <c r="L6012" t="s">
        <v>17361</v>
      </c>
      <c r="M6012" t="s">
        <v>17362</v>
      </c>
      <c r="N6012">
        <v>1.5177777770000001</v>
      </c>
      <c r="O6012">
        <v>1</v>
      </c>
      <c r="P6012">
        <v>869</v>
      </c>
      <c r="Q6012">
        <v>0</v>
      </c>
      <c r="R6012">
        <v>0</v>
      </c>
      <c r="S6012">
        <v>0</v>
      </c>
      <c r="T6012">
        <v>0</v>
      </c>
      <c r="U6012">
        <v>1.5177780000000001</v>
      </c>
      <c r="V6012">
        <v>1318.9488879999999</v>
      </c>
      <c r="W6012">
        <v>0</v>
      </c>
      <c r="X6012">
        <v>0</v>
      </c>
      <c r="Y6012">
        <v>0</v>
      </c>
      <c r="Z6012">
        <v>0</v>
      </c>
    </row>
    <row r="6013" spans="1:26" x14ac:dyDescent="0.25">
      <c r="A6013">
        <v>2183821</v>
      </c>
      <c r="B6013">
        <v>1</v>
      </c>
      <c r="C6013" t="s">
        <v>76</v>
      </c>
      <c r="D6013" t="s">
        <v>105</v>
      </c>
      <c r="E6013" t="s">
        <v>143</v>
      </c>
      <c r="F6013" t="s">
        <v>17363</v>
      </c>
      <c r="G6013" t="s">
        <v>418</v>
      </c>
      <c r="H6013" t="s">
        <v>47</v>
      </c>
      <c r="I6013" t="s">
        <v>129</v>
      </c>
      <c r="J6013" t="s">
        <v>130</v>
      </c>
      <c r="K6013" t="s">
        <v>251</v>
      </c>
      <c r="L6013" t="s">
        <v>17364</v>
      </c>
      <c r="M6013" t="s">
        <v>17365</v>
      </c>
      <c r="N6013">
        <v>8.4389294439999993</v>
      </c>
      <c r="O6013">
        <v>0</v>
      </c>
      <c r="P6013">
        <v>0</v>
      </c>
      <c r="Q6013">
        <v>1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8.4389289999999999</v>
      </c>
      <c r="X6013">
        <v>0</v>
      </c>
      <c r="Y6013">
        <v>0</v>
      </c>
      <c r="Z6013">
        <v>0</v>
      </c>
    </row>
    <row r="6014" spans="1:26" x14ac:dyDescent="0.25">
      <c r="A6014">
        <v>2183822</v>
      </c>
      <c r="B6014">
        <v>1</v>
      </c>
      <c r="C6014" t="s">
        <v>76</v>
      </c>
      <c r="D6014" t="s">
        <v>99</v>
      </c>
      <c r="E6014" t="s">
        <v>143</v>
      </c>
      <c r="F6014" t="s">
        <v>17366</v>
      </c>
      <c r="G6014" t="s">
        <v>366</v>
      </c>
      <c r="H6014" t="s">
        <v>47</v>
      </c>
      <c r="I6014" t="s">
        <v>129</v>
      </c>
      <c r="J6014" t="s">
        <v>130</v>
      </c>
      <c r="K6014" t="s">
        <v>251</v>
      </c>
      <c r="L6014" t="s">
        <v>17367</v>
      </c>
      <c r="M6014" t="s">
        <v>17368</v>
      </c>
      <c r="N6014">
        <v>9.2463888880000003</v>
      </c>
      <c r="O6014">
        <v>1</v>
      </c>
      <c r="P6014">
        <v>94</v>
      </c>
      <c r="Q6014">
        <v>0</v>
      </c>
      <c r="R6014">
        <v>0</v>
      </c>
      <c r="S6014">
        <v>0</v>
      </c>
      <c r="T6014">
        <v>0</v>
      </c>
      <c r="U6014">
        <v>9.2463890000000006</v>
      </c>
      <c r="V6014">
        <v>869.16055500000004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2183826</v>
      </c>
      <c r="B6015">
        <v>1</v>
      </c>
      <c r="C6015" t="s">
        <v>76</v>
      </c>
      <c r="D6015" t="s">
        <v>88</v>
      </c>
      <c r="E6015" t="s">
        <v>186</v>
      </c>
      <c r="F6015" t="s">
        <v>17369</v>
      </c>
      <c r="G6015" t="s">
        <v>366</v>
      </c>
      <c r="H6015" t="s">
        <v>47</v>
      </c>
      <c r="I6015" t="s">
        <v>129</v>
      </c>
      <c r="J6015" t="s">
        <v>130</v>
      </c>
      <c r="K6015" t="s">
        <v>251</v>
      </c>
      <c r="L6015" t="s">
        <v>17370</v>
      </c>
      <c r="M6015" t="s">
        <v>17371</v>
      </c>
      <c r="N6015">
        <v>1.0155444440000001</v>
      </c>
      <c r="O6015">
        <v>24</v>
      </c>
      <c r="P6015">
        <v>1261</v>
      </c>
      <c r="Q6015">
        <v>0</v>
      </c>
      <c r="R6015">
        <v>0</v>
      </c>
      <c r="S6015">
        <v>0</v>
      </c>
      <c r="T6015">
        <v>0</v>
      </c>
      <c r="U6015">
        <v>24.373066999999999</v>
      </c>
      <c r="V6015">
        <v>1280.6015440000001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2183841</v>
      </c>
      <c r="B6016">
        <v>1</v>
      </c>
      <c r="C6016" t="s">
        <v>76</v>
      </c>
      <c r="D6016" t="s">
        <v>84</v>
      </c>
      <c r="E6016" t="s">
        <v>181</v>
      </c>
      <c r="F6016" t="s">
        <v>17372</v>
      </c>
      <c r="G6016" t="s">
        <v>194</v>
      </c>
      <c r="H6016" t="s">
        <v>46</v>
      </c>
      <c r="I6016" t="s">
        <v>129</v>
      </c>
      <c r="J6016" t="s">
        <v>130</v>
      </c>
      <c r="K6016" t="s">
        <v>131</v>
      </c>
      <c r="L6016" t="s">
        <v>17373</v>
      </c>
      <c r="M6016" t="s">
        <v>17374</v>
      </c>
      <c r="N6016">
        <v>2.4125000000000001</v>
      </c>
      <c r="O6016">
        <v>0</v>
      </c>
      <c r="P6016">
        <v>1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2.4125000000000001</v>
      </c>
      <c r="W6016">
        <v>0</v>
      </c>
      <c r="X6016">
        <v>0</v>
      </c>
      <c r="Y6016">
        <v>0</v>
      </c>
      <c r="Z6016">
        <v>0</v>
      </c>
    </row>
    <row r="6017" spans="1:26" x14ac:dyDescent="0.25">
      <c r="A6017">
        <v>2183858</v>
      </c>
      <c r="B6017">
        <v>1</v>
      </c>
      <c r="C6017" t="s">
        <v>76</v>
      </c>
      <c r="D6017" t="s">
        <v>96</v>
      </c>
      <c r="E6017" t="s">
        <v>181</v>
      </c>
      <c r="F6017" t="s">
        <v>17375</v>
      </c>
      <c r="G6017" t="s">
        <v>183</v>
      </c>
      <c r="H6017" t="s">
        <v>46</v>
      </c>
      <c r="I6017" t="s">
        <v>129</v>
      </c>
      <c r="J6017" t="s">
        <v>130</v>
      </c>
      <c r="K6017" t="s">
        <v>131</v>
      </c>
      <c r="L6017" t="s">
        <v>17376</v>
      </c>
      <c r="M6017" t="s">
        <v>17377</v>
      </c>
      <c r="N6017">
        <v>10.290277777</v>
      </c>
      <c r="O6017">
        <v>0</v>
      </c>
      <c r="P6017">
        <v>2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20.580556000000001</v>
      </c>
      <c r="W6017">
        <v>0</v>
      </c>
      <c r="X6017">
        <v>0</v>
      </c>
      <c r="Y6017">
        <v>0</v>
      </c>
      <c r="Z6017">
        <v>0</v>
      </c>
    </row>
    <row r="6018" spans="1:26" x14ac:dyDescent="0.25">
      <c r="A6018">
        <v>2183830</v>
      </c>
      <c r="B6018">
        <v>1</v>
      </c>
      <c r="C6018" t="s">
        <v>77</v>
      </c>
      <c r="D6018" t="s">
        <v>118</v>
      </c>
      <c r="E6018" t="s">
        <v>134</v>
      </c>
      <c r="F6018" t="s">
        <v>17289</v>
      </c>
      <c r="G6018" t="s">
        <v>4724</v>
      </c>
      <c r="H6018" t="s">
        <v>47</v>
      </c>
      <c r="I6018" t="s">
        <v>129</v>
      </c>
      <c r="J6018" t="s">
        <v>130</v>
      </c>
      <c r="K6018" t="s">
        <v>251</v>
      </c>
      <c r="L6018" t="s">
        <v>17378</v>
      </c>
      <c r="M6018" t="s">
        <v>17379</v>
      </c>
      <c r="N6018">
        <v>2.3582786109999998</v>
      </c>
      <c r="O6018">
        <v>29</v>
      </c>
      <c r="P6018">
        <v>2016</v>
      </c>
      <c r="Q6018">
        <v>0</v>
      </c>
      <c r="R6018">
        <v>0</v>
      </c>
      <c r="S6018">
        <v>0</v>
      </c>
      <c r="T6018">
        <v>0</v>
      </c>
      <c r="U6018">
        <v>68.390079999999998</v>
      </c>
      <c r="V6018">
        <v>4754.2896799999999</v>
      </c>
      <c r="W6018">
        <v>0</v>
      </c>
      <c r="X6018">
        <v>0</v>
      </c>
      <c r="Y6018">
        <v>0</v>
      </c>
      <c r="Z6018">
        <v>0</v>
      </c>
    </row>
    <row r="6019" spans="1:26" x14ac:dyDescent="0.25">
      <c r="A6019">
        <v>2183838</v>
      </c>
      <c r="B6019">
        <v>1</v>
      </c>
      <c r="C6019" t="s">
        <v>76</v>
      </c>
      <c r="D6019" t="s">
        <v>88</v>
      </c>
      <c r="E6019" t="s">
        <v>126</v>
      </c>
      <c r="F6019" t="s">
        <v>17380</v>
      </c>
      <c r="G6019" t="s">
        <v>418</v>
      </c>
      <c r="H6019" t="s">
        <v>46</v>
      </c>
      <c r="I6019" t="s">
        <v>129</v>
      </c>
      <c r="J6019" t="s">
        <v>130</v>
      </c>
      <c r="K6019" t="s">
        <v>251</v>
      </c>
      <c r="L6019" t="s">
        <v>17381</v>
      </c>
      <c r="M6019" t="s">
        <v>17382</v>
      </c>
      <c r="N6019">
        <v>5.1833333330000002</v>
      </c>
      <c r="O6019">
        <v>0</v>
      </c>
      <c r="P6019">
        <v>9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46.65</v>
      </c>
      <c r="W6019">
        <v>0</v>
      </c>
      <c r="X6019">
        <v>0</v>
      </c>
      <c r="Y6019">
        <v>0</v>
      </c>
      <c r="Z6019">
        <v>0</v>
      </c>
    </row>
    <row r="6020" spans="1:26" x14ac:dyDescent="0.25">
      <c r="A6020">
        <v>2183836</v>
      </c>
      <c r="B6020">
        <v>1</v>
      </c>
      <c r="C6020" t="s">
        <v>76</v>
      </c>
      <c r="D6020" t="s">
        <v>88</v>
      </c>
      <c r="E6020" t="s">
        <v>181</v>
      </c>
      <c r="F6020" t="s">
        <v>17383</v>
      </c>
      <c r="G6020" t="s">
        <v>194</v>
      </c>
      <c r="H6020" t="s">
        <v>46</v>
      </c>
      <c r="I6020" t="s">
        <v>129</v>
      </c>
      <c r="J6020" t="s">
        <v>130</v>
      </c>
      <c r="K6020" t="s">
        <v>131</v>
      </c>
      <c r="L6020" t="s">
        <v>17384</v>
      </c>
      <c r="M6020" t="s">
        <v>17385</v>
      </c>
      <c r="N6020">
        <v>1.2936111109999999</v>
      </c>
      <c r="O6020">
        <v>0</v>
      </c>
      <c r="P6020">
        <v>2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2.5872220000000001</v>
      </c>
      <c r="W6020">
        <v>0</v>
      </c>
      <c r="X6020">
        <v>0</v>
      </c>
      <c r="Y6020">
        <v>0</v>
      </c>
      <c r="Z6020">
        <v>0</v>
      </c>
    </row>
    <row r="6021" spans="1:26" x14ac:dyDescent="0.25">
      <c r="A6021">
        <v>2183839</v>
      </c>
      <c r="B6021">
        <v>1</v>
      </c>
      <c r="C6021" t="s">
        <v>77</v>
      </c>
      <c r="D6021" t="s">
        <v>113</v>
      </c>
      <c r="E6021" t="s">
        <v>181</v>
      </c>
      <c r="F6021" t="s">
        <v>17386</v>
      </c>
      <c r="G6021" t="s">
        <v>287</v>
      </c>
      <c r="H6021" t="s">
        <v>46</v>
      </c>
      <c r="I6021" t="s">
        <v>129</v>
      </c>
      <c r="J6021" t="s">
        <v>130</v>
      </c>
      <c r="K6021" t="s">
        <v>131</v>
      </c>
      <c r="L6021" t="s">
        <v>17387</v>
      </c>
      <c r="M6021" t="s">
        <v>17388</v>
      </c>
      <c r="N6021">
        <v>1.5830555550000001</v>
      </c>
      <c r="O6021">
        <v>0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1.583056</v>
      </c>
      <c r="Y6021">
        <v>0</v>
      </c>
      <c r="Z6021">
        <v>0</v>
      </c>
    </row>
    <row r="6022" spans="1:26" x14ac:dyDescent="0.25">
      <c r="A6022">
        <v>2183856</v>
      </c>
      <c r="B6022">
        <v>1</v>
      </c>
      <c r="C6022" t="s">
        <v>76</v>
      </c>
      <c r="D6022" t="s">
        <v>101</v>
      </c>
      <c r="E6022" t="s">
        <v>181</v>
      </c>
      <c r="F6022" t="s">
        <v>17389</v>
      </c>
      <c r="G6022" t="s">
        <v>163</v>
      </c>
      <c r="H6022" t="s">
        <v>46</v>
      </c>
      <c r="I6022" t="s">
        <v>129</v>
      </c>
      <c r="J6022" t="s">
        <v>130</v>
      </c>
      <c r="K6022" t="s">
        <v>131</v>
      </c>
      <c r="L6022" t="s">
        <v>17390</v>
      </c>
      <c r="M6022" t="s">
        <v>17391</v>
      </c>
      <c r="N6022">
        <v>6.3672222219999997</v>
      </c>
      <c r="O6022">
        <v>0</v>
      </c>
      <c r="P6022">
        <v>1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6.3672219999999999</v>
      </c>
      <c r="W6022">
        <v>0</v>
      </c>
      <c r="X6022">
        <v>0</v>
      </c>
      <c r="Y6022">
        <v>0</v>
      </c>
      <c r="Z6022">
        <v>0</v>
      </c>
    </row>
    <row r="6023" spans="1:26" x14ac:dyDescent="0.25">
      <c r="A6023">
        <v>2183842</v>
      </c>
      <c r="B6023">
        <v>1</v>
      </c>
      <c r="C6023" t="s">
        <v>76</v>
      </c>
      <c r="D6023" t="s">
        <v>100</v>
      </c>
      <c r="E6023" t="s">
        <v>181</v>
      </c>
      <c r="F6023" t="s">
        <v>17392</v>
      </c>
      <c r="G6023" t="s">
        <v>194</v>
      </c>
      <c r="H6023" t="s">
        <v>46</v>
      </c>
      <c r="I6023" t="s">
        <v>129</v>
      </c>
      <c r="J6023" t="s">
        <v>130</v>
      </c>
      <c r="K6023" t="s">
        <v>131</v>
      </c>
      <c r="L6023" t="s">
        <v>17393</v>
      </c>
      <c r="M6023" t="s">
        <v>17394</v>
      </c>
      <c r="N6023">
        <v>3.585555555</v>
      </c>
      <c r="O6023">
        <v>0</v>
      </c>
      <c r="P6023">
        <v>1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3.585556</v>
      </c>
      <c r="W6023">
        <v>0</v>
      </c>
      <c r="X6023">
        <v>0</v>
      </c>
      <c r="Y6023">
        <v>0</v>
      </c>
      <c r="Z6023">
        <v>0</v>
      </c>
    </row>
    <row r="6024" spans="1:26" x14ac:dyDescent="0.25">
      <c r="A6024">
        <v>2183843</v>
      </c>
      <c r="B6024">
        <v>1</v>
      </c>
      <c r="C6024" t="s">
        <v>76</v>
      </c>
      <c r="D6024" t="s">
        <v>99</v>
      </c>
      <c r="E6024" t="s">
        <v>181</v>
      </c>
      <c r="F6024" t="s">
        <v>17395</v>
      </c>
      <c r="G6024" t="s">
        <v>194</v>
      </c>
      <c r="H6024" t="s">
        <v>46</v>
      </c>
      <c r="I6024" t="s">
        <v>129</v>
      </c>
      <c r="J6024" t="s">
        <v>130</v>
      </c>
      <c r="K6024" t="s">
        <v>131</v>
      </c>
      <c r="L6024" t="s">
        <v>17396</v>
      </c>
      <c r="M6024" t="s">
        <v>17397</v>
      </c>
      <c r="N6024">
        <v>0.50249999999999995</v>
      </c>
      <c r="O6024">
        <v>0</v>
      </c>
      <c r="P6024">
        <v>1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0.50249999999999995</v>
      </c>
      <c r="W6024">
        <v>0</v>
      </c>
      <c r="X6024">
        <v>0</v>
      </c>
      <c r="Y6024">
        <v>0</v>
      </c>
      <c r="Z6024">
        <v>0</v>
      </c>
    </row>
    <row r="6025" spans="1:26" x14ac:dyDescent="0.25">
      <c r="A6025">
        <v>2183845</v>
      </c>
      <c r="B6025">
        <v>1</v>
      </c>
      <c r="C6025" t="s">
        <v>76</v>
      </c>
      <c r="D6025" t="s">
        <v>86</v>
      </c>
      <c r="E6025" t="s">
        <v>126</v>
      </c>
      <c r="F6025" t="s">
        <v>17398</v>
      </c>
      <c r="G6025" t="s">
        <v>128</v>
      </c>
      <c r="H6025" t="s">
        <v>46</v>
      </c>
      <c r="I6025" t="s">
        <v>129</v>
      </c>
      <c r="J6025" t="s">
        <v>130</v>
      </c>
      <c r="K6025" t="s">
        <v>131</v>
      </c>
      <c r="L6025" t="s">
        <v>17399</v>
      </c>
      <c r="M6025" t="s">
        <v>17400</v>
      </c>
      <c r="N6025">
        <v>1.4694444440000001</v>
      </c>
      <c r="O6025">
        <v>0</v>
      </c>
      <c r="P6025">
        <v>104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152.82222200000001</v>
      </c>
      <c r="W6025">
        <v>0</v>
      </c>
      <c r="X6025">
        <v>0</v>
      </c>
      <c r="Y6025">
        <v>0</v>
      </c>
      <c r="Z6025">
        <v>0</v>
      </c>
    </row>
    <row r="6026" spans="1:26" x14ac:dyDescent="0.25">
      <c r="A6026">
        <v>2183857</v>
      </c>
      <c r="B6026">
        <v>1</v>
      </c>
      <c r="C6026" t="s">
        <v>76</v>
      </c>
      <c r="D6026" t="s">
        <v>81</v>
      </c>
      <c r="E6026" t="s">
        <v>181</v>
      </c>
      <c r="F6026" t="s">
        <v>17401</v>
      </c>
      <c r="G6026" t="s">
        <v>287</v>
      </c>
      <c r="H6026" t="s">
        <v>46</v>
      </c>
      <c r="I6026" t="s">
        <v>129</v>
      </c>
      <c r="J6026" t="s">
        <v>130</v>
      </c>
      <c r="K6026" t="s">
        <v>131</v>
      </c>
      <c r="L6026" t="s">
        <v>17402</v>
      </c>
      <c r="M6026" t="s">
        <v>17403</v>
      </c>
      <c r="N6026">
        <v>9.3719444440000004</v>
      </c>
      <c r="O6026">
        <v>0</v>
      </c>
      <c r="P6026">
        <v>12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112.46333300000001</v>
      </c>
      <c r="W6026">
        <v>0</v>
      </c>
      <c r="X6026">
        <v>0</v>
      </c>
      <c r="Y6026">
        <v>0</v>
      </c>
      <c r="Z6026">
        <v>0</v>
      </c>
    </row>
    <row r="6027" spans="1:26" x14ac:dyDescent="0.25">
      <c r="A6027">
        <v>2183852</v>
      </c>
      <c r="B6027">
        <v>1</v>
      </c>
      <c r="C6027" t="s">
        <v>76</v>
      </c>
      <c r="D6027" t="s">
        <v>79</v>
      </c>
      <c r="E6027" t="s">
        <v>181</v>
      </c>
      <c r="F6027" t="s">
        <v>17404</v>
      </c>
      <c r="G6027" t="s">
        <v>287</v>
      </c>
      <c r="H6027" t="s">
        <v>46</v>
      </c>
      <c r="I6027" t="s">
        <v>129</v>
      </c>
      <c r="J6027" t="s">
        <v>130</v>
      </c>
      <c r="K6027" t="s">
        <v>131</v>
      </c>
      <c r="L6027" t="s">
        <v>17405</v>
      </c>
      <c r="M6027" t="s">
        <v>17406</v>
      </c>
      <c r="N6027">
        <v>0.99333333300000004</v>
      </c>
      <c r="O6027">
        <v>0</v>
      </c>
      <c r="P6027">
        <v>3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2.98</v>
      </c>
      <c r="W6027">
        <v>0</v>
      </c>
      <c r="X6027">
        <v>0</v>
      </c>
      <c r="Y6027">
        <v>0</v>
      </c>
      <c r="Z6027">
        <v>0</v>
      </c>
    </row>
    <row r="6028" spans="1:26" x14ac:dyDescent="0.25">
      <c r="A6028">
        <v>2183847</v>
      </c>
      <c r="B6028">
        <v>1</v>
      </c>
      <c r="C6028" t="s">
        <v>76</v>
      </c>
      <c r="D6028" t="s">
        <v>78</v>
      </c>
      <c r="E6028" t="s">
        <v>143</v>
      </c>
      <c r="F6028" t="s">
        <v>17407</v>
      </c>
      <c r="G6028" t="s">
        <v>366</v>
      </c>
      <c r="H6028" t="s">
        <v>47</v>
      </c>
      <c r="I6028" t="s">
        <v>129</v>
      </c>
      <c r="J6028" t="s">
        <v>130</v>
      </c>
      <c r="K6028" t="s">
        <v>251</v>
      </c>
      <c r="L6028" t="s">
        <v>17408</v>
      </c>
      <c r="M6028" t="s">
        <v>17409</v>
      </c>
      <c r="N6028">
        <v>7.6</v>
      </c>
      <c r="O6028">
        <v>4</v>
      </c>
      <c r="P6028">
        <v>1332</v>
      </c>
      <c r="Q6028">
        <v>0</v>
      </c>
      <c r="R6028">
        <v>0</v>
      </c>
      <c r="S6028">
        <v>0</v>
      </c>
      <c r="T6028">
        <v>0</v>
      </c>
      <c r="U6028">
        <v>30.4</v>
      </c>
      <c r="V6028">
        <v>10123.200000000001</v>
      </c>
      <c r="W6028">
        <v>0</v>
      </c>
      <c r="X6028">
        <v>0</v>
      </c>
      <c r="Y6028">
        <v>0</v>
      </c>
      <c r="Z6028">
        <v>0</v>
      </c>
    </row>
    <row r="6029" spans="1:26" x14ac:dyDescent="0.25">
      <c r="A6029">
        <v>2183861</v>
      </c>
      <c r="B6029">
        <v>1</v>
      </c>
      <c r="C6029" t="s">
        <v>76</v>
      </c>
      <c r="D6029" t="s">
        <v>95</v>
      </c>
      <c r="E6029" t="s">
        <v>161</v>
      </c>
      <c r="F6029" t="s">
        <v>15048</v>
      </c>
      <c r="G6029" t="s">
        <v>418</v>
      </c>
      <c r="H6029" t="s">
        <v>46</v>
      </c>
      <c r="I6029" t="s">
        <v>129</v>
      </c>
      <c r="J6029" t="s">
        <v>130</v>
      </c>
      <c r="K6029" t="s">
        <v>251</v>
      </c>
      <c r="L6029" t="s">
        <v>17410</v>
      </c>
      <c r="M6029" t="s">
        <v>17411</v>
      </c>
      <c r="N6029">
        <v>6.4286111110000004</v>
      </c>
      <c r="O6029">
        <v>0</v>
      </c>
      <c r="P6029">
        <v>0</v>
      </c>
      <c r="Q6029">
        <v>1</v>
      </c>
      <c r="R6029">
        <v>89</v>
      </c>
      <c r="S6029">
        <v>0</v>
      </c>
      <c r="T6029">
        <v>0</v>
      </c>
      <c r="U6029">
        <v>0</v>
      </c>
      <c r="V6029">
        <v>0</v>
      </c>
      <c r="W6029">
        <v>6.4286110000000001</v>
      </c>
      <c r="X6029">
        <v>572.146389</v>
      </c>
      <c r="Y6029">
        <v>0</v>
      </c>
      <c r="Z6029">
        <v>0</v>
      </c>
    </row>
    <row r="6030" spans="1:26" x14ac:dyDescent="0.25">
      <c r="A6030">
        <v>2183851</v>
      </c>
      <c r="B6030">
        <v>1</v>
      </c>
      <c r="C6030" t="s">
        <v>76</v>
      </c>
      <c r="D6030" t="s">
        <v>86</v>
      </c>
      <c r="E6030" t="s">
        <v>126</v>
      </c>
      <c r="F6030" t="s">
        <v>7566</v>
      </c>
      <c r="G6030" t="s">
        <v>140</v>
      </c>
      <c r="H6030" t="s">
        <v>46</v>
      </c>
      <c r="I6030" t="s">
        <v>129</v>
      </c>
      <c r="J6030" t="s">
        <v>130</v>
      </c>
      <c r="K6030" t="s">
        <v>131</v>
      </c>
      <c r="L6030" t="s">
        <v>17412</v>
      </c>
      <c r="M6030" t="s">
        <v>17413</v>
      </c>
      <c r="N6030">
        <v>3.3344444439999998</v>
      </c>
      <c r="O6030">
        <v>0</v>
      </c>
      <c r="P6030">
        <v>65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216.738889</v>
      </c>
      <c r="W6030">
        <v>0</v>
      </c>
      <c r="X6030">
        <v>0</v>
      </c>
      <c r="Y6030">
        <v>0</v>
      </c>
      <c r="Z6030">
        <v>0</v>
      </c>
    </row>
    <row r="6031" spans="1:26" x14ac:dyDescent="0.25">
      <c r="A6031">
        <v>2183855</v>
      </c>
      <c r="B6031">
        <v>1</v>
      </c>
      <c r="C6031" t="s">
        <v>76</v>
      </c>
      <c r="D6031" t="s">
        <v>81</v>
      </c>
      <c r="E6031" t="s">
        <v>126</v>
      </c>
      <c r="F6031" t="s">
        <v>17414</v>
      </c>
      <c r="G6031" t="s">
        <v>366</v>
      </c>
      <c r="H6031" t="s">
        <v>46</v>
      </c>
      <c r="I6031" t="s">
        <v>129</v>
      </c>
      <c r="J6031" t="s">
        <v>130</v>
      </c>
      <c r="K6031" t="s">
        <v>251</v>
      </c>
      <c r="L6031" t="s">
        <v>17415</v>
      </c>
      <c r="M6031" t="s">
        <v>17416</v>
      </c>
      <c r="N6031">
        <v>1.5561111110000001</v>
      </c>
      <c r="O6031">
        <v>0</v>
      </c>
      <c r="P6031">
        <v>127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197.62611100000001</v>
      </c>
      <c r="W6031">
        <v>0</v>
      </c>
      <c r="X6031">
        <v>0</v>
      </c>
      <c r="Y6031">
        <v>0</v>
      </c>
      <c r="Z6031">
        <v>0</v>
      </c>
    </row>
    <row r="6032" spans="1:26" x14ac:dyDescent="0.25">
      <c r="A6032">
        <v>2183854</v>
      </c>
      <c r="B6032">
        <v>1</v>
      </c>
      <c r="C6032" t="s">
        <v>76</v>
      </c>
      <c r="D6032" t="s">
        <v>89</v>
      </c>
      <c r="E6032" t="s">
        <v>718</v>
      </c>
      <c r="F6032" t="s">
        <v>9731</v>
      </c>
      <c r="G6032" t="s">
        <v>269</v>
      </c>
      <c r="H6032" t="s">
        <v>46</v>
      </c>
      <c r="I6032" t="s">
        <v>129</v>
      </c>
      <c r="J6032" t="s">
        <v>130</v>
      </c>
      <c r="K6032" t="s">
        <v>131</v>
      </c>
      <c r="L6032" t="s">
        <v>17417</v>
      </c>
      <c r="M6032" t="s">
        <v>17418</v>
      </c>
      <c r="N6032">
        <v>3.3863888879999999</v>
      </c>
      <c r="O6032">
        <v>0</v>
      </c>
      <c r="P6032">
        <v>29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98.205278000000007</v>
      </c>
      <c r="W6032">
        <v>0</v>
      </c>
      <c r="X6032">
        <v>0</v>
      </c>
      <c r="Y6032">
        <v>0</v>
      </c>
      <c r="Z6032">
        <v>0</v>
      </c>
    </row>
    <row r="6033" spans="1:26" x14ac:dyDescent="0.25">
      <c r="A6033">
        <v>2183884</v>
      </c>
      <c r="B6033">
        <v>1</v>
      </c>
      <c r="C6033" t="s">
        <v>77</v>
      </c>
      <c r="D6033" t="s">
        <v>124</v>
      </c>
      <c r="E6033" t="s">
        <v>181</v>
      </c>
      <c r="F6033" t="s">
        <v>17419</v>
      </c>
      <c r="G6033" t="s">
        <v>287</v>
      </c>
      <c r="H6033" t="s">
        <v>46</v>
      </c>
      <c r="I6033" t="s">
        <v>129</v>
      </c>
      <c r="J6033" t="s">
        <v>130</v>
      </c>
      <c r="K6033" t="s">
        <v>131</v>
      </c>
      <c r="L6033" t="s">
        <v>17420</v>
      </c>
      <c r="M6033" t="s">
        <v>17421</v>
      </c>
      <c r="N6033">
        <v>1.496388888</v>
      </c>
      <c r="O6033">
        <v>0</v>
      </c>
      <c r="P6033">
        <v>6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8.9783329999999992</v>
      </c>
      <c r="W6033">
        <v>0</v>
      </c>
      <c r="X6033">
        <v>0</v>
      </c>
      <c r="Y6033">
        <v>0</v>
      </c>
      <c r="Z6033">
        <v>0</v>
      </c>
    </row>
    <row r="6034" spans="1:26" x14ac:dyDescent="0.25">
      <c r="A6034">
        <v>2183867</v>
      </c>
      <c r="B6034">
        <v>1</v>
      </c>
      <c r="C6034" t="s">
        <v>76</v>
      </c>
      <c r="D6034" t="s">
        <v>93</v>
      </c>
      <c r="E6034" t="s">
        <v>181</v>
      </c>
      <c r="F6034" t="s">
        <v>17422</v>
      </c>
      <c r="G6034" t="s">
        <v>194</v>
      </c>
      <c r="H6034" t="s">
        <v>46</v>
      </c>
      <c r="I6034" t="s">
        <v>129</v>
      </c>
      <c r="J6034" t="s">
        <v>130</v>
      </c>
      <c r="K6034" t="s">
        <v>131</v>
      </c>
      <c r="L6034" t="s">
        <v>17423</v>
      </c>
      <c r="M6034" t="s">
        <v>17424</v>
      </c>
      <c r="N6034">
        <v>1.8516666660000001</v>
      </c>
      <c r="O6034">
        <v>0</v>
      </c>
      <c r="P6034">
        <v>1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1.851667</v>
      </c>
      <c r="W6034">
        <v>0</v>
      </c>
      <c r="X6034">
        <v>0</v>
      </c>
      <c r="Y6034">
        <v>0</v>
      </c>
      <c r="Z6034">
        <v>0</v>
      </c>
    </row>
    <row r="6035" spans="1:26" x14ac:dyDescent="0.25">
      <c r="A6035">
        <v>2183877</v>
      </c>
      <c r="B6035">
        <v>1</v>
      </c>
      <c r="C6035" t="s">
        <v>77</v>
      </c>
      <c r="D6035" t="s">
        <v>108</v>
      </c>
      <c r="E6035" t="s">
        <v>126</v>
      </c>
      <c r="F6035" t="s">
        <v>17425</v>
      </c>
      <c r="G6035" t="s">
        <v>128</v>
      </c>
      <c r="H6035" t="s">
        <v>46</v>
      </c>
      <c r="I6035" t="s">
        <v>129</v>
      </c>
      <c r="J6035" t="s">
        <v>130</v>
      </c>
      <c r="K6035" t="s">
        <v>131</v>
      </c>
      <c r="L6035" t="s">
        <v>17426</v>
      </c>
      <c r="M6035" t="s">
        <v>17427</v>
      </c>
      <c r="N6035">
        <v>1.034444444</v>
      </c>
      <c r="O6035">
        <v>0</v>
      </c>
      <c r="P6035">
        <v>15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15.516667</v>
      </c>
      <c r="W6035">
        <v>0</v>
      </c>
      <c r="X6035">
        <v>0</v>
      </c>
      <c r="Y6035">
        <v>0</v>
      </c>
      <c r="Z6035">
        <v>0</v>
      </c>
    </row>
    <row r="6036" spans="1:26" x14ac:dyDescent="0.25">
      <c r="A6036">
        <v>2183879</v>
      </c>
      <c r="B6036">
        <v>1</v>
      </c>
      <c r="C6036" t="s">
        <v>76</v>
      </c>
      <c r="D6036" t="s">
        <v>92</v>
      </c>
      <c r="E6036" t="s">
        <v>181</v>
      </c>
      <c r="F6036" t="s">
        <v>17428</v>
      </c>
      <c r="G6036" t="s">
        <v>194</v>
      </c>
      <c r="H6036" t="s">
        <v>46</v>
      </c>
      <c r="I6036" t="s">
        <v>129</v>
      </c>
      <c r="J6036" t="s">
        <v>130</v>
      </c>
      <c r="K6036" t="s">
        <v>131</v>
      </c>
      <c r="L6036" t="s">
        <v>17429</v>
      </c>
      <c r="M6036" t="s">
        <v>17430</v>
      </c>
      <c r="N6036">
        <v>1.0858333330000001</v>
      </c>
      <c r="O6036">
        <v>0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1.085833</v>
      </c>
      <c r="Y6036">
        <v>0</v>
      </c>
      <c r="Z6036">
        <v>0</v>
      </c>
    </row>
    <row r="6037" spans="1:26" x14ac:dyDescent="0.25">
      <c r="A6037">
        <v>2183871</v>
      </c>
      <c r="B6037">
        <v>1</v>
      </c>
      <c r="C6037" t="s">
        <v>76</v>
      </c>
      <c r="D6037" t="s">
        <v>103</v>
      </c>
      <c r="E6037" t="s">
        <v>181</v>
      </c>
      <c r="F6037" t="s">
        <v>17431</v>
      </c>
      <c r="G6037" t="s">
        <v>183</v>
      </c>
      <c r="H6037" t="s">
        <v>46</v>
      </c>
      <c r="I6037" t="s">
        <v>129</v>
      </c>
      <c r="J6037" t="s">
        <v>130</v>
      </c>
      <c r="K6037" t="s">
        <v>131</v>
      </c>
      <c r="L6037" t="s">
        <v>17432</v>
      </c>
      <c r="M6037" t="s">
        <v>17433</v>
      </c>
      <c r="N6037">
        <v>1.608333333</v>
      </c>
      <c r="O6037">
        <v>0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1.608333</v>
      </c>
      <c r="Y6037">
        <v>0</v>
      </c>
      <c r="Z6037">
        <v>0</v>
      </c>
    </row>
    <row r="6038" spans="1:26" x14ac:dyDescent="0.25">
      <c r="A6038">
        <v>2183882</v>
      </c>
      <c r="B6038">
        <v>1</v>
      </c>
      <c r="C6038" t="s">
        <v>77</v>
      </c>
      <c r="D6038" t="s">
        <v>124</v>
      </c>
      <c r="E6038" t="s">
        <v>718</v>
      </c>
      <c r="F6038" t="s">
        <v>17434</v>
      </c>
      <c r="G6038" t="s">
        <v>4731</v>
      </c>
      <c r="H6038" t="s">
        <v>46</v>
      </c>
      <c r="I6038" t="s">
        <v>129</v>
      </c>
      <c r="J6038" t="s">
        <v>130</v>
      </c>
      <c r="K6038" t="s">
        <v>131</v>
      </c>
      <c r="L6038" t="s">
        <v>17435</v>
      </c>
      <c r="M6038" t="s">
        <v>17436</v>
      </c>
      <c r="N6038">
        <v>3.4024999999999999</v>
      </c>
      <c r="O6038">
        <v>0</v>
      </c>
      <c r="P6038">
        <v>25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85.0625</v>
      </c>
      <c r="W6038">
        <v>0</v>
      </c>
      <c r="X6038">
        <v>0</v>
      </c>
      <c r="Y6038">
        <v>0</v>
      </c>
      <c r="Z6038">
        <v>0</v>
      </c>
    </row>
    <row r="6039" spans="1:26" x14ac:dyDescent="0.25">
      <c r="A6039">
        <v>2183878</v>
      </c>
      <c r="B6039">
        <v>1</v>
      </c>
      <c r="C6039" t="s">
        <v>77</v>
      </c>
      <c r="D6039" t="s">
        <v>108</v>
      </c>
      <c r="E6039" t="s">
        <v>181</v>
      </c>
      <c r="F6039" t="s">
        <v>17437</v>
      </c>
      <c r="G6039" t="s">
        <v>636</v>
      </c>
      <c r="H6039" t="s">
        <v>46</v>
      </c>
      <c r="I6039" t="s">
        <v>129</v>
      </c>
      <c r="J6039" t="s">
        <v>130</v>
      </c>
      <c r="K6039" t="s">
        <v>131</v>
      </c>
      <c r="L6039" t="s">
        <v>17438</v>
      </c>
      <c r="M6039" t="s">
        <v>17439</v>
      </c>
      <c r="N6039">
        <v>1.5761111109999999</v>
      </c>
      <c r="O6039">
        <v>0</v>
      </c>
      <c r="P6039">
        <v>1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1.576111</v>
      </c>
      <c r="W6039">
        <v>0</v>
      </c>
      <c r="X6039">
        <v>0</v>
      </c>
      <c r="Y6039">
        <v>0</v>
      </c>
      <c r="Z6039">
        <v>0</v>
      </c>
    </row>
    <row r="6040" spans="1:26" x14ac:dyDescent="0.25">
      <c r="A6040">
        <v>2183870</v>
      </c>
      <c r="B6040">
        <v>1</v>
      </c>
      <c r="C6040" t="s">
        <v>76</v>
      </c>
      <c r="D6040" t="s">
        <v>78</v>
      </c>
      <c r="E6040" t="s">
        <v>181</v>
      </c>
      <c r="F6040" t="s">
        <v>17440</v>
      </c>
      <c r="G6040" t="s">
        <v>287</v>
      </c>
      <c r="H6040" t="s">
        <v>46</v>
      </c>
      <c r="I6040" t="s">
        <v>129</v>
      </c>
      <c r="J6040" t="s">
        <v>130</v>
      </c>
      <c r="K6040" t="s">
        <v>131</v>
      </c>
      <c r="L6040" t="s">
        <v>17441</v>
      </c>
      <c r="M6040" t="s">
        <v>17442</v>
      </c>
      <c r="N6040">
        <v>1.0097222219999999</v>
      </c>
      <c r="O6040">
        <v>0</v>
      </c>
      <c r="P6040">
        <v>1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1.009722</v>
      </c>
      <c r="W6040">
        <v>0</v>
      </c>
      <c r="X6040">
        <v>0</v>
      </c>
      <c r="Y6040">
        <v>0</v>
      </c>
      <c r="Z6040">
        <v>0</v>
      </c>
    </row>
    <row r="6041" spans="1:26" x14ac:dyDescent="0.25">
      <c r="A6041">
        <v>2183894</v>
      </c>
      <c r="B6041">
        <v>1</v>
      </c>
      <c r="C6041" t="s">
        <v>76</v>
      </c>
      <c r="D6041" t="s">
        <v>89</v>
      </c>
      <c r="E6041" t="s">
        <v>181</v>
      </c>
      <c r="F6041" t="s">
        <v>17443</v>
      </c>
      <c r="G6041" t="s">
        <v>194</v>
      </c>
      <c r="H6041" t="s">
        <v>46</v>
      </c>
      <c r="I6041" t="s">
        <v>129</v>
      </c>
      <c r="J6041" t="s">
        <v>130</v>
      </c>
      <c r="K6041" t="s">
        <v>131</v>
      </c>
      <c r="L6041" t="s">
        <v>17444</v>
      </c>
      <c r="M6041" t="s">
        <v>17445</v>
      </c>
      <c r="N6041">
        <v>2.82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2.82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2183810</v>
      </c>
      <c r="B6042">
        <v>1</v>
      </c>
      <c r="C6042" t="s">
        <v>76</v>
      </c>
      <c r="D6042" t="s">
        <v>106</v>
      </c>
      <c r="E6042" t="s">
        <v>126</v>
      </c>
      <c r="F6042" t="s">
        <v>17446</v>
      </c>
      <c r="G6042" t="s">
        <v>636</v>
      </c>
      <c r="H6042" t="s">
        <v>46</v>
      </c>
      <c r="I6042" t="s">
        <v>129</v>
      </c>
      <c r="J6042" t="s">
        <v>130</v>
      </c>
      <c r="K6042" t="s">
        <v>131</v>
      </c>
      <c r="L6042" t="s">
        <v>17447</v>
      </c>
      <c r="M6042" t="s">
        <v>17448</v>
      </c>
      <c r="N6042">
        <v>8.85</v>
      </c>
      <c r="O6042">
        <v>0</v>
      </c>
      <c r="P6042">
        <v>56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495.6</v>
      </c>
      <c r="W6042">
        <v>0</v>
      </c>
      <c r="X6042">
        <v>0</v>
      </c>
      <c r="Y6042">
        <v>0</v>
      </c>
      <c r="Z6042">
        <v>0</v>
      </c>
    </row>
    <row r="6043" spans="1:26" x14ac:dyDescent="0.25">
      <c r="A6043">
        <v>2183889</v>
      </c>
      <c r="B6043">
        <v>1</v>
      </c>
      <c r="C6043" t="s">
        <v>77</v>
      </c>
      <c r="D6043" t="s">
        <v>111</v>
      </c>
      <c r="E6043" t="s">
        <v>134</v>
      </c>
      <c r="F6043" t="s">
        <v>17449</v>
      </c>
      <c r="G6043" t="s">
        <v>136</v>
      </c>
      <c r="H6043" t="s">
        <v>47</v>
      </c>
      <c r="I6043" t="s">
        <v>129</v>
      </c>
      <c r="J6043" t="s">
        <v>130</v>
      </c>
      <c r="K6043" t="s">
        <v>131</v>
      </c>
      <c r="L6043" t="s">
        <v>17450</v>
      </c>
      <c r="M6043" t="s">
        <v>17451</v>
      </c>
      <c r="N6043">
        <v>1.43</v>
      </c>
      <c r="O6043">
        <v>0</v>
      </c>
      <c r="P6043">
        <v>0</v>
      </c>
      <c r="Q6043">
        <v>0</v>
      </c>
      <c r="R6043">
        <v>0</v>
      </c>
      <c r="S6043">
        <v>11</v>
      </c>
      <c r="T6043">
        <v>450</v>
      </c>
      <c r="U6043">
        <v>0</v>
      </c>
      <c r="V6043">
        <v>0</v>
      </c>
      <c r="W6043">
        <v>0</v>
      </c>
      <c r="X6043">
        <v>0</v>
      </c>
      <c r="Y6043">
        <v>15.73</v>
      </c>
      <c r="Z6043">
        <v>643.5</v>
      </c>
    </row>
    <row r="6044" spans="1:26" x14ac:dyDescent="0.25">
      <c r="A6044">
        <v>2183880</v>
      </c>
      <c r="B6044">
        <v>1</v>
      </c>
      <c r="C6044" t="s">
        <v>77</v>
      </c>
      <c r="D6044" t="s">
        <v>115</v>
      </c>
      <c r="E6044" t="s">
        <v>134</v>
      </c>
      <c r="F6044" t="s">
        <v>17452</v>
      </c>
      <c r="G6044" t="s">
        <v>136</v>
      </c>
      <c r="H6044" t="s">
        <v>47</v>
      </c>
      <c r="I6044" t="s">
        <v>129</v>
      </c>
      <c r="J6044" t="s">
        <v>130</v>
      </c>
      <c r="K6044" t="s">
        <v>131</v>
      </c>
      <c r="L6044" t="s">
        <v>17453</v>
      </c>
      <c r="M6044" t="s">
        <v>17454</v>
      </c>
      <c r="N6044">
        <v>0.72222222199999997</v>
      </c>
      <c r="O6044">
        <v>0</v>
      </c>
      <c r="P6044">
        <v>0</v>
      </c>
      <c r="Q6044">
        <v>0</v>
      </c>
      <c r="R6044">
        <v>0</v>
      </c>
      <c r="S6044">
        <v>9</v>
      </c>
      <c r="T6044">
        <v>691</v>
      </c>
      <c r="U6044">
        <v>0</v>
      </c>
      <c r="V6044">
        <v>0</v>
      </c>
      <c r="W6044">
        <v>0</v>
      </c>
      <c r="X6044">
        <v>0</v>
      </c>
      <c r="Y6044">
        <v>6.5</v>
      </c>
      <c r="Z6044">
        <v>499.05555500000003</v>
      </c>
    </row>
    <row r="6045" spans="1:26" x14ac:dyDescent="0.25">
      <c r="A6045">
        <v>2183890</v>
      </c>
      <c r="B6045">
        <v>1</v>
      </c>
      <c r="C6045" t="s">
        <v>77</v>
      </c>
      <c r="D6045" t="s">
        <v>108</v>
      </c>
      <c r="E6045" t="s">
        <v>126</v>
      </c>
      <c r="F6045" t="s">
        <v>17455</v>
      </c>
      <c r="G6045" t="s">
        <v>636</v>
      </c>
      <c r="H6045" t="s">
        <v>46</v>
      </c>
      <c r="I6045" t="s">
        <v>129</v>
      </c>
      <c r="J6045" t="s">
        <v>130</v>
      </c>
      <c r="K6045" t="s">
        <v>131</v>
      </c>
      <c r="L6045" t="s">
        <v>17456</v>
      </c>
      <c r="M6045" t="s">
        <v>17457</v>
      </c>
      <c r="N6045">
        <v>1.267222222</v>
      </c>
      <c r="O6045">
        <v>0</v>
      </c>
      <c r="P6045">
        <v>183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231.901667</v>
      </c>
      <c r="W6045">
        <v>0</v>
      </c>
      <c r="X6045">
        <v>0</v>
      </c>
      <c r="Y6045">
        <v>0</v>
      </c>
      <c r="Z6045">
        <v>0</v>
      </c>
    </row>
    <row r="6046" spans="1:26" x14ac:dyDescent="0.25">
      <c r="A6046">
        <v>2183891</v>
      </c>
      <c r="B6046">
        <v>1</v>
      </c>
      <c r="C6046" t="s">
        <v>77</v>
      </c>
      <c r="D6046" t="s">
        <v>124</v>
      </c>
      <c r="E6046" t="s">
        <v>718</v>
      </c>
      <c r="F6046" t="s">
        <v>17458</v>
      </c>
      <c r="G6046" t="s">
        <v>726</v>
      </c>
      <c r="H6046" t="s">
        <v>46</v>
      </c>
      <c r="I6046" t="s">
        <v>129</v>
      </c>
      <c r="J6046" t="s">
        <v>130</v>
      </c>
      <c r="K6046" t="s">
        <v>131</v>
      </c>
      <c r="L6046" t="s">
        <v>17459</v>
      </c>
      <c r="M6046" t="s">
        <v>17460</v>
      </c>
      <c r="N6046">
        <v>2.2008333329999998</v>
      </c>
      <c r="O6046">
        <v>0</v>
      </c>
      <c r="P6046">
        <v>38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83.631666999999993</v>
      </c>
      <c r="W6046">
        <v>0</v>
      </c>
      <c r="X6046">
        <v>0</v>
      </c>
      <c r="Y6046">
        <v>0</v>
      </c>
      <c r="Z6046">
        <v>0</v>
      </c>
    </row>
    <row r="6047" spans="1:26" x14ac:dyDescent="0.25">
      <c r="A6047">
        <v>2183895</v>
      </c>
      <c r="B6047">
        <v>1</v>
      </c>
      <c r="C6047" t="s">
        <v>77</v>
      </c>
      <c r="D6047" t="s">
        <v>123</v>
      </c>
      <c r="E6047" t="s">
        <v>134</v>
      </c>
      <c r="F6047" t="s">
        <v>17461</v>
      </c>
      <c r="G6047" t="s">
        <v>136</v>
      </c>
      <c r="H6047" t="s">
        <v>47</v>
      </c>
      <c r="I6047" t="s">
        <v>129</v>
      </c>
      <c r="J6047" t="s">
        <v>130</v>
      </c>
      <c r="K6047" t="s">
        <v>131</v>
      </c>
      <c r="L6047" t="s">
        <v>17462</v>
      </c>
      <c r="M6047" t="s">
        <v>17463</v>
      </c>
      <c r="N6047">
        <v>0.85111111100000003</v>
      </c>
      <c r="O6047">
        <v>15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12.766667</v>
      </c>
      <c r="V6047">
        <v>0</v>
      </c>
      <c r="W6047">
        <v>0</v>
      </c>
      <c r="X6047">
        <v>0</v>
      </c>
      <c r="Y6047">
        <v>0</v>
      </c>
      <c r="Z6047">
        <v>0</v>
      </c>
    </row>
    <row r="6048" spans="1:26" x14ac:dyDescent="0.25">
      <c r="A6048">
        <v>2183905</v>
      </c>
      <c r="B6048">
        <v>1</v>
      </c>
      <c r="C6048" t="s">
        <v>77</v>
      </c>
      <c r="D6048" t="s">
        <v>124</v>
      </c>
      <c r="E6048" t="s">
        <v>126</v>
      </c>
      <c r="F6048" t="s">
        <v>15876</v>
      </c>
      <c r="G6048" t="s">
        <v>726</v>
      </c>
      <c r="H6048" t="s">
        <v>46</v>
      </c>
      <c r="I6048" t="s">
        <v>129</v>
      </c>
      <c r="J6048" t="s">
        <v>130</v>
      </c>
      <c r="K6048" t="s">
        <v>131</v>
      </c>
      <c r="L6048" t="s">
        <v>17464</v>
      </c>
      <c r="M6048" t="s">
        <v>17465</v>
      </c>
      <c r="N6048">
        <v>1.228888888</v>
      </c>
      <c r="O6048">
        <v>0</v>
      </c>
      <c r="P6048">
        <v>99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121.66</v>
      </c>
      <c r="W6048">
        <v>0</v>
      </c>
      <c r="X6048">
        <v>0</v>
      </c>
      <c r="Y6048">
        <v>0</v>
      </c>
      <c r="Z6048">
        <v>0</v>
      </c>
    </row>
    <row r="6049" spans="1:26" x14ac:dyDescent="0.25">
      <c r="A6049">
        <v>2183900</v>
      </c>
      <c r="B6049">
        <v>1</v>
      </c>
      <c r="C6049" t="s">
        <v>76</v>
      </c>
      <c r="D6049" t="s">
        <v>101</v>
      </c>
      <c r="E6049" t="s">
        <v>181</v>
      </c>
      <c r="F6049" t="s">
        <v>17466</v>
      </c>
      <c r="G6049" t="s">
        <v>194</v>
      </c>
      <c r="H6049" t="s">
        <v>46</v>
      </c>
      <c r="I6049" t="s">
        <v>129</v>
      </c>
      <c r="J6049" t="s">
        <v>130</v>
      </c>
      <c r="K6049" t="s">
        <v>131</v>
      </c>
      <c r="L6049" t="s">
        <v>17467</v>
      </c>
      <c r="M6049" t="s">
        <v>17468</v>
      </c>
      <c r="N6049">
        <v>1.4472222219999999</v>
      </c>
      <c r="O6049">
        <v>0</v>
      </c>
      <c r="P6049">
        <v>2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2.894444</v>
      </c>
      <c r="W6049">
        <v>0</v>
      </c>
      <c r="X6049">
        <v>0</v>
      </c>
      <c r="Y6049">
        <v>0</v>
      </c>
      <c r="Z6049">
        <v>0</v>
      </c>
    </row>
    <row r="6050" spans="1:26" x14ac:dyDescent="0.25">
      <c r="A6050">
        <v>2183901</v>
      </c>
      <c r="B6050">
        <v>1</v>
      </c>
      <c r="C6050" t="s">
        <v>76</v>
      </c>
      <c r="D6050" t="s">
        <v>94</v>
      </c>
      <c r="E6050" t="s">
        <v>143</v>
      </c>
      <c r="F6050" t="s">
        <v>17469</v>
      </c>
      <c r="G6050" t="s">
        <v>4860</v>
      </c>
      <c r="H6050" t="s">
        <v>47</v>
      </c>
      <c r="I6050" t="s">
        <v>129</v>
      </c>
      <c r="J6050" t="s">
        <v>130</v>
      </c>
      <c r="K6050" t="s">
        <v>131</v>
      </c>
      <c r="L6050" t="s">
        <v>17470</v>
      </c>
      <c r="M6050" t="s">
        <v>17471</v>
      </c>
      <c r="N6050">
        <v>3.051388888</v>
      </c>
      <c r="O6050">
        <v>1</v>
      </c>
      <c r="P6050">
        <v>339</v>
      </c>
      <c r="Q6050">
        <v>0</v>
      </c>
      <c r="R6050">
        <v>0</v>
      </c>
      <c r="S6050">
        <v>0</v>
      </c>
      <c r="T6050">
        <v>0</v>
      </c>
      <c r="U6050">
        <v>3.0513889999999999</v>
      </c>
      <c r="V6050">
        <v>1034.4208329999999</v>
      </c>
      <c r="W6050">
        <v>0</v>
      </c>
      <c r="X6050">
        <v>0</v>
      </c>
      <c r="Y6050">
        <v>0</v>
      </c>
      <c r="Z6050">
        <v>0</v>
      </c>
    </row>
    <row r="6051" spans="1:26" x14ac:dyDescent="0.25">
      <c r="A6051">
        <v>2183919</v>
      </c>
      <c r="B6051">
        <v>1</v>
      </c>
      <c r="C6051" t="s">
        <v>76</v>
      </c>
      <c r="D6051" t="s">
        <v>95</v>
      </c>
      <c r="E6051" t="s">
        <v>186</v>
      </c>
      <c r="F6051" t="s">
        <v>12518</v>
      </c>
      <c r="G6051" t="s">
        <v>136</v>
      </c>
      <c r="H6051" t="s">
        <v>47</v>
      </c>
      <c r="I6051" t="s">
        <v>129</v>
      </c>
      <c r="J6051" t="s">
        <v>130</v>
      </c>
      <c r="K6051" t="s">
        <v>131</v>
      </c>
      <c r="L6051" t="s">
        <v>17472</v>
      </c>
      <c r="M6051" t="s">
        <v>17473</v>
      </c>
      <c r="N6051">
        <v>2.4586111110000002</v>
      </c>
      <c r="O6051">
        <v>0</v>
      </c>
      <c r="P6051">
        <v>0</v>
      </c>
      <c r="Q6051">
        <v>0</v>
      </c>
      <c r="R6051">
        <v>0</v>
      </c>
      <c r="S6051">
        <v>8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19.668889</v>
      </c>
      <c r="Z6051">
        <v>0</v>
      </c>
    </row>
    <row r="6052" spans="1:26" x14ac:dyDescent="0.25">
      <c r="A6052">
        <v>2183934</v>
      </c>
      <c r="B6052">
        <v>1</v>
      </c>
      <c r="C6052" t="s">
        <v>76</v>
      </c>
      <c r="D6052" t="s">
        <v>96</v>
      </c>
      <c r="E6052" t="s">
        <v>161</v>
      </c>
      <c r="F6052" t="s">
        <v>17474</v>
      </c>
      <c r="G6052" t="s">
        <v>402</v>
      </c>
      <c r="H6052" t="s">
        <v>46</v>
      </c>
      <c r="I6052" t="s">
        <v>129</v>
      </c>
      <c r="J6052" t="s">
        <v>130</v>
      </c>
      <c r="K6052" t="s">
        <v>131</v>
      </c>
      <c r="L6052" t="s">
        <v>17475</v>
      </c>
      <c r="M6052" t="s">
        <v>17476</v>
      </c>
      <c r="N6052">
        <v>3.216388888</v>
      </c>
      <c r="O6052">
        <v>0</v>
      </c>
      <c r="P6052">
        <v>20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64.327777999999995</v>
      </c>
      <c r="W6052">
        <v>0</v>
      </c>
      <c r="X6052">
        <v>0</v>
      </c>
      <c r="Y6052">
        <v>0</v>
      </c>
      <c r="Z6052">
        <v>0</v>
      </c>
    </row>
    <row r="6053" spans="1:26" x14ac:dyDescent="0.25">
      <c r="A6053">
        <v>2183941</v>
      </c>
      <c r="B6053">
        <v>1</v>
      </c>
      <c r="C6053" t="s">
        <v>76</v>
      </c>
      <c r="D6053" t="s">
        <v>89</v>
      </c>
      <c r="E6053" t="s">
        <v>181</v>
      </c>
      <c r="F6053" t="s">
        <v>17477</v>
      </c>
      <c r="G6053" t="s">
        <v>194</v>
      </c>
      <c r="H6053" t="s">
        <v>46</v>
      </c>
      <c r="I6053" t="s">
        <v>129</v>
      </c>
      <c r="J6053" t="s">
        <v>130</v>
      </c>
      <c r="K6053" t="s">
        <v>131</v>
      </c>
      <c r="L6053" t="s">
        <v>17478</v>
      </c>
      <c r="M6053" t="s">
        <v>17479</v>
      </c>
      <c r="N6053">
        <v>3.3483333329999998</v>
      </c>
      <c r="O6053">
        <v>0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3.3483329999999998</v>
      </c>
      <c r="Y6053">
        <v>0</v>
      </c>
      <c r="Z6053">
        <v>0</v>
      </c>
    </row>
    <row r="6054" spans="1:26" x14ac:dyDescent="0.25">
      <c r="A6054">
        <v>2183911</v>
      </c>
      <c r="B6054">
        <v>1</v>
      </c>
      <c r="C6054" t="s">
        <v>76</v>
      </c>
      <c r="D6054" t="s">
        <v>96</v>
      </c>
      <c r="E6054" t="s">
        <v>161</v>
      </c>
      <c r="F6054" t="s">
        <v>14324</v>
      </c>
      <c r="G6054" t="s">
        <v>402</v>
      </c>
      <c r="H6054" t="s">
        <v>46</v>
      </c>
      <c r="I6054" t="s">
        <v>129</v>
      </c>
      <c r="J6054" t="s">
        <v>130</v>
      </c>
      <c r="K6054" t="s">
        <v>131</v>
      </c>
      <c r="L6054" t="s">
        <v>17480</v>
      </c>
      <c r="M6054" t="s">
        <v>17481</v>
      </c>
      <c r="N6054">
        <v>1.966111111</v>
      </c>
      <c r="O6054">
        <v>1</v>
      </c>
      <c r="P6054">
        <v>171</v>
      </c>
      <c r="Q6054">
        <v>0</v>
      </c>
      <c r="R6054">
        <v>0</v>
      </c>
      <c r="S6054">
        <v>0</v>
      </c>
      <c r="T6054">
        <v>0</v>
      </c>
      <c r="U6054">
        <v>1.9661109999999999</v>
      </c>
      <c r="V6054">
        <v>336.20499999999998</v>
      </c>
      <c r="W6054">
        <v>0</v>
      </c>
      <c r="X6054">
        <v>0</v>
      </c>
      <c r="Y6054">
        <v>0</v>
      </c>
      <c r="Z6054">
        <v>0</v>
      </c>
    </row>
    <row r="6055" spans="1:26" x14ac:dyDescent="0.25">
      <c r="A6055">
        <v>2183913</v>
      </c>
      <c r="B6055">
        <v>1</v>
      </c>
      <c r="C6055" t="s">
        <v>76</v>
      </c>
      <c r="D6055" t="s">
        <v>92</v>
      </c>
      <c r="E6055" t="s">
        <v>161</v>
      </c>
      <c r="F6055" t="s">
        <v>17482</v>
      </c>
      <c r="G6055" t="s">
        <v>140</v>
      </c>
      <c r="H6055" t="s">
        <v>46</v>
      </c>
      <c r="I6055" t="s">
        <v>129</v>
      </c>
      <c r="J6055" t="s">
        <v>130</v>
      </c>
      <c r="K6055" t="s">
        <v>131</v>
      </c>
      <c r="L6055" t="s">
        <v>17483</v>
      </c>
      <c r="M6055" t="s">
        <v>17484</v>
      </c>
      <c r="N6055">
        <v>1.5313888879999999</v>
      </c>
      <c r="O6055">
        <v>0</v>
      </c>
      <c r="P6055">
        <v>0</v>
      </c>
      <c r="Q6055">
        <v>1</v>
      </c>
      <c r="R6055">
        <v>6</v>
      </c>
      <c r="S6055">
        <v>0</v>
      </c>
      <c r="T6055">
        <v>0</v>
      </c>
      <c r="U6055">
        <v>0</v>
      </c>
      <c r="V6055">
        <v>0</v>
      </c>
      <c r="W6055">
        <v>1.5313889999999999</v>
      </c>
      <c r="X6055">
        <v>9.1883330000000001</v>
      </c>
      <c r="Y6055">
        <v>0</v>
      </c>
      <c r="Z6055">
        <v>0</v>
      </c>
    </row>
    <row r="6056" spans="1:26" x14ac:dyDescent="0.25">
      <c r="A6056">
        <v>2183918</v>
      </c>
      <c r="B6056">
        <v>1</v>
      </c>
      <c r="C6056" t="s">
        <v>76</v>
      </c>
      <c r="D6056" t="s">
        <v>92</v>
      </c>
      <c r="E6056" t="s">
        <v>181</v>
      </c>
      <c r="F6056" t="s">
        <v>17485</v>
      </c>
      <c r="G6056" t="s">
        <v>194</v>
      </c>
      <c r="H6056" t="s">
        <v>46</v>
      </c>
      <c r="I6056" t="s">
        <v>129</v>
      </c>
      <c r="J6056" t="s">
        <v>130</v>
      </c>
      <c r="K6056" t="s">
        <v>131</v>
      </c>
      <c r="L6056" t="s">
        <v>17486</v>
      </c>
      <c r="M6056" t="s">
        <v>17487</v>
      </c>
      <c r="N6056">
        <v>9.0500000000000007</v>
      </c>
      <c r="O6056">
        <v>0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9.0500000000000007</v>
      </c>
      <c r="Y6056">
        <v>0</v>
      </c>
      <c r="Z6056">
        <v>0</v>
      </c>
    </row>
    <row r="6057" spans="1:26" x14ac:dyDescent="0.25">
      <c r="A6057">
        <v>2183917</v>
      </c>
      <c r="B6057">
        <v>1</v>
      </c>
      <c r="C6057" t="s">
        <v>76</v>
      </c>
      <c r="D6057" t="s">
        <v>86</v>
      </c>
      <c r="E6057" t="s">
        <v>181</v>
      </c>
      <c r="F6057" t="s">
        <v>17488</v>
      </c>
      <c r="G6057" t="s">
        <v>194</v>
      </c>
      <c r="H6057" t="s">
        <v>46</v>
      </c>
      <c r="I6057" t="s">
        <v>129</v>
      </c>
      <c r="J6057" t="s">
        <v>130</v>
      </c>
      <c r="K6057" t="s">
        <v>131</v>
      </c>
      <c r="L6057" t="s">
        <v>17489</v>
      </c>
      <c r="M6057" t="s">
        <v>17490</v>
      </c>
      <c r="N6057">
        <v>4.6500000000000004</v>
      </c>
      <c r="O6057">
        <v>0</v>
      </c>
      <c r="P6057">
        <v>3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13.95</v>
      </c>
      <c r="W6057">
        <v>0</v>
      </c>
      <c r="X6057">
        <v>0</v>
      </c>
      <c r="Y6057">
        <v>0</v>
      </c>
      <c r="Z6057">
        <v>0</v>
      </c>
    </row>
    <row r="6058" spans="1:26" x14ac:dyDescent="0.25">
      <c r="A6058">
        <v>2183920</v>
      </c>
      <c r="B6058">
        <v>1</v>
      </c>
      <c r="C6058" t="s">
        <v>76</v>
      </c>
      <c r="D6058" t="s">
        <v>85</v>
      </c>
      <c r="E6058" t="s">
        <v>126</v>
      </c>
      <c r="F6058" t="s">
        <v>17491</v>
      </c>
      <c r="G6058" t="s">
        <v>128</v>
      </c>
      <c r="H6058" t="s">
        <v>46</v>
      </c>
      <c r="I6058" t="s">
        <v>129</v>
      </c>
      <c r="J6058" t="s">
        <v>130</v>
      </c>
      <c r="K6058" t="s">
        <v>131</v>
      </c>
      <c r="L6058" t="s">
        <v>17492</v>
      </c>
      <c r="M6058" t="s">
        <v>17493</v>
      </c>
      <c r="N6058">
        <v>0.59555555500000001</v>
      </c>
      <c r="O6058">
        <v>0</v>
      </c>
      <c r="P6058">
        <v>11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6.5511109999999997</v>
      </c>
      <c r="W6058">
        <v>0</v>
      </c>
      <c r="X6058">
        <v>0</v>
      </c>
      <c r="Y6058">
        <v>0</v>
      </c>
      <c r="Z6058">
        <v>0</v>
      </c>
    </row>
    <row r="6059" spans="1:26" x14ac:dyDescent="0.25">
      <c r="A6059">
        <v>2183926</v>
      </c>
      <c r="B6059">
        <v>1</v>
      </c>
      <c r="C6059" t="s">
        <v>76</v>
      </c>
      <c r="D6059" t="s">
        <v>78</v>
      </c>
      <c r="E6059" t="s">
        <v>181</v>
      </c>
      <c r="F6059" t="s">
        <v>17494</v>
      </c>
      <c r="G6059" t="s">
        <v>163</v>
      </c>
      <c r="H6059" t="s">
        <v>46</v>
      </c>
      <c r="I6059" t="s">
        <v>129</v>
      </c>
      <c r="J6059" t="s">
        <v>130</v>
      </c>
      <c r="K6059" t="s">
        <v>131</v>
      </c>
      <c r="L6059" t="s">
        <v>17495</v>
      </c>
      <c r="M6059" t="s">
        <v>17496</v>
      </c>
      <c r="N6059">
        <v>1.6016666660000001</v>
      </c>
      <c r="O6059">
        <v>0</v>
      </c>
      <c r="P6059">
        <v>1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1.601667</v>
      </c>
      <c r="W6059">
        <v>0</v>
      </c>
      <c r="X6059">
        <v>0</v>
      </c>
      <c r="Y6059">
        <v>0</v>
      </c>
      <c r="Z6059">
        <v>0</v>
      </c>
    </row>
    <row r="6060" spans="1:26" x14ac:dyDescent="0.25">
      <c r="A6060">
        <v>2183928</v>
      </c>
      <c r="B6060">
        <v>1</v>
      </c>
      <c r="C6060" t="s">
        <v>76</v>
      </c>
      <c r="D6060" t="s">
        <v>81</v>
      </c>
      <c r="E6060" t="s">
        <v>126</v>
      </c>
      <c r="F6060" t="s">
        <v>17497</v>
      </c>
      <c r="G6060" t="s">
        <v>366</v>
      </c>
      <c r="H6060" t="s">
        <v>46</v>
      </c>
      <c r="I6060" t="s">
        <v>129</v>
      </c>
      <c r="J6060" t="s">
        <v>130</v>
      </c>
      <c r="K6060" t="s">
        <v>251</v>
      </c>
      <c r="L6060" t="s">
        <v>17498</v>
      </c>
      <c r="M6060" t="s">
        <v>17499</v>
      </c>
      <c r="N6060">
        <v>0.288497222</v>
      </c>
      <c r="O6060">
        <v>0</v>
      </c>
      <c r="P6060">
        <v>122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35.196660999999999</v>
      </c>
      <c r="W6060">
        <v>0</v>
      </c>
      <c r="X6060">
        <v>0</v>
      </c>
      <c r="Y6060">
        <v>0</v>
      </c>
      <c r="Z6060">
        <v>0</v>
      </c>
    </row>
    <row r="6061" spans="1:26" x14ac:dyDescent="0.25">
      <c r="A6061">
        <v>2183929</v>
      </c>
      <c r="B6061">
        <v>1</v>
      </c>
      <c r="C6061" t="s">
        <v>76</v>
      </c>
      <c r="D6061" t="s">
        <v>88</v>
      </c>
      <c r="E6061" t="s">
        <v>181</v>
      </c>
      <c r="F6061" t="s">
        <v>17500</v>
      </c>
      <c r="G6061" t="s">
        <v>183</v>
      </c>
      <c r="H6061" t="s">
        <v>46</v>
      </c>
      <c r="I6061" t="s">
        <v>129</v>
      </c>
      <c r="J6061" t="s">
        <v>130</v>
      </c>
      <c r="K6061" t="s">
        <v>131</v>
      </c>
      <c r="L6061" t="s">
        <v>17501</v>
      </c>
      <c r="M6061" t="s">
        <v>17502</v>
      </c>
      <c r="N6061">
        <v>6.2519444440000003</v>
      </c>
      <c r="O6061">
        <v>0</v>
      </c>
      <c r="P6061">
        <v>1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6.2519439999999999</v>
      </c>
      <c r="W6061">
        <v>0</v>
      </c>
      <c r="X6061">
        <v>0</v>
      </c>
      <c r="Y6061">
        <v>0</v>
      </c>
      <c r="Z6061">
        <v>0</v>
      </c>
    </row>
    <row r="6062" spans="1:26" x14ac:dyDescent="0.25">
      <c r="A6062">
        <v>2183958</v>
      </c>
      <c r="B6062">
        <v>1</v>
      </c>
      <c r="C6062" t="s">
        <v>76</v>
      </c>
      <c r="D6062" t="s">
        <v>96</v>
      </c>
      <c r="E6062" t="s">
        <v>181</v>
      </c>
      <c r="F6062" t="s">
        <v>17503</v>
      </c>
      <c r="G6062" t="s">
        <v>183</v>
      </c>
      <c r="H6062" t="s">
        <v>46</v>
      </c>
      <c r="I6062" t="s">
        <v>129</v>
      </c>
      <c r="J6062" t="s">
        <v>130</v>
      </c>
      <c r="K6062" t="s">
        <v>131</v>
      </c>
      <c r="L6062" t="s">
        <v>17504</v>
      </c>
      <c r="M6062" t="s">
        <v>17505</v>
      </c>
      <c r="N6062">
        <v>5.5644444440000003</v>
      </c>
      <c r="O6062">
        <v>0</v>
      </c>
      <c r="P6062">
        <v>1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5.5644439999999999</v>
      </c>
      <c r="W6062">
        <v>0</v>
      </c>
      <c r="X6062">
        <v>0</v>
      </c>
      <c r="Y6062">
        <v>0</v>
      </c>
      <c r="Z6062">
        <v>0</v>
      </c>
    </row>
    <row r="6063" spans="1:26" x14ac:dyDescent="0.25">
      <c r="A6063">
        <v>2183932</v>
      </c>
      <c r="B6063">
        <v>1</v>
      </c>
      <c r="C6063" t="s">
        <v>76</v>
      </c>
      <c r="D6063" t="s">
        <v>99</v>
      </c>
      <c r="E6063" t="s">
        <v>181</v>
      </c>
      <c r="F6063" t="s">
        <v>17506</v>
      </c>
      <c r="G6063" t="s">
        <v>287</v>
      </c>
      <c r="H6063" t="s">
        <v>46</v>
      </c>
      <c r="I6063" t="s">
        <v>129</v>
      </c>
      <c r="J6063" t="s">
        <v>130</v>
      </c>
      <c r="K6063" t="s">
        <v>131</v>
      </c>
      <c r="L6063" t="s">
        <v>17507</v>
      </c>
      <c r="M6063" t="s">
        <v>17508</v>
      </c>
      <c r="N6063">
        <v>0.82388888800000004</v>
      </c>
      <c r="O6063">
        <v>0</v>
      </c>
      <c r="P6063">
        <v>1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0.82388899999999998</v>
      </c>
      <c r="W6063">
        <v>0</v>
      </c>
      <c r="X6063">
        <v>0</v>
      </c>
      <c r="Y6063">
        <v>0</v>
      </c>
      <c r="Z6063">
        <v>0</v>
      </c>
    </row>
    <row r="6064" spans="1:26" x14ac:dyDescent="0.25">
      <c r="A6064">
        <v>2183937</v>
      </c>
      <c r="B6064">
        <v>1</v>
      </c>
      <c r="C6064" t="s">
        <v>76</v>
      </c>
      <c r="D6064" t="s">
        <v>99</v>
      </c>
      <c r="E6064" t="s">
        <v>181</v>
      </c>
      <c r="F6064" t="s">
        <v>17509</v>
      </c>
      <c r="G6064" t="s">
        <v>194</v>
      </c>
      <c r="H6064" t="s">
        <v>46</v>
      </c>
      <c r="I6064" t="s">
        <v>129</v>
      </c>
      <c r="J6064" t="s">
        <v>130</v>
      </c>
      <c r="K6064" t="s">
        <v>131</v>
      </c>
      <c r="L6064" t="s">
        <v>17510</v>
      </c>
      <c r="M6064" t="s">
        <v>17511</v>
      </c>
      <c r="N6064">
        <v>2.8725000000000001</v>
      </c>
      <c r="O6064">
        <v>0</v>
      </c>
      <c r="P6064">
        <v>1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2.8725000000000001</v>
      </c>
      <c r="W6064">
        <v>0</v>
      </c>
      <c r="X6064">
        <v>0</v>
      </c>
      <c r="Y6064">
        <v>0</v>
      </c>
      <c r="Z6064">
        <v>0</v>
      </c>
    </row>
    <row r="6065" spans="1:26" x14ac:dyDescent="0.25">
      <c r="A6065">
        <v>2183944</v>
      </c>
      <c r="B6065">
        <v>1</v>
      </c>
      <c r="C6065" t="s">
        <v>76</v>
      </c>
      <c r="D6065" t="s">
        <v>99</v>
      </c>
      <c r="E6065" t="s">
        <v>181</v>
      </c>
      <c r="F6065" t="s">
        <v>17512</v>
      </c>
      <c r="G6065" t="s">
        <v>636</v>
      </c>
      <c r="H6065" t="s">
        <v>46</v>
      </c>
      <c r="I6065" t="s">
        <v>129</v>
      </c>
      <c r="J6065" t="s">
        <v>15</v>
      </c>
      <c r="K6065" t="s">
        <v>131</v>
      </c>
      <c r="L6065" t="s">
        <v>17513</v>
      </c>
      <c r="M6065" t="s">
        <v>17514</v>
      </c>
      <c r="N6065">
        <v>2.6408333329999998</v>
      </c>
      <c r="O6065">
        <v>0</v>
      </c>
      <c r="P6065">
        <v>12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31.69</v>
      </c>
      <c r="W6065">
        <v>0</v>
      </c>
      <c r="X6065">
        <v>0</v>
      </c>
      <c r="Y6065">
        <v>0</v>
      </c>
      <c r="Z6065">
        <v>0</v>
      </c>
    </row>
    <row r="6066" spans="1:26" x14ac:dyDescent="0.25">
      <c r="A6066">
        <v>2183963</v>
      </c>
      <c r="B6066">
        <v>1</v>
      </c>
      <c r="C6066" t="s">
        <v>76</v>
      </c>
      <c r="D6066" t="s">
        <v>96</v>
      </c>
      <c r="E6066" t="s">
        <v>181</v>
      </c>
      <c r="F6066" t="s">
        <v>17515</v>
      </c>
      <c r="G6066" t="s">
        <v>183</v>
      </c>
      <c r="H6066" t="s">
        <v>46</v>
      </c>
      <c r="I6066" t="s">
        <v>129</v>
      </c>
      <c r="J6066" t="s">
        <v>130</v>
      </c>
      <c r="K6066" t="s">
        <v>131</v>
      </c>
      <c r="L6066" t="s">
        <v>17516</v>
      </c>
      <c r="M6066" t="s">
        <v>17517</v>
      </c>
      <c r="N6066">
        <v>4.7288888880000002</v>
      </c>
      <c r="O6066">
        <v>0</v>
      </c>
      <c r="P6066">
        <v>2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9.4577779999999994</v>
      </c>
      <c r="W6066">
        <v>0</v>
      </c>
      <c r="X6066">
        <v>0</v>
      </c>
      <c r="Y6066">
        <v>0</v>
      </c>
      <c r="Z6066">
        <v>0</v>
      </c>
    </row>
    <row r="6067" spans="1:26" x14ac:dyDescent="0.25">
      <c r="A6067">
        <v>2183943</v>
      </c>
      <c r="B6067">
        <v>1</v>
      </c>
      <c r="C6067" t="s">
        <v>76</v>
      </c>
      <c r="D6067" t="s">
        <v>81</v>
      </c>
      <c r="E6067" t="s">
        <v>161</v>
      </c>
      <c r="F6067" t="s">
        <v>17518</v>
      </c>
      <c r="G6067" t="s">
        <v>366</v>
      </c>
      <c r="H6067" t="s">
        <v>46</v>
      </c>
      <c r="I6067" t="s">
        <v>129</v>
      </c>
      <c r="J6067" t="s">
        <v>130</v>
      </c>
      <c r="K6067" t="s">
        <v>251</v>
      </c>
      <c r="L6067" t="s">
        <v>17519</v>
      </c>
      <c r="M6067" t="s">
        <v>17520</v>
      </c>
      <c r="N6067">
        <v>0.70138888799999999</v>
      </c>
      <c r="O6067">
        <v>1</v>
      </c>
      <c r="P6067">
        <v>979</v>
      </c>
      <c r="Q6067">
        <v>0</v>
      </c>
      <c r="R6067">
        <v>0</v>
      </c>
      <c r="S6067">
        <v>0</v>
      </c>
      <c r="T6067">
        <v>0</v>
      </c>
      <c r="U6067">
        <v>0.70138900000000004</v>
      </c>
      <c r="V6067">
        <v>686.65972099999999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2183942</v>
      </c>
      <c r="B6068">
        <v>1</v>
      </c>
      <c r="C6068" t="s">
        <v>77</v>
      </c>
      <c r="D6068" t="s">
        <v>119</v>
      </c>
      <c r="E6068" t="s">
        <v>181</v>
      </c>
      <c r="F6068" t="s">
        <v>17521</v>
      </c>
      <c r="G6068" t="s">
        <v>194</v>
      </c>
      <c r="H6068" t="s">
        <v>46</v>
      </c>
      <c r="I6068" t="s">
        <v>129</v>
      </c>
      <c r="J6068" t="s">
        <v>130</v>
      </c>
      <c r="K6068" t="s">
        <v>131</v>
      </c>
      <c r="L6068" t="s">
        <v>17522</v>
      </c>
      <c r="M6068" t="s">
        <v>17523</v>
      </c>
      <c r="N6068">
        <v>1.4622222220000001</v>
      </c>
      <c r="O6068">
        <v>0</v>
      </c>
      <c r="P6068">
        <v>2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2.9244439999999998</v>
      </c>
      <c r="W6068">
        <v>0</v>
      </c>
      <c r="X6068">
        <v>0</v>
      </c>
      <c r="Y6068">
        <v>0</v>
      </c>
      <c r="Z6068">
        <v>0</v>
      </c>
    </row>
    <row r="6069" spans="1:26" x14ac:dyDescent="0.25">
      <c r="A6069">
        <v>2183965</v>
      </c>
      <c r="B6069">
        <v>1</v>
      </c>
      <c r="C6069" t="s">
        <v>76</v>
      </c>
      <c r="D6069" t="s">
        <v>100</v>
      </c>
      <c r="E6069" t="s">
        <v>126</v>
      </c>
      <c r="F6069" t="s">
        <v>17524</v>
      </c>
      <c r="G6069" t="s">
        <v>128</v>
      </c>
      <c r="H6069" t="s">
        <v>46</v>
      </c>
      <c r="I6069" t="s">
        <v>129</v>
      </c>
      <c r="J6069" t="s">
        <v>130</v>
      </c>
      <c r="K6069" t="s">
        <v>131</v>
      </c>
      <c r="L6069" t="s">
        <v>17525</v>
      </c>
      <c r="M6069" t="s">
        <v>17526</v>
      </c>
      <c r="N6069">
        <v>2.4361111110000002</v>
      </c>
      <c r="O6069">
        <v>0</v>
      </c>
      <c r="P6069">
        <v>5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12.180555999999999</v>
      </c>
      <c r="W6069">
        <v>0</v>
      </c>
      <c r="X6069">
        <v>0</v>
      </c>
      <c r="Y6069">
        <v>0</v>
      </c>
      <c r="Z6069">
        <v>0</v>
      </c>
    </row>
    <row r="6070" spans="1:26" x14ac:dyDescent="0.25">
      <c r="A6070">
        <v>2183955</v>
      </c>
      <c r="B6070">
        <v>1</v>
      </c>
      <c r="C6070" t="s">
        <v>76</v>
      </c>
      <c r="D6070" t="s">
        <v>96</v>
      </c>
      <c r="E6070" t="s">
        <v>134</v>
      </c>
      <c r="F6070" t="s">
        <v>3615</v>
      </c>
      <c r="G6070" t="s">
        <v>145</v>
      </c>
      <c r="H6070" t="s">
        <v>47</v>
      </c>
      <c r="I6070" t="s">
        <v>129</v>
      </c>
      <c r="J6070" t="s">
        <v>130</v>
      </c>
      <c r="K6070" t="s">
        <v>131</v>
      </c>
      <c r="L6070" t="s">
        <v>17527</v>
      </c>
      <c r="M6070" t="s">
        <v>17528</v>
      </c>
      <c r="N6070">
        <v>3.6116666660000001</v>
      </c>
      <c r="O6070">
        <v>8</v>
      </c>
      <c r="P6070">
        <v>332</v>
      </c>
      <c r="Q6070">
        <v>0</v>
      </c>
      <c r="R6070">
        <v>0</v>
      </c>
      <c r="S6070">
        <v>0</v>
      </c>
      <c r="T6070">
        <v>0</v>
      </c>
      <c r="U6070">
        <v>28.893332999999998</v>
      </c>
      <c r="V6070">
        <v>1199.073333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2183945</v>
      </c>
      <c r="B6071">
        <v>1</v>
      </c>
      <c r="C6071" t="s">
        <v>76</v>
      </c>
      <c r="D6071" t="s">
        <v>91</v>
      </c>
      <c r="E6071" t="s">
        <v>186</v>
      </c>
      <c r="F6071" t="s">
        <v>4040</v>
      </c>
      <c r="G6071" t="s">
        <v>136</v>
      </c>
      <c r="H6071" t="s">
        <v>47</v>
      </c>
      <c r="I6071" t="s">
        <v>129</v>
      </c>
      <c r="J6071" t="s">
        <v>130</v>
      </c>
      <c r="K6071" t="s">
        <v>131</v>
      </c>
      <c r="L6071" t="s">
        <v>17529</v>
      </c>
      <c r="M6071" t="s">
        <v>17530</v>
      </c>
      <c r="N6071">
        <v>0.27694444400000001</v>
      </c>
      <c r="O6071">
        <v>67</v>
      </c>
      <c r="P6071">
        <v>737</v>
      </c>
      <c r="Q6071">
        <v>0</v>
      </c>
      <c r="R6071">
        <v>0</v>
      </c>
      <c r="S6071">
        <v>0</v>
      </c>
      <c r="T6071">
        <v>0</v>
      </c>
      <c r="U6071">
        <v>18.555278000000001</v>
      </c>
      <c r="V6071">
        <v>204.10805500000001</v>
      </c>
      <c r="W6071">
        <v>0</v>
      </c>
      <c r="X6071">
        <v>0</v>
      </c>
      <c r="Y6071">
        <v>0</v>
      </c>
      <c r="Z6071">
        <v>0</v>
      </c>
    </row>
    <row r="6072" spans="1:26" x14ac:dyDescent="0.25">
      <c r="A6072">
        <v>2183947</v>
      </c>
      <c r="B6072">
        <v>1</v>
      </c>
      <c r="C6072" t="s">
        <v>76</v>
      </c>
      <c r="D6072" t="s">
        <v>92</v>
      </c>
      <c r="E6072" t="s">
        <v>181</v>
      </c>
      <c r="F6072" t="s">
        <v>17531</v>
      </c>
      <c r="G6072" t="s">
        <v>194</v>
      </c>
      <c r="H6072" t="s">
        <v>46</v>
      </c>
      <c r="I6072" t="s">
        <v>129</v>
      </c>
      <c r="J6072" t="s">
        <v>130</v>
      </c>
      <c r="K6072" t="s">
        <v>131</v>
      </c>
      <c r="L6072" t="s">
        <v>17532</v>
      </c>
      <c r="M6072" t="s">
        <v>17533</v>
      </c>
      <c r="N6072">
        <v>7.0525000000000002</v>
      </c>
      <c r="O6072">
        <v>0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7.0525000000000002</v>
      </c>
      <c r="Y6072">
        <v>0</v>
      </c>
      <c r="Z6072">
        <v>0</v>
      </c>
    </row>
    <row r="6073" spans="1:26" x14ac:dyDescent="0.25">
      <c r="A6073">
        <v>2183952</v>
      </c>
      <c r="B6073">
        <v>1</v>
      </c>
      <c r="C6073" t="s">
        <v>76</v>
      </c>
      <c r="D6073" t="s">
        <v>81</v>
      </c>
      <c r="E6073" t="s">
        <v>181</v>
      </c>
      <c r="F6073" t="s">
        <v>17534</v>
      </c>
      <c r="G6073" t="s">
        <v>287</v>
      </c>
      <c r="H6073" t="s">
        <v>46</v>
      </c>
      <c r="I6073" t="s">
        <v>129</v>
      </c>
      <c r="J6073" t="s">
        <v>130</v>
      </c>
      <c r="K6073" t="s">
        <v>131</v>
      </c>
      <c r="L6073" t="s">
        <v>17535</v>
      </c>
      <c r="M6073" t="s">
        <v>17536</v>
      </c>
      <c r="N6073">
        <v>7.545555555</v>
      </c>
      <c r="O6073">
        <v>0</v>
      </c>
      <c r="P6073">
        <v>47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354.64111100000002</v>
      </c>
      <c r="W6073">
        <v>0</v>
      </c>
      <c r="X6073">
        <v>0</v>
      </c>
      <c r="Y6073">
        <v>0</v>
      </c>
      <c r="Z6073">
        <v>0</v>
      </c>
    </row>
    <row r="6074" spans="1:26" x14ac:dyDescent="0.25">
      <c r="A6074">
        <v>2183946</v>
      </c>
      <c r="B6074">
        <v>1</v>
      </c>
      <c r="C6074" t="s">
        <v>76</v>
      </c>
      <c r="D6074" t="s">
        <v>89</v>
      </c>
      <c r="E6074" t="s">
        <v>161</v>
      </c>
      <c r="F6074" t="s">
        <v>17537</v>
      </c>
      <c r="G6074" t="s">
        <v>366</v>
      </c>
      <c r="H6074" t="s">
        <v>46</v>
      </c>
      <c r="I6074" t="s">
        <v>129</v>
      </c>
      <c r="J6074" t="s">
        <v>130</v>
      </c>
      <c r="K6074" t="s">
        <v>251</v>
      </c>
      <c r="L6074" t="s">
        <v>17538</v>
      </c>
      <c r="M6074" t="s">
        <v>17539</v>
      </c>
      <c r="N6074">
        <v>3.0333333329999999</v>
      </c>
      <c r="O6074">
        <v>1</v>
      </c>
      <c r="P6074">
        <v>23</v>
      </c>
      <c r="Q6074">
        <v>0</v>
      </c>
      <c r="R6074">
        <v>0</v>
      </c>
      <c r="S6074">
        <v>0</v>
      </c>
      <c r="T6074">
        <v>0</v>
      </c>
      <c r="U6074">
        <v>3.0333329999999998</v>
      </c>
      <c r="V6074">
        <v>69.766666999999998</v>
      </c>
      <c r="W6074">
        <v>0</v>
      </c>
      <c r="X6074">
        <v>0</v>
      </c>
      <c r="Y6074">
        <v>0</v>
      </c>
      <c r="Z6074">
        <v>0</v>
      </c>
    </row>
    <row r="6075" spans="1:26" x14ac:dyDescent="0.25">
      <c r="A6075">
        <v>2183957</v>
      </c>
      <c r="B6075">
        <v>1</v>
      </c>
      <c r="C6075" t="s">
        <v>76</v>
      </c>
      <c r="D6075" t="s">
        <v>79</v>
      </c>
      <c r="E6075" t="s">
        <v>143</v>
      </c>
      <c r="F6075" t="s">
        <v>17540</v>
      </c>
      <c r="G6075" t="s">
        <v>16681</v>
      </c>
      <c r="H6075" t="s">
        <v>47</v>
      </c>
      <c r="I6075" t="s">
        <v>129</v>
      </c>
      <c r="J6075" t="s">
        <v>130</v>
      </c>
      <c r="K6075" t="s">
        <v>131</v>
      </c>
      <c r="L6075" t="s">
        <v>17541</v>
      </c>
      <c r="M6075" t="s">
        <v>17542</v>
      </c>
      <c r="N6075">
        <v>1.0577777770000001</v>
      </c>
      <c r="O6075">
        <v>19</v>
      </c>
      <c r="P6075">
        <v>22</v>
      </c>
      <c r="Q6075">
        <v>0</v>
      </c>
      <c r="R6075">
        <v>0</v>
      </c>
      <c r="S6075">
        <v>0</v>
      </c>
      <c r="T6075">
        <v>0</v>
      </c>
      <c r="U6075">
        <v>20.097778000000002</v>
      </c>
      <c r="V6075">
        <v>23.271111000000001</v>
      </c>
      <c r="W6075">
        <v>0</v>
      </c>
      <c r="X6075">
        <v>0</v>
      </c>
      <c r="Y6075">
        <v>0</v>
      </c>
      <c r="Z6075">
        <v>0</v>
      </c>
    </row>
    <row r="6076" spans="1:26" x14ac:dyDescent="0.25">
      <c r="A6076">
        <v>2183951</v>
      </c>
      <c r="B6076">
        <v>1</v>
      </c>
      <c r="C6076" t="s">
        <v>76</v>
      </c>
      <c r="D6076" t="s">
        <v>104</v>
      </c>
      <c r="E6076" t="s">
        <v>143</v>
      </c>
      <c r="F6076" t="s">
        <v>16264</v>
      </c>
      <c r="G6076" t="s">
        <v>3348</v>
      </c>
      <c r="H6076" t="s">
        <v>47</v>
      </c>
      <c r="I6076" t="s">
        <v>129</v>
      </c>
      <c r="J6076" t="s">
        <v>130</v>
      </c>
      <c r="K6076" t="s">
        <v>131</v>
      </c>
      <c r="L6076" t="s">
        <v>17543</v>
      </c>
      <c r="M6076" t="s">
        <v>17544</v>
      </c>
      <c r="N6076">
        <v>6.6855555549999997</v>
      </c>
      <c r="O6076">
        <v>0</v>
      </c>
      <c r="P6076">
        <v>0</v>
      </c>
      <c r="Q6076">
        <v>0</v>
      </c>
      <c r="R6076">
        <v>0</v>
      </c>
      <c r="S6076">
        <v>1</v>
      </c>
      <c r="T6076">
        <v>37</v>
      </c>
      <c r="U6076">
        <v>0</v>
      </c>
      <c r="V6076">
        <v>0</v>
      </c>
      <c r="W6076">
        <v>0</v>
      </c>
      <c r="X6076">
        <v>0</v>
      </c>
      <c r="Y6076">
        <v>6.6855560000000001</v>
      </c>
      <c r="Z6076">
        <v>247.365556</v>
      </c>
    </row>
    <row r="6077" spans="1:26" x14ac:dyDescent="0.25">
      <c r="A6077">
        <v>2183954</v>
      </c>
      <c r="B6077">
        <v>1</v>
      </c>
      <c r="C6077" t="s">
        <v>76</v>
      </c>
      <c r="D6077" t="s">
        <v>103</v>
      </c>
      <c r="E6077" t="s">
        <v>134</v>
      </c>
      <c r="F6077" t="s">
        <v>17545</v>
      </c>
      <c r="G6077" t="s">
        <v>201</v>
      </c>
      <c r="H6077" t="s">
        <v>47</v>
      </c>
      <c r="I6077" t="s">
        <v>129</v>
      </c>
      <c r="J6077" t="s">
        <v>130</v>
      </c>
      <c r="K6077" t="s">
        <v>131</v>
      </c>
      <c r="L6077" t="s">
        <v>17546</v>
      </c>
      <c r="M6077" t="s">
        <v>17547</v>
      </c>
      <c r="N6077">
        <v>0.40944444400000002</v>
      </c>
      <c r="O6077">
        <v>0</v>
      </c>
      <c r="P6077">
        <v>0</v>
      </c>
      <c r="Q6077">
        <v>94</v>
      </c>
      <c r="R6077">
        <v>8602</v>
      </c>
      <c r="S6077">
        <v>14</v>
      </c>
      <c r="T6077">
        <v>31</v>
      </c>
      <c r="U6077">
        <v>0</v>
      </c>
      <c r="V6077">
        <v>0</v>
      </c>
      <c r="W6077">
        <v>38.487777999999999</v>
      </c>
      <c r="X6077">
        <v>3522.041107</v>
      </c>
      <c r="Y6077">
        <v>5.7322220000000002</v>
      </c>
      <c r="Z6077">
        <v>12.692778000000001</v>
      </c>
    </row>
    <row r="6078" spans="1:26" x14ac:dyDescent="0.25">
      <c r="A6078">
        <v>2183959</v>
      </c>
      <c r="B6078">
        <v>1</v>
      </c>
      <c r="C6078" t="s">
        <v>76</v>
      </c>
      <c r="D6078" t="s">
        <v>78</v>
      </c>
      <c r="E6078" t="s">
        <v>181</v>
      </c>
      <c r="F6078" t="s">
        <v>17548</v>
      </c>
      <c r="G6078" t="s">
        <v>194</v>
      </c>
      <c r="H6078" t="s">
        <v>46</v>
      </c>
      <c r="I6078" t="s">
        <v>129</v>
      </c>
      <c r="J6078" t="s">
        <v>130</v>
      </c>
      <c r="K6078" t="s">
        <v>131</v>
      </c>
      <c r="L6078" t="s">
        <v>17549</v>
      </c>
      <c r="M6078" t="s">
        <v>17550</v>
      </c>
      <c r="N6078">
        <v>1.0133333330000001</v>
      </c>
      <c r="O6078">
        <v>0</v>
      </c>
      <c r="P6078">
        <v>3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3.04</v>
      </c>
      <c r="W6078">
        <v>0</v>
      </c>
      <c r="X6078">
        <v>0</v>
      </c>
      <c r="Y6078">
        <v>0</v>
      </c>
      <c r="Z6078">
        <v>0</v>
      </c>
    </row>
    <row r="6079" spans="1:26" x14ac:dyDescent="0.25">
      <c r="A6079">
        <v>2194940</v>
      </c>
      <c r="B6079">
        <v>1</v>
      </c>
      <c r="C6079" t="s">
        <v>76</v>
      </c>
      <c r="D6079" t="s">
        <v>95</v>
      </c>
      <c r="E6079" t="s">
        <v>143</v>
      </c>
      <c r="F6079" t="s">
        <v>17551</v>
      </c>
      <c r="G6079" t="s">
        <v>448</v>
      </c>
      <c r="H6079" t="s">
        <v>47</v>
      </c>
      <c r="I6079" t="s">
        <v>129</v>
      </c>
      <c r="J6079" t="s">
        <v>130</v>
      </c>
      <c r="K6079" t="s">
        <v>131</v>
      </c>
      <c r="L6079" t="s">
        <v>17552</v>
      </c>
      <c r="M6079" t="s">
        <v>17553</v>
      </c>
      <c r="N6079">
        <v>289.32333333299999</v>
      </c>
      <c r="O6079">
        <v>0</v>
      </c>
      <c r="P6079">
        <v>0</v>
      </c>
      <c r="Q6079">
        <v>0</v>
      </c>
      <c r="R6079">
        <v>0</v>
      </c>
      <c r="S6079">
        <v>2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578.64666699999998</v>
      </c>
      <c r="Z6079">
        <v>0</v>
      </c>
    </row>
    <row r="6080" spans="1:26" x14ac:dyDescent="0.25">
      <c r="A6080">
        <v>2183976</v>
      </c>
      <c r="B6080">
        <v>1</v>
      </c>
      <c r="C6080" t="s">
        <v>76</v>
      </c>
      <c r="D6080" t="s">
        <v>92</v>
      </c>
      <c r="E6080" t="s">
        <v>181</v>
      </c>
      <c r="F6080" t="s">
        <v>17554</v>
      </c>
      <c r="G6080" t="s">
        <v>163</v>
      </c>
      <c r="H6080" t="s">
        <v>46</v>
      </c>
      <c r="I6080" t="s">
        <v>129</v>
      </c>
      <c r="J6080" t="s">
        <v>130</v>
      </c>
      <c r="K6080" t="s">
        <v>131</v>
      </c>
      <c r="L6080" t="s">
        <v>17555</v>
      </c>
      <c r="M6080" t="s">
        <v>17556</v>
      </c>
      <c r="N6080">
        <v>5.3802777769999999</v>
      </c>
      <c r="O6080">
        <v>0</v>
      </c>
      <c r="P6080">
        <v>0</v>
      </c>
      <c r="Q6080">
        <v>0</v>
      </c>
      <c r="R6080">
        <v>2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10.760555999999999</v>
      </c>
      <c r="Y6080">
        <v>0</v>
      </c>
      <c r="Z6080">
        <v>0</v>
      </c>
    </row>
    <row r="6081" spans="1:26" x14ac:dyDescent="0.25">
      <c r="A6081">
        <v>2183980</v>
      </c>
      <c r="B6081">
        <v>1</v>
      </c>
      <c r="C6081" t="s">
        <v>76</v>
      </c>
      <c r="D6081" t="s">
        <v>81</v>
      </c>
      <c r="E6081" t="s">
        <v>718</v>
      </c>
      <c r="F6081" t="s">
        <v>17557</v>
      </c>
      <c r="G6081" t="s">
        <v>128</v>
      </c>
      <c r="H6081" t="s">
        <v>46</v>
      </c>
      <c r="I6081" t="s">
        <v>129</v>
      </c>
      <c r="J6081" t="s">
        <v>130</v>
      </c>
      <c r="K6081" t="s">
        <v>131</v>
      </c>
      <c r="L6081" t="s">
        <v>17558</v>
      </c>
      <c r="M6081" t="s">
        <v>17559</v>
      </c>
      <c r="N6081">
        <v>1.476388888</v>
      </c>
      <c r="O6081">
        <v>0</v>
      </c>
      <c r="P6081">
        <v>102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150.591667</v>
      </c>
      <c r="W6081">
        <v>0</v>
      </c>
      <c r="X6081">
        <v>0</v>
      </c>
      <c r="Y6081">
        <v>0</v>
      </c>
      <c r="Z6081">
        <v>0</v>
      </c>
    </row>
    <row r="6082" spans="1:26" x14ac:dyDescent="0.25">
      <c r="A6082">
        <v>2183978</v>
      </c>
      <c r="B6082">
        <v>1</v>
      </c>
      <c r="C6082" t="s">
        <v>76</v>
      </c>
      <c r="D6082" t="s">
        <v>91</v>
      </c>
      <c r="E6082" t="s">
        <v>126</v>
      </c>
      <c r="F6082" t="s">
        <v>17560</v>
      </c>
      <c r="G6082" t="s">
        <v>163</v>
      </c>
      <c r="H6082" t="s">
        <v>46</v>
      </c>
      <c r="I6082" t="s">
        <v>129</v>
      </c>
      <c r="J6082" t="s">
        <v>130</v>
      </c>
      <c r="K6082" t="s">
        <v>131</v>
      </c>
      <c r="L6082" t="s">
        <v>17561</v>
      </c>
      <c r="M6082" t="s">
        <v>17562</v>
      </c>
      <c r="N6082">
        <v>0.333055555</v>
      </c>
      <c r="O6082">
        <v>0</v>
      </c>
      <c r="P6082">
        <v>42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13.988333000000001</v>
      </c>
      <c r="W6082">
        <v>0</v>
      </c>
      <c r="X6082">
        <v>0</v>
      </c>
      <c r="Y6082">
        <v>0</v>
      </c>
      <c r="Z6082">
        <v>0</v>
      </c>
    </row>
    <row r="6083" spans="1:26" x14ac:dyDescent="0.25">
      <c r="A6083">
        <v>2183979</v>
      </c>
      <c r="B6083">
        <v>1</v>
      </c>
      <c r="C6083" t="s">
        <v>77</v>
      </c>
      <c r="D6083" t="s">
        <v>113</v>
      </c>
      <c r="E6083" t="s">
        <v>186</v>
      </c>
      <c r="F6083" t="s">
        <v>17563</v>
      </c>
      <c r="G6083" t="s">
        <v>136</v>
      </c>
      <c r="H6083" t="s">
        <v>47</v>
      </c>
      <c r="I6083" t="s">
        <v>283</v>
      </c>
      <c r="J6083" t="s">
        <v>130</v>
      </c>
      <c r="K6083" t="s">
        <v>131</v>
      </c>
      <c r="L6083" t="s">
        <v>17564</v>
      </c>
      <c r="M6083" t="s">
        <v>17565</v>
      </c>
      <c r="N6083">
        <v>3.3055555E-2</v>
      </c>
      <c r="O6083">
        <v>0</v>
      </c>
      <c r="P6083">
        <v>0</v>
      </c>
      <c r="Q6083">
        <v>57</v>
      </c>
      <c r="R6083">
        <v>2042</v>
      </c>
      <c r="S6083">
        <v>34</v>
      </c>
      <c r="T6083">
        <v>685</v>
      </c>
      <c r="U6083">
        <v>0</v>
      </c>
      <c r="V6083">
        <v>0</v>
      </c>
      <c r="W6083">
        <v>1.8841669999999999</v>
      </c>
      <c r="X6083">
        <v>67.499442999999999</v>
      </c>
      <c r="Y6083">
        <v>1.1238889999999999</v>
      </c>
      <c r="Z6083">
        <v>22.643055</v>
      </c>
    </row>
    <row r="6084" spans="1:26" x14ac:dyDescent="0.25">
      <c r="A6084">
        <v>2183984</v>
      </c>
      <c r="B6084">
        <v>1</v>
      </c>
      <c r="C6084" t="s">
        <v>76</v>
      </c>
      <c r="D6084" t="s">
        <v>92</v>
      </c>
      <c r="E6084" t="s">
        <v>181</v>
      </c>
      <c r="F6084" t="s">
        <v>17566</v>
      </c>
      <c r="G6084" t="s">
        <v>183</v>
      </c>
      <c r="H6084" t="s">
        <v>46</v>
      </c>
      <c r="I6084" t="s">
        <v>129</v>
      </c>
      <c r="J6084" t="s">
        <v>130</v>
      </c>
      <c r="K6084" t="s">
        <v>131</v>
      </c>
      <c r="L6084" t="s">
        <v>17567</v>
      </c>
      <c r="M6084" t="s">
        <v>17568</v>
      </c>
      <c r="N6084">
        <v>4.1527777769999998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1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4.1527779999999996</v>
      </c>
    </row>
    <row r="6085" spans="1:26" x14ac:dyDescent="0.25">
      <c r="A6085">
        <v>2183995</v>
      </c>
      <c r="B6085">
        <v>1</v>
      </c>
      <c r="C6085" t="s">
        <v>77</v>
      </c>
      <c r="D6085" t="s">
        <v>109</v>
      </c>
      <c r="E6085" t="s">
        <v>126</v>
      </c>
      <c r="F6085" t="s">
        <v>9457</v>
      </c>
      <c r="G6085" t="s">
        <v>128</v>
      </c>
      <c r="H6085" t="s">
        <v>46</v>
      </c>
      <c r="I6085" t="s">
        <v>129</v>
      </c>
      <c r="J6085" t="s">
        <v>130</v>
      </c>
      <c r="K6085" t="s">
        <v>131</v>
      </c>
      <c r="L6085" t="s">
        <v>17569</v>
      </c>
      <c r="M6085" t="s">
        <v>17570</v>
      </c>
      <c r="N6085">
        <v>0.98416666600000002</v>
      </c>
      <c r="O6085">
        <v>0</v>
      </c>
      <c r="P6085">
        <v>12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11.81</v>
      </c>
      <c r="W6085">
        <v>0</v>
      </c>
      <c r="X6085">
        <v>0</v>
      </c>
      <c r="Y6085">
        <v>0</v>
      </c>
      <c r="Z6085">
        <v>0</v>
      </c>
    </row>
    <row r="6086" spans="1:26" x14ac:dyDescent="0.25">
      <c r="A6086">
        <v>2183996</v>
      </c>
      <c r="B6086">
        <v>1</v>
      </c>
      <c r="C6086" t="s">
        <v>77</v>
      </c>
      <c r="D6086" t="s">
        <v>114</v>
      </c>
      <c r="E6086" t="s">
        <v>161</v>
      </c>
      <c r="F6086" t="s">
        <v>17571</v>
      </c>
      <c r="G6086" t="s">
        <v>366</v>
      </c>
      <c r="H6086" t="s">
        <v>46</v>
      </c>
      <c r="I6086" t="s">
        <v>129</v>
      </c>
      <c r="J6086" t="s">
        <v>130</v>
      </c>
      <c r="K6086" t="s">
        <v>251</v>
      </c>
      <c r="L6086" t="s">
        <v>17572</v>
      </c>
      <c r="M6086" t="s">
        <v>17573</v>
      </c>
      <c r="N6086">
        <v>1.911944444</v>
      </c>
      <c r="O6086">
        <v>1</v>
      </c>
      <c r="P6086">
        <v>586</v>
      </c>
      <c r="Q6086">
        <v>0</v>
      </c>
      <c r="R6086">
        <v>0</v>
      </c>
      <c r="S6086">
        <v>0</v>
      </c>
      <c r="T6086">
        <v>0</v>
      </c>
      <c r="U6086">
        <v>1.9119440000000001</v>
      </c>
      <c r="V6086">
        <v>1120.3994439999999</v>
      </c>
      <c r="W6086">
        <v>0</v>
      </c>
      <c r="X6086">
        <v>0</v>
      </c>
      <c r="Y6086">
        <v>0</v>
      </c>
      <c r="Z6086">
        <v>0</v>
      </c>
    </row>
    <row r="6087" spans="1:26" x14ac:dyDescent="0.25">
      <c r="A6087">
        <v>2183999</v>
      </c>
      <c r="B6087">
        <v>1</v>
      </c>
      <c r="C6087" t="s">
        <v>76</v>
      </c>
      <c r="D6087" t="s">
        <v>99</v>
      </c>
      <c r="E6087" t="s">
        <v>161</v>
      </c>
      <c r="F6087" t="s">
        <v>17574</v>
      </c>
      <c r="G6087" t="s">
        <v>916</v>
      </c>
      <c r="H6087" t="s">
        <v>46</v>
      </c>
      <c r="I6087" t="s">
        <v>129</v>
      </c>
      <c r="J6087" t="s">
        <v>130</v>
      </c>
      <c r="K6087" t="s">
        <v>131</v>
      </c>
      <c r="L6087" t="s">
        <v>17575</v>
      </c>
      <c r="M6087" t="s">
        <v>17576</v>
      </c>
      <c r="N6087">
        <v>0.49444444399999998</v>
      </c>
      <c r="O6087">
        <v>1</v>
      </c>
      <c r="P6087">
        <v>524</v>
      </c>
      <c r="Q6087">
        <v>0</v>
      </c>
      <c r="R6087">
        <v>0</v>
      </c>
      <c r="S6087">
        <v>0</v>
      </c>
      <c r="T6087">
        <v>0</v>
      </c>
      <c r="U6087">
        <v>0.49444399999999999</v>
      </c>
      <c r="V6087">
        <v>259.08888899999999</v>
      </c>
      <c r="W6087">
        <v>0</v>
      </c>
      <c r="X6087">
        <v>0</v>
      </c>
      <c r="Y6087">
        <v>0</v>
      </c>
      <c r="Z6087">
        <v>0</v>
      </c>
    </row>
    <row r="6088" spans="1:26" x14ac:dyDescent="0.25">
      <c r="A6088">
        <v>2184003</v>
      </c>
      <c r="B6088">
        <v>1</v>
      </c>
      <c r="C6088" t="s">
        <v>77</v>
      </c>
      <c r="D6088" t="s">
        <v>109</v>
      </c>
      <c r="E6088" t="s">
        <v>186</v>
      </c>
      <c r="F6088" t="s">
        <v>17577</v>
      </c>
      <c r="G6088" t="s">
        <v>136</v>
      </c>
      <c r="H6088" t="s">
        <v>47</v>
      </c>
      <c r="I6088" t="s">
        <v>129</v>
      </c>
      <c r="J6088" t="s">
        <v>130</v>
      </c>
      <c r="K6088" t="s">
        <v>131</v>
      </c>
      <c r="L6088" t="s">
        <v>17578</v>
      </c>
      <c r="M6088" t="s">
        <v>17579</v>
      </c>
      <c r="N6088">
        <v>0.59638888800000001</v>
      </c>
      <c r="O6088">
        <v>66</v>
      </c>
      <c r="P6088">
        <v>2175</v>
      </c>
      <c r="Q6088">
        <v>4</v>
      </c>
      <c r="R6088">
        <v>128</v>
      </c>
      <c r="S6088">
        <v>46</v>
      </c>
      <c r="T6088">
        <v>1412</v>
      </c>
      <c r="U6088">
        <v>39.361666999999997</v>
      </c>
      <c r="V6088">
        <v>1297.145831</v>
      </c>
      <c r="W6088">
        <v>2.3855559999999998</v>
      </c>
      <c r="X6088">
        <v>76.337778</v>
      </c>
      <c r="Y6088">
        <v>27.433889000000001</v>
      </c>
      <c r="Z6088">
        <v>842.10110999999995</v>
      </c>
    </row>
    <row r="6089" spans="1:26" x14ac:dyDescent="0.25">
      <c r="A6089">
        <v>2184001</v>
      </c>
      <c r="B6089">
        <v>1</v>
      </c>
      <c r="C6089" t="s">
        <v>76</v>
      </c>
      <c r="D6089" t="s">
        <v>88</v>
      </c>
      <c r="E6089" t="s">
        <v>181</v>
      </c>
      <c r="F6089" t="s">
        <v>17580</v>
      </c>
      <c r="G6089" t="s">
        <v>183</v>
      </c>
      <c r="H6089" t="s">
        <v>46</v>
      </c>
      <c r="I6089" t="s">
        <v>129</v>
      </c>
      <c r="J6089" t="s">
        <v>130</v>
      </c>
      <c r="K6089" t="s">
        <v>131</v>
      </c>
      <c r="L6089" t="s">
        <v>17581</v>
      </c>
      <c r="M6089" t="s">
        <v>17582</v>
      </c>
      <c r="N6089">
        <v>6.5619444439999999</v>
      </c>
      <c r="O6089">
        <v>0</v>
      </c>
      <c r="P6089">
        <v>1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6.5619440000000004</v>
      </c>
      <c r="W6089">
        <v>0</v>
      </c>
      <c r="X6089">
        <v>0</v>
      </c>
      <c r="Y6089">
        <v>0</v>
      </c>
      <c r="Z6089">
        <v>0</v>
      </c>
    </row>
    <row r="6090" spans="1:26" x14ac:dyDescent="0.25">
      <c r="A6090">
        <v>2184019</v>
      </c>
      <c r="B6090">
        <v>1</v>
      </c>
      <c r="C6090" t="s">
        <v>76</v>
      </c>
      <c r="D6090" t="s">
        <v>78</v>
      </c>
      <c r="E6090" t="s">
        <v>181</v>
      </c>
      <c r="F6090" t="s">
        <v>17583</v>
      </c>
      <c r="G6090" t="s">
        <v>194</v>
      </c>
      <c r="H6090" t="s">
        <v>46</v>
      </c>
      <c r="I6090" t="s">
        <v>129</v>
      </c>
      <c r="J6090" t="s">
        <v>130</v>
      </c>
      <c r="K6090" t="s">
        <v>131</v>
      </c>
      <c r="L6090" t="s">
        <v>17584</v>
      </c>
      <c r="M6090" t="s">
        <v>17585</v>
      </c>
      <c r="N6090">
        <v>1.919166666</v>
      </c>
      <c r="O6090">
        <v>0</v>
      </c>
      <c r="P6090">
        <v>8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15.353332999999999</v>
      </c>
      <c r="W6090">
        <v>0</v>
      </c>
      <c r="X6090">
        <v>0</v>
      </c>
      <c r="Y6090">
        <v>0</v>
      </c>
      <c r="Z6090">
        <v>0</v>
      </c>
    </row>
    <row r="6091" spans="1:26" x14ac:dyDescent="0.25">
      <c r="A6091">
        <v>2184000</v>
      </c>
      <c r="B6091">
        <v>1</v>
      </c>
      <c r="C6091" t="s">
        <v>76</v>
      </c>
      <c r="D6091" t="s">
        <v>94</v>
      </c>
      <c r="E6091" t="s">
        <v>186</v>
      </c>
      <c r="F6091" t="s">
        <v>17586</v>
      </c>
      <c r="G6091" t="s">
        <v>201</v>
      </c>
      <c r="H6091" t="s">
        <v>47</v>
      </c>
      <c r="I6091" t="s">
        <v>129</v>
      </c>
      <c r="J6091" t="s">
        <v>130</v>
      </c>
      <c r="K6091" t="s">
        <v>131</v>
      </c>
      <c r="L6091" t="s">
        <v>17587</v>
      </c>
      <c r="M6091" t="s">
        <v>17588</v>
      </c>
      <c r="N6091">
        <v>0.56305555500000004</v>
      </c>
      <c r="O6091">
        <v>114</v>
      </c>
      <c r="P6091">
        <v>3358</v>
      </c>
      <c r="Q6091">
        <v>0</v>
      </c>
      <c r="R6091">
        <v>0</v>
      </c>
      <c r="S6091">
        <v>3</v>
      </c>
      <c r="T6091">
        <v>269</v>
      </c>
      <c r="U6091">
        <v>64.188333</v>
      </c>
      <c r="V6091">
        <v>1890.740554</v>
      </c>
      <c r="W6091">
        <v>0</v>
      </c>
      <c r="X6091">
        <v>0</v>
      </c>
      <c r="Y6091">
        <v>1.6891670000000001</v>
      </c>
      <c r="Z6091">
        <v>151.46194399999999</v>
      </c>
    </row>
    <row r="6092" spans="1:26" x14ac:dyDescent="0.25">
      <c r="A6092">
        <v>2184007</v>
      </c>
      <c r="B6092">
        <v>1</v>
      </c>
      <c r="C6092" t="s">
        <v>77</v>
      </c>
      <c r="D6092" t="s">
        <v>113</v>
      </c>
      <c r="E6092" t="s">
        <v>134</v>
      </c>
      <c r="F6092" t="s">
        <v>17589</v>
      </c>
      <c r="G6092" t="s">
        <v>145</v>
      </c>
      <c r="H6092" t="s">
        <v>47</v>
      </c>
      <c r="I6092" t="s">
        <v>129</v>
      </c>
      <c r="J6092" t="s">
        <v>130</v>
      </c>
      <c r="K6092" t="s">
        <v>131</v>
      </c>
      <c r="L6092" t="s">
        <v>17590</v>
      </c>
      <c r="M6092" t="s">
        <v>17591</v>
      </c>
      <c r="N6092">
        <v>2.0336111109999999</v>
      </c>
      <c r="O6092">
        <v>0</v>
      </c>
      <c r="P6092">
        <v>0</v>
      </c>
      <c r="Q6092">
        <v>5</v>
      </c>
      <c r="R6092">
        <v>619</v>
      </c>
      <c r="S6092">
        <v>0</v>
      </c>
      <c r="T6092">
        <v>0</v>
      </c>
      <c r="U6092">
        <v>0</v>
      </c>
      <c r="V6092">
        <v>0</v>
      </c>
      <c r="W6092">
        <v>10.168056</v>
      </c>
      <c r="X6092">
        <v>1258.805278</v>
      </c>
      <c r="Y6092">
        <v>0</v>
      </c>
      <c r="Z6092">
        <v>0</v>
      </c>
    </row>
    <row r="6093" spans="1:26" x14ac:dyDescent="0.25">
      <c r="A6093">
        <v>2184006</v>
      </c>
      <c r="B6093">
        <v>1</v>
      </c>
      <c r="C6093" t="s">
        <v>76</v>
      </c>
      <c r="D6093" t="s">
        <v>97</v>
      </c>
      <c r="E6093" t="s">
        <v>126</v>
      </c>
      <c r="F6093" t="s">
        <v>17592</v>
      </c>
      <c r="G6093" t="s">
        <v>671</v>
      </c>
      <c r="H6093" t="s">
        <v>46</v>
      </c>
      <c r="I6093" t="s">
        <v>129</v>
      </c>
      <c r="J6093" t="s">
        <v>130</v>
      </c>
      <c r="K6093" t="s">
        <v>131</v>
      </c>
      <c r="L6093" t="s">
        <v>17593</v>
      </c>
      <c r="M6093" t="s">
        <v>17594</v>
      </c>
      <c r="N6093">
        <v>1.300277777</v>
      </c>
      <c r="O6093">
        <v>0</v>
      </c>
      <c r="P6093">
        <v>25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32.506943999999997</v>
      </c>
      <c r="W6093">
        <v>0</v>
      </c>
      <c r="X6093">
        <v>0</v>
      </c>
      <c r="Y6093">
        <v>0</v>
      </c>
      <c r="Z6093">
        <v>0</v>
      </c>
    </row>
    <row r="6094" spans="1:26" x14ac:dyDescent="0.25">
      <c r="A6094">
        <v>2184009</v>
      </c>
      <c r="B6094">
        <v>1</v>
      </c>
      <c r="C6094" t="s">
        <v>77</v>
      </c>
      <c r="D6094" t="s">
        <v>119</v>
      </c>
      <c r="E6094" t="s">
        <v>134</v>
      </c>
      <c r="F6094" t="s">
        <v>17595</v>
      </c>
      <c r="G6094" t="s">
        <v>136</v>
      </c>
      <c r="H6094" t="s">
        <v>47</v>
      </c>
      <c r="I6094" t="s">
        <v>129</v>
      </c>
      <c r="J6094" t="s">
        <v>130</v>
      </c>
      <c r="K6094" t="s">
        <v>131</v>
      </c>
      <c r="L6094" t="s">
        <v>17596</v>
      </c>
      <c r="M6094" t="s">
        <v>17597</v>
      </c>
      <c r="N6094">
        <v>0.91111111099999997</v>
      </c>
      <c r="O6094">
        <v>42</v>
      </c>
      <c r="P6094">
        <v>94</v>
      </c>
      <c r="Q6094">
        <v>0</v>
      </c>
      <c r="R6094">
        <v>0</v>
      </c>
      <c r="S6094">
        <v>0</v>
      </c>
      <c r="T6094">
        <v>0</v>
      </c>
      <c r="U6094">
        <v>38.266666999999998</v>
      </c>
      <c r="V6094">
        <v>85.644443999999993</v>
      </c>
      <c r="W6094">
        <v>0</v>
      </c>
      <c r="X6094">
        <v>0</v>
      </c>
      <c r="Y6094">
        <v>0</v>
      </c>
      <c r="Z6094">
        <v>0</v>
      </c>
    </row>
    <row r="6095" spans="1:26" x14ac:dyDescent="0.25">
      <c r="A6095">
        <v>2184015</v>
      </c>
      <c r="B6095">
        <v>1</v>
      </c>
      <c r="C6095" t="s">
        <v>76</v>
      </c>
      <c r="D6095" t="s">
        <v>79</v>
      </c>
      <c r="E6095" t="s">
        <v>181</v>
      </c>
      <c r="F6095" t="s">
        <v>17598</v>
      </c>
      <c r="G6095" t="s">
        <v>287</v>
      </c>
      <c r="H6095" t="s">
        <v>46</v>
      </c>
      <c r="I6095" t="s">
        <v>129</v>
      </c>
      <c r="J6095" t="s">
        <v>130</v>
      </c>
      <c r="K6095" t="s">
        <v>131</v>
      </c>
      <c r="L6095" t="s">
        <v>17599</v>
      </c>
      <c r="M6095" t="s">
        <v>17600</v>
      </c>
      <c r="N6095">
        <v>2.6358333329999999</v>
      </c>
      <c r="O6095">
        <v>0</v>
      </c>
      <c r="P6095">
        <v>20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52.716667000000001</v>
      </c>
      <c r="W6095">
        <v>0</v>
      </c>
      <c r="X6095">
        <v>0</v>
      </c>
      <c r="Y6095">
        <v>0</v>
      </c>
      <c r="Z6095">
        <v>0</v>
      </c>
    </row>
    <row r="6096" spans="1:26" x14ac:dyDescent="0.25">
      <c r="A6096">
        <v>2184027</v>
      </c>
      <c r="B6096">
        <v>1</v>
      </c>
      <c r="C6096" t="s">
        <v>77</v>
      </c>
      <c r="D6096" t="s">
        <v>118</v>
      </c>
      <c r="E6096" t="s">
        <v>134</v>
      </c>
      <c r="F6096" t="s">
        <v>17289</v>
      </c>
      <c r="G6096" t="s">
        <v>201</v>
      </c>
      <c r="H6096" t="s">
        <v>47</v>
      </c>
      <c r="I6096" t="s">
        <v>129</v>
      </c>
      <c r="J6096" t="s">
        <v>130</v>
      </c>
      <c r="K6096" t="s">
        <v>251</v>
      </c>
      <c r="L6096" t="s">
        <v>17601</v>
      </c>
      <c r="M6096" t="s">
        <v>17602</v>
      </c>
      <c r="N6096">
        <v>0.266666666</v>
      </c>
      <c r="O6096">
        <v>29</v>
      </c>
      <c r="P6096">
        <v>2010</v>
      </c>
      <c r="Q6096">
        <v>0</v>
      </c>
      <c r="R6096">
        <v>0</v>
      </c>
      <c r="S6096">
        <v>0</v>
      </c>
      <c r="T6096">
        <v>0</v>
      </c>
      <c r="U6096">
        <v>7.733333</v>
      </c>
      <c r="V6096">
        <v>535.999999</v>
      </c>
      <c r="W6096">
        <v>0</v>
      </c>
      <c r="X6096">
        <v>0</v>
      </c>
      <c r="Y6096">
        <v>0</v>
      </c>
      <c r="Z6096">
        <v>0</v>
      </c>
    </row>
    <row r="6097" spans="1:26" x14ac:dyDescent="0.25">
      <c r="A6097">
        <v>2184020</v>
      </c>
      <c r="B6097">
        <v>1</v>
      </c>
      <c r="C6097" t="s">
        <v>76</v>
      </c>
      <c r="D6097" t="s">
        <v>90</v>
      </c>
      <c r="E6097" t="s">
        <v>181</v>
      </c>
      <c r="F6097" t="s">
        <v>17603</v>
      </c>
      <c r="G6097" t="s">
        <v>163</v>
      </c>
      <c r="H6097" t="s">
        <v>46</v>
      </c>
      <c r="I6097" t="s">
        <v>129</v>
      </c>
      <c r="J6097" t="s">
        <v>130</v>
      </c>
      <c r="K6097" t="s">
        <v>131</v>
      </c>
      <c r="L6097" t="s">
        <v>17604</v>
      </c>
      <c r="M6097" t="s">
        <v>17605</v>
      </c>
      <c r="N6097">
        <v>1.1525000000000001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1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1.1525000000000001</v>
      </c>
    </row>
    <row r="6098" spans="1:26" x14ac:dyDescent="0.25">
      <c r="A6098">
        <v>2184021</v>
      </c>
      <c r="B6098">
        <v>1</v>
      </c>
      <c r="C6098" t="s">
        <v>77</v>
      </c>
      <c r="D6098" t="s">
        <v>115</v>
      </c>
      <c r="E6098" t="s">
        <v>134</v>
      </c>
      <c r="F6098" t="s">
        <v>4327</v>
      </c>
      <c r="G6098" t="s">
        <v>136</v>
      </c>
      <c r="H6098" t="s">
        <v>47</v>
      </c>
      <c r="I6098" t="s">
        <v>283</v>
      </c>
      <c r="J6098" t="s">
        <v>130</v>
      </c>
      <c r="K6098" t="s">
        <v>131</v>
      </c>
      <c r="L6098" t="s">
        <v>17606</v>
      </c>
      <c r="M6098" t="s">
        <v>17607</v>
      </c>
      <c r="N6098">
        <v>1.1666665999999999E-2</v>
      </c>
      <c r="O6098">
        <v>0</v>
      </c>
      <c r="P6098">
        <v>0</v>
      </c>
      <c r="Q6098">
        <v>43</v>
      </c>
      <c r="R6098">
        <v>722</v>
      </c>
      <c r="S6098">
        <v>95</v>
      </c>
      <c r="T6098">
        <v>1391</v>
      </c>
      <c r="U6098">
        <v>0</v>
      </c>
      <c r="V6098">
        <v>0</v>
      </c>
      <c r="W6098">
        <v>0.50166699999999997</v>
      </c>
      <c r="X6098">
        <v>8.4233329999999995</v>
      </c>
      <c r="Y6098">
        <v>1.108333</v>
      </c>
      <c r="Z6098">
        <v>16.228332000000002</v>
      </c>
    </row>
    <row r="6099" spans="1:26" x14ac:dyDescent="0.25">
      <c r="A6099">
        <v>2184025</v>
      </c>
      <c r="B6099">
        <v>1</v>
      </c>
      <c r="C6099" t="s">
        <v>76</v>
      </c>
      <c r="D6099" t="s">
        <v>95</v>
      </c>
      <c r="E6099" t="s">
        <v>181</v>
      </c>
      <c r="F6099" t="s">
        <v>17608</v>
      </c>
      <c r="G6099" t="s">
        <v>183</v>
      </c>
      <c r="H6099" t="s">
        <v>46</v>
      </c>
      <c r="I6099" t="s">
        <v>129</v>
      </c>
      <c r="J6099" t="s">
        <v>130</v>
      </c>
      <c r="K6099" t="s">
        <v>131</v>
      </c>
      <c r="L6099" t="s">
        <v>17609</v>
      </c>
      <c r="M6099" t="s">
        <v>17610</v>
      </c>
      <c r="N6099">
        <v>4.3702777770000001</v>
      </c>
      <c r="O6099">
        <v>0</v>
      </c>
      <c r="P6099">
        <v>1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4.3702779999999999</v>
      </c>
      <c r="W6099">
        <v>0</v>
      </c>
      <c r="X6099">
        <v>0</v>
      </c>
      <c r="Y6099">
        <v>0</v>
      </c>
      <c r="Z6099">
        <v>0</v>
      </c>
    </row>
    <row r="6100" spans="1:26" x14ac:dyDescent="0.25">
      <c r="A6100">
        <v>2184023</v>
      </c>
      <c r="B6100">
        <v>1</v>
      </c>
      <c r="C6100" t="s">
        <v>77</v>
      </c>
      <c r="D6100" t="s">
        <v>123</v>
      </c>
      <c r="E6100" t="s">
        <v>134</v>
      </c>
      <c r="F6100" t="s">
        <v>17611</v>
      </c>
      <c r="G6100" t="s">
        <v>136</v>
      </c>
      <c r="H6100" t="s">
        <v>47</v>
      </c>
      <c r="I6100" t="s">
        <v>129</v>
      </c>
      <c r="J6100" t="s">
        <v>130</v>
      </c>
      <c r="K6100" t="s">
        <v>131</v>
      </c>
      <c r="L6100" t="s">
        <v>17612</v>
      </c>
      <c r="M6100" t="s">
        <v>17613</v>
      </c>
      <c r="N6100">
        <v>0.55388888800000002</v>
      </c>
      <c r="O6100">
        <v>473</v>
      </c>
      <c r="P6100">
        <v>1397</v>
      </c>
      <c r="Q6100">
        <v>0</v>
      </c>
      <c r="R6100">
        <v>0</v>
      </c>
      <c r="S6100">
        <v>0</v>
      </c>
      <c r="T6100">
        <v>0</v>
      </c>
      <c r="U6100">
        <v>261.98944399999999</v>
      </c>
      <c r="V6100">
        <v>773.78277700000001</v>
      </c>
      <c r="W6100">
        <v>0</v>
      </c>
      <c r="X6100">
        <v>0</v>
      </c>
      <c r="Y6100">
        <v>0</v>
      </c>
      <c r="Z6100">
        <v>0</v>
      </c>
    </row>
    <row r="6101" spans="1:26" x14ac:dyDescent="0.25">
      <c r="A6101">
        <v>2184031</v>
      </c>
      <c r="B6101">
        <v>1</v>
      </c>
      <c r="C6101" t="s">
        <v>76</v>
      </c>
      <c r="D6101" t="s">
        <v>98</v>
      </c>
      <c r="E6101" t="s">
        <v>181</v>
      </c>
      <c r="F6101" t="s">
        <v>17614</v>
      </c>
      <c r="G6101" t="s">
        <v>287</v>
      </c>
      <c r="H6101" t="s">
        <v>46</v>
      </c>
      <c r="I6101" t="s">
        <v>129</v>
      </c>
      <c r="J6101" t="s">
        <v>130</v>
      </c>
      <c r="K6101" t="s">
        <v>131</v>
      </c>
      <c r="L6101" t="s">
        <v>17615</v>
      </c>
      <c r="M6101" t="s">
        <v>17616</v>
      </c>
      <c r="N6101">
        <v>1.2977777770000001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1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1.2977780000000001</v>
      </c>
    </row>
    <row r="6102" spans="1:26" x14ac:dyDescent="0.25">
      <c r="A6102">
        <v>2184032</v>
      </c>
      <c r="B6102">
        <v>1</v>
      </c>
      <c r="C6102" t="s">
        <v>77</v>
      </c>
      <c r="D6102" t="s">
        <v>115</v>
      </c>
      <c r="E6102" t="s">
        <v>134</v>
      </c>
      <c r="F6102" t="s">
        <v>17617</v>
      </c>
      <c r="G6102" t="s">
        <v>136</v>
      </c>
      <c r="H6102" t="s">
        <v>47</v>
      </c>
      <c r="I6102" t="s">
        <v>129</v>
      </c>
      <c r="J6102" t="s">
        <v>130</v>
      </c>
      <c r="K6102" t="s">
        <v>131</v>
      </c>
      <c r="L6102" t="s">
        <v>17618</v>
      </c>
      <c r="M6102" t="s">
        <v>17619</v>
      </c>
      <c r="N6102">
        <v>0.52805555500000001</v>
      </c>
      <c r="O6102">
        <v>0</v>
      </c>
      <c r="P6102">
        <v>0</v>
      </c>
      <c r="Q6102">
        <v>12</v>
      </c>
      <c r="R6102">
        <v>0</v>
      </c>
      <c r="S6102">
        <v>24</v>
      </c>
      <c r="T6102">
        <v>67</v>
      </c>
      <c r="U6102">
        <v>0</v>
      </c>
      <c r="V6102">
        <v>0</v>
      </c>
      <c r="W6102">
        <v>6.3366670000000003</v>
      </c>
      <c r="X6102">
        <v>0</v>
      </c>
      <c r="Y6102">
        <v>12.673333</v>
      </c>
      <c r="Z6102">
        <v>35.379722000000001</v>
      </c>
    </row>
    <row r="6103" spans="1:26" x14ac:dyDescent="0.25">
      <c r="A6103">
        <v>2184030</v>
      </c>
      <c r="B6103">
        <v>1</v>
      </c>
      <c r="C6103" t="s">
        <v>76</v>
      </c>
      <c r="D6103" t="s">
        <v>81</v>
      </c>
      <c r="E6103" t="s">
        <v>181</v>
      </c>
      <c r="F6103" t="s">
        <v>17620</v>
      </c>
      <c r="G6103" t="s">
        <v>194</v>
      </c>
      <c r="H6103" t="s">
        <v>46</v>
      </c>
      <c r="I6103" t="s">
        <v>129</v>
      </c>
      <c r="J6103" t="s">
        <v>130</v>
      </c>
      <c r="K6103" t="s">
        <v>131</v>
      </c>
      <c r="L6103" t="s">
        <v>17621</v>
      </c>
      <c r="M6103" t="s">
        <v>17622</v>
      </c>
      <c r="N6103">
        <v>6.7416666660000004</v>
      </c>
      <c r="O6103">
        <v>0</v>
      </c>
      <c r="P6103">
        <v>7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47.191667000000002</v>
      </c>
      <c r="W6103">
        <v>0</v>
      </c>
      <c r="X6103">
        <v>0</v>
      </c>
      <c r="Y6103">
        <v>0</v>
      </c>
      <c r="Z6103">
        <v>0</v>
      </c>
    </row>
    <row r="6104" spans="1:26" x14ac:dyDescent="0.25">
      <c r="A6104">
        <v>2184034</v>
      </c>
      <c r="B6104">
        <v>1</v>
      </c>
      <c r="C6104" t="s">
        <v>76</v>
      </c>
      <c r="D6104" t="s">
        <v>86</v>
      </c>
      <c r="E6104" t="s">
        <v>126</v>
      </c>
      <c r="F6104" t="s">
        <v>17398</v>
      </c>
      <c r="G6104" t="s">
        <v>128</v>
      </c>
      <c r="H6104" t="s">
        <v>46</v>
      </c>
      <c r="I6104" t="s">
        <v>129</v>
      </c>
      <c r="J6104" t="s">
        <v>130</v>
      </c>
      <c r="K6104" t="s">
        <v>131</v>
      </c>
      <c r="L6104" t="s">
        <v>17623</v>
      </c>
      <c r="M6104" t="s">
        <v>17624</v>
      </c>
      <c r="N6104">
        <v>2.119444444</v>
      </c>
      <c r="O6104">
        <v>0</v>
      </c>
      <c r="P6104">
        <v>104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220.422222</v>
      </c>
      <c r="W6104">
        <v>0</v>
      </c>
      <c r="X6104">
        <v>0</v>
      </c>
      <c r="Y6104">
        <v>0</v>
      </c>
      <c r="Z6104">
        <v>0</v>
      </c>
    </row>
    <row r="6105" spans="1:26" x14ac:dyDescent="0.25">
      <c r="A6105">
        <v>2184040</v>
      </c>
      <c r="B6105">
        <v>1</v>
      </c>
      <c r="C6105" t="s">
        <v>76</v>
      </c>
      <c r="D6105" t="s">
        <v>90</v>
      </c>
      <c r="E6105" t="s">
        <v>181</v>
      </c>
      <c r="F6105" t="s">
        <v>17625</v>
      </c>
      <c r="G6105" t="s">
        <v>194</v>
      </c>
      <c r="H6105" t="s">
        <v>46</v>
      </c>
      <c r="I6105" t="s">
        <v>129</v>
      </c>
      <c r="J6105" t="s">
        <v>130</v>
      </c>
      <c r="K6105" t="s">
        <v>131</v>
      </c>
      <c r="L6105" t="s">
        <v>17626</v>
      </c>
      <c r="M6105" t="s">
        <v>17627</v>
      </c>
      <c r="N6105">
        <v>0.68888888800000003</v>
      </c>
      <c r="O6105">
        <v>0</v>
      </c>
      <c r="P6105">
        <v>1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0.68888899999999997</v>
      </c>
      <c r="W6105">
        <v>0</v>
      </c>
      <c r="X6105">
        <v>0</v>
      </c>
      <c r="Y6105">
        <v>0</v>
      </c>
      <c r="Z6105">
        <v>0</v>
      </c>
    </row>
    <row r="6106" spans="1:26" x14ac:dyDescent="0.25">
      <c r="A6106">
        <v>2184041</v>
      </c>
      <c r="B6106">
        <v>1</v>
      </c>
      <c r="C6106" t="s">
        <v>76</v>
      </c>
      <c r="D6106" t="s">
        <v>80</v>
      </c>
      <c r="E6106" t="s">
        <v>126</v>
      </c>
      <c r="F6106" t="s">
        <v>17628</v>
      </c>
      <c r="G6106" t="s">
        <v>140</v>
      </c>
      <c r="H6106" t="s">
        <v>46</v>
      </c>
      <c r="I6106" t="s">
        <v>129</v>
      </c>
      <c r="J6106" t="s">
        <v>130</v>
      </c>
      <c r="K6106" t="s">
        <v>131</v>
      </c>
      <c r="L6106" t="s">
        <v>17629</v>
      </c>
      <c r="M6106" t="s">
        <v>17630</v>
      </c>
      <c r="N6106">
        <v>1.6983333329999999</v>
      </c>
      <c r="O6106">
        <v>0</v>
      </c>
      <c r="P6106">
        <v>67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113.78833299999999</v>
      </c>
      <c r="W6106">
        <v>0</v>
      </c>
      <c r="X6106">
        <v>0</v>
      </c>
      <c r="Y6106">
        <v>0</v>
      </c>
      <c r="Z6106">
        <v>0</v>
      </c>
    </row>
    <row r="6107" spans="1:26" x14ac:dyDescent="0.25">
      <c r="A6107">
        <v>2184038</v>
      </c>
      <c r="B6107">
        <v>1</v>
      </c>
      <c r="C6107" t="s">
        <v>76</v>
      </c>
      <c r="D6107" t="s">
        <v>89</v>
      </c>
      <c r="E6107" t="s">
        <v>126</v>
      </c>
      <c r="F6107" t="s">
        <v>17631</v>
      </c>
      <c r="G6107" t="s">
        <v>671</v>
      </c>
      <c r="H6107" t="s">
        <v>46</v>
      </c>
      <c r="I6107" t="s">
        <v>129</v>
      </c>
      <c r="J6107" t="s">
        <v>130</v>
      </c>
      <c r="K6107" t="s">
        <v>131</v>
      </c>
      <c r="L6107" t="s">
        <v>17632</v>
      </c>
      <c r="M6107" t="s">
        <v>17633</v>
      </c>
      <c r="N6107">
        <v>1.028333333</v>
      </c>
      <c r="O6107">
        <v>0</v>
      </c>
      <c r="P6107">
        <v>5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5.141667</v>
      </c>
      <c r="W6107">
        <v>0</v>
      </c>
      <c r="X6107">
        <v>0</v>
      </c>
      <c r="Y6107">
        <v>0</v>
      </c>
      <c r="Z6107">
        <v>0</v>
      </c>
    </row>
    <row r="6108" spans="1:26" x14ac:dyDescent="0.25">
      <c r="A6108">
        <v>2184042</v>
      </c>
      <c r="B6108">
        <v>1</v>
      </c>
      <c r="C6108" t="s">
        <v>76</v>
      </c>
      <c r="D6108" t="s">
        <v>106</v>
      </c>
      <c r="E6108" t="s">
        <v>126</v>
      </c>
      <c r="F6108" t="s">
        <v>17634</v>
      </c>
      <c r="G6108" t="s">
        <v>128</v>
      </c>
      <c r="H6108" t="s">
        <v>46</v>
      </c>
      <c r="I6108" t="s">
        <v>129</v>
      </c>
      <c r="J6108" t="s">
        <v>130</v>
      </c>
      <c r="K6108" t="s">
        <v>131</v>
      </c>
      <c r="L6108" t="s">
        <v>17635</v>
      </c>
      <c r="M6108" t="s">
        <v>17636</v>
      </c>
      <c r="N6108">
        <v>4.3611111109999996</v>
      </c>
      <c r="O6108">
        <v>0</v>
      </c>
      <c r="P6108">
        <v>114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497.16666700000002</v>
      </c>
      <c r="W6108">
        <v>0</v>
      </c>
      <c r="X6108">
        <v>0</v>
      </c>
      <c r="Y6108">
        <v>0</v>
      </c>
      <c r="Z6108">
        <v>0</v>
      </c>
    </row>
    <row r="6109" spans="1:26" x14ac:dyDescent="0.25">
      <c r="A6109">
        <v>2184044</v>
      </c>
      <c r="B6109">
        <v>1</v>
      </c>
      <c r="C6109" t="s">
        <v>77</v>
      </c>
      <c r="D6109" t="s">
        <v>108</v>
      </c>
      <c r="E6109" t="s">
        <v>181</v>
      </c>
      <c r="F6109" t="s">
        <v>17637</v>
      </c>
      <c r="G6109" t="s">
        <v>287</v>
      </c>
      <c r="H6109" t="s">
        <v>46</v>
      </c>
      <c r="I6109" t="s">
        <v>129</v>
      </c>
      <c r="J6109" t="s">
        <v>130</v>
      </c>
      <c r="K6109" t="s">
        <v>131</v>
      </c>
      <c r="L6109" t="s">
        <v>17638</v>
      </c>
      <c r="M6109" t="s">
        <v>17639</v>
      </c>
      <c r="N6109">
        <v>3.1205555550000001</v>
      </c>
      <c r="O6109">
        <v>0</v>
      </c>
      <c r="P6109">
        <v>1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3.1205560000000001</v>
      </c>
      <c r="W6109">
        <v>0</v>
      </c>
      <c r="X6109">
        <v>0</v>
      </c>
      <c r="Y6109">
        <v>0</v>
      </c>
      <c r="Z6109">
        <v>0</v>
      </c>
    </row>
    <row r="6110" spans="1:26" x14ac:dyDescent="0.25">
      <c r="A6110">
        <v>2184046</v>
      </c>
      <c r="B6110">
        <v>1</v>
      </c>
      <c r="C6110" t="s">
        <v>76</v>
      </c>
      <c r="D6110" t="s">
        <v>93</v>
      </c>
      <c r="E6110" t="s">
        <v>181</v>
      </c>
      <c r="F6110" t="s">
        <v>17640</v>
      </c>
      <c r="G6110" t="s">
        <v>194</v>
      </c>
      <c r="H6110" t="s">
        <v>46</v>
      </c>
      <c r="I6110" t="s">
        <v>129</v>
      </c>
      <c r="J6110" t="s">
        <v>130</v>
      </c>
      <c r="K6110" t="s">
        <v>131</v>
      </c>
      <c r="L6110" t="s">
        <v>17641</v>
      </c>
      <c r="M6110" t="s">
        <v>17642</v>
      </c>
      <c r="N6110">
        <v>0.80777777699999997</v>
      </c>
      <c r="O6110">
        <v>0</v>
      </c>
      <c r="P6110">
        <v>1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0.807778</v>
      </c>
      <c r="W6110">
        <v>0</v>
      </c>
      <c r="X6110">
        <v>0</v>
      </c>
      <c r="Y6110">
        <v>0</v>
      </c>
      <c r="Z6110">
        <v>0</v>
      </c>
    </row>
    <row r="6111" spans="1:26" x14ac:dyDescent="0.25">
      <c r="A6111">
        <v>2184054</v>
      </c>
      <c r="B6111">
        <v>1</v>
      </c>
      <c r="C6111" t="s">
        <v>76</v>
      </c>
      <c r="D6111" t="s">
        <v>88</v>
      </c>
      <c r="E6111" t="s">
        <v>181</v>
      </c>
      <c r="F6111" t="s">
        <v>17643</v>
      </c>
      <c r="G6111" t="s">
        <v>183</v>
      </c>
      <c r="H6111" t="s">
        <v>46</v>
      </c>
      <c r="I6111" t="s">
        <v>129</v>
      </c>
      <c r="J6111" t="s">
        <v>130</v>
      </c>
      <c r="K6111" t="s">
        <v>131</v>
      </c>
      <c r="L6111" t="s">
        <v>17644</v>
      </c>
      <c r="M6111" t="s">
        <v>17645</v>
      </c>
      <c r="N6111">
        <v>2.9758333330000002</v>
      </c>
      <c r="O6111">
        <v>0</v>
      </c>
      <c r="P6111">
        <v>1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2.9758330000000002</v>
      </c>
      <c r="W6111">
        <v>0</v>
      </c>
      <c r="X6111">
        <v>0</v>
      </c>
      <c r="Y6111">
        <v>0</v>
      </c>
      <c r="Z6111">
        <v>0</v>
      </c>
    </row>
    <row r="6112" spans="1:26" x14ac:dyDescent="0.25">
      <c r="A6112">
        <v>2184058</v>
      </c>
      <c r="B6112">
        <v>1</v>
      </c>
      <c r="C6112" t="s">
        <v>77</v>
      </c>
      <c r="D6112" t="s">
        <v>115</v>
      </c>
      <c r="E6112" t="s">
        <v>126</v>
      </c>
      <c r="F6112" t="s">
        <v>17646</v>
      </c>
      <c r="G6112" t="s">
        <v>671</v>
      </c>
      <c r="H6112" t="s">
        <v>46</v>
      </c>
      <c r="I6112" t="s">
        <v>129</v>
      </c>
      <c r="J6112" t="s">
        <v>130</v>
      </c>
      <c r="K6112" t="s">
        <v>131</v>
      </c>
      <c r="L6112" t="s">
        <v>17647</v>
      </c>
      <c r="M6112" t="s">
        <v>17648</v>
      </c>
      <c r="N6112">
        <v>0.99305555499999998</v>
      </c>
      <c r="O6112">
        <v>0</v>
      </c>
      <c r="P6112">
        <v>0</v>
      </c>
      <c r="Q6112">
        <v>0</v>
      </c>
      <c r="R6112">
        <v>10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9.9305559999999993</v>
      </c>
      <c r="Y6112">
        <v>0</v>
      </c>
      <c r="Z6112">
        <v>0</v>
      </c>
    </row>
    <row r="6113" spans="1:26" x14ac:dyDescent="0.25">
      <c r="A6113">
        <v>2184057</v>
      </c>
      <c r="B6113">
        <v>1</v>
      </c>
      <c r="C6113" t="s">
        <v>77</v>
      </c>
      <c r="D6113" t="s">
        <v>116</v>
      </c>
      <c r="E6113" t="s">
        <v>186</v>
      </c>
      <c r="F6113" t="s">
        <v>17649</v>
      </c>
      <c r="G6113" t="s">
        <v>136</v>
      </c>
      <c r="H6113" t="s">
        <v>47</v>
      </c>
      <c r="I6113" t="s">
        <v>129</v>
      </c>
      <c r="J6113" t="s">
        <v>130</v>
      </c>
      <c r="K6113" t="s">
        <v>131</v>
      </c>
      <c r="L6113" t="s">
        <v>17650</v>
      </c>
      <c r="M6113" t="s">
        <v>17651</v>
      </c>
      <c r="N6113">
        <v>0.16500000000000001</v>
      </c>
      <c r="O6113">
        <v>143</v>
      </c>
      <c r="P6113">
        <v>1291</v>
      </c>
      <c r="Q6113">
        <v>0</v>
      </c>
      <c r="R6113">
        <v>0</v>
      </c>
      <c r="S6113">
        <v>0</v>
      </c>
      <c r="T6113">
        <v>0</v>
      </c>
      <c r="U6113">
        <v>23.594999999999999</v>
      </c>
      <c r="V6113">
        <v>213.01499999999999</v>
      </c>
      <c r="W6113">
        <v>0</v>
      </c>
      <c r="X6113">
        <v>0</v>
      </c>
      <c r="Y6113">
        <v>0</v>
      </c>
      <c r="Z6113">
        <v>0</v>
      </c>
    </row>
    <row r="6114" spans="1:26" x14ac:dyDescent="0.25">
      <c r="A6114">
        <v>2184062</v>
      </c>
      <c r="B6114">
        <v>1</v>
      </c>
      <c r="C6114" t="s">
        <v>77</v>
      </c>
      <c r="D6114" t="s">
        <v>114</v>
      </c>
      <c r="E6114" t="s">
        <v>181</v>
      </c>
      <c r="F6114" t="s">
        <v>17652</v>
      </c>
      <c r="G6114" t="s">
        <v>194</v>
      </c>
      <c r="H6114" t="s">
        <v>46</v>
      </c>
      <c r="I6114" t="s">
        <v>129</v>
      </c>
      <c r="J6114" t="s">
        <v>130</v>
      </c>
      <c r="K6114" t="s">
        <v>131</v>
      </c>
      <c r="L6114" t="s">
        <v>17653</v>
      </c>
      <c r="M6114" t="s">
        <v>17654</v>
      </c>
      <c r="N6114">
        <v>1.7466666660000001</v>
      </c>
      <c r="O6114">
        <v>0</v>
      </c>
      <c r="P6114">
        <v>1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1.746667</v>
      </c>
      <c r="W6114">
        <v>0</v>
      </c>
      <c r="X6114">
        <v>0</v>
      </c>
      <c r="Y6114">
        <v>0</v>
      </c>
      <c r="Z6114">
        <v>0</v>
      </c>
    </row>
    <row r="6115" spans="1:26" x14ac:dyDescent="0.25">
      <c r="A6115">
        <v>2184060</v>
      </c>
      <c r="B6115">
        <v>1</v>
      </c>
      <c r="C6115" t="s">
        <v>77</v>
      </c>
      <c r="D6115" t="s">
        <v>114</v>
      </c>
      <c r="E6115" t="s">
        <v>161</v>
      </c>
      <c r="F6115" t="s">
        <v>17655</v>
      </c>
      <c r="G6115" t="s">
        <v>402</v>
      </c>
      <c r="H6115" t="s">
        <v>46</v>
      </c>
      <c r="I6115" t="s">
        <v>129</v>
      </c>
      <c r="J6115" t="s">
        <v>130</v>
      </c>
      <c r="K6115" t="s">
        <v>131</v>
      </c>
      <c r="L6115" t="s">
        <v>17656</v>
      </c>
      <c r="M6115" t="s">
        <v>17657</v>
      </c>
      <c r="N6115">
        <v>0.513055555</v>
      </c>
      <c r="O6115">
        <v>0</v>
      </c>
      <c r="P6115">
        <v>18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9.2349999999999994</v>
      </c>
      <c r="W6115">
        <v>0</v>
      </c>
      <c r="X6115">
        <v>0</v>
      </c>
      <c r="Y6115">
        <v>0</v>
      </c>
      <c r="Z6115">
        <v>0</v>
      </c>
    </row>
    <row r="6116" spans="1:26" x14ac:dyDescent="0.25">
      <c r="A6116">
        <v>2184063</v>
      </c>
      <c r="B6116">
        <v>1</v>
      </c>
      <c r="C6116" t="s">
        <v>76</v>
      </c>
      <c r="D6116" t="s">
        <v>107</v>
      </c>
      <c r="E6116" t="s">
        <v>181</v>
      </c>
      <c r="F6116" t="s">
        <v>17658</v>
      </c>
      <c r="G6116" t="s">
        <v>287</v>
      </c>
      <c r="H6116" t="s">
        <v>46</v>
      </c>
      <c r="I6116" t="s">
        <v>129</v>
      </c>
      <c r="J6116" t="s">
        <v>130</v>
      </c>
      <c r="K6116" t="s">
        <v>131</v>
      </c>
      <c r="L6116" t="s">
        <v>17659</v>
      </c>
      <c r="M6116" t="s">
        <v>17660</v>
      </c>
      <c r="N6116">
        <v>0.54416666599999997</v>
      </c>
      <c r="O6116">
        <v>0</v>
      </c>
      <c r="P6116">
        <v>5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2.7208329999999998</v>
      </c>
      <c r="W6116">
        <v>0</v>
      </c>
      <c r="X6116">
        <v>0</v>
      </c>
      <c r="Y6116">
        <v>0</v>
      </c>
      <c r="Z6116">
        <v>0</v>
      </c>
    </row>
    <row r="6117" spans="1:26" x14ac:dyDescent="0.25">
      <c r="A6117">
        <v>2184064</v>
      </c>
      <c r="B6117">
        <v>1</v>
      </c>
      <c r="C6117" t="s">
        <v>76</v>
      </c>
      <c r="D6117" t="s">
        <v>106</v>
      </c>
      <c r="E6117" t="s">
        <v>143</v>
      </c>
      <c r="F6117" t="s">
        <v>17661</v>
      </c>
      <c r="G6117" t="s">
        <v>136</v>
      </c>
      <c r="H6117" t="s">
        <v>47</v>
      </c>
      <c r="I6117" t="s">
        <v>129</v>
      </c>
      <c r="J6117" t="s">
        <v>130</v>
      </c>
      <c r="K6117" t="s">
        <v>131</v>
      </c>
      <c r="L6117" t="s">
        <v>17662</v>
      </c>
      <c r="M6117" t="s">
        <v>17663</v>
      </c>
      <c r="N6117">
        <v>1.406666666</v>
      </c>
      <c r="O6117">
        <v>1</v>
      </c>
      <c r="P6117">
        <v>437</v>
      </c>
      <c r="Q6117">
        <v>0</v>
      </c>
      <c r="R6117">
        <v>0</v>
      </c>
      <c r="S6117">
        <v>0</v>
      </c>
      <c r="T6117">
        <v>0</v>
      </c>
      <c r="U6117">
        <v>1.4066669999999999</v>
      </c>
      <c r="V6117">
        <v>614.71333300000003</v>
      </c>
      <c r="W6117">
        <v>0</v>
      </c>
      <c r="X6117">
        <v>0</v>
      </c>
      <c r="Y6117">
        <v>0</v>
      </c>
      <c r="Z6117">
        <v>0</v>
      </c>
    </row>
    <row r="6118" spans="1:26" x14ac:dyDescent="0.25">
      <c r="A6118">
        <v>2184066</v>
      </c>
      <c r="B6118">
        <v>1</v>
      </c>
      <c r="C6118" t="s">
        <v>76</v>
      </c>
      <c r="D6118" t="s">
        <v>88</v>
      </c>
      <c r="E6118" t="s">
        <v>181</v>
      </c>
      <c r="F6118" t="s">
        <v>17664</v>
      </c>
      <c r="G6118" t="s">
        <v>194</v>
      </c>
      <c r="H6118" t="s">
        <v>46</v>
      </c>
      <c r="I6118" t="s">
        <v>129</v>
      </c>
      <c r="J6118" t="s">
        <v>130</v>
      </c>
      <c r="K6118" t="s">
        <v>131</v>
      </c>
      <c r="L6118" t="s">
        <v>17665</v>
      </c>
      <c r="M6118" t="s">
        <v>17666</v>
      </c>
      <c r="N6118">
        <v>6.4625000000000004</v>
      </c>
      <c r="O6118">
        <v>0</v>
      </c>
      <c r="P6118">
        <v>2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12.925000000000001</v>
      </c>
      <c r="W6118">
        <v>0</v>
      </c>
      <c r="X6118">
        <v>0</v>
      </c>
      <c r="Y6118">
        <v>0</v>
      </c>
      <c r="Z6118">
        <v>0</v>
      </c>
    </row>
    <row r="6119" spans="1:26" x14ac:dyDescent="0.25">
      <c r="A6119">
        <v>2184070</v>
      </c>
      <c r="B6119">
        <v>1</v>
      </c>
      <c r="C6119" t="s">
        <v>76</v>
      </c>
      <c r="D6119" t="s">
        <v>92</v>
      </c>
      <c r="E6119" t="s">
        <v>181</v>
      </c>
      <c r="F6119" t="s">
        <v>17667</v>
      </c>
      <c r="G6119" t="s">
        <v>287</v>
      </c>
      <c r="H6119" t="s">
        <v>46</v>
      </c>
      <c r="I6119" t="s">
        <v>129</v>
      </c>
      <c r="J6119" t="s">
        <v>130</v>
      </c>
      <c r="K6119" t="s">
        <v>131</v>
      </c>
      <c r="L6119" t="s">
        <v>17668</v>
      </c>
      <c r="M6119" t="s">
        <v>17669</v>
      </c>
      <c r="N6119">
        <v>7.8216666659999996</v>
      </c>
      <c r="O6119">
        <v>0</v>
      </c>
      <c r="P6119">
        <v>0</v>
      </c>
      <c r="Q6119">
        <v>0</v>
      </c>
      <c r="R6119">
        <v>1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7.8216669999999997</v>
      </c>
      <c r="Y6119">
        <v>0</v>
      </c>
      <c r="Z6119">
        <v>0</v>
      </c>
    </row>
    <row r="6120" spans="1:26" x14ac:dyDescent="0.25">
      <c r="A6120">
        <v>2184069</v>
      </c>
      <c r="B6120">
        <v>1</v>
      </c>
      <c r="C6120" t="s">
        <v>76</v>
      </c>
      <c r="D6120" t="s">
        <v>81</v>
      </c>
      <c r="E6120" t="s">
        <v>126</v>
      </c>
      <c r="F6120" t="s">
        <v>10090</v>
      </c>
      <c r="G6120" t="s">
        <v>163</v>
      </c>
      <c r="H6120" t="s">
        <v>46</v>
      </c>
      <c r="I6120" t="s">
        <v>129</v>
      </c>
      <c r="J6120" t="s">
        <v>130</v>
      </c>
      <c r="K6120" t="s">
        <v>131</v>
      </c>
      <c r="L6120" t="s">
        <v>17670</v>
      </c>
      <c r="M6120" t="s">
        <v>17671</v>
      </c>
      <c r="N6120">
        <v>0.92472222199999998</v>
      </c>
      <c r="O6120">
        <v>0</v>
      </c>
      <c r="P6120">
        <v>266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245.976111</v>
      </c>
      <c r="W6120">
        <v>0</v>
      </c>
      <c r="X6120">
        <v>0</v>
      </c>
      <c r="Y6120">
        <v>0</v>
      </c>
      <c r="Z6120">
        <v>0</v>
      </c>
    </row>
    <row r="6121" spans="1:26" x14ac:dyDescent="0.25">
      <c r="A6121">
        <v>2184072</v>
      </c>
      <c r="B6121">
        <v>1</v>
      </c>
      <c r="C6121" t="s">
        <v>76</v>
      </c>
      <c r="D6121" t="s">
        <v>81</v>
      </c>
      <c r="E6121" t="s">
        <v>181</v>
      </c>
      <c r="F6121" t="s">
        <v>17672</v>
      </c>
      <c r="G6121" t="s">
        <v>287</v>
      </c>
      <c r="H6121" t="s">
        <v>46</v>
      </c>
      <c r="I6121" t="s">
        <v>129</v>
      </c>
      <c r="J6121" t="s">
        <v>130</v>
      </c>
      <c r="K6121" t="s">
        <v>131</v>
      </c>
      <c r="L6121" t="s">
        <v>17673</v>
      </c>
      <c r="M6121" t="s">
        <v>17674</v>
      </c>
      <c r="N6121">
        <v>6.1613888880000003</v>
      </c>
      <c r="O6121">
        <v>0</v>
      </c>
      <c r="P6121">
        <v>5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30.806944000000001</v>
      </c>
      <c r="W6121">
        <v>0</v>
      </c>
      <c r="X6121">
        <v>0</v>
      </c>
      <c r="Y6121">
        <v>0</v>
      </c>
      <c r="Z6121">
        <v>0</v>
      </c>
    </row>
    <row r="6122" spans="1:26" x14ac:dyDescent="0.25">
      <c r="A6122">
        <v>2184075</v>
      </c>
      <c r="B6122">
        <v>1</v>
      </c>
      <c r="C6122" t="s">
        <v>77</v>
      </c>
      <c r="D6122" t="s">
        <v>123</v>
      </c>
      <c r="E6122" t="s">
        <v>143</v>
      </c>
      <c r="F6122" t="s">
        <v>17253</v>
      </c>
      <c r="G6122" t="s">
        <v>136</v>
      </c>
      <c r="H6122" t="s">
        <v>47</v>
      </c>
      <c r="I6122" t="s">
        <v>129</v>
      </c>
      <c r="J6122" t="s">
        <v>130</v>
      </c>
      <c r="K6122" t="s">
        <v>131</v>
      </c>
      <c r="L6122" t="s">
        <v>17675</v>
      </c>
      <c r="M6122" t="s">
        <v>17676</v>
      </c>
      <c r="N6122">
        <v>1.910555555</v>
      </c>
      <c r="O6122">
        <v>9</v>
      </c>
      <c r="P6122">
        <v>12</v>
      </c>
      <c r="Q6122">
        <v>0</v>
      </c>
      <c r="R6122">
        <v>0</v>
      </c>
      <c r="S6122">
        <v>0</v>
      </c>
      <c r="T6122">
        <v>0</v>
      </c>
      <c r="U6122">
        <v>17.195</v>
      </c>
      <c r="V6122">
        <v>22.926666999999998</v>
      </c>
      <c r="W6122">
        <v>0</v>
      </c>
      <c r="X6122">
        <v>0</v>
      </c>
      <c r="Y6122">
        <v>0</v>
      </c>
      <c r="Z6122">
        <v>0</v>
      </c>
    </row>
    <row r="6123" spans="1:26" x14ac:dyDescent="0.25">
      <c r="A6123">
        <v>2184079</v>
      </c>
      <c r="B6123">
        <v>1</v>
      </c>
      <c r="C6123" t="s">
        <v>76</v>
      </c>
      <c r="D6123" t="s">
        <v>89</v>
      </c>
      <c r="E6123" t="s">
        <v>181</v>
      </c>
      <c r="F6123" t="s">
        <v>17677</v>
      </c>
      <c r="G6123" t="s">
        <v>194</v>
      </c>
      <c r="H6123" t="s">
        <v>46</v>
      </c>
      <c r="I6123" t="s">
        <v>129</v>
      </c>
      <c r="J6123" t="s">
        <v>130</v>
      </c>
      <c r="K6123" t="s">
        <v>131</v>
      </c>
      <c r="L6123" t="s">
        <v>17678</v>
      </c>
      <c r="M6123" t="s">
        <v>17679</v>
      </c>
      <c r="N6123">
        <v>1.289722222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1.289722</v>
      </c>
      <c r="W6123">
        <v>0</v>
      </c>
      <c r="X6123">
        <v>0</v>
      </c>
      <c r="Y6123">
        <v>0</v>
      </c>
      <c r="Z6123">
        <v>0</v>
      </c>
    </row>
    <row r="6124" spans="1:26" x14ac:dyDescent="0.25">
      <c r="A6124">
        <v>2184076</v>
      </c>
      <c r="B6124">
        <v>1</v>
      </c>
      <c r="C6124" t="s">
        <v>76</v>
      </c>
      <c r="D6124" t="s">
        <v>84</v>
      </c>
      <c r="E6124" t="s">
        <v>161</v>
      </c>
      <c r="F6124" t="s">
        <v>17190</v>
      </c>
      <c r="G6124" t="s">
        <v>269</v>
      </c>
      <c r="H6124" t="s">
        <v>46</v>
      </c>
      <c r="I6124" t="s">
        <v>129</v>
      </c>
      <c r="J6124" t="s">
        <v>130</v>
      </c>
      <c r="K6124" t="s">
        <v>131</v>
      </c>
      <c r="L6124" t="s">
        <v>17680</v>
      </c>
      <c r="M6124" t="s">
        <v>17681</v>
      </c>
      <c r="N6124">
        <v>2.1277777769999999</v>
      </c>
      <c r="O6124">
        <v>1</v>
      </c>
      <c r="P6124">
        <v>505</v>
      </c>
      <c r="Q6124">
        <v>0</v>
      </c>
      <c r="R6124">
        <v>0</v>
      </c>
      <c r="S6124">
        <v>0</v>
      </c>
      <c r="T6124">
        <v>0</v>
      </c>
      <c r="U6124">
        <v>2.1277780000000002</v>
      </c>
      <c r="V6124">
        <v>1074.527777</v>
      </c>
      <c r="W6124">
        <v>0</v>
      </c>
      <c r="X6124">
        <v>0</v>
      </c>
      <c r="Y6124">
        <v>0</v>
      </c>
      <c r="Z6124">
        <v>0</v>
      </c>
    </row>
    <row r="6125" spans="1:26" x14ac:dyDescent="0.25">
      <c r="A6125">
        <v>2184081</v>
      </c>
      <c r="B6125">
        <v>1</v>
      </c>
      <c r="C6125" t="s">
        <v>76</v>
      </c>
      <c r="D6125" t="s">
        <v>84</v>
      </c>
      <c r="E6125" t="s">
        <v>181</v>
      </c>
      <c r="F6125" t="s">
        <v>17682</v>
      </c>
      <c r="G6125" t="s">
        <v>287</v>
      </c>
      <c r="H6125" t="s">
        <v>46</v>
      </c>
      <c r="I6125" t="s">
        <v>129</v>
      </c>
      <c r="J6125" t="s">
        <v>130</v>
      </c>
      <c r="K6125" t="s">
        <v>131</v>
      </c>
      <c r="L6125" t="s">
        <v>17683</v>
      </c>
      <c r="M6125" t="s">
        <v>17684</v>
      </c>
      <c r="N6125">
        <v>2.946666666</v>
      </c>
      <c r="O6125">
        <v>0</v>
      </c>
      <c r="P6125">
        <v>1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2.9466670000000001</v>
      </c>
      <c r="W6125">
        <v>0</v>
      </c>
      <c r="X6125">
        <v>0</v>
      </c>
      <c r="Y6125">
        <v>0</v>
      </c>
      <c r="Z6125">
        <v>0</v>
      </c>
    </row>
    <row r="6126" spans="1:26" x14ac:dyDescent="0.25">
      <c r="A6126">
        <v>2184083</v>
      </c>
      <c r="B6126">
        <v>1</v>
      </c>
      <c r="C6126" t="s">
        <v>76</v>
      </c>
      <c r="D6126" t="s">
        <v>89</v>
      </c>
      <c r="E6126" t="s">
        <v>126</v>
      </c>
      <c r="F6126" t="s">
        <v>17685</v>
      </c>
      <c r="G6126" t="s">
        <v>223</v>
      </c>
      <c r="H6126" t="s">
        <v>46</v>
      </c>
      <c r="I6126" t="s">
        <v>129</v>
      </c>
      <c r="J6126" t="s">
        <v>130</v>
      </c>
      <c r="K6126" t="s">
        <v>131</v>
      </c>
      <c r="L6126" t="s">
        <v>17686</v>
      </c>
      <c r="M6126" t="s">
        <v>17687</v>
      </c>
      <c r="N6126">
        <v>0.68638888799999997</v>
      </c>
      <c r="O6126">
        <v>0</v>
      </c>
      <c r="P6126">
        <v>7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4.8047219999999999</v>
      </c>
      <c r="W6126">
        <v>0</v>
      </c>
      <c r="X6126">
        <v>0</v>
      </c>
      <c r="Y6126">
        <v>0</v>
      </c>
      <c r="Z6126">
        <v>0</v>
      </c>
    </row>
    <row r="6127" spans="1:26" x14ac:dyDescent="0.25">
      <c r="A6127">
        <v>2184080</v>
      </c>
      <c r="B6127">
        <v>1</v>
      </c>
      <c r="C6127" t="s">
        <v>77</v>
      </c>
      <c r="D6127" t="s">
        <v>124</v>
      </c>
      <c r="E6127" t="s">
        <v>126</v>
      </c>
      <c r="F6127" t="s">
        <v>17688</v>
      </c>
      <c r="G6127" t="s">
        <v>140</v>
      </c>
      <c r="H6127" t="s">
        <v>46</v>
      </c>
      <c r="I6127" t="s">
        <v>129</v>
      </c>
      <c r="J6127" t="s">
        <v>130</v>
      </c>
      <c r="K6127" t="s">
        <v>131</v>
      </c>
      <c r="L6127" t="s">
        <v>17689</v>
      </c>
      <c r="M6127" t="s">
        <v>17690</v>
      </c>
      <c r="N6127">
        <v>1.9313888880000001</v>
      </c>
      <c r="O6127">
        <v>0</v>
      </c>
      <c r="P6127">
        <v>122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235.62944400000001</v>
      </c>
      <c r="W6127">
        <v>0</v>
      </c>
      <c r="X6127">
        <v>0</v>
      </c>
      <c r="Y6127">
        <v>0</v>
      </c>
      <c r="Z6127">
        <v>0</v>
      </c>
    </row>
    <row r="6128" spans="1:26" x14ac:dyDescent="0.25">
      <c r="A6128">
        <v>2184096</v>
      </c>
      <c r="B6128">
        <v>1</v>
      </c>
      <c r="C6128" t="s">
        <v>76</v>
      </c>
      <c r="D6128" t="s">
        <v>88</v>
      </c>
      <c r="E6128" t="s">
        <v>181</v>
      </c>
      <c r="F6128" t="s">
        <v>17383</v>
      </c>
      <c r="G6128" t="s">
        <v>183</v>
      </c>
      <c r="H6128" t="s">
        <v>46</v>
      </c>
      <c r="I6128" t="s">
        <v>129</v>
      </c>
      <c r="J6128" t="s">
        <v>130</v>
      </c>
      <c r="K6128" t="s">
        <v>131</v>
      </c>
      <c r="L6128" t="s">
        <v>17691</v>
      </c>
      <c r="M6128" t="s">
        <v>17692</v>
      </c>
      <c r="N6128">
        <v>1.9430555549999999</v>
      </c>
      <c r="O6128">
        <v>0</v>
      </c>
      <c r="P6128">
        <v>2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3.8861110000000001</v>
      </c>
      <c r="W6128">
        <v>0</v>
      </c>
      <c r="X6128">
        <v>0</v>
      </c>
      <c r="Y6128">
        <v>0</v>
      </c>
      <c r="Z6128">
        <v>0</v>
      </c>
    </row>
    <row r="6129" spans="1:26" x14ac:dyDescent="0.25">
      <c r="A6129">
        <v>2184088</v>
      </c>
      <c r="B6129">
        <v>1</v>
      </c>
      <c r="C6129" t="s">
        <v>76</v>
      </c>
      <c r="D6129" t="s">
        <v>90</v>
      </c>
      <c r="E6129" t="s">
        <v>186</v>
      </c>
      <c r="F6129" t="s">
        <v>10106</v>
      </c>
      <c r="G6129" t="s">
        <v>136</v>
      </c>
      <c r="H6129" t="s">
        <v>47</v>
      </c>
      <c r="I6129" t="s">
        <v>129</v>
      </c>
      <c r="J6129" t="s">
        <v>130</v>
      </c>
      <c r="K6129" t="s">
        <v>131</v>
      </c>
      <c r="L6129" t="s">
        <v>17693</v>
      </c>
      <c r="M6129" t="s">
        <v>17694</v>
      </c>
      <c r="N6129">
        <v>1.4444444439999999</v>
      </c>
      <c r="O6129">
        <v>0</v>
      </c>
      <c r="P6129">
        <v>0</v>
      </c>
      <c r="Q6129">
        <v>0</v>
      </c>
      <c r="R6129">
        <v>33</v>
      </c>
      <c r="S6129">
        <v>1</v>
      </c>
      <c r="T6129">
        <v>100</v>
      </c>
      <c r="U6129">
        <v>0</v>
      </c>
      <c r="V6129">
        <v>0</v>
      </c>
      <c r="W6129">
        <v>0</v>
      </c>
      <c r="X6129">
        <v>47.666666999999997</v>
      </c>
      <c r="Y6129">
        <v>1.4444440000000001</v>
      </c>
      <c r="Z6129">
        <v>144.444444</v>
      </c>
    </row>
    <row r="6130" spans="1:26" x14ac:dyDescent="0.25">
      <c r="A6130">
        <v>2184091</v>
      </c>
      <c r="B6130">
        <v>1</v>
      </c>
      <c r="C6130" t="s">
        <v>76</v>
      </c>
      <c r="D6130" t="s">
        <v>86</v>
      </c>
      <c r="E6130" t="s">
        <v>181</v>
      </c>
      <c r="F6130" t="s">
        <v>17695</v>
      </c>
      <c r="G6130" t="s">
        <v>163</v>
      </c>
      <c r="H6130" t="s">
        <v>46</v>
      </c>
      <c r="I6130" t="s">
        <v>129</v>
      </c>
      <c r="J6130" t="s">
        <v>130</v>
      </c>
      <c r="K6130" t="s">
        <v>131</v>
      </c>
      <c r="L6130" t="s">
        <v>17696</v>
      </c>
      <c r="M6130" t="s">
        <v>17697</v>
      </c>
      <c r="N6130">
        <v>3.7041666659999999</v>
      </c>
      <c r="O6130">
        <v>0</v>
      </c>
      <c r="P6130">
        <v>17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62.970832999999999</v>
      </c>
      <c r="W6130">
        <v>0</v>
      </c>
      <c r="X6130">
        <v>0</v>
      </c>
      <c r="Y6130">
        <v>0</v>
      </c>
      <c r="Z6130">
        <v>0</v>
      </c>
    </row>
    <row r="6131" spans="1:26" x14ac:dyDescent="0.25">
      <c r="A6131">
        <v>2184092</v>
      </c>
      <c r="B6131">
        <v>1</v>
      </c>
      <c r="C6131" t="s">
        <v>77</v>
      </c>
      <c r="D6131" t="s">
        <v>114</v>
      </c>
      <c r="E6131" t="s">
        <v>161</v>
      </c>
      <c r="F6131" t="s">
        <v>17655</v>
      </c>
      <c r="G6131" t="s">
        <v>402</v>
      </c>
      <c r="H6131" t="s">
        <v>46</v>
      </c>
      <c r="I6131" t="s">
        <v>129</v>
      </c>
      <c r="J6131" t="s">
        <v>130</v>
      </c>
      <c r="K6131" t="s">
        <v>131</v>
      </c>
      <c r="L6131" t="s">
        <v>17698</v>
      </c>
      <c r="M6131" t="s">
        <v>17699</v>
      </c>
      <c r="N6131">
        <v>0.23722222200000001</v>
      </c>
      <c r="O6131">
        <v>0</v>
      </c>
      <c r="P6131">
        <v>32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7.5911109999999997</v>
      </c>
      <c r="W6131">
        <v>0</v>
      </c>
      <c r="X6131">
        <v>0</v>
      </c>
      <c r="Y6131">
        <v>0</v>
      </c>
      <c r="Z6131">
        <v>0</v>
      </c>
    </row>
    <row r="6132" spans="1:26" x14ac:dyDescent="0.25">
      <c r="A6132">
        <v>2184098</v>
      </c>
      <c r="B6132">
        <v>1</v>
      </c>
      <c r="C6132" t="s">
        <v>76</v>
      </c>
      <c r="D6132" t="s">
        <v>91</v>
      </c>
      <c r="E6132" t="s">
        <v>126</v>
      </c>
      <c r="F6132" t="s">
        <v>17700</v>
      </c>
      <c r="G6132" t="s">
        <v>163</v>
      </c>
      <c r="H6132" t="s">
        <v>46</v>
      </c>
      <c r="I6132" t="s">
        <v>129</v>
      </c>
      <c r="J6132" t="s">
        <v>130</v>
      </c>
      <c r="K6132" t="s">
        <v>131</v>
      </c>
      <c r="L6132" t="s">
        <v>17701</v>
      </c>
      <c r="M6132" t="s">
        <v>17702</v>
      </c>
      <c r="N6132">
        <v>0.55166666600000003</v>
      </c>
      <c r="O6132">
        <v>0</v>
      </c>
      <c r="P6132">
        <v>3</v>
      </c>
      <c r="Q6132">
        <v>0</v>
      </c>
      <c r="R6132">
        <v>35</v>
      </c>
      <c r="S6132">
        <v>0</v>
      </c>
      <c r="T6132">
        <v>0</v>
      </c>
      <c r="U6132">
        <v>0</v>
      </c>
      <c r="V6132">
        <v>1.655</v>
      </c>
      <c r="W6132">
        <v>0</v>
      </c>
      <c r="X6132">
        <v>19.308333000000001</v>
      </c>
      <c r="Y6132">
        <v>0</v>
      </c>
      <c r="Z6132">
        <v>0</v>
      </c>
    </row>
    <row r="6133" spans="1:26" x14ac:dyDescent="0.25">
      <c r="A6133">
        <v>2184105</v>
      </c>
      <c r="B6133">
        <v>1</v>
      </c>
      <c r="C6133" t="s">
        <v>77</v>
      </c>
      <c r="D6133" t="s">
        <v>123</v>
      </c>
      <c r="E6133" t="s">
        <v>143</v>
      </c>
      <c r="F6133" t="s">
        <v>17703</v>
      </c>
      <c r="G6133" t="s">
        <v>145</v>
      </c>
      <c r="H6133" t="s">
        <v>47</v>
      </c>
      <c r="I6133" t="s">
        <v>129</v>
      </c>
      <c r="J6133" t="s">
        <v>130</v>
      </c>
      <c r="K6133" t="s">
        <v>131</v>
      </c>
      <c r="L6133" t="s">
        <v>17704</v>
      </c>
      <c r="M6133" t="s">
        <v>17705</v>
      </c>
      <c r="N6133">
        <v>0.91027777700000001</v>
      </c>
      <c r="O6133">
        <v>1</v>
      </c>
      <c r="P6133">
        <v>41</v>
      </c>
      <c r="Q6133">
        <v>0</v>
      </c>
      <c r="R6133">
        <v>0</v>
      </c>
      <c r="S6133">
        <v>0</v>
      </c>
      <c r="T6133">
        <v>0</v>
      </c>
      <c r="U6133">
        <v>0.91027800000000003</v>
      </c>
      <c r="V6133">
        <v>37.321389000000003</v>
      </c>
      <c r="W6133">
        <v>0</v>
      </c>
      <c r="X6133">
        <v>0</v>
      </c>
      <c r="Y6133">
        <v>0</v>
      </c>
      <c r="Z6133">
        <v>0</v>
      </c>
    </row>
    <row r="6134" spans="1:26" x14ac:dyDescent="0.25">
      <c r="A6134">
        <v>2184103</v>
      </c>
      <c r="B6134">
        <v>1</v>
      </c>
      <c r="C6134" t="s">
        <v>76</v>
      </c>
      <c r="D6134" t="s">
        <v>78</v>
      </c>
      <c r="E6134" t="s">
        <v>161</v>
      </c>
      <c r="F6134" t="s">
        <v>6145</v>
      </c>
      <c r="G6134" t="s">
        <v>259</v>
      </c>
      <c r="H6134" t="s">
        <v>46</v>
      </c>
      <c r="I6134" t="s">
        <v>129</v>
      </c>
      <c r="J6134" t="s">
        <v>130</v>
      </c>
      <c r="K6134" t="s">
        <v>131</v>
      </c>
      <c r="L6134" t="s">
        <v>17706</v>
      </c>
      <c r="M6134" t="s">
        <v>17707</v>
      </c>
      <c r="N6134">
        <v>1.355277777</v>
      </c>
      <c r="O6134">
        <v>1</v>
      </c>
      <c r="P6134">
        <v>623</v>
      </c>
      <c r="Q6134">
        <v>0</v>
      </c>
      <c r="R6134">
        <v>0</v>
      </c>
      <c r="S6134">
        <v>0</v>
      </c>
      <c r="T6134">
        <v>0</v>
      </c>
      <c r="U6134">
        <v>1.355278</v>
      </c>
      <c r="V6134">
        <v>844.33805500000005</v>
      </c>
      <c r="W6134">
        <v>0</v>
      </c>
      <c r="X6134">
        <v>0</v>
      </c>
      <c r="Y6134">
        <v>0</v>
      </c>
      <c r="Z6134">
        <v>0</v>
      </c>
    </row>
    <row r="6135" spans="1:26" x14ac:dyDescent="0.25">
      <c r="A6135">
        <v>2184102</v>
      </c>
      <c r="B6135">
        <v>1</v>
      </c>
      <c r="C6135" t="s">
        <v>77</v>
      </c>
      <c r="D6135" t="s">
        <v>116</v>
      </c>
      <c r="E6135" t="s">
        <v>134</v>
      </c>
      <c r="F6135" t="s">
        <v>5029</v>
      </c>
      <c r="G6135" t="s">
        <v>136</v>
      </c>
      <c r="H6135" t="s">
        <v>47</v>
      </c>
      <c r="I6135" t="s">
        <v>129</v>
      </c>
      <c r="J6135" t="s">
        <v>130</v>
      </c>
      <c r="K6135" t="s">
        <v>131</v>
      </c>
      <c r="L6135" t="s">
        <v>17708</v>
      </c>
      <c r="M6135" t="s">
        <v>17709</v>
      </c>
      <c r="N6135">
        <v>1.0549999999999999</v>
      </c>
      <c r="O6135">
        <v>26</v>
      </c>
      <c r="P6135">
        <v>0</v>
      </c>
      <c r="Q6135">
        <v>0</v>
      </c>
      <c r="R6135">
        <v>0</v>
      </c>
      <c r="S6135">
        <v>13</v>
      </c>
      <c r="T6135">
        <v>166</v>
      </c>
      <c r="U6135">
        <v>27.43</v>
      </c>
      <c r="V6135">
        <v>0</v>
      </c>
      <c r="W6135">
        <v>0</v>
      </c>
      <c r="X6135">
        <v>0</v>
      </c>
      <c r="Y6135">
        <v>13.715</v>
      </c>
      <c r="Z6135">
        <v>175.13</v>
      </c>
    </row>
    <row r="6136" spans="1:26" x14ac:dyDescent="0.25">
      <c r="A6136">
        <v>2184104</v>
      </c>
      <c r="B6136">
        <v>1</v>
      </c>
      <c r="C6136" t="s">
        <v>77</v>
      </c>
      <c r="D6136" t="s">
        <v>114</v>
      </c>
      <c r="E6136" t="s">
        <v>143</v>
      </c>
      <c r="F6136" t="s">
        <v>9144</v>
      </c>
      <c r="G6136" t="s">
        <v>145</v>
      </c>
      <c r="H6136" t="s">
        <v>47</v>
      </c>
      <c r="I6136" t="s">
        <v>129</v>
      </c>
      <c r="J6136" t="s">
        <v>130</v>
      </c>
      <c r="K6136" t="s">
        <v>131</v>
      </c>
      <c r="L6136" t="s">
        <v>17710</v>
      </c>
      <c r="M6136" t="s">
        <v>17711</v>
      </c>
      <c r="N6136">
        <v>1.278611111</v>
      </c>
      <c r="O6136">
        <v>0</v>
      </c>
      <c r="P6136">
        <v>0</v>
      </c>
      <c r="Q6136">
        <v>0</v>
      </c>
      <c r="R6136">
        <v>0</v>
      </c>
      <c r="S6136">
        <v>8</v>
      </c>
      <c r="T6136">
        <v>420</v>
      </c>
      <c r="U6136">
        <v>0</v>
      </c>
      <c r="V6136">
        <v>0</v>
      </c>
      <c r="W6136">
        <v>0</v>
      </c>
      <c r="X6136">
        <v>0</v>
      </c>
      <c r="Y6136">
        <v>10.228889000000001</v>
      </c>
      <c r="Z6136">
        <v>537.01666699999998</v>
      </c>
    </row>
    <row r="6137" spans="1:26" x14ac:dyDescent="0.25">
      <c r="A6137">
        <v>2184108</v>
      </c>
      <c r="B6137">
        <v>1</v>
      </c>
      <c r="C6137" t="s">
        <v>77</v>
      </c>
      <c r="D6137" t="s">
        <v>109</v>
      </c>
      <c r="E6137" t="s">
        <v>161</v>
      </c>
      <c r="F6137" t="s">
        <v>17712</v>
      </c>
      <c r="G6137" t="s">
        <v>5461</v>
      </c>
      <c r="H6137" t="s">
        <v>46</v>
      </c>
      <c r="I6137" t="s">
        <v>129</v>
      </c>
      <c r="J6137" t="s">
        <v>130</v>
      </c>
      <c r="K6137" t="s">
        <v>131</v>
      </c>
      <c r="L6137" t="s">
        <v>17713</v>
      </c>
      <c r="M6137" t="s">
        <v>17714</v>
      </c>
      <c r="N6137">
        <v>3.108055555</v>
      </c>
      <c r="O6137">
        <v>0</v>
      </c>
      <c r="P6137">
        <v>6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18.648333000000001</v>
      </c>
      <c r="W6137">
        <v>0</v>
      </c>
      <c r="X6137">
        <v>0</v>
      </c>
      <c r="Y6137">
        <v>0</v>
      </c>
      <c r="Z6137">
        <v>0</v>
      </c>
    </row>
    <row r="6138" spans="1:26" x14ac:dyDescent="0.25">
      <c r="A6138">
        <v>2184110</v>
      </c>
      <c r="B6138">
        <v>1</v>
      </c>
      <c r="C6138" t="s">
        <v>76</v>
      </c>
      <c r="D6138" t="s">
        <v>88</v>
      </c>
      <c r="E6138" t="s">
        <v>181</v>
      </c>
      <c r="F6138" t="s">
        <v>17715</v>
      </c>
      <c r="G6138" t="s">
        <v>287</v>
      </c>
      <c r="H6138" t="s">
        <v>46</v>
      </c>
      <c r="I6138" t="s">
        <v>129</v>
      </c>
      <c r="J6138" t="s">
        <v>130</v>
      </c>
      <c r="K6138" t="s">
        <v>131</v>
      </c>
      <c r="L6138" t="s">
        <v>17716</v>
      </c>
      <c r="M6138" t="s">
        <v>17717</v>
      </c>
      <c r="N6138">
        <v>3.540277777</v>
      </c>
      <c r="O6138">
        <v>0</v>
      </c>
      <c r="P6138">
        <v>7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24.781943999999999</v>
      </c>
      <c r="W6138">
        <v>0</v>
      </c>
      <c r="X6138">
        <v>0</v>
      </c>
      <c r="Y6138">
        <v>0</v>
      </c>
      <c r="Z6138">
        <v>0</v>
      </c>
    </row>
    <row r="6139" spans="1:26" x14ac:dyDescent="0.25">
      <c r="A6139">
        <v>2184117</v>
      </c>
      <c r="B6139">
        <v>1</v>
      </c>
      <c r="C6139" t="s">
        <v>77</v>
      </c>
      <c r="D6139" t="s">
        <v>113</v>
      </c>
      <c r="E6139" t="s">
        <v>186</v>
      </c>
      <c r="F6139" t="s">
        <v>2003</v>
      </c>
      <c r="G6139" t="s">
        <v>136</v>
      </c>
      <c r="H6139" t="s">
        <v>47</v>
      </c>
      <c r="I6139" t="s">
        <v>129</v>
      </c>
      <c r="J6139" t="s">
        <v>130</v>
      </c>
      <c r="K6139" t="s">
        <v>131</v>
      </c>
      <c r="L6139" t="s">
        <v>17718</v>
      </c>
      <c r="M6139" t="s">
        <v>17719</v>
      </c>
      <c r="N6139">
        <v>0.77444444400000001</v>
      </c>
      <c r="O6139">
        <v>0</v>
      </c>
      <c r="P6139">
        <v>1</v>
      </c>
      <c r="Q6139">
        <v>6</v>
      </c>
      <c r="R6139">
        <v>65</v>
      </c>
      <c r="S6139">
        <v>58</v>
      </c>
      <c r="T6139">
        <v>453</v>
      </c>
      <c r="U6139">
        <v>0</v>
      </c>
      <c r="V6139">
        <v>0.77444400000000002</v>
      </c>
      <c r="W6139">
        <v>4.6466669999999999</v>
      </c>
      <c r="X6139">
        <v>50.338889000000002</v>
      </c>
      <c r="Y6139">
        <v>44.917777999999998</v>
      </c>
      <c r="Z6139">
        <v>350.82333299999999</v>
      </c>
    </row>
    <row r="6140" spans="1:26" x14ac:dyDescent="0.25">
      <c r="A6140">
        <v>2184111</v>
      </c>
      <c r="B6140">
        <v>1</v>
      </c>
      <c r="C6140" t="s">
        <v>76</v>
      </c>
      <c r="D6140" t="s">
        <v>94</v>
      </c>
      <c r="E6140" t="s">
        <v>181</v>
      </c>
      <c r="F6140" t="s">
        <v>17720</v>
      </c>
      <c r="G6140" t="s">
        <v>194</v>
      </c>
      <c r="H6140" t="s">
        <v>46</v>
      </c>
      <c r="I6140" t="s">
        <v>129</v>
      </c>
      <c r="J6140" t="s">
        <v>130</v>
      </c>
      <c r="K6140" t="s">
        <v>131</v>
      </c>
      <c r="L6140" t="s">
        <v>17721</v>
      </c>
      <c r="M6140" t="s">
        <v>17722</v>
      </c>
      <c r="N6140">
        <v>0.903888888</v>
      </c>
      <c r="O6140">
        <v>0</v>
      </c>
      <c r="P6140">
        <v>3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2.7116669999999998</v>
      </c>
      <c r="W6140">
        <v>0</v>
      </c>
      <c r="X6140">
        <v>0</v>
      </c>
      <c r="Y6140">
        <v>0</v>
      </c>
      <c r="Z6140">
        <v>0</v>
      </c>
    </row>
    <row r="6141" spans="1:26" x14ac:dyDescent="0.25">
      <c r="A6141">
        <v>2184114</v>
      </c>
      <c r="B6141">
        <v>1</v>
      </c>
      <c r="C6141" t="s">
        <v>76</v>
      </c>
      <c r="D6141" t="s">
        <v>95</v>
      </c>
      <c r="E6141" t="s">
        <v>718</v>
      </c>
      <c r="F6141" t="s">
        <v>12861</v>
      </c>
      <c r="G6141" t="s">
        <v>128</v>
      </c>
      <c r="H6141" t="s">
        <v>46</v>
      </c>
      <c r="I6141" t="s">
        <v>129</v>
      </c>
      <c r="J6141" t="s">
        <v>130</v>
      </c>
      <c r="K6141" t="s">
        <v>131</v>
      </c>
      <c r="L6141" t="s">
        <v>17723</v>
      </c>
      <c r="M6141" t="s">
        <v>17724</v>
      </c>
      <c r="N6141">
        <v>1.985833333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15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29.787500000000001</v>
      </c>
    </row>
    <row r="6142" spans="1:26" x14ac:dyDescent="0.25">
      <c r="A6142">
        <v>2184119</v>
      </c>
      <c r="B6142">
        <v>1</v>
      </c>
      <c r="C6142" t="s">
        <v>76</v>
      </c>
      <c r="D6142" t="s">
        <v>103</v>
      </c>
      <c r="E6142" t="s">
        <v>181</v>
      </c>
      <c r="F6142" t="s">
        <v>17725</v>
      </c>
      <c r="G6142" t="s">
        <v>194</v>
      </c>
      <c r="H6142" t="s">
        <v>46</v>
      </c>
      <c r="I6142" t="s">
        <v>129</v>
      </c>
      <c r="J6142" t="s">
        <v>130</v>
      </c>
      <c r="K6142" t="s">
        <v>131</v>
      </c>
      <c r="L6142" t="s">
        <v>17726</v>
      </c>
      <c r="M6142" t="s">
        <v>17727</v>
      </c>
      <c r="N6142">
        <v>3.2352777769999999</v>
      </c>
      <c r="O6142">
        <v>0</v>
      </c>
      <c r="P6142">
        <v>0</v>
      </c>
      <c r="Q6142">
        <v>0</v>
      </c>
      <c r="R6142">
        <v>1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3.2352780000000001</v>
      </c>
      <c r="Y6142">
        <v>0</v>
      </c>
      <c r="Z6142">
        <v>0</v>
      </c>
    </row>
    <row r="6143" spans="1:26" x14ac:dyDescent="0.25">
      <c r="A6143">
        <v>2184118</v>
      </c>
      <c r="B6143">
        <v>1</v>
      </c>
      <c r="C6143" t="s">
        <v>77</v>
      </c>
      <c r="D6143" t="s">
        <v>118</v>
      </c>
      <c r="E6143" t="s">
        <v>181</v>
      </c>
      <c r="F6143" t="s">
        <v>17728</v>
      </c>
      <c r="G6143" t="s">
        <v>163</v>
      </c>
      <c r="H6143" t="s">
        <v>46</v>
      </c>
      <c r="I6143" t="s">
        <v>129</v>
      </c>
      <c r="J6143" t="s">
        <v>130</v>
      </c>
      <c r="K6143" t="s">
        <v>131</v>
      </c>
      <c r="L6143" t="s">
        <v>17729</v>
      </c>
      <c r="M6143" t="s">
        <v>17730</v>
      </c>
      <c r="N6143">
        <v>0.54249999999999998</v>
      </c>
      <c r="O6143">
        <v>0</v>
      </c>
      <c r="P6143">
        <v>1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0.54249999999999998</v>
      </c>
      <c r="W6143">
        <v>0</v>
      </c>
      <c r="X6143">
        <v>0</v>
      </c>
      <c r="Y6143">
        <v>0</v>
      </c>
      <c r="Z6143">
        <v>0</v>
      </c>
    </row>
    <row r="6144" spans="1:26" x14ac:dyDescent="0.25">
      <c r="A6144">
        <v>2184120</v>
      </c>
      <c r="B6144">
        <v>1</v>
      </c>
      <c r="C6144" t="s">
        <v>77</v>
      </c>
      <c r="D6144" t="s">
        <v>117</v>
      </c>
      <c r="E6144" t="s">
        <v>126</v>
      </c>
      <c r="F6144" t="s">
        <v>17731</v>
      </c>
      <c r="G6144" t="s">
        <v>128</v>
      </c>
      <c r="H6144" t="s">
        <v>46</v>
      </c>
      <c r="I6144" t="s">
        <v>129</v>
      </c>
      <c r="J6144" t="s">
        <v>130</v>
      </c>
      <c r="K6144" t="s">
        <v>131</v>
      </c>
      <c r="L6144" t="s">
        <v>17732</v>
      </c>
      <c r="M6144" t="s">
        <v>17733</v>
      </c>
      <c r="N6144">
        <v>1.153333333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2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2.306667</v>
      </c>
    </row>
    <row r="6145" spans="1:26" x14ac:dyDescent="0.25">
      <c r="A6145">
        <v>2184124</v>
      </c>
      <c r="B6145">
        <v>1</v>
      </c>
      <c r="C6145" t="s">
        <v>76</v>
      </c>
      <c r="D6145" t="s">
        <v>97</v>
      </c>
      <c r="E6145" t="s">
        <v>181</v>
      </c>
      <c r="F6145" t="s">
        <v>17734</v>
      </c>
      <c r="G6145" t="s">
        <v>194</v>
      </c>
      <c r="H6145" t="s">
        <v>46</v>
      </c>
      <c r="I6145" t="s">
        <v>129</v>
      </c>
      <c r="J6145" t="s">
        <v>130</v>
      </c>
      <c r="K6145" t="s">
        <v>131</v>
      </c>
      <c r="L6145" t="s">
        <v>17735</v>
      </c>
      <c r="M6145" t="s">
        <v>17736</v>
      </c>
      <c r="N6145">
        <v>1.516388888</v>
      </c>
      <c r="O6145">
        <v>0</v>
      </c>
      <c r="P6145">
        <v>1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1.516389</v>
      </c>
      <c r="W6145">
        <v>0</v>
      </c>
      <c r="X6145">
        <v>0</v>
      </c>
      <c r="Y6145">
        <v>0</v>
      </c>
      <c r="Z6145">
        <v>0</v>
      </c>
    </row>
    <row r="6146" spans="1:26" x14ac:dyDescent="0.25">
      <c r="A6146">
        <v>2184125</v>
      </c>
      <c r="B6146">
        <v>1</v>
      </c>
      <c r="C6146" t="s">
        <v>76</v>
      </c>
      <c r="D6146" t="s">
        <v>86</v>
      </c>
      <c r="E6146" t="s">
        <v>126</v>
      </c>
      <c r="F6146" t="s">
        <v>17398</v>
      </c>
      <c r="G6146" t="s">
        <v>128</v>
      </c>
      <c r="H6146" t="s">
        <v>46</v>
      </c>
      <c r="I6146" t="s">
        <v>129</v>
      </c>
      <c r="J6146" t="s">
        <v>130</v>
      </c>
      <c r="K6146" t="s">
        <v>131</v>
      </c>
      <c r="L6146" t="s">
        <v>17737</v>
      </c>
      <c r="M6146" t="s">
        <v>17738</v>
      </c>
      <c r="N6146">
        <v>1.9652777770000001</v>
      </c>
      <c r="O6146">
        <v>0</v>
      </c>
      <c r="P6146">
        <v>104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204.38888900000001</v>
      </c>
      <c r="W6146">
        <v>0</v>
      </c>
      <c r="X6146">
        <v>0</v>
      </c>
      <c r="Y6146">
        <v>0</v>
      </c>
      <c r="Z6146">
        <v>0</v>
      </c>
    </row>
    <row r="6147" spans="1:26" x14ac:dyDescent="0.25">
      <c r="A6147">
        <v>2184128</v>
      </c>
      <c r="B6147">
        <v>1</v>
      </c>
      <c r="C6147" t="s">
        <v>76</v>
      </c>
      <c r="D6147" t="s">
        <v>78</v>
      </c>
      <c r="E6147" t="s">
        <v>181</v>
      </c>
      <c r="F6147" t="s">
        <v>8563</v>
      </c>
      <c r="G6147" t="s">
        <v>194</v>
      </c>
      <c r="H6147" t="s">
        <v>46</v>
      </c>
      <c r="I6147" t="s">
        <v>129</v>
      </c>
      <c r="J6147" t="s">
        <v>130</v>
      </c>
      <c r="K6147" t="s">
        <v>131</v>
      </c>
      <c r="L6147" t="s">
        <v>17739</v>
      </c>
      <c r="M6147" t="s">
        <v>17740</v>
      </c>
      <c r="N6147">
        <v>0.73638888800000002</v>
      </c>
      <c r="O6147">
        <v>0</v>
      </c>
      <c r="P6147">
        <v>2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1.4727779999999999</v>
      </c>
      <c r="W6147">
        <v>0</v>
      </c>
      <c r="X6147">
        <v>0</v>
      </c>
      <c r="Y6147">
        <v>0</v>
      </c>
      <c r="Z6147">
        <v>0</v>
      </c>
    </row>
    <row r="6148" spans="1:26" x14ac:dyDescent="0.25">
      <c r="A6148">
        <v>2184137</v>
      </c>
      <c r="B6148">
        <v>1</v>
      </c>
      <c r="C6148" t="s">
        <v>76</v>
      </c>
      <c r="D6148" t="s">
        <v>101</v>
      </c>
      <c r="E6148" t="s">
        <v>126</v>
      </c>
      <c r="F6148" t="s">
        <v>17741</v>
      </c>
      <c r="G6148" t="s">
        <v>916</v>
      </c>
      <c r="H6148" t="s">
        <v>46</v>
      </c>
      <c r="I6148" t="s">
        <v>129</v>
      </c>
      <c r="J6148" t="s">
        <v>130</v>
      </c>
      <c r="K6148" t="s">
        <v>131</v>
      </c>
      <c r="L6148" t="s">
        <v>17742</v>
      </c>
      <c r="M6148" t="s">
        <v>17743</v>
      </c>
      <c r="N6148">
        <v>0.62277777700000003</v>
      </c>
      <c r="O6148">
        <v>0</v>
      </c>
      <c r="P6148">
        <v>49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30.516110999999999</v>
      </c>
      <c r="W6148">
        <v>0</v>
      </c>
      <c r="X6148">
        <v>0</v>
      </c>
      <c r="Y6148">
        <v>0</v>
      </c>
      <c r="Z6148">
        <v>0</v>
      </c>
    </row>
    <row r="6149" spans="1:26" x14ac:dyDescent="0.25">
      <c r="A6149">
        <v>2184127</v>
      </c>
      <c r="B6149">
        <v>1</v>
      </c>
      <c r="C6149" t="s">
        <v>77</v>
      </c>
      <c r="D6149" t="s">
        <v>124</v>
      </c>
      <c r="E6149" t="s">
        <v>181</v>
      </c>
      <c r="F6149" t="s">
        <v>17744</v>
      </c>
      <c r="G6149" t="s">
        <v>183</v>
      </c>
      <c r="H6149" t="s">
        <v>46</v>
      </c>
      <c r="I6149" t="s">
        <v>129</v>
      </c>
      <c r="J6149" t="s">
        <v>130</v>
      </c>
      <c r="K6149" t="s">
        <v>131</v>
      </c>
      <c r="L6149" t="s">
        <v>17745</v>
      </c>
      <c r="M6149" t="s">
        <v>17746</v>
      </c>
      <c r="N6149">
        <v>4.6997222220000001</v>
      </c>
      <c r="O6149">
        <v>0</v>
      </c>
      <c r="P6149">
        <v>5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23.498611</v>
      </c>
      <c r="W6149">
        <v>0</v>
      </c>
      <c r="X6149">
        <v>0</v>
      </c>
      <c r="Y6149">
        <v>0</v>
      </c>
      <c r="Z6149">
        <v>0</v>
      </c>
    </row>
    <row r="6150" spans="1:26" x14ac:dyDescent="0.25">
      <c r="A6150">
        <v>2184131</v>
      </c>
      <c r="B6150">
        <v>1</v>
      </c>
      <c r="C6150" t="s">
        <v>76</v>
      </c>
      <c r="D6150" t="s">
        <v>89</v>
      </c>
      <c r="E6150" t="s">
        <v>181</v>
      </c>
      <c r="F6150" t="s">
        <v>17747</v>
      </c>
      <c r="G6150" t="s">
        <v>194</v>
      </c>
      <c r="H6150" t="s">
        <v>46</v>
      </c>
      <c r="I6150" t="s">
        <v>129</v>
      </c>
      <c r="J6150" t="s">
        <v>130</v>
      </c>
      <c r="K6150" t="s">
        <v>131</v>
      </c>
      <c r="L6150" t="s">
        <v>17748</v>
      </c>
      <c r="M6150" t="s">
        <v>17749</v>
      </c>
      <c r="N6150">
        <v>0.97055555500000001</v>
      </c>
      <c r="O6150">
        <v>0</v>
      </c>
      <c r="P6150">
        <v>1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0.97055599999999997</v>
      </c>
      <c r="W6150">
        <v>0</v>
      </c>
      <c r="X6150">
        <v>0</v>
      </c>
      <c r="Y6150">
        <v>0</v>
      </c>
      <c r="Z6150">
        <v>0</v>
      </c>
    </row>
    <row r="6151" spans="1:26" x14ac:dyDescent="0.25">
      <c r="A6151">
        <v>2184135</v>
      </c>
      <c r="B6151">
        <v>1</v>
      </c>
      <c r="C6151" t="s">
        <v>76</v>
      </c>
      <c r="D6151" t="s">
        <v>94</v>
      </c>
      <c r="E6151" t="s">
        <v>126</v>
      </c>
      <c r="F6151" t="s">
        <v>17750</v>
      </c>
      <c r="G6151" t="s">
        <v>163</v>
      </c>
      <c r="H6151" t="s">
        <v>46</v>
      </c>
      <c r="I6151" t="s">
        <v>129</v>
      </c>
      <c r="J6151" t="s">
        <v>130</v>
      </c>
      <c r="K6151" t="s">
        <v>131</v>
      </c>
      <c r="L6151" t="s">
        <v>17751</v>
      </c>
      <c r="M6151" t="s">
        <v>17752</v>
      </c>
      <c r="N6151">
        <v>2.5177777770000001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5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12.588889</v>
      </c>
    </row>
    <row r="6152" spans="1:26" x14ac:dyDescent="0.25">
      <c r="A6152">
        <v>2184132</v>
      </c>
      <c r="B6152">
        <v>1</v>
      </c>
      <c r="C6152" t="s">
        <v>76</v>
      </c>
      <c r="D6152" t="s">
        <v>78</v>
      </c>
      <c r="E6152" t="s">
        <v>181</v>
      </c>
      <c r="F6152" t="s">
        <v>17753</v>
      </c>
      <c r="G6152" t="s">
        <v>194</v>
      </c>
      <c r="H6152" t="s">
        <v>46</v>
      </c>
      <c r="I6152" t="s">
        <v>129</v>
      </c>
      <c r="J6152" t="s">
        <v>130</v>
      </c>
      <c r="K6152" t="s">
        <v>131</v>
      </c>
      <c r="L6152" t="s">
        <v>17754</v>
      </c>
      <c r="M6152" t="s">
        <v>17755</v>
      </c>
      <c r="N6152">
        <v>2.9766666659999999</v>
      </c>
      <c r="O6152">
        <v>0</v>
      </c>
      <c r="P6152">
        <v>1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2.976667</v>
      </c>
      <c r="W6152">
        <v>0</v>
      </c>
      <c r="X6152">
        <v>0</v>
      </c>
      <c r="Y6152">
        <v>0</v>
      </c>
      <c r="Z6152">
        <v>0</v>
      </c>
    </row>
    <row r="6153" spans="1:26" x14ac:dyDescent="0.25">
      <c r="A6153">
        <v>2184160</v>
      </c>
      <c r="B6153">
        <v>1</v>
      </c>
      <c r="C6153" t="s">
        <v>77</v>
      </c>
      <c r="D6153" t="s">
        <v>117</v>
      </c>
      <c r="E6153" t="s">
        <v>126</v>
      </c>
      <c r="F6153" t="s">
        <v>17756</v>
      </c>
      <c r="G6153" t="s">
        <v>128</v>
      </c>
      <c r="H6153" t="s">
        <v>46</v>
      </c>
      <c r="I6153" t="s">
        <v>129</v>
      </c>
      <c r="J6153" t="s">
        <v>130</v>
      </c>
      <c r="K6153" t="s">
        <v>131</v>
      </c>
      <c r="L6153" t="s">
        <v>17757</v>
      </c>
      <c r="M6153" t="s">
        <v>17758</v>
      </c>
      <c r="N6153">
        <v>1.5763888880000001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6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9.4583329999999997</v>
      </c>
    </row>
    <row r="6154" spans="1:26" x14ac:dyDescent="0.25">
      <c r="A6154">
        <v>2184138</v>
      </c>
      <c r="B6154">
        <v>1</v>
      </c>
      <c r="C6154" t="s">
        <v>76</v>
      </c>
      <c r="D6154" t="s">
        <v>95</v>
      </c>
      <c r="E6154" t="s">
        <v>181</v>
      </c>
      <c r="F6154" t="s">
        <v>17759</v>
      </c>
      <c r="G6154" t="s">
        <v>287</v>
      </c>
      <c r="H6154" t="s">
        <v>46</v>
      </c>
      <c r="I6154" t="s">
        <v>129</v>
      </c>
      <c r="J6154" t="s">
        <v>130</v>
      </c>
      <c r="K6154" t="s">
        <v>131</v>
      </c>
      <c r="L6154" t="s">
        <v>17760</v>
      </c>
      <c r="M6154" t="s">
        <v>17761</v>
      </c>
      <c r="N6154">
        <v>2.244444444</v>
      </c>
      <c r="O6154">
        <v>0</v>
      </c>
      <c r="P6154">
        <v>1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2.2444440000000001</v>
      </c>
      <c r="W6154">
        <v>0</v>
      </c>
      <c r="X6154">
        <v>0</v>
      </c>
      <c r="Y6154">
        <v>0</v>
      </c>
      <c r="Z6154">
        <v>0</v>
      </c>
    </row>
    <row r="6155" spans="1:26" x14ac:dyDescent="0.25">
      <c r="A6155">
        <v>2184143</v>
      </c>
      <c r="B6155">
        <v>1</v>
      </c>
      <c r="C6155" t="s">
        <v>76</v>
      </c>
      <c r="D6155" t="s">
        <v>78</v>
      </c>
      <c r="E6155" t="s">
        <v>181</v>
      </c>
      <c r="F6155" t="s">
        <v>17762</v>
      </c>
      <c r="G6155" t="s">
        <v>194</v>
      </c>
      <c r="H6155" t="s">
        <v>46</v>
      </c>
      <c r="I6155" t="s">
        <v>129</v>
      </c>
      <c r="J6155" t="s">
        <v>130</v>
      </c>
      <c r="K6155" t="s">
        <v>131</v>
      </c>
      <c r="L6155" t="s">
        <v>17763</v>
      </c>
      <c r="M6155" t="s">
        <v>17764</v>
      </c>
      <c r="N6155">
        <v>0.85972222200000004</v>
      </c>
      <c r="O6155">
        <v>0</v>
      </c>
      <c r="P6155">
        <v>3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2.579167</v>
      </c>
      <c r="W6155">
        <v>0</v>
      </c>
      <c r="X6155">
        <v>0</v>
      </c>
      <c r="Y6155">
        <v>0</v>
      </c>
      <c r="Z6155">
        <v>0</v>
      </c>
    </row>
    <row r="6156" spans="1:26" x14ac:dyDescent="0.25">
      <c r="A6156">
        <v>2184146</v>
      </c>
      <c r="B6156">
        <v>1</v>
      </c>
      <c r="C6156" t="s">
        <v>76</v>
      </c>
      <c r="D6156" t="s">
        <v>100</v>
      </c>
      <c r="E6156" t="s">
        <v>181</v>
      </c>
      <c r="F6156" t="s">
        <v>17765</v>
      </c>
      <c r="G6156" t="s">
        <v>183</v>
      </c>
      <c r="H6156" t="s">
        <v>46</v>
      </c>
      <c r="I6156" t="s">
        <v>129</v>
      </c>
      <c r="J6156" t="s">
        <v>130</v>
      </c>
      <c r="K6156" t="s">
        <v>131</v>
      </c>
      <c r="L6156" t="s">
        <v>17766</v>
      </c>
      <c r="M6156" t="s">
        <v>17767</v>
      </c>
      <c r="N6156">
        <v>1.8194444439999999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1.8194440000000001</v>
      </c>
      <c r="W6156">
        <v>0</v>
      </c>
      <c r="X6156">
        <v>0</v>
      </c>
      <c r="Y6156">
        <v>0</v>
      </c>
      <c r="Z6156">
        <v>0</v>
      </c>
    </row>
    <row r="6157" spans="1:26" x14ac:dyDescent="0.25">
      <c r="A6157">
        <v>2184141</v>
      </c>
      <c r="B6157">
        <v>1</v>
      </c>
      <c r="C6157" t="s">
        <v>77</v>
      </c>
      <c r="D6157" t="s">
        <v>109</v>
      </c>
      <c r="E6157" t="s">
        <v>186</v>
      </c>
      <c r="F6157" t="s">
        <v>17577</v>
      </c>
      <c r="G6157" t="s">
        <v>136</v>
      </c>
      <c r="H6157" t="s">
        <v>47</v>
      </c>
      <c r="I6157" t="s">
        <v>129</v>
      </c>
      <c r="J6157" t="s">
        <v>130</v>
      </c>
      <c r="K6157" t="s">
        <v>131</v>
      </c>
      <c r="L6157" t="s">
        <v>17768</v>
      </c>
      <c r="M6157" t="s">
        <v>17769</v>
      </c>
      <c r="N6157">
        <v>0.37666666599999998</v>
      </c>
      <c r="O6157">
        <v>66</v>
      </c>
      <c r="P6157">
        <v>2180</v>
      </c>
      <c r="Q6157">
        <v>4</v>
      </c>
      <c r="R6157">
        <v>129</v>
      </c>
      <c r="S6157">
        <v>46</v>
      </c>
      <c r="T6157">
        <v>1415</v>
      </c>
      <c r="U6157">
        <v>24.86</v>
      </c>
      <c r="V6157">
        <v>821.133332</v>
      </c>
      <c r="W6157">
        <v>1.506667</v>
      </c>
      <c r="X6157">
        <v>48.59</v>
      </c>
      <c r="Y6157">
        <v>17.326667</v>
      </c>
      <c r="Z6157">
        <v>532.98333200000002</v>
      </c>
    </row>
    <row r="6158" spans="1:26" x14ac:dyDescent="0.25">
      <c r="A6158">
        <v>2184148</v>
      </c>
      <c r="B6158">
        <v>1</v>
      </c>
      <c r="C6158" t="s">
        <v>77</v>
      </c>
      <c r="D6158" t="s">
        <v>116</v>
      </c>
      <c r="E6158" t="s">
        <v>181</v>
      </c>
      <c r="F6158" t="s">
        <v>17770</v>
      </c>
      <c r="G6158" t="s">
        <v>194</v>
      </c>
      <c r="H6158" t="s">
        <v>46</v>
      </c>
      <c r="I6158" t="s">
        <v>129</v>
      </c>
      <c r="J6158" t="s">
        <v>130</v>
      </c>
      <c r="K6158" t="s">
        <v>131</v>
      </c>
      <c r="L6158" t="s">
        <v>17771</v>
      </c>
      <c r="M6158" t="s">
        <v>17772</v>
      </c>
      <c r="N6158">
        <v>3.5277777769999998</v>
      </c>
      <c r="O6158">
        <v>1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3.5277780000000001</v>
      </c>
      <c r="V6158">
        <v>0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2184147</v>
      </c>
      <c r="B6159">
        <v>1</v>
      </c>
      <c r="C6159" t="s">
        <v>77</v>
      </c>
      <c r="D6159" t="s">
        <v>123</v>
      </c>
      <c r="E6159" t="s">
        <v>143</v>
      </c>
      <c r="F6159" t="s">
        <v>17773</v>
      </c>
      <c r="G6159" t="s">
        <v>279</v>
      </c>
      <c r="H6159" t="s">
        <v>47</v>
      </c>
      <c r="I6159" t="s">
        <v>129</v>
      </c>
      <c r="J6159" t="s">
        <v>130</v>
      </c>
      <c r="K6159" t="s">
        <v>131</v>
      </c>
      <c r="L6159" t="s">
        <v>17774</v>
      </c>
      <c r="M6159" t="s">
        <v>17775</v>
      </c>
      <c r="N6159">
        <v>2.0666666660000002</v>
      </c>
      <c r="O6159">
        <v>1</v>
      </c>
      <c r="P6159">
        <v>89</v>
      </c>
      <c r="Q6159">
        <v>0</v>
      </c>
      <c r="R6159">
        <v>0</v>
      </c>
      <c r="S6159">
        <v>0</v>
      </c>
      <c r="T6159">
        <v>0</v>
      </c>
      <c r="U6159">
        <v>2.0666669999999998</v>
      </c>
      <c r="V6159">
        <v>183.933333</v>
      </c>
      <c r="W6159">
        <v>0</v>
      </c>
      <c r="X6159">
        <v>0</v>
      </c>
      <c r="Y6159">
        <v>0</v>
      </c>
      <c r="Z6159">
        <v>0</v>
      </c>
    </row>
    <row r="6160" spans="1:26" x14ac:dyDescent="0.25">
      <c r="A6160">
        <v>2184149</v>
      </c>
      <c r="B6160">
        <v>1</v>
      </c>
      <c r="C6160" t="s">
        <v>76</v>
      </c>
      <c r="D6160" t="s">
        <v>95</v>
      </c>
      <c r="E6160" t="s">
        <v>126</v>
      </c>
      <c r="F6160" t="s">
        <v>17776</v>
      </c>
      <c r="G6160" t="s">
        <v>128</v>
      </c>
      <c r="H6160" t="s">
        <v>46</v>
      </c>
      <c r="I6160" t="s">
        <v>129</v>
      </c>
      <c r="J6160" t="s">
        <v>130</v>
      </c>
      <c r="K6160" t="s">
        <v>131</v>
      </c>
      <c r="L6160" t="s">
        <v>17777</v>
      </c>
      <c r="M6160" t="s">
        <v>17778</v>
      </c>
      <c r="N6160">
        <v>1.3472222220000001</v>
      </c>
      <c r="O6160">
        <v>0</v>
      </c>
      <c r="P6160">
        <v>0</v>
      </c>
      <c r="Q6160">
        <v>0</v>
      </c>
      <c r="R6160">
        <v>17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22.902778000000001</v>
      </c>
      <c r="Y6160">
        <v>0</v>
      </c>
      <c r="Z6160">
        <v>0</v>
      </c>
    </row>
    <row r="6161" spans="1:26" x14ac:dyDescent="0.25">
      <c r="A6161">
        <v>2184153</v>
      </c>
      <c r="B6161">
        <v>1</v>
      </c>
      <c r="C6161" t="s">
        <v>76</v>
      </c>
      <c r="D6161" t="s">
        <v>99</v>
      </c>
      <c r="E6161" t="s">
        <v>126</v>
      </c>
      <c r="F6161" t="s">
        <v>17779</v>
      </c>
      <c r="G6161" t="s">
        <v>128</v>
      </c>
      <c r="H6161" t="s">
        <v>46</v>
      </c>
      <c r="I6161" t="s">
        <v>129</v>
      </c>
      <c r="J6161" t="s">
        <v>130</v>
      </c>
      <c r="K6161" t="s">
        <v>131</v>
      </c>
      <c r="L6161" t="s">
        <v>17780</v>
      </c>
      <c r="M6161" t="s">
        <v>17781</v>
      </c>
      <c r="N6161">
        <v>0.65333333299999996</v>
      </c>
      <c r="O6161">
        <v>0</v>
      </c>
      <c r="P6161">
        <v>89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58.146667000000001</v>
      </c>
      <c r="W6161">
        <v>0</v>
      </c>
      <c r="X6161">
        <v>0</v>
      </c>
      <c r="Y6161">
        <v>0</v>
      </c>
      <c r="Z6161">
        <v>0</v>
      </c>
    </row>
    <row r="6162" spans="1:26" x14ac:dyDescent="0.25">
      <c r="A6162">
        <v>2184156</v>
      </c>
      <c r="B6162">
        <v>1</v>
      </c>
      <c r="C6162" t="s">
        <v>76</v>
      </c>
      <c r="D6162" t="s">
        <v>90</v>
      </c>
      <c r="E6162" t="s">
        <v>126</v>
      </c>
      <c r="F6162" t="s">
        <v>17782</v>
      </c>
      <c r="G6162" t="s">
        <v>259</v>
      </c>
      <c r="H6162" t="s">
        <v>46</v>
      </c>
      <c r="I6162" t="s">
        <v>129</v>
      </c>
      <c r="J6162" t="s">
        <v>130</v>
      </c>
      <c r="K6162" t="s">
        <v>131</v>
      </c>
      <c r="L6162" t="s">
        <v>17783</v>
      </c>
      <c r="M6162" t="s">
        <v>17784</v>
      </c>
      <c r="N6162">
        <v>2.2463888879999998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47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105.58027800000001</v>
      </c>
    </row>
    <row r="6163" spans="1:26" x14ac:dyDescent="0.25">
      <c r="A6163">
        <v>2184155</v>
      </c>
      <c r="B6163">
        <v>1</v>
      </c>
      <c r="C6163" t="s">
        <v>77</v>
      </c>
      <c r="D6163" t="s">
        <v>124</v>
      </c>
      <c r="E6163" t="s">
        <v>126</v>
      </c>
      <c r="F6163" t="s">
        <v>17785</v>
      </c>
      <c r="G6163" t="s">
        <v>128</v>
      </c>
      <c r="H6163" t="s">
        <v>46</v>
      </c>
      <c r="I6163" t="s">
        <v>129</v>
      </c>
      <c r="J6163" t="s">
        <v>130</v>
      </c>
      <c r="K6163" t="s">
        <v>131</v>
      </c>
      <c r="L6163" t="s">
        <v>17786</v>
      </c>
      <c r="M6163" t="s">
        <v>17787</v>
      </c>
      <c r="N6163">
        <v>1.2069444439999999</v>
      </c>
      <c r="O6163">
        <v>0</v>
      </c>
      <c r="P6163">
        <v>49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59.140278000000002</v>
      </c>
      <c r="W6163">
        <v>0</v>
      </c>
      <c r="X6163">
        <v>0</v>
      </c>
      <c r="Y6163">
        <v>0</v>
      </c>
      <c r="Z6163">
        <v>0</v>
      </c>
    </row>
    <row r="6164" spans="1:26" x14ac:dyDescent="0.25">
      <c r="A6164">
        <v>2184161</v>
      </c>
      <c r="B6164">
        <v>1</v>
      </c>
      <c r="C6164" t="s">
        <v>76</v>
      </c>
      <c r="D6164" t="s">
        <v>104</v>
      </c>
      <c r="E6164" t="s">
        <v>134</v>
      </c>
      <c r="F6164" t="s">
        <v>17788</v>
      </c>
      <c r="G6164" t="s">
        <v>201</v>
      </c>
      <c r="H6164" t="s">
        <v>47</v>
      </c>
      <c r="I6164" t="s">
        <v>129</v>
      </c>
      <c r="J6164" t="s">
        <v>130</v>
      </c>
      <c r="K6164" t="s">
        <v>131</v>
      </c>
      <c r="L6164" t="s">
        <v>17789</v>
      </c>
      <c r="M6164" t="s">
        <v>17790</v>
      </c>
      <c r="N6164">
        <v>0.68</v>
      </c>
      <c r="O6164">
        <v>0</v>
      </c>
      <c r="P6164">
        <v>3</v>
      </c>
      <c r="Q6164">
        <v>11</v>
      </c>
      <c r="R6164">
        <v>425</v>
      </c>
      <c r="S6164">
        <v>14</v>
      </c>
      <c r="T6164">
        <v>474</v>
      </c>
      <c r="U6164">
        <v>0</v>
      </c>
      <c r="V6164">
        <v>2.04</v>
      </c>
      <c r="W6164">
        <v>7.48</v>
      </c>
      <c r="X6164">
        <v>289</v>
      </c>
      <c r="Y6164">
        <v>9.52</v>
      </c>
      <c r="Z6164">
        <v>322.32</v>
      </c>
    </row>
    <row r="6165" spans="1:26" x14ac:dyDescent="0.25">
      <c r="A6165">
        <v>2184176</v>
      </c>
      <c r="B6165">
        <v>1</v>
      </c>
      <c r="C6165" t="s">
        <v>76</v>
      </c>
      <c r="D6165" t="s">
        <v>86</v>
      </c>
      <c r="E6165" t="s">
        <v>161</v>
      </c>
      <c r="F6165" t="s">
        <v>17791</v>
      </c>
      <c r="G6165" t="s">
        <v>402</v>
      </c>
      <c r="H6165" t="s">
        <v>46</v>
      </c>
      <c r="I6165" t="s">
        <v>129</v>
      </c>
      <c r="J6165" t="s">
        <v>130</v>
      </c>
      <c r="K6165" t="s">
        <v>131</v>
      </c>
      <c r="L6165" t="s">
        <v>17792</v>
      </c>
      <c r="M6165" t="s">
        <v>17793</v>
      </c>
      <c r="N6165">
        <v>1.460555555</v>
      </c>
      <c r="O6165">
        <v>1</v>
      </c>
      <c r="P6165">
        <v>606</v>
      </c>
      <c r="Q6165">
        <v>0</v>
      </c>
      <c r="R6165">
        <v>0</v>
      </c>
      <c r="S6165">
        <v>0</v>
      </c>
      <c r="T6165">
        <v>0</v>
      </c>
      <c r="U6165">
        <v>1.460556</v>
      </c>
      <c r="V6165">
        <v>885.09666600000003</v>
      </c>
      <c r="W6165">
        <v>0</v>
      </c>
      <c r="X6165">
        <v>0</v>
      </c>
      <c r="Y6165">
        <v>0</v>
      </c>
      <c r="Z6165">
        <v>0</v>
      </c>
    </row>
    <row r="6166" spans="1:26" x14ac:dyDescent="0.25">
      <c r="A6166">
        <v>2184170</v>
      </c>
      <c r="B6166">
        <v>1</v>
      </c>
      <c r="C6166" t="s">
        <v>77</v>
      </c>
      <c r="D6166" t="s">
        <v>114</v>
      </c>
      <c r="E6166" t="s">
        <v>126</v>
      </c>
      <c r="F6166" t="s">
        <v>13470</v>
      </c>
      <c r="G6166" t="s">
        <v>255</v>
      </c>
      <c r="H6166" t="s">
        <v>46</v>
      </c>
      <c r="I6166" t="s">
        <v>129</v>
      </c>
      <c r="J6166" t="s">
        <v>130</v>
      </c>
      <c r="K6166" t="s">
        <v>131</v>
      </c>
      <c r="L6166" t="s">
        <v>17794</v>
      </c>
      <c r="M6166" t="s">
        <v>17795</v>
      </c>
      <c r="N6166">
        <v>1.3094444439999999</v>
      </c>
      <c r="O6166">
        <v>0</v>
      </c>
      <c r="P6166">
        <v>6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7.8566669999999998</v>
      </c>
      <c r="W6166">
        <v>0</v>
      </c>
      <c r="X6166">
        <v>0</v>
      </c>
      <c r="Y6166">
        <v>0</v>
      </c>
      <c r="Z6166">
        <v>0</v>
      </c>
    </row>
    <row r="6167" spans="1:26" x14ac:dyDescent="0.25">
      <c r="A6167">
        <v>2184179</v>
      </c>
      <c r="B6167">
        <v>1</v>
      </c>
      <c r="C6167" t="s">
        <v>76</v>
      </c>
      <c r="D6167" t="s">
        <v>86</v>
      </c>
      <c r="E6167" t="s">
        <v>181</v>
      </c>
      <c r="F6167" t="s">
        <v>17796</v>
      </c>
      <c r="G6167" t="s">
        <v>194</v>
      </c>
      <c r="H6167" t="s">
        <v>46</v>
      </c>
      <c r="I6167" t="s">
        <v>129</v>
      </c>
      <c r="J6167" t="s">
        <v>130</v>
      </c>
      <c r="K6167" t="s">
        <v>131</v>
      </c>
      <c r="L6167" t="s">
        <v>17797</v>
      </c>
      <c r="M6167" t="s">
        <v>17798</v>
      </c>
      <c r="N6167">
        <v>7.1519444439999997</v>
      </c>
      <c r="O6167">
        <v>0</v>
      </c>
      <c r="P6167">
        <v>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7.1519440000000003</v>
      </c>
      <c r="W6167">
        <v>0</v>
      </c>
      <c r="X6167">
        <v>0</v>
      </c>
      <c r="Y6167">
        <v>0</v>
      </c>
      <c r="Z6167">
        <v>0</v>
      </c>
    </row>
    <row r="6168" spans="1:26" x14ac:dyDescent="0.25">
      <c r="A6168">
        <v>2184167</v>
      </c>
      <c r="B6168">
        <v>1</v>
      </c>
      <c r="C6168" t="s">
        <v>76</v>
      </c>
      <c r="D6168" t="s">
        <v>86</v>
      </c>
      <c r="E6168" t="s">
        <v>718</v>
      </c>
      <c r="F6168" t="s">
        <v>3386</v>
      </c>
      <c r="G6168" t="s">
        <v>269</v>
      </c>
      <c r="H6168" t="s">
        <v>46</v>
      </c>
      <c r="I6168" t="s">
        <v>129</v>
      </c>
      <c r="J6168" t="s">
        <v>130</v>
      </c>
      <c r="K6168" t="s">
        <v>131</v>
      </c>
      <c r="L6168" t="s">
        <v>17799</v>
      </c>
      <c r="M6168" t="s">
        <v>17800</v>
      </c>
      <c r="N6168">
        <v>7.017222222</v>
      </c>
      <c r="O6168">
        <v>0</v>
      </c>
      <c r="P6168">
        <v>88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617.51555599999995</v>
      </c>
      <c r="W6168">
        <v>0</v>
      </c>
      <c r="X6168">
        <v>0</v>
      </c>
      <c r="Y6168">
        <v>0</v>
      </c>
      <c r="Z6168">
        <v>0</v>
      </c>
    </row>
    <row r="6169" spans="1:26" x14ac:dyDescent="0.25">
      <c r="A6169">
        <v>2184166</v>
      </c>
      <c r="B6169">
        <v>1</v>
      </c>
      <c r="C6169" t="s">
        <v>76</v>
      </c>
      <c r="D6169" t="s">
        <v>100</v>
      </c>
      <c r="E6169" t="s">
        <v>181</v>
      </c>
      <c r="F6169" t="s">
        <v>17801</v>
      </c>
      <c r="G6169" t="s">
        <v>194</v>
      </c>
      <c r="H6169" t="s">
        <v>46</v>
      </c>
      <c r="I6169" t="s">
        <v>129</v>
      </c>
      <c r="J6169" t="s">
        <v>130</v>
      </c>
      <c r="K6169" t="s">
        <v>131</v>
      </c>
      <c r="L6169" t="s">
        <v>17802</v>
      </c>
      <c r="M6169" t="s">
        <v>17803</v>
      </c>
      <c r="N6169">
        <v>3.329722222</v>
      </c>
      <c r="O6169">
        <v>0</v>
      </c>
      <c r="P6169">
        <v>1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3.3297219999999998</v>
      </c>
      <c r="W6169">
        <v>0</v>
      </c>
      <c r="X6169">
        <v>0</v>
      </c>
      <c r="Y6169">
        <v>0</v>
      </c>
      <c r="Z6169">
        <v>0</v>
      </c>
    </row>
    <row r="6170" spans="1:26" x14ac:dyDescent="0.25">
      <c r="A6170">
        <v>2184174</v>
      </c>
      <c r="B6170">
        <v>1</v>
      </c>
      <c r="C6170" t="s">
        <v>76</v>
      </c>
      <c r="D6170" t="s">
        <v>101</v>
      </c>
      <c r="E6170" t="s">
        <v>181</v>
      </c>
      <c r="F6170" t="s">
        <v>17804</v>
      </c>
      <c r="G6170" t="s">
        <v>194</v>
      </c>
      <c r="H6170" t="s">
        <v>46</v>
      </c>
      <c r="I6170" t="s">
        <v>129</v>
      </c>
      <c r="J6170" t="s">
        <v>130</v>
      </c>
      <c r="K6170" t="s">
        <v>131</v>
      </c>
      <c r="L6170" t="s">
        <v>17805</v>
      </c>
      <c r="M6170" t="s">
        <v>17806</v>
      </c>
      <c r="N6170">
        <v>2.6930555549999999</v>
      </c>
      <c r="O6170">
        <v>0</v>
      </c>
      <c r="P6170">
        <v>3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8.079167</v>
      </c>
      <c r="W6170">
        <v>0</v>
      </c>
      <c r="X6170">
        <v>0</v>
      </c>
      <c r="Y6170">
        <v>0</v>
      </c>
      <c r="Z6170">
        <v>0</v>
      </c>
    </row>
    <row r="6171" spans="1:26" x14ac:dyDescent="0.25">
      <c r="A6171">
        <v>2184190</v>
      </c>
      <c r="B6171">
        <v>1</v>
      </c>
      <c r="C6171" t="s">
        <v>76</v>
      </c>
      <c r="D6171" t="s">
        <v>96</v>
      </c>
      <c r="E6171" t="s">
        <v>181</v>
      </c>
      <c r="F6171" t="s">
        <v>17807</v>
      </c>
      <c r="G6171" t="s">
        <v>183</v>
      </c>
      <c r="H6171" t="s">
        <v>46</v>
      </c>
      <c r="I6171" t="s">
        <v>129</v>
      </c>
      <c r="J6171" t="s">
        <v>130</v>
      </c>
      <c r="K6171" t="s">
        <v>131</v>
      </c>
      <c r="L6171" t="s">
        <v>17808</v>
      </c>
      <c r="M6171" t="s">
        <v>17809</v>
      </c>
      <c r="N6171">
        <v>2.0497222220000002</v>
      </c>
      <c r="O6171">
        <v>0</v>
      </c>
      <c r="P6171">
        <v>1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2.049722</v>
      </c>
      <c r="W6171">
        <v>0</v>
      </c>
      <c r="X6171">
        <v>0</v>
      </c>
      <c r="Y6171">
        <v>0</v>
      </c>
      <c r="Z6171">
        <v>0</v>
      </c>
    </row>
    <row r="6172" spans="1:26" x14ac:dyDescent="0.25">
      <c r="A6172">
        <v>2184177</v>
      </c>
      <c r="B6172">
        <v>1</v>
      </c>
      <c r="C6172" t="s">
        <v>76</v>
      </c>
      <c r="D6172" t="s">
        <v>79</v>
      </c>
      <c r="E6172" t="s">
        <v>143</v>
      </c>
      <c r="F6172" t="s">
        <v>17810</v>
      </c>
      <c r="G6172" t="s">
        <v>8037</v>
      </c>
      <c r="H6172" t="s">
        <v>47</v>
      </c>
      <c r="I6172" t="s">
        <v>129</v>
      </c>
      <c r="J6172" t="s">
        <v>130</v>
      </c>
      <c r="K6172" t="s">
        <v>131</v>
      </c>
      <c r="L6172" t="s">
        <v>17811</v>
      </c>
      <c r="M6172" t="s">
        <v>17812</v>
      </c>
      <c r="N6172">
        <v>3.5422222219999999</v>
      </c>
      <c r="O6172">
        <v>3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10.626666999999999</v>
      </c>
      <c r="V6172">
        <v>0</v>
      </c>
      <c r="W6172">
        <v>0</v>
      </c>
      <c r="X6172">
        <v>0</v>
      </c>
      <c r="Y6172">
        <v>0</v>
      </c>
      <c r="Z6172">
        <v>0</v>
      </c>
    </row>
    <row r="6173" spans="1:26" x14ac:dyDescent="0.25">
      <c r="A6173">
        <v>2184181</v>
      </c>
      <c r="B6173">
        <v>1</v>
      </c>
      <c r="C6173" t="s">
        <v>76</v>
      </c>
      <c r="D6173" t="s">
        <v>81</v>
      </c>
      <c r="E6173" t="s">
        <v>718</v>
      </c>
      <c r="F6173" t="s">
        <v>17813</v>
      </c>
      <c r="G6173" t="s">
        <v>183</v>
      </c>
      <c r="H6173" t="s">
        <v>46</v>
      </c>
      <c r="I6173" t="s">
        <v>129</v>
      </c>
      <c r="J6173" t="s">
        <v>130</v>
      </c>
      <c r="K6173" t="s">
        <v>131</v>
      </c>
      <c r="L6173" t="s">
        <v>17814</v>
      </c>
      <c r="M6173" t="s">
        <v>17815</v>
      </c>
      <c r="N6173">
        <v>3.3588888880000001</v>
      </c>
      <c r="O6173">
        <v>0</v>
      </c>
      <c r="P6173">
        <v>27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90.69</v>
      </c>
      <c r="W6173">
        <v>0</v>
      </c>
      <c r="X6173">
        <v>0</v>
      </c>
      <c r="Y6173">
        <v>0</v>
      </c>
      <c r="Z6173">
        <v>0</v>
      </c>
    </row>
    <row r="6174" spans="1:26" x14ac:dyDescent="0.25">
      <c r="A6174">
        <v>2184184</v>
      </c>
      <c r="B6174">
        <v>1</v>
      </c>
      <c r="C6174" t="s">
        <v>76</v>
      </c>
      <c r="D6174" t="s">
        <v>100</v>
      </c>
      <c r="E6174" t="s">
        <v>181</v>
      </c>
      <c r="F6174" t="s">
        <v>17816</v>
      </c>
      <c r="G6174" t="s">
        <v>183</v>
      </c>
      <c r="H6174" t="s">
        <v>46</v>
      </c>
      <c r="I6174" t="s">
        <v>129</v>
      </c>
      <c r="J6174" t="s">
        <v>130</v>
      </c>
      <c r="K6174" t="s">
        <v>131</v>
      </c>
      <c r="L6174" t="s">
        <v>17817</v>
      </c>
      <c r="M6174" t="s">
        <v>17818</v>
      </c>
      <c r="N6174">
        <v>3.6155555549999998</v>
      </c>
      <c r="O6174">
        <v>0</v>
      </c>
      <c r="P6174">
        <v>6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21.693332999999999</v>
      </c>
      <c r="W6174">
        <v>0</v>
      </c>
      <c r="X6174">
        <v>0</v>
      </c>
      <c r="Y6174">
        <v>0</v>
      </c>
      <c r="Z6174">
        <v>0</v>
      </c>
    </row>
    <row r="6175" spans="1:26" x14ac:dyDescent="0.25">
      <c r="A6175">
        <v>2184186</v>
      </c>
      <c r="B6175">
        <v>1</v>
      </c>
      <c r="C6175" t="s">
        <v>77</v>
      </c>
      <c r="D6175" t="s">
        <v>124</v>
      </c>
      <c r="E6175" t="s">
        <v>181</v>
      </c>
      <c r="F6175" t="s">
        <v>17819</v>
      </c>
      <c r="G6175" t="s">
        <v>1384</v>
      </c>
      <c r="H6175" t="s">
        <v>46</v>
      </c>
      <c r="I6175" t="s">
        <v>129</v>
      </c>
      <c r="J6175" t="s">
        <v>130</v>
      </c>
      <c r="K6175" t="s">
        <v>131</v>
      </c>
      <c r="L6175" t="s">
        <v>17820</v>
      </c>
      <c r="M6175" t="s">
        <v>17821</v>
      </c>
      <c r="N6175">
        <v>1.2055555549999999</v>
      </c>
      <c r="O6175">
        <v>0</v>
      </c>
      <c r="P6175">
        <v>5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6.0277779999999996</v>
      </c>
      <c r="W6175">
        <v>0</v>
      </c>
      <c r="X6175">
        <v>0</v>
      </c>
      <c r="Y6175">
        <v>0</v>
      </c>
      <c r="Z6175">
        <v>0</v>
      </c>
    </row>
    <row r="6176" spans="1:26" x14ac:dyDescent="0.25">
      <c r="A6176">
        <v>2184191</v>
      </c>
      <c r="B6176">
        <v>1</v>
      </c>
      <c r="C6176" t="s">
        <v>77</v>
      </c>
      <c r="D6176" t="s">
        <v>119</v>
      </c>
      <c r="E6176" t="s">
        <v>126</v>
      </c>
      <c r="F6176" t="s">
        <v>17822</v>
      </c>
      <c r="G6176" t="s">
        <v>140</v>
      </c>
      <c r="H6176" t="s">
        <v>46</v>
      </c>
      <c r="I6176" t="s">
        <v>129</v>
      </c>
      <c r="J6176" t="s">
        <v>130</v>
      </c>
      <c r="K6176" t="s">
        <v>131</v>
      </c>
      <c r="L6176" t="s">
        <v>17823</v>
      </c>
      <c r="M6176" t="s">
        <v>17824</v>
      </c>
      <c r="N6176">
        <v>2.948611111</v>
      </c>
      <c r="O6176">
        <v>0</v>
      </c>
      <c r="P6176">
        <v>497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1465.4597220000001</v>
      </c>
      <c r="W6176">
        <v>0</v>
      </c>
      <c r="X6176">
        <v>0</v>
      </c>
      <c r="Y6176">
        <v>0</v>
      </c>
      <c r="Z6176">
        <v>0</v>
      </c>
    </row>
    <row r="6177" spans="1:26" x14ac:dyDescent="0.25">
      <c r="A6177">
        <v>2184201</v>
      </c>
      <c r="B6177">
        <v>1</v>
      </c>
      <c r="C6177" t="s">
        <v>77</v>
      </c>
      <c r="D6177" t="s">
        <v>111</v>
      </c>
      <c r="E6177" t="s">
        <v>126</v>
      </c>
      <c r="F6177" t="s">
        <v>17825</v>
      </c>
      <c r="G6177" t="s">
        <v>163</v>
      </c>
      <c r="H6177" t="s">
        <v>46</v>
      </c>
      <c r="I6177" t="s">
        <v>129</v>
      </c>
      <c r="J6177" t="s">
        <v>130</v>
      </c>
      <c r="K6177" t="s">
        <v>131</v>
      </c>
      <c r="L6177" t="s">
        <v>17826</v>
      </c>
      <c r="M6177" t="s">
        <v>17827</v>
      </c>
      <c r="N6177">
        <v>1.228611111</v>
      </c>
      <c r="O6177">
        <v>0</v>
      </c>
      <c r="P6177">
        <v>0</v>
      </c>
      <c r="Q6177">
        <v>0</v>
      </c>
      <c r="R6177">
        <v>120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147.433333</v>
      </c>
      <c r="Y6177">
        <v>0</v>
      </c>
      <c r="Z6177">
        <v>0</v>
      </c>
    </row>
    <row r="6178" spans="1:26" x14ac:dyDescent="0.25">
      <c r="A6178">
        <v>2184200</v>
      </c>
      <c r="B6178">
        <v>1</v>
      </c>
      <c r="C6178" t="s">
        <v>77</v>
      </c>
      <c r="D6178" t="s">
        <v>108</v>
      </c>
      <c r="E6178" t="s">
        <v>181</v>
      </c>
      <c r="F6178" t="s">
        <v>17828</v>
      </c>
      <c r="G6178" t="s">
        <v>194</v>
      </c>
      <c r="H6178" t="s">
        <v>46</v>
      </c>
      <c r="I6178" t="s">
        <v>129</v>
      </c>
      <c r="J6178" t="s">
        <v>130</v>
      </c>
      <c r="K6178" t="s">
        <v>131</v>
      </c>
      <c r="L6178" t="s">
        <v>17829</v>
      </c>
      <c r="M6178" t="s">
        <v>17830</v>
      </c>
      <c r="N6178">
        <v>1.730277777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1.730278</v>
      </c>
      <c r="W6178">
        <v>0</v>
      </c>
      <c r="X6178">
        <v>0</v>
      </c>
      <c r="Y6178">
        <v>0</v>
      </c>
      <c r="Z6178">
        <v>0</v>
      </c>
    </row>
    <row r="6179" spans="1:26" x14ac:dyDescent="0.25">
      <c r="A6179">
        <v>2184199</v>
      </c>
      <c r="B6179">
        <v>1</v>
      </c>
      <c r="C6179" t="s">
        <v>76</v>
      </c>
      <c r="D6179" t="s">
        <v>101</v>
      </c>
      <c r="E6179" t="s">
        <v>181</v>
      </c>
      <c r="F6179" t="s">
        <v>17831</v>
      </c>
      <c r="G6179" t="s">
        <v>194</v>
      </c>
      <c r="H6179" t="s">
        <v>46</v>
      </c>
      <c r="I6179" t="s">
        <v>129</v>
      </c>
      <c r="J6179" t="s">
        <v>130</v>
      </c>
      <c r="K6179" t="s">
        <v>131</v>
      </c>
      <c r="L6179" t="s">
        <v>17832</v>
      </c>
      <c r="M6179" t="s">
        <v>17833</v>
      </c>
      <c r="N6179">
        <v>2.1783333329999999</v>
      </c>
      <c r="O6179">
        <v>0</v>
      </c>
      <c r="P6179">
        <v>1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2.1783329999999999</v>
      </c>
      <c r="W6179">
        <v>0</v>
      </c>
      <c r="X6179">
        <v>0</v>
      </c>
      <c r="Y6179">
        <v>0</v>
      </c>
      <c r="Z6179">
        <v>0</v>
      </c>
    </row>
    <row r="6180" spans="1:26" x14ac:dyDescent="0.25">
      <c r="A6180">
        <v>2184204</v>
      </c>
      <c r="B6180">
        <v>1</v>
      </c>
      <c r="C6180" t="s">
        <v>76</v>
      </c>
      <c r="D6180" t="s">
        <v>88</v>
      </c>
      <c r="E6180" t="s">
        <v>181</v>
      </c>
      <c r="F6180" t="s">
        <v>17834</v>
      </c>
      <c r="G6180" t="s">
        <v>194</v>
      </c>
      <c r="H6180" t="s">
        <v>46</v>
      </c>
      <c r="I6180" t="s">
        <v>129</v>
      </c>
      <c r="J6180" t="s">
        <v>130</v>
      </c>
      <c r="K6180" t="s">
        <v>131</v>
      </c>
      <c r="L6180" t="s">
        <v>17835</v>
      </c>
      <c r="M6180" t="s">
        <v>17836</v>
      </c>
      <c r="N6180">
        <v>3.1086111110000001</v>
      </c>
      <c r="O6180">
        <v>0</v>
      </c>
      <c r="P6180">
        <v>1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3.1086109999999998</v>
      </c>
      <c r="W6180">
        <v>0</v>
      </c>
      <c r="X6180">
        <v>0</v>
      </c>
      <c r="Y6180">
        <v>0</v>
      </c>
      <c r="Z6180">
        <v>0</v>
      </c>
    </row>
    <row r="6181" spans="1:26" x14ac:dyDescent="0.25">
      <c r="A6181">
        <v>2184208</v>
      </c>
      <c r="B6181">
        <v>1</v>
      </c>
      <c r="C6181" t="s">
        <v>76</v>
      </c>
      <c r="D6181" t="s">
        <v>86</v>
      </c>
      <c r="E6181" t="s">
        <v>126</v>
      </c>
      <c r="F6181" t="s">
        <v>17398</v>
      </c>
      <c r="G6181" t="s">
        <v>269</v>
      </c>
      <c r="H6181" t="s">
        <v>46</v>
      </c>
      <c r="I6181" t="s">
        <v>129</v>
      </c>
      <c r="J6181" t="s">
        <v>130</v>
      </c>
      <c r="K6181" t="s">
        <v>131</v>
      </c>
      <c r="L6181" t="s">
        <v>17837</v>
      </c>
      <c r="M6181" t="s">
        <v>17838</v>
      </c>
      <c r="N6181">
        <v>2.6511111110000001</v>
      </c>
      <c r="O6181">
        <v>0</v>
      </c>
      <c r="P6181">
        <v>104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275.71555599999999</v>
      </c>
      <c r="W6181">
        <v>0</v>
      </c>
      <c r="X6181">
        <v>0</v>
      </c>
      <c r="Y6181">
        <v>0</v>
      </c>
      <c r="Z6181">
        <v>0</v>
      </c>
    </row>
    <row r="6182" spans="1:26" x14ac:dyDescent="0.25">
      <c r="A6182">
        <v>2184202</v>
      </c>
      <c r="B6182">
        <v>1</v>
      </c>
      <c r="C6182" t="s">
        <v>77</v>
      </c>
      <c r="D6182" t="s">
        <v>124</v>
      </c>
      <c r="E6182" t="s">
        <v>126</v>
      </c>
      <c r="F6182" t="s">
        <v>17839</v>
      </c>
      <c r="G6182" t="s">
        <v>128</v>
      </c>
      <c r="H6182" t="s">
        <v>46</v>
      </c>
      <c r="I6182" t="s">
        <v>129</v>
      </c>
      <c r="J6182" t="s">
        <v>130</v>
      </c>
      <c r="K6182" t="s">
        <v>131</v>
      </c>
      <c r="L6182" t="s">
        <v>17840</v>
      </c>
      <c r="M6182" t="s">
        <v>17841</v>
      </c>
      <c r="N6182">
        <v>1.296944444</v>
      </c>
      <c r="O6182">
        <v>0</v>
      </c>
      <c r="P6182">
        <v>7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9.0786110000000004</v>
      </c>
      <c r="W6182">
        <v>0</v>
      </c>
      <c r="X6182">
        <v>0</v>
      </c>
      <c r="Y6182">
        <v>0</v>
      </c>
      <c r="Z6182">
        <v>0</v>
      </c>
    </row>
    <row r="6183" spans="1:26" x14ac:dyDescent="0.25">
      <c r="A6183">
        <v>2184206</v>
      </c>
      <c r="B6183">
        <v>1</v>
      </c>
      <c r="C6183" t="s">
        <v>77</v>
      </c>
      <c r="D6183" t="s">
        <v>109</v>
      </c>
      <c r="E6183" t="s">
        <v>186</v>
      </c>
      <c r="F6183" t="s">
        <v>12569</v>
      </c>
      <c r="G6183" t="s">
        <v>136</v>
      </c>
      <c r="H6183" t="s">
        <v>47</v>
      </c>
      <c r="I6183" t="s">
        <v>129</v>
      </c>
      <c r="J6183" t="s">
        <v>130</v>
      </c>
      <c r="K6183" t="s">
        <v>131</v>
      </c>
      <c r="L6183" t="s">
        <v>17842</v>
      </c>
      <c r="M6183" t="s">
        <v>17843</v>
      </c>
      <c r="N6183">
        <v>0.18722222199999999</v>
      </c>
      <c r="O6183">
        <v>66</v>
      </c>
      <c r="P6183">
        <v>2180</v>
      </c>
      <c r="Q6183">
        <v>4</v>
      </c>
      <c r="R6183">
        <v>129</v>
      </c>
      <c r="S6183">
        <v>46</v>
      </c>
      <c r="T6183">
        <v>1415</v>
      </c>
      <c r="U6183">
        <v>12.356667</v>
      </c>
      <c r="V6183">
        <v>408.14444400000002</v>
      </c>
      <c r="W6183">
        <v>0.74888900000000003</v>
      </c>
      <c r="X6183">
        <v>24.151667</v>
      </c>
      <c r="Y6183">
        <v>8.6122219999999992</v>
      </c>
      <c r="Z6183">
        <v>264.919444</v>
      </c>
    </row>
    <row r="6184" spans="1:26" x14ac:dyDescent="0.25">
      <c r="A6184">
        <v>2184207</v>
      </c>
      <c r="B6184">
        <v>1</v>
      </c>
      <c r="C6184" t="s">
        <v>77</v>
      </c>
      <c r="D6184" t="s">
        <v>108</v>
      </c>
      <c r="E6184" t="s">
        <v>181</v>
      </c>
      <c r="F6184" t="s">
        <v>17844</v>
      </c>
      <c r="G6184" t="s">
        <v>194</v>
      </c>
      <c r="H6184" t="s">
        <v>46</v>
      </c>
      <c r="I6184" t="s">
        <v>129</v>
      </c>
      <c r="J6184" t="s">
        <v>130</v>
      </c>
      <c r="K6184" t="s">
        <v>131</v>
      </c>
      <c r="L6184" t="s">
        <v>17845</v>
      </c>
      <c r="M6184" t="s">
        <v>17803</v>
      </c>
      <c r="N6184">
        <v>2.0241666660000002</v>
      </c>
      <c r="O6184">
        <v>0</v>
      </c>
      <c r="P6184">
        <v>4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8.0966670000000001</v>
      </c>
      <c r="W6184">
        <v>0</v>
      </c>
      <c r="X6184">
        <v>0</v>
      </c>
      <c r="Y6184">
        <v>0</v>
      </c>
      <c r="Z6184">
        <v>0</v>
      </c>
    </row>
    <row r="6185" spans="1:26" x14ac:dyDescent="0.25">
      <c r="A6185">
        <v>2184213</v>
      </c>
      <c r="B6185">
        <v>1</v>
      </c>
      <c r="C6185" t="s">
        <v>76</v>
      </c>
      <c r="D6185" t="s">
        <v>103</v>
      </c>
      <c r="E6185" t="s">
        <v>181</v>
      </c>
      <c r="F6185" t="s">
        <v>17846</v>
      </c>
      <c r="G6185" t="s">
        <v>194</v>
      </c>
      <c r="H6185" t="s">
        <v>46</v>
      </c>
      <c r="I6185" t="s">
        <v>129</v>
      </c>
      <c r="J6185" t="s">
        <v>130</v>
      </c>
      <c r="K6185" t="s">
        <v>131</v>
      </c>
      <c r="L6185" t="s">
        <v>17847</v>
      </c>
      <c r="M6185" t="s">
        <v>17848</v>
      </c>
      <c r="N6185">
        <v>2.994722222</v>
      </c>
      <c r="O6185">
        <v>0</v>
      </c>
      <c r="P6185">
        <v>0</v>
      </c>
      <c r="Q6185">
        <v>0</v>
      </c>
      <c r="R6185">
        <v>1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2.9947219999999999</v>
      </c>
      <c r="Y6185">
        <v>0</v>
      </c>
      <c r="Z6185">
        <v>0</v>
      </c>
    </row>
    <row r="6186" spans="1:26" x14ac:dyDescent="0.25">
      <c r="A6186">
        <v>2184211</v>
      </c>
      <c r="B6186">
        <v>1</v>
      </c>
      <c r="C6186" t="s">
        <v>77</v>
      </c>
      <c r="D6186" t="s">
        <v>118</v>
      </c>
      <c r="E6186" t="s">
        <v>181</v>
      </c>
      <c r="F6186" t="s">
        <v>14919</v>
      </c>
      <c r="G6186" t="s">
        <v>287</v>
      </c>
      <c r="H6186" t="s">
        <v>46</v>
      </c>
      <c r="I6186" t="s">
        <v>129</v>
      </c>
      <c r="J6186" t="s">
        <v>130</v>
      </c>
      <c r="K6186" t="s">
        <v>131</v>
      </c>
      <c r="L6186" t="s">
        <v>17849</v>
      </c>
      <c r="M6186" t="s">
        <v>17850</v>
      </c>
      <c r="N6186">
        <v>1.7980555549999999</v>
      </c>
      <c r="O6186">
        <v>0</v>
      </c>
      <c r="P6186">
        <v>9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16.182500000000001</v>
      </c>
      <c r="W6186">
        <v>0</v>
      </c>
      <c r="X6186">
        <v>0</v>
      </c>
      <c r="Y6186">
        <v>0</v>
      </c>
      <c r="Z6186">
        <v>0</v>
      </c>
    </row>
    <row r="6187" spans="1:26" x14ac:dyDescent="0.25">
      <c r="A6187">
        <v>2184216</v>
      </c>
      <c r="B6187">
        <v>1</v>
      </c>
      <c r="C6187" t="s">
        <v>76</v>
      </c>
      <c r="D6187" t="s">
        <v>106</v>
      </c>
      <c r="E6187" t="s">
        <v>161</v>
      </c>
      <c r="F6187" t="s">
        <v>2263</v>
      </c>
      <c r="G6187" t="s">
        <v>402</v>
      </c>
      <c r="H6187" t="s">
        <v>46</v>
      </c>
      <c r="I6187" t="s">
        <v>129</v>
      </c>
      <c r="J6187" t="s">
        <v>130</v>
      </c>
      <c r="K6187" t="s">
        <v>131</v>
      </c>
      <c r="L6187" t="s">
        <v>17851</v>
      </c>
      <c r="M6187" t="s">
        <v>17852</v>
      </c>
      <c r="N6187">
        <v>2.5477777769999999</v>
      </c>
      <c r="O6187">
        <v>1</v>
      </c>
      <c r="P6187">
        <v>437</v>
      </c>
      <c r="Q6187">
        <v>0</v>
      </c>
      <c r="R6187">
        <v>0</v>
      </c>
      <c r="S6187">
        <v>0</v>
      </c>
      <c r="T6187">
        <v>0</v>
      </c>
      <c r="U6187">
        <v>2.5477780000000001</v>
      </c>
      <c r="V6187">
        <v>1113.3788890000001</v>
      </c>
      <c r="W6187">
        <v>0</v>
      </c>
      <c r="X6187">
        <v>0</v>
      </c>
      <c r="Y6187">
        <v>0</v>
      </c>
      <c r="Z6187">
        <v>0</v>
      </c>
    </row>
    <row r="6188" spans="1:26" x14ac:dyDescent="0.25">
      <c r="A6188">
        <v>2184214</v>
      </c>
      <c r="B6188">
        <v>1</v>
      </c>
      <c r="C6188" t="s">
        <v>76</v>
      </c>
      <c r="D6188" t="s">
        <v>92</v>
      </c>
      <c r="E6188" t="s">
        <v>161</v>
      </c>
      <c r="F6188" t="s">
        <v>17853</v>
      </c>
      <c r="G6188" t="s">
        <v>5461</v>
      </c>
      <c r="H6188" t="s">
        <v>46</v>
      </c>
      <c r="I6188" t="s">
        <v>129</v>
      </c>
      <c r="J6188" t="s">
        <v>130</v>
      </c>
      <c r="K6188" t="s">
        <v>131</v>
      </c>
      <c r="L6188" t="s">
        <v>17854</v>
      </c>
      <c r="M6188" t="s">
        <v>17855</v>
      </c>
      <c r="N6188">
        <v>1.6233333329999999</v>
      </c>
      <c r="O6188">
        <v>0</v>
      </c>
      <c r="P6188">
        <v>0</v>
      </c>
      <c r="Q6188">
        <v>1</v>
      </c>
      <c r="R6188">
        <v>1080</v>
      </c>
      <c r="S6188">
        <v>0</v>
      </c>
      <c r="T6188">
        <v>0</v>
      </c>
      <c r="U6188">
        <v>0</v>
      </c>
      <c r="V6188">
        <v>0</v>
      </c>
      <c r="W6188">
        <v>1.6233329999999999</v>
      </c>
      <c r="X6188">
        <v>1753.2</v>
      </c>
      <c r="Y6188">
        <v>0</v>
      </c>
      <c r="Z6188">
        <v>0</v>
      </c>
    </row>
    <row r="6189" spans="1:26" x14ac:dyDescent="0.25">
      <c r="A6189">
        <v>2184219</v>
      </c>
      <c r="B6189">
        <v>1</v>
      </c>
      <c r="C6189" t="s">
        <v>76</v>
      </c>
      <c r="D6189" t="s">
        <v>100</v>
      </c>
      <c r="E6189" t="s">
        <v>181</v>
      </c>
      <c r="F6189" t="s">
        <v>17856</v>
      </c>
      <c r="G6189" t="s">
        <v>194</v>
      </c>
      <c r="H6189" t="s">
        <v>46</v>
      </c>
      <c r="I6189" t="s">
        <v>129</v>
      </c>
      <c r="J6189" t="s">
        <v>130</v>
      </c>
      <c r="K6189" t="s">
        <v>131</v>
      </c>
      <c r="L6189" t="s">
        <v>17857</v>
      </c>
      <c r="M6189" t="s">
        <v>17858</v>
      </c>
      <c r="N6189">
        <v>1.9527777770000001</v>
      </c>
      <c r="O6189">
        <v>0</v>
      </c>
      <c r="P6189">
        <v>3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5.858333</v>
      </c>
      <c r="W6189">
        <v>0</v>
      </c>
      <c r="X6189">
        <v>0</v>
      </c>
      <c r="Y6189">
        <v>0</v>
      </c>
      <c r="Z6189">
        <v>0</v>
      </c>
    </row>
    <row r="6190" spans="1:26" x14ac:dyDescent="0.25">
      <c r="A6190">
        <v>2184218</v>
      </c>
      <c r="B6190">
        <v>1</v>
      </c>
      <c r="C6190" t="s">
        <v>77</v>
      </c>
      <c r="D6190" t="s">
        <v>111</v>
      </c>
      <c r="E6190" t="s">
        <v>126</v>
      </c>
      <c r="F6190" t="s">
        <v>17859</v>
      </c>
      <c r="G6190" t="s">
        <v>128</v>
      </c>
      <c r="H6190" t="s">
        <v>46</v>
      </c>
      <c r="I6190" t="s">
        <v>129</v>
      </c>
      <c r="J6190" t="s">
        <v>130</v>
      </c>
      <c r="K6190" t="s">
        <v>131</v>
      </c>
      <c r="L6190" t="s">
        <v>17860</v>
      </c>
      <c r="M6190" t="s">
        <v>17861</v>
      </c>
      <c r="N6190">
        <v>0.44555555499999999</v>
      </c>
      <c r="O6190">
        <v>0</v>
      </c>
      <c r="P6190">
        <v>0</v>
      </c>
      <c r="Q6190">
        <v>0</v>
      </c>
      <c r="R6190">
        <v>5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2.2277779999999998</v>
      </c>
      <c r="Y6190">
        <v>0</v>
      </c>
      <c r="Z6190">
        <v>0</v>
      </c>
    </row>
    <row r="6191" spans="1:26" x14ac:dyDescent="0.25">
      <c r="A6191">
        <v>2184224</v>
      </c>
      <c r="B6191">
        <v>1</v>
      </c>
      <c r="C6191" t="s">
        <v>76</v>
      </c>
      <c r="D6191" t="s">
        <v>94</v>
      </c>
      <c r="E6191" t="s">
        <v>126</v>
      </c>
      <c r="F6191" t="s">
        <v>4003</v>
      </c>
      <c r="G6191" t="s">
        <v>128</v>
      </c>
      <c r="H6191" t="s">
        <v>46</v>
      </c>
      <c r="I6191" t="s">
        <v>129</v>
      </c>
      <c r="J6191" t="s">
        <v>130</v>
      </c>
      <c r="K6191" t="s">
        <v>131</v>
      </c>
      <c r="L6191" t="s">
        <v>17862</v>
      </c>
      <c r="M6191" t="s">
        <v>17863</v>
      </c>
      <c r="N6191">
        <v>1.126944444</v>
      </c>
      <c r="O6191">
        <v>0</v>
      </c>
      <c r="P6191">
        <v>103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116.075278</v>
      </c>
      <c r="W6191">
        <v>0</v>
      </c>
      <c r="X6191">
        <v>0</v>
      </c>
      <c r="Y6191">
        <v>0</v>
      </c>
      <c r="Z6191">
        <v>0</v>
      </c>
    </row>
    <row r="6192" spans="1:26" x14ac:dyDescent="0.25">
      <c r="A6192">
        <v>2184222</v>
      </c>
      <c r="B6192">
        <v>1</v>
      </c>
      <c r="C6192" t="s">
        <v>76</v>
      </c>
      <c r="D6192" t="s">
        <v>81</v>
      </c>
      <c r="E6192" t="s">
        <v>181</v>
      </c>
      <c r="F6192" t="s">
        <v>17864</v>
      </c>
      <c r="G6192" t="s">
        <v>287</v>
      </c>
      <c r="H6192" t="s">
        <v>46</v>
      </c>
      <c r="I6192" t="s">
        <v>129</v>
      </c>
      <c r="J6192" t="s">
        <v>130</v>
      </c>
      <c r="K6192" t="s">
        <v>131</v>
      </c>
      <c r="L6192" t="s">
        <v>17865</v>
      </c>
      <c r="M6192" t="s">
        <v>17866</v>
      </c>
      <c r="N6192">
        <v>3.5694444440000002</v>
      </c>
      <c r="O6192">
        <v>0</v>
      </c>
      <c r="P6192">
        <v>10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35.694443999999997</v>
      </c>
      <c r="W6192">
        <v>0</v>
      </c>
      <c r="X6192">
        <v>0</v>
      </c>
      <c r="Y6192">
        <v>0</v>
      </c>
      <c r="Z6192">
        <v>0</v>
      </c>
    </row>
    <row r="6193" spans="1:26" x14ac:dyDescent="0.25">
      <c r="A6193">
        <v>2184226</v>
      </c>
      <c r="B6193">
        <v>1</v>
      </c>
      <c r="C6193" t="s">
        <v>76</v>
      </c>
      <c r="D6193" t="s">
        <v>106</v>
      </c>
      <c r="E6193" t="s">
        <v>181</v>
      </c>
      <c r="F6193" t="s">
        <v>17867</v>
      </c>
      <c r="G6193" t="s">
        <v>194</v>
      </c>
      <c r="H6193" t="s">
        <v>46</v>
      </c>
      <c r="I6193" t="s">
        <v>129</v>
      </c>
      <c r="J6193" t="s">
        <v>130</v>
      </c>
      <c r="K6193" t="s">
        <v>131</v>
      </c>
      <c r="L6193" t="s">
        <v>17868</v>
      </c>
      <c r="M6193" t="s">
        <v>17869</v>
      </c>
      <c r="N6193">
        <v>4.1852777769999996</v>
      </c>
      <c r="O6193">
        <v>0</v>
      </c>
      <c r="P6193">
        <v>1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4.1852780000000003</v>
      </c>
      <c r="W6193">
        <v>0</v>
      </c>
      <c r="X6193">
        <v>0</v>
      </c>
      <c r="Y6193">
        <v>0</v>
      </c>
      <c r="Z6193">
        <v>0</v>
      </c>
    </row>
    <row r="6194" spans="1:26" x14ac:dyDescent="0.25">
      <c r="A6194">
        <v>2184228</v>
      </c>
      <c r="B6194">
        <v>1</v>
      </c>
      <c r="C6194" t="s">
        <v>77</v>
      </c>
      <c r="D6194" t="s">
        <v>124</v>
      </c>
      <c r="E6194" t="s">
        <v>181</v>
      </c>
      <c r="F6194" t="s">
        <v>17870</v>
      </c>
      <c r="G6194" t="s">
        <v>183</v>
      </c>
      <c r="H6194" t="s">
        <v>46</v>
      </c>
      <c r="I6194" t="s">
        <v>129</v>
      </c>
      <c r="J6194" t="s">
        <v>130</v>
      </c>
      <c r="K6194" t="s">
        <v>131</v>
      </c>
      <c r="L6194" t="s">
        <v>17871</v>
      </c>
      <c r="M6194" t="s">
        <v>17872</v>
      </c>
      <c r="N6194">
        <v>1.6555555550000001</v>
      </c>
      <c r="O6194">
        <v>0</v>
      </c>
      <c r="P6194">
        <v>14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23.177778</v>
      </c>
      <c r="W6194">
        <v>0</v>
      </c>
      <c r="X6194">
        <v>0</v>
      </c>
      <c r="Y6194">
        <v>0</v>
      </c>
      <c r="Z6194">
        <v>0</v>
      </c>
    </row>
    <row r="6195" spans="1:26" x14ac:dyDescent="0.25">
      <c r="A6195">
        <v>2184242</v>
      </c>
      <c r="B6195">
        <v>1</v>
      </c>
      <c r="C6195" t="s">
        <v>76</v>
      </c>
      <c r="D6195" t="s">
        <v>78</v>
      </c>
      <c r="E6195" t="s">
        <v>181</v>
      </c>
      <c r="F6195" t="s">
        <v>17873</v>
      </c>
      <c r="G6195" t="s">
        <v>194</v>
      </c>
      <c r="H6195" t="s">
        <v>46</v>
      </c>
      <c r="I6195" t="s">
        <v>129</v>
      </c>
      <c r="J6195" t="s">
        <v>130</v>
      </c>
      <c r="K6195" t="s">
        <v>131</v>
      </c>
      <c r="L6195" t="s">
        <v>17874</v>
      </c>
      <c r="M6195" t="s">
        <v>17875</v>
      </c>
      <c r="N6195">
        <v>2.4219444440000002</v>
      </c>
      <c r="O6195">
        <v>0</v>
      </c>
      <c r="P6195">
        <v>3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7.2658329999999998</v>
      </c>
      <c r="W6195">
        <v>0</v>
      </c>
      <c r="X6195">
        <v>0</v>
      </c>
      <c r="Y6195">
        <v>0</v>
      </c>
      <c r="Z6195">
        <v>0</v>
      </c>
    </row>
    <row r="6196" spans="1:26" x14ac:dyDescent="0.25">
      <c r="A6196">
        <v>2184236</v>
      </c>
      <c r="B6196">
        <v>1</v>
      </c>
      <c r="C6196" t="s">
        <v>77</v>
      </c>
      <c r="D6196" t="s">
        <v>109</v>
      </c>
      <c r="E6196" t="s">
        <v>718</v>
      </c>
      <c r="F6196" t="s">
        <v>17876</v>
      </c>
      <c r="G6196" t="s">
        <v>726</v>
      </c>
      <c r="H6196" t="s">
        <v>46</v>
      </c>
      <c r="I6196" t="s">
        <v>129</v>
      </c>
      <c r="J6196" t="s">
        <v>130</v>
      </c>
      <c r="K6196" t="s">
        <v>131</v>
      </c>
      <c r="L6196" t="s">
        <v>17877</v>
      </c>
      <c r="M6196" t="s">
        <v>17878</v>
      </c>
      <c r="N6196">
        <v>0.9325</v>
      </c>
      <c r="O6196">
        <v>0</v>
      </c>
      <c r="P6196">
        <v>40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37.299999999999997</v>
      </c>
      <c r="W6196">
        <v>0</v>
      </c>
      <c r="X6196">
        <v>0</v>
      </c>
      <c r="Y6196">
        <v>0</v>
      </c>
      <c r="Z6196">
        <v>0</v>
      </c>
    </row>
    <row r="6197" spans="1:26" x14ac:dyDescent="0.25">
      <c r="A6197">
        <v>2184235</v>
      </c>
      <c r="B6197">
        <v>1</v>
      </c>
      <c r="C6197" t="s">
        <v>76</v>
      </c>
      <c r="D6197" t="s">
        <v>86</v>
      </c>
      <c r="E6197" t="s">
        <v>161</v>
      </c>
      <c r="F6197" t="s">
        <v>17879</v>
      </c>
      <c r="G6197" t="s">
        <v>402</v>
      </c>
      <c r="H6197" t="s">
        <v>46</v>
      </c>
      <c r="I6197" t="s">
        <v>129</v>
      </c>
      <c r="J6197" t="s">
        <v>130</v>
      </c>
      <c r="K6197" t="s">
        <v>131</v>
      </c>
      <c r="L6197" t="s">
        <v>17880</v>
      </c>
      <c r="M6197" t="s">
        <v>17881</v>
      </c>
      <c r="N6197">
        <v>1.606666666</v>
      </c>
      <c r="O6197">
        <v>1</v>
      </c>
      <c r="P6197">
        <v>570</v>
      </c>
      <c r="Q6197">
        <v>0</v>
      </c>
      <c r="R6197">
        <v>0</v>
      </c>
      <c r="S6197">
        <v>0</v>
      </c>
      <c r="T6197">
        <v>0</v>
      </c>
      <c r="U6197">
        <v>1.6066670000000001</v>
      </c>
      <c r="V6197">
        <v>915.8</v>
      </c>
      <c r="W6197">
        <v>0</v>
      </c>
      <c r="X6197">
        <v>0</v>
      </c>
      <c r="Y6197">
        <v>0</v>
      </c>
      <c r="Z6197">
        <v>0</v>
      </c>
    </row>
    <row r="6198" spans="1:26" x14ac:dyDescent="0.25">
      <c r="A6198">
        <v>2184238</v>
      </c>
      <c r="B6198">
        <v>1</v>
      </c>
      <c r="C6198" t="s">
        <v>76</v>
      </c>
      <c r="D6198" t="s">
        <v>100</v>
      </c>
      <c r="E6198" t="s">
        <v>126</v>
      </c>
      <c r="F6198" t="s">
        <v>17882</v>
      </c>
      <c r="G6198" t="s">
        <v>128</v>
      </c>
      <c r="H6198" t="s">
        <v>46</v>
      </c>
      <c r="I6198" t="s">
        <v>129</v>
      </c>
      <c r="J6198" t="s">
        <v>130</v>
      </c>
      <c r="K6198" t="s">
        <v>131</v>
      </c>
      <c r="L6198" t="s">
        <v>17883</v>
      </c>
      <c r="M6198" t="s">
        <v>17884</v>
      </c>
      <c r="N6198">
        <v>1.0452777769999999</v>
      </c>
      <c r="O6198">
        <v>0</v>
      </c>
      <c r="P6198">
        <v>91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95.120277999999999</v>
      </c>
      <c r="W6198">
        <v>0</v>
      </c>
      <c r="X6198">
        <v>0</v>
      </c>
      <c r="Y6198">
        <v>0</v>
      </c>
      <c r="Z6198">
        <v>0</v>
      </c>
    </row>
    <row r="6199" spans="1:26" x14ac:dyDescent="0.25">
      <c r="A6199">
        <v>2184239</v>
      </c>
      <c r="B6199">
        <v>1</v>
      </c>
      <c r="C6199" t="s">
        <v>76</v>
      </c>
      <c r="D6199" t="s">
        <v>92</v>
      </c>
      <c r="E6199" t="s">
        <v>181</v>
      </c>
      <c r="F6199" t="s">
        <v>17885</v>
      </c>
      <c r="G6199" t="s">
        <v>163</v>
      </c>
      <c r="H6199" t="s">
        <v>46</v>
      </c>
      <c r="I6199" t="s">
        <v>129</v>
      </c>
      <c r="J6199" t="s">
        <v>130</v>
      </c>
      <c r="K6199" t="s">
        <v>131</v>
      </c>
      <c r="L6199" t="s">
        <v>17886</v>
      </c>
      <c r="M6199" t="s">
        <v>17887</v>
      </c>
      <c r="N6199">
        <v>0.21944444399999999</v>
      </c>
      <c r="O6199">
        <v>0</v>
      </c>
      <c r="P6199">
        <v>0</v>
      </c>
      <c r="Q6199">
        <v>0</v>
      </c>
      <c r="R6199">
        <v>1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0.219444</v>
      </c>
      <c r="Y6199">
        <v>0</v>
      </c>
      <c r="Z6199">
        <v>0</v>
      </c>
    </row>
    <row r="6200" spans="1:26" x14ac:dyDescent="0.25">
      <c r="A6200">
        <v>2184244</v>
      </c>
      <c r="B6200">
        <v>1</v>
      </c>
      <c r="C6200" t="s">
        <v>77</v>
      </c>
      <c r="D6200" t="s">
        <v>123</v>
      </c>
      <c r="E6200" t="s">
        <v>181</v>
      </c>
      <c r="F6200" t="s">
        <v>17888</v>
      </c>
      <c r="G6200" t="s">
        <v>287</v>
      </c>
      <c r="H6200" t="s">
        <v>46</v>
      </c>
      <c r="I6200" t="s">
        <v>129</v>
      </c>
      <c r="J6200" t="s">
        <v>130</v>
      </c>
      <c r="K6200" t="s">
        <v>131</v>
      </c>
      <c r="L6200" t="s">
        <v>17889</v>
      </c>
      <c r="M6200" t="s">
        <v>17890</v>
      </c>
      <c r="N6200">
        <v>0.64249999999999996</v>
      </c>
      <c r="O6200">
        <v>0</v>
      </c>
      <c r="P6200">
        <v>1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0.64249999999999996</v>
      </c>
      <c r="W6200">
        <v>0</v>
      </c>
      <c r="X6200">
        <v>0</v>
      </c>
      <c r="Y6200">
        <v>0</v>
      </c>
      <c r="Z6200">
        <v>0</v>
      </c>
    </row>
    <row r="6201" spans="1:26" x14ac:dyDescent="0.25">
      <c r="A6201">
        <v>2184248</v>
      </c>
      <c r="B6201">
        <v>1</v>
      </c>
      <c r="C6201" t="s">
        <v>76</v>
      </c>
      <c r="D6201" t="s">
        <v>92</v>
      </c>
      <c r="E6201" t="s">
        <v>186</v>
      </c>
      <c r="F6201" t="s">
        <v>17129</v>
      </c>
      <c r="G6201" t="s">
        <v>136</v>
      </c>
      <c r="H6201" t="s">
        <v>47</v>
      </c>
      <c r="I6201" t="s">
        <v>129</v>
      </c>
      <c r="J6201" t="s">
        <v>130</v>
      </c>
      <c r="K6201" t="s">
        <v>131</v>
      </c>
      <c r="L6201" t="s">
        <v>17891</v>
      </c>
      <c r="M6201" t="s">
        <v>17892</v>
      </c>
      <c r="N6201">
        <v>0.45277777699999999</v>
      </c>
      <c r="O6201">
        <v>0</v>
      </c>
      <c r="P6201">
        <v>0</v>
      </c>
      <c r="Q6201">
        <v>11</v>
      </c>
      <c r="R6201">
        <v>2518</v>
      </c>
      <c r="S6201">
        <v>0</v>
      </c>
      <c r="T6201">
        <v>0</v>
      </c>
      <c r="U6201">
        <v>0</v>
      </c>
      <c r="V6201">
        <v>0</v>
      </c>
      <c r="W6201">
        <v>4.980556</v>
      </c>
      <c r="X6201">
        <v>1140.0944420000001</v>
      </c>
      <c r="Y6201">
        <v>0</v>
      </c>
      <c r="Z6201">
        <v>0</v>
      </c>
    </row>
    <row r="6202" spans="1:26" x14ac:dyDescent="0.25">
      <c r="A6202">
        <v>2184251</v>
      </c>
      <c r="B6202">
        <v>1</v>
      </c>
      <c r="C6202" t="s">
        <v>76</v>
      </c>
      <c r="D6202" t="s">
        <v>81</v>
      </c>
      <c r="E6202" t="s">
        <v>181</v>
      </c>
      <c r="F6202" t="s">
        <v>17893</v>
      </c>
      <c r="G6202" t="s">
        <v>183</v>
      </c>
      <c r="H6202" t="s">
        <v>46</v>
      </c>
      <c r="I6202" t="s">
        <v>129</v>
      </c>
      <c r="J6202" t="s">
        <v>130</v>
      </c>
      <c r="K6202" t="s">
        <v>131</v>
      </c>
      <c r="L6202" t="s">
        <v>17894</v>
      </c>
      <c r="M6202" t="s">
        <v>17895</v>
      </c>
      <c r="N6202">
        <v>1.480555555</v>
      </c>
      <c r="O6202">
        <v>0</v>
      </c>
      <c r="P6202">
        <v>1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1.480556</v>
      </c>
      <c r="W6202">
        <v>0</v>
      </c>
      <c r="X6202">
        <v>0</v>
      </c>
      <c r="Y6202">
        <v>0</v>
      </c>
      <c r="Z6202">
        <v>0</v>
      </c>
    </row>
    <row r="6203" spans="1:26" x14ac:dyDescent="0.25">
      <c r="A6203">
        <v>2184254</v>
      </c>
      <c r="B6203">
        <v>1</v>
      </c>
      <c r="C6203" t="s">
        <v>77</v>
      </c>
      <c r="D6203" t="s">
        <v>109</v>
      </c>
      <c r="E6203" t="s">
        <v>718</v>
      </c>
      <c r="F6203" t="s">
        <v>17896</v>
      </c>
      <c r="G6203" t="s">
        <v>128</v>
      </c>
      <c r="H6203" t="s">
        <v>46</v>
      </c>
      <c r="I6203" t="s">
        <v>129</v>
      </c>
      <c r="J6203" t="s">
        <v>130</v>
      </c>
      <c r="K6203" t="s">
        <v>131</v>
      </c>
      <c r="L6203" t="s">
        <v>17897</v>
      </c>
      <c r="M6203" t="s">
        <v>17898</v>
      </c>
      <c r="N6203">
        <v>1.165</v>
      </c>
      <c r="O6203">
        <v>0</v>
      </c>
      <c r="P6203">
        <v>45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52.424999999999997</v>
      </c>
      <c r="W6203">
        <v>0</v>
      </c>
      <c r="X6203">
        <v>0</v>
      </c>
      <c r="Y6203">
        <v>0</v>
      </c>
      <c r="Z6203">
        <v>0</v>
      </c>
    </row>
    <row r="6204" spans="1:26" x14ac:dyDescent="0.25">
      <c r="A6204">
        <v>2184253</v>
      </c>
      <c r="B6204">
        <v>1</v>
      </c>
      <c r="C6204" t="s">
        <v>76</v>
      </c>
      <c r="D6204" t="s">
        <v>78</v>
      </c>
      <c r="E6204" t="s">
        <v>143</v>
      </c>
      <c r="F6204" t="s">
        <v>17899</v>
      </c>
      <c r="G6204" t="s">
        <v>201</v>
      </c>
      <c r="H6204" t="s">
        <v>47</v>
      </c>
      <c r="I6204" t="s">
        <v>283</v>
      </c>
      <c r="J6204" t="s">
        <v>130</v>
      </c>
      <c r="K6204" t="s">
        <v>251</v>
      </c>
      <c r="L6204" t="s">
        <v>17900</v>
      </c>
      <c r="M6204" t="s">
        <v>17901</v>
      </c>
      <c r="N6204">
        <v>3.3171111000000003E-2</v>
      </c>
      <c r="O6204">
        <v>1</v>
      </c>
      <c r="P6204">
        <v>415</v>
      </c>
      <c r="Q6204">
        <v>0</v>
      </c>
      <c r="R6204">
        <v>0</v>
      </c>
      <c r="S6204">
        <v>0</v>
      </c>
      <c r="T6204">
        <v>0</v>
      </c>
      <c r="U6204">
        <v>3.3170999999999999E-2</v>
      </c>
      <c r="V6204">
        <v>13.766011000000001</v>
      </c>
      <c r="W6204">
        <v>0</v>
      </c>
      <c r="X6204">
        <v>0</v>
      </c>
      <c r="Y6204">
        <v>0</v>
      </c>
      <c r="Z6204">
        <v>0</v>
      </c>
    </row>
    <row r="6205" spans="1:26" x14ac:dyDescent="0.25">
      <c r="A6205">
        <v>2184255</v>
      </c>
      <c r="B6205">
        <v>1</v>
      </c>
      <c r="C6205" t="s">
        <v>76</v>
      </c>
      <c r="D6205" t="s">
        <v>86</v>
      </c>
      <c r="E6205" t="s">
        <v>718</v>
      </c>
      <c r="F6205" t="s">
        <v>17902</v>
      </c>
      <c r="G6205" t="s">
        <v>163</v>
      </c>
      <c r="H6205" t="s">
        <v>46</v>
      </c>
      <c r="I6205" t="s">
        <v>129</v>
      </c>
      <c r="J6205" t="s">
        <v>130</v>
      </c>
      <c r="K6205" t="s">
        <v>131</v>
      </c>
      <c r="L6205" t="s">
        <v>17903</v>
      </c>
      <c r="M6205" t="s">
        <v>17904</v>
      </c>
      <c r="N6205">
        <v>0.72694444400000002</v>
      </c>
      <c r="O6205">
        <v>0</v>
      </c>
      <c r="P6205">
        <v>161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117.038055</v>
      </c>
      <c r="W6205">
        <v>0</v>
      </c>
      <c r="X6205">
        <v>0</v>
      </c>
      <c r="Y6205">
        <v>0</v>
      </c>
      <c r="Z6205">
        <v>0</v>
      </c>
    </row>
    <row r="6206" spans="1:26" x14ac:dyDescent="0.25">
      <c r="A6206">
        <v>2184257</v>
      </c>
      <c r="B6206">
        <v>1</v>
      </c>
      <c r="C6206" t="s">
        <v>76</v>
      </c>
      <c r="D6206" t="s">
        <v>92</v>
      </c>
      <c r="E6206" t="s">
        <v>186</v>
      </c>
      <c r="F6206" t="s">
        <v>17129</v>
      </c>
      <c r="G6206" t="s">
        <v>136</v>
      </c>
      <c r="H6206" t="s">
        <v>47</v>
      </c>
      <c r="I6206" t="s">
        <v>129</v>
      </c>
      <c r="J6206" t="s">
        <v>130</v>
      </c>
      <c r="K6206" t="s">
        <v>131</v>
      </c>
      <c r="L6206" t="s">
        <v>17905</v>
      </c>
      <c r="M6206" t="s">
        <v>17906</v>
      </c>
      <c r="N6206">
        <v>0.91666666600000002</v>
      </c>
      <c r="O6206">
        <v>0</v>
      </c>
      <c r="P6206">
        <v>0</v>
      </c>
      <c r="Q6206">
        <v>11</v>
      </c>
      <c r="R6206">
        <v>2518</v>
      </c>
      <c r="S6206">
        <v>0</v>
      </c>
      <c r="T6206">
        <v>0</v>
      </c>
      <c r="U6206">
        <v>0</v>
      </c>
      <c r="V6206">
        <v>0</v>
      </c>
      <c r="W6206">
        <v>10.083333</v>
      </c>
      <c r="X6206">
        <v>2308.1666650000002</v>
      </c>
      <c r="Y6206">
        <v>0</v>
      </c>
      <c r="Z6206">
        <v>0</v>
      </c>
    </row>
    <row r="6207" spans="1:26" x14ac:dyDescent="0.25">
      <c r="A6207">
        <v>2184260</v>
      </c>
      <c r="B6207">
        <v>1</v>
      </c>
      <c r="C6207" t="s">
        <v>76</v>
      </c>
      <c r="D6207" t="s">
        <v>86</v>
      </c>
      <c r="E6207" t="s">
        <v>143</v>
      </c>
      <c r="F6207" t="s">
        <v>17907</v>
      </c>
      <c r="G6207" t="s">
        <v>201</v>
      </c>
      <c r="H6207" t="s">
        <v>47</v>
      </c>
      <c r="I6207" t="s">
        <v>283</v>
      </c>
      <c r="J6207" t="s">
        <v>130</v>
      </c>
      <c r="K6207" t="s">
        <v>131</v>
      </c>
      <c r="L6207" t="s">
        <v>17908</v>
      </c>
      <c r="M6207" t="s">
        <v>17909</v>
      </c>
      <c r="N6207">
        <v>2.2777776999999999E-2</v>
      </c>
      <c r="O6207">
        <v>4</v>
      </c>
      <c r="P6207">
        <v>2872</v>
      </c>
      <c r="Q6207">
        <v>0</v>
      </c>
      <c r="R6207">
        <v>0</v>
      </c>
      <c r="S6207">
        <v>0</v>
      </c>
      <c r="T6207">
        <v>0</v>
      </c>
      <c r="U6207">
        <v>9.1110999999999998E-2</v>
      </c>
      <c r="V6207">
        <v>65.417776000000003</v>
      </c>
      <c r="W6207">
        <v>0</v>
      </c>
      <c r="X6207">
        <v>0</v>
      </c>
      <c r="Y6207">
        <v>0</v>
      </c>
      <c r="Z6207">
        <v>0</v>
      </c>
    </row>
    <row r="6208" spans="1:26" x14ac:dyDescent="0.25">
      <c r="A6208">
        <v>2184263</v>
      </c>
      <c r="B6208">
        <v>1</v>
      </c>
      <c r="C6208" t="s">
        <v>76</v>
      </c>
      <c r="D6208" t="s">
        <v>80</v>
      </c>
      <c r="E6208" t="s">
        <v>126</v>
      </c>
      <c r="F6208" t="s">
        <v>17910</v>
      </c>
      <c r="G6208" t="s">
        <v>636</v>
      </c>
      <c r="H6208" t="s">
        <v>46</v>
      </c>
      <c r="I6208" t="s">
        <v>129</v>
      </c>
      <c r="J6208" t="s">
        <v>130</v>
      </c>
      <c r="K6208" t="s">
        <v>131</v>
      </c>
      <c r="L6208" t="s">
        <v>17911</v>
      </c>
      <c r="M6208" t="s">
        <v>17912</v>
      </c>
      <c r="N6208">
        <v>1.743333333</v>
      </c>
      <c r="O6208">
        <v>0</v>
      </c>
      <c r="P6208">
        <v>135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235.35</v>
      </c>
      <c r="W6208">
        <v>0</v>
      </c>
      <c r="X6208">
        <v>0</v>
      </c>
      <c r="Y6208">
        <v>0</v>
      </c>
      <c r="Z6208">
        <v>0</v>
      </c>
    </row>
    <row r="6209" spans="1:26" x14ac:dyDescent="0.25">
      <c r="A6209">
        <v>2184262</v>
      </c>
      <c r="B6209">
        <v>1</v>
      </c>
      <c r="C6209" t="s">
        <v>76</v>
      </c>
      <c r="D6209" t="s">
        <v>86</v>
      </c>
      <c r="E6209" t="s">
        <v>813</v>
      </c>
      <c r="F6209" t="s">
        <v>17213</v>
      </c>
      <c r="G6209" t="s">
        <v>136</v>
      </c>
      <c r="H6209" t="s">
        <v>47</v>
      </c>
      <c r="I6209" t="s">
        <v>129</v>
      </c>
      <c r="J6209" t="s">
        <v>130</v>
      </c>
      <c r="K6209" t="s">
        <v>131</v>
      </c>
      <c r="L6209" t="s">
        <v>17913</v>
      </c>
      <c r="M6209" t="s">
        <v>17914</v>
      </c>
      <c r="N6209">
        <v>6.2242499999999999E-2</v>
      </c>
      <c r="O6209">
        <v>3</v>
      </c>
      <c r="P6209">
        <v>2761</v>
      </c>
      <c r="Q6209">
        <v>0</v>
      </c>
      <c r="R6209">
        <v>0</v>
      </c>
      <c r="S6209">
        <v>0</v>
      </c>
      <c r="T6209">
        <v>0</v>
      </c>
      <c r="U6209">
        <v>0.18672800000000001</v>
      </c>
      <c r="V6209">
        <v>171.85154299999999</v>
      </c>
      <c r="W6209">
        <v>0</v>
      </c>
      <c r="X6209">
        <v>0</v>
      </c>
      <c r="Y6209">
        <v>0</v>
      </c>
      <c r="Z6209">
        <v>0</v>
      </c>
    </row>
    <row r="6210" spans="1:26" x14ac:dyDescent="0.25">
      <c r="A6210">
        <v>2184272</v>
      </c>
      <c r="B6210">
        <v>1</v>
      </c>
      <c r="C6210" t="s">
        <v>77</v>
      </c>
      <c r="D6210" t="s">
        <v>108</v>
      </c>
      <c r="E6210" t="s">
        <v>186</v>
      </c>
      <c r="F6210" t="s">
        <v>8602</v>
      </c>
      <c r="G6210" t="s">
        <v>136</v>
      </c>
      <c r="H6210" t="s">
        <v>47</v>
      </c>
      <c r="I6210" t="s">
        <v>129</v>
      </c>
      <c r="J6210" t="s">
        <v>130</v>
      </c>
      <c r="K6210" t="s">
        <v>131</v>
      </c>
      <c r="L6210" t="s">
        <v>17915</v>
      </c>
      <c r="M6210" t="s">
        <v>17916</v>
      </c>
      <c r="N6210">
        <v>2.3819444440000002</v>
      </c>
      <c r="O6210">
        <v>134</v>
      </c>
      <c r="P6210">
        <v>1120</v>
      </c>
      <c r="Q6210">
        <v>0</v>
      </c>
      <c r="R6210">
        <v>0</v>
      </c>
      <c r="S6210">
        <v>7</v>
      </c>
      <c r="T6210">
        <v>272</v>
      </c>
      <c r="U6210">
        <v>319.18055500000003</v>
      </c>
      <c r="V6210">
        <v>2667.7777769999998</v>
      </c>
      <c r="W6210">
        <v>0</v>
      </c>
      <c r="X6210">
        <v>0</v>
      </c>
      <c r="Y6210">
        <v>16.673611000000001</v>
      </c>
      <c r="Z6210">
        <v>647.88888899999995</v>
      </c>
    </row>
    <row r="6211" spans="1:26" x14ac:dyDescent="0.25">
      <c r="A6211">
        <v>2184309</v>
      </c>
      <c r="B6211">
        <v>1</v>
      </c>
      <c r="C6211" t="s">
        <v>76</v>
      </c>
      <c r="D6211" t="s">
        <v>99</v>
      </c>
      <c r="E6211" t="s">
        <v>126</v>
      </c>
      <c r="F6211" t="s">
        <v>17917</v>
      </c>
      <c r="G6211" t="s">
        <v>128</v>
      </c>
      <c r="H6211" t="s">
        <v>46</v>
      </c>
      <c r="I6211" t="s">
        <v>129</v>
      </c>
      <c r="J6211" t="s">
        <v>130</v>
      </c>
      <c r="K6211" t="s">
        <v>131</v>
      </c>
      <c r="L6211" t="s">
        <v>17918</v>
      </c>
      <c r="M6211" t="s">
        <v>17919</v>
      </c>
      <c r="N6211">
        <v>2.6855555550000001</v>
      </c>
      <c r="O6211">
        <v>0</v>
      </c>
      <c r="P6211">
        <v>36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96.68</v>
      </c>
      <c r="W6211">
        <v>0</v>
      </c>
      <c r="X6211">
        <v>0</v>
      </c>
      <c r="Y6211">
        <v>0</v>
      </c>
      <c r="Z6211">
        <v>0</v>
      </c>
    </row>
    <row r="6212" spans="1:26" x14ac:dyDescent="0.25">
      <c r="A6212">
        <v>2184284</v>
      </c>
      <c r="B6212">
        <v>1</v>
      </c>
      <c r="C6212" t="s">
        <v>77</v>
      </c>
      <c r="D6212" t="s">
        <v>123</v>
      </c>
      <c r="E6212" t="s">
        <v>143</v>
      </c>
      <c r="F6212" t="s">
        <v>17703</v>
      </c>
      <c r="G6212" t="s">
        <v>145</v>
      </c>
      <c r="H6212" t="s">
        <v>47</v>
      </c>
      <c r="I6212" t="s">
        <v>129</v>
      </c>
      <c r="J6212" t="s">
        <v>130</v>
      </c>
      <c r="K6212" t="s">
        <v>131</v>
      </c>
      <c r="L6212" t="s">
        <v>17920</v>
      </c>
      <c r="M6212" t="s">
        <v>17921</v>
      </c>
      <c r="N6212">
        <v>4.074166666</v>
      </c>
      <c r="O6212">
        <v>1</v>
      </c>
      <c r="P6212">
        <v>41</v>
      </c>
      <c r="Q6212">
        <v>0</v>
      </c>
      <c r="R6212">
        <v>0</v>
      </c>
      <c r="S6212">
        <v>0</v>
      </c>
      <c r="T6212">
        <v>0</v>
      </c>
      <c r="U6212">
        <v>4.0741670000000001</v>
      </c>
      <c r="V6212">
        <v>167.04083299999999</v>
      </c>
      <c r="W6212">
        <v>0</v>
      </c>
      <c r="X6212">
        <v>0</v>
      </c>
      <c r="Y6212">
        <v>0</v>
      </c>
      <c r="Z6212">
        <v>0</v>
      </c>
    </row>
    <row r="6213" spans="1:26" x14ac:dyDescent="0.25">
      <c r="A6213">
        <v>2184292</v>
      </c>
      <c r="B6213">
        <v>1</v>
      </c>
      <c r="C6213" t="s">
        <v>76</v>
      </c>
      <c r="D6213" t="s">
        <v>90</v>
      </c>
      <c r="E6213" t="s">
        <v>181</v>
      </c>
      <c r="F6213" t="s">
        <v>17922</v>
      </c>
      <c r="G6213" t="s">
        <v>194</v>
      </c>
      <c r="H6213" t="s">
        <v>46</v>
      </c>
      <c r="I6213" t="s">
        <v>129</v>
      </c>
      <c r="J6213" t="s">
        <v>130</v>
      </c>
      <c r="K6213" t="s">
        <v>131</v>
      </c>
      <c r="L6213" t="s">
        <v>17923</v>
      </c>
      <c r="M6213" t="s">
        <v>17924</v>
      </c>
      <c r="N6213">
        <v>1.833611111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1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1.8336110000000001</v>
      </c>
    </row>
    <row r="6214" spans="1:26" x14ac:dyDescent="0.25">
      <c r="A6214">
        <v>2184287</v>
      </c>
      <c r="B6214">
        <v>1</v>
      </c>
      <c r="C6214" t="s">
        <v>76</v>
      </c>
      <c r="D6214" t="s">
        <v>78</v>
      </c>
      <c r="E6214" t="s">
        <v>181</v>
      </c>
      <c r="F6214" t="s">
        <v>17925</v>
      </c>
      <c r="G6214" t="s">
        <v>287</v>
      </c>
      <c r="H6214" t="s">
        <v>46</v>
      </c>
      <c r="I6214" t="s">
        <v>129</v>
      </c>
      <c r="J6214" t="s">
        <v>130</v>
      </c>
      <c r="K6214" t="s">
        <v>131</v>
      </c>
      <c r="L6214" t="s">
        <v>17926</v>
      </c>
      <c r="M6214" t="s">
        <v>17927</v>
      </c>
      <c r="N6214">
        <v>0.96444444399999996</v>
      </c>
      <c r="O6214">
        <v>0</v>
      </c>
      <c r="P6214">
        <v>17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16.395555999999999</v>
      </c>
      <c r="W6214">
        <v>0</v>
      </c>
      <c r="X6214">
        <v>0</v>
      </c>
      <c r="Y6214">
        <v>0</v>
      </c>
      <c r="Z6214">
        <v>0</v>
      </c>
    </row>
    <row r="6215" spans="1:26" x14ac:dyDescent="0.25">
      <c r="A6215">
        <v>2184288</v>
      </c>
      <c r="B6215">
        <v>1</v>
      </c>
      <c r="C6215" t="s">
        <v>76</v>
      </c>
      <c r="D6215" t="s">
        <v>81</v>
      </c>
      <c r="E6215" t="s">
        <v>181</v>
      </c>
      <c r="F6215" t="s">
        <v>17928</v>
      </c>
      <c r="G6215" t="s">
        <v>183</v>
      </c>
      <c r="H6215" t="s">
        <v>46</v>
      </c>
      <c r="I6215" t="s">
        <v>129</v>
      </c>
      <c r="J6215" t="s">
        <v>130</v>
      </c>
      <c r="K6215" t="s">
        <v>131</v>
      </c>
      <c r="L6215" t="s">
        <v>17926</v>
      </c>
      <c r="M6215" t="s">
        <v>17929</v>
      </c>
      <c r="N6215">
        <v>1.3833333329999999</v>
      </c>
      <c r="O6215">
        <v>0</v>
      </c>
      <c r="P6215">
        <v>17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23.516667000000002</v>
      </c>
      <c r="W6215">
        <v>0</v>
      </c>
      <c r="X6215">
        <v>0</v>
      </c>
      <c r="Y6215">
        <v>0</v>
      </c>
      <c r="Z6215">
        <v>0</v>
      </c>
    </row>
    <row r="6216" spans="1:26" x14ac:dyDescent="0.25">
      <c r="A6216">
        <v>2184294</v>
      </c>
      <c r="B6216">
        <v>1</v>
      </c>
      <c r="C6216" t="s">
        <v>77</v>
      </c>
      <c r="D6216" t="s">
        <v>119</v>
      </c>
      <c r="E6216" t="s">
        <v>134</v>
      </c>
      <c r="F6216" t="s">
        <v>17930</v>
      </c>
      <c r="G6216" t="s">
        <v>136</v>
      </c>
      <c r="H6216" t="s">
        <v>47</v>
      </c>
      <c r="I6216" t="s">
        <v>129</v>
      </c>
      <c r="J6216" t="s">
        <v>130</v>
      </c>
      <c r="K6216" t="s">
        <v>131</v>
      </c>
      <c r="L6216" t="s">
        <v>17931</v>
      </c>
      <c r="M6216" t="s">
        <v>17932</v>
      </c>
      <c r="N6216">
        <v>0.71944444399999996</v>
      </c>
      <c r="O6216">
        <v>148</v>
      </c>
      <c r="P6216">
        <v>396</v>
      </c>
      <c r="Q6216">
        <v>0</v>
      </c>
      <c r="R6216">
        <v>0</v>
      </c>
      <c r="S6216">
        <v>0</v>
      </c>
      <c r="T6216">
        <v>0</v>
      </c>
      <c r="U6216">
        <v>106.477778</v>
      </c>
      <c r="V6216">
        <v>284.89999999999998</v>
      </c>
      <c r="W6216">
        <v>0</v>
      </c>
      <c r="X6216">
        <v>0</v>
      </c>
      <c r="Y6216">
        <v>0</v>
      </c>
      <c r="Z6216">
        <v>0</v>
      </c>
    </row>
    <row r="6217" spans="1:26" x14ac:dyDescent="0.25">
      <c r="A6217">
        <v>2184291</v>
      </c>
      <c r="B6217">
        <v>1</v>
      </c>
      <c r="C6217" t="s">
        <v>76</v>
      </c>
      <c r="D6217" t="s">
        <v>92</v>
      </c>
      <c r="E6217" t="s">
        <v>181</v>
      </c>
      <c r="F6217" t="s">
        <v>17933</v>
      </c>
      <c r="G6217" t="s">
        <v>163</v>
      </c>
      <c r="H6217" t="s">
        <v>46</v>
      </c>
      <c r="I6217" t="s">
        <v>129</v>
      </c>
      <c r="J6217" t="s">
        <v>130</v>
      </c>
      <c r="K6217" t="s">
        <v>131</v>
      </c>
      <c r="L6217" t="s">
        <v>17934</v>
      </c>
      <c r="M6217" t="s">
        <v>17935</v>
      </c>
      <c r="N6217">
        <v>2.1119444440000001</v>
      </c>
      <c r="O6217">
        <v>0</v>
      </c>
      <c r="P6217">
        <v>0</v>
      </c>
      <c r="Q6217">
        <v>0</v>
      </c>
      <c r="R6217">
        <v>2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4.2238889999999998</v>
      </c>
      <c r="Y6217">
        <v>0</v>
      </c>
      <c r="Z6217">
        <v>0</v>
      </c>
    </row>
    <row r="6218" spans="1:26" x14ac:dyDescent="0.25">
      <c r="A6218">
        <v>2184300</v>
      </c>
      <c r="B6218">
        <v>1</v>
      </c>
      <c r="C6218" t="s">
        <v>76</v>
      </c>
      <c r="D6218" t="s">
        <v>79</v>
      </c>
      <c r="E6218" t="s">
        <v>181</v>
      </c>
      <c r="F6218" t="s">
        <v>13081</v>
      </c>
      <c r="G6218" t="s">
        <v>287</v>
      </c>
      <c r="H6218" t="s">
        <v>46</v>
      </c>
      <c r="I6218" t="s">
        <v>129</v>
      </c>
      <c r="J6218" t="s">
        <v>130</v>
      </c>
      <c r="K6218" t="s">
        <v>131</v>
      </c>
      <c r="L6218" t="s">
        <v>17936</v>
      </c>
      <c r="M6218" t="s">
        <v>17937</v>
      </c>
      <c r="N6218">
        <v>4.9116666660000003</v>
      </c>
      <c r="O6218">
        <v>0</v>
      </c>
      <c r="P6218">
        <v>14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68.763333000000003</v>
      </c>
      <c r="W6218">
        <v>0</v>
      </c>
      <c r="X6218">
        <v>0</v>
      </c>
      <c r="Y6218">
        <v>0</v>
      </c>
      <c r="Z6218">
        <v>0</v>
      </c>
    </row>
    <row r="6219" spans="1:26" x14ac:dyDescent="0.25">
      <c r="A6219">
        <v>2184297</v>
      </c>
      <c r="B6219">
        <v>1</v>
      </c>
      <c r="C6219" t="s">
        <v>77</v>
      </c>
      <c r="D6219" t="s">
        <v>112</v>
      </c>
      <c r="E6219" t="s">
        <v>134</v>
      </c>
      <c r="F6219" t="s">
        <v>17938</v>
      </c>
      <c r="G6219" t="s">
        <v>366</v>
      </c>
      <c r="H6219" t="s">
        <v>47</v>
      </c>
      <c r="I6219" t="s">
        <v>129</v>
      </c>
      <c r="J6219" t="s">
        <v>130</v>
      </c>
      <c r="K6219" t="s">
        <v>251</v>
      </c>
      <c r="L6219" t="s">
        <v>17939</v>
      </c>
      <c r="M6219" t="s">
        <v>17940</v>
      </c>
      <c r="N6219">
        <v>3.9700758330000001</v>
      </c>
      <c r="O6219">
        <v>0</v>
      </c>
      <c r="P6219">
        <v>0</v>
      </c>
      <c r="Q6219">
        <v>7</v>
      </c>
      <c r="R6219">
        <v>871</v>
      </c>
      <c r="S6219">
        <v>0</v>
      </c>
      <c r="T6219">
        <v>11</v>
      </c>
      <c r="U6219">
        <v>0</v>
      </c>
      <c r="V6219">
        <v>0</v>
      </c>
      <c r="W6219">
        <v>27.790531000000001</v>
      </c>
      <c r="X6219">
        <v>3457.9360510000001</v>
      </c>
      <c r="Y6219">
        <v>0</v>
      </c>
      <c r="Z6219">
        <v>43.670833999999999</v>
      </c>
    </row>
    <row r="6220" spans="1:26" x14ac:dyDescent="0.25">
      <c r="A6220">
        <v>2184325</v>
      </c>
      <c r="B6220">
        <v>1</v>
      </c>
      <c r="C6220" t="s">
        <v>76</v>
      </c>
      <c r="D6220" t="s">
        <v>86</v>
      </c>
      <c r="E6220" t="s">
        <v>181</v>
      </c>
      <c r="F6220" t="s">
        <v>17941</v>
      </c>
      <c r="G6220" t="s">
        <v>636</v>
      </c>
      <c r="H6220" t="s">
        <v>46</v>
      </c>
      <c r="I6220" t="s">
        <v>129</v>
      </c>
      <c r="J6220" t="s">
        <v>15</v>
      </c>
      <c r="K6220" t="s">
        <v>131</v>
      </c>
      <c r="L6220" t="s">
        <v>17942</v>
      </c>
      <c r="M6220" t="s">
        <v>17943</v>
      </c>
      <c r="N6220">
        <v>5.540277777</v>
      </c>
      <c r="O6220">
        <v>0</v>
      </c>
      <c r="P6220">
        <v>13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72.023611000000002</v>
      </c>
      <c r="W6220">
        <v>0</v>
      </c>
      <c r="X6220">
        <v>0</v>
      </c>
      <c r="Y6220">
        <v>0</v>
      </c>
      <c r="Z6220">
        <v>0</v>
      </c>
    </row>
    <row r="6221" spans="1:26" x14ac:dyDescent="0.25">
      <c r="A6221">
        <v>2184301</v>
      </c>
      <c r="B6221">
        <v>1</v>
      </c>
      <c r="C6221" t="s">
        <v>77</v>
      </c>
      <c r="D6221" t="s">
        <v>119</v>
      </c>
      <c r="E6221" t="s">
        <v>161</v>
      </c>
      <c r="F6221" t="s">
        <v>17944</v>
      </c>
      <c r="G6221" t="s">
        <v>418</v>
      </c>
      <c r="H6221" t="s">
        <v>46</v>
      </c>
      <c r="I6221" t="s">
        <v>129</v>
      </c>
      <c r="J6221" t="s">
        <v>130</v>
      </c>
      <c r="K6221" t="s">
        <v>251</v>
      </c>
      <c r="L6221" t="s">
        <v>17945</v>
      </c>
      <c r="M6221" t="s">
        <v>17946</v>
      </c>
      <c r="N6221">
        <v>7.4853452770000004</v>
      </c>
      <c r="O6221">
        <v>1</v>
      </c>
      <c r="P6221">
        <v>20</v>
      </c>
      <c r="Q6221">
        <v>0</v>
      </c>
      <c r="R6221">
        <v>0</v>
      </c>
      <c r="S6221">
        <v>0</v>
      </c>
      <c r="T6221">
        <v>0</v>
      </c>
      <c r="U6221">
        <v>7.4853449999999997</v>
      </c>
      <c r="V6221">
        <v>149.706906</v>
      </c>
      <c r="W6221">
        <v>0</v>
      </c>
      <c r="X6221">
        <v>0</v>
      </c>
      <c r="Y6221">
        <v>0</v>
      </c>
      <c r="Z6221">
        <v>0</v>
      </c>
    </row>
    <row r="6222" spans="1:26" x14ac:dyDescent="0.25">
      <c r="A6222">
        <v>2184328</v>
      </c>
      <c r="B6222">
        <v>1</v>
      </c>
      <c r="C6222" t="s">
        <v>76</v>
      </c>
      <c r="D6222" t="s">
        <v>94</v>
      </c>
      <c r="E6222" t="s">
        <v>181</v>
      </c>
      <c r="F6222" t="s">
        <v>17947</v>
      </c>
      <c r="G6222" t="s">
        <v>183</v>
      </c>
      <c r="H6222" t="s">
        <v>46</v>
      </c>
      <c r="I6222" t="s">
        <v>129</v>
      </c>
      <c r="J6222" t="s">
        <v>130</v>
      </c>
      <c r="K6222" t="s">
        <v>131</v>
      </c>
      <c r="L6222" t="s">
        <v>17948</v>
      </c>
      <c r="M6222" t="s">
        <v>17949</v>
      </c>
      <c r="N6222">
        <v>2.3366666660000002</v>
      </c>
      <c r="O6222">
        <v>0</v>
      </c>
      <c r="P6222">
        <v>4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9.3466670000000001</v>
      </c>
      <c r="W6222">
        <v>0</v>
      </c>
      <c r="X6222">
        <v>0</v>
      </c>
      <c r="Y6222">
        <v>0</v>
      </c>
      <c r="Z6222">
        <v>0</v>
      </c>
    </row>
    <row r="6223" spans="1:26" x14ac:dyDescent="0.25">
      <c r="A6223">
        <v>2184303</v>
      </c>
      <c r="B6223">
        <v>1</v>
      </c>
      <c r="C6223" t="s">
        <v>76</v>
      </c>
      <c r="D6223" t="s">
        <v>101</v>
      </c>
      <c r="E6223" t="s">
        <v>813</v>
      </c>
      <c r="F6223" t="s">
        <v>17950</v>
      </c>
      <c r="G6223" t="s">
        <v>4860</v>
      </c>
      <c r="H6223" t="s">
        <v>47</v>
      </c>
      <c r="I6223" t="s">
        <v>129</v>
      </c>
      <c r="J6223" t="s">
        <v>130</v>
      </c>
      <c r="K6223" t="s">
        <v>131</v>
      </c>
      <c r="L6223" t="s">
        <v>17951</v>
      </c>
      <c r="M6223" t="s">
        <v>17952</v>
      </c>
      <c r="N6223">
        <v>1.1258333330000001</v>
      </c>
      <c r="O6223">
        <v>1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1.1258330000000001</v>
      </c>
      <c r="V6223">
        <v>0</v>
      </c>
      <c r="W6223">
        <v>0</v>
      </c>
      <c r="X6223">
        <v>0</v>
      </c>
      <c r="Y6223">
        <v>0</v>
      </c>
      <c r="Z6223">
        <v>0</v>
      </c>
    </row>
    <row r="6224" spans="1:26" x14ac:dyDescent="0.25">
      <c r="A6224">
        <v>2184302</v>
      </c>
      <c r="B6224">
        <v>1</v>
      </c>
      <c r="C6224" t="s">
        <v>77</v>
      </c>
      <c r="D6224" t="s">
        <v>109</v>
      </c>
      <c r="E6224" t="s">
        <v>186</v>
      </c>
      <c r="F6224" t="s">
        <v>6695</v>
      </c>
      <c r="G6224" t="s">
        <v>136</v>
      </c>
      <c r="H6224" t="s">
        <v>47</v>
      </c>
      <c r="I6224" t="s">
        <v>283</v>
      </c>
      <c r="J6224" t="s">
        <v>130</v>
      </c>
      <c r="K6224" t="s">
        <v>131</v>
      </c>
      <c r="L6224" t="s">
        <v>17953</v>
      </c>
      <c r="M6224" t="s">
        <v>17954</v>
      </c>
      <c r="N6224">
        <v>1.0833333000000001E-2</v>
      </c>
      <c r="O6224">
        <v>0</v>
      </c>
      <c r="P6224">
        <v>3</v>
      </c>
      <c r="Q6224">
        <v>16</v>
      </c>
      <c r="R6224">
        <v>752</v>
      </c>
      <c r="S6224">
        <v>23</v>
      </c>
      <c r="T6224">
        <v>1029</v>
      </c>
      <c r="U6224">
        <v>0</v>
      </c>
      <c r="V6224">
        <v>3.2500000000000001E-2</v>
      </c>
      <c r="W6224">
        <v>0.17333299999999999</v>
      </c>
      <c r="X6224">
        <v>8.1466659999999997</v>
      </c>
      <c r="Y6224">
        <v>0.249167</v>
      </c>
      <c r="Z6224">
        <v>11.147500000000001</v>
      </c>
    </row>
    <row r="6225" spans="1:26" x14ac:dyDescent="0.25">
      <c r="A6225">
        <v>2184323</v>
      </c>
      <c r="B6225">
        <v>1</v>
      </c>
      <c r="C6225" t="s">
        <v>76</v>
      </c>
      <c r="D6225" t="s">
        <v>91</v>
      </c>
      <c r="E6225" t="s">
        <v>813</v>
      </c>
      <c r="F6225" t="s">
        <v>4780</v>
      </c>
      <c r="G6225" t="s">
        <v>17274</v>
      </c>
      <c r="H6225" t="s">
        <v>8616</v>
      </c>
      <c r="I6225" t="s">
        <v>129</v>
      </c>
      <c r="J6225" t="s">
        <v>130</v>
      </c>
      <c r="K6225" t="s">
        <v>251</v>
      </c>
      <c r="L6225" t="s">
        <v>17955</v>
      </c>
      <c r="M6225" t="s">
        <v>17956</v>
      </c>
      <c r="N6225">
        <v>7.2198944440000004</v>
      </c>
      <c r="O6225">
        <v>56</v>
      </c>
      <c r="P6225">
        <v>4494</v>
      </c>
      <c r="Q6225">
        <v>0</v>
      </c>
      <c r="R6225">
        <v>0</v>
      </c>
      <c r="S6225">
        <v>0</v>
      </c>
      <c r="T6225">
        <v>0</v>
      </c>
      <c r="U6225">
        <v>404.31408900000002</v>
      </c>
      <c r="V6225">
        <v>32446.205631000001</v>
      </c>
      <c r="W6225">
        <v>0</v>
      </c>
      <c r="X6225">
        <v>0</v>
      </c>
      <c r="Y6225">
        <v>0</v>
      </c>
      <c r="Z6225">
        <v>0</v>
      </c>
    </row>
    <row r="6226" spans="1:26" x14ac:dyDescent="0.25">
      <c r="A6226">
        <v>2184304</v>
      </c>
      <c r="B6226">
        <v>1</v>
      </c>
      <c r="C6226" t="s">
        <v>76</v>
      </c>
      <c r="D6226" t="s">
        <v>91</v>
      </c>
      <c r="E6226" t="s">
        <v>813</v>
      </c>
      <c r="F6226" t="s">
        <v>17957</v>
      </c>
      <c r="G6226" t="s">
        <v>17274</v>
      </c>
      <c r="H6226" t="s">
        <v>8616</v>
      </c>
      <c r="I6226" t="s">
        <v>129</v>
      </c>
      <c r="J6226" t="s">
        <v>130</v>
      </c>
      <c r="K6226" t="s">
        <v>251</v>
      </c>
      <c r="L6226" t="s">
        <v>17958</v>
      </c>
      <c r="M6226" t="s">
        <v>17959</v>
      </c>
      <c r="N6226">
        <v>4.4545230550000001</v>
      </c>
      <c r="O6226">
        <v>1</v>
      </c>
      <c r="P6226">
        <v>1</v>
      </c>
      <c r="Q6226">
        <v>0</v>
      </c>
      <c r="R6226">
        <v>0</v>
      </c>
      <c r="S6226">
        <v>0</v>
      </c>
      <c r="T6226">
        <v>0</v>
      </c>
      <c r="U6226">
        <v>4.454523</v>
      </c>
      <c r="V6226">
        <v>4.454523</v>
      </c>
      <c r="W6226">
        <v>0</v>
      </c>
      <c r="X6226">
        <v>0</v>
      </c>
      <c r="Y6226">
        <v>0</v>
      </c>
      <c r="Z6226">
        <v>0</v>
      </c>
    </row>
    <row r="6227" spans="1:26" x14ac:dyDescent="0.25">
      <c r="A6227">
        <v>2184315</v>
      </c>
      <c r="B6227">
        <v>1</v>
      </c>
      <c r="C6227" t="s">
        <v>76</v>
      </c>
      <c r="D6227" t="s">
        <v>101</v>
      </c>
      <c r="E6227" t="s">
        <v>813</v>
      </c>
      <c r="F6227" t="s">
        <v>17960</v>
      </c>
      <c r="G6227" t="s">
        <v>366</v>
      </c>
      <c r="H6227" t="s">
        <v>47</v>
      </c>
      <c r="I6227" t="s">
        <v>129</v>
      </c>
      <c r="J6227" t="s">
        <v>130</v>
      </c>
      <c r="K6227" t="s">
        <v>251</v>
      </c>
      <c r="L6227" t="s">
        <v>17961</v>
      </c>
      <c r="M6227" t="s">
        <v>17962</v>
      </c>
      <c r="N6227">
        <v>0.76166666599999999</v>
      </c>
      <c r="O6227">
        <v>74</v>
      </c>
      <c r="P6227">
        <v>5109</v>
      </c>
      <c r="Q6227">
        <v>0</v>
      </c>
      <c r="R6227">
        <v>0</v>
      </c>
      <c r="S6227">
        <v>0</v>
      </c>
      <c r="T6227">
        <v>0</v>
      </c>
      <c r="U6227">
        <v>56.363332999999997</v>
      </c>
      <c r="V6227">
        <v>3891.3549969999999</v>
      </c>
      <c r="W6227">
        <v>0</v>
      </c>
      <c r="X6227">
        <v>0</v>
      </c>
      <c r="Y6227">
        <v>0</v>
      </c>
      <c r="Z6227">
        <v>0</v>
      </c>
    </row>
    <row r="6228" spans="1:26" x14ac:dyDescent="0.25">
      <c r="A6228">
        <v>2184307</v>
      </c>
      <c r="B6228">
        <v>1</v>
      </c>
      <c r="C6228" t="s">
        <v>77</v>
      </c>
      <c r="D6228" t="s">
        <v>109</v>
      </c>
      <c r="E6228" t="s">
        <v>126</v>
      </c>
      <c r="F6228" t="s">
        <v>17963</v>
      </c>
      <c r="G6228" t="s">
        <v>418</v>
      </c>
      <c r="H6228" t="s">
        <v>46</v>
      </c>
      <c r="I6228" t="s">
        <v>129</v>
      </c>
      <c r="J6228" t="s">
        <v>130</v>
      </c>
      <c r="K6228" t="s">
        <v>251</v>
      </c>
      <c r="L6228" t="s">
        <v>17964</v>
      </c>
      <c r="M6228" t="s">
        <v>17965</v>
      </c>
      <c r="N6228">
        <v>4.6163722219999999</v>
      </c>
      <c r="O6228">
        <v>0</v>
      </c>
      <c r="P6228">
        <v>237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1094.0802169999999</v>
      </c>
      <c r="W6228">
        <v>0</v>
      </c>
      <c r="X6228">
        <v>0</v>
      </c>
      <c r="Y6228">
        <v>0</v>
      </c>
      <c r="Z6228">
        <v>0</v>
      </c>
    </row>
    <row r="6229" spans="1:26" x14ac:dyDescent="0.25">
      <c r="A6229">
        <v>2184314</v>
      </c>
      <c r="B6229">
        <v>1</v>
      </c>
      <c r="C6229" t="s">
        <v>77</v>
      </c>
      <c r="D6229" t="s">
        <v>108</v>
      </c>
      <c r="E6229" t="s">
        <v>126</v>
      </c>
      <c r="F6229" t="s">
        <v>17966</v>
      </c>
      <c r="G6229" t="s">
        <v>636</v>
      </c>
      <c r="H6229" t="s">
        <v>46</v>
      </c>
      <c r="I6229" t="s">
        <v>129</v>
      </c>
      <c r="J6229" t="s">
        <v>130</v>
      </c>
      <c r="K6229" t="s">
        <v>131</v>
      </c>
      <c r="L6229" t="s">
        <v>17967</v>
      </c>
      <c r="M6229" t="s">
        <v>17968</v>
      </c>
      <c r="N6229">
        <v>2.278333333</v>
      </c>
      <c r="O6229">
        <v>0</v>
      </c>
      <c r="P6229">
        <v>56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127.58666700000001</v>
      </c>
      <c r="W6229">
        <v>0</v>
      </c>
      <c r="X6229">
        <v>0</v>
      </c>
      <c r="Y6229">
        <v>0</v>
      </c>
      <c r="Z6229">
        <v>0</v>
      </c>
    </row>
    <row r="6230" spans="1:26" x14ac:dyDescent="0.25">
      <c r="A6230">
        <v>2184352</v>
      </c>
      <c r="B6230">
        <v>1</v>
      </c>
      <c r="C6230" t="s">
        <v>76</v>
      </c>
      <c r="D6230" t="s">
        <v>87</v>
      </c>
      <c r="E6230" t="s">
        <v>143</v>
      </c>
      <c r="F6230" t="s">
        <v>17969</v>
      </c>
      <c r="G6230" t="s">
        <v>418</v>
      </c>
      <c r="H6230" t="s">
        <v>47</v>
      </c>
      <c r="I6230" t="s">
        <v>129</v>
      </c>
      <c r="J6230" t="s">
        <v>130</v>
      </c>
      <c r="K6230" t="s">
        <v>251</v>
      </c>
      <c r="L6230" t="s">
        <v>17970</v>
      </c>
      <c r="M6230" t="s">
        <v>17971</v>
      </c>
      <c r="N6230">
        <v>4.5833333329999997</v>
      </c>
      <c r="O6230">
        <v>0</v>
      </c>
      <c r="P6230">
        <v>0</v>
      </c>
      <c r="Q6230">
        <v>1</v>
      </c>
      <c r="R6230">
        <v>398</v>
      </c>
      <c r="S6230">
        <v>0</v>
      </c>
      <c r="T6230">
        <v>0</v>
      </c>
      <c r="U6230">
        <v>0</v>
      </c>
      <c r="V6230">
        <v>0</v>
      </c>
      <c r="W6230">
        <v>4.5833329999999997</v>
      </c>
      <c r="X6230">
        <v>1824.166667</v>
      </c>
      <c r="Y6230">
        <v>0</v>
      </c>
      <c r="Z6230">
        <v>0</v>
      </c>
    </row>
    <row r="6231" spans="1:26" x14ac:dyDescent="0.25">
      <c r="A6231">
        <v>2184327</v>
      </c>
      <c r="B6231">
        <v>1</v>
      </c>
      <c r="C6231" t="s">
        <v>76</v>
      </c>
      <c r="D6231" t="s">
        <v>78</v>
      </c>
      <c r="E6231" t="s">
        <v>181</v>
      </c>
      <c r="F6231" t="s">
        <v>17972</v>
      </c>
      <c r="G6231" t="s">
        <v>194</v>
      </c>
      <c r="H6231" t="s">
        <v>46</v>
      </c>
      <c r="I6231" t="s">
        <v>129</v>
      </c>
      <c r="J6231" t="s">
        <v>130</v>
      </c>
      <c r="K6231" t="s">
        <v>131</v>
      </c>
      <c r="L6231" t="s">
        <v>17973</v>
      </c>
      <c r="M6231" t="s">
        <v>17974</v>
      </c>
      <c r="N6231">
        <v>7.6144444440000001</v>
      </c>
      <c r="O6231">
        <v>0</v>
      </c>
      <c r="P6231">
        <v>3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22.843333000000001</v>
      </c>
      <c r="W6231">
        <v>0</v>
      </c>
      <c r="X6231">
        <v>0</v>
      </c>
      <c r="Y6231">
        <v>0</v>
      </c>
      <c r="Z6231">
        <v>0</v>
      </c>
    </row>
    <row r="6232" spans="1:26" x14ac:dyDescent="0.25">
      <c r="A6232">
        <v>2184355</v>
      </c>
      <c r="B6232">
        <v>1</v>
      </c>
      <c r="C6232" t="s">
        <v>76</v>
      </c>
      <c r="D6232" t="s">
        <v>80</v>
      </c>
      <c r="E6232" t="s">
        <v>143</v>
      </c>
      <c r="F6232" t="s">
        <v>17975</v>
      </c>
      <c r="G6232" t="s">
        <v>366</v>
      </c>
      <c r="H6232" t="s">
        <v>47</v>
      </c>
      <c r="I6232" t="s">
        <v>129</v>
      </c>
      <c r="J6232" t="s">
        <v>130</v>
      </c>
      <c r="K6232" t="s">
        <v>251</v>
      </c>
      <c r="L6232" t="s">
        <v>17973</v>
      </c>
      <c r="M6232" t="s">
        <v>17976</v>
      </c>
      <c r="N6232">
        <v>7.7627777770000002</v>
      </c>
      <c r="O6232">
        <v>3</v>
      </c>
      <c r="P6232">
        <v>934</v>
      </c>
      <c r="Q6232">
        <v>0</v>
      </c>
      <c r="R6232">
        <v>0</v>
      </c>
      <c r="S6232">
        <v>0</v>
      </c>
      <c r="T6232">
        <v>0</v>
      </c>
      <c r="U6232">
        <v>23.288333000000002</v>
      </c>
      <c r="V6232">
        <v>7250.4344440000004</v>
      </c>
      <c r="W6232">
        <v>0</v>
      </c>
      <c r="X6232">
        <v>0</v>
      </c>
      <c r="Y6232">
        <v>0</v>
      </c>
      <c r="Z6232">
        <v>0</v>
      </c>
    </row>
    <row r="6233" spans="1:26" x14ac:dyDescent="0.25">
      <c r="A6233">
        <v>2184312</v>
      </c>
      <c r="B6233">
        <v>1</v>
      </c>
      <c r="C6233" t="s">
        <v>76</v>
      </c>
      <c r="D6233" t="s">
        <v>86</v>
      </c>
      <c r="E6233" t="s">
        <v>126</v>
      </c>
      <c r="F6233" t="s">
        <v>5664</v>
      </c>
      <c r="G6233" t="s">
        <v>418</v>
      </c>
      <c r="H6233" t="s">
        <v>46</v>
      </c>
      <c r="I6233" t="s">
        <v>129</v>
      </c>
      <c r="J6233" t="s">
        <v>130</v>
      </c>
      <c r="K6233" t="s">
        <v>251</v>
      </c>
      <c r="L6233" t="s">
        <v>17977</v>
      </c>
      <c r="M6233" t="s">
        <v>17978</v>
      </c>
      <c r="N6233">
        <v>8.1417555549999996</v>
      </c>
      <c r="O6233">
        <v>0</v>
      </c>
      <c r="P6233">
        <v>189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1538.7918</v>
      </c>
      <c r="W6233">
        <v>0</v>
      </c>
      <c r="X6233">
        <v>0</v>
      </c>
      <c r="Y6233">
        <v>0</v>
      </c>
      <c r="Z6233">
        <v>0</v>
      </c>
    </row>
    <row r="6234" spans="1:26" x14ac:dyDescent="0.25">
      <c r="A6234">
        <v>2184318</v>
      </c>
      <c r="B6234">
        <v>1</v>
      </c>
      <c r="C6234" t="s">
        <v>76</v>
      </c>
      <c r="D6234" t="s">
        <v>81</v>
      </c>
      <c r="E6234" t="s">
        <v>181</v>
      </c>
      <c r="F6234" t="s">
        <v>17979</v>
      </c>
      <c r="G6234" t="s">
        <v>183</v>
      </c>
      <c r="H6234" t="s">
        <v>46</v>
      </c>
      <c r="I6234" t="s">
        <v>129</v>
      </c>
      <c r="J6234" t="s">
        <v>130</v>
      </c>
      <c r="K6234" t="s">
        <v>131</v>
      </c>
      <c r="L6234" t="s">
        <v>17980</v>
      </c>
      <c r="M6234" t="s">
        <v>17981</v>
      </c>
      <c r="N6234">
        <v>1.801666666</v>
      </c>
      <c r="O6234">
        <v>0</v>
      </c>
      <c r="P6234">
        <v>7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12.611667000000001</v>
      </c>
      <c r="W6234">
        <v>0</v>
      </c>
      <c r="X6234">
        <v>0</v>
      </c>
      <c r="Y6234">
        <v>0</v>
      </c>
      <c r="Z6234">
        <v>0</v>
      </c>
    </row>
    <row r="6235" spans="1:26" x14ac:dyDescent="0.25">
      <c r="A6235">
        <v>2184310</v>
      </c>
      <c r="B6235">
        <v>1</v>
      </c>
      <c r="C6235" t="s">
        <v>76</v>
      </c>
      <c r="D6235" t="s">
        <v>99</v>
      </c>
      <c r="E6235" t="s">
        <v>134</v>
      </c>
      <c r="F6235" t="s">
        <v>17982</v>
      </c>
      <c r="G6235" t="s">
        <v>201</v>
      </c>
      <c r="H6235" t="s">
        <v>47</v>
      </c>
      <c r="I6235" t="s">
        <v>283</v>
      </c>
      <c r="J6235" t="s">
        <v>130</v>
      </c>
      <c r="K6235" t="s">
        <v>251</v>
      </c>
      <c r="L6235" t="s">
        <v>17983</v>
      </c>
      <c r="M6235" t="s">
        <v>17984</v>
      </c>
      <c r="N6235">
        <v>2.4166666E-2</v>
      </c>
      <c r="O6235">
        <v>81</v>
      </c>
      <c r="P6235">
        <v>2720</v>
      </c>
      <c r="Q6235">
        <v>0</v>
      </c>
      <c r="R6235">
        <v>0</v>
      </c>
      <c r="S6235">
        <v>0</v>
      </c>
      <c r="T6235">
        <v>0</v>
      </c>
      <c r="U6235">
        <v>1.9575</v>
      </c>
      <c r="V6235">
        <v>65.733332000000004</v>
      </c>
      <c r="W6235">
        <v>0</v>
      </c>
      <c r="X6235">
        <v>0</v>
      </c>
      <c r="Y6235">
        <v>0</v>
      </c>
      <c r="Z6235">
        <v>0</v>
      </c>
    </row>
    <row r="6236" spans="1:26" x14ac:dyDescent="0.25">
      <c r="A6236">
        <v>2184316</v>
      </c>
      <c r="B6236">
        <v>1</v>
      </c>
      <c r="C6236" t="s">
        <v>76</v>
      </c>
      <c r="D6236" t="s">
        <v>104</v>
      </c>
      <c r="E6236" t="s">
        <v>161</v>
      </c>
      <c r="F6236" t="s">
        <v>11294</v>
      </c>
      <c r="G6236" t="s">
        <v>418</v>
      </c>
      <c r="H6236" t="s">
        <v>46</v>
      </c>
      <c r="I6236" t="s">
        <v>129</v>
      </c>
      <c r="J6236" t="s">
        <v>130</v>
      </c>
      <c r="K6236" t="s">
        <v>251</v>
      </c>
      <c r="L6236" t="s">
        <v>17985</v>
      </c>
      <c r="M6236" t="s">
        <v>17986</v>
      </c>
      <c r="N6236">
        <v>7.8374758330000001</v>
      </c>
      <c r="O6236">
        <v>0</v>
      </c>
      <c r="P6236">
        <v>0</v>
      </c>
      <c r="Q6236">
        <v>1</v>
      </c>
      <c r="R6236">
        <v>149</v>
      </c>
      <c r="S6236">
        <v>0</v>
      </c>
      <c r="T6236">
        <v>0</v>
      </c>
      <c r="U6236">
        <v>0</v>
      </c>
      <c r="V6236">
        <v>0</v>
      </c>
      <c r="W6236">
        <v>7.8374759999999997</v>
      </c>
      <c r="X6236">
        <v>1167.783899</v>
      </c>
      <c r="Y6236">
        <v>0</v>
      </c>
      <c r="Z6236">
        <v>0</v>
      </c>
    </row>
    <row r="6237" spans="1:26" x14ac:dyDescent="0.25">
      <c r="A6237">
        <v>2184317</v>
      </c>
      <c r="B6237">
        <v>1</v>
      </c>
      <c r="C6237" t="s">
        <v>76</v>
      </c>
      <c r="D6237" t="s">
        <v>99</v>
      </c>
      <c r="E6237" t="s">
        <v>143</v>
      </c>
      <c r="F6237" t="s">
        <v>17366</v>
      </c>
      <c r="G6237" t="s">
        <v>366</v>
      </c>
      <c r="H6237" t="s">
        <v>47</v>
      </c>
      <c r="I6237" t="s">
        <v>129</v>
      </c>
      <c r="J6237" t="s">
        <v>130</v>
      </c>
      <c r="K6237" t="s">
        <v>251</v>
      </c>
      <c r="L6237" t="s">
        <v>17987</v>
      </c>
      <c r="M6237" t="s">
        <v>17988</v>
      </c>
      <c r="N6237">
        <v>9.0897349999999992</v>
      </c>
      <c r="O6237">
        <v>1</v>
      </c>
      <c r="P6237">
        <v>94</v>
      </c>
      <c r="Q6237">
        <v>0</v>
      </c>
      <c r="R6237">
        <v>0</v>
      </c>
      <c r="S6237">
        <v>0</v>
      </c>
      <c r="T6237">
        <v>0</v>
      </c>
      <c r="U6237">
        <v>9.0897349999999992</v>
      </c>
      <c r="V6237">
        <v>854.43508999999995</v>
      </c>
      <c r="W6237">
        <v>0</v>
      </c>
      <c r="X6237">
        <v>0</v>
      </c>
      <c r="Y6237">
        <v>0</v>
      </c>
      <c r="Z6237">
        <v>0</v>
      </c>
    </row>
    <row r="6238" spans="1:26" x14ac:dyDescent="0.25">
      <c r="A6238">
        <v>2184320</v>
      </c>
      <c r="B6238">
        <v>1</v>
      </c>
      <c r="C6238" t="s">
        <v>76</v>
      </c>
      <c r="D6238" t="s">
        <v>100</v>
      </c>
      <c r="E6238" t="s">
        <v>181</v>
      </c>
      <c r="F6238" t="s">
        <v>17989</v>
      </c>
      <c r="G6238" t="s">
        <v>194</v>
      </c>
      <c r="H6238" t="s">
        <v>46</v>
      </c>
      <c r="I6238" t="s">
        <v>129</v>
      </c>
      <c r="J6238" t="s">
        <v>130</v>
      </c>
      <c r="K6238" t="s">
        <v>131</v>
      </c>
      <c r="L6238" t="s">
        <v>17990</v>
      </c>
      <c r="M6238" t="s">
        <v>17991</v>
      </c>
      <c r="N6238">
        <v>1.4155555550000001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1.415556</v>
      </c>
      <c r="W6238">
        <v>0</v>
      </c>
      <c r="X6238">
        <v>0</v>
      </c>
      <c r="Y6238">
        <v>0</v>
      </c>
      <c r="Z6238">
        <v>0</v>
      </c>
    </row>
    <row r="6239" spans="1:26" x14ac:dyDescent="0.25">
      <c r="A6239">
        <v>2184324</v>
      </c>
      <c r="B6239">
        <v>1</v>
      </c>
      <c r="C6239" t="s">
        <v>77</v>
      </c>
      <c r="D6239" t="s">
        <v>117</v>
      </c>
      <c r="E6239" t="s">
        <v>126</v>
      </c>
      <c r="F6239" t="s">
        <v>17992</v>
      </c>
      <c r="G6239" t="s">
        <v>128</v>
      </c>
      <c r="H6239" t="s">
        <v>46</v>
      </c>
      <c r="I6239" t="s">
        <v>129</v>
      </c>
      <c r="J6239" t="s">
        <v>130</v>
      </c>
      <c r="K6239" t="s">
        <v>131</v>
      </c>
      <c r="L6239" t="s">
        <v>17993</v>
      </c>
      <c r="M6239" t="s">
        <v>17994</v>
      </c>
      <c r="N6239">
        <v>1.7847222220000001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51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91.020832999999996</v>
      </c>
    </row>
    <row r="6240" spans="1:26" x14ac:dyDescent="0.25">
      <c r="A6240">
        <v>2184319</v>
      </c>
      <c r="B6240">
        <v>1</v>
      </c>
      <c r="C6240" t="s">
        <v>76</v>
      </c>
      <c r="D6240" t="s">
        <v>96</v>
      </c>
      <c r="E6240" t="s">
        <v>181</v>
      </c>
      <c r="F6240" t="s">
        <v>17995</v>
      </c>
      <c r="G6240" t="s">
        <v>1384</v>
      </c>
      <c r="H6240" t="s">
        <v>46</v>
      </c>
      <c r="I6240" t="s">
        <v>129</v>
      </c>
      <c r="J6240" t="s">
        <v>130</v>
      </c>
      <c r="K6240" t="s">
        <v>131</v>
      </c>
      <c r="L6240" t="s">
        <v>17996</v>
      </c>
      <c r="M6240" t="s">
        <v>17997</v>
      </c>
      <c r="N6240">
        <v>2.1597222220000001</v>
      </c>
      <c r="O6240">
        <v>0</v>
      </c>
      <c r="P6240">
        <v>1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2.1597219999999999</v>
      </c>
      <c r="W6240">
        <v>0</v>
      </c>
      <c r="X6240">
        <v>0</v>
      </c>
      <c r="Y6240">
        <v>0</v>
      </c>
      <c r="Z6240">
        <v>0</v>
      </c>
    </row>
    <row r="6241" spans="1:26" x14ac:dyDescent="0.25">
      <c r="A6241">
        <v>2184329</v>
      </c>
      <c r="B6241">
        <v>1</v>
      </c>
      <c r="C6241" t="s">
        <v>76</v>
      </c>
      <c r="D6241" t="s">
        <v>78</v>
      </c>
      <c r="E6241" t="s">
        <v>718</v>
      </c>
      <c r="F6241" t="s">
        <v>17998</v>
      </c>
      <c r="G6241" t="s">
        <v>726</v>
      </c>
      <c r="H6241" t="s">
        <v>46</v>
      </c>
      <c r="I6241" t="s">
        <v>129</v>
      </c>
      <c r="J6241" t="s">
        <v>130</v>
      </c>
      <c r="K6241" t="s">
        <v>131</v>
      </c>
      <c r="L6241" t="s">
        <v>17999</v>
      </c>
      <c r="M6241" t="s">
        <v>18000</v>
      </c>
      <c r="N6241">
        <v>0.85611111100000004</v>
      </c>
      <c r="O6241">
        <v>0</v>
      </c>
      <c r="P6241">
        <v>46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39.381110999999997</v>
      </c>
      <c r="W6241">
        <v>0</v>
      </c>
      <c r="X6241">
        <v>0</v>
      </c>
      <c r="Y6241">
        <v>0</v>
      </c>
      <c r="Z6241">
        <v>0</v>
      </c>
    </row>
    <row r="6242" spans="1:26" x14ac:dyDescent="0.25">
      <c r="A6242">
        <v>2184330</v>
      </c>
      <c r="B6242">
        <v>1</v>
      </c>
      <c r="C6242" t="s">
        <v>77</v>
      </c>
      <c r="D6242" t="s">
        <v>116</v>
      </c>
      <c r="E6242" t="s">
        <v>161</v>
      </c>
      <c r="F6242" t="s">
        <v>2382</v>
      </c>
      <c r="G6242" t="s">
        <v>418</v>
      </c>
      <c r="H6242" t="s">
        <v>46</v>
      </c>
      <c r="I6242" t="s">
        <v>129</v>
      </c>
      <c r="J6242" t="s">
        <v>130</v>
      </c>
      <c r="K6242" t="s">
        <v>251</v>
      </c>
      <c r="L6242" t="s">
        <v>18001</v>
      </c>
      <c r="M6242" t="s">
        <v>18002</v>
      </c>
      <c r="N6242">
        <v>7.2483333329999997</v>
      </c>
      <c r="O6242">
        <v>1</v>
      </c>
      <c r="P6242">
        <v>73</v>
      </c>
      <c r="Q6242">
        <v>0</v>
      </c>
      <c r="R6242">
        <v>0</v>
      </c>
      <c r="S6242">
        <v>0</v>
      </c>
      <c r="T6242">
        <v>0</v>
      </c>
      <c r="U6242">
        <v>7.2483329999999997</v>
      </c>
      <c r="V6242">
        <v>529.128333</v>
      </c>
      <c r="W6242">
        <v>0</v>
      </c>
      <c r="X6242">
        <v>0</v>
      </c>
      <c r="Y6242">
        <v>0</v>
      </c>
      <c r="Z6242">
        <v>0</v>
      </c>
    </row>
    <row r="6243" spans="1:26" x14ac:dyDescent="0.25">
      <c r="A6243">
        <v>2184313</v>
      </c>
      <c r="B6243">
        <v>1</v>
      </c>
      <c r="C6243" t="s">
        <v>76</v>
      </c>
      <c r="D6243" t="s">
        <v>97</v>
      </c>
      <c r="E6243" t="s">
        <v>143</v>
      </c>
      <c r="F6243" t="s">
        <v>18003</v>
      </c>
      <c r="G6243" t="s">
        <v>201</v>
      </c>
      <c r="H6243" t="s">
        <v>47</v>
      </c>
      <c r="I6243" t="s">
        <v>129</v>
      </c>
      <c r="J6243" t="s">
        <v>17</v>
      </c>
      <c r="K6243" t="s">
        <v>251</v>
      </c>
      <c r="L6243" t="s">
        <v>18004</v>
      </c>
      <c r="M6243" t="s">
        <v>18005</v>
      </c>
      <c r="N6243">
        <v>0.26111111100000001</v>
      </c>
      <c r="O6243">
        <v>22</v>
      </c>
      <c r="P6243">
        <v>3530</v>
      </c>
      <c r="Q6243">
        <v>0</v>
      </c>
      <c r="R6243">
        <v>0</v>
      </c>
      <c r="S6243">
        <v>0</v>
      </c>
      <c r="T6243">
        <v>0</v>
      </c>
      <c r="U6243">
        <v>5.7444439999999997</v>
      </c>
      <c r="V6243">
        <v>921.72222199999999</v>
      </c>
      <c r="W6243">
        <v>0</v>
      </c>
      <c r="X6243">
        <v>0</v>
      </c>
      <c r="Y6243">
        <v>0</v>
      </c>
      <c r="Z6243">
        <v>0</v>
      </c>
    </row>
    <row r="6244" spans="1:26" x14ac:dyDescent="0.25">
      <c r="A6244">
        <v>2184322</v>
      </c>
      <c r="B6244">
        <v>1</v>
      </c>
      <c r="C6244" t="s">
        <v>77</v>
      </c>
      <c r="D6244" t="s">
        <v>117</v>
      </c>
      <c r="E6244" t="s">
        <v>126</v>
      </c>
      <c r="F6244" t="s">
        <v>18006</v>
      </c>
      <c r="G6244" t="s">
        <v>128</v>
      </c>
      <c r="H6244" t="s">
        <v>46</v>
      </c>
      <c r="I6244" t="s">
        <v>129</v>
      </c>
      <c r="J6244" t="s">
        <v>130</v>
      </c>
      <c r="K6244" t="s">
        <v>131</v>
      </c>
      <c r="L6244" t="s">
        <v>18007</v>
      </c>
      <c r="M6244" t="s">
        <v>18008</v>
      </c>
      <c r="N6244">
        <v>2.8005555549999999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4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11.202222000000001</v>
      </c>
    </row>
    <row r="6245" spans="1:26" x14ac:dyDescent="0.25">
      <c r="A6245">
        <v>2184321</v>
      </c>
      <c r="B6245">
        <v>1</v>
      </c>
      <c r="C6245" t="s">
        <v>77</v>
      </c>
      <c r="D6245" t="s">
        <v>119</v>
      </c>
      <c r="E6245" t="s">
        <v>718</v>
      </c>
      <c r="F6245" t="s">
        <v>18009</v>
      </c>
      <c r="G6245" t="s">
        <v>418</v>
      </c>
      <c r="H6245" t="s">
        <v>46</v>
      </c>
      <c r="I6245" t="s">
        <v>129</v>
      </c>
      <c r="J6245" t="s">
        <v>130</v>
      </c>
      <c r="K6245" t="s">
        <v>251</v>
      </c>
      <c r="L6245" t="s">
        <v>18010</v>
      </c>
      <c r="M6245" t="s">
        <v>18011</v>
      </c>
      <c r="N6245">
        <v>7.7570527770000002</v>
      </c>
      <c r="O6245">
        <v>0</v>
      </c>
      <c r="P6245">
        <v>8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62.056421999999998</v>
      </c>
      <c r="W6245">
        <v>0</v>
      </c>
      <c r="X6245">
        <v>0</v>
      </c>
      <c r="Y6245">
        <v>0</v>
      </c>
      <c r="Z6245">
        <v>0</v>
      </c>
    </row>
    <row r="6246" spans="1:26" x14ac:dyDescent="0.25">
      <c r="A6246">
        <v>2184326</v>
      </c>
      <c r="B6246">
        <v>1</v>
      </c>
      <c r="C6246" t="s">
        <v>76</v>
      </c>
      <c r="D6246" t="s">
        <v>93</v>
      </c>
      <c r="E6246" t="s">
        <v>143</v>
      </c>
      <c r="F6246" t="s">
        <v>18012</v>
      </c>
      <c r="G6246" t="s">
        <v>418</v>
      </c>
      <c r="H6246" t="s">
        <v>47</v>
      </c>
      <c r="I6246" t="s">
        <v>129</v>
      </c>
      <c r="J6246" t="s">
        <v>130</v>
      </c>
      <c r="K6246" t="s">
        <v>251</v>
      </c>
      <c r="L6246" t="s">
        <v>18013</v>
      </c>
      <c r="M6246" t="s">
        <v>18014</v>
      </c>
      <c r="N6246">
        <v>0.77722222200000002</v>
      </c>
      <c r="O6246">
        <v>4</v>
      </c>
      <c r="P6246">
        <v>195</v>
      </c>
      <c r="Q6246">
        <v>0</v>
      </c>
      <c r="R6246">
        <v>0</v>
      </c>
      <c r="S6246">
        <v>0</v>
      </c>
      <c r="T6246">
        <v>0</v>
      </c>
      <c r="U6246">
        <v>3.108889</v>
      </c>
      <c r="V6246">
        <v>151.558333</v>
      </c>
      <c r="W6246">
        <v>0</v>
      </c>
      <c r="X6246">
        <v>0</v>
      </c>
      <c r="Y6246">
        <v>0</v>
      </c>
      <c r="Z6246">
        <v>0</v>
      </c>
    </row>
    <row r="6247" spans="1:26" x14ac:dyDescent="0.25">
      <c r="A6247">
        <v>2184353</v>
      </c>
      <c r="B6247">
        <v>1</v>
      </c>
      <c r="C6247" t="s">
        <v>76</v>
      </c>
      <c r="D6247" t="s">
        <v>92</v>
      </c>
      <c r="E6247" t="s">
        <v>126</v>
      </c>
      <c r="F6247" t="s">
        <v>18015</v>
      </c>
      <c r="G6247" t="s">
        <v>128</v>
      </c>
      <c r="H6247" t="s">
        <v>46</v>
      </c>
      <c r="I6247" t="s">
        <v>129</v>
      </c>
      <c r="J6247" t="s">
        <v>130</v>
      </c>
      <c r="K6247" t="s">
        <v>131</v>
      </c>
      <c r="L6247" t="s">
        <v>18016</v>
      </c>
      <c r="M6247" t="s">
        <v>18017</v>
      </c>
      <c r="N6247">
        <v>4.090833333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10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40.908332999999999</v>
      </c>
    </row>
    <row r="6248" spans="1:26" x14ac:dyDescent="0.25">
      <c r="A6248">
        <v>2184332</v>
      </c>
      <c r="B6248">
        <v>1</v>
      </c>
      <c r="C6248" t="s">
        <v>76</v>
      </c>
      <c r="D6248" t="s">
        <v>98</v>
      </c>
      <c r="E6248" t="s">
        <v>181</v>
      </c>
      <c r="F6248" t="s">
        <v>18018</v>
      </c>
      <c r="G6248" t="s">
        <v>194</v>
      </c>
      <c r="H6248" t="s">
        <v>46</v>
      </c>
      <c r="I6248" t="s">
        <v>129</v>
      </c>
      <c r="J6248" t="s">
        <v>130</v>
      </c>
      <c r="K6248" t="s">
        <v>131</v>
      </c>
      <c r="L6248" t="s">
        <v>18019</v>
      </c>
      <c r="M6248" t="s">
        <v>18020</v>
      </c>
      <c r="N6248">
        <v>1.695277777</v>
      </c>
      <c r="O6248">
        <v>0</v>
      </c>
      <c r="P6248">
        <v>0</v>
      </c>
      <c r="Q6248">
        <v>0</v>
      </c>
      <c r="R6248">
        <v>0</v>
      </c>
      <c r="S6248">
        <v>1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1.6952780000000001</v>
      </c>
      <c r="Z6248">
        <v>0</v>
      </c>
    </row>
    <row r="6249" spans="1:26" x14ac:dyDescent="0.25">
      <c r="A6249">
        <v>2184331</v>
      </c>
      <c r="B6249">
        <v>1</v>
      </c>
      <c r="C6249" t="s">
        <v>76</v>
      </c>
      <c r="D6249" t="s">
        <v>86</v>
      </c>
      <c r="E6249" t="s">
        <v>126</v>
      </c>
      <c r="F6249" t="s">
        <v>3595</v>
      </c>
      <c r="G6249" t="s">
        <v>418</v>
      </c>
      <c r="H6249" t="s">
        <v>46</v>
      </c>
      <c r="I6249" t="s">
        <v>129</v>
      </c>
      <c r="J6249" t="s">
        <v>130</v>
      </c>
      <c r="K6249" t="s">
        <v>251</v>
      </c>
      <c r="L6249" t="s">
        <v>18021</v>
      </c>
      <c r="M6249" t="s">
        <v>18022</v>
      </c>
      <c r="N6249">
        <v>8.463029444</v>
      </c>
      <c r="O6249">
        <v>0</v>
      </c>
      <c r="P6249">
        <v>179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1514.8822700000001</v>
      </c>
      <c r="W6249">
        <v>0</v>
      </c>
      <c r="X6249">
        <v>0</v>
      </c>
      <c r="Y6249">
        <v>0</v>
      </c>
      <c r="Z6249">
        <v>0</v>
      </c>
    </row>
    <row r="6250" spans="1:26" x14ac:dyDescent="0.25">
      <c r="A6250">
        <v>2184334</v>
      </c>
      <c r="B6250">
        <v>1</v>
      </c>
      <c r="C6250" t="s">
        <v>77</v>
      </c>
      <c r="D6250" t="s">
        <v>114</v>
      </c>
      <c r="E6250" t="s">
        <v>126</v>
      </c>
      <c r="F6250" t="s">
        <v>18023</v>
      </c>
      <c r="G6250" t="s">
        <v>671</v>
      </c>
      <c r="H6250" t="s">
        <v>46</v>
      </c>
      <c r="I6250" t="s">
        <v>129</v>
      </c>
      <c r="J6250" t="s">
        <v>130</v>
      </c>
      <c r="K6250" t="s">
        <v>131</v>
      </c>
      <c r="L6250" t="s">
        <v>18024</v>
      </c>
      <c r="M6250" t="s">
        <v>18025</v>
      </c>
      <c r="N6250">
        <v>1.7494444440000001</v>
      </c>
      <c r="O6250">
        <v>0</v>
      </c>
      <c r="P6250">
        <v>25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43.736111000000001</v>
      </c>
      <c r="W6250">
        <v>0</v>
      </c>
      <c r="X6250">
        <v>0</v>
      </c>
      <c r="Y6250">
        <v>0</v>
      </c>
      <c r="Z6250">
        <v>0</v>
      </c>
    </row>
    <row r="6251" spans="1:26" x14ac:dyDescent="0.25">
      <c r="A6251">
        <v>2184336</v>
      </c>
      <c r="B6251">
        <v>1</v>
      </c>
      <c r="C6251" t="s">
        <v>76</v>
      </c>
      <c r="D6251" t="s">
        <v>103</v>
      </c>
      <c r="E6251" t="s">
        <v>181</v>
      </c>
      <c r="F6251" t="s">
        <v>18026</v>
      </c>
      <c r="G6251" t="s">
        <v>194</v>
      </c>
      <c r="H6251" t="s">
        <v>46</v>
      </c>
      <c r="I6251" t="s">
        <v>129</v>
      </c>
      <c r="J6251" t="s">
        <v>130</v>
      </c>
      <c r="K6251" t="s">
        <v>131</v>
      </c>
      <c r="L6251" t="s">
        <v>18027</v>
      </c>
      <c r="M6251" t="s">
        <v>18028</v>
      </c>
      <c r="N6251">
        <v>1.3036111109999999</v>
      </c>
      <c r="O6251">
        <v>0</v>
      </c>
      <c r="P6251">
        <v>0</v>
      </c>
      <c r="Q6251">
        <v>0</v>
      </c>
      <c r="R6251">
        <v>1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1.3036110000000001</v>
      </c>
      <c r="Y6251">
        <v>0</v>
      </c>
      <c r="Z6251">
        <v>0</v>
      </c>
    </row>
    <row r="6252" spans="1:26" x14ac:dyDescent="0.25">
      <c r="A6252">
        <v>2184335</v>
      </c>
      <c r="B6252">
        <v>1</v>
      </c>
      <c r="C6252" t="s">
        <v>76</v>
      </c>
      <c r="D6252" t="s">
        <v>96</v>
      </c>
      <c r="E6252" t="s">
        <v>126</v>
      </c>
      <c r="F6252" t="s">
        <v>18029</v>
      </c>
      <c r="G6252" t="s">
        <v>140</v>
      </c>
      <c r="H6252" t="s">
        <v>46</v>
      </c>
      <c r="I6252" t="s">
        <v>129</v>
      </c>
      <c r="J6252" t="s">
        <v>130</v>
      </c>
      <c r="K6252" t="s">
        <v>131</v>
      </c>
      <c r="L6252" t="s">
        <v>18030</v>
      </c>
      <c r="M6252" t="s">
        <v>18031</v>
      </c>
      <c r="N6252">
        <v>1.313055555</v>
      </c>
      <c r="O6252">
        <v>0</v>
      </c>
      <c r="P6252">
        <v>9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11.817500000000001</v>
      </c>
      <c r="W6252">
        <v>0</v>
      </c>
      <c r="X6252">
        <v>0</v>
      </c>
      <c r="Y6252">
        <v>0</v>
      </c>
      <c r="Z6252">
        <v>0</v>
      </c>
    </row>
    <row r="6253" spans="1:26" x14ac:dyDescent="0.25">
      <c r="A6253">
        <v>2184347</v>
      </c>
      <c r="B6253">
        <v>1</v>
      </c>
      <c r="C6253" t="s">
        <v>76</v>
      </c>
      <c r="D6253" t="s">
        <v>92</v>
      </c>
      <c r="E6253" t="s">
        <v>181</v>
      </c>
      <c r="F6253" t="s">
        <v>11297</v>
      </c>
      <c r="G6253" t="s">
        <v>194</v>
      </c>
      <c r="H6253" t="s">
        <v>46</v>
      </c>
      <c r="I6253" t="s">
        <v>129</v>
      </c>
      <c r="J6253" t="s">
        <v>130</v>
      </c>
      <c r="K6253" t="s">
        <v>131</v>
      </c>
      <c r="L6253" t="s">
        <v>18032</v>
      </c>
      <c r="M6253" t="s">
        <v>18033</v>
      </c>
      <c r="N6253">
        <v>7.5763888880000003</v>
      </c>
      <c r="O6253">
        <v>0</v>
      </c>
      <c r="P6253">
        <v>0</v>
      </c>
      <c r="Q6253">
        <v>0</v>
      </c>
      <c r="R6253">
        <v>2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15.152778</v>
      </c>
      <c r="Y6253">
        <v>0</v>
      </c>
      <c r="Z6253">
        <v>0</v>
      </c>
    </row>
    <row r="6254" spans="1:26" x14ac:dyDescent="0.25">
      <c r="A6254">
        <v>2184340</v>
      </c>
      <c r="B6254">
        <v>1</v>
      </c>
      <c r="C6254" t="s">
        <v>76</v>
      </c>
      <c r="D6254" t="s">
        <v>92</v>
      </c>
      <c r="E6254" t="s">
        <v>181</v>
      </c>
      <c r="F6254" t="s">
        <v>18034</v>
      </c>
      <c r="G6254" t="s">
        <v>163</v>
      </c>
      <c r="H6254" t="s">
        <v>46</v>
      </c>
      <c r="I6254" t="s">
        <v>129</v>
      </c>
      <c r="J6254" t="s">
        <v>130</v>
      </c>
      <c r="K6254" t="s">
        <v>131</v>
      </c>
      <c r="L6254" t="s">
        <v>18035</v>
      </c>
      <c r="M6254" t="s">
        <v>18036</v>
      </c>
      <c r="N6254">
        <v>1.6491666659999999</v>
      </c>
      <c r="O6254">
        <v>0</v>
      </c>
      <c r="P6254">
        <v>0</v>
      </c>
      <c r="Q6254">
        <v>0</v>
      </c>
      <c r="R6254">
        <v>1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1.649167</v>
      </c>
      <c r="Y6254">
        <v>0</v>
      </c>
      <c r="Z6254">
        <v>0</v>
      </c>
    </row>
    <row r="6255" spans="1:26" x14ac:dyDescent="0.25">
      <c r="A6255">
        <v>2184337</v>
      </c>
      <c r="B6255">
        <v>1</v>
      </c>
      <c r="C6255" t="s">
        <v>77</v>
      </c>
      <c r="D6255" t="s">
        <v>118</v>
      </c>
      <c r="E6255" t="s">
        <v>134</v>
      </c>
      <c r="F6255" t="s">
        <v>18037</v>
      </c>
      <c r="G6255" t="s">
        <v>418</v>
      </c>
      <c r="H6255" t="s">
        <v>47</v>
      </c>
      <c r="I6255" t="s">
        <v>129</v>
      </c>
      <c r="J6255" t="s">
        <v>130</v>
      </c>
      <c r="K6255" t="s">
        <v>251</v>
      </c>
      <c r="L6255" t="s">
        <v>18038</v>
      </c>
      <c r="M6255" t="s">
        <v>18039</v>
      </c>
      <c r="N6255">
        <v>4.3435961110000001</v>
      </c>
      <c r="O6255">
        <v>5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21.717981000000002</v>
      </c>
      <c r="V6255">
        <v>0</v>
      </c>
      <c r="W6255">
        <v>0</v>
      </c>
      <c r="X6255">
        <v>0</v>
      </c>
      <c r="Y6255">
        <v>0</v>
      </c>
      <c r="Z6255">
        <v>0</v>
      </c>
    </row>
    <row r="6256" spans="1:26" x14ac:dyDescent="0.25">
      <c r="A6256">
        <v>2184344</v>
      </c>
      <c r="B6256">
        <v>1</v>
      </c>
      <c r="C6256" t="s">
        <v>77</v>
      </c>
      <c r="D6256" t="s">
        <v>124</v>
      </c>
      <c r="E6256" t="s">
        <v>181</v>
      </c>
      <c r="F6256" t="s">
        <v>18040</v>
      </c>
      <c r="G6256" t="s">
        <v>287</v>
      </c>
      <c r="H6256" t="s">
        <v>46</v>
      </c>
      <c r="I6256" t="s">
        <v>129</v>
      </c>
      <c r="J6256" t="s">
        <v>130</v>
      </c>
      <c r="K6256" t="s">
        <v>131</v>
      </c>
      <c r="L6256" t="s">
        <v>18041</v>
      </c>
      <c r="M6256" t="s">
        <v>18042</v>
      </c>
      <c r="N6256">
        <v>0.79611111099999998</v>
      </c>
      <c r="O6256">
        <v>0</v>
      </c>
      <c r="P6256">
        <v>6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4.7766669999999998</v>
      </c>
      <c r="W6256">
        <v>0</v>
      </c>
      <c r="X6256">
        <v>0</v>
      </c>
      <c r="Y6256">
        <v>0</v>
      </c>
      <c r="Z6256">
        <v>0</v>
      </c>
    </row>
    <row r="6257" spans="1:26" x14ac:dyDescent="0.25">
      <c r="A6257">
        <v>2184346</v>
      </c>
      <c r="B6257">
        <v>1</v>
      </c>
      <c r="C6257" t="s">
        <v>76</v>
      </c>
      <c r="D6257" t="s">
        <v>96</v>
      </c>
      <c r="E6257" t="s">
        <v>181</v>
      </c>
      <c r="F6257" t="s">
        <v>18043</v>
      </c>
      <c r="G6257" t="s">
        <v>183</v>
      </c>
      <c r="H6257" t="s">
        <v>46</v>
      </c>
      <c r="I6257" t="s">
        <v>129</v>
      </c>
      <c r="J6257" t="s">
        <v>130</v>
      </c>
      <c r="K6257" t="s">
        <v>131</v>
      </c>
      <c r="L6257" t="s">
        <v>18044</v>
      </c>
      <c r="M6257" t="s">
        <v>18045</v>
      </c>
      <c r="N6257">
        <v>3.5786111109999998</v>
      </c>
      <c r="O6257">
        <v>0</v>
      </c>
      <c r="P6257">
        <v>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3.578611</v>
      </c>
      <c r="W6257">
        <v>0</v>
      </c>
      <c r="X6257">
        <v>0</v>
      </c>
      <c r="Y6257">
        <v>0</v>
      </c>
      <c r="Z6257">
        <v>0</v>
      </c>
    </row>
    <row r="6258" spans="1:26" x14ac:dyDescent="0.25">
      <c r="A6258">
        <v>2184341</v>
      </c>
      <c r="B6258">
        <v>1</v>
      </c>
      <c r="C6258" t="s">
        <v>76</v>
      </c>
      <c r="D6258" t="s">
        <v>99</v>
      </c>
      <c r="E6258" t="s">
        <v>143</v>
      </c>
      <c r="F6258" t="s">
        <v>18046</v>
      </c>
      <c r="G6258" t="s">
        <v>136</v>
      </c>
      <c r="H6258" t="s">
        <v>47</v>
      </c>
      <c r="I6258" t="s">
        <v>283</v>
      </c>
      <c r="J6258" t="s">
        <v>130</v>
      </c>
      <c r="K6258" t="s">
        <v>131</v>
      </c>
      <c r="L6258" t="s">
        <v>18047</v>
      </c>
      <c r="M6258" t="s">
        <v>18048</v>
      </c>
      <c r="N6258">
        <v>3.6111111000000001E-2</v>
      </c>
      <c r="O6258">
        <v>8</v>
      </c>
      <c r="P6258">
        <v>691</v>
      </c>
      <c r="Q6258">
        <v>0</v>
      </c>
      <c r="R6258">
        <v>0</v>
      </c>
      <c r="S6258">
        <v>0</v>
      </c>
      <c r="T6258">
        <v>0</v>
      </c>
      <c r="U6258">
        <v>0.28888900000000001</v>
      </c>
      <c r="V6258">
        <v>24.952777999999999</v>
      </c>
      <c r="W6258">
        <v>0</v>
      </c>
      <c r="X6258">
        <v>0</v>
      </c>
      <c r="Y6258">
        <v>0</v>
      </c>
      <c r="Z6258">
        <v>0</v>
      </c>
    </row>
    <row r="6259" spans="1:26" x14ac:dyDescent="0.25">
      <c r="A6259">
        <v>2184351</v>
      </c>
      <c r="B6259">
        <v>1</v>
      </c>
      <c r="C6259" t="s">
        <v>76</v>
      </c>
      <c r="D6259" t="s">
        <v>95</v>
      </c>
      <c r="E6259" t="s">
        <v>181</v>
      </c>
      <c r="F6259" t="s">
        <v>18049</v>
      </c>
      <c r="G6259" t="s">
        <v>183</v>
      </c>
      <c r="H6259" t="s">
        <v>46</v>
      </c>
      <c r="I6259" t="s">
        <v>129</v>
      </c>
      <c r="J6259" t="s">
        <v>130</v>
      </c>
      <c r="K6259" t="s">
        <v>131</v>
      </c>
      <c r="L6259" t="s">
        <v>18050</v>
      </c>
      <c r="M6259" t="s">
        <v>18051</v>
      </c>
      <c r="N6259">
        <v>5.2008333330000003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1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5.2008330000000003</v>
      </c>
    </row>
    <row r="6260" spans="1:26" x14ac:dyDescent="0.25">
      <c r="A6260">
        <v>2184345</v>
      </c>
      <c r="B6260">
        <v>1</v>
      </c>
      <c r="C6260" t="s">
        <v>77</v>
      </c>
      <c r="D6260" t="s">
        <v>109</v>
      </c>
      <c r="E6260" t="s">
        <v>186</v>
      </c>
      <c r="F6260" t="s">
        <v>6695</v>
      </c>
      <c r="G6260" t="s">
        <v>136</v>
      </c>
      <c r="H6260" t="s">
        <v>47</v>
      </c>
      <c r="I6260" t="s">
        <v>283</v>
      </c>
      <c r="J6260" t="s">
        <v>130</v>
      </c>
      <c r="K6260" t="s">
        <v>131</v>
      </c>
      <c r="L6260" t="s">
        <v>18052</v>
      </c>
      <c r="M6260" t="s">
        <v>18053</v>
      </c>
      <c r="N6260">
        <v>8.3333330000000001E-3</v>
      </c>
      <c r="O6260">
        <v>0</v>
      </c>
      <c r="P6260">
        <v>3</v>
      </c>
      <c r="Q6260">
        <v>16</v>
      </c>
      <c r="R6260">
        <v>752</v>
      </c>
      <c r="S6260">
        <v>23</v>
      </c>
      <c r="T6260">
        <v>1029</v>
      </c>
      <c r="U6260">
        <v>0</v>
      </c>
      <c r="V6260">
        <v>2.5000000000000001E-2</v>
      </c>
      <c r="W6260">
        <v>0.13333300000000001</v>
      </c>
      <c r="X6260">
        <v>6.2666659999999998</v>
      </c>
      <c r="Y6260">
        <v>0.191667</v>
      </c>
      <c r="Z6260">
        <v>8.5749999999999993</v>
      </c>
    </row>
    <row r="6261" spans="1:26" x14ac:dyDescent="0.25">
      <c r="A6261">
        <v>2184348</v>
      </c>
      <c r="B6261">
        <v>1</v>
      </c>
      <c r="C6261" t="s">
        <v>76</v>
      </c>
      <c r="D6261" t="s">
        <v>81</v>
      </c>
      <c r="E6261" t="s">
        <v>181</v>
      </c>
      <c r="F6261" t="s">
        <v>18054</v>
      </c>
      <c r="G6261" t="s">
        <v>183</v>
      </c>
      <c r="H6261" t="s">
        <v>46</v>
      </c>
      <c r="I6261" t="s">
        <v>129</v>
      </c>
      <c r="J6261" t="s">
        <v>130</v>
      </c>
      <c r="K6261" t="s">
        <v>131</v>
      </c>
      <c r="L6261" t="s">
        <v>18055</v>
      </c>
      <c r="M6261" t="s">
        <v>18056</v>
      </c>
      <c r="N6261">
        <v>2.5647222219999999</v>
      </c>
      <c r="O6261">
        <v>0</v>
      </c>
      <c r="P6261">
        <v>10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25.647221999999999</v>
      </c>
      <c r="W6261">
        <v>0</v>
      </c>
      <c r="X6261">
        <v>0</v>
      </c>
      <c r="Y6261">
        <v>0</v>
      </c>
      <c r="Z6261">
        <v>0</v>
      </c>
    </row>
    <row r="6262" spans="1:26" x14ac:dyDescent="0.25">
      <c r="A6262">
        <v>2184349</v>
      </c>
      <c r="B6262">
        <v>1</v>
      </c>
      <c r="C6262" t="s">
        <v>77</v>
      </c>
      <c r="D6262" t="s">
        <v>123</v>
      </c>
      <c r="E6262" t="s">
        <v>143</v>
      </c>
      <c r="F6262" t="s">
        <v>18057</v>
      </c>
      <c r="G6262" t="s">
        <v>418</v>
      </c>
      <c r="H6262" t="s">
        <v>47</v>
      </c>
      <c r="I6262" t="s">
        <v>129</v>
      </c>
      <c r="J6262" t="s">
        <v>130</v>
      </c>
      <c r="K6262" t="s">
        <v>251</v>
      </c>
      <c r="L6262" t="s">
        <v>18058</v>
      </c>
      <c r="M6262" t="s">
        <v>18059</v>
      </c>
      <c r="N6262">
        <v>1.5093230550000001</v>
      </c>
      <c r="O6262">
        <v>2</v>
      </c>
      <c r="P6262">
        <v>1</v>
      </c>
      <c r="Q6262">
        <v>0</v>
      </c>
      <c r="R6262">
        <v>0</v>
      </c>
      <c r="S6262">
        <v>0</v>
      </c>
      <c r="T6262">
        <v>0</v>
      </c>
      <c r="U6262">
        <v>3.0186459999999999</v>
      </c>
      <c r="V6262">
        <v>1.509323</v>
      </c>
      <c r="W6262">
        <v>0</v>
      </c>
      <c r="X6262">
        <v>0</v>
      </c>
      <c r="Y6262">
        <v>0</v>
      </c>
      <c r="Z6262">
        <v>0</v>
      </c>
    </row>
    <row r="6263" spans="1:26" x14ac:dyDescent="0.25">
      <c r="A6263">
        <v>2184359</v>
      </c>
      <c r="B6263">
        <v>1</v>
      </c>
      <c r="C6263" t="s">
        <v>76</v>
      </c>
      <c r="D6263" t="s">
        <v>94</v>
      </c>
      <c r="E6263" t="s">
        <v>181</v>
      </c>
      <c r="F6263" t="s">
        <v>18060</v>
      </c>
      <c r="G6263" t="s">
        <v>194</v>
      </c>
      <c r="H6263" t="s">
        <v>46</v>
      </c>
      <c r="I6263" t="s">
        <v>129</v>
      </c>
      <c r="J6263" t="s">
        <v>130</v>
      </c>
      <c r="K6263" t="s">
        <v>131</v>
      </c>
      <c r="L6263" t="s">
        <v>18061</v>
      </c>
      <c r="M6263" t="s">
        <v>18062</v>
      </c>
      <c r="N6263">
        <v>3.2572222219999998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2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6.5144440000000001</v>
      </c>
    </row>
    <row r="6264" spans="1:26" x14ac:dyDescent="0.25">
      <c r="A6264">
        <v>2184356</v>
      </c>
      <c r="B6264">
        <v>1</v>
      </c>
      <c r="C6264" t="s">
        <v>76</v>
      </c>
      <c r="D6264" t="s">
        <v>82</v>
      </c>
      <c r="E6264" t="s">
        <v>143</v>
      </c>
      <c r="F6264" t="s">
        <v>18063</v>
      </c>
      <c r="G6264" t="s">
        <v>366</v>
      </c>
      <c r="H6264" t="s">
        <v>47</v>
      </c>
      <c r="I6264" t="s">
        <v>129</v>
      </c>
      <c r="J6264" t="s">
        <v>130</v>
      </c>
      <c r="K6264" t="s">
        <v>251</v>
      </c>
      <c r="L6264" t="s">
        <v>18064</v>
      </c>
      <c r="M6264" t="s">
        <v>18065</v>
      </c>
      <c r="N6264">
        <v>1.0436111109999999</v>
      </c>
      <c r="O6264">
        <v>1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1.0436110000000001</v>
      </c>
      <c r="V6264">
        <v>0</v>
      </c>
      <c r="W6264">
        <v>0</v>
      </c>
      <c r="X6264">
        <v>0</v>
      </c>
      <c r="Y6264">
        <v>0</v>
      </c>
      <c r="Z6264">
        <v>0</v>
      </c>
    </row>
    <row r="6265" spans="1:26" x14ac:dyDescent="0.25">
      <c r="A6265">
        <v>2184370</v>
      </c>
      <c r="B6265">
        <v>1</v>
      </c>
      <c r="C6265" t="s">
        <v>76</v>
      </c>
      <c r="D6265" t="s">
        <v>86</v>
      </c>
      <c r="E6265" t="s">
        <v>161</v>
      </c>
      <c r="F6265" t="s">
        <v>18066</v>
      </c>
      <c r="G6265" t="s">
        <v>163</v>
      </c>
      <c r="H6265" t="s">
        <v>46</v>
      </c>
      <c r="I6265" t="s">
        <v>129</v>
      </c>
      <c r="J6265" t="s">
        <v>130</v>
      </c>
      <c r="K6265" t="s">
        <v>131</v>
      </c>
      <c r="L6265" t="s">
        <v>18067</v>
      </c>
      <c r="M6265" t="s">
        <v>18068</v>
      </c>
      <c r="N6265">
        <v>1.153611111</v>
      </c>
      <c r="O6265">
        <v>1</v>
      </c>
      <c r="P6265">
        <v>335</v>
      </c>
      <c r="Q6265">
        <v>0</v>
      </c>
      <c r="R6265">
        <v>0</v>
      </c>
      <c r="S6265">
        <v>0</v>
      </c>
      <c r="T6265">
        <v>0</v>
      </c>
      <c r="U6265">
        <v>1.1536109999999999</v>
      </c>
      <c r="V6265">
        <v>386.459722</v>
      </c>
      <c r="W6265">
        <v>0</v>
      </c>
      <c r="X6265">
        <v>0</v>
      </c>
      <c r="Y6265">
        <v>0</v>
      </c>
      <c r="Z6265">
        <v>0</v>
      </c>
    </row>
    <row r="6266" spans="1:26" x14ac:dyDescent="0.25">
      <c r="A6266">
        <v>2184363</v>
      </c>
      <c r="B6266">
        <v>1</v>
      </c>
      <c r="C6266" t="s">
        <v>76</v>
      </c>
      <c r="D6266" t="s">
        <v>86</v>
      </c>
      <c r="E6266" t="s">
        <v>181</v>
      </c>
      <c r="F6266" t="s">
        <v>18069</v>
      </c>
      <c r="G6266" t="s">
        <v>287</v>
      </c>
      <c r="H6266" t="s">
        <v>46</v>
      </c>
      <c r="I6266" t="s">
        <v>129</v>
      </c>
      <c r="J6266" t="s">
        <v>130</v>
      </c>
      <c r="K6266" t="s">
        <v>131</v>
      </c>
      <c r="L6266" t="s">
        <v>18070</v>
      </c>
      <c r="M6266" t="s">
        <v>18071</v>
      </c>
      <c r="N6266">
        <v>2.5652777769999999</v>
      </c>
      <c r="O6266">
        <v>0</v>
      </c>
      <c r="P6266">
        <v>3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7.6958330000000004</v>
      </c>
      <c r="W6266">
        <v>0</v>
      </c>
      <c r="X6266">
        <v>0</v>
      </c>
      <c r="Y6266">
        <v>0</v>
      </c>
      <c r="Z6266">
        <v>0</v>
      </c>
    </row>
    <row r="6267" spans="1:26" x14ac:dyDescent="0.25">
      <c r="A6267">
        <v>2184357</v>
      </c>
      <c r="B6267">
        <v>1</v>
      </c>
      <c r="C6267" t="s">
        <v>76</v>
      </c>
      <c r="D6267" t="s">
        <v>81</v>
      </c>
      <c r="E6267" t="s">
        <v>181</v>
      </c>
      <c r="F6267" t="s">
        <v>18072</v>
      </c>
      <c r="G6267" t="s">
        <v>183</v>
      </c>
      <c r="H6267" t="s">
        <v>46</v>
      </c>
      <c r="I6267" t="s">
        <v>129</v>
      </c>
      <c r="J6267" t="s">
        <v>130</v>
      </c>
      <c r="K6267" t="s">
        <v>131</v>
      </c>
      <c r="L6267" t="s">
        <v>18073</v>
      </c>
      <c r="M6267" t="s">
        <v>18074</v>
      </c>
      <c r="N6267">
        <v>2.9424999999999999</v>
      </c>
      <c r="O6267">
        <v>0</v>
      </c>
      <c r="P6267">
        <v>1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2.9424999999999999</v>
      </c>
      <c r="W6267">
        <v>0</v>
      </c>
      <c r="X6267">
        <v>0</v>
      </c>
      <c r="Y6267">
        <v>0</v>
      </c>
      <c r="Z6267">
        <v>0</v>
      </c>
    </row>
    <row r="6268" spans="1:26" x14ac:dyDescent="0.25">
      <c r="A6268">
        <v>2184365</v>
      </c>
      <c r="B6268">
        <v>1</v>
      </c>
      <c r="C6268" t="s">
        <v>77</v>
      </c>
      <c r="D6268" t="s">
        <v>109</v>
      </c>
      <c r="E6268" t="s">
        <v>126</v>
      </c>
      <c r="F6268" t="s">
        <v>18075</v>
      </c>
      <c r="G6268" t="s">
        <v>128</v>
      </c>
      <c r="H6268" t="s">
        <v>46</v>
      </c>
      <c r="I6268" t="s">
        <v>129</v>
      </c>
      <c r="J6268" t="s">
        <v>130</v>
      </c>
      <c r="K6268" t="s">
        <v>131</v>
      </c>
      <c r="L6268" t="s">
        <v>18076</v>
      </c>
      <c r="M6268" t="s">
        <v>18077</v>
      </c>
      <c r="N6268">
        <v>4.176111111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11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45.937221999999998</v>
      </c>
    </row>
    <row r="6269" spans="1:26" x14ac:dyDescent="0.25">
      <c r="A6269">
        <v>2184362</v>
      </c>
      <c r="B6269">
        <v>1</v>
      </c>
      <c r="C6269" t="s">
        <v>76</v>
      </c>
      <c r="D6269" t="s">
        <v>81</v>
      </c>
      <c r="E6269" t="s">
        <v>126</v>
      </c>
      <c r="F6269" t="s">
        <v>18078</v>
      </c>
      <c r="G6269" t="s">
        <v>418</v>
      </c>
      <c r="H6269" t="s">
        <v>46</v>
      </c>
      <c r="I6269" t="s">
        <v>129</v>
      </c>
      <c r="J6269" t="s">
        <v>130</v>
      </c>
      <c r="K6269" t="s">
        <v>251</v>
      </c>
      <c r="L6269" t="s">
        <v>18079</v>
      </c>
      <c r="M6269" t="s">
        <v>18080</v>
      </c>
      <c r="N6269">
        <v>3.5085111109999998</v>
      </c>
      <c r="O6269">
        <v>0</v>
      </c>
      <c r="P6269">
        <v>130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456.10644400000001</v>
      </c>
      <c r="W6269">
        <v>0</v>
      </c>
      <c r="X6269">
        <v>0</v>
      </c>
      <c r="Y6269">
        <v>0</v>
      </c>
      <c r="Z6269">
        <v>0</v>
      </c>
    </row>
    <row r="6270" spans="1:26" x14ac:dyDescent="0.25">
      <c r="A6270">
        <v>2184372</v>
      </c>
      <c r="B6270">
        <v>1</v>
      </c>
      <c r="C6270" t="s">
        <v>77</v>
      </c>
      <c r="D6270" t="s">
        <v>123</v>
      </c>
      <c r="E6270" t="s">
        <v>134</v>
      </c>
      <c r="F6270" t="s">
        <v>12717</v>
      </c>
      <c r="G6270" t="s">
        <v>136</v>
      </c>
      <c r="H6270" t="s">
        <v>47</v>
      </c>
      <c r="I6270" t="s">
        <v>129</v>
      </c>
      <c r="J6270" t="s">
        <v>130</v>
      </c>
      <c r="K6270" t="s">
        <v>131</v>
      </c>
      <c r="L6270" t="s">
        <v>18081</v>
      </c>
      <c r="M6270" t="s">
        <v>18082</v>
      </c>
      <c r="N6270">
        <v>1.7127777769999999</v>
      </c>
      <c r="O6270">
        <v>36</v>
      </c>
      <c r="P6270">
        <v>892</v>
      </c>
      <c r="Q6270">
        <v>0</v>
      </c>
      <c r="R6270">
        <v>0</v>
      </c>
      <c r="S6270">
        <v>0</v>
      </c>
      <c r="T6270">
        <v>0</v>
      </c>
      <c r="U6270">
        <v>61.66</v>
      </c>
      <c r="V6270">
        <v>1527.797777</v>
      </c>
      <c r="W6270">
        <v>0</v>
      </c>
      <c r="X6270">
        <v>0</v>
      </c>
      <c r="Y6270">
        <v>0</v>
      </c>
      <c r="Z6270">
        <v>0</v>
      </c>
    </row>
    <row r="6271" spans="1:26" x14ac:dyDescent="0.25">
      <c r="A6271">
        <v>2184364</v>
      </c>
      <c r="B6271">
        <v>1</v>
      </c>
      <c r="C6271" t="s">
        <v>76</v>
      </c>
      <c r="D6271" t="s">
        <v>95</v>
      </c>
      <c r="E6271" t="s">
        <v>126</v>
      </c>
      <c r="F6271" t="s">
        <v>12415</v>
      </c>
      <c r="G6271" t="s">
        <v>671</v>
      </c>
      <c r="H6271" t="s">
        <v>46</v>
      </c>
      <c r="I6271" t="s">
        <v>129</v>
      </c>
      <c r="J6271" t="s">
        <v>130</v>
      </c>
      <c r="K6271" t="s">
        <v>131</v>
      </c>
      <c r="L6271" t="s">
        <v>18083</v>
      </c>
      <c r="M6271" t="s">
        <v>18084</v>
      </c>
      <c r="N6271">
        <v>1.421944444</v>
      </c>
      <c r="O6271">
        <v>0</v>
      </c>
      <c r="P6271">
        <v>0</v>
      </c>
      <c r="Q6271">
        <v>0</v>
      </c>
      <c r="R6271">
        <v>65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92.426389</v>
      </c>
      <c r="Y6271">
        <v>0</v>
      </c>
      <c r="Z6271">
        <v>0</v>
      </c>
    </row>
    <row r="6272" spans="1:26" x14ac:dyDescent="0.25">
      <c r="A6272">
        <v>2184375</v>
      </c>
      <c r="B6272">
        <v>1</v>
      </c>
      <c r="C6272" t="s">
        <v>77</v>
      </c>
      <c r="D6272" t="s">
        <v>123</v>
      </c>
      <c r="E6272" t="s">
        <v>134</v>
      </c>
      <c r="F6272" t="s">
        <v>5866</v>
      </c>
      <c r="G6272" t="s">
        <v>136</v>
      </c>
      <c r="H6272" t="s">
        <v>47</v>
      </c>
      <c r="I6272" t="s">
        <v>129</v>
      </c>
      <c r="J6272" t="s">
        <v>130</v>
      </c>
      <c r="K6272" t="s">
        <v>131</v>
      </c>
      <c r="L6272" t="s">
        <v>18085</v>
      </c>
      <c r="M6272" t="s">
        <v>18086</v>
      </c>
      <c r="N6272">
        <v>2.0227777769999999</v>
      </c>
      <c r="O6272">
        <v>4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8.0911109999999997</v>
      </c>
      <c r="V6272">
        <v>0</v>
      </c>
      <c r="W6272">
        <v>0</v>
      </c>
      <c r="X6272">
        <v>0</v>
      </c>
      <c r="Y6272">
        <v>0</v>
      </c>
      <c r="Z6272">
        <v>0</v>
      </c>
    </row>
    <row r="6273" spans="1:26" x14ac:dyDescent="0.25">
      <c r="A6273">
        <v>2184380</v>
      </c>
      <c r="B6273">
        <v>1</v>
      </c>
      <c r="C6273" t="s">
        <v>76</v>
      </c>
      <c r="D6273" t="s">
        <v>97</v>
      </c>
      <c r="E6273" t="s">
        <v>181</v>
      </c>
      <c r="F6273" t="s">
        <v>18087</v>
      </c>
      <c r="G6273" t="s">
        <v>183</v>
      </c>
      <c r="H6273" t="s">
        <v>46</v>
      </c>
      <c r="I6273" t="s">
        <v>129</v>
      </c>
      <c r="J6273" t="s">
        <v>130</v>
      </c>
      <c r="K6273" t="s">
        <v>131</v>
      </c>
      <c r="L6273" t="s">
        <v>18088</v>
      </c>
      <c r="M6273" t="s">
        <v>18089</v>
      </c>
      <c r="N6273">
        <v>5.1508333329999996</v>
      </c>
      <c r="O6273">
        <v>0</v>
      </c>
      <c r="P6273">
        <v>1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5.1508330000000004</v>
      </c>
      <c r="W6273">
        <v>0</v>
      </c>
      <c r="X6273">
        <v>0</v>
      </c>
      <c r="Y6273">
        <v>0</v>
      </c>
      <c r="Z6273">
        <v>0</v>
      </c>
    </row>
    <row r="6274" spans="1:26" x14ac:dyDescent="0.25">
      <c r="A6274">
        <v>2184377</v>
      </c>
      <c r="B6274">
        <v>1</v>
      </c>
      <c r="C6274" t="s">
        <v>76</v>
      </c>
      <c r="D6274" t="s">
        <v>92</v>
      </c>
      <c r="E6274" t="s">
        <v>181</v>
      </c>
      <c r="F6274" t="s">
        <v>18090</v>
      </c>
      <c r="G6274" t="s">
        <v>194</v>
      </c>
      <c r="H6274" t="s">
        <v>46</v>
      </c>
      <c r="I6274" t="s">
        <v>129</v>
      </c>
      <c r="J6274" t="s">
        <v>130</v>
      </c>
      <c r="K6274" t="s">
        <v>131</v>
      </c>
      <c r="L6274" t="s">
        <v>18091</v>
      </c>
      <c r="M6274" t="s">
        <v>18092</v>
      </c>
      <c r="N6274">
        <v>2.778611111</v>
      </c>
      <c r="O6274">
        <v>0</v>
      </c>
      <c r="P6274">
        <v>0</v>
      </c>
      <c r="Q6274">
        <v>0</v>
      </c>
      <c r="R6274">
        <v>1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2.7786110000000002</v>
      </c>
      <c r="Y6274">
        <v>0</v>
      </c>
      <c r="Z6274">
        <v>0</v>
      </c>
    </row>
    <row r="6275" spans="1:26" x14ac:dyDescent="0.25">
      <c r="A6275">
        <v>2184371</v>
      </c>
      <c r="B6275">
        <v>1</v>
      </c>
      <c r="C6275" t="s">
        <v>76</v>
      </c>
      <c r="D6275" t="s">
        <v>92</v>
      </c>
      <c r="E6275" t="s">
        <v>126</v>
      </c>
      <c r="F6275" t="s">
        <v>18093</v>
      </c>
      <c r="G6275" t="s">
        <v>444</v>
      </c>
      <c r="H6275" t="s">
        <v>46</v>
      </c>
      <c r="I6275" t="s">
        <v>129</v>
      </c>
      <c r="J6275" t="s">
        <v>130</v>
      </c>
      <c r="K6275" t="s">
        <v>131</v>
      </c>
      <c r="L6275" t="s">
        <v>18094</v>
      </c>
      <c r="M6275" t="s">
        <v>18095</v>
      </c>
      <c r="N6275">
        <v>2.0136111109999999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46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92.626110999999995</v>
      </c>
    </row>
    <row r="6276" spans="1:26" x14ac:dyDescent="0.25">
      <c r="A6276">
        <v>2184369</v>
      </c>
      <c r="B6276">
        <v>1</v>
      </c>
      <c r="C6276" t="s">
        <v>76</v>
      </c>
      <c r="D6276" t="s">
        <v>80</v>
      </c>
      <c r="E6276" t="s">
        <v>126</v>
      </c>
      <c r="F6276" t="s">
        <v>18096</v>
      </c>
      <c r="G6276" t="s">
        <v>636</v>
      </c>
      <c r="H6276" t="s">
        <v>46</v>
      </c>
      <c r="I6276" t="s">
        <v>129</v>
      </c>
      <c r="J6276" t="s">
        <v>130</v>
      </c>
      <c r="K6276" t="s">
        <v>131</v>
      </c>
      <c r="L6276" t="s">
        <v>18097</v>
      </c>
      <c r="M6276" t="s">
        <v>18098</v>
      </c>
      <c r="N6276">
        <v>1.0027777769999999</v>
      </c>
      <c r="O6276">
        <v>0</v>
      </c>
      <c r="P6276">
        <v>184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184.511111</v>
      </c>
      <c r="W6276">
        <v>0</v>
      </c>
      <c r="X6276">
        <v>0</v>
      </c>
      <c r="Y6276">
        <v>0</v>
      </c>
      <c r="Z6276">
        <v>0</v>
      </c>
    </row>
    <row r="6277" spans="1:26" x14ac:dyDescent="0.25">
      <c r="A6277">
        <v>2184374</v>
      </c>
      <c r="B6277">
        <v>1</v>
      </c>
      <c r="C6277" t="s">
        <v>76</v>
      </c>
      <c r="D6277" t="s">
        <v>93</v>
      </c>
      <c r="E6277" t="s">
        <v>126</v>
      </c>
      <c r="F6277" t="s">
        <v>18099</v>
      </c>
      <c r="G6277" t="s">
        <v>128</v>
      </c>
      <c r="H6277" t="s">
        <v>46</v>
      </c>
      <c r="I6277" t="s">
        <v>129</v>
      </c>
      <c r="J6277" t="s">
        <v>130</v>
      </c>
      <c r="K6277" t="s">
        <v>131</v>
      </c>
      <c r="L6277" t="s">
        <v>18100</v>
      </c>
      <c r="M6277" t="s">
        <v>18101</v>
      </c>
      <c r="N6277">
        <v>1.2963888880000001</v>
      </c>
      <c r="O6277">
        <v>0</v>
      </c>
      <c r="P6277">
        <v>59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76.486943999999994</v>
      </c>
      <c r="W6277">
        <v>0</v>
      </c>
      <c r="X6277">
        <v>0</v>
      </c>
      <c r="Y6277">
        <v>0</v>
      </c>
      <c r="Z6277">
        <v>0</v>
      </c>
    </row>
    <row r="6278" spans="1:26" x14ac:dyDescent="0.25">
      <c r="A6278">
        <v>2184376</v>
      </c>
      <c r="B6278">
        <v>1</v>
      </c>
      <c r="C6278" t="s">
        <v>76</v>
      </c>
      <c r="D6278" t="s">
        <v>81</v>
      </c>
      <c r="E6278" t="s">
        <v>126</v>
      </c>
      <c r="F6278" t="s">
        <v>18102</v>
      </c>
      <c r="G6278" t="s">
        <v>418</v>
      </c>
      <c r="H6278" t="s">
        <v>46</v>
      </c>
      <c r="I6278" t="s">
        <v>129</v>
      </c>
      <c r="J6278" t="s">
        <v>130</v>
      </c>
      <c r="K6278" t="s">
        <v>251</v>
      </c>
      <c r="L6278" t="s">
        <v>18103</v>
      </c>
      <c r="M6278" t="s">
        <v>18104</v>
      </c>
      <c r="N6278">
        <v>3.830086944</v>
      </c>
      <c r="O6278">
        <v>0</v>
      </c>
      <c r="P6278">
        <v>6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22.980522000000001</v>
      </c>
      <c r="W6278">
        <v>0</v>
      </c>
      <c r="X6278">
        <v>0</v>
      </c>
      <c r="Y6278">
        <v>0</v>
      </c>
      <c r="Z6278">
        <v>0</v>
      </c>
    </row>
    <row r="6279" spans="1:26" x14ac:dyDescent="0.25">
      <c r="A6279">
        <v>2184384</v>
      </c>
      <c r="B6279">
        <v>1</v>
      </c>
      <c r="C6279" t="s">
        <v>77</v>
      </c>
      <c r="D6279" t="s">
        <v>119</v>
      </c>
      <c r="E6279" t="s">
        <v>181</v>
      </c>
      <c r="F6279" t="s">
        <v>18105</v>
      </c>
      <c r="G6279" t="s">
        <v>287</v>
      </c>
      <c r="H6279" t="s">
        <v>46</v>
      </c>
      <c r="I6279" t="s">
        <v>129</v>
      </c>
      <c r="J6279" t="s">
        <v>130</v>
      </c>
      <c r="K6279" t="s">
        <v>131</v>
      </c>
      <c r="L6279" t="s">
        <v>18106</v>
      </c>
      <c r="M6279" t="s">
        <v>18107</v>
      </c>
      <c r="N6279">
        <v>1.421944444</v>
      </c>
      <c r="O6279">
        <v>0</v>
      </c>
      <c r="P6279">
        <v>1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1.4219440000000001</v>
      </c>
      <c r="W6279">
        <v>0</v>
      </c>
      <c r="X6279">
        <v>0</v>
      </c>
      <c r="Y6279">
        <v>0</v>
      </c>
      <c r="Z6279">
        <v>0</v>
      </c>
    </row>
    <row r="6280" spans="1:26" x14ac:dyDescent="0.25">
      <c r="A6280">
        <v>2184387</v>
      </c>
      <c r="B6280">
        <v>1</v>
      </c>
      <c r="C6280" t="s">
        <v>76</v>
      </c>
      <c r="D6280" t="s">
        <v>102</v>
      </c>
      <c r="E6280" t="s">
        <v>181</v>
      </c>
      <c r="F6280" t="s">
        <v>18108</v>
      </c>
      <c r="G6280" t="s">
        <v>183</v>
      </c>
      <c r="H6280" t="s">
        <v>46</v>
      </c>
      <c r="I6280" t="s">
        <v>129</v>
      </c>
      <c r="J6280" t="s">
        <v>130</v>
      </c>
      <c r="K6280" t="s">
        <v>131</v>
      </c>
      <c r="L6280" t="s">
        <v>18109</v>
      </c>
      <c r="M6280" t="s">
        <v>18110</v>
      </c>
      <c r="N6280">
        <v>8.6777777769999993</v>
      </c>
      <c r="O6280">
        <v>0</v>
      </c>
      <c r="P6280">
        <v>5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43.388888999999999</v>
      </c>
      <c r="W6280">
        <v>0</v>
      </c>
      <c r="X6280">
        <v>0</v>
      </c>
      <c r="Y6280">
        <v>0</v>
      </c>
      <c r="Z6280">
        <v>0</v>
      </c>
    </row>
    <row r="6281" spans="1:26" x14ac:dyDescent="0.25">
      <c r="A6281">
        <v>2184388</v>
      </c>
      <c r="B6281">
        <v>1</v>
      </c>
      <c r="C6281" t="s">
        <v>76</v>
      </c>
      <c r="D6281" t="s">
        <v>104</v>
      </c>
      <c r="E6281" t="s">
        <v>181</v>
      </c>
      <c r="F6281" t="s">
        <v>18111</v>
      </c>
      <c r="G6281" t="s">
        <v>194</v>
      </c>
      <c r="H6281" t="s">
        <v>46</v>
      </c>
      <c r="I6281" t="s">
        <v>129</v>
      </c>
      <c r="J6281" t="s">
        <v>130</v>
      </c>
      <c r="K6281" t="s">
        <v>131</v>
      </c>
      <c r="L6281" t="s">
        <v>18112</v>
      </c>
      <c r="M6281" t="s">
        <v>18113</v>
      </c>
      <c r="N6281">
        <v>3.6408333329999998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1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3.6408330000000002</v>
      </c>
    </row>
    <row r="6282" spans="1:26" x14ac:dyDescent="0.25">
      <c r="A6282">
        <v>2184385</v>
      </c>
      <c r="B6282">
        <v>1</v>
      </c>
      <c r="C6282" t="s">
        <v>76</v>
      </c>
      <c r="D6282" t="s">
        <v>89</v>
      </c>
      <c r="E6282" t="s">
        <v>126</v>
      </c>
      <c r="F6282" t="s">
        <v>18114</v>
      </c>
      <c r="G6282" t="s">
        <v>152</v>
      </c>
      <c r="H6282" t="s">
        <v>46</v>
      </c>
      <c r="I6282" t="s">
        <v>129</v>
      </c>
      <c r="J6282" t="s">
        <v>130</v>
      </c>
      <c r="K6282" t="s">
        <v>131</v>
      </c>
      <c r="L6282" t="s">
        <v>18115</v>
      </c>
      <c r="M6282" t="s">
        <v>18116</v>
      </c>
      <c r="N6282">
        <v>1.0419444440000001</v>
      </c>
      <c r="O6282">
        <v>0</v>
      </c>
      <c r="P6282">
        <v>32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33.342222</v>
      </c>
      <c r="W6282">
        <v>0</v>
      </c>
      <c r="X6282">
        <v>0</v>
      </c>
      <c r="Y6282">
        <v>0</v>
      </c>
      <c r="Z6282">
        <v>0</v>
      </c>
    </row>
    <row r="6283" spans="1:26" x14ac:dyDescent="0.25">
      <c r="A6283">
        <v>2184418</v>
      </c>
      <c r="B6283">
        <v>1</v>
      </c>
      <c r="C6283" t="s">
        <v>76</v>
      </c>
      <c r="D6283" t="s">
        <v>96</v>
      </c>
      <c r="E6283" t="s">
        <v>181</v>
      </c>
      <c r="F6283" t="s">
        <v>18117</v>
      </c>
      <c r="G6283" t="s">
        <v>287</v>
      </c>
      <c r="H6283" t="s">
        <v>46</v>
      </c>
      <c r="I6283" t="s">
        <v>129</v>
      </c>
      <c r="J6283" t="s">
        <v>130</v>
      </c>
      <c r="K6283" t="s">
        <v>131</v>
      </c>
      <c r="L6283" t="s">
        <v>18118</v>
      </c>
      <c r="M6283" t="s">
        <v>18119</v>
      </c>
      <c r="N6283">
        <v>3.3080555550000001</v>
      </c>
      <c r="O6283">
        <v>0</v>
      </c>
      <c r="P6283">
        <v>1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3.3080560000000001</v>
      </c>
      <c r="W6283">
        <v>0</v>
      </c>
      <c r="X6283">
        <v>0</v>
      </c>
      <c r="Y6283">
        <v>0</v>
      </c>
      <c r="Z6283">
        <v>0</v>
      </c>
    </row>
    <row r="6284" spans="1:26" x14ac:dyDescent="0.25">
      <c r="A6284">
        <v>2184390</v>
      </c>
      <c r="B6284">
        <v>1</v>
      </c>
      <c r="C6284" t="s">
        <v>76</v>
      </c>
      <c r="D6284" t="s">
        <v>89</v>
      </c>
      <c r="E6284" t="s">
        <v>161</v>
      </c>
      <c r="F6284" t="s">
        <v>18120</v>
      </c>
      <c r="G6284" t="s">
        <v>259</v>
      </c>
      <c r="H6284" t="s">
        <v>46</v>
      </c>
      <c r="I6284" t="s">
        <v>129</v>
      </c>
      <c r="J6284" t="s">
        <v>130</v>
      </c>
      <c r="K6284" t="s">
        <v>131</v>
      </c>
      <c r="L6284" t="s">
        <v>18121</v>
      </c>
      <c r="M6284" t="s">
        <v>18122</v>
      </c>
      <c r="N6284">
        <v>3.5244444439999998</v>
      </c>
      <c r="O6284">
        <v>1</v>
      </c>
      <c r="P6284">
        <v>301</v>
      </c>
      <c r="Q6284">
        <v>0</v>
      </c>
      <c r="R6284">
        <v>0</v>
      </c>
      <c r="S6284">
        <v>0</v>
      </c>
      <c r="T6284">
        <v>0</v>
      </c>
      <c r="U6284">
        <v>3.5244439999999999</v>
      </c>
      <c r="V6284">
        <v>1060.8577780000001</v>
      </c>
      <c r="W6284">
        <v>0</v>
      </c>
      <c r="X6284">
        <v>0</v>
      </c>
      <c r="Y6284">
        <v>0</v>
      </c>
      <c r="Z6284">
        <v>0</v>
      </c>
    </row>
    <row r="6285" spans="1:26" x14ac:dyDescent="0.25">
      <c r="A6285">
        <v>2184392</v>
      </c>
      <c r="B6285">
        <v>1</v>
      </c>
      <c r="C6285" t="s">
        <v>76</v>
      </c>
      <c r="D6285" t="s">
        <v>86</v>
      </c>
      <c r="E6285" t="s">
        <v>718</v>
      </c>
      <c r="F6285" t="s">
        <v>18123</v>
      </c>
      <c r="G6285" t="s">
        <v>128</v>
      </c>
      <c r="H6285" t="s">
        <v>46</v>
      </c>
      <c r="I6285" t="s">
        <v>129</v>
      </c>
      <c r="J6285" t="s">
        <v>130</v>
      </c>
      <c r="K6285" t="s">
        <v>131</v>
      </c>
      <c r="L6285" t="s">
        <v>18124</v>
      </c>
      <c r="M6285" t="s">
        <v>18125</v>
      </c>
      <c r="N6285">
        <v>2.6949999999999998</v>
      </c>
      <c r="O6285">
        <v>0</v>
      </c>
      <c r="P6285">
        <v>64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172.48</v>
      </c>
      <c r="W6285">
        <v>0</v>
      </c>
      <c r="X6285">
        <v>0</v>
      </c>
      <c r="Y6285">
        <v>0</v>
      </c>
      <c r="Z6285">
        <v>0</v>
      </c>
    </row>
    <row r="6286" spans="1:26" x14ac:dyDescent="0.25">
      <c r="A6286">
        <v>2184402</v>
      </c>
      <c r="B6286">
        <v>1</v>
      </c>
      <c r="C6286" t="s">
        <v>77</v>
      </c>
      <c r="D6286" t="s">
        <v>116</v>
      </c>
      <c r="E6286" t="s">
        <v>143</v>
      </c>
      <c r="F6286" t="s">
        <v>18126</v>
      </c>
      <c r="G6286" t="s">
        <v>136</v>
      </c>
      <c r="H6286" t="s">
        <v>47</v>
      </c>
      <c r="I6286" t="s">
        <v>129</v>
      </c>
      <c r="J6286" t="s">
        <v>130</v>
      </c>
      <c r="K6286" t="s">
        <v>131</v>
      </c>
      <c r="L6286" t="s">
        <v>18127</v>
      </c>
      <c r="M6286" t="s">
        <v>18128</v>
      </c>
      <c r="N6286">
        <v>0.55305555500000003</v>
      </c>
      <c r="O6286">
        <v>1</v>
      </c>
      <c r="P6286">
        <v>414</v>
      </c>
      <c r="Q6286">
        <v>0</v>
      </c>
      <c r="R6286">
        <v>0</v>
      </c>
      <c r="S6286">
        <v>0</v>
      </c>
      <c r="T6286">
        <v>0</v>
      </c>
      <c r="U6286">
        <v>0.55305599999999999</v>
      </c>
      <c r="V6286">
        <v>228.965</v>
      </c>
      <c r="W6286">
        <v>0</v>
      </c>
      <c r="X6286">
        <v>0</v>
      </c>
      <c r="Y6286">
        <v>0</v>
      </c>
      <c r="Z6286">
        <v>0</v>
      </c>
    </row>
    <row r="6287" spans="1:26" x14ac:dyDescent="0.25">
      <c r="A6287">
        <v>2184398</v>
      </c>
      <c r="B6287">
        <v>1</v>
      </c>
      <c r="C6287" t="s">
        <v>77</v>
      </c>
      <c r="D6287" t="s">
        <v>123</v>
      </c>
      <c r="E6287" t="s">
        <v>134</v>
      </c>
      <c r="F6287" t="s">
        <v>15476</v>
      </c>
      <c r="G6287" t="s">
        <v>201</v>
      </c>
      <c r="H6287" t="s">
        <v>47</v>
      </c>
      <c r="I6287" t="s">
        <v>283</v>
      </c>
      <c r="J6287" t="s">
        <v>130</v>
      </c>
      <c r="K6287" t="s">
        <v>251</v>
      </c>
      <c r="L6287" t="s">
        <v>18129</v>
      </c>
      <c r="M6287" t="s">
        <v>18130</v>
      </c>
      <c r="N6287">
        <v>4.9834999999999997E-2</v>
      </c>
      <c r="O6287">
        <v>24</v>
      </c>
      <c r="P6287">
        <v>24</v>
      </c>
      <c r="Q6287">
        <v>0</v>
      </c>
      <c r="R6287">
        <v>0</v>
      </c>
      <c r="S6287">
        <v>0</v>
      </c>
      <c r="T6287">
        <v>0</v>
      </c>
      <c r="U6287">
        <v>1.19604</v>
      </c>
      <c r="V6287">
        <v>1.19604</v>
      </c>
      <c r="W6287">
        <v>0</v>
      </c>
      <c r="X6287">
        <v>0</v>
      </c>
      <c r="Y6287">
        <v>0</v>
      </c>
      <c r="Z6287">
        <v>0</v>
      </c>
    </row>
    <row r="6288" spans="1:26" x14ac:dyDescent="0.25">
      <c r="A6288">
        <v>2184406</v>
      </c>
      <c r="B6288">
        <v>1</v>
      </c>
      <c r="C6288" t="s">
        <v>77</v>
      </c>
      <c r="D6288" t="s">
        <v>123</v>
      </c>
      <c r="E6288" t="s">
        <v>181</v>
      </c>
      <c r="F6288" t="s">
        <v>18131</v>
      </c>
      <c r="G6288" t="s">
        <v>194</v>
      </c>
      <c r="H6288" t="s">
        <v>46</v>
      </c>
      <c r="I6288" t="s">
        <v>129</v>
      </c>
      <c r="J6288" t="s">
        <v>130</v>
      </c>
      <c r="K6288" t="s">
        <v>131</v>
      </c>
      <c r="L6288" t="s">
        <v>18132</v>
      </c>
      <c r="M6288" t="s">
        <v>18133</v>
      </c>
      <c r="N6288">
        <v>1.3147222220000001</v>
      </c>
      <c r="O6288">
        <v>0</v>
      </c>
      <c r="P6288">
        <v>1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1.3147219999999999</v>
      </c>
      <c r="W6288">
        <v>0</v>
      </c>
      <c r="X6288">
        <v>0</v>
      </c>
      <c r="Y6288">
        <v>0</v>
      </c>
      <c r="Z6288">
        <v>0</v>
      </c>
    </row>
    <row r="6289" spans="1:26" x14ac:dyDescent="0.25">
      <c r="A6289">
        <v>2184415</v>
      </c>
      <c r="B6289">
        <v>1</v>
      </c>
      <c r="C6289" t="s">
        <v>76</v>
      </c>
      <c r="D6289" t="s">
        <v>97</v>
      </c>
      <c r="E6289" t="s">
        <v>181</v>
      </c>
      <c r="F6289" t="s">
        <v>18134</v>
      </c>
      <c r="G6289" t="s">
        <v>287</v>
      </c>
      <c r="H6289" t="s">
        <v>46</v>
      </c>
      <c r="I6289" t="s">
        <v>129</v>
      </c>
      <c r="J6289" t="s">
        <v>130</v>
      </c>
      <c r="K6289" t="s">
        <v>131</v>
      </c>
      <c r="L6289" t="s">
        <v>18135</v>
      </c>
      <c r="M6289" t="s">
        <v>18136</v>
      </c>
      <c r="N6289">
        <v>7.3886111110000003</v>
      </c>
      <c r="O6289">
        <v>0</v>
      </c>
      <c r="P6289">
        <v>2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14.777222</v>
      </c>
      <c r="W6289">
        <v>0</v>
      </c>
      <c r="X6289">
        <v>0</v>
      </c>
      <c r="Y6289">
        <v>0</v>
      </c>
      <c r="Z6289">
        <v>0</v>
      </c>
    </row>
    <row r="6290" spans="1:26" x14ac:dyDescent="0.25">
      <c r="A6290">
        <v>2184412</v>
      </c>
      <c r="B6290">
        <v>1</v>
      </c>
      <c r="C6290" t="s">
        <v>76</v>
      </c>
      <c r="D6290" t="s">
        <v>80</v>
      </c>
      <c r="E6290" t="s">
        <v>126</v>
      </c>
      <c r="F6290" t="s">
        <v>18137</v>
      </c>
      <c r="G6290" t="s">
        <v>128</v>
      </c>
      <c r="H6290" t="s">
        <v>46</v>
      </c>
      <c r="I6290" t="s">
        <v>129</v>
      </c>
      <c r="J6290" t="s">
        <v>130</v>
      </c>
      <c r="K6290" t="s">
        <v>131</v>
      </c>
      <c r="L6290" t="s">
        <v>18138</v>
      </c>
      <c r="M6290" t="s">
        <v>18139</v>
      </c>
      <c r="N6290">
        <v>1.6463888879999999</v>
      </c>
      <c r="O6290">
        <v>0</v>
      </c>
      <c r="P6290">
        <v>181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297.99638900000002</v>
      </c>
      <c r="W6290">
        <v>0</v>
      </c>
      <c r="X6290">
        <v>0</v>
      </c>
      <c r="Y6290">
        <v>0</v>
      </c>
      <c r="Z6290">
        <v>0</v>
      </c>
    </row>
    <row r="6291" spans="1:26" x14ac:dyDescent="0.25">
      <c r="A6291">
        <v>2184409</v>
      </c>
      <c r="B6291">
        <v>1</v>
      </c>
      <c r="C6291" t="s">
        <v>76</v>
      </c>
      <c r="D6291" t="s">
        <v>81</v>
      </c>
      <c r="E6291" t="s">
        <v>181</v>
      </c>
      <c r="F6291" t="s">
        <v>17401</v>
      </c>
      <c r="G6291" t="s">
        <v>183</v>
      </c>
      <c r="H6291" t="s">
        <v>46</v>
      </c>
      <c r="I6291" t="s">
        <v>129</v>
      </c>
      <c r="J6291" t="s">
        <v>130</v>
      </c>
      <c r="K6291" t="s">
        <v>131</v>
      </c>
      <c r="L6291" t="s">
        <v>18140</v>
      </c>
      <c r="M6291" t="s">
        <v>18141</v>
      </c>
      <c r="N6291">
        <v>7.2519444440000003</v>
      </c>
      <c r="O6291">
        <v>0</v>
      </c>
      <c r="P6291">
        <v>12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87.023332999999994</v>
      </c>
      <c r="W6291">
        <v>0</v>
      </c>
      <c r="X6291">
        <v>0</v>
      </c>
      <c r="Y6291">
        <v>0</v>
      </c>
      <c r="Z6291">
        <v>0</v>
      </c>
    </row>
    <row r="6292" spans="1:26" x14ac:dyDescent="0.25">
      <c r="A6292">
        <v>2184414</v>
      </c>
      <c r="B6292">
        <v>1</v>
      </c>
      <c r="C6292" t="s">
        <v>77</v>
      </c>
      <c r="D6292" t="s">
        <v>124</v>
      </c>
      <c r="E6292" t="s">
        <v>143</v>
      </c>
      <c r="F6292" t="s">
        <v>18142</v>
      </c>
      <c r="G6292" t="s">
        <v>145</v>
      </c>
      <c r="H6292" t="s">
        <v>47</v>
      </c>
      <c r="I6292" t="s">
        <v>129</v>
      </c>
      <c r="J6292" t="s">
        <v>130</v>
      </c>
      <c r="K6292" t="s">
        <v>131</v>
      </c>
      <c r="L6292" t="s">
        <v>18143</v>
      </c>
      <c r="M6292" t="s">
        <v>18144</v>
      </c>
      <c r="N6292">
        <v>3.0772222220000001</v>
      </c>
      <c r="O6292">
        <v>4</v>
      </c>
      <c r="P6292">
        <v>341</v>
      </c>
      <c r="Q6292">
        <v>0</v>
      </c>
      <c r="R6292">
        <v>0</v>
      </c>
      <c r="S6292">
        <v>0</v>
      </c>
      <c r="T6292">
        <v>0</v>
      </c>
      <c r="U6292">
        <v>12.308889000000001</v>
      </c>
      <c r="V6292">
        <v>1049.332778</v>
      </c>
      <c r="W6292">
        <v>0</v>
      </c>
      <c r="X6292">
        <v>0</v>
      </c>
      <c r="Y6292">
        <v>0</v>
      </c>
      <c r="Z6292">
        <v>0</v>
      </c>
    </row>
    <row r="6293" spans="1:26" x14ac:dyDescent="0.25">
      <c r="A6293">
        <v>2184416</v>
      </c>
      <c r="B6293">
        <v>1</v>
      </c>
      <c r="C6293" t="s">
        <v>77</v>
      </c>
      <c r="D6293" t="s">
        <v>124</v>
      </c>
      <c r="E6293" t="s">
        <v>126</v>
      </c>
      <c r="F6293" t="s">
        <v>18145</v>
      </c>
      <c r="G6293" t="s">
        <v>140</v>
      </c>
      <c r="H6293" t="s">
        <v>46</v>
      </c>
      <c r="I6293" t="s">
        <v>129</v>
      </c>
      <c r="J6293" t="s">
        <v>130</v>
      </c>
      <c r="K6293" t="s">
        <v>131</v>
      </c>
      <c r="L6293" t="s">
        <v>18146</v>
      </c>
      <c r="M6293" t="s">
        <v>18147</v>
      </c>
      <c r="N6293">
        <v>1.0863888880000001</v>
      </c>
      <c r="O6293">
        <v>0</v>
      </c>
      <c r="P6293">
        <v>5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5.4319439999999997</v>
      </c>
      <c r="W6293">
        <v>0</v>
      </c>
      <c r="X6293">
        <v>0</v>
      </c>
      <c r="Y6293">
        <v>0</v>
      </c>
      <c r="Z6293">
        <v>0</v>
      </c>
    </row>
    <row r="6294" spans="1:26" x14ac:dyDescent="0.25">
      <c r="A6294">
        <v>2184422</v>
      </c>
      <c r="B6294">
        <v>1</v>
      </c>
      <c r="C6294" t="s">
        <v>76</v>
      </c>
      <c r="D6294" t="s">
        <v>92</v>
      </c>
      <c r="E6294" t="s">
        <v>181</v>
      </c>
      <c r="F6294" t="s">
        <v>18148</v>
      </c>
      <c r="G6294" t="s">
        <v>194</v>
      </c>
      <c r="H6294" t="s">
        <v>46</v>
      </c>
      <c r="I6294" t="s">
        <v>129</v>
      </c>
      <c r="J6294" t="s">
        <v>130</v>
      </c>
      <c r="K6294" t="s">
        <v>131</v>
      </c>
      <c r="L6294" t="s">
        <v>18149</v>
      </c>
      <c r="M6294" t="s">
        <v>18150</v>
      </c>
      <c r="N6294">
        <v>0.94055555499999999</v>
      </c>
      <c r="O6294">
        <v>0</v>
      </c>
      <c r="P6294">
        <v>0</v>
      </c>
      <c r="Q6294">
        <v>0</v>
      </c>
      <c r="R6294">
        <v>10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9.4055560000000007</v>
      </c>
      <c r="Y6294">
        <v>0</v>
      </c>
      <c r="Z6294">
        <v>0</v>
      </c>
    </row>
    <row r="6295" spans="1:26" x14ac:dyDescent="0.25">
      <c r="A6295">
        <v>2184528</v>
      </c>
      <c r="B6295">
        <v>1</v>
      </c>
      <c r="C6295" t="s">
        <v>76</v>
      </c>
      <c r="D6295" t="s">
        <v>80</v>
      </c>
      <c r="E6295" t="s">
        <v>126</v>
      </c>
      <c r="F6295" t="s">
        <v>18151</v>
      </c>
      <c r="G6295" t="s">
        <v>366</v>
      </c>
      <c r="H6295" t="s">
        <v>46</v>
      </c>
      <c r="I6295" t="s">
        <v>129</v>
      </c>
      <c r="J6295" t="s">
        <v>130</v>
      </c>
      <c r="K6295" t="s">
        <v>251</v>
      </c>
      <c r="L6295" t="s">
        <v>18152</v>
      </c>
      <c r="M6295" t="s">
        <v>18153</v>
      </c>
      <c r="N6295">
        <v>1.4666666660000001</v>
      </c>
      <c r="O6295">
        <v>0</v>
      </c>
      <c r="P6295">
        <v>128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187.73333299999999</v>
      </c>
      <c r="W6295">
        <v>0</v>
      </c>
      <c r="X6295">
        <v>0</v>
      </c>
      <c r="Y6295">
        <v>0</v>
      </c>
      <c r="Z6295">
        <v>0</v>
      </c>
    </row>
    <row r="6296" spans="1:26" x14ac:dyDescent="0.25">
      <c r="A6296">
        <v>2184421</v>
      </c>
      <c r="B6296">
        <v>1</v>
      </c>
      <c r="C6296" t="s">
        <v>77</v>
      </c>
      <c r="D6296" t="s">
        <v>114</v>
      </c>
      <c r="E6296" t="s">
        <v>126</v>
      </c>
      <c r="F6296" t="s">
        <v>18154</v>
      </c>
      <c r="G6296" t="s">
        <v>128</v>
      </c>
      <c r="H6296" t="s">
        <v>46</v>
      </c>
      <c r="I6296" t="s">
        <v>129</v>
      </c>
      <c r="J6296" t="s">
        <v>130</v>
      </c>
      <c r="K6296" t="s">
        <v>131</v>
      </c>
      <c r="L6296" t="s">
        <v>18155</v>
      </c>
      <c r="M6296" t="s">
        <v>18156</v>
      </c>
      <c r="N6296">
        <v>1.1233333329999999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36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40.44</v>
      </c>
    </row>
    <row r="6297" spans="1:26" x14ac:dyDescent="0.25">
      <c r="A6297">
        <v>2184420</v>
      </c>
      <c r="B6297">
        <v>1</v>
      </c>
      <c r="C6297" t="s">
        <v>76</v>
      </c>
      <c r="D6297" t="s">
        <v>95</v>
      </c>
      <c r="E6297" t="s">
        <v>181</v>
      </c>
      <c r="F6297" t="s">
        <v>18157</v>
      </c>
      <c r="G6297" t="s">
        <v>194</v>
      </c>
      <c r="H6297" t="s">
        <v>46</v>
      </c>
      <c r="I6297" t="s">
        <v>129</v>
      </c>
      <c r="J6297" t="s">
        <v>130</v>
      </c>
      <c r="K6297" t="s">
        <v>131</v>
      </c>
      <c r="L6297" t="s">
        <v>18158</v>
      </c>
      <c r="M6297" t="s">
        <v>18159</v>
      </c>
      <c r="N6297">
        <v>4.4022222219999998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1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4.4022220000000001</v>
      </c>
    </row>
    <row r="6298" spans="1:26" x14ac:dyDescent="0.25">
      <c r="A6298">
        <v>2184424</v>
      </c>
      <c r="B6298">
        <v>1</v>
      </c>
      <c r="C6298" t="s">
        <v>76</v>
      </c>
      <c r="D6298" t="s">
        <v>88</v>
      </c>
      <c r="E6298" t="s">
        <v>181</v>
      </c>
      <c r="F6298" t="s">
        <v>18160</v>
      </c>
      <c r="G6298" t="s">
        <v>163</v>
      </c>
      <c r="H6298" t="s">
        <v>46</v>
      </c>
      <c r="I6298" t="s">
        <v>129</v>
      </c>
      <c r="J6298" t="s">
        <v>130</v>
      </c>
      <c r="K6298" t="s">
        <v>131</v>
      </c>
      <c r="L6298" t="s">
        <v>18161</v>
      </c>
      <c r="M6298" t="s">
        <v>18162</v>
      </c>
      <c r="N6298">
        <v>1.820277777</v>
      </c>
      <c r="O6298">
        <v>0</v>
      </c>
      <c r="P6298">
        <v>1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1.8202780000000001</v>
      </c>
      <c r="W6298">
        <v>0</v>
      </c>
      <c r="X6298">
        <v>0</v>
      </c>
      <c r="Y6298">
        <v>0</v>
      </c>
      <c r="Z6298">
        <v>0</v>
      </c>
    </row>
    <row r="6299" spans="1:26" x14ac:dyDescent="0.25">
      <c r="A6299">
        <v>2184425</v>
      </c>
      <c r="B6299">
        <v>1</v>
      </c>
      <c r="C6299" t="s">
        <v>76</v>
      </c>
      <c r="D6299" t="s">
        <v>81</v>
      </c>
      <c r="E6299" t="s">
        <v>181</v>
      </c>
      <c r="F6299" t="s">
        <v>18163</v>
      </c>
      <c r="G6299" t="s">
        <v>194</v>
      </c>
      <c r="H6299" t="s">
        <v>46</v>
      </c>
      <c r="I6299" t="s">
        <v>129</v>
      </c>
      <c r="J6299" t="s">
        <v>130</v>
      </c>
      <c r="K6299" t="s">
        <v>131</v>
      </c>
      <c r="L6299" t="s">
        <v>18161</v>
      </c>
      <c r="M6299" t="s">
        <v>18164</v>
      </c>
      <c r="N6299">
        <v>1.1369444440000001</v>
      </c>
      <c r="O6299">
        <v>0</v>
      </c>
      <c r="P6299">
        <v>1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1.136944</v>
      </c>
      <c r="W6299">
        <v>0</v>
      </c>
      <c r="X6299">
        <v>0</v>
      </c>
      <c r="Y6299">
        <v>0</v>
      </c>
      <c r="Z6299">
        <v>0</v>
      </c>
    </row>
    <row r="6300" spans="1:26" x14ac:dyDescent="0.25">
      <c r="A6300">
        <v>2184427</v>
      </c>
      <c r="B6300">
        <v>1</v>
      </c>
      <c r="C6300" t="s">
        <v>77</v>
      </c>
      <c r="D6300" t="s">
        <v>113</v>
      </c>
      <c r="E6300" t="s">
        <v>143</v>
      </c>
      <c r="F6300" t="s">
        <v>18165</v>
      </c>
      <c r="G6300" t="s">
        <v>145</v>
      </c>
      <c r="H6300" t="s">
        <v>47</v>
      </c>
      <c r="I6300" t="s">
        <v>129</v>
      </c>
      <c r="J6300" t="s">
        <v>130</v>
      </c>
      <c r="K6300" t="s">
        <v>131</v>
      </c>
      <c r="L6300" t="s">
        <v>18166</v>
      </c>
      <c r="M6300" t="s">
        <v>18167</v>
      </c>
      <c r="N6300">
        <v>1.5772222220000001</v>
      </c>
      <c r="O6300">
        <v>0</v>
      </c>
      <c r="P6300">
        <v>0</v>
      </c>
      <c r="Q6300">
        <v>0</v>
      </c>
      <c r="R6300">
        <v>0</v>
      </c>
      <c r="S6300">
        <v>14</v>
      </c>
      <c r="T6300">
        <v>118</v>
      </c>
      <c r="U6300">
        <v>0</v>
      </c>
      <c r="V6300">
        <v>0</v>
      </c>
      <c r="W6300">
        <v>0</v>
      </c>
      <c r="X6300">
        <v>0</v>
      </c>
      <c r="Y6300">
        <v>22.081111</v>
      </c>
      <c r="Z6300">
        <v>186.112222</v>
      </c>
    </row>
    <row r="6301" spans="1:26" x14ac:dyDescent="0.25">
      <c r="A6301">
        <v>2184433</v>
      </c>
      <c r="B6301">
        <v>1</v>
      </c>
      <c r="C6301" t="s">
        <v>77</v>
      </c>
      <c r="D6301" t="s">
        <v>118</v>
      </c>
      <c r="E6301" t="s">
        <v>181</v>
      </c>
      <c r="F6301" t="s">
        <v>18168</v>
      </c>
      <c r="G6301" t="s">
        <v>194</v>
      </c>
      <c r="H6301" t="s">
        <v>46</v>
      </c>
      <c r="I6301" t="s">
        <v>129</v>
      </c>
      <c r="J6301" t="s">
        <v>130</v>
      </c>
      <c r="K6301" t="s">
        <v>131</v>
      </c>
      <c r="L6301" t="s">
        <v>18169</v>
      </c>
      <c r="M6301" t="s">
        <v>18170</v>
      </c>
      <c r="N6301">
        <v>1.0336111109999999</v>
      </c>
      <c r="O6301">
        <v>0</v>
      </c>
      <c r="P6301">
        <v>9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9.3025000000000002</v>
      </c>
      <c r="W6301">
        <v>0</v>
      </c>
      <c r="X6301">
        <v>0</v>
      </c>
      <c r="Y6301">
        <v>0</v>
      </c>
      <c r="Z6301">
        <v>0</v>
      </c>
    </row>
    <row r="6302" spans="1:26" x14ac:dyDescent="0.25">
      <c r="A6302">
        <v>2184438</v>
      </c>
      <c r="B6302">
        <v>1</v>
      </c>
      <c r="C6302" t="s">
        <v>76</v>
      </c>
      <c r="D6302" t="s">
        <v>85</v>
      </c>
      <c r="E6302" t="s">
        <v>181</v>
      </c>
      <c r="F6302" t="s">
        <v>18171</v>
      </c>
      <c r="G6302" t="s">
        <v>194</v>
      </c>
      <c r="H6302" t="s">
        <v>46</v>
      </c>
      <c r="I6302" t="s">
        <v>129</v>
      </c>
      <c r="J6302" t="s">
        <v>130</v>
      </c>
      <c r="K6302" t="s">
        <v>131</v>
      </c>
      <c r="L6302" t="s">
        <v>18172</v>
      </c>
      <c r="M6302" t="s">
        <v>18173</v>
      </c>
      <c r="N6302">
        <v>2.1294444440000002</v>
      </c>
      <c r="O6302">
        <v>0</v>
      </c>
      <c r="P6302">
        <v>1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2.1294439999999999</v>
      </c>
      <c r="W6302">
        <v>0</v>
      </c>
      <c r="X6302">
        <v>0</v>
      </c>
      <c r="Y6302">
        <v>0</v>
      </c>
      <c r="Z6302">
        <v>0</v>
      </c>
    </row>
    <row r="6303" spans="1:26" x14ac:dyDescent="0.25">
      <c r="A6303">
        <v>2184430</v>
      </c>
      <c r="B6303">
        <v>1</v>
      </c>
      <c r="C6303" t="s">
        <v>76</v>
      </c>
      <c r="D6303" t="s">
        <v>92</v>
      </c>
      <c r="E6303" t="s">
        <v>181</v>
      </c>
      <c r="F6303" t="s">
        <v>18174</v>
      </c>
      <c r="G6303" t="s">
        <v>287</v>
      </c>
      <c r="H6303" t="s">
        <v>46</v>
      </c>
      <c r="I6303" t="s">
        <v>129</v>
      </c>
      <c r="J6303" t="s">
        <v>130</v>
      </c>
      <c r="K6303" t="s">
        <v>131</v>
      </c>
      <c r="L6303" t="s">
        <v>18175</v>
      </c>
      <c r="M6303" t="s">
        <v>18176</v>
      </c>
      <c r="N6303">
        <v>1.384166666</v>
      </c>
      <c r="O6303">
        <v>0</v>
      </c>
      <c r="P6303">
        <v>0</v>
      </c>
      <c r="Q6303">
        <v>0</v>
      </c>
      <c r="R6303">
        <v>1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1.3841669999999999</v>
      </c>
      <c r="Y6303">
        <v>0</v>
      </c>
      <c r="Z6303">
        <v>0</v>
      </c>
    </row>
    <row r="6304" spans="1:26" x14ac:dyDescent="0.25">
      <c r="A6304">
        <v>2184428</v>
      </c>
      <c r="B6304">
        <v>1</v>
      </c>
      <c r="C6304" t="s">
        <v>77</v>
      </c>
      <c r="D6304" t="s">
        <v>124</v>
      </c>
      <c r="E6304" t="s">
        <v>181</v>
      </c>
      <c r="F6304" t="s">
        <v>18177</v>
      </c>
      <c r="G6304" t="s">
        <v>287</v>
      </c>
      <c r="H6304" t="s">
        <v>46</v>
      </c>
      <c r="I6304" t="s">
        <v>129</v>
      </c>
      <c r="J6304" t="s">
        <v>130</v>
      </c>
      <c r="K6304" t="s">
        <v>131</v>
      </c>
      <c r="L6304" t="s">
        <v>18178</v>
      </c>
      <c r="M6304" t="s">
        <v>18179</v>
      </c>
      <c r="N6304">
        <v>1.436388888</v>
      </c>
      <c r="O6304">
        <v>0</v>
      </c>
      <c r="P6304">
        <v>2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2.8727779999999998</v>
      </c>
      <c r="W6304">
        <v>0</v>
      </c>
      <c r="X6304">
        <v>0</v>
      </c>
      <c r="Y6304">
        <v>0</v>
      </c>
      <c r="Z6304">
        <v>0</v>
      </c>
    </row>
    <row r="6305" spans="1:26" x14ac:dyDescent="0.25">
      <c r="A6305">
        <v>2184429</v>
      </c>
      <c r="B6305">
        <v>1</v>
      </c>
      <c r="C6305" t="s">
        <v>77</v>
      </c>
      <c r="D6305" t="s">
        <v>123</v>
      </c>
      <c r="E6305" t="s">
        <v>143</v>
      </c>
      <c r="F6305" t="s">
        <v>18180</v>
      </c>
      <c r="G6305" t="s">
        <v>136</v>
      </c>
      <c r="H6305" t="s">
        <v>47</v>
      </c>
      <c r="I6305" t="s">
        <v>129</v>
      </c>
      <c r="J6305" t="s">
        <v>130</v>
      </c>
      <c r="K6305" t="s">
        <v>131</v>
      </c>
      <c r="L6305" t="s">
        <v>18181</v>
      </c>
      <c r="M6305" t="s">
        <v>18182</v>
      </c>
      <c r="N6305">
        <v>2.4583333330000001</v>
      </c>
      <c r="O6305">
        <v>9</v>
      </c>
      <c r="P6305">
        <v>12</v>
      </c>
      <c r="Q6305">
        <v>0</v>
      </c>
      <c r="R6305">
        <v>0</v>
      </c>
      <c r="S6305">
        <v>0</v>
      </c>
      <c r="T6305">
        <v>0</v>
      </c>
      <c r="U6305">
        <v>22.125</v>
      </c>
      <c r="V6305">
        <v>29.5</v>
      </c>
      <c r="W6305">
        <v>0</v>
      </c>
      <c r="X6305">
        <v>0</v>
      </c>
      <c r="Y6305">
        <v>0</v>
      </c>
      <c r="Z6305">
        <v>0</v>
      </c>
    </row>
    <row r="6306" spans="1:26" x14ac:dyDescent="0.25">
      <c r="A6306">
        <v>2184432</v>
      </c>
      <c r="B6306">
        <v>1</v>
      </c>
      <c r="C6306" t="s">
        <v>76</v>
      </c>
      <c r="D6306" t="s">
        <v>81</v>
      </c>
      <c r="E6306" t="s">
        <v>718</v>
      </c>
      <c r="F6306" t="s">
        <v>18183</v>
      </c>
      <c r="G6306" t="s">
        <v>259</v>
      </c>
      <c r="H6306" t="s">
        <v>46</v>
      </c>
      <c r="I6306" t="s">
        <v>129</v>
      </c>
      <c r="J6306" t="s">
        <v>130</v>
      </c>
      <c r="K6306" t="s">
        <v>131</v>
      </c>
      <c r="L6306" t="s">
        <v>18184</v>
      </c>
      <c r="M6306" t="s">
        <v>18185</v>
      </c>
      <c r="N6306">
        <v>2.8430555549999998</v>
      </c>
      <c r="O6306">
        <v>0</v>
      </c>
      <c r="P6306">
        <v>123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349.69583299999999</v>
      </c>
      <c r="W6306">
        <v>0</v>
      </c>
      <c r="X6306">
        <v>0</v>
      </c>
      <c r="Y6306">
        <v>0</v>
      </c>
      <c r="Z6306">
        <v>0</v>
      </c>
    </row>
    <row r="6307" spans="1:26" x14ac:dyDescent="0.25">
      <c r="A6307">
        <v>2184436</v>
      </c>
      <c r="B6307">
        <v>1</v>
      </c>
      <c r="C6307" t="s">
        <v>76</v>
      </c>
      <c r="D6307" t="s">
        <v>94</v>
      </c>
      <c r="E6307" t="s">
        <v>181</v>
      </c>
      <c r="F6307" t="s">
        <v>18186</v>
      </c>
      <c r="G6307" t="s">
        <v>194</v>
      </c>
      <c r="H6307" t="s">
        <v>46</v>
      </c>
      <c r="I6307" t="s">
        <v>129</v>
      </c>
      <c r="J6307" t="s">
        <v>130</v>
      </c>
      <c r="K6307" t="s">
        <v>131</v>
      </c>
      <c r="L6307" t="s">
        <v>18187</v>
      </c>
      <c r="M6307" t="s">
        <v>18188</v>
      </c>
      <c r="N6307">
        <v>3.3333333330000001</v>
      </c>
      <c r="O6307">
        <v>0</v>
      </c>
      <c r="P6307">
        <v>1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3.3333330000000001</v>
      </c>
      <c r="W6307">
        <v>0</v>
      </c>
      <c r="X6307">
        <v>0</v>
      </c>
      <c r="Y6307">
        <v>0</v>
      </c>
      <c r="Z6307">
        <v>0</v>
      </c>
    </row>
    <row r="6308" spans="1:26" x14ac:dyDescent="0.25">
      <c r="A6308">
        <v>2184442</v>
      </c>
      <c r="B6308">
        <v>1</v>
      </c>
      <c r="C6308" t="s">
        <v>76</v>
      </c>
      <c r="D6308" t="s">
        <v>92</v>
      </c>
      <c r="E6308" t="s">
        <v>181</v>
      </c>
      <c r="F6308" t="s">
        <v>18189</v>
      </c>
      <c r="G6308" t="s">
        <v>183</v>
      </c>
      <c r="H6308" t="s">
        <v>46</v>
      </c>
      <c r="I6308" t="s">
        <v>129</v>
      </c>
      <c r="J6308" t="s">
        <v>130</v>
      </c>
      <c r="K6308" t="s">
        <v>131</v>
      </c>
      <c r="L6308" t="s">
        <v>18190</v>
      </c>
      <c r="M6308" t="s">
        <v>18191</v>
      </c>
      <c r="N6308">
        <v>2.8302777770000001</v>
      </c>
      <c r="O6308">
        <v>0</v>
      </c>
      <c r="P6308">
        <v>1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2.8302779999999998</v>
      </c>
      <c r="W6308">
        <v>0</v>
      </c>
      <c r="X6308">
        <v>0</v>
      </c>
      <c r="Y6308">
        <v>0</v>
      </c>
      <c r="Z6308">
        <v>0</v>
      </c>
    </row>
    <row r="6309" spans="1:26" x14ac:dyDescent="0.25">
      <c r="A6309">
        <v>2184443</v>
      </c>
      <c r="B6309">
        <v>1</v>
      </c>
      <c r="C6309" t="s">
        <v>76</v>
      </c>
      <c r="D6309" t="s">
        <v>100</v>
      </c>
      <c r="E6309" t="s">
        <v>161</v>
      </c>
      <c r="F6309" t="s">
        <v>18192</v>
      </c>
      <c r="G6309" t="s">
        <v>140</v>
      </c>
      <c r="H6309" t="s">
        <v>46</v>
      </c>
      <c r="I6309" t="s">
        <v>129</v>
      </c>
      <c r="J6309" t="s">
        <v>130</v>
      </c>
      <c r="K6309" t="s">
        <v>131</v>
      </c>
      <c r="L6309" t="s">
        <v>18193</v>
      </c>
      <c r="M6309" t="s">
        <v>18194</v>
      </c>
      <c r="N6309">
        <v>2.3316666659999998</v>
      </c>
      <c r="O6309">
        <v>1</v>
      </c>
      <c r="P6309">
        <v>18</v>
      </c>
      <c r="Q6309">
        <v>0</v>
      </c>
      <c r="R6309">
        <v>0</v>
      </c>
      <c r="S6309">
        <v>0</v>
      </c>
      <c r="T6309">
        <v>0</v>
      </c>
      <c r="U6309">
        <v>2.3316669999999999</v>
      </c>
      <c r="V6309">
        <v>41.97</v>
      </c>
      <c r="W6309">
        <v>0</v>
      </c>
      <c r="X6309">
        <v>0</v>
      </c>
      <c r="Y6309">
        <v>0</v>
      </c>
      <c r="Z6309">
        <v>0</v>
      </c>
    </row>
    <row r="6310" spans="1:26" x14ac:dyDescent="0.25">
      <c r="A6310">
        <v>2184444</v>
      </c>
      <c r="B6310">
        <v>1</v>
      </c>
      <c r="C6310" t="s">
        <v>76</v>
      </c>
      <c r="D6310" t="s">
        <v>84</v>
      </c>
      <c r="E6310" t="s">
        <v>126</v>
      </c>
      <c r="F6310" t="s">
        <v>18195</v>
      </c>
      <c r="G6310" t="s">
        <v>636</v>
      </c>
      <c r="H6310" t="s">
        <v>46</v>
      </c>
      <c r="I6310" t="s">
        <v>129</v>
      </c>
      <c r="J6310" t="s">
        <v>15</v>
      </c>
      <c r="K6310" t="s">
        <v>131</v>
      </c>
      <c r="L6310" t="s">
        <v>18196</v>
      </c>
      <c r="M6310" t="s">
        <v>18197</v>
      </c>
      <c r="N6310">
        <v>1.9475</v>
      </c>
      <c r="O6310">
        <v>0</v>
      </c>
      <c r="P6310">
        <v>102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198.64500000000001</v>
      </c>
      <c r="W6310">
        <v>0</v>
      </c>
      <c r="X6310">
        <v>0</v>
      </c>
      <c r="Y6310">
        <v>0</v>
      </c>
      <c r="Z6310">
        <v>0</v>
      </c>
    </row>
    <row r="6311" spans="1:26" x14ac:dyDescent="0.25">
      <c r="A6311">
        <v>2184447</v>
      </c>
      <c r="B6311">
        <v>1</v>
      </c>
      <c r="C6311" t="s">
        <v>76</v>
      </c>
      <c r="D6311" t="s">
        <v>95</v>
      </c>
      <c r="E6311" t="s">
        <v>126</v>
      </c>
      <c r="F6311" t="s">
        <v>18198</v>
      </c>
      <c r="G6311" t="s">
        <v>140</v>
      </c>
      <c r="H6311" t="s">
        <v>46</v>
      </c>
      <c r="I6311" t="s">
        <v>129</v>
      </c>
      <c r="J6311" t="s">
        <v>130</v>
      </c>
      <c r="K6311" t="s">
        <v>131</v>
      </c>
      <c r="L6311" t="s">
        <v>18199</v>
      </c>
      <c r="M6311" t="s">
        <v>18200</v>
      </c>
      <c r="N6311">
        <v>5.306944444</v>
      </c>
      <c r="O6311">
        <v>0</v>
      </c>
      <c r="P6311">
        <v>0</v>
      </c>
      <c r="Q6311">
        <v>0</v>
      </c>
      <c r="R6311">
        <v>71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376.79305599999998</v>
      </c>
      <c r="Y6311">
        <v>0</v>
      </c>
      <c r="Z6311">
        <v>0</v>
      </c>
    </row>
    <row r="6312" spans="1:26" x14ac:dyDescent="0.25">
      <c r="A6312">
        <v>2184448</v>
      </c>
      <c r="B6312">
        <v>1</v>
      </c>
      <c r="C6312" t="s">
        <v>76</v>
      </c>
      <c r="D6312" t="s">
        <v>86</v>
      </c>
      <c r="E6312" t="s">
        <v>126</v>
      </c>
      <c r="F6312" t="s">
        <v>2320</v>
      </c>
      <c r="G6312" t="s">
        <v>128</v>
      </c>
      <c r="H6312" t="s">
        <v>46</v>
      </c>
      <c r="I6312" t="s">
        <v>129</v>
      </c>
      <c r="J6312" t="s">
        <v>130</v>
      </c>
      <c r="K6312" t="s">
        <v>131</v>
      </c>
      <c r="L6312" t="s">
        <v>18201</v>
      </c>
      <c r="M6312" t="s">
        <v>18202</v>
      </c>
      <c r="N6312">
        <v>5.6305555549999999</v>
      </c>
      <c r="O6312">
        <v>0</v>
      </c>
      <c r="P6312">
        <v>81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456.07499999999999</v>
      </c>
      <c r="W6312">
        <v>0</v>
      </c>
      <c r="X6312">
        <v>0</v>
      </c>
      <c r="Y6312">
        <v>0</v>
      </c>
      <c r="Z6312">
        <v>0</v>
      </c>
    </row>
    <row r="6313" spans="1:26" x14ac:dyDescent="0.25">
      <c r="A6313">
        <v>2184452</v>
      </c>
      <c r="B6313">
        <v>1</v>
      </c>
      <c r="C6313" t="s">
        <v>76</v>
      </c>
      <c r="D6313" t="s">
        <v>90</v>
      </c>
      <c r="E6313" t="s">
        <v>181</v>
      </c>
      <c r="F6313" t="s">
        <v>18203</v>
      </c>
      <c r="G6313" t="s">
        <v>194</v>
      </c>
      <c r="H6313" t="s">
        <v>46</v>
      </c>
      <c r="I6313" t="s">
        <v>129</v>
      </c>
      <c r="J6313" t="s">
        <v>130</v>
      </c>
      <c r="K6313" t="s">
        <v>131</v>
      </c>
      <c r="L6313" t="s">
        <v>18204</v>
      </c>
      <c r="M6313" t="s">
        <v>18205</v>
      </c>
      <c r="N6313">
        <v>2.1486111110000001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1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2.1486109999999998</v>
      </c>
    </row>
    <row r="6314" spans="1:26" x14ac:dyDescent="0.25">
      <c r="A6314">
        <v>2184471</v>
      </c>
      <c r="B6314">
        <v>1</v>
      </c>
      <c r="C6314" t="s">
        <v>76</v>
      </c>
      <c r="D6314" t="s">
        <v>92</v>
      </c>
      <c r="E6314" t="s">
        <v>181</v>
      </c>
      <c r="F6314" t="s">
        <v>18206</v>
      </c>
      <c r="G6314" t="s">
        <v>163</v>
      </c>
      <c r="H6314" t="s">
        <v>46</v>
      </c>
      <c r="I6314" t="s">
        <v>129</v>
      </c>
      <c r="J6314" t="s">
        <v>130</v>
      </c>
      <c r="K6314" t="s">
        <v>131</v>
      </c>
      <c r="L6314" t="s">
        <v>18207</v>
      </c>
      <c r="M6314" t="s">
        <v>18208</v>
      </c>
      <c r="N6314">
        <v>3.5441666660000002</v>
      </c>
      <c r="O6314">
        <v>0</v>
      </c>
      <c r="P6314">
        <v>0</v>
      </c>
      <c r="Q6314">
        <v>0</v>
      </c>
      <c r="R6314">
        <v>1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3.5441669999999998</v>
      </c>
      <c r="Y6314">
        <v>0</v>
      </c>
      <c r="Z6314">
        <v>0</v>
      </c>
    </row>
    <row r="6315" spans="1:26" x14ac:dyDescent="0.25">
      <c r="A6315">
        <v>2184463</v>
      </c>
      <c r="B6315">
        <v>1</v>
      </c>
      <c r="C6315" t="s">
        <v>77</v>
      </c>
      <c r="D6315" t="s">
        <v>115</v>
      </c>
      <c r="E6315" t="s">
        <v>126</v>
      </c>
      <c r="F6315" t="s">
        <v>18209</v>
      </c>
      <c r="G6315" t="s">
        <v>223</v>
      </c>
      <c r="H6315" t="s">
        <v>46</v>
      </c>
      <c r="I6315" t="s">
        <v>129</v>
      </c>
      <c r="J6315" t="s">
        <v>130</v>
      </c>
      <c r="K6315" t="s">
        <v>131</v>
      </c>
      <c r="L6315" t="s">
        <v>18210</v>
      </c>
      <c r="M6315" t="s">
        <v>18211</v>
      </c>
      <c r="N6315">
        <v>2.4738888879999998</v>
      </c>
      <c r="O6315">
        <v>0</v>
      </c>
      <c r="P6315">
        <v>1</v>
      </c>
      <c r="Q6315">
        <v>0</v>
      </c>
      <c r="R6315">
        <v>0</v>
      </c>
      <c r="S6315">
        <v>0</v>
      </c>
      <c r="T6315">
        <v>7</v>
      </c>
      <c r="U6315">
        <v>0</v>
      </c>
      <c r="V6315">
        <v>2.4738889999999998</v>
      </c>
      <c r="W6315">
        <v>0</v>
      </c>
      <c r="X6315">
        <v>0</v>
      </c>
      <c r="Y6315">
        <v>0</v>
      </c>
      <c r="Z6315">
        <v>17.317222000000001</v>
      </c>
    </row>
    <row r="6316" spans="1:26" x14ac:dyDescent="0.25">
      <c r="A6316">
        <v>2184459</v>
      </c>
      <c r="B6316">
        <v>1</v>
      </c>
      <c r="C6316" t="s">
        <v>77</v>
      </c>
      <c r="D6316" t="s">
        <v>114</v>
      </c>
      <c r="E6316" t="s">
        <v>161</v>
      </c>
      <c r="F6316" t="s">
        <v>18212</v>
      </c>
      <c r="G6316" t="s">
        <v>402</v>
      </c>
      <c r="H6316" t="s">
        <v>46</v>
      </c>
      <c r="I6316" t="s">
        <v>129</v>
      </c>
      <c r="J6316" t="s">
        <v>130</v>
      </c>
      <c r="K6316" t="s">
        <v>131</v>
      </c>
      <c r="L6316" t="s">
        <v>18213</v>
      </c>
      <c r="M6316" t="s">
        <v>18214</v>
      </c>
      <c r="N6316">
        <v>0.95277777699999999</v>
      </c>
      <c r="O6316">
        <v>0</v>
      </c>
      <c r="P6316">
        <v>0</v>
      </c>
      <c r="Q6316">
        <v>0</v>
      </c>
      <c r="R6316">
        <v>0</v>
      </c>
      <c r="S6316">
        <v>1</v>
      </c>
      <c r="T6316">
        <v>49</v>
      </c>
      <c r="U6316">
        <v>0</v>
      </c>
      <c r="V6316">
        <v>0</v>
      </c>
      <c r="W6316">
        <v>0</v>
      </c>
      <c r="X6316">
        <v>0</v>
      </c>
      <c r="Y6316">
        <v>0.95277800000000001</v>
      </c>
      <c r="Z6316">
        <v>46.686110999999997</v>
      </c>
    </row>
    <row r="6317" spans="1:26" x14ac:dyDescent="0.25">
      <c r="A6317">
        <v>2184456</v>
      </c>
      <c r="B6317">
        <v>1</v>
      </c>
      <c r="C6317" t="s">
        <v>76</v>
      </c>
      <c r="D6317" t="s">
        <v>79</v>
      </c>
      <c r="E6317" t="s">
        <v>181</v>
      </c>
      <c r="F6317" t="s">
        <v>18215</v>
      </c>
      <c r="G6317" t="s">
        <v>287</v>
      </c>
      <c r="H6317" t="s">
        <v>46</v>
      </c>
      <c r="I6317" t="s">
        <v>129</v>
      </c>
      <c r="J6317" t="s">
        <v>130</v>
      </c>
      <c r="K6317" t="s">
        <v>131</v>
      </c>
      <c r="L6317" t="s">
        <v>18216</v>
      </c>
      <c r="M6317" t="s">
        <v>18217</v>
      </c>
      <c r="N6317">
        <v>3.5416666659999998</v>
      </c>
      <c r="O6317">
        <v>0</v>
      </c>
      <c r="P6317">
        <v>5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17.708333</v>
      </c>
      <c r="W6317">
        <v>0</v>
      </c>
      <c r="X6317">
        <v>0</v>
      </c>
      <c r="Y6317">
        <v>0</v>
      </c>
      <c r="Z6317">
        <v>0</v>
      </c>
    </row>
    <row r="6318" spans="1:26" x14ac:dyDescent="0.25">
      <c r="A6318">
        <v>2184453</v>
      </c>
      <c r="B6318">
        <v>1</v>
      </c>
      <c r="C6318" t="s">
        <v>76</v>
      </c>
      <c r="D6318" t="s">
        <v>97</v>
      </c>
      <c r="E6318" t="s">
        <v>181</v>
      </c>
      <c r="F6318" t="s">
        <v>18218</v>
      </c>
      <c r="G6318" t="s">
        <v>194</v>
      </c>
      <c r="H6318" t="s">
        <v>46</v>
      </c>
      <c r="I6318" t="s">
        <v>129</v>
      </c>
      <c r="J6318" t="s">
        <v>130</v>
      </c>
      <c r="K6318" t="s">
        <v>131</v>
      </c>
      <c r="L6318" t="s">
        <v>18219</v>
      </c>
      <c r="M6318" t="s">
        <v>18220</v>
      </c>
      <c r="N6318">
        <v>0.42916666599999997</v>
      </c>
      <c r="O6318">
        <v>0</v>
      </c>
      <c r="P6318">
        <v>3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1.2875000000000001</v>
      </c>
      <c r="W6318">
        <v>0</v>
      </c>
      <c r="X6318">
        <v>0</v>
      </c>
      <c r="Y6318">
        <v>0</v>
      </c>
      <c r="Z6318">
        <v>0</v>
      </c>
    </row>
    <row r="6319" spans="1:26" x14ac:dyDescent="0.25">
      <c r="A6319">
        <v>2184468</v>
      </c>
      <c r="B6319">
        <v>1</v>
      </c>
      <c r="C6319" t="s">
        <v>76</v>
      </c>
      <c r="D6319" t="s">
        <v>83</v>
      </c>
      <c r="E6319" t="s">
        <v>181</v>
      </c>
      <c r="F6319" t="s">
        <v>18221</v>
      </c>
      <c r="G6319" t="s">
        <v>194</v>
      </c>
      <c r="H6319" t="s">
        <v>46</v>
      </c>
      <c r="I6319" t="s">
        <v>129</v>
      </c>
      <c r="J6319" t="s">
        <v>130</v>
      </c>
      <c r="K6319" t="s">
        <v>131</v>
      </c>
      <c r="L6319" t="s">
        <v>18222</v>
      </c>
      <c r="M6319" t="s">
        <v>18223</v>
      </c>
      <c r="N6319">
        <v>5.7591666659999996</v>
      </c>
      <c r="O6319">
        <v>0</v>
      </c>
      <c r="P6319">
        <v>1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5.7591669999999997</v>
      </c>
      <c r="W6319">
        <v>0</v>
      </c>
      <c r="X6319">
        <v>0</v>
      </c>
      <c r="Y6319">
        <v>0</v>
      </c>
      <c r="Z6319">
        <v>0</v>
      </c>
    </row>
    <row r="6320" spans="1:26" x14ac:dyDescent="0.25">
      <c r="A6320">
        <v>2184457</v>
      </c>
      <c r="B6320">
        <v>1</v>
      </c>
      <c r="C6320" t="s">
        <v>76</v>
      </c>
      <c r="D6320" t="s">
        <v>80</v>
      </c>
      <c r="E6320" t="s">
        <v>181</v>
      </c>
      <c r="F6320" t="s">
        <v>18224</v>
      </c>
      <c r="G6320" t="s">
        <v>636</v>
      </c>
      <c r="H6320" t="s">
        <v>46</v>
      </c>
      <c r="I6320" t="s">
        <v>129</v>
      </c>
      <c r="J6320" t="s">
        <v>15</v>
      </c>
      <c r="K6320" t="s">
        <v>131</v>
      </c>
      <c r="L6320" t="s">
        <v>18225</v>
      </c>
      <c r="M6320" t="s">
        <v>18226</v>
      </c>
      <c r="N6320">
        <v>3.4063888879999999</v>
      </c>
      <c r="O6320">
        <v>0</v>
      </c>
      <c r="P6320">
        <v>2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6.8127779999999998</v>
      </c>
      <c r="W6320">
        <v>0</v>
      </c>
      <c r="X6320">
        <v>0</v>
      </c>
      <c r="Y6320">
        <v>0</v>
      </c>
      <c r="Z6320">
        <v>0</v>
      </c>
    </row>
    <row r="6321" spans="1:26" x14ac:dyDescent="0.25">
      <c r="A6321">
        <v>2184469</v>
      </c>
      <c r="B6321">
        <v>1</v>
      </c>
      <c r="C6321" t="s">
        <v>76</v>
      </c>
      <c r="D6321" t="s">
        <v>86</v>
      </c>
      <c r="E6321" t="s">
        <v>126</v>
      </c>
      <c r="F6321" t="s">
        <v>18227</v>
      </c>
      <c r="G6321" t="s">
        <v>128</v>
      </c>
      <c r="H6321" t="s">
        <v>46</v>
      </c>
      <c r="I6321" t="s">
        <v>129</v>
      </c>
      <c r="J6321" t="s">
        <v>130</v>
      </c>
      <c r="K6321" t="s">
        <v>131</v>
      </c>
      <c r="L6321" t="s">
        <v>18228</v>
      </c>
      <c r="M6321" t="s">
        <v>18229</v>
      </c>
      <c r="N6321">
        <v>5.1644444439999999</v>
      </c>
      <c r="O6321">
        <v>0</v>
      </c>
      <c r="P6321">
        <v>143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738.51555499999995</v>
      </c>
      <c r="W6321">
        <v>0</v>
      </c>
      <c r="X6321">
        <v>0</v>
      </c>
      <c r="Y6321">
        <v>0</v>
      </c>
      <c r="Z6321">
        <v>0</v>
      </c>
    </row>
    <row r="6322" spans="1:26" x14ac:dyDescent="0.25">
      <c r="A6322">
        <v>2184470</v>
      </c>
      <c r="B6322">
        <v>1</v>
      </c>
      <c r="C6322" t="s">
        <v>76</v>
      </c>
      <c r="D6322" t="s">
        <v>78</v>
      </c>
      <c r="E6322" t="s">
        <v>181</v>
      </c>
      <c r="F6322" t="s">
        <v>18230</v>
      </c>
      <c r="G6322" t="s">
        <v>287</v>
      </c>
      <c r="H6322" t="s">
        <v>46</v>
      </c>
      <c r="I6322" t="s">
        <v>129</v>
      </c>
      <c r="J6322" t="s">
        <v>130</v>
      </c>
      <c r="K6322" t="s">
        <v>131</v>
      </c>
      <c r="L6322" t="s">
        <v>18231</v>
      </c>
      <c r="M6322" t="s">
        <v>18232</v>
      </c>
      <c r="N6322">
        <v>3.6352777770000002</v>
      </c>
      <c r="O6322">
        <v>0</v>
      </c>
      <c r="P6322">
        <v>1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3.635278</v>
      </c>
      <c r="W6322">
        <v>0</v>
      </c>
      <c r="X6322">
        <v>0</v>
      </c>
      <c r="Y6322">
        <v>0</v>
      </c>
      <c r="Z6322">
        <v>0</v>
      </c>
    </row>
    <row r="6323" spans="1:26" x14ac:dyDescent="0.25">
      <c r="A6323">
        <v>2184467</v>
      </c>
      <c r="B6323">
        <v>1</v>
      </c>
      <c r="C6323" t="s">
        <v>76</v>
      </c>
      <c r="D6323" t="s">
        <v>79</v>
      </c>
      <c r="E6323" t="s">
        <v>181</v>
      </c>
      <c r="F6323" t="s">
        <v>18233</v>
      </c>
      <c r="G6323" t="s">
        <v>287</v>
      </c>
      <c r="H6323" t="s">
        <v>46</v>
      </c>
      <c r="I6323" t="s">
        <v>129</v>
      </c>
      <c r="J6323" t="s">
        <v>130</v>
      </c>
      <c r="K6323" t="s">
        <v>131</v>
      </c>
      <c r="L6323" t="s">
        <v>18234</v>
      </c>
      <c r="M6323" t="s">
        <v>18235</v>
      </c>
      <c r="N6323">
        <v>1.5463888880000001</v>
      </c>
      <c r="O6323">
        <v>1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1.546389</v>
      </c>
      <c r="V6323">
        <v>0</v>
      </c>
      <c r="W6323">
        <v>0</v>
      </c>
      <c r="X6323">
        <v>0</v>
      </c>
      <c r="Y6323">
        <v>0</v>
      </c>
      <c r="Z6323">
        <v>0</v>
      </c>
    </row>
    <row r="6324" spans="1:26" x14ac:dyDescent="0.25">
      <c r="A6324">
        <v>2184480</v>
      </c>
      <c r="B6324">
        <v>1</v>
      </c>
      <c r="C6324" t="s">
        <v>76</v>
      </c>
      <c r="D6324" t="s">
        <v>101</v>
      </c>
      <c r="E6324" t="s">
        <v>143</v>
      </c>
      <c r="F6324" t="s">
        <v>18236</v>
      </c>
      <c r="G6324" t="s">
        <v>145</v>
      </c>
      <c r="H6324" t="s">
        <v>47</v>
      </c>
      <c r="I6324" t="s">
        <v>129</v>
      </c>
      <c r="J6324" t="s">
        <v>130</v>
      </c>
      <c r="K6324" t="s">
        <v>131</v>
      </c>
      <c r="L6324" t="s">
        <v>18237</v>
      </c>
      <c r="M6324" t="s">
        <v>18238</v>
      </c>
      <c r="N6324">
        <v>2.9741666659999999</v>
      </c>
      <c r="O6324">
        <v>0</v>
      </c>
      <c r="P6324">
        <v>48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142.76</v>
      </c>
      <c r="W6324">
        <v>0</v>
      </c>
      <c r="X6324">
        <v>0</v>
      </c>
      <c r="Y6324">
        <v>0</v>
      </c>
      <c r="Z6324">
        <v>0</v>
      </c>
    </row>
    <row r="6325" spans="1:26" x14ac:dyDescent="0.25">
      <c r="A6325">
        <v>2184475</v>
      </c>
      <c r="B6325">
        <v>1</v>
      </c>
      <c r="C6325" t="s">
        <v>76</v>
      </c>
      <c r="D6325" t="s">
        <v>78</v>
      </c>
      <c r="E6325" t="s">
        <v>181</v>
      </c>
      <c r="F6325" t="s">
        <v>18239</v>
      </c>
      <c r="G6325" t="s">
        <v>194</v>
      </c>
      <c r="H6325" t="s">
        <v>46</v>
      </c>
      <c r="I6325" t="s">
        <v>129</v>
      </c>
      <c r="J6325" t="s">
        <v>130</v>
      </c>
      <c r="K6325" t="s">
        <v>131</v>
      </c>
      <c r="L6325" t="s">
        <v>18240</v>
      </c>
      <c r="M6325" t="s">
        <v>18241</v>
      </c>
      <c r="N6325">
        <v>3.6147222220000002</v>
      </c>
      <c r="O6325">
        <v>0</v>
      </c>
      <c r="P6325">
        <v>1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3.614722</v>
      </c>
      <c r="W6325">
        <v>0</v>
      </c>
      <c r="X6325">
        <v>0</v>
      </c>
      <c r="Y6325">
        <v>0</v>
      </c>
      <c r="Z6325">
        <v>0</v>
      </c>
    </row>
    <row r="6326" spans="1:26" x14ac:dyDescent="0.25">
      <c r="A6326">
        <v>2184473</v>
      </c>
      <c r="B6326">
        <v>1</v>
      </c>
      <c r="C6326" t="s">
        <v>77</v>
      </c>
      <c r="D6326" t="s">
        <v>117</v>
      </c>
      <c r="E6326" t="s">
        <v>143</v>
      </c>
      <c r="F6326" t="s">
        <v>2610</v>
      </c>
      <c r="G6326" t="s">
        <v>136</v>
      </c>
      <c r="H6326" t="s">
        <v>47</v>
      </c>
      <c r="I6326" t="s">
        <v>283</v>
      </c>
      <c r="J6326" t="s">
        <v>130</v>
      </c>
      <c r="K6326" t="s">
        <v>131</v>
      </c>
      <c r="L6326" t="s">
        <v>18242</v>
      </c>
      <c r="M6326" t="s">
        <v>18243</v>
      </c>
      <c r="N6326">
        <v>8.3333330000000001E-3</v>
      </c>
      <c r="O6326">
        <v>0</v>
      </c>
      <c r="P6326">
        <v>0</v>
      </c>
      <c r="Q6326">
        <v>3</v>
      </c>
      <c r="R6326">
        <v>76</v>
      </c>
      <c r="S6326">
        <v>18</v>
      </c>
      <c r="T6326">
        <v>233</v>
      </c>
      <c r="U6326">
        <v>0</v>
      </c>
      <c r="V6326">
        <v>0</v>
      </c>
      <c r="W6326">
        <v>2.5000000000000001E-2</v>
      </c>
      <c r="X6326">
        <v>0.63333300000000003</v>
      </c>
      <c r="Y6326">
        <v>0.15</v>
      </c>
      <c r="Z6326">
        <v>1.941667</v>
      </c>
    </row>
    <row r="6327" spans="1:26" x14ac:dyDescent="0.25">
      <c r="A6327">
        <v>2184476</v>
      </c>
      <c r="B6327">
        <v>1</v>
      </c>
      <c r="C6327" t="s">
        <v>76</v>
      </c>
      <c r="D6327" t="s">
        <v>90</v>
      </c>
      <c r="E6327" t="s">
        <v>186</v>
      </c>
      <c r="F6327" t="s">
        <v>18244</v>
      </c>
      <c r="G6327" t="s">
        <v>136</v>
      </c>
      <c r="H6327" t="s">
        <v>47</v>
      </c>
      <c r="I6327" t="s">
        <v>129</v>
      </c>
      <c r="J6327" t="s">
        <v>130</v>
      </c>
      <c r="K6327" t="s">
        <v>131</v>
      </c>
      <c r="L6327" t="s">
        <v>18245</v>
      </c>
      <c r="M6327" t="s">
        <v>18246</v>
      </c>
      <c r="N6327">
        <v>0.38305555499999999</v>
      </c>
      <c r="O6327">
        <v>29</v>
      </c>
      <c r="P6327">
        <v>361</v>
      </c>
      <c r="Q6327">
        <v>0</v>
      </c>
      <c r="R6327">
        <v>0</v>
      </c>
      <c r="S6327">
        <v>2</v>
      </c>
      <c r="T6327">
        <v>53</v>
      </c>
      <c r="U6327">
        <v>11.108611</v>
      </c>
      <c r="V6327">
        <v>138.28305499999999</v>
      </c>
      <c r="W6327">
        <v>0</v>
      </c>
      <c r="X6327">
        <v>0</v>
      </c>
      <c r="Y6327">
        <v>0.76611099999999999</v>
      </c>
      <c r="Z6327">
        <v>20.301943999999999</v>
      </c>
    </row>
    <row r="6328" spans="1:26" x14ac:dyDescent="0.25">
      <c r="A6328">
        <v>2184478</v>
      </c>
      <c r="B6328">
        <v>1</v>
      </c>
      <c r="C6328" t="s">
        <v>76</v>
      </c>
      <c r="D6328" t="s">
        <v>94</v>
      </c>
      <c r="E6328" t="s">
        <v>134</v>
      </c>
      <c r="F6328" t="s">
        <v>3425</v>
      </c>
      <c r="G6328" t="s">
        <v>136</v>
      </c>
      <c r="H6328" t="s">
        <v>47</v>
      </c>
      <c r="I6328" t="s">
        <v>129</v>
      </c>
      <c r="J6328" t="s">
        <v>130</v>
      </c>
      <c r="K6328" t="s">
        <v>131</v>
      </c>
      <c r="L6328" t="s">
        <v>18247</v>
      </c>
      <c r="M6328" t="s">
        <v>18248</v>
      </c>
      <c r="N6328">
        <v>0.67249999999999999</v>
      </c>
      <c r="O6328">
        <v>18</v>
      </c>
      <c r="P6328">
        <v>179</v>
      </c>
      <c r="Q6328">
        <v>0</v>
      </c>
      <c r="R6328">
        <v>0</v>
      </c>
      <c r="S6328">
        <v>0</v>
      </c>
      <c r="T6328">
        <v>0</v>
      </c>
      <c r="U6328">
        <v>12.105</v>
      </c>
      <c r="V6328">
        <v>120.3775</v>
      </c>
      <c r="W6328">
        <v>0</v>
      </c>
      <c r="X6328">
        <v>0</v>
      </c>
      <c r="Y6328">
        <v>0</v>
      </c>
      <c r="Z6328">
        <v>0</v>
      </c>
    </row>
    <row r="6329" spans="1:26" x14ac:dyDescent="0.25">
      <c r="A6329">
        <v>2184482</v>
      </c>
      <c r="B6329">
        <v>1</v>
      </c>
      <c r="C6329" t="s">
        <v>76</v>
      </c>
      <c r="D6329" t="s">
        <v>85</v>
      </c>
      <c r="E6329" t="s">
        <v>181</v>
      </c>
      <c r="F6329" t="s">
        <v>18249</v>
      </c>
      <c r="G6329" t="s">
        <v>636</v>
      </c>
      <c r="H6329" t="s">
        <v>46</v>
      </c>
      <c r="I6329" t="s">
        <v>129</v>
      </c>
      <c r="J6329" t="s">
        <v>15</v>
      </c>
      <c r="K6329" t="s">
        <v>131</v>
      </c>
      <c r="L6329" t="s">
        <v>18250</v>
      </c>
      <c r="M6329" t="s">
        <v>18251</v>
      </c>
      <c r="N6329">
        <v>3.3025000000000002</v>
      </c>
      <c r="O6329">
        <v>0</v>
      </c>
      <c r="P6329">
        <v>1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3.3025000000000002</v>
      </c>
      <c r="W6329">
        <v>0</v>
      </c>
      <c r="X6329">
        <v>0</v>
      </c>
      <c r="Y6329">
        <v>0</v>
      </c>
      <c r="Z6329">
        <v>0</v>
      </c>
    </row>
    <row r="6330" spans="1:26" x14ac:dyDescent="0.25">
      <c r="A6330">
        <v>2184484</v>
      </c>
      <c r="B6330">
        <v>1</v>
      </c>
      <c r="C6330" t="s">
        <v>76</v>
      </c>
      <c r="D6330" t="s">
        <v>81</v>
      </c>
      <c r="E6330" t="s">
        <v>161</v>
      </c>
      <c r="F6330" t="s">
        <v>18252</v>
      </c>
      <c r="G6330" t="s">
        <v>402</v>
      </c>
      <c r="H6330" t="s">
        <v>46</v>
      </c>
      <c r="I6330" t="s">
        <v>129</v>
      </c>
      <c r="J6330" t="s">
        <v>130</v>
      </c>
      <c r="K6330" t="s">
        <v>131</v>
      </c>
      <c r="L6330" t="s">
        <v>18253</v>
      </c>
      <c r="M6330" t="s">
        <v>18254</v>
      </c>
      <c r="N6330">
        <v>2.4925000000000002</v>
      </c>
      <c r="O6330">
        <v>1</v>
      </c>
      <c r="P6330">
        <v>1211</v>
      </c>
      <c r="Q6330">
        <v>0</v>
      </c>
      <c r="R6330">
        <v>0</v>
      </c>
      <c r="S6330">
        <v>0</v>
      </c>
      <c r="T6330">
        <v>0</v>
      </c>
      <c r="U6330">
        <v>2.4925000000000002</v>
      </c>
      <c r="V6330">
        <v>3018.4175</v>
      </c>
      <c r="W6330">
        <v>0</v>
      </c>
      <c r="X6330">
        <v>0</v>
      </c>
      <c r="Y6330">
        <v>0</v>
      </c>
      <c r="Z6330">
        <v>0</v>
      </c>
    </row>
    <row r="6331" spans="1:26" x14ac:dyDescent="0.25">
      <c r="A6331">
        <v>2184493</v>
      </c>
      <c r="B6331">
        <v>1</v>
      </c>
      <c r="C6331" t="s">
        <v>76</v>
      </c>
      <c r="D6331" t="s">
        <v>90</v>
      </c>
      <c r="E6331" t="s">
        <v>186</v>
      </c>
      <c r="F6331" t="s">
        <v>18255</v>
      </c>
      <c r="G6331" t="s">
        <v>366</v>
      </c>
      <c r="H6331" t="s">
        <v>47</v>
      </c>
      <c r="I6331" t="s">
        <v>129</v>
      </c>
      <c r="J6331" t="s">
        <v>130</v>
      </c>
      <c r="K6331" t="s">
        <v>251</v>
      </c>
      <c r="L6331" t="s">
        <v>18256</v>
      </c>
      <c r="M6331" t="s">
        <v>18257</v>
      </c>
      <c r="N6331">
        <v>1.4275</v>
      </c>
      <c r="O6331">
        <v>4</v>
      </c>
      <c r="P6331">
        <v>258</v>
      </c>
      <c r="Q6331">
        <v>0</v>
      </c>
      <c r="R6331">
        <v>0</v>
      </c>
      <c r="S6331">
        <v>0</v>
      </c>
      <c r="T6331">
        <v>0</v>
      </c>
      <c r="U6331">
        <v>5.71</v>
      </c>
      <c r="V6331">
        <v>368.29500000000002</v>
      </c>
      <c r="W6331">
        <v>0</v>
      </c>
      <c r="X6331">
        <v>0</v>
      </c>
      <c r="Y6331">
        <v>0</v>
      </c>
      <c r="Z6331">
        <v>0</v>
      </c>
    </row>
    <row r="6332" spans="1:26" x14ac:dyDescent="0.25">
      <c r="A6332">
        <v>2184495</v>
      </c>
      <c r="B6332">
        <v>1</v>
      </c>
      <c r="C6332" t="s">
        <v>76</v>
      </c>
      <c r="D6332" t="s">
        <v>93</v>
      </c>
      <c r="E6332" t="s">
        <v>161</v>
      </c>
      <c r="F6332" t="s">
        <v>18258</v>
      </c>
      <c r="G6332" t="s">
        <v>402</v>
      </c>
      <c r="H6332" t="s">
        <v>46</v>
      </c>
      <c r="I6332" t="s">
        <v>129</v>
      </c>
      <c r="J6332" t="s">
        <v>130</v>
      </c>
      <c r="K6332" t="s">
        <v>131</v>
      </c>
      <c r="L6332" t="s">
        <v>18259</v>
      </c>
      <c r="M6332" t="s">
        <v>18260</v>
      </c>
      <c r="N6332">
        <v>1.420833333</v>
      </c>
      <c r="O6332">
        <v>1</v>
      </c>
      <c r="P6332">
        <v>61</v>
      </c>
      <c r="Q6332">
        <v>0</v>
      </c>
      <c r="R6332">
        <v>0</v>
      </c>
      <c r="S6332">
        <v>0</v>
      </c>
      <c r="T6332">
        <v>0</v>
      </c>
      <c r="U6332">
        <v>1.420833</v>
      </c>
      <c r="V6332">
        <v>86.670833000000002</v>
      </c>
      <c r="W6332">
        <v>0</v>
      </c>
      <c r="X6332">
        <v>0</v>
      </c>
      <c r="Y6332">
        <v>0</v>
      </c>
      <c r="Z6332">
        <v>0</v>
      </c>
    </row>
    <row r="6333" spans="1:26" x14ac:dyDescent="0.25">
      <c r="A6333">
        <v>2184485</v>
      </c>
      <c r="B6333">
        <v>1</v>
      </c>
      <c r="C6333" t="s">
        <v>77</v>
      </c>
      <c r="D6333" t="s">
        <v>109</v>
      </c>
      <c r="E6333" t="s">
        <v>161</v>
      </c>
      <c r="F6333" t="s">
        <v>18261</v>
      </c>
      <c r="G6333" t="s">
        <v>402</v>
      </c>
      <c r="H6333" t="s">
        <v>46</v>
      </c>
      <c r="I6333" t="s">
        <v>129</v>
      </c>
      <c r="J6333" t="s">
        <v>130</v>
      </c>
      <c r="K6333" t="s">
        <v>131</v>
      </c>
      <c r="L6333" t="s">
        <v>18262</v>
      </c>
      <c r="M6333" t="s">
        <v>18263</v>
      </c>
      <c r="N6333">
        <v>1.244444444</v>
      </c>
      <c r="O6333">
        <v>0</v>
      </c>
      <c r="P6333">
        <v>0</v>
      </c>
      <c r="Q6333">
        <v>2</v>
      </c>
      <c r="R6333">
        <v>32</v>
      </c>
      <c r="S6333">
        <v>0</v>
      </c>
      <c r="T6333">
        <v>0</v>
      </c>
      <c r="U6333">
        <v>0</v>
      </c>
      <c r="V6333">
        <v>0</v>
      </c>
      <c r="W6333">
        <v>2.4888889999999999</v>
      </c>
      <c r="X6333">
        <v>39.822221999999996</v>
      </c>
      <c r="Y6333">
        <v>0</v>
      </c>
      <c r="Z6333">
        <v>0</v>
      </c>
    </row>
    <row r="6334" spans="1:26" x14ac:dyDescent="0.25">
      <c r="A6334">
        <v>2184491</v>
      </c>
      <c r="B6334">
        <v>1</v>
      </c>
      <c r="C6334" t="s">
        <v>76</v>
      </c>
      <c r="D6334" t="s">
        <v>86</v>
      </c>
      <c r="E6334" t="s">
        <v>181</v>
      </c>
      <c r="F6334" t="s">
        <v>18264</v>
      </c>
      <c r="G6334" t="s">
        <v>636</v>
      </c>
      <c r="H6334" t="s">
        <v>46</v>
      </c>
      <c r="I6334" t="s">
        <v>129</v>
      </c>
      <c r="J6334" t="s">
        <v>15</v>
      </c>
      <c r="K6334" t="s">
        <v>131</v>
      </c>
      <c r="L6334" t="s">
        <v>18265</v>
      </c>
      <c r="M6334" t="s">
        <v>18266</v>
      </c>
      <c r="N6334">
        <v>8.5552777770000006</v>
      </c>
      <c r="O6334">
        <v>0</v>
      </c>
      <c r="P6334">
        <v>3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25.665832999999999</v>
      </c>
      <c r="W6334">
        <v>0</v>
      </c>
      <c r="X6334">
        <v>0</v>
      </c>
      <c r="Y6334">
        <v>0</v>
      </c>
      <c r="Z6334">
        <v>0</v>
      </c>
    </row>
    <row r="6335" spans="1:26" x14ac:dyDescent="0.25">
      <c r="A6335">
        <v>2184486</v>
      </c>
      <c r="B6335">
        <v>1</v>
      </c>
      <c r="C6335" t="s">
        <v>76</v>
      </c>
      <c r="D6335" t="s">
        <v>96</v>
      </c>
      <c r="E6335" t="s">
        <v>181</v>
      </c>
      <c r="F6335" t="s">
        <v>18267</v>
      </c>
      <c r="G6335" t="s">
        <v>194</v>
      </c>
      <c r="H6335" t="s">
        <v>46</v>
      </c>
      <c r="I6335" t="s">
        <v>129</v>
      </c>
      <c r="J6335" t="s">
        <v>130</v>
      </c>
      <c r="K6335" t="s">
        <v>131</v>
      </c>
      <c r="L6335" t="s">
        <v>18268</v>
      </c>
      <c r="M6335" t="s">
        <v>18269</v>
      </c>
      <c r="N6335">
        <v>4.7169444440000001</v>
      </c>
      <c r="O6335">
        <v>0</v>
      </c>
      <c r="P6335">
        <v>1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4.7169439999999998</v>
      </c>
      <c r="W6335">
        <v>0</v>
      </c>
      <c r="X6335">
        <v>0</v>
      </c>
      <c r="Y6335">
        <v>0</v>
      </c>
      <c r="Z6335">
        <v>0</v>
      </c>
    </row>
    <row r="6336" spans="1:26" x14ac:dyDescent="0.25">
      <c r="A6336">
        <v>2184492</v>
      </c>
      <c r="B6336">
        <v>1</v>
      </c>
      <c r="C6336" t="s">
        <v>76</v>
      </c>
      <c r="D6336" t="s">
        <v>96</v>
      </c>
      <c r="E6336" t="s">
        <v>181</v>
      </c>
      <c r="F6336" t="s">
        <v>18270</v>
      </c>
      <c r="G6336" t="s">
        <v>183</v>
      </c>
      <c r="H6336" t="s">
        <v>46</v>
      </c>
      <c r="I6336" t="s">
        <v>129</v>
      </c>
      <c r="J6336" t="s">
        <v>130</v>
      </c>
      <c r="K6336" t="s">
        <v>131</v>
      </c>
      <c r="L6336" t="s">
        <v>18271</v>
      </c>
      <c r="M6336" t="s">
        <v>18272</v>
      </c>
      <c r="N6336">
        <v>2.6105555549999999</v>
      </c>
      <c r="O6336">
        <v>0</v>
      </c>
      <c r="P6336">
        <v>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2.6105559999999999</v>
      </c>
      <c r="W6336">
        <v>0</v>
      </c>
      <c r="X6336">
        <v>0</v>
      </c>
      <c r="Y6336">
        <v>0</v>
      </c>
      <c r="Z6336">
        <v>0</v>
      </c>
    </row>
    <row r="6337" spans="1:26" x14ac:dyDescent="0.25">
      <c r="A6337">
        <v>2184508</v>
      </c>
      <c r="B6337">
        <v>1</v>
      </c>
      <c r="C6337" t="s">
        <v>76</v>
      </c>
      <c r="D6337" t="s">
        <v>101</v>
      </c>
      <c r="E6337" t="s">
        <v>181</v>
      </c>
      <c r="F6337" t="s">
        <v>18273</v>
      </c>
      <c r="G6337" t="s">
        <v>163</v>
      </c>
      <c r="H6337" t="s">
        <v>46</v>
      </c>
      <c r="I6337" t="s">
        <v>129</v>
      </c>
      <c r="J6337" t="s">
        <v>130</v>
      </c>
      <c r="K6337" t="s">
        <v>131</v>
      </c>
      <c r="L6337" t="s">
        <v>18274</v>
      </c>
      <c r="M6337" t="s">
        <v>18275</v>
      </c>
      <c r="N6337">
        <v>2.903611111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2.9036110000000002</v>
      </c>
      <c r="W6337">
        <v>0</v>
      </c>
      <c r="X6337">
        <v>0</v>
      </c>
      <c r="Y6337">
        <v>0</v>
      </c>
      <c r="Z6337">
        <v>0</v>
      </c>
    </row>
    <row r="6338" spans="1:26" x14ac:dyDescent="0.25">
      <c r="A6338">
        <v>2184497</v>
      </c>
      <c r="B6338">
        <v>1</v>
      </c>
      <c r="C6338" t="s">
        <v>76</v>
      </c>
      <c r="D6338" t="s">
        <v>107</v>
      </c>
      <c r="E6338" t="s">
        <v>181</v>
      </c>
      <c r="F6338" t="s">
        <v>18276</v>
      </c>
      <c r="G6338" t="s">
        <v>183</v>
      </c>
      <c r="H6338" t="s">
        <v>46</v>
      </c>
      <c r="I6338" t="s">
        <v>129</v>
      </c>
      <c r="J6338" t="s">
        <v>130</v>
      </c>
      <c r="K6338" t="s">
        <v>131</v>
      </c>
      <c r="L6338" t="s">
        <v>18277</v>
      </c>
      <c r="M6338" t="s">
        <v>18278</v>
      </c>
      <c r="N6338">
        <v>5.239166666</v>
      </c>
      <c r="O6338">
        <v>0</v>
      </c>
      <c r="P6338">
        <v>9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47.152500000000003</v>
      </c>
      <c r="W6338">
        <v>0</v>
      </c>
      <c r="X6338">
        <v>0</v>
      </c>
      <c r="Y6338">
        <v>0</v>
      </c>
      <c r="Z6338">
        <v>0</v>
      </c>
    </row>
    <row r="6339" spans="1:26" x14ac:dyDescent="0.25">
      <c r="A6339">
        <v>2184496</v>
      </c>
      <c r="B6339">
        <v>1</v>
      </c>
      <c r="C6339" t="s">
        <v>77</v>
      </c>
      <c r="D6339" t="s">
        <v>118</v>
      </c>
      <c r="E6339" t="s">
        <v>134</v>
      </c>
      <c r="F6339" t="s">
        <v>18037</v>
      </c>
      <c r="G6339" t="s">
        <v>418</v>
      </c>
      <c r="H6339" t="s">
        <v>47</v>
      </c>
      <c r="I6339" t="s">
        <v>129</v>
      </c>
      <c r="J6339" t="s">
        <v>130</v>
      </c>
      <c r="K6339" t="s">
        <v>251</v>
      </c>
      <c r="L6339" t="s">
        <v>18279</v>
      </c>
      <c r="M6339" t="s">
        <v>18280</v>
      </c>
      <c r="N6339">
        <v>3.6615711110000002</v>
      </c>
      <c r="O6339">
        <v>5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18.307856000000001</v>
      </c>
      <c r="V6339">
        <v>0</v>
      </c>
      <c r="W6339">
        <v>0</v>
      </c>
      <c r="X6339">
        <v>0</v>
      </c>
      <c r="Y6339">
        <v>0</v>
      </c>
      <c r="Z6339">
        <v>0</v>
      </c>
    </row>
    <row r="6340" spans="1:26" x14ac:dyDescent="0.25">
      <c r="A6340">
        <v>2184513</v>
      </c>
      <c r="B6340">
        <v>1</v>
      </c>
      <c r="C6340" t="s">
        <v>76</v>
      </c>
      <c r="D6340" t="s">
        <v>97</v>
      </c>
      <c r="E6340" t="s">
        <v>126</v>
      </c>
      <c r="F6340" t="s">
        <v>18281</v>
      </c>
      <c r="G6340" t="s">
        <v>140</v>
      </c>
      <c r="H6340" t="s">
        <v>46</v>
      </c>
      <c r="I6340" t="s">
        <v>129</v>
      </c>
      <c r="J6340" t="s">
        <v>130</v>
      </c>
      <c r="K6340" t="s">
        <v>131</v>
      </c>
      <c r="L6340" t="s">
        <v>18282</v>
      </c>
      <c r="M6340" t="s">
        <v>18283</v>
      </c>
      <c r="N6340">
        <v>9.4933333330000007</v>
      </c>
      <c r="O6340">
        <v>0</v>
      </c>
      <c r="P6340">
        <v>51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484.16</v>
      </c>
      <c r="W6340">
        <v>0</v>
      </c>
      <c r="X6340">
        <v>0</v>
      </c>
      <c r="Y6340">
        <v>0</v>
      </c>
      <c r="Z6340">
        <v>0</v>
      </c>
    </row>
    <row r="6341" spans="1:26" x14ac:dyDescent="0.25">
      <c r="A6341">
        <v>2184514</v>
      </c>
      <c r="B6341">
        <v>1</v>
      </c>
      <c r="C6341" t="s">
        <v>77</v>
      </c>
      <c r="D6341" t="s">
        <v>109</v>
      </c>
      <c r="E6341" t="s">
        <v>181</v>
      </c>
      <c r="F6341" t="s">
        <v>18284</v>
      </c>
      <c r="G6341" t="s">
        <v>194</v>
      </c>
      <c r="H6341" t="s">
        <v>46</v>
      </c>
      <c r="I6341" t="s">
        <v>129</v>
      </c>
      <c r="J6341" t="s">
        <v>130</v>
      </c>
      <c r="K6341" t="s">
        <v>131</v>
      </c>
      <c r="L6341" t="s">
        <v>18285</v>
      </c>
      <c r="M6341" t="s">
        <v>18286</v>
      </c>
      <c r="N6341">
        <v>3.4538888879999998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1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3.4538890000000002</v>
      </c>
    </row>
    <row r="6342" spans="1:26" x14ac:dyDescent="0.25">
      <c r="A6342">
        <v>2184503</v>
      </c>
      <c r="B6342">
        <v>1</v>
      </c>
      <c r="C6342" t="s">
        <v>76</v>
      </c>
      <c r="D6342" t="s">
        <v>86</v>
      </c>
      <c r="E6342" t="s">
        <v>126</v>
      </c>
      <c r="F6342" t="s">
        <v>18287</v>
      </c>
      <c r="G6342" t="s">
        <v>418</v>
      </c>
      <c r="H6342" t="s">
        <v>46</v>
      </c>
      <c r="I6342" t="s">
        <v>129</v>
      </c>
      <c r="J6342" t="s">
        <v>130</v>
      </c>
      <c r="K6342" t="s">
        <v>251</v>
      </c>
      <c r="L6342" t="s">
        <v>18288</v>
      </c>
      <c r="M6342" t="s">
        <v>18289</v>
      </c>
      <c r="N6342">
        <v>3.6654452769999999</v>
      </c>
      <c r="O6342">
        <v>0</v>
      </c>
      <c r="P6342">
        <v>78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285.90473200000002</v>
      </c>
      <c r="W6342">
        <v>0</v>
      </c>
      <c r="X6342">
        <v>0</v>
      </c>
      <c r="Y6342">
        <v>0</v>
      </c>
      <c r="Z6342">
        <v>0</v>
      </c>
    </row>
    <row r="6343" spans="1:26" x14ac:dyDescent="0.25">
      <c r="A6343">
        <v>2184504</v>
      </c>
      <c r="B6343">
        <v>1</v>
      </c>
      <c r="C6343" t="s">
        <v>76</v>
      </c>
      <c r="D6343" t="s">
        <v>86</v>
      </c>
      <c r="E6343" t="s">
        <v>126</v>
      </c>
      <c r="F6343" t="s">
        <v>18290</v>
      </c>
      <c r="G6343" t="s">
        <v>418</v>
      </c>
      <c r="H6343" t="s">
        <v>46</v>
      </c>
      <c r="I6343" t="s">
        <v>129</v>
      </c>
      <c r="J6343" t="s">
        <v>130</v>
      </c>
      <c r="K6343" t="s">
        <v>251</v>
      </c>
      <c r="L6343" t="s">
        <v>18291</v>
      </c>
      <c r="M6343" t="s">
        <v>18292</v>
      </c>
      <c r="N6343">
        <v>3.607680555</v>
      </c>
      <c r="O6343">
        <v>0</v>
      </c>
      <c r="P6343">
        <v>278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1002.935194</v>
      </c>
      <c r="W6343">
        <v>0</v>
      </c>
      <c r="X6343">
        <v>0</v>
      </c>
      <c r="Y6343">
        <v>0</v>
      </c>
      <c r="Z6343">
        <v>0</v>
      </c>
    </row>
    <row r="6344" spans="1:26" x14ac:dyDescent="0.25">
      <c r="A6344">
        <v>2184505</v>
      </c>
      <c r="B6344">
        <v>1</v>
      </c>
      <c r="C6344" t="s">
        <v>76</v>
      </c>
      <c r="D6344" t="s">
        <v>87</v>
      </c>
      <c r="E6344" t="s">
        <v>143</v>
      </c>
      <c r="F6344" t="s">
        <v>18293</v>
      </c>
      <c r="G6344" t="s">
        <v>418</v>
      </c>
      <c r="H6344" t="s">
        <v>47</v>
      </c>
      <c r="I6344" t="s">
        <v>129</v>
      </c>
      <c r="J6344" t="s">
        <v>130</v>
      </c>
      <c r="K6344" t="s">
        <v>251</v>
      </c>
      <c r="L6344" t="s">
        <v>18294</v>
      </c>
      <c r="M6344" t="s">
        <v>18295</v>
      </c>
      <c r="N6344">
        <v>2.2669444439999999</v>
      </c>
      <c r="O6344">
        <v>0</v>
      </c>
      <c r="P6344">
        <v>0</v>
      </c>
      <c r="Q6344">
        <v>1</v>
      </c>
      <c r="R6344">
        <v>398</v>
      </c>
      <c r="S6344">
        <v>0</v>
      </c>
      <c r="T6344">
        <v>0</v>
      </c>
      <c r="U6344">
        <v>0</v>
      </c>
      <c r="V6344">
        <v>0</v>
      </c>
      <c r="W6344">
        <v>2.2669440000000001</v>
      </c>
      <c r="X6344">
        <v>902.24388899999997</v>
      </c>
      <c r="Y6344">
        <v>0</v>
      </c>
      <c r="Z6344">
        <v>0</v>
      </c>
    </row>
    <row r="6345" spans="1:26" x14ac:dyDescent="0.25">
      <c r="A6345">
        <v>2184510</v>
      </c>
      <c r="B6345">
        <v>1</v>
      </c>
      <c r="C6345" t="s">
        <v>76</v>
      </c>
      <c r="D6345" t="s">
        <v>88</v>
      </c>
      <c r="E6345" t="s">
        <v>181</v>
      </c>
      <c r="F6345" t="s">
        <v>18296</v>
      </c>
      <c r="G6345" t="s">
        <v>183</v>
      </c>
      <c r="H6345" t="s">
        <v>46</v>
      </c>
      <c r="I6345" t="s">
        <v>129</v>
      </c>
      <c r="J6345" t="s">
        <v>130</v>
      </c>
      <c r="K6345" t="s">
        <v>131</v>
      </c>
      <c r="L6345" t="s">
        <v>18297</v>
      </c>
      <c r="M6345" t="s">
        <v>18298</v>
      </c>
      <c r="N6345">
        <v>6.7241666660000003</v>
      </c>
      <c r="O6345">
        <v>0</v>
      </c>
      <c r="P6345">
        <v>2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13.448333</v>
      </c>
      <c r="W6345">
        <v>0</v>
      </c>
      <c r="X6345">
        <v>0</v>
      </c>
      <c r="Y6345">
        <v>0</v>
      </c>
      <c r="Z6345">
        <v>0</v>
      </c>
    </row>
    <row r="6346" spans="1:26" x14ac:dyDescent="0.25">
      <c r="A6346">
        <v>2184518</v>
      </c>
      <c r="B6346">
        <v>1</v>
      </c>
      <c r="C6346" t="s">
        <v>76</v>
      </c>
      <c r="D6346" t="s">
        <v>90</v>
      </c>
      <c r="E6346" t="s">
        <v>126</v>
      </c>
      <c r="F6346" t="s">
        <v>18299</v>
      </c>
      <c r="G6346" t="s">
        <v>128</v>
      </c>
      <c r="H6346" t="s">
        <v>46</v>
      </c>
      <c r="I6346" t="s">
        <v>129</v>
      </c>
      <c r="J6346" t="s">
        <v>130</v>
      </c>
      <c r="K6346" t="s">
        <v>131</v>
      </c>
      <c r="L6346" t="s">
        <v>18300</v>
      </c>
      <c r="M6346" t="s">
        <v>18301</v>
      </c>
      <c r="N6346">
        <v>0.74416666600000003</v>
      </c>
      <c r="O6346">
        <v>0</v>
      </c>
      <c r="P6346">
        <v>150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111.625</v>
      </c>
      <c r="W6346">
        <v>0</v>
      </c>
      <c r="X6346">
        <v>0</v>
      </c>
      <c r="Y6346">
        <v>0</v>
      </c>
      <c r="Z6346">
        <v>0</v>
      </c>
    </row>
    <row r="6347" spans="1:26" x14ac:dyDescent="0.25">
      <c r="A6347">
        <v>2184517</v>
      </c>
      <c r="B6347">
        <v>1</v>
      </c>
      <c r="C6347" t="s">
        <v>76</v>
      </c>
      <c r="D6347" t="s">
        <v>78</v>
      </c>
      <c r="E6347" t="s">
        <v>181</v>
      </c>
      <c r="F6347" t="s">
        <v>18302</v>
      </c>
      <c r="G6347" t="s">
        <v>287</v>
      </c>
      <c r="H6347" t="s">
        <v>46</v>
      </c>
      <c r="I6347" t="s">
        <v>129</v>
      </c>
      <c r="J6347" t="s">
        <v>130</v>
      </c>
      <c r="K6347" t="s">
        <v>131</v>
      </c>
      <c r="L6347" t="s">
        <v>18303</v>
      </c>
      <c r="M6347" t="s">
        <v>18304</v>
      </c>
      <c r="N6347">
        <v>0.94527777700000004</v>
      </c>
      <c r="O6347">
        <v>0</v>
      </c>
      <c r="P6347">
        <v>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0.94527799999999995</v>
      </c>
      <c r="W6347">
        <v>0</v>
      </c>
      <c r="X6347">
        <v>0</v>
      </c>
      <c r="Y6347">
        <v>0</v>
      </c>
      <c r="Z6347">
        <v>0</v>
      </c>
    </row>
    <row r="6348" spans="1:26" x14ac:dyDescent="0.25">
      <c r="A6348">
        <v>2184515</v>
      </c>
      <c r="B6348">
        <v>1</v>
      </c>
      <c r="C6348" t="s">
        <v>76</v>
      </c>
      <c r="D6348" t="s">
        <v>89</v>
      </c>
      <c r="E6348" t="s">
        <v>186</v>
      </c>
      <c r="F6348" t="s">
        <v>6945</v>
      </c>
      <c r="G6348" t="s">
        <v>136</v>
      </c>
      <c r="H6348" t="s">
        <v>47</v>
      </c>
      <c r="I6348" t="s">
        <v>129</v>
      </c>
      <c r="J6348" t="s">
        <v>130</v>
      </c>
      <c r="K6348" t="s">
        <v>131</v>
      </c>
      <c r="L6348" t="s">
        <v>18305</v>
      </c>
      <c r="M6348" t="s">
        <v>18306</v>
      </c>
      <c r="N6348">
        <v>0.94888888800000004</v>
      </c>
      <c r="O6348">
        <v>18</v>
      </c>
      <c r="P6348">
        <v>250</v>
      </c>
      <c r="Q6348">
        <v>0</v>
      </c>
      <c r="R6348">
        <v>0</v>
      </c>
      <c r="S6348">
        <v>1</v>
      </c>
      <c r="T6348">
        <v>21</v>
      </c>
      <c r="U6348">
        <v>17.079999999999998</v>
      </c>
      <c r="V6348">
        <v>237.22222199999999</v>
      </c>
      <c r="W6348">
        <v>0</v>
      </c>
      <c r="X6348">
        <v>0</v>
      </c>
      <c r="Y6348">
        <v>0.94888899999999998</v>
      </c>
      <c r="Z6348">
        <v>19.926666999999998</v>
      </c>
    </row>
    <row r="6349" spans="1:26" x14ac:dyDescent="0.25">
      <c r="A6349">
        <v>2184521</v>
      </c>
      <c r="B6349">
        <v>1</v>
      </c>
      <c r="C6349" t="s">
        <v>77</v>
      </c>
      <c r="D6349" t="s">
        <v>108</v>
      </c>
      <c r="E6349" t="s">
        <v>126</v>
      </c>
      <c r="F6349" t="s">
        <v>18307</v>
      </c>
      <c r="G6349" t="s">
        <v>726</v>
      </c>
      <c r="H6349" t="s">
        <v>46</v>
      </c>
      <c r="I6349" t="s">
        <v>129</v>
      </c>
      <c r="J6349" t="s">
        <v>130</v>
      </c>
      <c r="K6349" t="s">
        <v>131</v>
      </c>
      <c r="L6349" t="s">
        <v>18308</v>
      </c>
      <c r="M6349" t="s">
        <v>18309</v>
      </c>
      <c r="N6349">
        <v>0.64638888800000005</v>
      </c>
      <c r="O6349">
        <v>0</v>
      </c>
      <c r="P6349">
        <v>6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3.878333</v>
      </c>
      <c r="W6349">
        <v>0</v>
      </c>
      <c r="X6349">
        <v>0</v>
      </c>
      <c r="Y6349">
        <v>0</v>
      </c>
      <c r="Z6349">
        <v>0</v>
      </c>
    </row>
    <row r="6350" spans="1:26" x14ac:dyDescent="0.25">
      <c r="A6350">
        <v>2184519</v>
      </c>
      <c r="B6350">
        <v>1</v>
      </c>
      <c r="C6350" t="s">
        <v>76</v>
      </c>
      <c r="D6350" t="s">
        <v>80</v>
      </c>
      <c r="E6350" t="s">
        <v>181</v>
      </c>
      <c r="F6350" t="s">
        <v>18310</v>
      </c>
      <c r="G6350" t="s">
        <v>194</v>
      </c>
      <c r="H6350" t="s">
        <v>46</v>
      </c>
      <c r="I6350" t="s">
        <v>129</v>
      </c>
      <c r="J6350" t="s">
        <v>130</v>
      </c>
      <c r="K6350" t="s">
        <v>131</v>
      </c>
      <c r="L6350" t="s">
        <v>18311</v>
      </c>
      <c r="M6350" t="s">
        <v>18312</v>
      </c>
      <c r="N6350">
        <v>4.9613888880000001</v>
      </c>
      <c r="O6350">
        <v>0</v>
      </c>
      <c r="P6350">
        <v>1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4.9613889999999996</v>
      </c>
      <c r="W6350">
        <v>0</v>
      </c>
      <c r="X6350">
        <v>0</v>
      </c>
      <c r="Y6350">
        <v>0</v>
      </c>
      <c r="Z6350">
        <v>0</v>
      </c>
    </row>
    <row r="6351" spans="1:26" x14ac:dyDescent="0.25">
      <c r="A6351">
        <v>2184523</v>
      </c>
      <c r="B6351">
        <v>1</v>
      </c>
      <c r="C6351" t="s">
        <v>77</v>
      </c>
      <c r="D6351" t="s">
        <v>119</v>
      </c>
      <c r="E6351" t="s">
        <v>161</v>
      </c>
      <c r="F6351" t="s">
        <v>8383</v>
      </c>
      <c r="G6351" t="s">
        <v>402</v>
      </c>
      <c r="H6351" t="s">
        <v>46</v>
      </c>
      <c r="I6351" t="s">
        <v>129</v>
      </c>
      <c r="J6351" t="s">
        <v>130</v>
      </c>
      <c r="K6351" t="s">
        <v>131</v>
      </c>
      <c r="L6351" t="s">
        <v>18313</v>
      </c>
      <c r="M6351" t="s">
        <v>18314</v>
      </c>
      <c r="N6351">
        <v>1.310277777</v>
      </c>
      <c r="O6351">
        <v>1</v>
      </c>
      <c r="P6351">
        <v>225</v>
      </c>
      <c r="Q6351">
        <v>0</v>
      </c>
      <c r="R6351">
        <v>0</v>
      </c>
      <c r="S6351">
        <v>0</v>
      </c>
      <c r="T6351">
        <v>0</v>
      </c>
      <c r="U6351">
        <v>1.3102780000000001</v>
      </c>
      <c r="V6351">
        <v>294.8125</v>
      </c>
      <c r="W6351">
        <v>0</v>
      </c>
      <c r="X6351">
        <v>0</v>
      </c>
      <c r="Y6351">
        <v>0</v>
      </c>
      <c r="Z6351">
        <v>0</v>
      </c>
    </row>
    <row r="6352" spans="1:26" x14ac:dyDescent="0.25">
      <c r="A6352">
        <v>2184525</v>
      </c>
      <c r="B6352">
        <v>1</v>
      </c>
      <c r="C6352" t="s">
        <v>77</v>
      </c>
      <c r="D6352" t="s">
        <v>124</v>
      </c>
      <c r="E6352" t="s">
        <v>181</v>
      </c>
      <c r="F6352" t="s">
        <v>18315</v>
      </c>
      <c r="G6352" t="s">
        <v>183</v>
      </c>
      <c r="H6352" t="s">
        <v>46</v>
      </c>
      <c r="I6352" t="s">
        <v>129</v>
      </c>
      <c r="J6352" t="s">
        <v>130</v>
      </c>
      <c r="K6352" t="s">
        <v>131</v>
      </c>
      <c r="L6352" t="s">
        <v>18316</v>
      </c>
      <c r="M6352" t="s">
        <v>18317</v>
      </c>
      <c r="N6352">
        <v>0.34611111100000003</v>
      </c>
      <c r="O6352">
        <v>0</v>
      </c>
      <c r="P6352">
        <v>3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1.038333</v>
      </c>
      <c r="W6352">
        <v>0</v>
      </c>
      <c r="X6352">
        <v>0</v>
      </c>
      <c r="Y6352">
        <v>0</v>
      </c>
      <c r="Z6352">
        <v>0</v>
      </c>
    </row>
    <row r="6353" spans="1:26" x14ac:dyDescent="0.25">
      <c r="A6353">
        <v>2184529</v>
      </c>
      <c r="B6353">
        <v>1</v>
      </c>
      <c r="C6353" t="s">
        <v>76</v>
      </c>
      <c r="D6353" t="s">
        <v>95</v>
      </c>
      <c r="E6353" t="s">
        <v>181</v>
      </c>
      <c r="F6353" t="s">
        <v>18318</v>
      </c>
      <c r="G6353" t="s">
        <v>636</v>
      </c>
      <c r="H6353" t="s">
        <v>46</v>
      </c>
      <c r="I6353" t="s">
        <v>129</v>
      </c>
      <c r="J6353" t="s">
        <v>130</v>
      </c>
      <c r="K6353" t="s">
        <v>131</v>
      </c>
      <c r="L6353" t="s">
        <v>18319</v>
      </c>
      <c r="M6353" t="s">
        <v>18320</v>
      </c>
      <c r="N6353">
        <v>8.9041666660000001</v>
      </c>
      <c r="O6353">
        <v>0</v>
      </c>
      <c r="P6353">
        <v>0</v>
      </c>
      <c r="Q6353">
        <v>0</v>
      </c>
      <c r="R6353">
        <v>3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26.712499999999999</v>
      </c>
      <c r="Y6353">
        <v>0</v>
      </c>
      <c r="Z6353">
        <v>0</v>
      </c>
    </row>
    <row r="6354" spans="1:26" x14ac:dyDescent="0.25">
      <c r="A6354">
        <v>2184530</v>
      </c>
      <c r="B6354">
        <v>1</v>
      </c>
      <c r="C6354" t="s">
        <v>76</v>
      </c>
      <c r="D6354" t="s">
        <v>92</v>
      </c>
      <c r="E6354" t="s">
        <v>181</v>
      </c>
      <c r="F6354" t="s">
        <v>18321</v>
      </c>
      <c r="G6354" t="s">
        <v>183</v>
      </c>
      <c r="H6354" t="s">
        <v>46</v>
      </c>
      <c r="I6354" t="s">
        <v>129</v>
      </c>
      <c r="J6354" t="s">
        <v>130</v>
      </c>
      <c r="K6354" t="s">
        <v>131</v>
      </c>
      <c r="L6354" t="s">
        <v>18322</v>
      </c>
      <c r="M6354" t="s">
        <v>18323</v>
      </c>
      <c r="N6354">
        <v>3.0977777770000001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1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3.0977779999999999</v>
      </c>
    </row>
    <row r="6355" spans="1:26" x14ac:dyDescent="0.25">
      <c r="A6355">
        <v>2184535</v>
      </c>
      <c r="B6355">
        <v>1</v>
      </c>
      <c r="C6355" t="s">
        <v>76</v>
      </c>
      <c r="D6355" t="s">
        <v>99</v>
      </c>
      <c r="E6355" t="s">
        <v>181</v>
      </c>
      <c r="F6355" t="s">
        <v>18324</v>
      </c>
      <c r="G6355" t="s">
        <v>194</v>
      </c>
      <c r="H6355" t="s">
        <v>46</v>
      </c>
      <c r="I6355" t="s">
        <v>129</v>
      </c>
      <c r="J6355" t="s">
        <v>130</v>
      </c>
      <c r="K6355" t="s">
        <v>131</v>
      </c>
      <c r="L6355" t="s">
        <v>18325</v>
      </c>
      <c r="M6355" t="s">
        <v>18326</v>
      </c>
      <c r="N6355">
        <v>1.4783333329999999</v>
      </c>
      <c r="O6355">
        <v>0</v>
      </c>
      <c r="P6355">
        <v>1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1.4783329999999999</v>
      </c>
      <c r="W6355">
        <v>0</v>
      </c>
      <c r="X6355">
        <v>0</v>
      </c>
      <c r="Y6355">
        <v>0</v>
      </c>
      <c r="Z6355">
        <v>0</v>
      </c>
    </row>
    <row r="6356" spans="1:26" x14ac:dyDescent="0.25">
      <c r="A6356">
        <v>2184536</v>
      </c>
      <c r="B6356">
        <v>1</v>
      </c>
      <c r="C6356" t="s">
        <v>76</v>
      </c>
      <c r="D6356" t="s">
        <v>78</v>
      </c>
      <c r="E6356" t="s">
        <v>718</v>
      </c>
      <c r="F6356" t="s">
        <v>18327</v>
      </c>
      <c r="G6356" t="s">
        <v>128</v>
      </c>
      <c r="H6356" t="s">
        <v>46</v>
      </c>
      <c r="I6356" t="s">
        <v>129</v>
      </c>
      <c r="J6356" t="s">
        <v>130</v>
      </c>
      <c r="K6356" t="s">
        <v>131</v>
      </c>
      <c r="L6356" t="s">
        <v>18328</v>
      </c>
      <c r="M6356" t="s">
        <v>18329</v>
      </c>
      <c r="N6356">
        <v>0.90249999999999997</v>
      </c>
      <c r="O6356">
        <v>0</v>
      </c>
      <c r="P6356">
        <v>32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28.88</v>
      </c>
      <c r="W6356">
        <v>0</v>
      </c>
      <c r="X6356">
        <v>0</v>
      </c>
      <c r="Y6356">
        <v>0</v>
      </c>
      <c r="Z6356">
        <v>0</v>
      </c>
    </row>
    <row r="6357" spans="1:26" x14ac:dyDescent="0.25">
      <c r="A6357">
        <v>2184537</v>
      </c>
      <c r="B6357">
        <v>1</v>
      </c>
      <c r="C6357" t="s">
        <v>76</v>
      </c>
      <c r="D6357" t="s">
        <v>79</v>
      </c>
      <c r="E6357" t="s">
        <v>181</v>
      </c>
      <c r="F6357" t="s">
        <v>18330</v>
      </c>
      <c r="G6357" t="s">
        <v>194</v>
      </c>
      <c r="H6357" t="s">
        <v>46</v>
      </c>
      <c r="I6357" t="s">
        <v>129</v>
      </c>
      <c r="J6357" t="s">
        <v>130</v>
      </c>
      <c r="K6357" t="s">
        <v>131</v>
      </c>
      <c r="L6357" t="s">
        <v>18331</v>
      </c>
      <c r="M6357" t="s">
        <v>18332</v>
      </c>
      <c r="N6357">
        <v>2.9113888879999998</v>
      </c>
      <c r="O6357">
        <v>0</v>
      </c>
      <c r="P6357">
        <v>7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20.379722000000001</v>
      </c>
      <c r="W6357">
        <v>0</v>
      </c>
      <c r="X6357">
        <v>0</v>
      </c>
      <c r="Y6357">
        <v>0</v>
      </c>
      <c r="Z6357">
        <v>0</v>
      </c>
    </row>
    <row r="6358" spans="1:26" x14ac:dyDescent="0.25">
      <c r="A6358">
        <v>2184538</v>
      </c>
      <c r="B6358">
        <v>1</v>
      </c>
      <c r="C6358" t="s">
        <v>76</v>
      </c>
      <c r="D6358" t="s">
        <v>90</v>
      </c>
      <c r="E6358" t="s">
        <v>181</v>
      </c>
      <c r="F6358" t="s">
        <v>18333</v>
      </c>
      <c r="G6358" t="s">
        <v>194</v>
      </c>
      <c r="H6358" t="s">
        <v>46</v>
      </c>
      <c r="I6358" t="s">
        <v>129</v>
      </c>
      <c r="J6358" t="s">
        <v>130</v>
      </c>
      <c r="K6358" t="s">
        <v>131</v>
      </c>
      <c r="L6358" t="s">
        <v>18334</v>
      </c>
      <c r="M6358" t="s">
        <v>18335</v>
      </c>
      <c r="N6358">
        <v>1.7308333330000001</v>
      </c>
      <c r="O6358">
        <v>0</v>
      </c>
      <c r="P6358">
        <v>3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5.1924999999999999</v>
      </c>
      <c r="W6358">
        <v>0</v>
      </c>
      <c r="X6358">
        <v>0</v>
      </c>
      <c r="Y6358">
        <v>0</v>
      </c>
      <c r="Z6358">
        <v>0</v>
      </c>
    </row>
    <row r="6359" spans="1:26" x14ac:dyDescent="0.25">
      <c r="A6359">
        <v>2184539</v>
      </c>
      <c r="B6359">
        <v>1</v>
      </c>
      <c r="C6359" t="s">
        <v>76</v>
      </c>
      <c r="D6359" t="s">
        <v>95</v>
      </c>
      <c r="E6359" t="s">
        <v>126</v>
      </c>
      <c r="F6359" t="s">
        <v>18336</v>
      </c>
      <c r="G6359" t="s">
        <v>5461</v>
      </c>
      <c r="H6359" t="s">
        <v>46</v>
      </c>
      <c r="I6359" t="s">
        <v>129</v>
      </c>
      <c r="J6359" t="s">
        <v>130</v>
      </c>
      <c r="K6359" t="s">
        <v>131</v>
      </c>
      <c r="L6359" t="s">
        <v>18337</v>
      </c>
      <c r="M6359" t="s">
        <v>18338</v>
      </c>
      <c r="N6359">
        <v>2.5669444440000002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68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174.552222</v>
      </c>
    </row>
    <row r="6360" spans="1:26" x14ac:dyDescent="0.25">
      <c r="A6360">
        <v>2184541</v>
      </c>
      <c r="B6360">
        <v>1</v>
      </c>
      <c r="C6360" t="s">
        <v>77</v>
      </c>
      <c r="D6360" t="s">
        <v>108</v>
      </c>
      <c r="E6360" t="s">
        <v>181</v>
      </c>
      <c r="F6360" t="s">
        <v>18339</v>
      </c>
      <c r="G6360" t="s">
        <v>183</v>
      </c>
      <c r="H6360" t="s">
        <v>46</v>
      </c>
      <c r="I6360" t="s">
        <v>129</v>
      </c>
      <c r="J6360" t="s">
        <v>130</v>
      </c>
      <c r="K6360" t="s">
        <v>131</v>
      </c>
      <c r="L6360" t="s">
        <v>18340</v>
      </c>
      <c r="M6360" t="s">
        <v>18341</v>
      </c>
      <c r="N6360">
        <v>1.768333333</v>
      </c>
      <c r="O6360">
        <v>0</v>
      </c>
      <c r="P6360">
        <v>9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15.914999999999999</v>
      </c>
      <c r="W6360">
        <v>0</v>
      </c>
      <c r="X6360">
        <v>0</v>
      </c>
      <c r="Y6360">
        <v>0</v>
      </c>
      <c r="Z6360">
        <v>0</v>
      </c>
    </row>
    <row r="6361" spans="1:26" x14ac:dyDescent="0.25">
      <c r="A6361">
        <v>2184544</v>
      </c>
      <c r="B6361">
        <v>1</v>
      </c>
      <c r="C6361" t="s">
        <v>77</v>
      </c>
      <c r="D6361" t="s">
        <v>116</v>
      </c>
      <c r="E6361" t="s">
        <v>161</v>
      </c>
      <c r="F6361" t="s">
        <v>18342</v>
      </c>
      <c r="G6361" t="s">
        <v>402</v>
      </c>
      <c r="H6361" t="s">
        <v>46</v>
      </c>
      <c r="I6361" t="s">
        <v>129</v>
      </c>
      <c r="J6361" t="s">
        <v>130</v>
      </c>
      <c r="K6361" t="s">
        <v>131</v>
      </c>
      <c r="L6361" t="s">
        <v>18343</v>
      </c>
      <c r="M6361" t="s">
        <v>18344</v>
      </c>
      <c r="N6361">
        <v>2.139444444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6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12.836667</v>
      </c>
    </row>
    <row r="6362" spans="1:26" x14ac:dyDescent="0.25">
      <c r="A6362">
        <v>2184545</v>
      </c>
      <c r="B6362">
        <v>1</v>
      </c>
      <c r="C6362" t="s">
        <v>77</v>
      </c>
      <c r="D6362" t="s">
        <v>123</v>
      </c>
      <c r="E6362" t="s">
        <v>126</v>
      </c>
      <c r="F6362" t="s">
        <v>18345</v>
      </c>
      <c r="G6362" t="s">
        <v>128</v>
      </c>
      <c r="H6362" t="s">
        <v>46</v>
      </c>
      <c r="I6362" t="s">
        <v>129</v>
      </c>
      <c r="J6362" t="s">
        <v>130</v>
      </c>
      <c r="K6362" t="s">
        <v>131</v>
      </c>
      <c r="L6362" t="s">
        <v>18346</v>
      </c>
      <c r="M6362" t="s">
        <v>18347</v>
      </c>
      <c r="N6362">
        <v>2.7025000000000001</v>
      </c>
      <c r="O6362">
        <v>0</v>
      </c>
      <c r="P6362">
        <v>41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110.80249999999999</v>
      </c>
      <c r="W6362">
        <v>0</v>
      </c>
      <c r="X6362">
        <v>0</v>
      </c>
      <c r="Y6362">
        <v>0</v>
      </c>
      <c r="Z6362">
        <v>0</v>
      </c>
    </row>
    <row r="6363" spans="1:26" x14ac:dyDescent="0.25">
      <c r="A6363">
        <v>2184559</v>
      </c>
      <c r="B6363">
        <v>1</v>
      </c>
      <c r="C6363" t="s">
        <v>76</v>
      </c>
      <c r="D6363" t="s">
        <v>80</v>
      </c>
      <c r="E6363" t="s">
        <v>126</v>
      </c>
      <c r="F6363" t="s">
        <v>18348</v>
      </c>
      <c r="G6363" t="s">
        <v>128</v>
      </c>
      <c r="H6363" t="s">
        <v>46</v>
      </c>
      <c r="I6363" t="s">
        <v>129</v>
      </c>
      <c r="J6363" t="s">
        <v>130</v>
      </c>
      <c r="K6363" t="s">
        <v>131</v>
      </c>
      <c r="L6363" t="s">
        <v>18349</v>
      </c>
      <c r="M6363" t="s">
        <v>18350</v>
      </c>
      <c r="N6363">
        <v>1.385</v>
      </c>
      <c r="O6363">
        <v>0</v>
      </c>
      <c r="P6363">
        <v>130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180.05</v>
      </c>
      <c r="W6363">
        <v>0</v>
      </c>
      <c r="X6363">
        <v>0</v>
      </c>
      <c r="Y6363">
        <v>0</v>
      </c>
      <c r="Z6363">
        <v>0</v>
      </c>
    </row>
    <row r="6364" spans="1:26" x14ac:dyDescent="0.25">
      <c r="A6364">
        <v>2184548</v>
      </c>
      <c r="B6364">
        <v>1</v>
      </c>
      <c r="C6364" t="s">
        <v>76</v>
      </c>
      <c r="D6364" t="s">
        <v>81</v>
      </c>
      <c r="E6364" t="s">
        <v>181</v>
      </c>
      <c r="F6364" t="s">
        <v>18351</v>
      </c>
      <c r="G6364" t="s">
        <v>194</v>
      </c>
      <c r="H6364" t="s">
        <v>46</v>
      </c>
      <c r="I6364" t="s">
        <v>129</v>
      </c>
      <c r="J6364" t="s">
        <v>130</v>
      </c>
      <c r="K6364" t="s">
        <v>131</v>
      </c>
      <c r="L6364" t="s">
        <v>18352</v>
      </c>
      <c r="M6364" t="s">
        <v>18353</v>
      </c>
      <c r="N6364">
        <v>2.5924999999999998</v>
      </c>
      <c r="O6364">
        <v>0</v>
      </c>
      <c r="P6364">
        <v>11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28.517499999999998</v>
      </c>
      <c r="W6364">
        <v>0</v>
      </c>
      <c r="X6364">
        <v>0</v>
      </c>
      <c r="Y6364">
        <v>0</v>
      </c>
      <c r="Z6364">
        <v>0</v>
      </c>
    </row>
    <row r="6365" spans="1:26" x14ac:dyDescent="0.25">
      <c r="A6365">
        <v>2184551</v>
      </c>
      <c r="B6365">
        <v>1</v>
      </c>
      <c r="C6365" t="s">
        <v>77</v>
      </c>
      <c r="D6365" t="s">
        <v>114</v>
      </c>
      <c r="E6365" t="s">
        <v>126</v>
      </c>
      <c r="F6365" t="s">
        <v>18354</v>
      </c>
      <c r="G6365" t="s">
        <v>671</v>
      </c>
      <c r="H6365" t="s">
        <v>46</v>
      </c>
      <c r="I6365" t="s">
        <v>129</v>
      </c>
      <c r="J6365" t="s">
        <v>130</v>
      </c>
      <c r="K6365" t="s">
        <v>131</v>
      </c>
      <c r="L6365" t="s">
        <v>18355</v>
      </c>
      <c r="M6365" t="s">
        <v>18356</v>
      </c>
      <c r="N6365">
        <v>0.87305555499999998</v>
      </c>
      <c r="O6365">
        <v>0</v>
      </c>
      <c r="P6365">
        <v>38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33.176110999999999</v>
      </c>
      <c r="W6365">
        <v>0</v>
      </c>
      <c r="X6365">
        <v>0</v>
      </c>
      <c r="Y6365">
        <v>0</v>
      </c>
      <c r="Z6365">
        <v>0</v>
      </c>
    </row>
    <row r="6366" spans="1:26" x14ac:dyDescent="0.25">
      <c r="A6366">
        <v>2184547</v>
      </c>
      <c r="B6366">
        <v>1</v>
      </c>
      <c r="C6366" t="s">
        <v>76</v>
      </c>
      <c r="D6366" t="s">
        <v>90</v>
      </c>
      <c r="E6366" t="s">
        <v>181</v>
      </c>
      <c r="F6366" t="s">
        <v>18357</v>
      </c>
      <c r="G6366" t="s">
        <v>287</v>
      </c>
      <c r="H6366" t="s">
        <v>46</v>
      </c>
      <c r="I6366" t="s">
        <v>129</v>
      </c>
      <c r="J6366" t="s">
        <v>130</v>
      </c>
      <c r="K6366" t="s">
        <v>131</v>
      </c>
      <c r="L6366" t="s">
        <v>18358</v>
      </c>
      <c r="M6366" t="s">
        <v>18359</v>
      </c>
      <c r="N6366">
        <v>3.613888888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1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3.6138889999999999</v>
      </c>
    </row>
    <row r="6367" spans="1:26" x14ac:dyDescent="0.25">
      <c r="A6367">
        <v>2184552</v>
      </c>
      <c r="B6367">
        <v>1</v>
      </c>
      <c r="C6367" t="s">
        <v>77</v>
      </c>
      <c r="D6367" t="s">
        <v>114</v>
      </c>
      <c r="E6367" t="s">
        <v>143</v>
      </c>
      <c r="F6367" t="s">
        <v>18360</v>
      </c>
      <c r="G6367" t="s">
        <v>136</v>
      </c>
      <c r="H6367" t="s">
        <v>47</v>
      </c>
      <c r="I6367" t="s">
        <v>129</v>
      </c>
      <c r="J6367" t="s">
        <v>130</v>
      </c>
      <c r="K6367" t="s">
        <v>131</v>
      </c>
      <c r="L6367" t="s">
        <v>18361</v>
      </c>
      <c r="M6367" t="s">
        <v>18362</v>
      </c>
      <c r="N6367">
        <v>0.60444444399999997</v>
      </c>
      <c r="O6367">
        <v>2</v>
      </c>
      <c r="P6367">
        <v>3</v>
      </c>
      <c r="Q6367">
        <v>0</v>
      </c>
      <c r="R6367">
        <v>0</v>
      </c>
      <c r="S6367">
        <v>0</v>
      </c>
      <c r="T6367">
        <v>0</v>
      </c>
      <c r="U6367">
        <v>1.2088890000000001</v>
      </c>
      <c r="V6367">
        <v>1.8133330000000001</v>
      </c>
      <c r="W6367">
        <v>0</v>
      </c>
      <c r="X6367">
        <v>0</v>
      </c>
      <c r="Y6367">
        <v>0</v>
      </c>
      <c r="Z6367">
        <v>0</v>
      </c>
    </row>
    <row r="6368" spans="1:26" x14ac:dyDescent="0.25">
      <c r="A6368">
        <v>2184554</v>
      </c>
      <c r="B6368">
        <v>1</v>
      </c>
      <c r="C6368" t="s">
        <v>76</v>
      </c>
      <c r="D6368" t="s">
        <v>95</v>
      </c>
      <c r="E6368" t="s">
        <v>181</v>
      </c>
      <c r="F6368" t="s">
        <v>18363</v>
      </c>
      <c r="G6368" t="s">
        <v>183</v>
      </c>
      <c r="H6368" t="s">
        <v>46</v>
      </c>
      <c r="I6368" t="s">
        <v>129</v>
      </c>
      <c r="J6368" t="s">
        <v>130</v>
      </c>
      <c r="K6368" t="s">
        <v>131</v>
      </c>
      <c r="L6368" t="s">
        <v>18364</v>
      </c>
      <c r="M6368" t="s">
        <v>18365</v>
      </c>
      <c r="N6368">
        <v>2.1063888880000001</v>
      </c>
      <c r="O6368">
        <v>0</v>
      </c>
      <c r="P6368">
        <v>1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2.1063890000000001</v>
      </c>
      <c r="W6368">
        <v>0</v>
      </c>
      <c r="X6368">
        <v>0</v>
      </c>
      <c r="Y6368">
        <v>0</v>
      </c>
      <c r="Z6368">
        <v>0</v>
      </c>
    </row>
    <row r="6369" spans="1:26" x14ac:dyDescent="0.25">
      <c r="A6369">
        <v>2184555</v>
      </c>
      <c r="B6369">
        <v>1</v>
      </c>
      <c r="C6369" t="s">
        <v>77</v>
      </c>
      <c r="D6369" t="s">
        <v>111</v>
      </c>
      <c r="E6369" t="s">
        <v>126</v>
      </c>
      <c r="F6369" t="s">
        <v>18366</v>
      </c>
      <c r="G6369" t="s">
        <v>128</v>
      </c>
      <c r="H6369" t="s">
        <v>46</v>
      </c>
      <c r="I6369" t="s">
        <v>129</v>
      </c>
      <c r="J6369" t="s">
        <v>130</v>
      </c>
      <c r="K6369" t="s">
        <v>131</v>
      </c>
      <c r="L6369" t="s">
        <v>18367</v>
      </c>
      <c r="M6369" t="s">
        <v>18368</v>
      </c>
      <c r="N6369">
        <v>1.6444444439999999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5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8.2222220000000004</v>
      </c>
    </row>
    <row r="6370" spans="1:26" x14ac:dyDescent="0.25">
      <c r="A6370">
        <v>2184558</v>
      </c>
      <c r="B6370">
        <v>1</v>
      </c>
      <c r="C6370" t="s">
        <v>76</v>
      </c>
      <c r="D6370" t="s">
        <v>88</v>
      </c>
      <c r="E6370" t="s">
        <v>181</v>
      </c>
      <c r="F6370" t="s">
        <v>18369</v>
      </c>
      <c r="G6370" t="s">
        <v>194</v>
      </c>
      <c r="H6370" t="s">
        <v>46</v>
      </c>
      <c r="I6370" t="s">
        <v>129</v>
      </c>
      <c r="J6370" t="s">
        <v>130</v>
      </c>
      <c r="K6370" t="s">
        <v>131</v>
      </c>
      <c r="L6370" t="s">
        <v>18370</v>
      </c>
      <c r="M6370" t="s">
        <v>18371</v>
      </c>
      <c r="N6370">
        <v>1.8463888879999999</v>
      </c>
      <c r="O6370">
        <v>0</v>
      </c>
      <c r="P6370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1.8463890000000001</v>
      </c>
      <c r="W6370">
        <v>0</v>
      </c>
      <c r="X6370">
        <v>0</v>
      </c>
      <c r="Y6370">
        <v>0</v>
      </c>
      <c r="Z6370">
        <v>0</v>
      </c>
    </row>
    <row r="6371" spans="1:26" x14ac:dyDescent="0.25">
      <c r="A6371">
        <v>2184561</v>
      </c>
      <c r="B6371">
        <v>1</v>
      </c>
      <c r="C6371" t="s">
        <v>77</v>
      </c>
      <c r="D6371" t="s">
        <v>115</v>
      </c>
      <c r="E6371" t="s">
        <v>181</v>
      </c>
      <c r="F6371" t="s">
        <v>18372</v>
      </c>
      <c r="G6371" t="s">
        <v>287</v>
      </c>
      <c r="H6371" t="s">
        <v>46</v>
      </c>
      <c r="I6371" t="s">
        <v>129</v>
      </c>
      <c r="J6371" t="s">
        <v>130</v>
      </c>
      <c r="K6371" t="s">
        <v>131</v>
      </c>
      <c r="L6371" t="s">
        <v>18373</v>
      </c>
      <c r="M6371" t="s">
        <v>18374</v>
      </c>
      <c r="N6371">
        <v>1.741944444</v>
      </c>
      <c r="O6371">
        <v>0</v>
      </c>
      <c r="P6371">
        <v>0</v>
      </c>
      <c r="Q6371">
        <v>0</v>
      </c>
      <c r="R6371">
        <v>1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1.7419439999999999</v>
      </c>
      <c r="Y6371">
        <v>0</v>
      </c>
      <c r="Z6371">
        <v>0</v>
      </c>
    </row>
    <row r="6372" spans="1:26" x14ac:dyDescent="0.25">
      <c r="A6372">
        <v>2184557</v>
      </c>
      <c r="B6372">
        <v>1</v>
      </c>
      <c r="C6372" t="s">
        <v>76</v>
      </c>
      <c r="D6372" t="s">
        <v>86</v>
      </c>
      <c r="E6372" t="s">
        <v>126</v>
      </c>
      <c r="F6372" t="s">
        <v>18375</v>
      </c>
      <c r="G6372" t="s">
        <v>640</v>
      </c>
      <c r="H6372" t="s">
        <v>46</v>
      </c>
      <c r="I6372" t="s">
        <v>129</v>
      </c>
      <c r="J6372" t="s">
        <v>130</v>
      </c>
      <c r="K6372" t="s">
        <v>131</v>
      </c>
      <c r="L6372" t="s">
        <v>18376</v>
      </c>
      <c r="M6372" t="s">
        <v>18377</v>
      </c>
      <c r="N6372">
        <v>0.77694444399999996</v>
      </c>
      <c r="O6372">
        <v>0</v>
      </c>
      <c r="P6372">
        <v>16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12.431111</v>
      </c>
      <c r="W6372">
        <v>0</v>
      </c>
      <c r="X6372">
        <v>0</v>
      </c>
      <c r="Y6372">
        <v>0</v>
      </c>
      <c r="Z6372">
        <v>0</v>
      </c>
    </row>
    <row r="6373" spans="1:26" x14ac:dyDescent="0.25">
      <c r="A6373">
        <v>2184562</v>
      </c>
      <c r="B6373">
        <v>1</v>
      </c>
      <c r="C6373" t="s">
        <v>76</v>
      </c>
      <c r="D6373" t="s">
        <v>79</v>
      </c>
      <c r="E6373" t="s">
        <v>134</v>
      </c>
      <c r="F6373" t="s">
        <v>18378</v>
      </c>
      <c r="G6373" t="s">
        <v>136</v>
      </c>
      <c r="H6373" t="s">
        <v>47</v>
      </c>
      <c r="I6373" t="s">
        <v>129</v>
      </c>
      <c r="J6373" t="s">
        <v>130</v>
      </c>
      <c r="K6373" t="s">
        <v>131</v>
      </c>
      <c r="L6373" t="s">
        <v>18379</v>
      </c>
      <c r="M6373" t="s">
        <v>18380</v>
      </c>
      <c r="N6373">
        <v>0.39222222200000001</v>
      </c>
      <c r="O6373">
        <v>16</v>
      </c>
      <c r="P6373">
        <v>23</v>
      </c>
      <c r="Q6373">
        <v>0</v>
      </c>
      <c r="R6373">
        <v>0</v>
      </c>
      <c r="S6373">
        <v>0</v>
      </c>
      <c r="T6373">
        <v>0</v>
      </c>
      <c r="U6373">
        <v>6.2755559999999999</v>
      </c>
      <c r="V6373">
        <v>9.0211109999999994</v>
      </c>
      <c r="W6373">
        <v>0</v>
      </c>
      <c r="X6373">
        <v>0</v>
      </c>
      <c r="Y6373">
        <v>0</v>
      </c>
      <c r="Z6373">
        <v>0</v>
      </c>
    </row>
    <row r="6374" spans="1:26" x14ac:dyDescent="0.25">
      <c r="A6374">
        <v>2184571</v>
      </c>
      <c r="B6374">
        <v>1</v>
      </c>
      <c r="C6374" t="s">
        <v>76</v>
      </c>
      <c r="D6374" t="s">
        <v>91</v>
      </c>
      <c r="E6374" t="s">
        <v>126</v>
      </c>
      <c r="F6374" t="s">
        <v>10581</v>
      </c>
      <c r="G6374" t="s">
        <v>671</v>
      </c>
      <c r="H6374" t="s">
        <v>46</v>
      </c>
      <c r="I6374" t="s">
        <v>129</v>
      </c>
      <c r="J6374" t="s">
        <v>130</v>
      </c>
      <c r="K6374" t="s">
        <v>131</v>
      </c>
      <c r="L6374" t="s">
        <v>18381</v>
      </c>
      <c r="M6374" t="s">
        <v>18382</v>
      </c>
      <c r="N6374">
        <v>1.355</v>
      </c>
      <c r="O6374">
        <v>0</v>
      </c>
      <c r="P6374">
        <v>15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20.324999999999999</v>
      </c>
      <c r="W6374">
        <v>0</v>
      </c>
      <c r="X6374">
        <v>0</v>
      </c>
      <c r="Y6374">
        <v>0</v>
      </c>
      <c r="Z6374">
        <v>0</v>
      </c>
    </row>
    <row r="6375" spans="1:26" x14ac:dyDescent="0.25">
      <c r="A6375">
        <v>2184585</v>
      </c>
      <c r="B6375">
        <v>1</v>
      </c>
      <c r="C6375" t="s">
        <v>76</v>
      </c>
      <c r="D6375" t="s">
        <v>84</v>
      </c>
      <c r="E6375" t="s">
        <v>161</v>
      </c>
      <c r="F6375" t="s">
        <v>18383</v>
      </c>
      <c r="G6375" t="s">
        <v>402</v>
      </c>
      <c r="H6375" t="s">
        <v>46</v>
      </c>
      <c r="I6375" t="s">
        <v>129</v>
      </c>
      <c r="J6375" t="s">
        <v>130</v>
      </c>
      <c r="K6375" t="s">
        <v>131</v>
      </c>
      <c r="L6375" t="s">
        <v>18384</v>
      </c>
      <c r="M6375" t="s">
        <v>18385</v>
      </c>
      <c r="N6375">
        <v>1.646111111</v>
      </c>
      <c r="O6375">
        <v>1</v>
      </c>
      <c r="P6375">
        <v>55</v>
      </c>
      <c r="Q6375">
        <v>0</v>
      </c>
      <c r="R6375">
        <v>0</v>
      </c>
      <c r="S6375">
        <v>0</v>
      </c>
      <c r="T6375">
        <v>0</v>
      </c>
      <c r="U6375">
        <v>1.6461110000000001</v>
      </c>
      <c r="V6375">
        <v>90.536111000000005</v>
      </c>
      <c r="W6375">
        <v>0</v>
      </c>
      <c r="X6375">
        <v>0</v>
      </c>
      <c r="Y6375">
        <v>0</v>
      </c>
      <c r="Z6375">
        <v>0</v>
      </c>
    </row>
    <row r="6376" spans="1:26" x14ac:dyDescent="0.25">
      <c r="A6376">
        <v>2184565</v>
      </c>
      <c r="B6376">
        <v>1</v>
      </c>
      <c r="C6376" t="s">
        <v>76</v>
      </c>
      <c r="D6376" t="s">
        <v>78</v>
      </c>
      <c r="E6376" t="s">
        <v>126</v>
      </c>
      <c r="F6376" t="s">
        <v>18386</v>
      </c>
      <c r="G6376" t="s">
        <v>444</v>
      </c>
      <c r="H6376" t="s">
        <v>46</v>
      </c>
      <c r="I6376" t="s">
        <v>129</v>
      </c>
      <c r="J6376" t="s">
        <v>130</v>
      </c>
      <c r="K6376" t="s">
        <v>131</v>
      </c>
      <c r="L6376" t="s">
        <v>18387</v>
      </c>
      <c r="M6376" t="s">
        <v>18388</v>
      </c>
      <c r="N6376">
        <v>1.6911111109999999</v>
      </c>
      <c r="O6376">
        <v>0</v>
      </c>
      <c r="P6376">
        <v>221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373.73555599999997</v>
      </c>
      <c r="W6376">
        <v>0</v>
      </c>
      <c r="X6376">
        <v>0</v>
      </c>
      <c r="Y6376">
        <v>0</v>
      </c>
      <c r="Z6376">
        <v>0</v>
      </c>
    </row>
    <row r="6377" spans="1:26" x14ac:dyDescent="0.25">
      <c r="A6377">
        <v>2184568</v>
      </c>
      <c r="B6377">
        <v>1</v>
      </c>
      <c r="C6377" t="s">
        <v>76</v>
      </c>
      <c r="D6377" t="s">
        <v>88</v>
      </c>
      <c r="E6377" t="s">
        <v>126</v>
      </c>
      <c r="F6377" t="s">
        <v>18389</v>
      </c>
      <c r="G6377" t="s">
        <v>128</v>
      </c>
      <c r="H6377" t="s">
        <v>46</v>
      </c>
      <c r="I6377" t="s">
        <v>129</v>
      </c>
      <c r="J6377" t="s">
        <v>130</v>
      </c>
      <c r="K6377" t="s">
        <v>131</v>
      </c>
      <c r="L6377" t="s">
        <v>18390</v>
      </c>
      <c r="M6377" t="s">
        <v>18391</v>
      </c>
      <c r="N6377">
        <v>0.571111111</v>
      </c>
      <c r="O6377">
        <v>0</v>
      </c>
      <c r="P6377">
        <v>58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33.124443999999997</v>
      </c>
      <c r="W6377">
        <v>0</v>
      </c>
      <c r="X6377">
        <v>0</v>
      </c>
      <c r="Y6377">
        <v>0</v>
      </c>
      <c r="Z6377">
        <v>0</v>
      </c>
    </row>
    <row r="6378" spans="1:26" x14ac:dyDescent="0.25">
      <c r="A6378">
        <v>2184573</v>
      </c>
      <c r="B6378">
        <v>1</v>
      </c>
      <c r="C6378" t="s">
        <v>77</v>
      </c>
      <c r="D6378" t="s">
        <v>118</v>
      </c>
      <c r="E6378" t="s">
        <v>143</v>
      </c>
      <c r="F6378" t="s">
        <v>18392</v>
      </c>
      <c r="G6378" t="s">
        <v>145</v>
      </c>
      <c r="H6378" t="s">
        <v>47</v>
      </c>
      <c r="I6378" t="s">
        <v>129</v>
      </c>
      <c r="J6378" t="s">
        <v>130</v>
      </c>
      <c r="K6378" t="s">
        <v>131</v>
      </c>
      <c r="L6378" t="s">
        <v>18393</v>
      </c>
      <c r="M6378" t="s">
        <v>18394</v>
      </c>
      <c r="N6378">
        <v>3.3422222220000002</v>
      </c>
      <c r="O6378">
        <v>0</v>
      </c>
      <c r="P6378">
        <v>0</v>
      </c>
      <c r="Q6378">
        <v>0</v>
      </c>
      <c r="R6378">
        <v>0</v>
      </c>
      <c r="S6378">
        <v>1</v>
      </c>
      <c r="T6378">
        <v>86</v>
      </c>
      <c r="U6378">
        <v>0</v>
      </c>
      <c r="V6378">
        <v>0</v>
      </c>
      <c r="W6378">
        <v>0</v>
      </c>
      <c r="X6378">
        <v>0</v>
      </c>
      <c r="Y6378">
        <v>3.342222</v>
      </c>
      <c r="Z6378">
        <v>287.43111099999999</v>
      </c>
    </row>
    <row r="6379" spans="1:26" x14ac:dyDescent="0.25">
      <c r="A6379">
        <v>2184569</v>
      </c>
      <c r="B6379">
        <v>1</v>
      </c>
      <c r="C6379" t="s">
        <v>77</v>
      </c>
      <c r="D6379" t="s">
        <v>114</v>
      </c>
      <c r="E6379" t="s">
        <v>134</v>
      </c>
      <c r="F6379" t="s">
        <v>18395</v>
      </c>
      <c r="G6379" t="s">
        <v>136</v>
      </c>
      <c r="H6379" t="s">
        <v>47</v>
      </c>
      <c r="I6379" t="s">
        <v>283</v>
      </c>
      <c r="J6379" t="s">
        <v>130</v>
      </c>
      <c r="K6379" t="s">
        <v>131</v>
      </c>
      <c r="L6379" t="s">
        <v>18396</v>
      </c>
      <c r="M6379" t="s">
        <v>18397</v>
      </c>
      <c r="N6379">
        <v>7.7777769999999996E-3</v>
      </c>
      <c r="O6379">
        <v>15</v>
      </c>
      <c r="P6379">
        <v>470</v>
      </c>
      <c r="Q6379">
        <v>0</v>
      </c>
      <c r="R6379">
        <v>0</v>
      </c>
      <c r="S6379">
        <v>15</v>
      </c>
      <c r="T6379">
        <v>350</v>
      </c>
      <c r="U6379">
        <v>0.11666700000000001</v>
      </c>
      <c r="V6379">
        <v>3.6555550000000001</v>
      </c>
      <c r="W6379">
        <v>0</v>
      </c>
      <c r="X6379">
        <v>0</v>
      </c>
      <c r="Y6379">
        <v>0.11666700000000001</v>
      </c>
      <c r="Z6379">
        <v>2.7222219999999999</v>
      </c>
    </row>
    <row r="6380" spans="1:26" x14ac:dyDescent="0.25">
      <c r="A6380">
        <v>2184572</v>
      </c>
      <c r="B6380">
        <v>1</v>
      </c>
      <c r="C6380" t="s">
        <v>76</v>
      </c>
      <c r="D6380" t="s">
        <v>93</v>
      </c>
      <c r="E6380" t="s">
        <v>186</v>
      </c>
      <c r="F6380" t="s">
        <v>18398</v>
      </c>
      <c r="G6380" t="s">
        <v>418</v>
      </c>
      <c r="H6380" t="s">
        <v>47</v>
      </c>
      <c r="I6380" t="s">
        <v>129</v>
      </c>
      <c r="J6380" t="s">
        <v>130</v>
      </c>
      <c r="K6380" t="s">
        <v>251</v>
      </c>
      <c r="L6380" t="s">
        <v>18399</v>
      </c>
      <c r="M6380" t="s">
        <v>18400</v>
      </c>
      <c r="N6380">
        <v>0.50277777700000004</v>
      </c>
      <c r="O6380">
        <v>4</v>
      </c>
      <c r="P6380">
        <v>375</v>
      </c>
      <c r="Q6380">
        <v>0</v>
      </c>
      <c r="R6380">
        <v>0</v>
      </c>
      <c r="S6380">
        <v>0</v>
      </c>
      <c r="T6380">
        <v>0</v>
      </c>
      <c r="U6380">
        <v>2.0111110000000001</v>
      </c>
      <c r="V6380">
        <v>188.54166599999999</v>
      </c>
      <c r="W6380">
        <v>0</v>
      </c>
      <c r="X6380">
        <v>0</v>
      </c>
      <c r="Y6380">
        <v>0</v>
      </c>
      <c r="Z6380">
        <v>0</v>
      </c>
    </row>
    <row r="6381" spans="1:26" x14ac:dyDescent="0.25">
      <c r="A6381">
        <v>2184580</v>
      </c>
      <c r="B6381">
        <v>1</v>
      </c>
      <c r="C6381" t="s">
        <v>76</v>
      </c>
      <c r="D6381" t="s">
        <v>103</v>
      </c>
      <c r="E6381" t="s">
        <v>126</v>
      </c>
      <c r="F6381" t="s">
        <v>18401</v>
      </c>
      <c r="G6381" t="s">
        <v>128</v>
      </c>
      <c r="H6381" t="s">
        <v>46</v>
      </c>
      <c r="I6381" t="s">
        <v>129</v>
      </c>
      <c r="J6381" t="s">
        <v>130</v>
      </c>
      <c r="K6381" t="s">
        <v>131</v>
      </c>
      <c r="L6381" t="s">
        <v>18402</v>
      </c>
      <c r="M6381" t="s">
        <v>18403</v>
      </c>
      <c r="N6381">
        <v>0.98694444400000003</v>
      </c>
      <c r="O6381">
        <v>0</v>
      </c>
      <c r="P6381">
        <v>0</v>
      </c>
      <c r="Q6381">
        <v>0</v>
      </c>
      <c r="R6381">
        <v>158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155.93722199999999</v>
      </c>
      <c r="Y6381">
        <v>0</v>
      </c>
      <c r="Z6381">
        <v>0</v>
      </c>
    </row>
    <row r="6382" spans="1:26" x14ac:dyDescent="0.25">
      <c r="A6382">
        <v>2184575</v>
      </c>
      <c r="B6382">
        <v>1</v>
      </c>
      <c r="C6382" t="s">
        <v>76</v>
      </c>
      <c r="D6382" t="s">
        <v>84</v>
      </c>
      <c r="E6382" t="s">
        <v>181</v>
      </c>
      <c r="F6382" t="s">
        <v>18404</v>
      </c>
      <c r="G6382" t="s">
        <v>636</v>
      </c>
      <c r="H6382" t="s">
        <v>46</v>
      </c>
      <c r="I6382" t="s">
        <v>129</v>
      </c>
      <c r="J6382" t="s">
        <v>15</v>
      </c>
      <c r="K6382" t="s">
        <v>131</v>
      </c>
      <c r="L6382" t="s">
        <v>18405</v>
      </c>
      <c r="M6382" t="s">
        <v>18406</v>
      </c>
      <c r="N6382">
        <v>3.486388888</v>
      </c>
      <c r="O6382">
        <v>0</v>
      </c>
      <c r="P6382">
        <v>4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13.945556</v>
      </c>
      <c r="W6382">
        <v>0</v>
      </c>
      <c r="X6382">
        <v>0</v>
      </c>
      <c r="Y6382">
        <v>0</v>
      </c>
      <c r="Z6382">
        <v>0</v>
      </c>
    </row>
    <row r="6383" spans="1:26" x14ac:dyDescent="0.25">
      <c r="A6383">
        <v>2184581</v>
      </c>
      <c r="B6383">
        <v>1</v>
      </c>
      <c r="C6383" t="s">
        <v>76</v>
      </c>
      <c r="D6383" t="s">
        <v>95</v>
      </c>
      <c r="E6383" t="s">
        <v>181</v>
      </c>
      <c r="F6383" t="s">
        <v>18407</v>
      </c>
      <c r="G6383" t="s">
        <v>194</v>
      </c>
      <c r="H6383" t="s">
        <v>46</v>
      </c>
      <c r="I6383" t="s">
        <v>129</v>
      </c>
      <c r="J6383" t="s">
        <v>130</v>
      </c>
      <c r="K6383" t="s">
        <v>131</v>
      </c>
      <c r="L6383" t="s">
        <v>18408</v>
      </c>
      <c r="M6383" t="s">
        <v>18409</v>
      </c>
      <c r="N6383">
        <v>2.926666666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1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2.9266670000000001</v>
      </c>
    </row>
    <row r="6384" spans="1:26" x14ac:dyDescent="0.25">
      <c r="A6384">
        <v>2184579</v>
      </c>
      <c r="B6384">
        <v>1</v>
      </c>
      <c r="C6384" t="s">
        <v>76</v>
      </c>
      <c r="D6384" t="s">
        <v>93</v>
      </c>
      <c r="E6384" t="s">
        <v>181</v>
      </c>
      <c r="F6384" t="s">
        <v>18410</v>
      </c>
      <c r="G6384" t="s">
        <v>194</v>
      </c>
      <c r="H6384" t="s">
        <v>46</v>
      </c>
      <c r="I6384" t="s">
        <v>129</v>
      </c>
      <c r="J6384" t="s">
        <v>130</v>
      </c>
      <c r="K6384" t="s">
        <v>131</v>
      </c>
      <c r="L6384" t="s">
        <v>18411</v>
      </c>
      <c r="M6384" t="s">
        <v>18412</v>
      </c>
      <c r="N6384">
        <v>3.4030555549999999</v>
      </c>
      <c r="O6384">
        <v>0</v>
      </c>
      <c r="P6384">
        <v>1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3.4030559999999999</v>
      </c>
      <c r="W6384">
        <v>0</v>
      </c>
      <c r="X6384">
        <v>0</v>
      </c>
      <c r="Y6384">
        <v>0</v>
      </c>
      <c r="Z6384">
        <v>0</v>
      </c>
    </row>
    <row r="6385" spans="1:26" x14ac:dyDescent="0.25">
      <c r="A6385">
        <v>2184577</v>
      </c>
      <c r="B6385">
        <v>1</v>
      </c>
      <c r="C6385" t="s">
        <v>76</v>
      </c>
      <c r="D6385" t="s">
        <v>90</v>
      </c>
      <c r="E6385" t="s">
        <v>181</v>
      </c>
      <c r="F6385" t="s">
        <v>18413</v>
      </c>
      <c r="G6385" t="s">
        <v>636</v>
      </c>
      <c r="H6385" t="s">
        <v>46</v>
      </c>
      <c r="I6385" t="s">
        <v>129</v>
      </c>
      <c r="J6385" t="s">
        <v>130</v>
      </c>
      <c r="K6385" t="s">
        <v>131</v>
      </c>
      <c r="L6385" t="s">
        <v>18414</v>
      </c>
      <c r="M6385" t="s">
        <v>18415</v>
      </c>
      <c r="N6385">
        <v>2.2866666659999999</v>
      </c>
      <c r="O6385">
        <v>0</v>
      </c>
      <c r="P6385">
        <v>1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2.286667</v>
      </c>
      <c r="W6385">
        <v>0</v>
      </c>
      <c r="X6385">
        <v>0</v>
      </c>
      <c r="Y6385">
        <v>0</v>
      </c>
      <c r="Z6385">
        <v>0</v>
      </c>
    </row>
    <row r="6386" spans="1:26" x14ac:dyDescent="0.25">
      <c r="A6386">
        <v>2184583</v>
      </c>
      <c r="B6386">
        <v>1</v>
      </c>
      <c r="C6386" t="s">
        <v>76</v>
      </c>
      <c r="D6386" t="s">
        <v>104</v>
      </c>
      <c r="E6386" t="s">
        <v>161</v>
      </c>
      <c r="F6386" t="s">
        <v>18416</v>
      </c>
      <c r="G6386" t="s">
        <v>402</v>
      </c>
      <c r="H6386" t="s">
        <v>46</v>
      </c>
      <c r="I6386" t="s">
        <v>129</v>
      </c>
      <c r="J6386" t="s">
        <v>130</v>
      </c>
      <c r="K6386" t="s">
        <v>131</v>
      </c>
      <c r="L6386" t="s">
        <v>18417</v>
      </c>
      <c r="M6386" t="s">
        <v>18418</v>
      </c>
      <c r="N6386">
        <v>0.889444444</v>
      </c>
      <c r="O6386">
        <v>0</v>
      </c>
      <c r="P6386">
        <v>0</v>
      </c>
      <c r="Q6386">
        <v>1</v>
      </c>
      <c r="R6386">
        <v>381</v>
      </c>
      <c r="S6386">
        <v>0</v>
      </c>
      <c r="T6386">
        <v>0</v>
      </c>
      <c r="U6386">
        <v>0</v>
      </c>
      <c r="V6386">
        <v>0</v>
      </c>
      <c r="W6386">
        <v>0.88944400000000001</v>
      </c>
      <c r="X6386">
        <v>338.878333</v>
      </c>
      <c r="Y6386">
        <v>0</v>
      </c>
      <c r="Z6386">
        <v>0</v>
      </c>
    </row>
    <row r="6387" spans="1:26" x14ac:dyDescent="0.25">
      <c r="A6387">
        <v>2184593</v>
      </c>
      <c r="B6387">
        <v>1</v>
      </c>
      <c r="C6387" t="s">
        <v>77</v>
      </c>
      <c r="D6387" t="s">
        <v>108</v>
      </c>
      <c r="E6387" t="s">
        <v>181</v>
      </c>
      <c r="F6387" t="s">
        <v>18419</v>
      </c>
      <c r="G6387" t="s">
        <v>194</v>
      </c>
      <c r="H6387" t="s">
        <v>46</v>
      </c>
      <c r="I6387" t="s">
        <v>129</v>
      </c>
      <c r="J6387" t="s">
        <v>130</v>
      </c>
      <c r="K6387" t="s">
        <v>131</v>
      </c>
      <c r="L6387" t="s">
        <v>18420</v>
      </c>
      <c r="M6387" t="s">
        <v>18421</v>
      </c>
      <c r="N6387">
        <v>0.83194444400000001</v>
      </c>
      <c r="O6387">
        <v>0</v>
      </c>
      <c r="P6387">
        <v>4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3.3277779999999999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2184595</v>
      </c>
      <c r="B6388">
        <v>1</v>
      </c>
      <c r="C6388" t="s">
        <v>76</v>
      </c>
      <c r="D6388" t="s">
        <v>105</v>
      </c>
      <c r="E6388" t="s">
        <v>126</v>
      </c>
      <c r="F6388" t="s">
        <v>18422</v>
      </c>
      <c r="G6388" t="s">
        <v>140</v>
      </c>
      <c r="H6388" t="s">
        <v>46</v>
      </c>
      <c r="I6388" t="s">
        <v>129</v>
      </c>
      <c r="J6388" t="s">
        <v>130</v>
      </c>
      <c r="K6388" t="s">
        <v>131</v>
      </c>
      <c r="L6388" t="s">
        <v>18423</v>
      </c>
      <c r="M6388" t="s">
        <v>18424</v>
      </c>
      <c r="N6388">
        <v>1.5519444440000001</v>
      </c>
      <c r="O6388">
        <v>0</v>
      </c>
      <c r="P6388">
        <v>0</v>
      </c>
      <c r="Q6388">
        <v>0</v>
      </c>
      <c r="R6388">
        <v>39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60.525832999999999</v>
      </c>
      <c r="Y6388">
        <v>0</v>
      </c>
      <c r="Z6388">
        <v>0</v>
      </c>
    </row>
    <row r="6389" spans="1:26" x14ac:dyDescent="0.25">
      <c r="A6389">
        <v>2184592</v>
      </c>
      <c r="B6389">
        <v>1</v>
      </c>
      <c r="C6389" t="s">
        <v>77</v>
      </c>
      <c r="D6389" t="s">
        <v>124</v>
      </c>
      <c r="E6389" t="s">
        <v>181</v>
      </c>
      <c r="F6389" t="s">
        <v>18425</v>
      </c>
      <c r="G6389" t="s">
        <v>183</v>
      </c>
      <c r="H6389" t="s">
        <v>46</v>
      </c>
      <c r="I6389" t="s">
        <v>129</v>
      </c>
      <c r="J6389" t="s">
        <v>130</v>
      </c>
      <c r="K6389" t="s">
        <v>131</v>
      </c>
      <c r="L6389" t="s">
        <v>18426</v>
      </c>
      <c r="M6389" t="s">
        <v>18427</v>
      </c>
      <c r="N6389">
        <v>5.0255555550000004</v>
      </c>
      <c r="O6389">
        <v>0</v>
      </c>
      <c r="P6389">
        <v>3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15.076667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2184596</v>
      </c>
      <c r="B6390">
        <v>1</v>
      </c>
      <c r="C6390" t="s">
        <v>76</v>
      </c>
      <c r="D6390" t="s">
        <v>92</v>
      </c>
      <c r="E6390" t="s">
        <v>181</v>
      </c>
      <c r="F6390" t="s">
        <v>18428</v>
      </c>
      <c r="G6390" t="s">
        <v>183</v>
      </c>
      <c r="H6390" t="s">
        <v>46</v>
      </c>
      <c r="I6390" t="s">
        <v>129</v>
      </c>
      <c r="J6390" t="s">
        <v>130</v>
      </c>
      <c r="K6390" t="s">
        <v>131</v>
      </c>
      <c r="L6390" t="s">
        <v>18429</v>
      </c>
      <c r="M6390" t="s">
        <v>18430</v>
      </c>
      <c r="N6390">
        <v>1.6502777769999999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1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1.6502779999999999</v>
      </c>
    </row>
    <row r="6391" spans="1:26" x14ac:dyDescent="0.25">
      <c r="A6391">
        <v>2184614</v>
      </c>
      <c r="B6391">
        <v>1</v>
      </c>
      <c r="C6391" t="s">
        <v>77</v>
      </c>
      <c r="D6391" t="s">
        <v>108</v>
      </c>
      <c r="E6391" t="s">
        <v>181</v>
      </c>
      <c r="F6391" t="s">
        <v>18431</v>
      </c>
      <c r="G6391" t="s">
        <v>194</v>
      </c>
      <c r="H6391" t="s">
        <v>46</v>
      </c>
      <c r="I6391" t="s">
        <v>129</v>
      </c>
      <c r="J6391" t="s">
        <v>130</v>
      </c>
      <c r="K6391" t="s">
        <v>131</v>
      </c>
      <c r="L6391" t="s">
        <v>18432</v>
      </c>
      <c r="M6391" t="s">
        <v>18433</v>
      </c>
      <c r="N6391">
        <v>2.6127777769999998</v>
      </c>
      <c r="O6391">
        <v>0</v>
      </c>
      <c r="P6391">
        <v>1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2.612778</v>
      </c>
      <c r="W6391">
        <v>0</v>
      </c>
      <c r="X6391">
        <v>0</v>
      </c>
      <c r="Y6391">
        <v>0</v>
      </c>
      <c r="Z6391">
        <v>0</v>
      </c>
    </row>
    <row r="6392" spans="1:26" x14ac:dyDescent="0.25">
      <c r="A6392">
        <v>2184604</v>
      </c>
      <c r="B6392">
        <v>1</v>
      </c>
      <c r="C6392" t="s">
        <v>76</v>
      </c>
      <c r="D6392" t="s">
        <v>97</v>
      </c>
      <c r="E6392" t="s">
        <v>126</v>
      </c>
      <c r="F6392" t="s">
        <v>18434</v>
      </c>
      <c r="G6392" t="s">
        <v>128</v>
      </c>
      <c r="H6392" t="s">
        <v>46</v>
      </c>
      <c r="I6392" t="s">
        <v>129</v>
      </c>
      <c r="J6392" t="s">
        <v>130</v>
      </c>
      <c r="K6392" t="s">
        <v>131</v>
      </c>
      <c r="L6392" t="s">
        <v>18435</v>
      </c>
      <c r="M6392" t="s">
        <v>18436</v>
      </c>
      <c r="N6392">
        <v>1.8577777769999999</v>
      </c>
      <c r="O6392">
        <v>0</v>
      </c>
      <c r="P6392">
        <v>99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183.92</v>
      </c>
      <c r="W6392">
        <v>0</v>
      </c>
      <c r="X6392">
        <v>0</v>
      </c>
      <c r="Y6392">
        <v>0</v>
      </c>
      <c r="Z6392">
        <v>0</v>
      </c>
    </row>
    <row r="6393" spans="1:26" x14ac:dyDescent="0.25">
      <c r="A6393">
        <v>2184605</v>
      </c>
      <c r="B6393">
        <v>1</v>
      </c>
      <c r="C6393" t="s">
        <v>76</v>
      </c>
      <c r="D6393" t="s">
        <v>100</v>
      </c>
      <c r="E6393" t="s">
        <v>126</v>
      </c>
      <c r="F6393" t="s">
        <v>13087</v>
      </c>
      <c r="G6393" t="s">
        <v>140</v>
      </c>
      <c r="H6393" t="s">
        <v>46</v>
      </c>
      <c r="I6393" t="s">
        <v>129</v>
      </c>
      <c r="J6393" t="s">
        <v>130</v>
      </c>
      <c r="K6393" t="s">
        <v>131</v>
      </c>
      <c r="L6393" t="s">
        <v>18437</v>
      </c>
      <c r="M6393" t="s">
        <v>18438</v>
      </c>
      <c r="N6393">
        <v>1.564166666</v>
      </c>
      <c r="O6393">
        <v>0</v>
      </c>
      <c r="P6393">
        <v>10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15.641667</v>
      </c>
      <c r="W6393">
        <v>0</v>
      </c>
      <c r="X6393">
        <v>0</v>
      </c>
      <c r="Y6393">
        <v>0</v>
      </c>
      <c r="Z6393">
        <v>0</v>
      </c>
    </row>
    <row r="6394" spans="1:26" x14ac:dyDescent="0.25">
      <c r="A6394">
        <v>2184608</v>
      </c>
      <c r="B6394">
        <v>1</v>
      </c>
      <c r="C6394" t="s">
        <v>76</v>
      </c>
      <c r="D6394" t="s">
        <v>92</v>
      </c>
      <c r="E6394" t="s">
        <v>181</v>
      </c>
      <c r="F6394" t="s">
        <v>18439</v>
      </c>
      <c r="G6394" t="s">
        <v>183</v>
      </c>
      <c r="H6394" t="s">
        <v>46</v>
      </c>
      <c r="I6394" t="s">
        <v>129</v>
      </c>
      <c r="J6394" t="s">
        <v>130</v>
      </c>
      <c r="K6394" t="s">
        <v>131</v>
      </c>
      <c r="L6394" t="s">
        <v>18440</v>
      </c>
      <c r="M6394" t="s">
        <v>18441</v>
      </c>
      <c r="N6394">
        <v>1.2138888880000001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1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1.213889</v>
      </c>
    </row>
    <row r="6395" spans="1:26" x14ac:dyDescent="0.25">
      <c r="A6395">
        <v>2184610</v>
      </c>
      <c r="B6395">
        <v>1</v>
      </c>
      <c r="C6395" t="s">
        <v>77</v>
      </c>
      <c r="D6395" t="s">
        <v>109</v>
      </c>
      <c r="E6395" t="s">
        <v>718</v>
      </c>
      <c r="F6395" t="s">
        <v>18442</v>
      </c>
      <c r="G6395" t="s">
        <v>636</v>
      </c>
      <c r="H6395" t="s">
        <v>46</v>
      </c>
      <c r="I6395" t="s">
        <v>129</v>
      </c>
      <c r="J6395" t="s">
        <v>15</v>
      </c>
      <c r="K6395" t="s">
        <v>131</v>
      </c>
      <c r="L6395" t="s">
        <v>18443</v>
      </c>
      <c r="M6395" t="s">
        <v>18444</v>
      </c>
      <c r="N6395">
        <v>1.1297222220000001</v>
      </c>
      <c r="O6395">
        <v>0</v>
      </c>
      <c r="P6395">
        <v>74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83.599444000000005</v>
      </c>
      <c r="W6395">
        <v>0</v>
      </c>
      <c r="X6395">
        <v>0</v>
      </c>
      <c r="Y6395">
        <v>0</v>
      </c>
      <c r="Z6395">
        <v>0</v>
      </c>
    </row>
    <row r="6396" spans="1:26" x14ac:dyDescent="0.25">
      <c r="A6396">
        <v>2184612</v>
      </c>
      <c r="B6396">
        <v>1</v>
      </c>
      <c r="C6396" t="s">
        <v>76</v>
      </c>
      <c r="D6396" t="s">
        <v>95</v>
      </c>
      <c r="E6396" t="s">
        <v>181</v>
      </c>
      <c r="F6396" t="s">
        <v>18445</v>
      </c>
      <c r="G6396" t="s">
        <v>287</v>
      </c>
      <c r="H6396" t="s">
        <v>46</v>
      </c>
      <c r="I6396" t="s">
        <v>129</v>
      </c>
      <c r="J6396" t="s">
        <v>130</v>
      </c>
      <c r="K6396" t="s">
        <v>131</v>
      </c>
      <c r="L6396" t="s">
        <v>18446</v>
      </c>
      <c r="M6396" t="s">
        <v>18447</v>
      </c>
      <c r="N6396">
        <v>2.176111111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1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2.1761110000000001</v>
      </c>
    </row>
    <row r="6397" spans="1:26" x14ac:dyDescent="0.25">
      <c r="A6397">
        <v>2184753</v>
      </c>
      <c r="B6397">
        <v>1</v>
      </c>
      <c r="C6397" t="s">
        <v>76</v>
      </c>
      <c r="D6397" t="s">
        <v>80</v>
      </c>
      <c r="E6397" t="s">
        <v>126</v>
      </c>
      <c r="F6397" t="s">
        <v>18448</v>
      </c>
      <c r="G6397" t="s">
        <v>128</v>
      </c>
      <c r="H6397" t="s">
        <v>46</v>
      </c>
      <c r="I6397" t="s">
        <v>129</v>
      </c>
      <c r="J6397" t="s">
        <v>130</v>
      </c>
      <c r="K6397" t="s">
        <v>131</v>
      </c>
      <c r="L6397" t="s">
        <v>18449</v>
      </c>
      <c r="M6397" t="s">
        <v>18450</v>
      </c>
      <c r="N6397">
        <v>4.9691666659999996</v>
      </c>
      <c r="O6397">
        <v>0</v>
      </c>
      <c r="P6397">
        <v>49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243.48916700000001</v>
      </c>
      <c r="W6397">
        <v>0</v>
      </c>
      <c r="X6397">
        <v>0</v>
      </c>
      <c r="Y6397">
        <v>0</v>
      </c>
      <c r="Z6397">
        <v>0</v>
      </c>
    </row>
    <row r="6398" spans="1:26" x14ac:dyDescent="0.25">
      <c r="A6398">
        <v>2184626</v>
      </c>
      <c r="B6398">
        <v>1</v>
      </c>
      <c r="C6398" t="s">
        <v>76</v>
      </c>
      <c r="D6398" t="s">
        <v>83</v>
      </c>
      <c r="E6398" t="s">
        <v>126</v>
      </c>
      <c r="F6398" t="s">
        <v>18451</v>
      </c>
      <c r="G6398" t="s">
        <v>128</v>
      </c>
      <c r="H6398" t="s">
        <v>46</v>
      </c>
      <c r="I6398" t="s">
        <v>129</v>
      </c>
      <c r="J6398" t="s">
        <v>130</v>
      </c>
      <c r="K6398" t="s">
        <v>131</v>
      </c>
      <c r="L6398" t="s">
        <v>18452</v>
      </c>
      <c r="M6398" t="s">
        <v>18453</v>
      </c>
      <c r="N6398">
        <v>1.6683333330000001</v>
      </c>
      <c r="O6398">
        <v>0</v>
      </c>
      <c r="P6398">
        <v>242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403.73666700000001</v>
      </c>
      <c r="W6398">
        <v>0</v>
      </c>
      <c r="X6398">
        <v>0</v>
      </c>
      <c r="Y6398">
        <v>0</v>
      </c>
      <c r="Z6398">
        <v>0</v>
      </c>
    </row>
    <row r="6399" spans="1:26" x14ac:dyDescent="0.25">
      <c r="A6399">
        <v>2184636</v>
      </c>
      <c r="B6399">
        <v>1</v>
      </c>
      <c r="C6399" t="s">
        <v>76</v>
      </c>
      <c r="D6399" t="s">
        <v>78</v>
      </c>
      <c r="E6399" t="s">
        <v>181</v>
      </c>
      <c r="F6399" t="s">
        <v>18454</v>
      </c>
      <c r="G6399" t="s">
        <v>194</v>
      </c>
      <c r="H6399" t="s">
        <v>46</v>
      </c>
      <c r="I6399" t="s">
        <v>129</v>
      </c>
      <c r="J6399" t="s">
        <v>130</v>
      </c>
      <c r="K6399" t="s">
        <v>131</v>
      </c>
      <c r="L6399" t="s">
        <v>18455</v>
      </c>
      <c r="M6399" t="s">
        <v>18456</v>
      </c>
      <c r="N6399">
        <v>3.9766666659999999</v>
      </c>
      <c r="O6399">
        <v>0</v>
      </c>
      <c r="P6399">
        <v>4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15.906667000000001</v>
      </c>
      <c r="W6399">
        <v>0</v>
      </c>
      <c r="X6399">
        <v>0</v>
      </c>
      <c r="Y6399">
        <v>0</v>
      </c>
      <c r="Z6399">
        <v>0</v>
      </c>
    </row>
    <row r="6400" spans="1:26" x14ac:dyDescent="0.25">
      <c r="A6400">
        <v>2184623</v>
      </c>
      <c r="B6400">
        <v>1</v>
      </c>
      <c r="C6400" t="s">
        <v>76</v>
      </c>
      <c r="D6400" t="s">
        <v>97</v>
      </c>
      <c r="E6400" t="s">
        <v>126</v>
      </c>
      <c r="F6400" t="s">
        <v>18457</v>
      </c>
      <c r="G6400" t="s">
        <v>128</v>
      </c>
      <c r="H6400" t="s">
        <v>46</v>
      </c>
      <c r="I6400" t="s">
        <v>129</v>
      </c>
      <c r="J6400" t="s">
        <v>130</v>
      </c>
      <c r="K6400" t="s">
        <v>131</v>
      </c>
      <c r="L6400" t="s">
        <v>18458</v>
      </c>
      <c r="M6400" t="s">
        <v>18459</v>
      </c>
      <c r="N6400">
        <v>3.2038888879999998</v>
      </c>
      <c r="O6400">
        <v>0</v>
      </c>
      <c r="P6400">
        <v>146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467.76777800000002</v>
      </c>
      <c r="W6400">
        <v>0</v>
      </c>
      <c r="X6400">
        <v>0</v>
      </c>
      <c r="Y6400">
        <v>0</v>
      </c>
      <c r="Z6400">
        <v>0</v>
      </c>
    </row>
    <row r="6401" spans="1:26" x14ac:dyDescent="0.25">
      <c r="A6401">
        <v>2184625</v>
      </c>
      <c r="B6401">
        <v>1</v>
      </c>
      <c r="C6401" t="s">
        <v>76</v>
      </c>
      <c r="D6401" t="s">
        <v>105</v>
      </c>
      <c r="E6401" t="s">
        <v>181</v>
      </c>
      <c r="F6401" t="s">
        <v>18460</v>
      </c>
      <c r="G6401" t="s">
        <v>194</v>
      </c>
      <c r="H6401" t="s">
        <v>46</v>
      </c>
      <c r="I6401" t="s">
        <v>129</v>
      </c>
      <c r="J6401" t="s">
        <v>130</v>
      </c>
      <c r="K6401" t="s">
        <v>131</v>
      </c>
      <c r="L6401" t="s">
        <v>18461</v>
      </c>
      <c r="M6401" t="s">
        <v>18462</v>
      </c>
      <c r="N6401">
        <v>3.0763888879999999</v>
      </c>
      <c r="O6401">
        <v>0</v>
      </c>
      <c r="P6401">
        <v>0</v>
      </c>
      <c r="Q6401">
        <v>0</v>
      </c>
      <c r="R6401">
        <v>1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3.0763889999999998</v>
      </c>
      <c r="Y6401">
        <v>0</v>
      </c>
      <c r="Z6401">
        <v>0</v>
      </c>
    </row>
    <row r="6402" spans="1:26" x14ac:dyDescent="0.25">
      <c r="A6402">
        <v>2184624</v>
      </c>
      <c r="B6402">
        <v>1</v>
      </c>
      <c r="C6402" t="s">
        <v>76</v>
      </c>
      <c r="D6402" t="s">
        <v>80</v>
      </c>
      <c r="E6402" t="s">
        <v>181</v>
      </c>
      <c r="F6402" t="s">
        <v>18463</v>
      </c>
      <c r="G6402" t="s">
        <v>194</v>
      </c>
      <c r="H6402" t="s">
        <v>46</v>
      </c>
      <c r="I6402" t="s">
        <v>129</v>
      </c>
      <c r="J6402" t="s">
        <v>130</v>
      </c>
      <c r="K6402" t="s">
        <v>131</v>
      </c>
      <c r="L6402" t="s">
        <v>18464</v>
      </c>
      <c r="M6402" t="s">
        <v>18465</v>
      </c>
      <c r="N6402">
        <v>4.7797222220000002</v>
      </c>
      <c r="O6402">
        <v>0</v>
      </c>
      <c r="P6402">
        <v>5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23.898610999999999</v>
      </c>
      <c r="W6402">
        <v>0</v>
      </c>
      <c r="X6402">
        <v>0</v>
      </c>
      <c r="Y6402">
        <v>0</v>
      </c>
      <c r="Z6402">
        <v>0</v>
      </c>
    </row>
    <row r="6403" spans="1:26" x14ac:dyDescent="0.25">
      <c r="A6403">
        <v>2184628</v>
      </c>
      <c r="B6403">
        <v>1</v>
      </c>
      <c r="C6403" t="s">
        <v>76</v>
      </c>
      <c r="D6403" t="s">
        <v>97</v>
      </c>
      <c r="E6403" t="s">
        <v>186</v>
      </c>
      <c r="F6403" t="s">
        <v>18466</v>
      </c>
      <c r="G6403" t="s">
        <v>425</v>
      </c>
      <c r="H6403" t="s">
        <v>47</v>
      </c>
      <c r="I6403" t="s">
        <v>129</v>
      </c>
      <c r="J6403" t="s">
        <v>130</v>
      </c>
      <c r="K6403" t="s">
        <v>131</v>
      </c>
      <c r="L6403" t="s">
        <v>18467</v>
      </c>
      <c r="M6403" t="s">
        <v>18468</v>
      </c>
      <c r="N6403">
        <v>3.0527777770000002</v>
      </c>
      <c r="O6403">
        <v>12</v>
      </c>
      <c r="P6403">
        <v>1609</v>
      </c>
      <c r="Q6403">
        <v>0</v>
      </c>
      <c r="R6403">
        <v>0</v>
      </c>
      <c r="S6403">
        <v>0</v>
      </c>
      <c r="T6403">
        <v>0</v>
      </c>
      <c r="U6403">
        <v>36.633333</v>
      </c>
      <c r="V6403">
        <v>4911.9194429999998</v>
      </c>
      <c r="W6403">
        <v>0</v>
      </c>
      <c r="X6403">
        <v>0</v>
      </c>
      <c r="Y6403">
        <v>0</v>
      </c>
      <c r="Z6403">
        <v>0</v>
      </c>
    </row>
    <row r="6404" spans="1:26" x14ac:dyDescent="0.25">
      <c r="A6404">
        <v>2184629</v>
      </c>
      <c r="B6404">
        <v>1</v>
      </c>
      <c r="C6404" t="s">
        <v>76</v>
      </c>
      <c r="D6404" t="s">
        <v>90</v>
      </c>
      <c r="E6404" t="s">
        <v>126</v>
      </c>
      <c r="F6404" t="s">
        <v>18469</v>
      </c>
      <c r="G6404" t="s">
        <v>152</v>
      </c>
      <c r="H6404" t="s">
        <v>46</v>
      </c>
      <c r="I6404" t="s">
        <v>129</v>
      </c>
      <c r="J6404" t="s">
        <v>130</v>
      </c>
      <c r="K6404" t="s">
        <v>131</v>
      </c>
      <c r="L6404" t="s">
        <v>18470</v>
      </c>
      <c r="M6404" t="s">
        <v>18471</v>
      </c>
      <c r="N6404">
        <v>4.0238888880000001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25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100.597222</v>
      </c>
    </row>
    <row r="6405" spans="1:26" x14ac:dyDescent="0.25">
      <c r="A6405">
        <v>2184630</v>
      </c>
      <c r="B6405">
        <v>1</v>
      </c>
      <c r="C6405" t="s">
        <v>77</v>
      </c>
      <c r="D6405" t="s">
        <v>124</v>
      </c>
      <c r="E6405" t="s">
        <v>161</v>
      </c>
      <c r="F6405" t="s">
        <v>18472</v>
      </c>
      <c r="G6405" t="s">
        <v>6674</v>
      </c>
      <c r="H6405" t="s">
        <v>46</v>
      </c>
      <c r="I6405" t="s">
        <v>129</v>
      </c>
      <c r="J6405" t="s">
        <v>130</v>
      </c>
      <c r="K6405" t="s">
        <v>131</v>
      </c>
      <c r="L6405" t="s">
        <v>18473</v>
      </c>
      <c r="M6405" t="s">
        <v>18474</v>
      </c>
      <c r="N6405">
        <v>1.704722222</v>
      </c>
      <c r="O6405">
        <v>1</v>
      </c>
      <c r="P6405">
        <v>165</v>
      </c>
      <c r="Q6405">
        <v>0</v>
      </c>
      <c r="R6405">
        <v>0</v>
      </c>
      <c r="S6405">
        <v>0</v>
      </c>
      <c r="T6405">
        <v>0</v>
      </c>
      <c r="U6405">
        <v>1.7047220000000001</v>
      </c>
      <c r="V6405">
        <v>281.27916699999997</v>
      </c>
      <c r="W6405">
        <v>0</v>
      </c>
      <c r="X6405">
        <v>0</v>
      </c>
      <c r="Y6405">
        <v>0</v>
      </c>
      <c r="Z6405">
        <v>0</v>
      </c>
    </row>
    <row r="6406" spans="1:26" x14ac:dyDescent="0.25">
      <c r="A6406">
        <v>2184631</v>
      </c>
      <c r="B6406">
        <v>1</v>
      </c>
      <c r="C6406" t="s">
        <v>76</v>
      </c>
      <c r="D6406" t="s">
        <v>101</v>
      </c>
      <c r="E6406" t="s">
        <v>181</v>
      </c>
      <c r="F6406" t="s">
        <v>18475</v>
      </c>
      <c r="G6406" t="s">
        <v>194</v>
      </c>
      <c r="H6406" t="s">
        <v>46</v>
      </c>
      <c r="I6406" t="s">
        <v>129</v>
      </c>
      <c r="J6406" t="s">
        <v>130</v>
      </c>
      <c r="K6406" t="s">
        <v>131</v>
      </c>
      <c r="L6406" t="s">
        <v>18476</v>
      </c>
      <c r="M6406" t="s">
        <v>18477</v>
      </c>
      <c r="N6406">
        <v>3.275833333</v>
      </c>
      <c r="O6406">
        <v>0</v>
      </c>
      <c r="P6406">
        <v>3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9.8275000000000006</v>
      </c>
      <c r="W6406">
        <v>0</v>
      </c>
      <c r="X6406">
        <v>0</v>
      </c>
      <c r="Y6406">
        <v>0</v>
      </c>
      <c r="Z6406">
        <v>0</v>
      </c>
    </row>
    <row r="6407" spans="1:26" x14ac:dyDescent="0.25">
      <c r="A6407">
        <v>2184632</v>
      </c>
      <c r="B6407">
        <v>1</v>
      </c>
      <c r="C6407" t="s">
        <v>76</v>
      </c>
      <c r="D6407" t="s">
        <v>106</v>
      </c>
      <c r="E6407" t="s">
        <v>126</v>
      </c>
      <c r="F6407" t="s">
        <v>18478</v>
      </c>
      <c r="G6407" t="s">
        <v>152</v>
      </c>
      <c r="H6407" t="s">
        <v>46</v>
      </c>
      <c r="I6407" t="s">
        <v>129</v>
      </c>
      <c r="J6407" t="s">
        <v>130</v>
      </c>
      <c r="K6407" t="s">
        <v>131</v>
      </c>
      <c r="L6407" t="s">
        <v>18479</v>
      </c>
      <c r="M6407" t="s">
        <v>18480</v>
      </c>
      <c r="N6407">
        <v>1.1305555549999999</v>
      </c>
      <c r="O6407">
        <v>0</v>
      </c>
      <c r="P6407">
        <v>88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99.488889</v>
      </c>
      <c r="W6407">
        <v>0</v>
      </c>
      <c r="X6407">
        <v>0</v>
      </c>
      <c r="Y6407">
        <v>0</v>
      </c>
      <c r="Z6407">
        <v>0</v>
      </c>
    </row>
    <row r="6408" spans="1:26" x14ac:dyDescent="0.25">
      <c r="A6408">
        <v>2184640</v>
      </c>
      <c r="B6408">
        <v>1</v>
      </c>
      <c r="C6408" t="s">
        <v>77</v>
      </c>
      <c r="D6408" t="s">
        <v>109</v>
      </c>
      <c r="E6408" t="s">
        <v>718</v>
      </c>
      <c r="F6408" t="s">
        <v>18481</v>
      </c>
      <c r="G6408" t="s">
        <v>726</v>
      </c>
      <c r="H6408" t="s">
        <v>46</v>
      </c>
      <c r="I6408" t="s">
        <v>129</v>
      </c>
      <c r="J6408" t="s">
        <v>130</v>
      </c>
      <c r="K6408" t="s">
        <v>131</v>
      </c>
      <c r="L6408" t="s">
        <v>18482</v>
      </c>
      <c r="M6408" t="s">
        <v>18483</v>
      </c>
      <c r="N6408">
        <v>1.264444444</v>
      </c>
      <c r="O6408">
        <v>0</v>
      </c>
      <c r="P6408">
        <v>10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12.644444</v>
      </c>
      <c r="W6408">
        <v>0</v>
      </c>
      <c r="X6408">
        <v>0</v>
      </c>
      <c r="Y6408">
        <v>0</v>
      </c>
      <c r="Z6408">
        <v>0</v>
      </c>
    </row>
    <row r="6409" spans="1:26" x14ac:dyDescent="0.25">
      <c r="A6409">
        <v>2184635</v>
      </c>
      <c r="B6409">
        <v>1</v>
      </c>
      <c r="C6409" t="s">
        <v>76</v>
      </c>
      <c r="D6409" t="s">
        <v>89</v>
      </c>
      <c r="E6409" t="s">
        <v>126</v>
      </c>
      <c r="F6409" t="s">
        <v>3162</v>
      </c>
      <c r="G6409" t="s">
        <v>140</v>
      </c>
      <c r="H6409" t="s">
        <v>46</v>
      </c>
      <c r="I6409" t="s">
        <v>129</v>
      </c>
      <c r="J6409" t="s">
        <v>130</v>
      </c>
      <c r="K6409" t="s">
        <v>131</v>
      </c>
      <c r="L6409" t="s">
        <v>18484</v>
      </c>
      <c r="M6409" t="s">
        <v>18485</v>
      </c>
      <c r="N6409">
        <v>5.1783333330000003</v>
      </c>
      <c r="O6409">
        <v>0</v>
      </c>
      <c r="P6409">
        <v>16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82.853333000000006</v>
      </c>
      <c r="W6409">
        <v>0</v>
      </c>
      <c r="X6409">
        <v>0</v>
      </c>
      <c r="Y6409">
        <v>0</v>
      </c>
      <c r="Z6409">
        <v>0</v>
      </c>
    </row>
    <row r="6410" spans="1:26" x14ac:dyDescent="0.25">
      <c r="A6410">
        <v>2184647</v>
      </c>
      <c r="B6410">
        <v>1</v>
      </c>
      <c r="C6410" t="s">
        <v>76</v>
      </c>
      <c r="D6410" t="s">
        <v>90</v>
      </c>
      <c r="E6410" t="s">
        <v>126</v>
      </c>
      <c r="F6410" t="s">
        <v>18486</v>
      </c>
      <c r="G6410" t="s">
        <v>128</v>
      </c>
      <c r="H6410" t="s">
        <v>46</v>
      </c>
      <c r="I6410" t="s">
        <v>129</v>
      </c>
      <c r="J6410" t="s">
        <v>130</v>
      </c>
      <c r="K6410" t="s">
        <v>131</v>
      </c>
      <c r="L6410" t="s">
        <v>18487</v>
      </c>
      <c r="M6410" t="s">
        <v>18488</v>
      </c>
      <c r="N6410">
        <v>1.359444444</v>
      </c>
      <c r="O6410">
        <v>0</v>
      </c>
      <c r="P6410">
        <v>23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31.267222</v>
      </c>
      <c r="W6410">
        <v>0</v>
      </c>
      <c r="X6410">
        <v>0</v>
      </c>
      <c r="Y6410">
        <v>0</v>
      </c>
      <c r="Z6410">
        <v>0</v>
      </c>
    </row>
    <row r="6411" spans="1:26" x14ac:dyDescent="0.25">
      <c r="A6411">
        <v>2184633</v>
      </c>
      <c r="B6411">
        <v>1</v>
      </c>
      <c r="C6411" t="s">
        <v>76</v>
      </c>
      <c r="D6411" t="s">
        <v>99</v>
      </c>
      <c r="E6411" t="s">
        <v>134</v>
      </c>
      <c r="F6411" t="s">
        <v>17982</v>
      </c>
      <c r="G6411" t="s">
        <v>201</v>
      </c>
      <c r="H6411" t="s">
        <v>47</v>
      </c>
      <c r="I6411" t="s">
        <v>283</v>
      </c>
      <c r="J6411" t="s">
        <v>130</v>
      </c>
      <c r="K6411" t="s">
        <v>251</v>
      </c>
      <c r="L6411" t="s">
        <v>18489</v>
      </c>
      <c r="M6411" t="s">
        <v>18490</v>
      </c>
      <c r="N6411">
        <v>2.8784166E-2</v>
      </c>
      <c r="O6411">
        <v>81</v>
      </c>
      <c r="P6411">
        <v>2720</v>
      </c>
      <c r="Q6411">
        <v>0</v>
      </c>
      <c r="R6411">
        <v>0</v>
      </c>
      <c r="S6411">
        <v>0</v>
      </c>
      <c r="T6411">
        <v>0</v>
      </c>
      <c r="U6411">
        <v>2.3315169999999998</v>
      </c>
      <c r="V6411">
        <v>78.292931999999993</v>
      </c>
      <c r="W6411">
        <v>0</v>
      </c>
      <c r="X6411">
        <v>0</v>
      </c>
      <c r="Y6411">
        <v>0</v>
      </c>
      <c r="Z6411">
        <v>0</v>
      </c>
    </row>
    <row r="6412" spans="1:26" x14ac:dyDescent="0.25">
      <c r="A6412">
        <v>2184639</v>
      </c>
      <c r="B6412">
        <v>1</v>
      </c>
      <c r="C6412" t="s">
        <v>76</v>
      </c>
      <c r="D6412" t="s">
        <v>80</v>
      </c>
      <c r="E6412" t="s">
        <v>126</v>
      </c>
      <c r="F6412" t="s">
        <v>18491</v>
      </c>
      <c r="G6412" t="s">
        <v>128</v>
      </c>
      <c r="H6412" t="s">
        <v>46</v>
      </c>
      <c r="I6412" t="s">
        <v>129</v>
      </c>
      <c r="J6412" t="s">
        <v>130</v>
      </c>
      <c r="K6412" t="s">
        <v>131</v>
      </c>
      <c r="L6412" t="s">
        <v>18492</v>
      </c>
      <c r="M6412" t="s">
        <v>18493</v>
      </c>
      <c r="N6412">
        <v>0.39750000000000002</v>
      </c>
      <c r="O6412">
        <v>0</v>
      </c>
      <c r="P6412">
        <v>234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93.015000000000001</v>
      </c>
      <c r="W6412">
        <v>0</v>
      </c>
      <c r="X6412">
        <v>0</v>
      </c>
      <c r="Y6412">
        <v>0</v>
      </c>
      <c r="Z6412">
        <v>0</v>
      </c>
    </row>
    <row r="6413" spans="1:26" x14ac:dyDescent="0.25">
      <c r="A6413">
        <v>2184641</v>
      </c>
      <c r="B6413">
        <v>1</v>
      </c>
      <c r="C6413" t="s">
        <v>76</v>
      </c>
      <c r="D6413" t="s">
        <v>80</v>
      </c>
      <c r="E6413" t="s">
        <v>126</v>
      </c>
      <c r="F6413" t="s">
        <v>18494</v>
      </c>
      <c r="G6413" t="s">
        <v>128</v>
      </c>
      <c r="H6413" t="s">
        <v>46</v>
      </c>
      <c r="I6413" t="s">
        <v>129</v>
      </c>
      <c r="J6413" t="s">
        <v>130</v>
      </c>
      <c r="K6413" t="s">
        <v>131</v>
      </c>
      <c r="L6413" t="s">
        <v>18495</v>
      </c>
      <c r="M6413" t="s">
        <v>18496</v>
      </c>
      <c r="N6413">
        <v>0.91694444399999997</v>
      </c>
      <c r="O6413">
        <v>0</v>
      </c>
      <c r="P6413">
        <v>130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119.202778</v>
      </c>
      <c r="W6413">
        <v>0</v>
      </c>
      <c r="X6413">
        <v>0</v>
      </c>
      <c r="Y6413">
        <v>0</v>
      </c>
      <c r="Z6413">
        <v>0</v>
      </c>
    </row>
    <row r="6414" spans="1:26" x14ac:dyDescent="0.25">
      <c r="A6414">
        <v>2184642</v>
      </c>
      <c r="B6414">
        <v>1</v>
      </c>
      <c r="C6414" t="s">
        <v>77</v>
      </c>
      <c r="D6414" t="s">
        <v>116</v>
      </c>
      <c r="E6414" t="s">
        <v>181</v>
      </c>
      <c r="F6414" t="s">
        <v>18497</v>
      </c>
      <c r="G6414" t="s">
        <v>194</v>
      </c>
      <c r="H6414" t="s">
        <v>46</v>
      </c>
      <c r="I6414" t="s">
        <v>129</v>
      </c>
      <c r="J6414" t="s">
        <v>130</v>
      </c>
      <c r="K6414" t="s">
        <v>131</v>
      </c>
      <c r="L6414" t="s">
        <v>18498</v>
      </c>
      <c r="M6414" t="s">
        <v>18499</v>
      </c>
      <c r="N6414">
        <v>3.3086111109999998</v>
      </c>
      <c r="O6414">
        <v>0</v>
      </c>
      <c r="P6414">
        <v>1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3.308611</v>
      </c>
      <c r="W6414">
        <v>0</v>
      </c>
      <c r="X6414">
        <v>0</v>
      </c>
      <c r="Y6414">
        <v>0</v>
      </c>
      <c r="Z6414">
        <v>0</v>
      </c>
    </row>
    <row r="6415" spans="1:26" x14ac:dyDescent="0.25">
      <c r="A6415">
        <v>2184645</v>
      </c>
      <c r="B6415">
        <v>1</v>
      </c>
      <c r="C6415" t="s">
        <v>76</v>
      </c>
      <c r="D6415" t="s">
        <v>79</v>
      </c>
      <c r="E6415" t="s">
        <v>126</v>
      </c>
      <c r="F6415" t="s">
        <v>18500</v>
      </c>
      <c r="G6415" t="s">
        <v>140</v>
      </c>
      <c r="H6415" t="s">
        <v>46</v>
      </c>
      <c r="I6415" t="s">
        <v>129</v>
      </c>
      <c r="J6415" t="s">
        <v>130</v>
      </c>
      <c r="K6415" t="s">
        <v>131</v>
      </c>
      <c r="L6415" t="s">
        <v>18501</v>
      </c>
      <c r="M6415" t="s">
        <v>18502</v>
      </c>
      <c r="N6415">
        <v>1.717222222</v>
      </c>
      <c r="O6415">
        <v>0</v>
      </c>
      <c r="P6415">
        <v>69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118.488333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2184643</v>
      </c>
      <c r="B6416">
        <v>1</v>
      </c>
      <c r="C6416" t="s">
        <v>76</v>
      </c>
      <c r="D6416" t="s">
        <v>79</v>
      </c>
      <c r="E6416" t="s">
        <v>181</v>
      </c>
      <c r="F6416" t="s">
        <v>18503</v>
      </c>
      <c r="G6416" t="s">
        <v>194</v>
      </c>
      <c r="H6416" t="s">
        <v>46</v>
      </c>
      <c r="I6416" t="s">
        <v>129</v>
      </c>
      <c r="J6416" t="s">
        <v>130</v>
      </c>
      <c r="K6416" t="s">
        <v>131</v>
      </c>
      <c r="L6416" t="s">
        <v>18504</v>
      </c>
      <c r="M6416" t="s">
        <v>18505</v>
      </c>
      <c r="N6416">
        <v>2.3419444440000001</v>
      </c>
      <c r="O6416">
        <v>0</v>
      </c>
      <c r="P6416">
        <v>2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4.6838889999999997</v>
      </c>
      <c r="W6416">
        <v>0</v>
      </c>
      <c r="X6416">
        <v>0</v>
      </c>
      <c r="Y6416">
        <v>0</v>
      </c>
      <c r="Z6416">
        <v>0</v>
      </c>
    </row>
    <row r="6417" spans="1:26" x14ac:dyDescent="0.25">
      <c r="A6417">
        <v>2184656</v>
      </c>
      <c r="B6417">
        <v>1</v>
      </c>
      <c r="C6417" t="s">
        <v>76</v>
      </c>
      <c r="D6417" t="s">
        <v>102</v>
      </c>
      <c r="E6417" t="s">
        <v>181</v>
      </c>
      <c r="F6417" t="s">
        <v>18506</v>
      </c>
      <c r="G6417" t="s">
        <v>194</v>
      </c>
      <c r="H6417" t="s">
        <v>46</v>
      </c>
      <c r="I6417" t="s">
        <v>129</v>
      </c>
      <c r="J6417" t="s">
        <v>130</v>
      </c>
      <c r="K6417" t="s">
        <v>131</v>
      </c>
      <c r="L6417" t="s">
        <v>18507</v>
      </c>
      <c r="M6417" t="s">
        <v>18508</v>
      </c>
      <c r="N6417">
        <v>3.3174999999999999</v>
      </c>
      <c r="O6417">
        <v>0</v>
      </c>
      <c r="P6417">
        <v>1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3.3174999999999999</v>
      </c>
      <c r="W6417">
        <v>0</v>
      </c>
      <c r="X6417">
        <v>0</v>
      </c>
      <c r="Y6417">
        <v>0</v>
      </c>
      <c r="Z6417">
        <v>0</v>
      </c>
    </row>
    <row r="6418" spans="1:26" x14ac:dyDescent="0.25">
      <c r="A6418">
        <v>2184651</v>
      </c>
      <c r="B6418">
        <v>1</v>
      </c>
      <c r="C6418" t="s">
        <v>77</v>
      </c>
      <c r="D6418" t="s">
        <v>114</v>
      </c>
      <c r="E6418" t="s">
        <v>126</v>
      </c>
      <c r="F6418" t="s">
        <v>18509</v>
      </c>
      <c r="G6418" t="s">
        <v>128</v>
      </c>
      <c r="H6418" t="s">
        <v>46</v>
      </c>
      <c r="I6418" t="s">
        <v>129</v>
      </c>
      <c r="J6418" t="s">
        <v>130</v>
      </c>
      <c r="K6418" t="s">
        <v>131</v>
      </c>
      <c r="L6418" t="s">
        <v>18510</v>
      </c>
      <c r="M6418" t="s">
        <v>18511</v>
      </c>
      <c r="N6418">
        <v>2.9169444439999999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7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20.418610999999999</v>
      </c>
    </row>
    <row r="6419" spans="1:26" x14ac:dyDescent="0.25">
      <c r="A6419">
        <v>2184646</v>
      </c>
      <c r="B6419">
        <v>1</v>
      </c>
      <c r="C6419" t="s">
        <v>76</v>
      </c>
      <c r="D6419" t="s">
        <v>89</v>
      </c>
      <c r="E6419" t="s">
        <v>126</v>
      </c>
      <c r="F6419" t="s">
        <v>18512</v>
      </c>
      <c r="G6419" t="s">
        <v>140</v>
      </c>
      <c r="H6419" t="s">
        <v>46</v>
      </c>
      <c r="I6419" t="s">
        <v>129</v>
      </c>
      <c r="J6419" t="s">
        <v>130</v>
      </c>
      <c r="K6419" t="s">
        <v>131</v>
      </c>
      <c r="L6419" t="s">
        <v>18513</v>
      </c>
      <c r="M6419" t="s">
        <v>18514</v>
      </c>
      <c r="N6419">
        <v>5.1066666659999997</v>
      </c>
      <c r="O6419">
        <v>0</v>
      </c>
      <c r="P6419">
        <v>37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188.94666699999999</v>
      </c>
      <c r="W6419">
        <v>0</v>
      </c>
      <c r="X6419">
        <v>0</v>
      </c>
      <c r="Y6419">
        <v>0</v>
      </c>
      <c r="Z6419">
        <v>0</v>
      </c>
    </row>
    <row r="6420" spans="1:26" x14ac:dyDescent="0.25">
      <c r="A6420">
        <v>2184652</v>
      </c>
      <c r="B6420">
        <v>1</v>
      </c>
      <c r="C6420" t="s">
        <v>76</v>
      </c>
      <c r="D6420" t="s">
        <v>100</v>
      </c>
      <c r="E6420" t="s">
        <v>126</v>
      </c>
      <c r="F6420" t="s">
        <v>17068</v>
      </c>
      <c r="G6420" t="s">
        <v>128</v>
      </c>
      <c r="H6420" t="s">
        <v>46</v>
      </c>
      <c r="I6420" t="s">
        <v>129</v>
      </c>
      <c r="J6420" t="s">
        <v>130</v>
      </c>
      <c r="K6420" t="s">
        <v>131</v>
      </c>
      <c r="L6420" t="s">
        <v>18515</v>
      </c>
      <c r="M6420" t="s">
        <v>18516</v>
      </c>
      <c r="N6420">
        <v>1.4350000000000001</v>
      </c>
      <c r="O6420">
        <v>0</v>
      </c>
      <c r="P6420">
        <v>224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321.44</v>
      </c>
      <c r="W6420">
        <v>0</v>
      </c>
      <c r="X6420">
        <v>0</v>
      </c>
      <c r="Y6420">
        <v>0</v>
      </c>
      <c r="Z6420">
        <v>0</v>
      </c>
    </row>
    <row r="6421" spans="1:26" x14ac:dyDescent="0.25">
      <c r="A6421">
        <v>2184659</v>
      </c>
      <c r="B6421">
        <v>1</v>
      </c>
      <c r="C6421" t="s">
        <v>76</v>
      </c>
      <c r="D6421" t="s">
        <v>101</v>
      </c>
      <c r="E6421" t="s">
        <v>181</v>
      </c>
      <c r="F6421" t="s">
        <v>18517</v>
      </c>
      <c r="G6421" t="s">
        <v>194</v>
      </c>
      <c r="H6421" t="s">
        <v>46</v>
      </c>
      <c r="I6421" t="s">
        <v>129</v>
      </c>
      <c r="J6421" t="s">
        <v>130</v>
      </c>
      <c r="K6421" t="s">
        <v>131</v>
      </c>
      <c r="L6421" t="s">
        <v>18518</v>
      </c>
      <c r="M6421" t="s">
        <v>18519</v>
      </c>
      <c r="N6421">
        <v>2.090833333</v>
      </c>
      <c r="O6421">
        <v>0</v>
      </c>
      <c r="P6421">
        <v>4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8.3633330000000008</v>
      </c>
      <c r="W6421">
        <v>0</v>
      </c>
      <c r="X6421">
        <v>0</v>
      </c>
      <c r="Y6421">
        <v>0</v>
      </c>
      <c r="Z6421">
        <v>0</v>
      </c>
    </row>
    <row r="6422" spans="1:26" x14ac:dyDescent="0.25">
      <c r="A6422">
        <v>2184654</v>
      </c>
      <c r="B6422">
        <v>1</v>
      </c>
      <c r="C6422" t="s">
        <v>76</v>
      </c>
      <c r="D6422" t="s">
        <v>88</v>
      </c>
      <c r="E6422" t="s">
        <v>181</v>
      </c>
      <c r="F6422" t="s">
        <v>18520</v>
      </c>
      <c r="G6422" t="s">
        <v>194</v>
      </c>
      <c r="H6422" t="s">
        <v>46</v>
      </c>
      <c r="I6422" t="s">
        <v>129</v>
      </c>
      <c r="J6422" t="s">
        <v>130</v>
      </c>
      <c r="K6422" t="s">
        <v>131</v>
      </c>
      <c r="L6422" t="s">
        <v>18521</v>
      </c>
      <c r="M6422" t="s">
        <v>18522</v>
      </c>
      <c r="N6422">
        <v>8.0605555550000005</v>
      </c>
      <c r="O6422">
        <v>0</v>
      </c>
      <c r="P6422">
        <v>1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8.0605560000000001</v>
      </c>
      <c r="W6422">
        <v>0</v>
      </c>
      <c r="X6422">
        <v>0</v>
      </c>
      <c r="Y6422">
        <v>0</v>
      </c>
      <c r="Z6422">
        <v>0</v>
      </c>
    </row>
    <row r="6423" spans="1:26" x14ac:dyDescent="0.25">
      <c r="A6423">
        <v>2184665</v>
      </c>
      <c r="B6423">
        <v>1</v>
      </c>
      <c r="C6423" t="s">
        <v>76</v>
      </c>
      <c r="D6423" t="s">
        <v>92</v>
      </c>
      <c r="E6423" t="s">
        <v>126</v>
      </c>
      <c r="F6423" t="s">
        <v>18523</v>
      </c>
      <c r="G6423" t="s">
        <v>163</v>
      </c>
      <c r="H6423" t="s">
        <v>46</v>
      </c>
      <c r="I6423" t="s">
        <v>129</v>
      </c>
      <c r="J6423" t="s">
        <v>130</v>
      </c>
      <c r="K6423" t="s">
        <v>131</v>
      </c>
      <c r="L6423" t="s">
        <v>18524</v>
      </c>
      <c r="M6423" t="s">
        <v>18525</v>
      </c>
      <c r="N6423">
        <v>2.5175000000000001</v>
      </c>
      <c r="O6423">
        <v>0</v>
      </c>
      <c r="P6423">
        <v>0</v>
      </c>
      <c r="Q6423">
        <v>0</v>
      </c>
      <c r="R6423">
        <v>151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380.14249999999998</v>
      </c>
      <c r="Y6423">
        <v>0</v>
      </c>
      <c r="Z6423">
        <v>0</v>
      </c>
    </row>
    <row r="6424" spans="1:26" x14ac:dyDescent="0.25">
      <c r="A6424">
        <v>2184666</v>
      </c>
      <c r="B6424">
        <v>1</v>
      </c>
      <c r="C6424" t="s">
        <v>76</v>
      </c>
      <c r="D6424" t="s">
        <v>101</v>
      </c>
      <c r="E6424" t="s">
        <v>126</v>
      </c>
      <c r="F6424" t="s">
        <v>18526</v>
      </c>
      <c r="G6424" t="s">
        <v>140</v>
      </c>
      <c r="H6424" t="s">
        <v>46</v>
      </c>
      <c r="I6424" t="s">
        <v>129</v>
      </c>
      <c r="J6424" t="s">
        <v>130</v>
      </c>
      <c r="K6424" t="s">
        <v>131</v>
      </c>
      <c r="L6424" t="s">
        <v>18527</v>
      </c>
      <c r="M6424" t="s">
        <v>18528</v>
      </c>
      <c r="N6424">
        <v>10.066388888000001</v>
      </c>
      <c r="O6424">
        <v>0</v>
      </c>
      <c r="P6424">
        <v>3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30.199166999999999</v>
      </c>
      <c r="W6424">
        <v>0</v>
      </c>
      <c r="X6424">
        <v>0</v>
      </c>
      <c r="Y6424">
        <v>0</v>
      </c>
      <c r="Z6424">
        <v>0</v>
      </c>
    </row>
    <row r="6425" spans="1:26" x14ac:dyDescent="0.25">
      <c r="A6425">
        <v>2184661</v>
      </c>
      <c r="B6425">
        <v>1</v>
      </c>
      <c r="C6425" t="s">
        <v>76</v>
      </c>
      <c r="D6425" t="s">
        <v>79</v>
      </c>
      <c r="E6425" t="s">
        <v>143</v>
      </c>
      <c r="F6425" t="s">
        <v>18529</v>
      </c>
      <c r="G6425" t="s">
        <v>136</v>
      </c>
      <c r="H6425" t="s">
        <v>47</v>
      </c>
      <c r="I6425" t="s">
        <v>129</v>
      </c>
      <c r="J6425" t="s">
        <v>130</v>
      </c>
      <c r="K6425" t="s">
        <v>131</v>
      </c>
      <c r="L6425" t="s">
        <v>18530</v>
      </c>
      <c r="M6425" t="s">
        <v>18531</v>
      </c>
      <c r="N6425">
        <v>2.190833333</v>
      </c>
      <c r="O6425">
        <v>2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4.3816670000000002</v>
      </c>
      <c r="V6425">
        <v>0</v>
      </c>
      <c r="W6425">
        <v>0</v>
      </c>
      <c r="X6425">
        <v>0</v>
      </c>
      <c r="Y6425">
        <v>0</v>
      </c>
      <c r="Z6425">
        <v>0</v>
      </c>
    </row>
    <row r="6426" spans="1:26" x14ac:dyDescent="0.25">
      <c r="A6426">
        <v>2184664</v>
      </c>
      <c r="B6426">
        <v>1</v>
      </c>
      <c r="C6426" t="s">
        <v>76</v>
      </c>
      <c r="D6426" t="s">
        <v>78</v>
      </c>
      <c r="E6426" t="s">
        <v>126</v>
      </c>
      <c r="F6426" t="s">
        <v>18532</v>
      </c>
      <c r="G6426" t="s">
        <v>152</v>
      </c>
      <c r="H6426" t="s">
        <v>46</v>
      </c>
      <c r="I6426" t="s">
        <v>129</v>
      </c>
      <c r="J6426" t="s">
        <v>130</v>
      </c>
      <c r="K6426" t="s">
        <v>131</v>
      </c>
      <c r="L6426" t="s">
        <v>18533</v>
      </c>
      <c r="M6426" t="s">
        <v>18534</v>
      </c>
      <c r="N6426">
        <v>2.1119444440000001</v>
      </c>
      <c r="O6426">
        <v>0</v>
      </c>
      <c r="P6426">
        <v>19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40.126944000000002</v>
      </c>
      <c r="W6426">
        <v>0</v>
      </c>
      <c r="X6426">
        <v>0</v>
      </c>
      <c r="Y6426">
        <v>0</v>
      </c>
      <c r="Z6426">
        <v>0</v>
      </c>
    </row>
    <row r="6427" spans="1:26" x14ac:dyDescent="0.25">
      <c r="A6427">
        <v>2184663</v>
      </c>
      <c r="B6427">
        <v>1</v>
      </c>
      <c r="C6427" t="s">
        <v>76</v>
      </c>
      <c r="D6427" t="s">
        <v>92</v>
      </c>
      <c r="E6427" t="s">
        <v>161</v>
      </c>
      <c r="F6427" t="s">
        <v>2518</v>
      </c>
      <c r="G6427" t="s">
        <v>402</v>
      </c>
      <c r="H6427" t="s">
        <v>46</v>
      </c>
      <c r="I6427" t="s">
        <v>129</v>
      </c>
      <c r="J6427" t="s">
        <v>130</v>
      </c>
      <c r="K6427" t="s">
        <v>131</v>
      </c>
      <c r="L6427" t="s">
        <v>18535</v>
      </c>
      <c r="M6427" t="s">
        <v>18536</v>
      </c>
      <c r="N6427">
        <v>1.1711111110000001</v>
      </c>
      <c r="O6427">
        <v>0</v>
      </c>
      <c r="P6427">
        <v>2</v>
      </c>
      <c r="Q6427">
        <v>1</v>
      </c>
      <c r="R6427">
        <v>670</v>
      </c>
      <c r="S6427">
        <v>0</v>
      </c>
      <c r="T6427">
        <v>0</v>
      </c>
      <c r="U6427">
        <v>0</v>
      </c>
      <c r="V6427">
        <v>2.342222</v>
      </c>
      <c r="W6427">
        <v>1.171111</v>
      </c>
      <c r="X6427">
        <v>784.64444400000002</v>
      </c>
      <c r="Y6427">
        <v>0</v>
      </c>
      <c r="Z6427">
        <v>0</v>
      </c>
    </row>
    <row r="6428" spans="1:26" x14ac:dyDescent="0.25">
      <c r="A6428">
        <v>2184671</v>
      </c>
      <c r="B6428">
        <v>1</v>
      </c>
      <c r="C6428" t="s">
        <v>76</v>
      </c>
      <c r="D6428" t="s">
        <v>92</v>
      </c>
      <c r="E6428" t="s">
        <v>161</v>
      </c>
      <c r="F6428" t="s">
        <v>18537</v>
      </c>
      <c r="G6428" t="s">
        <v>402</v>
      </c>
      <c r="H6428" t="s">
        <v>46</v>
      </c>
      <c r="I6428" t="s">
        <v>129</v>
      </c>
      <c r="J6428" t="s">
        <v>130</v>
      </c>
      <c r="K6428" t="s">
        <v>131</v>
      </c>
      <c r="L6428" t="s">
        <v>18538</v>
      </c>
      <c r="M6428" t="s">
        <v>18539</v>
      </c>
      <c r="N6428">
        <v>1.7352777770000001</v>
      </c>
      <c r="O6428">
        <v>0</v>
      </c>
      <c r="P6428">
        <v>0</v>
      </c>
      <c r="Q6428">
        <v>0</v>
      </c>
      <c r="R6428">
        <v>0</v>
      </c>
      <c r="S6428">
        <v>1</v>
      </c>
      <c r="T6428">
        <v>160</v>
      </c>
      <c r="U6428">
        <v>0</v>
      </c>
      <c r="V6428">
        <v>0</v>
      </c>
      <c r="W6428">
        <v>0</v>
      </c>
      <c r="X6428">
        <v>0</v>
      </c>
      <c r="Y6428">
        <v>1.7352780000000001</v>
      </c>
      <c r="Z6428">
        <v>277.64444400000002</v>
      </c>
    </row>
    <row r="6429" spans="1:26" x14ac:dyDescent="0.25">
      <c r="A6429">
        <v>2184680</v>
      </c>
      <c r="B6429">
        <v>1</v>
      </c>
      <c r="C6429" t="s">
        <v>76</v>
      </c>
      <c r="D6429" t="s">
        <v>91</v>
      </c>
      <c r="E6429" t="s">
        <v>143</v>
      </c>
      <c r="F6429" t="s">
        <v>18540</v>
      </c>
      <c r="G6429" t="s">
        <v>448</v>
      </c>
      <c r="H6429" t="s">
        <v>47</v>
      </c>
      <c r="I6429" t="s">
        <v>129</v>
      </c>
      <c r="J6429" t="s">
        <v>130</v>
      </c>
      <c r="K6429" t="s">
        <v>131</v>
      </c>
      <c r="L6429" t="s">
        <v>18541</v>
      </c>
      <c r="M6429" t="s">
        <v>18542</v>
      </c>
      <c r="N6429">
        <v>2.3111111110000002</v>
      </c>
      <c r="O6429">
        <v>6</v>
      </c>
      <c r="P6429">
        <v>593</v>
      </c>
      <c r="Q6429">
        <v>0</v>
      </c>
      <c r="R6429">
        <v>0</v>
      </c>
      <c r="S6429">
        <v>0</v>
      </c>
      <c r="T6429">
        <v>0</v>
      </c>
      <c r="U6429">
        <v>13.866667</v>
      </c>
      <c r="V6429">
        <v>1370.488889</v>
      </c>
      <c r="W6429">
        <v>0</v>
      </c>
      <c r="X6429">
        <v>0</v>
      </c>
      <c r="Y6429">
        <v>0</v>
      </c>
      <c r="Z6429">
        <v>0</v>
      </c>
    </row>
    <row r="6430" spans="1:26" x14ac:dyDescent="0.25">
      <c r="A6430">
        <v>2184684</v>
      </c>
      <c r="B6430">
        <v>1</v>
      </c>
      <c r="C6430" t="s">
        <v>77</v>
      </c>
      <c r="D6430" t="s">
        <v>108</v>
      </c>
      <c r="E6430" t="s">
        <v>181</v>
      </c>
      <c r="F6430" t="s">
        <v>18543</v>
      </c>
      <c r="G6430" t="s">
        <v>287</v>
      </c>
      <c r="H6430" t="s">
        <v>46</v>
      </c>
      <c r="I6430" t="s">
        <v>129</v>
      </c>
      <c r="J6430" t="s">
        <v>130</v>
      </c>
      <c r="K6430" t="s">
        <v>131</v>
      </c>
      <c r="L6430" t="s">
        <v>18544</v>
      </c>
      <c r="M6430" t="s">
        <v>18545</v>
      </c>
      <c r="N6430">
        <v>3.2441666659999999</v>
      </c>
      <c r="O6430">
        <v>0</v>
      </c>
      <c r="P6430">
        <v>1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3.244167</v>
      </c>
      <c r="W6430">
        <v>0</v>
      </c>
      <c r="X6430">
        <v>0</v>
      </c>
      <c r="Y6430">
        <v>0</v>
      </c>
      <c r="Z6430">
        <v>0</v>
      </c>
    </row>
    <row r="6431" spans="1:26" x14ac:dyDescent="0.25">
      <c r="A6431">
        <v>2184676</v>
      </c>
      <c r="B6431">
        <v>1</v>
      </c>
      <c r="C6431" t="s">
        <v>76</v>
      </c>
      <c r="D6431" t="s">
        <v>80</v>
      </c>
      <c r="E6431" t="s">
        <v>126</v>
      </c>
      <c r="F6431" t="s">
        <v>18546</v>
      </c>
      <c r="G6431" t="s">
        <v>128</v>
      </c>
      <c r="H6431" t="s">
        <v>46</v>
      </c>
      <c r="I6431" t="s">
        <v>129</v>
      </c>
      <c r="J6431" t="s">
        <v>130</v>
      </c>
      <c r="K6431" t="s">
        <v>131</v>
      </c>
      <c r="L6431" t="s">
        <v>18547</v>
      </c>
      <c r="M6431" t="s">
        <v>18548</v>
      </c>
      <c r="N6431">
        <v>0.43277777699999997</v>
      </c>
      <c r="O6431">
        <v>0</v>
      </c>
      <c r="P6431">
        <v>34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14.714444</v>
      </c>
      <c r="W6431">
        <v>0</v>
      </c>
      <c r="X6431">
        <v>0</v>
      </c>
      <c r="Y6431">
        <v>0</v>
      </c>
      <c r="Z6431">
        <v>0</v>
      </c>
    </row>
    <row r="6432" spans="1:26" x14ac:dyDescent="0.25">
      <c r="A6432">
        <v>2184674</v>
      </c>
      <c r="B6432">
        <v>1</v>
      </c>
      <c r="C6432" t="s">
        <v>76</v>
      </c>
      <c r="D6432" t="s">
        <v>106</v>
      </c>
      <c r="E6432" t="s">
        <v>181</v>
      </c>
      <c r="F6432" t="s">
        <v>18549</v>
      </c>
      <c r="G6432" t="s">
        <v>194</v>
      </c>
      <c r="H6432" t="s">
        <v>46</v>
      </c>
      <c r="I6432" t="s">
        <v>129</v>
      </c>
      <c r="J6432" t="s">
        <v>130</v>
      </c>
      <c r="K6432" t="s">
        <v>131</v>
      </c>
      <c r="L6432" t="s">
        <v>18550</v>
      </c>
      <c r="M6432" t="s">
        <v>18551</v>
      </c>
      <c r="N6432">
        <v>1.1675</v>
      </c>
      <c r="O6432">
        <v>0</v>
      </c>
      <c r="P6432">
        <v>1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1.1675</v>
      </c>
      <c r="W6432">
        <v>0</v>
      </c>
      <c r="X6432">
        <v>0</v>
      </c>
      <c r="Y6432">
        <v>0</v>
      </c>
      <c r="Z6432">
        <v>0</v>
      </c>
    </row>
    <row r="6433" spans="1:26" x14ac:dyDescent="0.25">
      <c r="A6433">
        <v>2184725</v>
      </c>
      <c r="B6433">
        <v>1</v>
      </c>
      <c r="C6433" t="s">
        <v>76</v>
      </c>
      <c r="D6433" t="s">
        <v>83</v>
      </c>
      <c r="E6433" t="s">
        <v>161</v>
      </c>
      <c r="F6433" t="s">
        <v>18552</v>
      </c>
      <c r="G6433" t="s">
        <v>402</v>
      </c>
      <c r="H6433" t="s">
        <v>46</v>
      </c>
      <c r="I6433" t="s">
        <v>129</v>
      </c>
      <c r="J6433" t="s">
        <v>130</v>
      </c>
      <c r="K6433" t="s">
        <v>131</v>
      </c>
      <c r="L6433" t="s">
        <v>18553</v>
      </c>
      <c r="M6433" t="s">
        <v>18554</v>
      </c>
      <c r="N6433">
        <v>3.5836111110000002</v>
      </c>
      <c r="O6433">
        <v>1</v>
      </c>
      <c r="P6433">
        <v>631</v>
      </c>
      <c r="Q6433">
        <v>0</v>
      </c>
      <c r="R6433">
        <v>0</v>
      </c>
      <c r="S6433">
        <v>0</v>
      </c>
      <c r="T6433">
        <v>0</v>
      </c>
      <c r="U6433">
        <v>3.5836109999999999</v>
      </c>
      <c r="V6433">
        <v>2261.2586110000002</v>
      </c>
      <c r="W6433">
        <v>0</v>
      </c>
      <c r="X6433">
        <v>0</v>
      </c>
      <c r="Y6433">
        <v>0</v>
      </c>
      <c r="Z6433">
        <v>0</v>
      </c>
    </row>
    <row r="6434" spans="1:26" x14ac:dyDescent="0.25">
      <c r="A6434">
        <v>2184679</v>
      </c>
      <c r="B6434">
        <v>1</v>
      </c>
      <c r="C6434" t="s">
        <v>77</v>
      </c>
      <c r="D6434" t="s">
        <v>120</v>
      </c>
      <c r="E6434" t="s">
        <v>126</v>
      </c>
      <c r="F6434" t="s">
        <v>18555</v>
      </c>
      <c r="G6434" t="s">
        <v>5778</v>
      </c>
      <c r="H6434" t="s">
        <v>46</v>
      </c>
      <c r="I6434" t="s">
        <v>129</v>
      </c>
      <c r="J6434" t="s">
        <v>17</v>
      </c>
      <c r="K6434" t="s">
        <v>131</v>
      </c>
      <c r="L6434" t="s">
        <v>18556</v>
      </c>
      <c r="M6434" t="s">
        <v>18557</v>
      </c>
      <c r="N6434">
        <v>1.073611111</v>
      </c>
      <c r="O6434">
        <v>0</v>
      </c>
      <c r="P6434">
        <v>0</v>
      </c>
      <c r="Q6434">
        <v>0</v>
      </c>
      <c r="R6434">
        <v>106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113.802778</v>
      </c>
      <c r="Y6434">
        <v>0</v>
      </c>
      <c r="Z6434">
        <v>0</v>
      </c>
    </row>
    <row r="6435" spans="1:26" x14ac:dyDescent="0.25">
      <c r="A6435">
        <v>2184689</v>
      </c>
      <c r="B6435">
        <v>1</v>
      </c>
      <c r="C6435" t="s">
        <v>76</v>
      </c>
      <c r="D6435" t="s">
        <v>82</v>
      </c>
      <c r="E6435" t="s">
        <v>181</v>
      </c>
      <c r="F6435" t="s">
        <v>5187</v>
      </c>
      <c r="G6435" t="s">
        <v>194</v>
      </c>
      <c r="H6435" t="s">
        <v>46</v>
      </c>
      <c r="I6435" t="s">
        <v>129</v>
      </c>
      <c r="J6435" t="s">
        <v>130</v>
      </c>
      <c r="K6435" t="s">
        <v>131</v>
      </c>
      <c r="L6435" t="s">
        <v>18558</v>
      </c>
      <c r="M6435" t="s">
        <v>18559</v>
      </c>
      <c r="N6435">
        <v>0.92638888799999997</v>
      </c>
      <c r="O6435">
        <v>0</v>
      </c>
      <c r="P6435">
        <v>1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0.92638900000000002</v>
      </c>
      <c r="W6435">
        <v>0</v>
      </c>
      <c r="X6435">
        <v>0</v>
      </c>
      <c r="Y6435">
        <v>0</v>
      </c>
      <c r="Z6435">
        <v>0</v>
      </c>
    </row>
    <row r="6436" spans="1:26" x14ac:dyDescent="0.25">
      <c r="A6436">
        <v>2184682</v>
      </c>
      <c r="B6436">
        <v>1</v>
      </c>
      <c r="C6436" t="s">
        <v>76</v>
      </c>
      <c r="D6436" t="s">
        <v>80</v>
      </c>
      <c r="E6436" t="s">
        <v>181</v>
      </c>
      <c r="F6436" t="s">
        <v>18560</v>
      </c>
      <c r="G6436" t="s">
        <v>194</v>
      </c>
      <c r="H6436" t="s">
        <v>46</v>
      </c>
      <c r="I6436" t="s">
        <v>129</v>
      </c>
      <c r="J6436" t="s">
        <v>130</v>
      </c>
      <c r="K6436" t="s">
        <v>131</v>
      </c>
      <c r="L6436" t="s">
        <v>18561</v>
      </c>
      <c r="M6436" t="s">
        <v>18562</v>
      </c>
      <c r="N6436">
        <v>0.691111111</v>
      </c>
      <c r="O6436">
        <v>0</v>
      </c>
      <c r="P6436">
        <v>1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0.69111100000000003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2184681</v>
      </c>
      <c r="B6437">
        <v>1</v>
      </c>
      <c r="C6437" t="s">
        <v>76</v>
      </c>
      <c r="D6437" t="s">
        <v>92</v>
      </c>
      <c r="E6437" t="s">
        <v>181</v>
      </c>
      <c r="F6437" t="s">
        <v>18563</v>
      </c>
      <c r="G6437" t="s">
        <v>194</v>
      </c>
      <c r="H6437" t="s">
        <v>46</v>
      </c>
      <c r="I6437" t="s">
        <v>129</v>
      </c>
      <c r="J6437" t="s">
        <v>130</v>
      </c>
      <c r="K6437" t="s">
        <v>131</v>
      </c>
      <c r="L6437" t="s">
        <v>18564</v>
      </c>
      <c r="M6437" t="s">
        <v>18565</v>
      </c>
      <c r="N6437">
        <v>0.84194444400000001</v>
      </c>
      <c r="O6437">
        <v>0</v>
      </c>
      <c r="P6437">
        <v>0</v>
      </c>
      <c r="Q6437">
        <v>0</v>
      </c>
      <c r="R6437">
        <v>1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0.84194400000000003</v>
      </c>
      <c r="Y6437">
        <v>0</v>
      </c>
      <c r="Z6437">
        <v>0</v>
      </c>
    </row>
    <row r="6438" spans="1:26" x14ac:dyDescent="0.25">
      <c r="A6438">
        <v>2184688</v>
      </c>
      <c r="B6438">
        <v>1</v>
      </c>
      <c r="C6438" t="s">
        <v>77</v>
      </c>
      <c r="D6438" t="s">
        <v>113</v>
      </c>
      <c r="E6438" t="s">
        <v>126</v>
      </c>
      <c r="F6438" t="s">
        <v>18566</v>
      </c>
      <c r="G6438" t="s">
        <v>128</v>
      </c>
      <c r="H6438" t="s">
        <v>46</v>
      </c>
      <c r="I6438" t="s">
        <v>129</v>
      </c>
      <c r="J6438" t="s">
        <v>130</v>
      </c>
      <c r="K6438" t="s">
        <v>131</v>
      </c>
      <c r="L6438" t="s">
        <v>18567</v>
      </c>
      <c r="M6438" t="s">
        <v>18568</v>
      </c>
      <c r="N6438">
        <v>1.1841666660000001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29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34.340833000000003</v>
      </c>
    </row>
    <row r="6439" spans="1:26" x14ac:dyDescent="0.25">
      <c r="A6439">
        <v>2184696</v>
      </c>
      <c r="B6439">
        <v>1</v>
      </c>
      <c r="C6439" t="s">
        <v>76</v>
      </c>
      <c r="D6439" t="s">
        <v>86</v>
      </c>
      <c r="E6439" t="s">
        <v>126</v>
      </c>
      <c r="F6439" t="s">
        <v>2320</v>
      </c>
      <c r="G6439" t="s">
        <v>128</v>
      </c>
      <c r="H6439" t="s">
        <v>46</v>
      </c>
      <c r="I6439" t="s">
        <v>129</v>
      </c>
      <c r="J6439" t="s">
        <v>130</v>
      </c>
      <c r="K6439" t="s">
        <v>131</v>
      </c>
      <c r="L6439" t="s">
        <v>18569</v>
      </c>
      <c r="M6439" t="s">
        <v>18570</v>
      </c>
      <c r="N6439">
        <v>0.93722222200000005</v>
      </c>
      <c r="O6439">
        <v>0</v>
      </c>
      <c r="P6439">
        <v>81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75.915000000000006</v>
      </c>
      <c r="W6439">
        <v>0</v>
      </c>
      <c r="X6439">
        <v>0</v>
      </c>
      <c r="Y6439">
        <v>0</v>
      </c>
      <c r="Z6439">
        <v>0</v>
      </c>
    </row>
    <row r="6440" spans="1:26" x14ac:dyDescent="0.25">
      <c r="A6440">
        <v>2184691</v>
      </c>
      <c r="B6440">
        <v>1</v>
      </c>
      <c r="C6440" t="s">
        <v>77</v>
      </c>
      <c r="D6440" t="s">
        <v>124</v>
      </c>
      <c r="E6440" t="s">
        <v>126</v>
      </c>
      <c r="F6440" t="s">
        <v>18571</v>
      </c>
      <c r="G6440" t="s">
        <v>140</v>
      </c>
      <c r="H6440" t="s">
        <v>46</v>
      </c>
      <c r="I6440" t="s">
        <v>129</v>
      </c>
      <c r="J6440" t="s">
        <v>130</v>
      </c>
      <c r="K6440" t="s">
        <v>131</v>
      </c>
      <c r="L6440" t="s">
        <v>18572</v>
      </c>
      <c r="M6440" t="s">
        <v>18573</v>
      </c>
      <c r="N6440">
        <v>3.1066666660000002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29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90.093333000000001</v>
      </c>
    </row>
    <row r="6441" spans="1:26" x14ac:dyDescent="0.25">
      <c r="A6441">
        <v>2184697</v>
      </c>
      <c r="B6441">
        <v>1</v>
      </c>
      <c r="C6441" t="s">
        <v>76</v>
      </c>
      <c r="D6441" t="s">
        <v>103</v>
      </c>
      <c r="E6441" t="s">
        <v>181</v>
      </c>
      <c r="F6441" t="s">
        <v>18574</v>
      </c>
      <c r="G6441" t="s">
        <v>287</v>
      </c>
      <c r="H6441" t="s">
        <v>46</v>
      </c>
      <c r="I6441" t="s">
        <v>129</v>
      </c>
      <c r="J6441" t="s">
        <v>130</v>
      </c>
      <c r="K6441" t="s">
        <v>131</v>
      </c>
      <c r="L6441" t="s">
        <v>18575</v>
      </c>
      <c r="M6441" t="s">
        <v>18576</v>
      </c>
      <c r="N6441">
        <v>2.0394444439999999</v>
      </c>
      <c r="O6441">
        <v>0</v>
      </c>
      <c r="P6441">
        <v>0</v>
      </c>
      <c r="Q6441">
        <v>0</v>
      </c>
      <c r="R6441">
        <v>8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16.315556000000001</v>
      </c>
      <c r="Y6441">
        <v>0</v>
      </c>
      <c r="Z6441">
        <v>0</v>
      </c>
    </row>
    <row r="6442" spans="1:26" x14ac:dyDescent="0.25">
      <c r="A6442">
        <v>2184692</v>
      </c>
      <c r="B6442">
        <v>1</v>
      </c>
      <c r="C6442" t="s">
        <v>76</v>
      </c>
      <c r="D6442" t="s">
        <v>101</v>
      </c>
      <c r="E6442" t="s">
        <v>126</v>
      </c>
      <c r="F6442" t="s">
        <v>18577</v>
      </c>
      <c r="G6442" t="s">
        <v>140</v>
      </c>
      <c r="H6442" t="s">
        <v>46</v>
      </c>
      <c r="I6442" t="s">
        <v>129</v>
      </c>
      <c r="J6442" t="s">
        <v>130</v>
      </c>
      <c r="K6442" t="s">
        <v>131</v>
      </c>
      <c r="L6442" t="s">
        <v>18578</v>
      </c>
      <c r="M6442" t="s">
        <v>18579</v>
      </c>
      <c r="N6442">
        <v>1.516388888</v>
      </c>
      <c r="O6442">
        <v>0</v>
      </c>
      <c r="P6442">
        <v>55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83.401388999999995</v>
      </c>
      <c r="W6442">
        <v>0</v>
      </c>
      <c r="X6442">
        <v>0</v>
      </c>
      <c r="Y6442">
        <v>0</v>
      </c>
      <c r="Z6442">
        <v>0</v>
      </c>
    </row>
    <row r="6443" spans="1:26" x14ac:dyDescent="0.25">
      <c r="A6443">
        <v>2184693</v>
      </c>
      <c r="B6443">
        <v>1</v>
      </c>
      <c r="C6443" t="s">
        <v>76</v>
      </c>
      <c r="D6443" t="s">
        <v>95</v>
      </c>
      <c r="E6443" t="s">
        <v>181</v>
      </c>
      <c r="F6443" t="s">
        <v>18580</v>
      </c>
      <c r="G6443" t="s">
        <v>194</v>
      </c>
      <c r="H6443" t="s">
        <v>46</v>
      </c>
      <c r="I6443" t="s">
        <v>129</v>
      </c>
      <c r="J6443" t="s">
        <v>130</v>
      </c>
      <c r="K6443" t="s">
        <v>131</v>
      </c>
      <c r="L6443" t="s">
        <v>18581</v>
      </c>
      <c r="M6443" t="s">
        <v>18582</v>
      </c>
      <c r="N6443">
        <v>2.9216666660000001</v>
      </c>
      <c r="O6443">
        <v>0</v>
      </c>
      <c r="P6443">
        <v>1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2.9216669999999998</v>
      </c>
      <c r="W6443">
        <v>0</v>
      </c>
      <c r="X6443">
        <v>0</v>
      </c>
      <c r="Y6443">
        <v>0</v>
      </c>
      <c r="Z6443">
        <v>0</v>
      </c>
    </row>
    <row r="6444" spans="1:26" x14ac:dyDescent="0.25">
      <c r="A6444">
        <v>2184695</v>
      </c>
      <c r="B6444">
        <v>1</v>
      </c>
      <c r="C6444" t="s">
        <v>76</v>
      </c>
      <c r="D6444" t="s">
        <v>93</v>
      </c>
      <c r="E6444" t="s">
        <v>126</v>
      </c>
      <c r="F6444" t="s">
        <v>18583</v>
      </c>
      <c r="G6444" t="s">
        <v>640</v>
      </c>
      <c r="H6444" t="s">
        <v>46</v>
      </c>
      <c r="I6444" t="s">
        <v>129</v>
      </c>
      <c r="J6444" t="s">
        <v>130</v>
      </c>
      <c r="K6444" t="s">
        <v>131</v>
      </c>
      <c r="L6444" t="s">
        <v>18584</v>
      </c>
      <c r="M6444" t="s">
        <v>18585</v>
      </c>
      <c r="N6444">
        <v>2.9227777769999999</v>
      </c>
      <c r="O6444">
        <v>0</v>
      </c>
      <c r="P6444">
        <v>61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178.289444</v>
      </c>
      <c r="W6444">
        <v>0</v>
      </c>
      <c r="X6444">
        <v>0</v>
      </c>
      <c r="Y6444">
        <v>0</v>
      </c>
      <c r="Z6444">
        <v>0</v>
      </c>
    </row>
    <row r="6445" spans="1:26" x14ac:dyDescent="0.25">
      <c r="A6445">
        <v>2184700</v>
      </c>
      <c r="B6445">
        <v>1</v>
      </c>
      <c r="C6445" t="s">
        <v>76</v>
      </c>
      <c r="D6445" t="s">
        <v>91</v>
      </c>
      <c r="E6445" t="s">
        <v>126</v>
      </c>
      <c r="F6445" t="s">
        <v>18586</v>
      </c>
      <c r="G6445" t="s">
        <v>128</v>
      </c>
      <c r="H6445" t="s">
        <v>46</v>
      </c>
      <c r="I6445" t="s">
        <v>129</v>
      </c>
      <c r="J6445" t="s">
        <v>130</v>
      </c>
      <c r="K6445" t="s">
        <v>131</v>
      </c>
      <c r="L6445" t="s">
        <v>18587</v>
      </c>
      <c r="M6445" t="s">
        <v>18588</v>
      </c>
      <c r="N6445">
        <v>2.4655555549999999</v>
      </c>
      <c r="O6445">
        <v>0</v>
      </c>
      <c r="P6445">
        <v>52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128.208889</v>
      </c>
      <c r="W6445">
        <v>0</v>
      </c>
      <c r="X6445">
        <v>0</v>
      </c>
      <c r="Y6445">
        <v>0</v>
      </c>
      <c r="Z6445">
        <v>0</v>
      </c>
    </row>
    <row r="6446" spans="1:26" x14ac:dyDescent="0.25">
      <c r="A6446">
        <v>2184694</v>
      </c>
      <c r="B6446">
        <v>1</v>
      </c>
      <c r="C6446" t="s">
        <v>77</v>
      </c>
      <c r="D6446" t="s">
        <v>124</v>
      </c>
      <c r="E6446" t="s">
        <v>126</v>
      </c>
      <c r="F6446" t="s">
        <v>4012</v>
      </c>
      <c r="G6446" t="s">
        <v>128</v>
      </c>
      <c r="H6446" t="s">
        <v>46</v>
      </c>
      <c r="I6446" t="s">
        <v>129</v>
      </c>
      <c r="J6446" t="s">
        <v>130</v>
      </c>
      <c r="K6446" t="s">
        <v>131</v>
      </c>
      <c r="L6446" t="s">
        <v>18589</v>
      </c>
      <c r="M6446" t="s">
        <v>18590</v>
      </c>
      <c r="N6446">
        <v>4.0427777770000004</v>
      </c>
      <c r="O6446">
        <v>0</v>
      </c>
      <c r="P6446">
        <v>9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36.384999999999998</v>
      </c>
      <c r="W6446">
        <v>0</v>
      </c>
      <c r="X6446">
        <v>0</v>
      </c>
      <c r="Y6446">
        <v>0</v>
      </c>
      <c r="Z6446">
        <v>0</v>
      </c>
    </row>
    <row r="6447" spans="1:26" x14ac:dyDescent="0.25">
      <c r="A6447">
        <v>2184704</v>
      </c>
      <c r="B6447">
        <v>1</v>
      </c>
      <c r="C6447" t="s">
        <v>77</v>
      </c>
      <c r="D6447" t="s">
        <v>114</v>
      </c>
      <c r="E6447" t="s">
        <v>143</v>
      </c>
      <c r="F6447" t="s">
        <v>18591</v>
      </c>
      <c r="G6447" t="s">
        <v>145</v>
      </c>
      <c r="H6447" t="s">
        <v>47</v>
      </c>
      <c r="I6447" t="s">
        <v>129</v>
      </c>
      <c r="J6447" t="s">
        <v>130</v>
      </c>
      <c r="K6447" t="s">
        <v>131</v>
      </c>
      <c r="L6447" t="s">
        <v>18592</v>
      </c>
      <c r="M6447" t="s">
        <v>18593</v>
      </c>
      <c r="N6447">
        <v>1.297222222</v>
      </c>
      <c r="O6447">
        <v>1</v>
      </c>
      <c r="P6447">
        <v>20</v>
      </c>
      <c r="Q6447">
        <v>0</v>
      </c>
      <c r="R6447">
        <v>0</v>
      </c>
      <c r="S6447">
        <v>0</v>
      </c>
      <c r="T6447">
        <v>0</v>
      </c>
      <c r="U6447">
        <v>1.2972220000000001</v>
      </c>
      <c r="V6447">
        <v>25.944444000000001</v>
      </c>
      <c r="W6447">
        <v>0</v>
      </c>
      <c r="X6447">
        <v>0</v>
      </c>
      <c r="Y6447">
        <v>0</v>
      </c>
      <c r="Z6447">
        <v>0</v>
      </c>
    </row>
    <row r="6448" spans="1:26" x14ac:dyDescent="0.25">
      <c r="A6448">
        <v>2184706</v>
      </c>
      <c r="B6448">
        <v>1</v>
      </c>
      <c r="C6448" t="s">
        <v>76</v>
      </c>
      <c r="D6448" t="s">
        <v>89</v>
      </c>
      <c r="E6448" t="s">
        <v>143</v>
      </c>
      <c r="F6448" t="s">
        <v>18594</v>
      </c>
      <c r="G6448" t="s">
        <v>3348</v>
      </c>
      <c r="H6448" t="s">
        <v>47</v>
      </c>
      <c r="I6448" t="s">
        <v>129</v>
      </c>
      <c r="J6448" t="s">
        <v>130</v>
      </c>
      <c r="K6448" t="s">
        <v>131</v>
      </c>
      <c r="L6448" t="s">
        <v>18595</v>
      </c>
      <c r="M6448" t="s">
        <v>18596</v>
      </c>
      <c r="N6448">
        <v>6.5975000000000001</v>
      </c>
      <c r="O6448">
        <v>1</v>
      </c>
      <c r="P6448">
        <v>387</v>
      </c>
      <c r="Q6448">
        <v>0</v>
      </c>
      <c r="R6448">
        <v>0</v>
      </c>
      <c r="S6448">
        <v>0</v>
      </c>
      <c r="T6448">
        <v>0</v>
      </c>
      <c r="U6448">
        <v>6.5975000000000001</v>
      </c>
      <c r="V6448">
        <v>2553.2325000000001</v>
      </c>
      <c r="W6448">
        <v>0</v>
      </c>
      <c r="X6448">
        <v>0</v>
      </c>
      <c r="Y6448">
        <v>0</v>
      </c>
      <c r="Z6448">
        <v>0</v>
      </c>
    </row>
    <row r="6449" spans="1:26" x14ac:dyDescent="0.25">
      <c r="A6449">
        <v>2184707</v>
      </c>
      <c r="B6449">
        <v>1</v>
      </c>
      <c r="C6449" t="s">
        <v>77</v>
      </c>
      <c r="D6449" t="s">
        <v>118</v>
      </c>
      <c r="E6449" t="s">
        <v>186</v>
      </c>
      <c r="F6449" t="s">
        <v>18597</v>
      </c>
      <c r="G6449" t="s">
        <v>136</v>
      </c>
      <c r="H6449" t="s">
        <v>47</v>
      </c>
      <c r="I6449" t="s">
        <v>129</v>
      </c>
      <c r="J6449" t="s">
        <v>130</v>
      </c>
      <c r="K6449" t="s">
        <v>131</v>
      </c>
      <c r="L6449" t="s">
        <v>18598</v>
      </c>
      <c r="M6449" t="s">
        <v>18599</v>
      </c>
      <c r="N6449">
        <v>1.150833333</v>
      </c>
      <c r="O6449">
        <v>9</v>
      </c>
      <c r="P6449">
        <v>118</v>
      </c>
      <c r="Q6449">
        <v>2</v>
      </c>
      <c r="R6449">
        <v>79</v>
      </c>
      <c r="S6449">
        <v>0</v>
      </c>
      <c r="T6449">
        <v>0</v>
      </c>
      <c r="U6449">
        <v>10.3575</v>
      </c>
      <c r="V6449">
        <v>135.79833300000001</v>
      </c>
      <c r="W6449">
        <v>2.3016670000000001</v>
      </c>
      <c r="X6449">
        <v>90.915833000000006</v>
      </c>
      <c r="Y6449">
        <v>0</v>
      </c>
      <c r="Z6449">
        <v>0</v>
      </c>
    </row>
    <row r="6450" spans="1:26" x14ac:dyDescent="0.25">
      <c r="A6450">
        <v>2184710</v>
      </c>
      <c r="B6450">
        <v>1</v>
      </c>
      <c r="C6450" t="s">
        <v>76</v>
      </c>
      <c r="D6450" t="s">
        <v>80</v>
      </c>
      <c r="E6450" t="s">
        <v>181</v>
      </c>
      <c r="F6450" t="s">
        <v>18600</v>
      </c>
      <c r="G6450" t="s">
        <v>194</v>
      </c>
      <c r="H6450" t="s">
        <v>46</v>
      </c>
      <c r="I6450" t="s">
        <v>129</v>
      </c>
      <c r="J6450" t="s">
        <v>130</v>
      </c>
      <c r="K6450" t="s">
        <v>131</v>
      </c>
      <c r="L6450" t="s">
        <v>18601</v>
      </c>
      <c r="M6450" t="s">
        <v>18602</v>
      </c>
      <c r="N6450">
        <v>8.0927777770000002</v>
      </c>
      <c r="O6450">
        <v>0</v>
      </c>
      <c r="P6450">
        <v>2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16.185555999999998</v>
      </c>
      <c r="W6450">
        <v>0</v>
      </c>
      <c r="X6450">
        <v>0</v>
      </c>
      <c r="Y6450">
        <v>0</v>
      </c>
      <c r="Z6450">
        <v>0</v>
      </c>
    </row>
    <row r="6451" spans="1:26" x14ac:dyDescent="0.25">
      <c r="A6451">
        <v>2184705</v>
      </c>
      <c r="B6451">
        <v>1</v>
      </c>
      <c r="C6451" t="s">
        <v>76</v>
      </c>
      <c r="D6451" t="s">
        <v>91</v>
      </c>
      <c r="E6451" t="s">
        <v>186</v>
      </c>
      <c r="F6451" t="s">
        <v>18603</v>
      </c>
      <c r="G6451" t="s">
        <v>136</v>
      </c>
      <c r="H6451" t="s">
        <v>47</v>
      </c>
      <c r="I6451" t="s">
        <v>129</v>
      </c>
      <c r="J6451" t="s">
        <v>130</v>
      </c>
      <c r="K6451" t="s">
        <v>131</v>
      </c>
      <c r="L6451" t="s">
        <v>18604</v>
      </c>
      <c r="M6451" t="s">
        <v>18605</v>
      </c>
      <c r="N6451">
        <v>1.6016666660000001</v>
      </c>
      <c r="O6451">
        <v>8</v>
      </c>
      <c r="P6451">
        <v>2114</v>
      </c>
      <c r="Q6451">
        <v>0</v>
      </c>
      <c r="R6451">
        <v>0</v>
      </c>
      <c r="S6451">
        <v>0</v>
      </c>
      <c r="T6451">
        <v>0</v>
      </c>
      <c r="U6451">
        <v>12.813333</v>
      </c>
      <c r="V6451">
        <v>3385.9233319999998</v>
      </c>
      <c r="W6451">
        <v>0</v>
      </c>
      <c r="X6451">
        <v>0</v>
      </c>
      <c r="Y6451">
        <v>0</v>
      </c>
      <c r="Z6451">
        <v>0</v>
      </c>
    </row>
    <row r="6452" spans="1:26" x14ac:dyDescent="0.25">
      <c r="A6452">
        <v>2184709</v>
      </c>
      <c r="B6452">
        <v>1</v>
      </c>
      <c r="C6452" t="s">
        <v>77</v>
      </c>
      <c r="D6452" t="s">
        <v>108</v>
      </c>
      <c r="E6452" t="s">
        <v>181</v>
      </c>
      <c r="F6452" t="s">
        <v>18606</v>
      </c>
      <c r="G6452" t="s">
        <v>194</v>
      </c>
      <c r="H6452" t="s">
        <v>46</v>
      </c>
      <c r="I6452" t="s">
        <v>129</v>
      </c>
      <c r="J6452" t="s">
        <v>130</v>
      </c>
      <c r="K6452" t="s">
        <v>131</v>
      </c>
      <c r="L6452" t="s">
        <v>18607</v>
      </c>
      <c r="M6452" t="s">
        <v>18608</v>
      </c>
      <c r="N6452">
        <v>3.1497222219999998</v>
      </c>
      <c r="O6452">
        <v>0</v>
      </c>
      <c r="P6452">
        <v>1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3.1497220000000001</v>
      </c>
      <c r="W6452">
        <v>0</v>
      </c>
      <c r="X6452">
        <v>0</v>
      </c>
      <c r="Y6452">
        <v>0</v>
      </c>
      <c r="Z6452">
        <v>0</v>
      </c>
    </row>
    <row r="6453" spans="1:26" x14ac:dyDescent="0.25">
      <c r="A6453">
        <v>2184715</v>
      </c>
      <c r="B6453">
        <v>1</v>
      </c>
      <c r="C6453" t="s">
        <v>76</v>
      </c>
      <c r="D6453" t="s">
        <v>93</v>
      </c>
      <c r="E6453" t="s">
        <v>126</v>
      </c>
      <c r="F6453" t="s">
        <v>16299</v>
      </c>
      <c r="G6453" t="s">
        <v>128</v>
      </c>
      <c r="H6453" t="s">
        <v>46</v>
      </c>
      <c r="I6453" t="s">
        <v>129</v>
      </c>
      <c r="J6453" t="s">
        <v>130</v>
      </c>
      <c r="K6453" t="s">
        <v>131</v>
      </c>
      <c r="L6453" t="s">
        <v>18609</v>
      </c>
      <c r="M6453" t="s">
        <v>18610</v>
      </c>
      <c r="N6453">
        <v>0.45861111100000002</v>
      </c>
      <c r="O6453">
        <v>0</v>
      </c>
      <c r="P6453">
        <v>183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83.925832999999997</v>
      </c>
      <c r="W6453">
        <v>0</v>
      </c>
      <c r="X6453">
        <v>0</v>
      </c>
      <c r="Y6453">
        <v>0</v>
      </c>
      <c r="Z6453">
        <v>0</v>
      </c>
    </row>
    <row r="6454" spans="1:26" x14ac:dyDescent="0.25">
      <c r="A6454">
        <v>2184723</v>
      </c>
      <c r="B6454">
        <v>1</v>
      </c>
      <c r="C6454" t="s">
        <v>76</v>
      </c>
      <c r="D6454" t="s">
        <v>78</v>
      </c>
      <c r="E6454" t="s">
        <v>181</v>
      </c>
      <c r="F6454" t="s">
        <v>18611</v>
      </c>
      <c r="G6454" t="s">
        <v>194</v>
      </c>
      <c r="H6454" t="s">
        <v>46</v>
      </c>
      <c r="I6454" t="s">
        <v>129</v>
      </c>
      <c r="J6454" t="s">
        <v>130</v>
      </c>
      <c r="K6454" t="s">
        <v>131</v>
      </c>
      <c r="L6454" t="s">
        <v>18612</v>
      </c>
      <c r="M6454" t="s">
        <v>18613</v>
      </c>
      <c r="N6454">
        <v>2.3844444440000001</v>
      </c>
      <c r="O6454">
        <v>0</v>
      </c>
      <c r="P6454">
        <v>3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7.1533329999999999</v>
      </c>
      <c r="W6454">
        <v>0</v>
      </c>
      <c r="X6454">
        <v>0</v>
      </c>
      <c r="Y6454">
        <v>0</v>
      </c>
      <c r="Z6454">
        <v>0</v>
      </c>
    </row>
    <row r="6455" spans="1:26" x14ac:dyDescent="0.25">
      <c r="A6455">
        <v>2184719</v>
      </c>
      <c r="B6455">
        <v>1</v>
      </c>
      <c r="C6455" t="s">
        <v>77</v>
      </c>
      <c r="D6455" t="s">
        <v>108</v>
      </c>
      <c r="E6455" t="s">
        <v>161</v>
      </c>
      <c r="F6455" t="s">
        <v>3138</v>
      </c>
      <c r="G6455" t="s">
        <v>402</v>
      </c>
      <c r="H6455" t="s">
        <v>46</v>
      </c>
      <c r="I6455" t="s">
        <v>129</v>
      </c>
      <c r="J6455" t="s">
        <v>130</v>
      </c>
      <c r="K6455" t="s">
        <v>131</v>
      </c>
      <c r="L6455" t="s">
        <v>18614</v>
      </c>
      <c r="M6455" t="s">
        <v>18615</v>
      </c>
      <c r="N6455">
        <v>1.984722222</v>
      </c>
      <c r="O6455">
        <v>1</v>
      </c>
      <c r="P6455">
        <v>341</v>
      </c>
      <c r="Q6455">
        <v>0</v>
      </c>
      <c r="R6455">
        <v>0</v>
      </c>
      <c r="S6455">
        <v>0</v>
      </c>
      <c r="T6455">
        <v>0</v>
      </c>
      <c r="U6455">
        <v>1.9847220000000001</v>
      </c>
      <c r="V6455">
        <v>676.79027799999994</v>
      </c>
      <c r="W6455">
        <v>0</v>
      </c>
      <c r="X6455">
        <v>0</v>
      </c>
      <c r="Y6455">
        <v>0</v>
      </c>
      <c r="Z6455">
        <v>0</v>
      </c>
    </row>
    <row r="6456" spans="1:26" x14ac:dyDescent="0.25">
      <c r="A6456">
        <v>2184713</v>
      </c>
      <c r="B6456">
        <v>1</v>
      </c>
      <c r="C6456" t="s">
        <v>77</v>
      </c>
      <c r="D6456" t="s">
        <v>110</v>
      </c>
      <c r="E6456" t="s">
        <v>143</v>
      </c>
      <c r="F6456" t="s">
        <v>18616</v>
      </c>
      <c r="G6456" t="s">
        <v>145</v>
      </c>
      <c r="H6456" t="s">
        <v>47</v>
      </c>
      <c r="I6456" t="s">
        <v>129</v>
      </c>
      <c r="J6456" t="s">
        <v>130</v>
      </c>
      <c r="K6456" t="s">
        <v>131</v>
      </c>
      <c r="L6456" t="s">
        <v>18617</v>
      </c>
      <c r="M6456" t="s">
        <v>18618</v>
      </c>
      <c r="N6456">
        <v>2.0438888880000001</v>
      </c>
      <c r="O6456">
        <v>0</v>
      </c>
      <c r="P6456">
        <v>0</v>
      </c>
      <c r="Q6456">
        <v>0</v>
      </c>
      <c r="R6456">
        <v>0</v>
      </c>
      <c r="S6456">
        <v>11</v>
      </c>
      <c r="T6456">
        <v>488</v>
      </c>
      <c r="U6456">
        <v>0</v>
      </c>
      <c r="V6456">
        <v>0</v>
      </c>
      <c r="W6456">
        <v>0</v>
      </c>
      <c r="X6456">
        <v>0</v>
      </c>
      <c r="Y6456">
        <v>22.482778</v>
      </c>
      <c r="Z6456">
        <v>997.417777</v>
      </c>
    </row>
    <row r="6457" spans="1:26" x14ac:dyDescent="0.25">
      <c r="A6457">
        <v>2184717</v>
      </c>
      <c r="B6457">
        <v>1</v>
      </c>
      <c r="C6457" t="s">
        <v>77</v>
      </c>
      <c r="D6457" t="s">
        <v>115</v>
      </c>
      <c r="E6457" t="s">
        <v>161</v>
      </c>
      <c r="F6457" t="s">
        <v>18619</v>
      </c>
      <c r="G6457" t="s">
        <v>255</v>
      </c>
      <c r="H6457" t="s">
        <v>46</v>
      </c>
      <c r="I6457" t="s">
        <v>129</v>
      </c>
      <c r="J6457" t="s">
        <v>130</v>
      </c>
      <c r="K6457" t="s">
        <v>131</v>
      </c>
      <c r="L6457" t="s">
        <v>18620</v>
      </c>
      <c r="M6457" t="s">
        <v>18621</v>
      </c>
      <c r="N6457">
        <v>1.7641666659999999</v>
      </c>
      <c r="O6457">
        <v>0</v>
      </c>
      <c r="P6457">
        <v>1</v>
      </c>
      <c r="Q6457">
        <v>0</v>
      </c>
      <c r="R6457">
        <v>0</v>
      </c>
      <c r="S6457">
        <v>1</v>
      </c>
      <c r="T6457">
        <v>20</v>
      </c>
      <c r="U6457">
        <v>0</v>
      </c>
      <c r="V6457">
        <v>1.764167</v>
      </c>
      <c r="W6457">
        <v>0</v>
      </c>
      <c r="X6457">
        <v>0</v>
      </c>
      <c r="Y6457">
        <v>1.764167</v>
      </c>
      <c r="Z6457">
        <v>35.283332999999999</v>
      </c>
    </row>
    <row r="6458" spans="1:26" x14ac:dyDescent="0.25">
      <c r="A6458">
        <v>2184721</v>
      </c>
      <c r="B6458">
        <v>1</v>
      </c>
      <c r="C6458" t="s">
        <v>76</v>
      </c>
      <c r="D6458" t="s">
        <v>80</v>
      </c>
      <c r="E6458" t="s">
        <v>181</v>
      </c>
      <c r="F6458" t="s">
        <v>18622</v>
      </c>
      <c r="G6458" t="s">
        <v>194</v>
      </c>
      <c r="H6458" t="s">
        <v>46</v>
      </c>
      <c r="I6458" t="s">
        <v>129</v>
      </c>
      <c r="J6458" t="s">
        <v>130</v>
      </c>
      <c r="K6458" t="s">
        <v>131</v>
      </c>
      <c r="L6458" t="s">
        <v>18623</v>
      </c>
      <c r="M6458" t="s">
        <v>18624</v>
      </c>
      <c r="N6458">
        <v>2.7241666659999999</v>
      </c>
      <c r="O6458">
        <v>0</v>
      </c>
      <c r="P6458">
        <v>4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10.896667000000001</v>
      </c>
      <c r="W6458">
        <v>0</v>
      </c>
      <c r="X6458">
        <v>0</v>
      </c>
      <c r="Y6458">
        <v>0</v>
      </c>
      <c r="Z6458">
        <v>0</v>
      </c>
    </row>
    <row r="6459" spans="1:26" x14ac:dyDescent="0.25">
      <c r="A6459">
        <v>2184722</v>
      </c>
      <c r="B6459">
        <v>1</v>
      </c>
      <c r="C6459" t="s">
        <v>76</v>
      </c>
      <c r="D6459" t="s">
        <v>104</v>
      </c>
      <c r="E6459" t="s">
        <v>134</v>
      </c>
      <c r="F6459" t="s">
        <v>18625</v>
      </c>
      <c r="G6459" t="s">
        <v>136</v>
      </c>
      <c r="H6459" t="s">
        <v>47</v>
      </c>
      <c r="I6459" t="s">
        <v>283</v>
      </c>
      <c r="J6459" t="s">
        <v>130</v>
      </c>
      <c r="K6459" t="s">
        <v>131</v>
      </c>
      <c r="L6459" t="s">
        <v>18626</v>
      </c>
      <c r="M6459" t="s">
        <v>18627</v>
      </c>
      <c r="N6459">
        <v>8.3333330000000001E-3</v>
      </c>
      <c r="O6459">
        <v>0</v>
      </c>
      <c r="P6459">
        <v>4</v>
      </c>
      <c r="Q6459">
        <v>10</v>
      </c>
      <c r="R6459">
        <v>585</v>
      </c>
      <c r="S6459">
        <v>122</v>
      </c>
      <c r="T6459">
        <v>4362</v>
      </c>
      <c r="U6459">
        <v>0</v>
      </c>
      <c r="V6459">
        <v>3.3333000000000002E-2</v>
      </c>
      <c r="W6459">
        <v>8.3333000000000004E-2</v>
      </c>
      <c r="X6459">
        <v>4.875</v>
      </c>
      <c r="Y6459">
        <v>1.016667</v>
      </c>
      <c r="Z6459">
        <v>36.349998999999997</v>
      </c>
    </row>
    <row r="6460" spans="1:26" x14ac:dyDescent="0.25">
      <c r="A6460">
        <v>2184727</v>
      </c>
      <c r="B6460">
        <v>1</v>
      </c>
      <c r="C6460" t="s">
        <v>76</v>
      </c>
      <c r="D6460" t="s">
        <v>92</v>
      </c>
      <c r="E6460" t="s">
        <v>126</v>
      </c>
      <c r="F6460" t="s">
        <v>18628</v>
      </c>
      <c r="G6460" t="s">
        <v>152</v>
      </c>
      <c r="H6460" t="s">
        <v>46</v>
      </c>
      <c r="I6460" t="s">
        <v>129</v>
      </c>
      <c r="J6460" t="s">
        <v>130</v>
      </c>
      <c r="K6460" t="s">
        <v>131</v>
      </c>
      <c r="L6460" t="s">
        <v>18629</v>
      </c>
      <c r="M6460" t="s">
        <v>18630</v>
      </c>
      <c r="N6460">
        <v>2.2030555550000002</v>
      </c>
      <c r="O6460">
        <v>0</v>
      </c>
      <c r="P6460">
        <v>0</v>
      </c>
      <c r="Q6460">
        <v>0</v>
      </c>
      <c r="R6460">
        <v>26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57.279443999999998</v>
      </c>
      <c r="Y6460">
        <v>0</v>
      </c>
      <c r="Z6460">
        <v>0</v>
      </c>
    </row>
    <row r="6461" spans="1:26" x14ac:dyDescent="0.25">
      <c r="A6461">
        <v>2184738</v>
      </c>
      <c r="B6461">
        <v>1</v>
      </c>
      <c r="C6461" t="s">
        <v>76</v>
      </c>
      <c r="D6461" t="s">
        <v>104</v>
      </c>
      <c r="E6461" t="s">
        <v>134</v>
      </c>
      <c r="F6461" t="s">
        <v>18631</v>
      </c>
      <c r="G6461" t="s">
        <v>136</v>
      </c>
      <c r="H6461" t="s">
        <v>47</v>
      </c>
      <c r="I6461" t="s">
        <v>129</v>
      </c>
      <c r="J6461" t="s">
        <v>130</v>
      </c>
      <c r="K6461" t="s">
        <v>131</v>
      </c>
      <c r="L6461" t="s">
        <v>18632</v>
      </c>
      <c r="M6461" t="s">
        <v>18633</v>
      </c>
      <c r="N6461">
        <v>1.622777777</v>
      </c>
      <c r="O6461">
        <v>0</v>
      </c>
      <c r="P6461">
        <v>0</v>
      </c>
      <c r="Q6461">
        <v>0</v>
      </c>
      <c r="R6461">
        <v>0</v>
      </c>
      <c r="S6461">
        <v>8</v>
      </c>
      <c r="T6461">
        <v>249</v>
      </c>
      <c r="U6461">
        <v>0</v>
      </c>
      <c r="V6461">
        <v>0</v>
      </c>
      <c r="W6461">
        <v>0</v>
      </c>
      <c r="X6461">
        <v>0</v>
      </c>
      <c r="Y6461">
        <v>12.982222</v>
      </c>
      <c r="Z6461">
        <v>404.07166599999999</v>
      </c>
    </row>
    <row r="6462" spans="1:26" x14ac:dyDescent="0.25">
      <c r="A6462">
        <v>2184733</v>
      </c>
      <c r="B6462">
        <v>1</v>
      </c>
      <c r="C6462" t="s">
        <v>76</v>
      </c>
      <c r="D6462" t="s">
        <v>84</v>
      </c>
      <c r="E6462" t="s">
        <v>161</v>
      </c>
      <c r="F6462" t="s">
        <v>18634</v>
      </c>
      <c r="G6462" t="s">
        <v>402</v>
      </c>
      <c r="H6462" t="s">
        <v>46</v>
      </c>
      <c r="I6462" t="s">
        <v>129</v>
      </c>
      <c r="J6462" t="s">
        <v>130</v>
      </c>
      <c r="K6462" t="s">
        <v>131</v>
      </c>
      <c r="L6462" t="s">
        <v>18635</v>
      </c>
      <c r="M6462" t="s">
        <v>18636</v>
      </c>
      <c r="N6462">
        <v>1.2213888879999999</v>
      </c>
      <c r="O6462">
        <v>1</v>
      </c>
      <c r="P6462">
        <v>37</v>
      </c>
      <c r="Q6462">
        <v>0</v>
      </c>
      <c r="R6462">
        <v>0</v>
      </c>
      <c r="S6462">
        <v>0</v>
      </c>
      <c r="T6462">
        <v>0</v>
      </c>
      <c r="U6462">
        <v>1.2213890000000001</v>
      </c>
      <c r="V6462">
        <v>45.191389000000001</v>
      </c>
      <c r="W6462">
        <v>0</v>
      </c>
      <c r="X6462">
        <v>0</v>
      </c>
      <c r="Y6462">
        <v>0</v>
      </c>
      <c r="Z6462">
        <v>0</v>
      </c>
    </row>
    <row r="6463" spans="1:26" x14ac:dyDescent="0.25">
      <c r="A6463">
        <v>2184737</v>
      </c>
      <c r="B6463">
        <v>1</v>
      </c>
      <c r="C6463" t="s">
        <v>76</v>
      </c>
      <c r="D6463" t="s">
        <v>78</v>
      </c>
      <c r="E6463" t="s">
        <v>181</v>
      </c>
      <c r="F6463" t="s">
        <v>18637</v>
      </c>
      <c r="G6463" t="s">
        <v>194</v>
      </c>
      <c r="H6463" t="s">
        <v>46</v>
      </c>
      <c r="I6463" t="s">
        <v>129</v>
      </c>
      <c r="J6463" t="s">
        <v>130</v>
      </c>
      <c r="K6463" t="s">
        <v>131</v>
      </c>
      <c r="L6463" t="s">
        <v>18638</v>
      </c>
      <c r="M6463" t="s">
        <v>18639</v>
      </c>
      <c r="N6463">
        <v>6.0747222220000001</v>
      </c>
      <c r="O6463">
        <v>0</v>
      </c>
      <c r="P6463">
        <v>4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24.298888999999999</v>
      </c>
      <c r="W6463">
        <v>0</v>
      </c>
      <c r="X6463">
        <v>0</v>
      </c>
      <c r="Y6463">
        <v>0</v>
      </c>
      <c r="Z6463">
        <v>0</v>
      </c>
    </row>
    <row r="6464" spans="1:26" x14ac:dyDescent="0.25">
      <c r="A6464">
        <v>2184739</v>
      </c>
      <c r="B6464">
        <v>1</v>
      </c>
      <c r="C6464" t="s">
        <v>76</v>
      </c>
      <c r="D6464" t="s">
        <v>90</v>
      </c>
      <c r="E6464" t="s">
        <v>181</v>
      </c>
      <c r="F6464" t="s">
        <v>18640</v>
      </c>
      <c r="G6464" t="s">
        <v>194</v>
      </c>
      <c r="H6464" t="s">
        <v>46</v>
      </c>
      <c r="I6464" t="s">
        <v>129</v>
      </c>
      <c r="J6464" t="s">
        <v>130</v>
      </c>
      <c r="K6464" t="s">
        <v>131</v>
      </c>
      <c r="L6464" t="s">
        <v>18641</v>
      </c>
      <c r="M6464" t="s">
        <v>18642</v>
      </c>
      <c r="N6464">
        <v>1.724722222</v>
      </c>
      <c r="O6464">
        <v>0</v>
      </c>
      <c r="P6464">
        <v>2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3.4494440000000002</v>
      </c>
      <c r="W6464">
        <v>0</v>
      </c>
      <c r="X6464">
        <v>0</v>
      </c>
      <c r="Y6464">
        <v>0</v>
      </c>
      <c r="Z6464">
        <v>0</v>
      </c>
    </row>
    <row r="6465" spans="1:26" x14ac:dyDescent="0.25">
      <c r="A6465">
        <v>2184732</v>
      </c>
      <c r="B6465">
        <v>1</v>
      </c>
      <c r="C6465" t="s">
        <v>76</v>
      </c>
      <c r="D6465" t="s">
        <v>80</v>
      </c>
      <c r="E6465" t="s">
        <v>126</v>
      </c>
      <c r="F6465" t="s">
        <v>18643</v>
      </c>
      <c r="G6465" t="s">
        <v>128</v>
      </c>
      <c r="H6465" t="s">
        <v>46</v>
      </c>
      <c r="I6465" t="s">
        <v>129</v>
      </c>
      <c r="J6465" t="s">
        <v>130</v>
      </c>
      <c r="K6465" t="s">
        <v>131</v>
      </c>
      <c r="L6465" t="s">
        <v>18644</v>
      </c>
      <c r="M6465" t="s">
        <v>18645</v>
      </c>
      <c r="N6465">
        <v>0.39583333300000001</v>
      </c>
      <c r="O6465">
        <v>0</v>
      </c>
      <c r="P6465">
        <v>164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64.916667000000004</v>
      </c>
      <c r="W6465">
        <v>0</v>
      </c>
      <c r="X6465">
        <v>0</v>
      </c>
      <c r="Y6465">
        <v>0</v>
      </c>
      <c r="Z6465">
        <v>0</v>
      </c>
    </row>
    <row r="6466" spans="1:26" x14ac:dyDescent="0.25">
      <c r="A6466">
        <v>2184744</v>
      </c>
      <c r="B6466">
        <v>1</v>
      </c>
      <c r="C6466" t="s">
        <v>76</v>
      </c>
      <c r="D6466" t="s">
        <v>89</v>
      </c>
      <c r="E6466" t="s">
        <v>143</v>
      </c>
      <c r="F6466" t="s">
        <v>5871</v>
      </c>
      <c r="G6466" t="s">
        <v>201</v>
      </c>
      <c r="H6466" t="s">
        <v>47</v>
      </c>
      <c r="I6466" t="s">
        <v>129</v>
      </c>
      <c r="J6466" t="s">
        <v>130</v>
      </c>
      <c r="K6466" t="s">
        <v>131</v>
      </c>
      <c r="L6466" t="s">
        <v>18646</v>
      </c>
      <c r="M6466" t="s">
        <v>18647</v>
      </c>
      <c r="N6466">
        <v>0.67027777700000002</v>
      </c>
      <c r="O6466">
        <v>1</v>
      </c>
      <c r="P6466">
        <v>462</v>
      </c>
      <c r="Q6466">
        <v>0</v>
      </c>
      <c r="R6466">
        <v>0</v>
      </c>
      <c r="S6466">
        <v>0</v>
      </c>
      <c r="T6466">
        <v>0</v>
      </c>
      <c r="U6466">
        <v>0.67027800000000004</v>
      </c>
      <c r="V6466">
        <v>309.66833300000002</v>
      </c>
      <c r="W6466">
        <v>0</v>
      </c>
      <c r="X6466">
        <v>0</v>
      </c>
      <c r="Y6466">
        <v>0</v>
      </c>
      <c r="Z6466">
        <v>0</v>
      </c>
    </row>
    <row r="6467" spans="1:26" x14ac:dyDescent="0.25">
      <c r="A6467">
        <v>2184741</v>
      </c>
      <c r="B6467">
        <v>1</v>
      </c>
      <c r="C6467" t="s">
        <v>76</v>
      </c>
      <c r="D6467" t="s">
        <v>80</v>
      </c>
      <c r="E6467" t="s">
        <v>126</v>
      </c>
      <c r="F6467" t="s">
        <v>18648</v>
      </c>
      <c r="G6467" t="s">
        <v>128</v>
      </c>
      <c r="H6467" t="s">
        <v>46</v>
      </c>
      <c r="I6467" t="s">
        <v>129</v>
      </c>
      <c r="J6467" t="s">
        <v>130</v>
      </c>
      <c r="K6467" t="s">
        <v>131</v>
      </c>
      <c r="L6467" t="s">
        <v>18649</v>
      </c>
      <c r="M6467" t="s">
        <v>18650</v>
      </c>
      <c r="N6467">
        <v>1.052777777</v>
      </c>
      <c r="O6467">
        <v>0</v>
      </c>
      <c r="P6467">
        <v>188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197.922222</v>
      </c>
      <c r="W6467">
        <v>0</v>
      </c>
      <c r="X6467">
        <v>0</v>
      </c>
      <c r="Y6467">
        <v>0</v>
      </c>
      <c r="Z6467">
        <v>0</v>
      </c>
    </row>
    <row r="6468" spans="1:26" x14ac:dyDescent="0.25">
      <c r="A6468">
        <v>2184743</v>
      </c>
      <c r="B6468">
        <v>1</v>
      </c>
      <c r="C6468" t="s">
        <v>77</v>
      </c>
      <c r="D6468" t="s">
        <v>115</v>
      </c>
      <c r="E6468" t="s">
        <v>126</v>
      </c>
      <c r="F6468" t="s">
        <v>18651</v>
      </c>
      <c r="G6468" t="s">
        <v>128</v>
      </c>
      <c r="H6468" t="s">
        <v>46</v>
      </c>
      <c r="I6468" t="s">
        <v>129</v>
      </c>
      <c r="J6468" t="s">
        <v>130</v>
      </c>
      <c r="K6468" t="s">
        <v>131</v>
      </c>
      <c r="L6468" t="s">
        <v>18652</v>
      </c>
      <c r="M6468" t="s">
        <v>18653</v>
      </c>
      <c r="N6468">
        <v>1.805555555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45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81.25</v>
      </c>
    </row>
    <row r="6469" spans="1:26" x14ac:dyDescent="0.25">
      <c r="A6469">
        <v>2184747</v>
      </c>
      <c r="B6469">
        <v>1</v>
      </c>
      <c r="C6469" t="s">
        <v>76</v>
      </c>
      <c r="D6469" t="s">
        <v>80</v>
      </c>
      <c r="E6469" t="s">
        <v>126</v>
      </c>
      <c r="F6469" t="s">
        <v>18654</v>
      </c>
      <c r="G6469" t="s">
        <v>128</v>
      </c>
      <c r="H6469" t="s">
        <v>46</v>
      </c>
      <c r="I6469" t="s">
        <v>129</v>
      </c>
      <c r="J6469" t="s">
        <v>130</v>
      </c>
      <c r="K6469" t="s">
        <v>131</v>
      </c>
      <c r="L6469" t="s">
        <v>18655</v>
      </c>
      <c r="M6469" t="s">
        <v>18656</v>
      </c>
      <c r="N6469">
        <v>0.61916666600000003</v>
      </c>
      <c r="O6469">
        <v>0</v>
      </c>
      <c r="P6469">
        <v>73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45.199167000000003</v>
      </c>
      <c r="W6469">
        <v>0</v>
      </c>
      <c r="X6469">
        <v>0</v>
      </c>
      <c r="Y6469">
        <v>0</v>
      </c>
      <c r="Z6469">
        <v>0</v>
      </c>
    </row>
    <row r="6470" spans="1:26" x14ac:dyDescent="0.25">
      <c r="A6470">
        <v>2184757</v>
      </c>
      <c r="B6470">
        <v>1</v>
      </c>
      <c r="C6470" t="s">
        <v>76</v>
      </c>
      <c r="D6470" t="s">
        <v>90</v>
      </c>
      <c r="E6470" t="s">
        <v>126</v>
      </c>
      <c r="F6470" t="s">
        <v>18657</v>
      </c>
      <c r="G6470" t="s">
        <v>128</v>
      </c>
      <c r="H6470" t="s">
        <v>46</v>
      </c>
      <c r="I6470" t="s">
        <v>129</v>
      </c>
      <c r="J6470" t="s">
        <v>130</v>
      </c>
      <c r="K6470" t="s">
        <v>131</v>
      </c>
      <c r="L6470" t="s">
        <v>18658</v>
      </c>
      <c r="M6470" t="s">
        <v>18659</v>
      </c>
      <c r="N6470">
        <v>2.5241666660000002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34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85.821667000000005</v>
      </c>
    </row>
    <row r="6471" spans="1:26" x14ac:dyDescent="0.25">
      <c r="A6471">
        <v>2184758</v>
      </c>
      <c r="B6471">
        <v>1</v>
      </c>
      <c r="C6471" t="s">
        <v>76</v>
      </c>
      <c r="D6471" t="s">
        <v>90</v>
      </c>
      <c r="E6471" t="s">
        <v>126</v>
      </c>
      <c r="F6471" t="s">
        <v>18660</v>
      </c>
      <c r="G6471" t="s">
        <v>128</v>
      </c>
      <c r="H6471" t="s">
        <v>46</v>
      </c>
      <c r="I6471" t="s">
        <v>129</v>
      </c>
      <c r="J6471" t="s">
        <v>130</v>
      </c>
      <c r="K6471" t="s">
        <v>131</v>
      </c>
      <c r="L6471" t="s">
        <v>18661</v>
      </c>
      <c r="M6471" t="s">
        <v>18662</v>
      </c>
      <c r="N6471">
        <v>7.4808333329999996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13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97.250833</v>
      </c>
    </row>
    <row r="6472" spans="1:26" x14ac:dyDescent="0.25">
      <c r="A6472">
        <v>2184746</v>
      </c>
      <c r="B6472">
        <v>1</v>
      </c>
      <c r="C6472" t="s">
        <v>76</v>
      </c>
      <c r="D6472" t="s">
        <v>89</v>
      </c>
      <c r="E6472" t="s">
        <v>186</v>
      </c>
      <c r="F6472" t="s">
        <v>18663</v>
      </c>
      <c r="G6472" t="s">
        <v>136</v>
      </c>
      <c r="H6472" t="s">
        <v>47</v>
      </c>
      <c r="I6472" t="s">
        <v>129</v>
      </c>
      <c r="J6472" t="s">
        <v>130</v>
      </c>
      <c r="K6472" t="s">
        <v>131</v>
      </c>
      <c r="L6472" t="s">
        <v>18664</v>
      </c>
      <c r="M6472" t="s">
        <v>18665</v>
      </c>
      <c r="N6472">
        <v>1.396111111</v>
      </c>
      <c r="O6472">
        <v>0</v>
      </c>
      <c r="P6472">
        <v>0</v>
      </c>
      <c r="Q6472">
        <v>0</v>
      </c>
      <c r="R6472">
        <v>0</v>
      </c>
      <c r="S6472">
        <v>12</v>
      </c>
      <c r="T6472">
        <v>619</v>
      </c>
      <c r="U6472">
        <v>0</v>
      </c>
      <c r="V6472">
        <v>0</v>
      </c>
      <c r="W6472">
        <v>0</v>
      </c>
      <c r="X6472">
        <v>0</v>
      </c>
      <c r="Y6472">
        <v>16.753333000000001</v>
      </c>
      <c r="Z6472">
        <v>864.19277799999998</v>
      </c>
    </row>
    <row r="6473" spans="1:26" x14ac:dyDescent="0.25">
      <c r="A6473">
        <v>2184763</v>
      </c>
      <c r="B6473">
        <v>1</v>
      </c>
      <c r="C6473" t="s">
        <v>76</v>
      </c>
      <c r="D6473" t="s">
        <v>101</v>
      </c>
      <c r="E6473" t="s">
        <v>126</v>
      </c>
      <c r="F6473" t="s">
        <v>18666</v>
      </c>
      <c r="G6473" t="s">
        <v>128</v>
      </c>
      <c r="H6473" t="s">
        <v>46</v>
      </c>
      <c r="I6473" t="s">
        <v>129</v>
      </c>
      <c r="J6473" t="s">
        <v>130</v>
      </c>
      <c r="K6473" t="s">
        <v>131</v>
      </c>
      <c r="L6473" t="s">
        <v>18667</v>
      </c>
      <c r="M6473" t="s">
        <v>18668</v>
      </c>
      <c r="N6473">
        <v>1.890833333</v>
      </c>
      <c r="O6473">
        <v>0</v>
      </c>
      <c r="P6473">
        <v>40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75.633332999999993</v>
      </c>
      <c r="W6473">
        <v>0</v>
      </c>
      <c r="X6473">
        <v>0</v>
      </c>
      <c r="Y6473">
        <v>0</v>
      </c>
      <c r="Z6473">
        <v>0</v>
      </c>
    </row>
    <row r="6474" spans="1:26" x14ac:dyDescent="0.25">
      <c r="A6474">
        <v>2184759</v>
      </c>
      <c r="B6474">
        <v>1</v>
      </c>
      <c r="C6474" t="s">
        <v>76</v>
      </c>
      <c r="D6474" t="s">
        <v>104</v>
      </c>
      <c r="E6474" t="s">
        <v>181</v>
      </c>
      <c r="F6474" t="s">
        <v>18669</v>
      </c>
      <c r="G6474" t="s">
        <v>194</v>
      </c>
      <c r="H6474" t="s">
        <v>46</v>
      </c>
      <c r="I6474" t="s">
        <v>129</v>
      </c>
      <c r="J6474" t="s">
        <v>130</v>
      </c>
      <c r="K6474" t="s">
        <v>131</v>
      </c>
      <c r="L6474" t="s">
        <v>18670</v>
      </c>
      <c r="M6474" t="s">
        <v>18671</v>
      </c>
      <c r="N6474">
        <v>0.72638888800000001</v>
      </c>
      <c r="O6474">
        <v>0</v>
      </c>
      <c r="P6474">
        <v>0</v>
      </c>
      <c r="Q6474">
        <v>0</v>
      </c>
      <c r="R6474">
        <v>1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0.72638899999999995</v>
      </c>
      <c r="Y6474">
        <v>0</v>
      </c>
      <c r="Z6474">
        <v>0</v>
      </c>
    </row>
    <row r="6475" spans="1:26" x14ac:dyDescent="0.25">
      <c r="A6475">
        <v>2184761</v>
      </c>
      <c r="B6475">
        <v>1</v>
      </c>
      <c r="C6475" t="s">
        <v>77</v>
      </c>
      <c r="D6475" t="s">
        <v>119</v>
      </c>
      <c r="E6475" t="s">
        <v>126</v>
      </c>
      <c r="F6475" t="s">
        <v>18672</v>
      </c>
      <c r="G6475" t="s">
        <v>128</v>
      </c>
      <c r="H6475" t="s">
        <v>46</v>
      </c>
      <c r="I6475" t="s">
        <v>129</v>
      </c>
      <c r="J6475" t="s">
        <v>130</v>
      </c>
      <c r="K6475" t="s">
        <v>131</v>
      </c>
      <c r="L6475" t="s">
        <v>18673</v>
      </c>
      <c r="M6475" t="s">
        <v>18674</v>
      </c>
      <c r="N6475">
        <v>1.927777777</v>
      </c>
      <c r="O6475">
        <v>0</v>
      </c>
      <c r="P6475">
        <v>23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44.338889000000002</v>
      </c>
      <c r="W6475">
        <v>0</v>
      </c>
      <c r="X6475">
        <v>0</v>
      </c>
      <c r="Y6475">
        <v>0</v>
      </c>
      <c r="Z6475">
        <v>0</v>
      </c>
    </row>
    <row r="6476" spans="1:26" x14ac:dyDescent="0.25">
      <c r="A6476">
        <v>2184767</v>
      </c>
      <c r="B6476">
        <v>1</v>
      </c>
      <c r="C6476" t="s">
        <v>77</v>
      </c>
      <c r="D6476" t="s">
        <v>123</v>
      </c>
      <c r="E6476" t="s">
        <v>143</v>
      </c>
      <c r="F6476" t="s">
        <v>296</v>
      </c>
      <c r="G6476" t="s">
        <v>145</v>
      </c>
      <c r="H6476" t="s">
        <v>47</v>
      </c>
      <c r="I6476" t="s">
        <v>129</v>
      </c>
      <c r="J6476" t="s">
        <v>130</v>
      </c>
      <c r="K6476" t="s">
        <v>131</v>
      </c>
      <c r="L6476" t="s">
        <v>18675</v>
      </c>
      <c r="M6476" t="s">
        <v>18676</v>
      </c>
      <c r="N6476">
        <v>3.0019444439999998</v>
      </c>
      <c r="O6476">
        <v>2</v>
      </c>
      <c r="P6476">
        <v>112</v>
      </c>
      <c r="Q6476">
        <v>0</v>
      </c>
      <c r="R6476">
        <v>0</v>
      </c>
      <c r="S6476">
        <v>0</v>
      </c>
      <c r="T6476">
        <v>0</v>
      </c>
      <c r="U6476">
        <v>6.003889</v>
      </c>
      <c r="V6476">
        <v>336.21777800000001</v>
      </c>
      <c r="W6476">
        <v>0</v>
      </c>
      <c r="X6476">
        <v>0</v>
      </c>
      <c r="Y6476">
        <v>0</v>
      </c>
      <c r="Z6476">
        <v>0</v>
      </c>
    </row>
    <row r="6477" spans="1:26" x14ac:dyDescent="0.25">
      <c r="A6477">
        <v>2184762</v>
      </c>
      <c r="B6477">
        <v>1</v>
      </c>
      <c r="C6477" t="s">
        <v>76</v>
      </c>
      <c r="D6477" t="s">
        <v>91</v>
      </c>
      <c r="E6477" t="s">
        <v>813</v>
      </c>
      <c r="F6477" t="s">
        <v>18677</v>
      </c>
      <c r="G6477" t="s">
        <v>136</v>
      </c>
      <c r="H6477" t="s">
        <v>47</v>
      </c>
      <c r="I6477" t="s">
        <v>129</v>
      </c>
      <c r="J6477" t="s">
        <v>130</v>
      </c>
      <c r="K6477" t="s">
        <v>131</v>
      </c>
      <c r="L6477" t="s">
        <v>18678</v>
      </c>
      <c r="M6477" t="s">
        <v>18679</v>
      </c>
      <c r="N6477">
        <v>6.1388888000000003E-2</v>
      </c>
      <c r="O6477">
        <v>41</v>
      </c>
      <c r="P6477">
        <v>529</v>
      </c>
      <c r="Q6477">
        <v>0</v>
      </c>
      <c r="R6477">
        <v>0</v>
      </c>
      <c r="S6477">
        <v>0</v>
      </c>
      <c r="T6477">
        <v>0</v>
      </c>
      <c r="U6477">
        <v>2.5169440000000001</v>
      </c>
      <c r="V6477">
        <v>32.474722</v>
      </c>
      <c r="W6477">
        <v>0</v>
      </c>
      <c r="X6477">
        <v>0</v>
      </c>
      <c r="Y6477">
        <v>0</v>
      </c>
      <c r="Z6477">
        <v>0</v>
      </c>
    </row>
    <row r="6478" spans="1:26" x14ac:dyDescent="0.25">
      <c r="A6478">
        <v>2184828</v>
      </c>
      <c r="B6478">
        <v>1</v>
      </c>
      <c r="C6478" t="s">
        <v>77</v>
      </c>
      <c r="D6478" t="s">
        <v>108</v>
      </c>
      <c r="E6478" t="s">
        <v>134</v>
      </c>
      <c r="F6478" t="s">
        <v>18680</v>
      </c>
      <c r="G6478" t="s">
        <v>136</v>
      </c>
      <c r="H6478" t="s">
        <v>47</v>
      </c>
      <c r="I6478" t="s">
        <v>129</v>
      </c>
      <c r="J6478" t="s">
        <v>130</v>
      </c>
      <c r="K6478" t="s">
        <v>131</v>
      </c>
      <c r="L6478" t="s">
        <v>18681</v>
      </c>
      <c r="M6478" t="s">
        <v>18682</v>
      </c>
      <c r="N6478">
        <v>4.2291666660000002</v>
      </c>
      <c r="O6478">
        <v>0</v>
      </c>
      <c r="P6478">
        <v>0</v>
      </c>
      <c r="Q6478">
        <v>0</v>
      </c>
      <c r="R6478">
        <v>0</v>
      </c>
      <c r="S6478">
        <v>8</v>
      </c>
      <c r="T6478">
        <v>434</v>
      </c>
      <c r="U6478">
        <v>0</v>
      </c>
      <c r="V6478">
        <v>0</v>
      </c>
      <c r="W6478">
        <v>0</v>
      </c>
      <c r="X6478">
        <v>0</v>
      </c>
      <c r="Y6478">
        <v>33.833333000000003</v>
      </c>
      <c r="Z6478">
        <v>1835.458333</v>
      </c>
    </row>
    <row r="6479" spans="1:26" x14ac:dyDescent="0.25">
      <c r="A6479">
        <v>2184766</v>
      </c>
      <c r="B6479">
        <v>1</v>
      </c>
      <c r="C6479" t="s">
        <v>76</v>
      </c>
      <c r="D6479" t="s">
        <v>80</v>
      </c>
      <c r="E6479" t="s">
        <v>126</v>
      </c>
      <c r="F6479" t="s">
        <v>18683</v>
      </c>
      <c r="G6479" t="s">
        <v>1731</v>
      </c>
      <c r="H6479" t="s">
        <v>46</v>
      </c>
      <c r="I6479" t="s">
        <v>129</v>
      </c>
      <c r="J6479" t="s">
        <v>130</v>
      </c>
      <c r="K6479" t="s">
        <v>131</v>
      </c>
      <c r="L6479" t="s">
        <v>18684</v>
      </c>
      <c r="M6479" t="s">
        <v>18685</v>
      </c>
      <c r="N6479">
        <v>13.998611111000001</v>
      </c>
      <c r="O6479">
        <v>0</v>
      </c>
      <c r="P6479">
        <v>204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2855.7166670000001</v>
      </c>
      <c r="W6479">
        <v>0</v>
      </c>
      <c r="X6479">
        <v>0</v>
      </c>
      <c r="Y6479">
        <v>0</v>
      </c>
      <c r="Z6479">
        <v>0</v>
      </c>
    </row>
    <row r="6480" spans="1:26" x14ac:dyDescent="0.25">
      <c r="A6480">
        <v>2184772</v>
      </c>
      <c r="B6480">
        <v>1</v>
      </c>
      <c r="C6480" t="s">
        <v>76</v>
      </c>
      <c r="D6480" t="s">
        <v>86</v>
      </c>
      <c r="E6480" t="s">
        <v>126</v>
      </c>
      <c r="F6480" t="s">
        <v>2320</v>
      </c>
      <c r="G6480" t="s">
        <v>128</v>
      </c>
      <c r="H6480" t="s">
        <v>46</v>
      </c>
      <c r="I6480" t="s">
        <v>129</v>
      </c>
      <c r="J6480" t="s">
        <v>130</v>
      </c>
      <c r="K6480" t="s">
        <v>131</v>
      </c>
      <c r="L6480" t="s">
        <v>18686</v>
      </c>
      <c r="M6480" t="s">
        <v>18687</v>
      </c>
      <c r="N6480">
        <v>0.79749999999999999</v>
      </c>
      <c r="O6480">
        <v>0</v>
      </c>
      <c r="P6480">
        <v>81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64.597499999999997</v>
      </c>
      <c r="W6480">
        <v>0</v>
      </c>
      <c r="X6480">
        <v>0</v>
      </c>
      <c r="Y6480">
        <v>0</v>
      </c>
      <c r="Z6480">
        <v>0</v>
      </c>
    </row>
    <row r="6481" spans="1:26" x14ac:dyDescent="0.25">
      <c r="A6481">
        <v>2184769</v>
      </c>
      <c r="B6481">
        <v>1</v>
      </c>
      <c r="C6481" t="s">
        <v>76</v>
      </c>
      <c r="D6481" t="s">
        <v>93</v>
      </c>
      <c r="E6481" t="s">
        <v>126</v>
      </c>
      <c r="F6481" t="s">
        <v>18688</v>
      </c>
      <c r="G6481" t="s">
        <v>128</v>
      </c>
      <c r="H6481" t="s">
        <v>46</v>
      </c>
      <c r="I6481" t="s">
        <v>129</v>
      </c>
      <c r="J6481" t="s">
        <v>130</v>
      </c>
      <c r="K6481" t="s">
        <v>131</v>
      </c>
      <c r="L6481" t="s">
        <v>18689</v>
      </c>
      <c r="M6481" t="s">
        <v>18690</v>
      </c>
      <c r="N6481">
        <v>1.7727777769999999</v>
      </c>
      <c r="O6481">
        <v>0</v>
      </c>
      <c r="P6481">
        <v>76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134.731111</v>
      </c>
      <c r="W6481">
        <v>0</v>
      </c>
      <c r="X6481">
        <v>0</v>
      </c>
      <c r="Y6481">
        <v>0</v>
      </c>
      <c r="Z6481">
        <v>0</v>
      </c>
    </row>
    <row r="6482" spans="1:26" x14ac:dyDescent="0.25">
      <c r="A6482">
        <v>2184775</v>
      </c>
      <c r="B6482">
        <v>1</v>
      </c>
      <c r="C6482" t="s">
        <v>76</v>
      </c>
      <c r="D6482" t="s">
        <v>80</v>
      </c>
      <c r="E6482" t="s">
        <v>126</v>
      </c>
      <c r="F6482" t="s">
        <v>18691</v>
      </c>
      <c r="G6482" t="s">
        <v>128</v>
      </c>
      <c r="H6482" t="s">
        <v>46</v>
      </c>
      <c r="I6482" t="s">
        <v>129</v>
      </c>
      <c r="J6482" t="s">
        <v>130</v>
      </c>
      <c r="K6482" t="s">
        <v>131</v>
      </c>
      <c r="L6482" t="s">
        <v>18692</v>
      </c>
      <c r="M6482" t="s">
        <v>18693</v>
      </c>
      <c r="N6482">
        <v>8.6819444440000009</v>
      </c>
      <c r="O6482">
        <v>0</v>
      </c>
      <c r="P6482">
        <v>63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546.96249999999998</v>
      </c>
      <c r="W6482">
        <v>0</v>
      </c>
      <c r="X6482">
        <v>0</v>
      </c>
      <c r="Y6482">
        <v>0</v>
      </c>
      <c r="Z6482">
        <v>0</v>
      </c>
    </row>
    <row r="6483" spans="1:26" x14ac:dyDescent="0.25">
      <c r="A6483">
        <v>2184809</v>
      </c>
      <c r="B6483">
        <v>1</v>
      </c>
      <c r="C6483" t="s">
        <v>76</v>
      </c>
      <c r="D6483" t="s">
        <v>101</v>
      </c>
      <c r="E6483" t="s">
        <v>161</v>
      </c>
      <c r="F6483" t="s">
        <v>18694</v>
      </c>
      <c r="G6483" t="s">
        <v>140</v>
      </c>
      <c r="H6483" t="s">
        <v>46</v>
      </c>
      <c r="I6483" t="s">
        <v>129</v>
      </c>
      <c r="J6483" t="s">
        <v>130</v>
      </c>
      <c r="K6483" t="s">
        <v>131</v>
      </c>
      <c r="L6483" t="s">
        <v>18695</v>
      </c>
      <c r="M6483" t="s">
        <v>18696</v>
      </c>
      <c r="N6483">
        <v>1.738888888</v>
      </c>
      <c r="O6483">
        <v>1</v>
      </c>
      <c r="P6483">
        <v>21</v>
      </c>
      <c r="Q6483">
        <v>0</v>
      </c>
      <c r="R6483">
        <v>0</v>
      </c>
      <c r="S6483">
        <v>0</v>
      </c>
      <c r="T6483">
        <v>0</v>
      </c>
      <c r="U6483">
        <v>1.7388889999999999</v>
      </c>
      <c r="V6483">
        <v>36.516666999999998</v>
      </c>
      <c r="W6483">
        <v>0</v>
      </c>
      <c r="X6483">
        <v>0</v>
      </c>
      <c r="Y6483">
        <v>0</v>
      </c>
      <c r="Z6483">
        <v>0</v>
      </c>
    </row>
    <row r="6484" spans="1:26" x14ac:dyDescent="0.25">
      <c r="A6484">
        <v>2184773</v>
      </c>
      <c r="B6484">
        <v>1</v>
      </c>
      <c r="C6484" t="s">
        <v>76</v>
      </c>
      <c r="D6484" t="s">
        <v>79</v>
      </c>
      <c r="E6484" t="s">
        <v>126</v>
      </c>
      <c r="F6484" t="s">
        <v>18697</v>
      </c>
      <c r="G6484" t="s">
        <v>128</v>
      </c>
      <c r="H6484" t="s">
        <v>46</v>
      </c>
      <c r="I6484" t="s">
        <v>129</v>
      </c>
      <c r="J6484" t="s">
        <v>130</v>
      </c>
      <c r="K6484" t="s">
        <v>131</v>
      </c>
      <c r="L6484" t="s">
        <v>18698</v>
      </c>
      <c r="M6484" t="s">
        <v>18699</v>
      </c>
      <c r="N6484">
        <v>1.027222222</v>
      </c>
      <c r="O6484">
        <v>0</v>
      </c>
      <c r="P6484">
        <v>48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49.306666999999997</v>
      </c>
      <c r="W6484">
        <v>0</v>
      </c>
      <c r="X6484">
        <v>0</v>
      </c>
      <c r="Y6484">
        <v>0</v>
      </c>
      <c r="Z6484">
        <v>0</v>
      </c>
    </row>
    <row r="6485" spans="1:26" x14ac:dyDescent="0.25">
      <c r="A6485">
        <v>2184776</v>
      </c>
      <c r="B6485">
        <v>1</v>
      </c>
      <c r="C6485" t="s">
        <v>76</v>
      </c>
      <c r="D6485" t="s">
        <v>78</v>
      </c>
      <c r="E6485" t="s">
        <v>181</v>
      </c>
      <c r="F6485" t="s">
        <v>18700</v>
      </c>
      <c r="G6485" t="s">
        <v>194</v>
      </c>
      <c r="H6485" t="s">
        <v>46</v>
      </c>
      <c r="I6485" t="s">
        <v>129</v>
      </c>
      <c r="J6485" t="s">
        <v>130</v>
      </c>
      <c r="K6485" t="s">
        <v>131</v>
      </c>
      <c r="L6485" t="s">
        <v>18701</v>
      </c>
      <c r="M6485" t="s">
        <v>18702</v>
      </c>
      <c r="N6485">
        <v>11.264444444</v>
      </c>
      <c r="O6485">
        <v>0</v>
      </c>
      <c r="P6485">
        <v>1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11.264443999999999</v>
      </c>
      <c r="W6485">
        <v>0</v>
      </c>
      <c r="X6485">
        <v>0</v>
      </c>
      <c r="Y6485">
        <v>0</v>
      </c>
      <c r="Z6485">
        <v>0</v>
      </c>
    </row>
    <row r="6486" spans="1:26" x14ac:dyDescent="0.25">
      <c r="A6486">
        <v>2184778</v>
      </c>
      <c r="B6486">
        <v>1</v>
      </c>
      <c r="C6486" t="s">
        <v>76</v>
      </c>
      <c r="D6486" t="s">
        <v>78</v>
      </c>
      <c r="E6486" t="s">
        <v>181</v>
      </c>
      <c r="F6486" t="s">
        <v>18703</v>
      </c>
      <c r="G6486" t="s">
        <v>194</v>
      </c>
      <c r="H6486" t="s">
        <v>46</v>
      </c>
      <c r="I6486" t="s">
        <v>129</v>
      </c>
      <c r="J6486" t="s">
        <v>130</v>
      </c>
      <c r="K6486" t="s">
        <v>131</v>
      </c>
      <c r="L6486" t="s">
        <v>18704</v>
      </c>
      <c r="M6486" t="s">
        <v>18705</v>
      </c>
      <c r="N6486">
        <v>15.531666666</v>
      </c>
      <c r="O6486">
        <v>0</v>
      </c>
      <c r="P6486">
        <v>3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46.594999999999999</v>
      </c>
      <c r="W6486">
        <v>0</v>
      </c>
      <c r="X6486">
        <v>0</v>
      </c>
      <c r="Y6486">
        <v>0</v>
      </c>
      <c r="Z6486">
        <v>0</v>
      </c>
    </row>
    <row r="6487" spans="1:26" x14ac:dyDescent="0.25">
      <c r="A6487">
        <v>2184782</v>
      </c>
      <c r="B6487">
        <v>1</v>
      </c>
      <c r="C6487" t="s">
        <v>76</v>
      </c>
      <c r="D6487" t="s">
        <v>92</v>
      </c>
      <c r="E6487" t="s">
        <v>126</v>
      </c>
      <c r="F6487" t="s">
        <v>18706</v>
      </c>
      <c r="G6487" t="s">
        <v>140</v>
      </c>
      <c r="H6487" t="s">
        <v>46</v>
      </c>
      <c r="I6487" t="s">
        <v>129</v>
      </c>
      <c r="J6487" t="s">
        <v>130</v>
      </c>
      <c r="K6487" t="s">
        <v>131</v>
      </c>
      <c r="L6487" t="s">
        <v>18707</v>
      </c>
      <c r="M6487" t="s">
        <v>18708</v>
      </c>
      <c r="N6487">
        <v>1.643888888</v>
      </c>
      <c r="O6487">
        <v>0</v>
      </c>
      <c r="P6487">
        <v>0</v>
      </c>
      <c r="Q6487">
        <v>0</v>
      </c>
      <c r="R6487">
        <v>304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499.74222200000003</v>
      </c>
      <c r="Y6487">
        <v>0</v>
      </c>
      <c r="Z6487">
        <v>0</v>
      </c>
    </row>
    <row r="6488" spans="1:26" x14ac:dyDescent="0.25">
      <c r="A6488">
        <v>2184783</v>
      </c>
      <c r="B6488">
        <v>1</v>
      </c>
      <c r="C6488" t="s">
        <v>76</v>
      </c>
      <c r="D6488" t="s">
        <v>80</v>
      </c>
      <c r="E6488" t="s">
        <v>126</v>
      </c>
      <c r="F6488" t="s">
        <v>18709</v>
      </c>
      <c r="G6488" t="s">
        <v>128</v>
      </c>
      <c r="H6488" t="s">
        <v>46</v>
      </c>
      <c r="I6488" t="s">
        <v>129</v>
      </c>
      <c r="J6488" t="s">
        <v>130</v>
      </c>
      <c r="K6488" t="s">
        <v>131</v>
      </c>
      <c r="L6488" t="s">
        <v>18710</v>
      </c>
      <c r="M6488" t="s">
        <v>18711</v>
      </c>
      <c r="N6488">
        <v>5.0233333330000001</v>
      </c>
      <c r="O6488">
        <v>0</v>
      </c>
      <c r="P6488">
        <v>279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1401.51</v>
      </c>
      <c r="W6488">
        <v>0</v>
      </c>
      <c r="X6488">
        <v>0</v>
      </c>
      <c r="Y6488">
        <v>0</v>
      </c>
      <c r="Z6488">
        <v>0</v>
      </c>
    </row>
    <row r="6489" spans="1:26" x14ac:dyDescent="0.25">
      <c r="A6489">
        <v>2184787</v>
      </c>
      <c r="B6489">
        <v>1</v>
      </c>
      <c r="C6489" t="s">
        <v>76</v>
      </c>
      <c r="D6489" t="s">
        <v>93</v>
      </c>
      <c r="E6489" t="s">
        <v>126</v>
      </c>
      <c r="F6489" t="s">
        <v>18712</v>
      </c>
      <c r="G6489" t="s">
        <v>128</v>
      </c>
      <c r="H6489" t="s">
        <v>46</v>
      </c>
      <c r="I6489" t="s">
        <v>129</v>
      </c>
      <c r="J6489" t="s">
        <v>130</v>
      </c>
      <c r="K6489" t="s">
        <v>131</v>
      </c>
      <c r="L6489" t="s">
        <v>18713</v>
      </c>
      <c r="M6489" t="s">
        <v>18714</v>
      </c>
      <c r="N6489">
        <v>4.0583333330000002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9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36.524999999999999</v>
      </c>
    </row>
    <row r="6490" spans="1:26" x14ac:dyDescent="0.25">
      <c r="A6490">
        <v>2184780</v>
      </c>
      <c r="B6490">
        <v>1</v>
      </c>
      <c r="C6490" t="s">
        <v>76</v>
      </c>
      <c r="D6490" t="s">
        <v>81</v>
      </c>
      <c r="E6490" t="s">
        <v>126</v>
      </c>
      <c r="F6490" t="s">
        <v>18715</v>
      </c>
      <c r="G6490" t="s">
        <v>140</v>
      </c>
      <c r="H6490" t="s">
        <v>46</v>
      </c>
      <c r="I6490" t="s">
        <v>129</v>
      </c>
      <c r="J6490" t="s">
        <v>130</v>
      </c>
      <c r="K6490" t="s">
        <v>131</v>
      </c>
      <c r="L6490" t="s">
        <v>18716</v>
      </c>
      <c r="M6490" t="s">
        <v>18717</v>
      </c>
      <c r="N6490">
        <v>0.95305555500000005</v>
      </c>
      <c r="O6490">
        <v>0</v>
      </c>
      <c r="P6490">
        <v>39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37.169167000000002</v>
      </c>
      <c r="W6490">
        <v>0</v>
      </c>
      <c r="X6490">
        <v>0</v>
      </c>
      <c r="Y6490">
        <v>0</v>
      </c>
      <c r="Z6490">
        <v>0</v>
      </c>
    </row>
    <row r="6491" spans="1:26" x14ac:dyDescent="0.25">
      <c r="A6491">
        <v>2184792</v>
      </c>
      <c r="B6491">
        <v>1</v>
      </c>
      <c r="C6491" t="s">
        <v>76</v>
      </c>
      <c r="D6491" t="s">
        <v>80</v>
      </c>
      <c r="E6491" t="s">
        <v>126</v>
      </c>
      <c r="F6491" t="s">
        <v>18718</v>
      </c>
      <c r="G6491" t="s">
        <v>128</v>
      </c>
      <c r="H6491" t="s">
        <v>46</v>
      </c>
      <c r="I6491" t="s">
        <v>129</v>
      </c>
      <c r="J6491" t="s">
        <v>130</v>
      </c>
      <c r="K6491" t="s">
        <v>131</v>
      </c>
      <c r="L6491" t="s">
        <v>18719</v>
      </c>
      <c r="M6491" t="s">
        <v>18720</v>
      </c>
      <c r="N6491">
        <v>5.9844444440000002</v>
      </c>
      <c r="O6491">
        <v>0</v>
      </c>
      <c r="P6491">
        <v>118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706.164444</v>
      </c>
      <c r="W6491">
        <v>0</v>
      </c>
      <c r="X6491">
        <v>0</v>
      </c>
      <c r="Y6491">
        <v>0</v>
      </c>
      <c r="Z6491">
        <v>0</v>
      </c>
    </row>
    <row r="6492" spans="1:26" x14ac:dyDescent="0.25">
      <c r="A6492">
        <v>2184789</v>
      </c>
      <c r="B6492">
        <v>1</v>
      </c>
      <c r="C6492" t="s">
        <v>76</v>
      </c>
      <c r="D6492" t="s">
        <v>80</v>
      </c>
      <c r="E6492" t="s">
        <v>161</v>
      </c>
      <c r="F6492" t="s">
        <v>18721</v>
      </c>
      <c r="G6492" t="s">
        <v>402</v>
      </c>
      <c r="H6492" t="s">
        <v>46</v>
      </c>
      <c r="I6492" t="s">
        <v>129</v>
      </c>
      <c r="J6492" t="s">
        <v>130</v>
      </c>
      <c r="K6492" t="s">
        <v>131</v>
      </c>
      <c r="L6492" t="s">
        <v>18722</v>
      </c>
      <c r="M6492" t="s">
        <v>18723</v>
      </c>
      <c r="N6492">
        <v>4.6661111110000002</v>
      </c>
      <c r="O6492">
        <v>0</v>
      </c>
      <c r="P6492">
        <v>1230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5739.3166670000001</v>
      </c>
      <c r="W6492">
        <v>0</v>
      </c>
      <c r="X6492">
        <v>0</v>
      </c>
      <c r="Y6492">
        <v>0</v>
      </c>
      <c r="Z6492">
        <v>0</v>
      </c>
    </row>
    <row r="6493" spans="1:26" x14ac:dyDescent="0.25">
      <c r="A6493">
        <v>2184784</v>
      </c>
      <c r="B6493">
        <v>1</v>
      </c>
      <c r="C6493" t="s">
        <v>76</v>
      </c>
      <c r="D6493" t="s">
        <v>79</v>
      </c>
      <c r="E6493" t="s">
        <v>181</v>
      </c>
      <c r="F6493" t="s">
        <v>18724</v>
      </c>
      <c r="G6493" t="s">
        <v>194</v>
      </c>
      <c r="H6493" t="s">
        <v>46</v>
      </c>
      <c r="I6493" t="s">
        <v>129</v>
      </c>
      <c r="J6493" t="s">
        <v>130</v>
      </c>
      <c r="K6493" t="s">
        <v>131</v>
      </c>
      <c r="L6493" t="s">
        <v>18725</v>
      </c>
      <c r="M6493" t="s">
        <v>18726</v>
      </c>
      <c r="N6493">
        <v>1.94</v>
      </c>
      <c r="O6493">
        <v>0</v>
      </c>
      <c r="P6493">
        <v>5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9.6999999999999993</v>
      </c>
      <c r="W6493">
        <v>0</v>
      </c>
      <c r="X6493">
        <v>0</v>
      </c>
      <c r="Y6493">
        <v>0</v>
      </c>
      <c r="Z6493">
        <v>0</v>
      </c>
    </row>
    <row r="6494" spans="1:26" x14ac:dyDescent="0.25">
      <c r="A6494">
        <v>2184781</v>
      </c>
      <c r="B6494">
        <v>1</v>
      </c>
      <c r="C6494" t="s">
        <v>77</v>
      </c>
      <c r="D6494" t="s">
        <v>116</v>
      </c>
      <c r="E6494" t="s">
        <v>126</v>
      </c>
      <c r="F6494" t="s">
        <v>18727</v>
      </c>
      <c r="G6494" t="s">
        <v>128</v>
      </c>
      <c r="H6494" t="s">
        <v>46</v>
      </c>
      <c r="I6494" t="s">
        <v>129</v>
      </c>
      <c r="J6494" t="s">
        <v>130</v>
      </c>
      <c r="K6494" t="s">
        <v>131</v>
      </c>
      <c r="L6494" t="s">
        <v>18728</v>
      </c>
      <c r="M6494" t="s">
        <v>18729</v>
      </c>
      <c r="N6494">
        <v>0.94916666599999999</v>
      </c>
      <c r="O6494">
        <v>0</v>
      </c>
      <c r="P6494">
        <v>32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30.373332999999999</v>
      </c>
      <c r="W6494">
        <v>0</v>
      </c>
      <c r="X6494">
        <v>0</v>
      </c>
      <c r="Y6494">
        <v>0</v>
      </c>
      <c r="Z6494">
        <v>0</v>
      </c>
    </row>
    <row r="6495" spans="1:26" x14ac:dyDescent="0.25">
      <c r="A6495">
        <v>2194863</v>
      </c>
      <c r="B6495">
        <v>1</v>
      </c>
      <c r="C6495" t="s">
        <v>76</v>
      </c>
      <c r="D6495" t="s">
        <v>80</v>
      </c>
      <c r="E6495" t="s">
        <v>161</v>
      </c>
      <c r="F6495" t="s">
        <v>18730</v>
      </c>
      <c r="G6495" t="s">
        <v>632</v>
      </c>
      <c r="H6495" t="s">
        <v>46</v>
      </c>
      <c r="I6495" t="s">
        <v>129</v>
      </c>
      <c r="J6495" t="s">
        <v>130</v>
      </c>
      <c r="K6495" t="s">
        <v>131</v>
      </c>
      <c r="L6495" t="s">
        <v>18731</v>
      </c>
      <c r="M6495" t="s">
        <v>18732</v>
      </c>
      <c r="N6495">
        <v>8.3477777769999992</v>
      </c>
      <c r="O6495">
        <v>1</v>
      </c>
      <c r="P6495">
        <v>368</v>
      </c>
      <c r="Q6495">
        <v>0</v>
      </c>
      <c r="R6495">
        <v>0</v>
      </c>
      <c r="S6495">
        <v>0</v>
      </c>
      <c r="T6495">
        <v>0</v>
      </c>
      <c r="U6495">
        <v>8.3477779999999999</v>
      </c>
      <c r="V6495">
        <v>3071.9822220000001</v>
      </c>
      <c r="W6495">
        <v>0</v>
      </c>
      <c r="X6495">
        <v>0</v>
      </c>
      <c r="Y6495">
        <v>0</v>
      </c>
      <c r="Z6495">
        <v>0</v>
      </c>
    </row>
    <row r="6496" spans="1:26" x14ac:dyDescent="0.25">
      <c r="A6496">
        <v>2184790</v>
      </c>
      <c r="B6496">
        <v>1</v>
      </c>
      <c r="C6496" t="s">
        <v>76</v>
      </c>
      <c r="D6496" t="s">
        <v>80</v>
      </c>
      <c r="E6496" t="s">
        <v>126</v>
      </c>
      <c r="F6496" t="s">
        <v>18733</v>
      </c>
      <c r="G6496" t="s">
        <v>128</v>
      </c>
      <c r="H6496" t="s">
        <v>46</v>
      </c>
      <c r="I6496" t="s">
        <v>129</v>
      </c>
      <c r="J6496" t="s">
        <v>130</v>
      </c>
      <c r="K6496" t="s">
        <v>131</v>
      </c>
      <c r="L6496" t="s">
        <v>18734</v>
      </c>
      <c r="M6496" t="s">
        <v>18735</v>
      </c>
      <c r="N6496">
        <v>5.0547222219999997</v>
      </c>
      <c r="O6496">
        <v>0</v>
      </c>
      <c r="P6496">
        <v>58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293.17388899999997</v>
      </c>
      <c r="W6496">
        <v>0</v>
      </c>
      <c r="X6496">
        <v>0</v>
      </c>
      <c r="Y6496">
        <v>0</v>
      </c>
      <c r="Z6496">
        <v>0</v>
      </c>
    </row>
    <row r="6497" spans="1:26" x14ac:dyDescent="0.25">
      <c r="A6497">
        <v>2184795</v>
      </c>
      <c r="B6497">
        <v>1</v>
      </c>
      <c r="C6497" t="s">
        <v>76</v>
      </c>
      <c r="D6497" t="s">
        <v>95</v>
      </c>
      <c r="E6497" t="s">
        <v>181</v>
      </c>
      <c r="F6497" t="s">
        <v>18736</v>
      </c>
      <c r="G6497" t="s">
        <v>636</v>
      </c>
      <c r="H6497" t="s">
        <v>46</v>
      </c>
      <c r="I6497" t="s">
        <v>129</v>
      </c>
      <c r="J6497" t="s">
        <v>130</v>
      </c>
      <c r="K6497" t="s">
        <v>131</v>
      </c>
      <c r="L6497" t="s">
        <v>18737</v>
      </c>
      <c r="M6497" t="s">
        <v>18738</v>
      </c>
      <c r="N6497">
        <v>2.216388888</v>
      </c>
      <c r="O6497">
        <v>0</v>
      </c>
      <c r="P6497">
        <v>0</v>
      </c>
      <c r="Q6497">
        <v>0</v>
      </c>
      <c r="R6497">
        <v>1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2.2163889999999999</v>
      </c>
      <c r="Y6497">
        <v>0</v>
      </c>
      <c r="Z6497">
        <v>0</v>
      </c>
    </row>
    <row r="6498" spans="1:26" x14ac:dyDescent="0.25">
      <c r="A6498">
        <v>2194833</v>
      </c>
      <c r="B6498">
        <v>1</v>
      </c>
      <c r="C6498" t="s">
        <v>76</v>
      </c>
      <c r="D6498" t="s">
        <v>95</v>
      </c>
      <c r="E6498" t="s">
        <v>186</v>
      </c>
      <c r="F6498" t="s">
        <v>12518</v>
      </c>
      <c r="G6498" t="s">
        <v>136</v>
      </c>
      <c r="H6498" t="s">
        <v>47</v>
      </c>
      <c r="I6498" t="s">
        <v>129</v>
      </c>
      <c r="J6498" t="s">
        <v>130</v>
      </c>
      <c r="K6498" t="s">
        <v>131</v>
      </c>
      <c r="L6498" t="s">
        <v>18739</v>
      </c>
      <c r="M6498" t="s">
        <v>18740</v>
      </c>
      <c r="N6498">
        <v>2.6016666659999999</v>
      </c>
      <c r="O6498">
        <v>0</v>
      </c>
      <c r="P6498">
        <v>0</v>
      </c>
      <c r="Q6498">
        <v>0</v>
      </c>
      <c r="R6498">
        <v>0</v>
      </c>
      <c r="S6498">
        <v>8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20.813333</v>
      </c>
      <c r="Z6498">
        <v>0</v>
      </c>
    </row>
    <row r="6499" spans="1:26" x14ac:dyDescent="0.25">
      <c r="A6499">
        <v>2184801</v>
      </c>
      <c r="B6499">
        <v>1</v>
      </c>
      <c r="C6499" t="s">
        <v>76</v>
      </c>
      <c r="D6499" t="s">
        <v>79</v>
      </c>
      <c r="E6499" t="s">
        <v>143</v>
      </c>
      <c r="F6499" t="s">
        <v>18741</v>
      </c>
      <c r="G6499" t="s">
        <v>136</v>
      </c>
      <c r="H6499" t="s">
        <v>47</v>
      </c>
      <c r="I6499" t="s">
        <v>129</v>
      </c>
      <c r="J6499" t="s">
        <v>130</v>
      </c>
      <c r="K6499" t="s">
        <v>131</v>
      </c>
      <c r="L6499" t="s">
        <v>18742</v>
      </c>
      <c r="M6499" t="s">
        <v>18743</v>
      </c>
      <c r="N6499">
        <v>1.038611111</v>
      </c>
      <c r="O6499">
        <v>2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2.0772219999999999</v>
      </c>
      <c r="V6499">
        <v>0</v>
      </c>
      <c r="W6499">
        <v>0</v>
      </c>
      <c r="X6499">
        <v>0</v>
      </c>
      <c r="Y6499">
        <v>0</v>
      </c>
      <c r="Z6499">
        <v>0</v>
      </c>
    </row>
    <row r="6500" spans="1:26" x14ac:dyDescent="0.25">
      <c r="A6500">
        <v>2184794</v>
      </c>
      <c r="B6500">
        <v>1</v>
      </c>
      <c r="C6500" t="s">
        <v>76</v>
      </c>
      <c r="D6500" t="s">
        <v>78</v>
      </c>
      <c r="E6500" t="s">
        <v>181</v>
      </c>
      <c r="F6500" t="s">
        <v>18744</v>
      </c>
      <c r="G6500" t="s">
        <v>194</v>
      </c>
      <c r="H6500" t="s">
        <v>46</v>
      </c>
      <c r="I6500" t="s">
        <v>129</v>
      </c>
      <c r="J6500" t="s">
        <v>130</v>
      </c>
      <c r="K6500" t="s">
        <v>131</v>
      </c>
      <c r="L6500" t="s">
        <v>18745</v>
      </c>
      <c r="M6500" t="s">
        <v>18746</v>
      </c>
      <c r="N6500">
        <v>2.071111111</v>
      </c>
      <c r="O6500">
        <v>0</v>
      </c>
      <c r="P6500">
        <v>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2.0711110000000001</v>
      </c>
      <c r="W6500">
        <v>0</v>
      </c>
      <c r="X6500">
        <v>0</v>
      </c>
      <c r="Y6500">
        <v>0</v>
      </c>
      <c r="Z6500">
        <v>0</v>
      </c>
    </row>
    <row r="6501" spans="1:26" x14ac:dyDescent="0.25">
      <c r="A6501">
        <v>2184793</v>
      </c>
      <c r="B6501">
        <v>1</v>
      </c>
      <c r="C6501" t="s">
        <v>76</v>
      </c>
      <c r="D6501" t="s">
        <v>95</v>
      </c>
      <c r="E6501" t="s">
        <v>181</v>
      </c>
      <c r="F6501" t="s">
        <v>18747</v>
      </c>
      <c r="G6501" t="s">
        <v>194</v>
      </c>
      <c r="H6501" t="s">
        <v>46</v>
      </c>
      <c r="I6501" t="s">
        <v>129</v>
      </c>
      <c r="J6501" t="s">
        <v>130</v>
      </c>
      <c r="K6501" t="s">
        <v>131</v>
      </c>
      <c r="L6501" t="s">
        <v>18748</v>
      </c>
      <c r="M6501" t="s">
        <v>18749</v>
      </c>
      <c r="N6501">
        <v>0.97388888799999995</v>
      </c>
      <c r="O6501">
        <v>0</v>
      </c>
      <c r="P6501">
        <v>0</v>
      </c>
      <c r="Q6501">
        <v>0</v>
      </c>
      <c r="R6501">
        <v>2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1.947778</v>
      </c>
      <c r="Y6501">
        <v>0</v>
      </c>
      <c r="Z6501">
        <v>0</v>
      </c>
    </row>
    <row r="6502" spans="1:26" x14ac:dyDescent="0.25">
      <c r="A6502">
        <v>2184799</v>
      </c>
      <c r="B6502">
        <v>1</v>
      </c>
      <c r="C6502" t="s">
        <v>76</v>
      </c>
      <c r="D6502" t="s">
        <v>92</v>
      </c>
      <c r="E6502" t="s">
        <v>143</v>
      </c>
      <c r="F6502" t="s">
        <v>18750</v>
      </c>
      <c r="G6502" t="s">
        <v>425</v>
      </c>
      <c r="H6502" t="s">
        <v>47</v>
      </c>
      <c r="I6502" t="s">
        <v>129</v>
      </c>
      <c r="J6502" t="s">
        <v>130</v>
      </c>
      <c r="K6502" t="s">
        <v>131</v>
      </c>
      <c r="L6502" t="s">
        <v>18751</v>
      </c>
      <c r="M6502" t="s">
        <v>18752</v>
      </c>
      <c r="N6502">
        <v>4.2166666660000001</v>
      </c>
      <c r="O6502">
        <v>0</v>
      </c>
      <c r="P6502">
        <v>0</v>
      </c>
      <c r="Q6502">
        <v>1</v>
      </c>
      <c r="R6502">
        <v>33</v>
      </c>
      <c r="S6502">
        <v>0</v>
      </c>
      <c r="T6502">
        <v>0</v>
      </c>
      <c r="U6502">
        <v>0</v>
      </c>
      <c r="V6502">
        <v>0</v>
      </c>
      <c r="W6502">
        <v>4.2166670000000002</v>
      </c>
      <c r="X6502">
        <v>139.15</v>
      </c>
      <c r="Y6502">
        <v>0</v>
      </c>
      <c r="Z6502">
        <v>0</v>
      </c>
    </row>
    <row r="6503" spans="1:26" x14ac:dyDescent="0.25">
      <c r="A6503">
        <v>2184802</v>
      </c>
      <c r="B6503">
        <v>1</v>
      </c>
      <c r="C6503" t="s">
        <v>76</v>
      </c>
      <c r="D6503" t="s">
        <v>78</v>
      </c>
      <c r="E6503" t="s">
        <v>718</v>
      </c>
      <c r="F6503" t="s">
        <v>18753</v>
      </c>
      <c r="G6503" t="s">
        <v>726</v>
      </c>
      <c r="H6503" t="s">
        <v>46</v>
      </c>
      <c r="I6503" t="s">
        <v>129</v>
      </c>
      <c r="J6503" t="s">
        <v>130</v>
      </c>
      <c r="K6503" t="s">
        <v>131</v>
      </c>
      <c r="L6503" t="s">
        <v>18754</v>
      </c>
      <c r="M6503" t="s">
        <v>18755</v>
      </c>
      <c r="N6503">
        <v>7.6875</v>
      </c>
      <c r="O6503">
        <v>0</v>
      </c>
      <c r="P6503">
        <v>19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146.0625</v>
      </c>
      <c r="W6503">
        <v>0</v>
      </c>
      <c r="X6503">
        <v>0</v>
      </c>
      <c r="Y6503">
        <v>0</v>
      </c>
      <c r="Z6503">
        <v>0</v>
      </c>
    </row>
    <row r="6504" spans="1:26" x14ac:dyDescent="0.25">
      <c r="A6504">
        <v>2194834</v>
      </c>
      <c r="B6504">
        <v>1</v>
      </c>
      <c r="C6504" t="s">
        <v>76</v>
      </c>
      <c r="D6504" t="s">
        <v>97</v>
      </c>
      <c r="E6504" t="s">
        <v>126</v>
      </c>
      <c r="F6504" t="s">
        <v>18756</v>
      </c>
      <c r="G6504" t="s">
        <v>152</v>
      </c>
      <c r="H6504" t="s">
        <v>46</v>
      </c>
      <c r="I6504" t="s">
        <v>129</v>
      </c>
      <c r="J6504" t="s">
        <v>130</v>
      </c>
      <c r="K6504" t="s">
        <v>131</v>
      </c>
      <c r="L6504" t="s">
        <v>18757</v>
      </c>
      <c r="M6504" t="s">
        <v>18758</v>
      </c>
      <c r="N6504">
        <v>4.4552777770000001</v>
      </c>
      <c r="O6504">
        <v>0</v>
      </c>
      <c r="P6504">
        <v>19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84.650278</v>
      </c>
      <c r="W6504">
        <v>0</v>
      </c>
      <c r="X6504">
        <v>0</v>
      </c>
      <c r="Y6504">
        <v>0</v>
      </c>
      <c r="Z6504">
        <v>0</v>
      </c>
    </row>
    <row r="6505" spans="1:26" x14ac:dyDescent="0.25">
      <c r="A6505">
        <v>2184804</v>
      </c>
      <c r="B6505">
        <v>1</v>
      </c>
      <c r="C6505" t="s">
        <v>76</v>
      </c>
      <c r="D6505" t="s">
        <v>81</v>
      </c>
      <c r="E6505" t="s">
        <v>181</v>
      </c>
      <c r="F6505" t="s">
        <v>18759</v>
      </c>
      <c r="G6505" t="s">
        <v>287</v>
      </c>
      <c r="H6505" t="s">
        <v>46</v>
      </c>
      <c r="I6505" t="s">
        <v>129</v>
      </c>
      <c r="J6505" t="s">
        <v>130</v>
      </c>
      <c r="K6505" t="s">
        <v>131</v>
      </c>
      <c r="L6505" t="s">
        <v>18760</v>
      </c>
      <c r="M6505" t="s">
        <v>18761</v>
      </c>
      <c r="N6505">
        <v>3.8091666659999999</v>
      </c>
      <c r="O6505">
        <v>0</v>
      </c>
      <c r="P6505">
        <v>9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34.282499999999999</v>
      </c>
      <c r="W6505">
        <v>0</v>
      </c>
      <c r="X6505">
        <v>0</v>
      </c>
      <c r="Y6505">
        <v>0</v>
      </c>
      <c r="Z6505">
        <v>0</v>
      </c>
    </row>
    <row r="6506" spans="1:26" x14ac:dyDescent="0.25">
      <c r="A6506">
        <v>2184817</v>
      </c>
      <c r="B6506">
        <v>1</v>
      </c>
      <c r="C6506" t="s">
        <v>76</v>
      </c>
      <c r="D6506" t="s">
        <v>81</v>
      </c>
      <c r="E6506" t="s">
        <v>126</v>
      </c>
      <c r="F6506" t="s">
        <v>18762</v>
      </c>
      <c r="G6506" t="s">
        <v>128</v>
      </c>
      <c r="H6506" t="s">
        <v>46</v>
      </c>
      <c r="I6506" t="s">
        <v>129</v>
      </c>
      <c r="J6506" t="s">
        <v>130</v>
      </c>
      <c r="K6506" t="s">
        <v>131</v>
      </c>
      <c r="L6506" t="s">
        <v>18763</v>
      </c>
      <c r="M6506" t="s">
        <v>18764</v>
      </c>
      <c r="N6506">
        <v>2.8005555549999999</v>
      </c>
      <c r="O6506">
        <v>0</v>
      </c>
      <c r="P6506">
        <v>220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616.12222199999997</v>
      </c>
      <c r="W6506">
        <v>0</v>
      </c>
      <c r="X6506">
        <v>0</v>
      </c>
      <c r="Y6506">
        <v>0</v>
      </c>
      <c r="Z6506">
        <v>0</v>
      </c>
    </row>
    <row r="6507" spans="1:26" x14ac:dyDescent="0.25">
      <c r="A6507">
        <v>2184816</v>
      </c>
      <c r="B6507">
        <v>1</v>
      </c>
      <c r="C6507" t="s">
        <v>76</v>
      </c>
      <c r="D6507" t="s">
        <v>101</v>
      </c>
      <c r="E6507" t="s">
        <v>126</v>
      </c>
      <c r="F6507" t="s">
        <v>18765</v>
      </c>
      <c r="G6507" t="s">
        <v>140</v>
      </c>
      <c r="H6507" t="s">
        <v>46</v>
      </c>
      <c r="I6507" t="s">
        <v>129</v>
      </c>
      <c r="J6507" t="s">
        <v>130</v>
      </c>
      <c r="K6507" t="s">
        <v>131</v>
      </c>
      <c r="L6507" t="s">
        <v>18766</v>
      </c>
      <c r="M6507" t="s">
        <v>18767</v>
      </c>
      <c r="N6507">
        <v>2.3358333330000001</v>
      </c>
      <c r="O6507">
        <v>0</v>
      </c>
      <c r="P6507">
        <v>41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95.769166999999996</v>
      </c>
      <c r="W6507">
        <v>0</v>
      </c>
      <c r="X6507">
        <v>0</v>
      </c>
      <c r="Y6507">
        <v>0</v>
      </c>
      <c r="Z6507">
        <v>0</v>
      </c>
    </row>
    <row r="6508" spans="1:26" x14ac:dyDescent="0.25">
      <c r="A6508">
        <v>2184819</v>
      </c>
      <c r="B6508">
        <v>1</v>
      </c>
      <c r="C6508" t="s">
        <v>76</v>
      </c>
      <c r="D6508" t="s">
        <v>100</v>
      </c>
      <c r="E6508" t="s">
        <v>161</v>
      </c>
      <c r="F6508" t="s">
        <v>10361</v>
      </c>
      <c r="G6508" t="s">
        <v>402</v>
      </c>
      <c r="H6508" t="s">
        <v>46</v>
      </c>
      <c r="I6508" t="s">
        <v>129</v>
      </c>
      <c r="J6508" t="s">
        <v>130</v>
      </c>
      <c r="K6508" t="s">
        <v>131</v>
      </c>
      <c r="L6508" t="s">
        <v>18768</v>
      </c>
      <c r="M6508" t="s">
        <v>18769</v>
      </c>
      <c r="N6508">
        <v>2.0008333330000001</v>
      </c>
      <c r="O6508">
        <v>0</v>
      </c>
      <c r="P6508">
        <v>35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70.029167000000001</v>
      </c>
      <c r="W6508">
        <v>0</v>
      </c>
      <c r="X6508">
        <v>0</v>
      </c>
      <c r="Y6508">
        <v>0</v>
      </c>
      <c r="Z6508">
        <v>0</v>
      </c>
    </row>
    <row r="6509" spans="1:26" x14ac:dyDescent="0.25">
      <c r="A6509">
        <v>2184807</v>
      </c>
      <c r="B6509">
        <v>1</v>
      </c>
      <c r="C6509" t="s">
        <v>76</v>
      </c>
      <c r="D6509" t="s">
        <v>106</v>
      </c>
      <c r="E6509" t="s">
        <v>181</v>
      </c>
      <c r="F6509" t="s">
        <v>18770</v>
      </c>
      <c r="G6509" t="s">
        <v>194</v>
      </c>
      <c r="H6509" t="s">
        <v>46</v>
      </c>
      <c r="I6509" t="s">
        <v>129</v>
      </c>
      <c r="J6509" t="s">
        <v>130</v>
      </c>
      <c r="K6509" t="s">
        <v>131</v>
      </c>
      <c r="L6509" t="s">
        <v>18771</v>
      </c>
      <c r="M6509" t="s">
        <v>18772</v>
      </c>
      <c r="N6509">
        <v>2.9108333329999998</v>
      </c>
      <c r="O6509">
        <v>0</v>
      </c>
      <c r="P6509">
        <v>1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2.9108329999999998</v>
      </c>
      <c r="W6509">
        <v>0</v>
      </c>
      <c r="X6509">
        <v>0</v>
      </c>
      <c r="Y6509">
        <v>0</v>
      </c>
      <c r="Z6509">
        <v>0</v>
      </c>
    </row>
    <row r="6510" spans="1:26" x14ac:dyDescent="0.25">
      <c r="A6510">
        <v>2184812</v>
      </c>
      <c r="B6510">
        <v>1</v>
      </c>
      <c r="C6510" t="s">
        <v>76</v>
      </c>
      <c r="D6510" t="s">
        <v>93</v>
      </c>
      <c r="E6510" t="s">
        <v>126</v>
      </c>
      <c r="F6510" t="s">
        <v>18773</v>
      </c>
      <c r="G6510" t="s">
        <v>128</v>
      </c>
      <c r="H6510" t="s">
        <v>46</v>
      </c>
      <c r="I6510" t="s">
        <v>129</v>
      </c>
      <c r="J6510" t="s">
        <v>130</v>
      </c>
      <c r="K6510" t="s">
        <v>131</v>
      </c>
      <c r="L6510" t="s">
        <v>18774</v>
      </c>
      <c r="M6510" t="s">
        <v>18775</v>
      </c>
      <c r="N6510">
        <v>1.7966666659999999</v>
      </c>
      <c r="O6510">
        <v>0</v>
      </c>
      <c r="P6510">
        <v>36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64.680000000000007</v>
      </c>
      <c r="W6510">
        <v>0</v>
      </c>
      <c r="X6510">
        <v>0</v>
      </c>
      <c r="Y6510">
        <v>0</v>
      </c>
      <c r="Z6510">
        <v>0</v>
      </c>
    </row>
    <row r="6511" spans="1:26" x14ac:dyDescent="0.25">
      <c r="A6511">
        <v>2184818</v>
      </c>
      <c r="B6511">
        <v>1</v>
      </c>
      <c r="C6511" t="s">
        <v>76</v>
      </c>
      <c r="D6511" t="s">
        <v>91</v>
      </c>
      <c r="E6511" t="s">
        <v>813</v>
      </c>
      <c r="F6511" t="s">
        <v>18677</v>
      </c>
      <c r="G6511" t="s">
        <v>136</v>
      </c>
      <c r="H6511" t="s">
        <v>47</v>
      </c>
      <c r="I6511" t="s">
        <v>129</v>
      </c>
      <c r="J6511" t="s">
        <v>130</v>
      </c>
      <c r="K6511" t="s">
        <v>131</v>
      </c>
      <c r="L6511" t="s">
        <v>18776</v>
      </c>
      <c r="M6511" t="s">
        <v>18777</v>
      </c>
      <c r="N6511">
        <v>0.42611111099999999</v>
      </c>
      <c r="O6511">
        <v>40</v>
      </c>
      <c r="P6511">
        <v>529</v>
      </c>
      <c r="Q6511">
        <v>0</v>
      </c>
      <c r="R6511">
        <v>0</v>
      </c>
      <c r="S6511">
        <v>0</v>
      </c>
      <c r="T6511">
        <v>0</v>
      </c>
      <c r="U6511">
        <v>17.044443999999999</v>
      </c>
      <c r="V6511">
        <v>225.412778</v>
      </c>
      <c r="W6511">
        <v>0</v>
      </c>
      <c r="X6511">
        <v>0</v>
      </c>
      <c r="Y6511">
        <v>0</v>
      </c>
      <c r="Z6511">
        <v>0</v>
      </c>
    </row>
    <row r="6512" spans="1:26" x14ac:dyDescent="0.25">
      <c r="A6512">
        <v>2184810</v>
      </c>
      <c r="B6512">
        <v>1</v>
      </c>
      <c r="C6512" t="s">
        <v>76</v>
      </c>
      <c r="D6512" t="s">
        <v>79</v>
      </c>
      <c r="E6512" t="s">
        <v>143</v>
      </c>
      <c r="F6512" t="s">
        <v>13263</v>
      </c>
      <c r="G6512" t="s">
        <v>136</v>
      </c>
      <c r="H6512" t="s">
        <v>47</v>
      </c>
      <c r="I6512" t="s">
        <v>129</v>
      </c>
      <c r="J6512" t="s">
        <v>130</v>
      </c>
      <c r="K6512" t="s">
        <v>131</v>
      </c>
      <c r="L6512" t="s">
        <v>18778</v>
      </c>
      <c r="M6512" t="s">
        <v>18779</v>
      </c>
      <c r="N6512">
        <v>0.62555555500000004</v>
      </c>
      <c r="O6512">
        <v>42</v>
      </c>
      <c r="P6512">
        <v>4493</v>
      </c>
      <c r="Q6512">
        <v>0</v>
      </c>
      <c r="R6512">
        <v>0</v>
      </c>
      <c r="S6512">
        <v>0</v>
      </c>
      <c r="T6512">
        <v>0</v>
      </c>
      <c r="U6512">
        <v>26.273333000000001</v>
      </c>
      <c r="V6512">
        <v>2810.6211090000002</v>
      </c>
      <c r="W6512">
        <v>0</v>
      </c>
      <c r="X6512">
        <v>0</v>
      </c>
      <c r="Y6512">
        <v>0</v>
      </c>
      <c r="Z6512">
        <v>0</v>
      </c>
    </row>
    <row r="6513" spans="1:26" x14ac:dyDescent="0.25">
      <c r="A6513">
        <v>2184821</v>
      </c>
      <c r="B6513">
        <v>1</v>
      </c>
      <c r="C6513" t="s">
        <v>76</v>
      </c>
      <c r="D6513" t="s">
        <v>88</v>
      </c>
      <c r="E6513" t="s">
        <v>143</v>
      </c>
      <c r="F6513" t="s">
        <v>18780</v>
      </c>
      <c r="G6513" t="s">
        <v>1496</v>
      </c>
      <c r="H6513" t="s">
        <v>47</v>
      </c>
      <c r="I6513" t="s">
        <v>129</v>
      </c>
      <c r="J6513" t="s">
        <v>130</v>
      </c>
      <c r="K6513" t="s">
        <v>131</v>
      </c>
      <c r="L6513" t="s">
        <v>18781</v>
      </c>
      <c r="M6513" t="s">
        <v>18782</v>
      </c>
      <c r="N6513">
        <v>4.233055555</v>
      </c>
      <c r="O6513">
        <v>1</v>
      </c>
      <c r="P6513">
        <v>74</v>
      </c>
      <c r="Q6513">
        <v>0</v>
      </c>
      <c r="R6513">
        <v>0</v>
      </c>
      <c r="S6513">
        <v>0</v>
      </c>
      <c r="T6513">
        <v>0</v>
      </c>
      <c r="U6513">
        <v>4.2330560000000004</v>
      </c>
      <c r="V6513">
        <v>313.24611099999998</v>
      </c>
      <c r="W6513">
        <v>0</v>
      </c>
      <c r="X6513">
        <v>0</v>
      </c>
      <c r="Y6513">
        <v>0</v>
      </c>
      <c r="Z6513">
        <v>0</v>
      </c>
    </row>
    <row r="6514" spans="1:26" x14ac:dyDescent="0.25">
      <c r="A6514">
        <v>2194852</v>
      </c>
      <c r="B6514">
        <v>1</v>
      </c>
      <c r="C6514" t="s">
        <v>76</v>
      </c>
      <c r="D6514" t="s">
        <v>107</v>
      </c>
      <c r="E6514" t="s">
        <v>126</v>
      </c>
      <c r="F6514" t="s">
        <v>17103</v>
      </c>
      <c r="G6514" t="s">
        <v>128</v>
      </c>
      <c r="H6514" t="s">
        <v>46</v>
      </c>
      <c r="I6514" t="s">
        <v>129</v>
      </c>
      <c r="J6514" t="s">
        <v>130</v>
      </c>
      <c r="K6514" t="s">
        <v>131</v>
      </c>
      <c r="L6514" t="s">
        <v>18783</v>
      </c>
      <c r="M6514" t="s">
        <v>18784</v>
      </c>
      <c r="N6514">
        <v>2.6625000000000001</v>
      </c>
      <c r="O6514">
        <v>0</v>
      </c>
      <c r="P6514">
        <v>23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61.237499999999997</v>
      </c>
      <c r="W6514">
        <v>0</v>
      </c>
      <c r="X6514">
        <v>0</v>
      </c>
      <c r="Y6514">
        <v>0</v>
      </c>
      <c r="Z6514">
        <v>0</v>
      </c>
    </row>
    <row r="6515" spans="1:26" x14ac:dyDescent="0.25">
      <c r="A6515">
        <v>2184814</v>
      </c>
      <c r="B6515">
        <v>1</v>
      </c>
      <c r="C6515" t="s">
        <v>76</v>
      </c>
      <c r="D6515" t="s">
        <v>99</v>
      </c>
      <c r="E6515" t="s">
        <v>813</v>
      </c>
      <c r="F6515" t="s">
        <v>18785</v>
      </c>
      <c r="G6515" t="s">
        <v>136</v>
      </c>
      <c r="H6515" t="s">
        <v>47</v>
      </c>
      <c r="I6515" t="s">
        <v>129</v>
      </c>
      <c r="J6515" t="s">
        <v>130</v>
      </c>
      <c r="K6515" t="s">
        <v>131</v>
      </c>
      <c r="L6515" t="s">
        <v>18786</v>
      </c>
      <c r="M6515" t="s">
        <v>18787</v>
      </c>
      <c r="N6515">
        <v>9.6944444000000005E-2</v>
      </c>
      <c r="O6515">
        <v>32</v>
      </c>
      <c r="P6515">
        <v>584</v>
      </c>
      <c r="Q6515">
        <v>0</v>
      </c>
      <c r="R6515">
        <v>0</v>
      </c>
      <c r="S6515">
        <v>0</v>
      </c>
      <c r="T6515">
        <v>0</v>
      </c>
      <c r="U6515">
        <v>3.1022219999999998</v>
      </c>
      <c r="V6515">
        <v>56.615555000000001</v>
      </c>
      <c r="W6515">
        <v>0</v>
      </c>
      <c r="X6515">
        <v>0</v>
      </c>
      <c r="Y6515">
        <v>0</v>
      </c>
      <c r="Z6515">
        <v>0</v>
      </c>
    </row>
    <row r="6516" spans="1:26" x14ac:dyDescent="0.25">
      <c r="A6516">
        <v>2194924</v>
      </c>
      <c r="B6516">
        <v>1</v>
      </c>
      <c r="C6516" t="s">
        <v>76</v>
      </c>
      <c r="D6516" t="s">
        <v>92</v>
      </c>
      <c r="E6516" t="s">
        <v>126</v>
      </c>
      <c r="F6516" t="s">
        <v>18523</v>
      </c>
      <c r="G6516" t="s">
        <v>128</v>
      </c>
      <c r="H6516" t="s">
        <v>46</v>
      </c>
      <c r="I6516" t="s">
        <v>129</v>
      </c>
      <c r="J6516" t="s">
        <v>130</v>
      </c>
      <c r="K6516" t="s">
        <v>131</v>
      </c>
      <c r="L6516" t="s">
        <v>18788</v>
      </c>
      <c r="M6516" t="s">
        <v>18789</v>
      </c>
      <c r="N6516">
        <v>4.3266666660000004</v>
      </c>
      <c r="O6516">
        <v>0</v>
      </c>
      <c r="P6516">
        <v>0</v>
      </c>
      <c r="Q6516">
        <v>0</v>
      </c>
      <c r="R6516">
        <v>151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653.32666700000004</v>
      </c>
      <c r="Y6516">
        <v>0</v>
      </c>
      <c r="Z6516">
        <v>0</v>
      </c>
    </row>
    <row r="6517" spans="1:26" x14ac:dyDescent="0.25">
      <c r="A6517">
        <v>2184832</v>
      </c>
      <c r="B6517">
        <v>1</v>
      </c>
      <c r="C6517" t="s">
        <v>76</v>
      </c>
      <c r="D6517" t="s">
        <v>104</v>
      </c>
      <c r="E6517" t="s">
        <v>126</v>
      </c>
      <c r="F6517" t="s">
        <v>18790</v>
      </c>
      <c r="G6517" t="s">
        <v>259</v>
      </c>
      <c r="H6517" t="s">
        <v>46</v>
      </c>
      <c r="I6517" t="s">
        <v>129</v>
      </c>
      <c r="J6517" t="s">
        <v>130</v>
      </c>
      <c r="K6517" t="s">
        <v>131</v>
      </c>
      <c r="L6517" t="s">
        <v>18791</v>
      </c>
      <c r="M6517" t="s">
        <v>18792</v>
      </c>
      <c r="N6517">
        <v>1.2041666660000001</v>
      </c>
      <c r="O6517">
        <v>0</v>
      </c>
      <c r="P6517">
        <v>0</v>
      </c>
      <c r="Q6517">
        <v>0</v>
      </c>
      <c r="R6517">
        <v>38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45.758333</v>
      </c>
      <c r="Y6517">
        <v>0</v>
      </c>
      <c r="Z6517">
        <v>0</v>
      </c>
    </row>
    <row r="6518" spans="1:26" x14ac:dyDescent="0.25">
      <c r="A6518">
        <v>2184824</v>
      </c>
      <c r="B6518">
        <v>1</v>
      </c>
      <c r="C6518" t="s">
        <v>77</v>
      </c>
      <c r="D6518" t="s">
        <v>108</v>
      </c>
      <c r="E6518" t="s">
        <v>186</v>
      </c>
      <c r="F6518" t="s">
        <v>18793</v>
      </c>
      <c r="G6518" t="s">
        <v>136</v>
      </c>
      <c r="H6518" t="s">
        <v>47</v>
      </c>
      <c r="I6518" t="s">
        <v>129</v>
      </c>
      <c r="J6518" t="s">
        <v>130</v>
      </c>
      <c r="K6518" t="s">
        <v>131</v>
      </c>
      <c r="L6518" t="s">
        <v>18794</v>
      </c>
      <c r="M6518" t="s">
        <v>18795</v>
      </c>
      <c r="N6518">
        <v>0.18055555500000001</v>
      </c>
      <c r="O6518">
        <v>129</v>
      </c>
      <c r="P6518">
        <v>1874</v>
      </c>
      <c r="Q6518">
        <v>0</v>
      </c>
      <c r="R6518">
        <v>0</v>
      </c>
      <c r="S6518">
        <v>130</v>
      </c>
      <c r="T6518">
        <v>3930</v>
      </c>
      <c r="U6518">
        <v>23.291667</v>
      </c>
      <c r="V6518">
        <v>338.36111</v>
      </c>
      <c r="W6518">
        <v>0</v>
      </c>
      <c r="X6518">
        <v>0</v>
      </c>
      <c r="Y6518">
        <v>23.472221999999999</v>
      </c>
      <c r="Z6518">
        <v>709.58333100000004</v>
      </c>
    </row>
    <row r="6519" spans="1:26" x14ac:dyDescent="0.25">
      <c r="A6519">
        <v>2194835</v>
      </c>
      <c r="B6519">
        <v>1</v>
      </c>
      <c r="C6519" t="s">
        <v>76</v>
      </c>
      <c r="D6519" t="s">
        <v>78</v>
      </c>
      <c r="E6519" t="s">
        <v>181</v>
      </c>
      <c r="F6519" t="s">
        <v>18796</v>
      </c>
      <c r="G6519" t="s">
        <v>194</v>
      </c>
      <c r="H6519" t="s">
        <v>46</v>
      </c>
      <c r="I6519" t="s">
        <v>129</v>
      </c>
      <c r="J6519" t="s">
        <v>130</v>
      </c>
      <c r="K6519" t="s">
        <v>131</v>
      </c>
      <c r="L6519" t="s">
        <v>18797</v>
      </c>
      <c r="M6519" t="s">
        <v>18798</v>
      </c>
      <c r="N6519">
        <v>2.511111111</v>
      </c>
      <c r="O6519">
        <v>0</v>
      </c>
      <c r="P6519">
        <v>1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2.5111110000000001</v>
      </c>
      <c r="W6519">
        <v>0</v>
      </c>
      <c r="X6519">
        <v>0</v>
      </c>
      <c r="Y6519">
        <v>0</v>
      </c>
      <c r="Z6519">
        <v>0</v>
      </c>
    </row>
    <row r="6520" spans="1:26" x14ac:dyDescent="0.25">
      <c r="A6520">
        <v>2184827</v>
      </c>
      <c r="B6520">
        <v>1</v>
      </c>
      <c r="C6520" t="s">
        <v>76</v>
      </c>
      <c r="D6520" t="s">
        <v>104</v>
      </c>
      <c r="E6520" t="s">
        <v>134</v>
      </c>
      <c r="F6520" t="s">
        <v>18625</v>
      </c>
      <c r="G6520" t="s">
        <v>136</v>
      </c>
      <c r="H6520" t="s">
        <v>47</v>
      </c>
      <c r="I6520" t="s">
        <v>283</v>
      </c>
      <c r="J6520" t="s">
        <v>130</v>
      </c>
      <c r="K6520" t="s">
        <v>131</v>
      </c>
      <c r="L6520" t="s">
        <v>18799</v>
      </c>
      <c r="M6520" t="s">
        <v>18800</v>
      </c>
      <c r="N6520">
        <v>5.5555550000000002E-3</v>
      </c>
      <c r="O6520">
        <v>0</v>
      </c>
      <c r="P6520">
        <v>4</v>
      </c>
      <c r="Q6520">
        <v>10</v>
      </c>
      <c r="R6520">
        <v>585</v>
      </c>
      <c r="S6520">
        <v>121</v>
      </c>
      <c r="T6520">
        <v>4341</v>
      </c>
      <c r="U6520">
        <v>0</v>
      </c>
      <c r="V6520">
        <v>2.2221999999999999E-2</v>
      </c>
      <c r="W6520">
        <v>5.5556000000000001E-2</v>
      </c>
      <c r="X6520">
        <v>3.25</v>
      </c>
      <c r="Y6520">
        <v>0.67222199999999999</v>
      </c>
      <c r="Z6520">
        <v>24.116664</v>
      </c>
    </row>
    <row r="6521" spans="1:26" x14ac:dyDescent="0.25">
      <c r="A6521">
        <v>2194876</v>
      </c>
      <c r="B6521">
        <v>1</v>
      </c>
      <c r="C6521" t="s">
        <v>76</v>
      </c>
      <c r="D6521" t="s">
        <v>104</v>
      </c>
      <c r="E6521" t="s">
        <v>143</v>
      </c>
      <c r="F6521" t="s">
        <v>18801</v>
      </c>
      <c r="G6521" t="s">
        <v>279</v>
      </c>
      <c r="H6521" t="s">
        <v>47</v>
      </c>
      <c r="I6521" t="s">
        <v>129</v>
      </c>
      <c r="J6521" t="s">
        <v>130</v>
      </c>
      <c r="K6521" t="s">
        <v>131</v>
      </c>
      <c r="L6521" t="s">
        <v>18802</v>
      </c>
      <c r="M6521" t="s">
        <v>18803</v>
      </c>
      <c r="N6521">
        <v>2.5788888879999998</v>
      </c>
      <c r="O6521">
        <v>0</v>
      </c>
      <c r="P6521">
        <v>0</v>
      </c>
      <c r="Q6521">
        <v>0</v>
      </c>
      <c r="R6521">
        <v>0</v>
      </c>
      <c r="S6521">
        <v>1</v>
      </c>
      <c r="T6521">
        <v>43</v>
      </c>
      <c r="U6521">
        <v>0</v>
      </c>
      <c r="V6521">
        <v>0</v>
      </c>
      <c r="W6521">
        <v>0</v>
      </c>
      <c r="X6521">
        <v>0</v>
      </c>
      <c r="Y6521">
        <v>2.5788890000000002</v>
      </c>
      <c r="Z6521">
        <v>110.892222</v>
      </c>
    </row>
    <row r="6522" spans="1:26" x14ac:dyDescent="0.25">
      <c r="A6522">
        <v>2194842</v>
      </c>
      <c r="B6522">
        <v>1</v>
      </c>
      <c r="C6522" t="s">
        <v>76</v>
      </c>
      <c r="D6522" t="s">
        <v>86</v>
      </c>
      <c r="E6522" t="s">
        <v>181</v>
      </c>
      <c r="F6522" t="s">
        <v>18804</v>
      </c>
      <c r="G6522" t="s">
        <v>194</v>
      </c>
      <c r="H6522" t="s">
        <v>46</v>
      </c>
      <c r="I6522" t="s">
        <v>129</v>
      </c>
      <c r="J6522" t="s">
        <v>130</v>
      </c>
      <c r="K6522" t="s">
        <v>131</v>
      </c>
      <c r="L6522" t="s">
        <v>18805</v>
      </c>
      <c r="M6522" t="s">
        <v>18806</v>
      </c>
      <c r="N6522">
        <v>3.3863888879999999</v>
      </c>
      <c r="O6522">
        <v>0</v>
      </c>
      <c r="P6522">
        <v>3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10.159167</v>
      </c>
      <c r="W6522">
        <v>0</v>
      </c>
      <c r="X6522">
        <v>0</v>
      </c>
      <c r="Y6522">
        <v>0</v>
      </c>
      <c r="Z6522">
        <v>0</v>
      </c>
    </row>
    <row r="6523" spans="1:26" x14ac:dyDescent="0.25">
      <c r="A6523">
        <v>2194860</v>
      </c>
      <c r="B6523">
        <v>1</v>
      </c>
      <c r="C6523" t="s">
        <v>76</v>
      </c>
      <c r="D6523" t="s">
        <v>80</v>
      </c>
      <c r="E6523" t="s">
        <v>126</v>
      </c>
      <c r="F6523" t="s">
        <v>18807</v>
      </c>
      <c r="G6523" t="s">
        <v>128</v>
      </c>
      <c r="H6523" t="s">
        <v>46</v>
      </c>
      <c r="I6523" t="s">
        <v>129</v>
      </c>
      <c r="J6523" t="s">
        <v>130</v>
      </c>
      <c r="K6523" t="s">
        <v>131</v>
      </c>
      <c r="L6523" t="s">
        <v>18808</v>
      </c>
      <c r="M6523" t="s">
        <v>18809</v>
      </c>
      <c r="N6523">
        <v>4.3516666659999999</v>
      </c>
      <c r="O6523">
        <v>0</v>
      </c>
      <c r="P6523">
        <v>244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1061.8066670000001</v>
      </c>
      <c r="W6523">
        <v>0</v>
      </c>
      <c r="X6523">
        <v>0</v>
      </c>
      <c r="Y6523">
        <v>0</v>
      </c>
      <c r="Z6523">
        <v>0</v>
      </c>
    </row>
    <row r="6524" spans="1:26" x14ac:dyDescent="0.25">
      <c r="A6524">
        <v>2194841</v>
      </c>
      <c r="B6524">
        <v>1</v>
      </c>
      <c r="C6524" t="s">
        <v>76</v>
      </c>
      <c r="D6524" t="s">
        <v>106</v>
      </c>
      <c r="E6524" t="s">
        <v>161</v>
      </c>
      <c r="F6524" t="s">
        <v>18810</v>
      </c>
      <c r="G6524" t="s">
        <v>128</v>
      </c>
      <c r="H6524" t="s">
        <v>46</v>
      </c>
      <c r="I6524" t="s">
        <v>129</v>
      </c>
      <c r="J6524" t="s">
        <v>130</v>
      </c>
      <c r="K6524" t="s">
        <v>131</v>
      </c>
      <c r="L6524" t="s">
        <v>18811</v>
      </c>
      <c r="M6524" t="s">
        <v>18812</v>
      </c>
      <c r="N6524">
        <v>2.8311111109999998</v>
      </c>
      <c r="O6524">
        <v>1</v>
      </c>
      <c r="P6524">
        <v>661</v>
      </c>
      <c r="Q6524">
        <v>0</v>
      </c>
      <c r="R6524">
        <v>0</v>
      </c>
      <c r="S6524">
        <v>0</v>
      </c>
      <c r="T6524">
        <v>0</v>
      </c>
      <c r="U6524">
        <v>2.8311109999999999</v>
      </c>
      <c r="V6524">
        <v>1871.364444</v>
      </c>
      <c r="W6524">
        <v>0</v>
      </c>
      <c r="X6524">
        <v>0</v>
      </c>
      <c r="Y6524">
        <v>0</v>
      </c>
      <c r="Z6524">
        <v>0</v>
      </c>
    </row>
    <row r="6525" spans="1:26" x14ac:dyDescent="0.25">
      <c r="A6525">
        <v>2194844</v>
      </c>
      <c r="B6525">
        <v>1</v>
      </c>
      <c r="C6525" t="s">
        <v>76</v>
      </c>
      <c r="D6525" t="s">
        <v>106</v>
      </c>
      <c r="E6525" t="s">
        <v>143</v>
      </c>
      <c r="F6525" t="s">
        <v>18813</v>
      </c>
      <c r="G6525" t="s">
        <v>1273</v>
      </c>
      <c r="H6525" t="s">
        <v>47</v>
      </c>
      <c r="I6525" t="s">
        <v>129</v>
      </c>
      <c r="J6525" t="s">
        <v>130</v>
      </c>
      <c r="K6525" t="s">
        <v>131</v>
      </c>
      <c r="L6525" t="s">
        <v>18814</v>
      </c>
      <c r="M6525" t="s">
        <v>18815</v>
      </c>
      <c r="N6525">
        <v>3.5869444439999998</v>
      </c>
      <c r="O6525">
        <v>2</v>
      </c>
      <c r="P6525">
        <v>351</v>
      </c>
      <c r="Q6525">
        <v>0</v>
      </c>
      <c r="R6525">
        <v>0</v>
      </c>
      <c r="S6525">
        <v>0</v>
      </c>
      <c r="T6525">
        <v>0</v>
      </c>
      <c r="U6525">
        <v>7.173889</v>
      </c>
      <c r="V6525">
        <v>1259.0174999999999</v>
      </c>
      <c r="W6525">
        <v>0</v>
      </c>
      <c r="X6525">
        <v>0</v>
      </c>
      <c r="Y6525">
        <v>0</v>
      </c>
      <c r="Z6525">
        <v>0</v>
      </c>
    </row>
    <row r="6526" spans="1:26" x14ac:dyDescent="0.25">
      <c r="A6526">
        <v>2194856</v>
      </c>
      <c r="B6526">
        <v>1</v>
      </c>
      <c r="C6526" t="s">
        <v>76</v>
      </c>
      <c r="D6526" t="s">
        <v>84</v>
      </c>
      <c r="E6526" t="s">
        <v>126</v>
      </c>
      <c r="F6526" t="s">
        <v>414</v>
      </c>
      <c r="G6526" t="s">
        <v>128</v>
      </c>
      <c r="H6526" t="s">
        <v>46</v>
      </c>
      <c r="I6526" t="s">
        <v>129</v>
      </c>
      <c r="J6526" t="s">
        <v>130</v>
      </c>
      <c r="K6526" t="s">
        <v>131</v>
      </c>
      <c r="L6526" t="s">
        <v>18816</v>
      </c>
      <c r="M6526" t="s">
        <v>18817</v>
      </c>
      <c r="N6526">
        <v>0.81555555499999999</v>
      </c>
      <c r="O6526">
        <v>0</v>
      </c>
      <c r="P6526">
        <v>97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79.108889000000005</v>
      </c>
      <c r="W6526">
        <v>0</v>
      </c>
      <c r="X6526">
        <v>0</v>
      </c>
      <c r="Y6526">
        <v>0</v>
      </c>
      <c r="Z6526">
        <v>0</v>
      </c>
    </row>
    <row r="6527" spans="1:26" x14ac:dyDescent="0.25">
      <c r="A6527">
        <v>2194850</v>
      </c>
      <c r="B6527">
        <v>1</v>
      </c>
      <c r="C6527" t="s">
        <v>76</v>
      </c>
      <c r="D6527" t="s">
        <v>81</v>
      </c>
      <c r="E6527" t="s">
        <v>126</v>
      </c>
      <c r="F6527" t="s">
        <v>18818</v>
      </c>
      <c r="G6527" t="s">
        <v>128</v>
      </c>
      <c r="H6527" t="s">
        <v>46</v>
      </c>
      <c r="I6527" t="s">
        <v>129</v>
      </c>
      <c r="J6527" t="s">
        <v>130</v>
      </c>
      <c r="K6527" t="s">
        <v>131</v>
      </c>
      <c r="L6527" t="s">
        <v>18819</v>
      </c>
      <c r="M6527" t="s">
        <v>18820</v>
      </c>
      <c r="N6527">
        <v>2.8786111110000001</v>
      </c>
      <c r="O6527">
        <v>0</v>
      </c>
      <c r="P6527">
        <v>142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408.76277800000003</v>
      </c>
      <c r="W6527">
        <v>0</v>
      </c>
      <c r="X6527">
        <v>0</v>
      </c>
      <c r="Y6527">
        <v>0</v>
      </c>
      <c r="Z6527">
        <v>0</v>
      </c>
    </row>
    <row r="6528" spans="1:26" x14ac:dyDescent="0.25">
      <c r="A6528">
        <v>2194843</v>
      </c>
      <c r="B6528">
        <v>1</v>
      </c>
      <c r="C6528" t="s">
        <v>77</v>
      </c>
      <c r="D6528" t="s">
        <v>124</v>
      </c>
      <c r="E6528" t="s">
        <v>126</v>
      </c>
      <c r="F6528" t="s">
        <v>18821</v>
      </c>
      <c r="G6528" t="s">
        <v>128</v>
      </c>
      <c r="H6528" t="s">
        <v>46</v>
      </c>
      <c r="I6528" t="s">
        <v>129</v>
      </c>
      <c r="J6528" t="s">
        <v>130</v>
      </c>
      <c r="K6528" t="s">
        <v>131</v>
      </c>
      <c r="L6528" t="s">
        <v>18822</v>
      </c>
      <c r="M6528" t="s">
        <v>18823</v>
      </c>
      <c r="N6528">
        <v>2.244444444</v>
      </c>
      <c r="O6528">
        <v>0</v>
      </c>
      <c r="P6528">
        <v>342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767.6</v>
      </c>
      <c r="W6528">
        <v>0</v>
      </c>
      <c r="X6528">
        <v>0</v>
      </c>
      <c r="Y6528">
        <v>0</v>
      </c>
      <c r="Z6528">
        <v>0</v>
      </c>
    </row>
    <row r="6529" spans="1:26" x14ac:dyDescent="0.25">
      <c r="A6529">
        <v>2194845</v>
      </c>
      <c r="B6529">
        <v>1</v>
      </c>
      <c r="C6529" t="s">
        <v>76</v>
      </c>
      <c r="D6529" t="s">
        <v>92</v>
      </c>
      <c r="E6529" t="s">
        <v>186</v>
      </c>
      <c r="F6529" t="s">
        <v>17129</v>
      </c>
      <c r="G6529" t="s">
        <v>136</v>
      </c>
      <c r="H6529" t="s">
        <v>47</v>
      </c>
      <c r="I6529" t="s">
        <v>129</v>
      </c>
      <c r="J6529" t="s">
        <v>130</v>
      </c>
      <c r="K6529" t="s">
        <v>131</v>
      </c>
      <c r="L6529" t="s">
        <v>18824</v>
      </c>
      <c r="M6529" t="s">
        <v>18825</v>
      </c>
      <c r="N6529">
        <v>0.50083333299999999</v>
      </c>
      <c r="O6529">
        <v>0</v>
      </c>
      <c r="P6529">
        <v>0</v>
      </c>
      <c r="Q6529">
        <v>11</v>
      </c>
      <c r="R6529">
        <v>2518</v>
      </c>
      <c r="S6529">
        <v>0</v>
      </c>
      <c r="T6529">
        <v>0</v>
      </c>
      <c r="U6529">
        <v>0</v>
      </c>
      <c r="V6529">
        <v>0</v>
      </c>
      <c r="W6529">
        <v>5.5091669999999997</v>
      </c>
      <c r="X6529">
        <v>1261.098332</v>
      </c>
      <c r="Y6529">
        <v>0</v>
      </c>
      <c r="Z6529">
        <v>0</v>
      </c>
    </row>
    <row r="6530" spans="1:26" x14ac:dyDescent="0.25">
      <c r="A6530">
        <v>2194864</v>
      </c>
      <c r="B6530">
        <v>1</v>
      </c>
      <c r="C6530" t="s">
        <v>76</v>
      </c>
      <c r="D6530" t="s">
        <v>104</v>
      </c>
      <c r="E6530" t="s">
        <v>161</v>
      </c>
      <c r="F6530" t="s">
        <v>18826</v>
      </c>
      <c r="G6530" t="s">
        <v>402</v>
      </c>
      <c r="H6530" t="s">
        <v>46</v>
      </c>
      <c r="I6530" t="s">
        <v>129</v>
      </c>
      <c r="J6530" t="s">
        <v>130</v>
      </c>
      <c r="K6530" t="s">
        <v>131</v>
      </c>
      <c r="L6530" t="s">
        <v>18827</v>
      </c>
      <c r="M6530" t="s">
        <v>18828</v>
      </c>
      <c r="N6530">
        <v>4.5377777769999996</v>
      </c>
      <c r="O6530">
        <v>0</v>
      </c>
      <c r="P6530">
        <v>0</v>
      </c>
      <c r="Q6530">
        <v>0</v>
      </c>
      <c r="R6530">
        <v>0</v>
      </c>
      <c r="S6530">
        <v>1</v>
      </c>
      <c r="T6530">
        <v>21</v>
      </c>
      <c r="U6530">
        <v>0</v>
      </c>
      <c r="V6530">
        <v>0</v>
      </c>
      <c r="W6530">
        <v>0</v>
      </c>
      <c r="X6530">
        <v>0</v>
      </c>
      <c r="Y6530">
        <v>4.5377780000000003</v>
      </c>
      <c r="Z6530">
        <v>95.293333000000004</v>
      </c>
    </row>
    <row r="6531" spans="1:26" x14ac:dyDescent="0.25">
      <c r="A6531">
        <v>2194867</v>
      </c>
      <c r="B6531">
        <v>1</v>
      </c>
      <c r="C6531" t="s">
        <v>76</v>
      </c>
      <c r="D6531" t="s">
        <v>81</v>
      </c>
      <c r="E6531" t="s">
        <v>126</v>
      </c>
      <c r="F6531" t="s">
        <v>18829</v>
      </c>
      <c r="G6531" t="s">
        <v>128</v>
      </c>
      <c r="H6531" t="s">
        <v>46</v>
      </c>
      <c r="I6531" t="s">
        <v>129</v>
      </c>
      <c r="J6531" t="s">
        <v>130</v>
      </c>
      <c r="K6531" t="s">
        <v>131</v>
      </c>
      <c r="L6531" t="s">
        <v>18830</v>
      </c>
      <c r="M6531" t="s">
        <v>18831</v>
      </c>
      <c r="N6531">
        <v>5.1488888880000001</v>
      </c>
      <c r="O6531">
        <v>0</v>
      </c>
      <c r="P6531">
        <v>95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489.14444400000002</v>
      </c>
      <c r="W6531">
        <v>0</v>
      </c>
      <c r="X6531">
        <v>0</v>
      </c>
      <c r="Y6531">
        <v>0</v>
      </c>
      <c r="Z6531">
        <v>0</v>
      </c>
    </row>
    <row r="6532" spans="1:26" x14ac:dyDescent="0.25">
      <c r="A6532">
        <v>2194861</v>
      </c>
      <c r="B6532">
        <v>1</v>
      </c>
      <c r="C6532" t="s">
        <v>76</v>
      </c>
      <c r="D6532" t="s">
        <v>81</v>
      </c>
      <c r="E6532" t="s">
        <v>126</v>
      </c>
      <c r="F6532" t="s">
        <v>18832</v>
      </c>
      <c r="G6532" t="s">
        <v>128</v>
      </c>
      <c r="H6532" t="s">
        <v>46</v>
      </c>
      <c r="I6532" t="s">
        <v>129</v>
      </c>
      <c r="J6532" t="s">
        <v>130</v>
      </c>
      <c r="K6532" t="s">
        <v>131</v>
      </c>
      <c r="L6532" t="s">
        <v>18833</v>
      </c>
      <c r="M6532" t="s">
        <v>18834</v>
      </c>
      <c r="N6532">
        <v>2.1544444440000001</v>
      </c>
      <c r="O6532">
        <v>0</v>
      </c>
      <c r="P6532">
        <v>75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161.58333300000001</v>
      </c>
      <c r="W6532">
        <v>0</v>
      </c>
      <c r="X6532">
        <v>0</v>
      </c>
      <c r="Y6532">
        <v>0</v>
      </c>
      <c r="Z6532">
        <v>0</v>
      </c>
    </row>
    <row r="6533" spans="1:26" x14ac:dyDescent="0.25">
      <c r="A6533">
        <v>2194847</v>
      </c>
      <c r="B6533">
        <v>1</v>
      </c>
      <c r="C6533" t="s">
        <v>76</v>
      </c>
      <c r="D6533" t="s">
        <v>92</v>
      </c>
      <c r="E6533" t="s">
        <v>143</v>
      </c>
      <c r="F6533" t="s">
        <v>18835</v>
      </c>
      <c r="G6533" t="s">
        <v>136</v>
      </c>
      <c r="H6533" t="s">
        <v>47</v>
      </c>
      <c r="I6533" t="s">
        <v>129</v>
      </c>
      <c r="J6533" t="s">
        <v>130</v>
      </c>
      <c r="K6533" t="s">
        <v>131</v>
      </c>
      <c r="L6533" t="s">
        <v>18836</v>
      </c>
      <c r="M6533" t="s">
        <v>18837</v>
      </c>
      <c r="N6533">
        <v>7.2499999999999995E-2</v>
      </c>
      <c r="O6533">
        <v>0</v>
      </c>
      <c r="P6533">
        <v>6</v>
      </c>
      <c r="Q6533">
        <v>19</v>
      </c>
      <c r="R6533">
        <v>1201</v>
      </c>
      <c r="S6533">
        <v>24</v>
      </c>
      <c r="T6533">
        <v>3004</v>
      </c>
      <c r="U6533">
        <v>0</v>
      </c>
      <c r="V6533">
        <v>0.435</v>
      </c>
      <c r="W6533">
        <v>1.3774999999999999</v>
      </c>
      <c r="X6533">
        <v>87.072500000000005</v>
      </c>
      <c r="Y6533">
        <v>1.74</v>
      </c>
      <c r="Z6533">
        <v>217.79</v>
      </c>
    </row>
    <row r="6534" spans="1:26" x14ac:dyDescent="0.25">
      <c r="A6534">
        <v>2194855</v>
      </c>
      <c r="B6534">
        <v>1</v>
      </c>
      <c r="C6534" t="s">
        <v>76</v>
      </c>
      <c r="D6534" t="s">
        <v>78</v>
      </c>
      <c r="E6534" t="s">
        <v>126</v>
      </c>
      <c r="F6534" t="s">
        <v>18838</v>
      </c>
      <c r="G6534" t="s">
        <v>128</v>
      </c>
      <c r="H6534" t="s">
        <v>46</v>
      </c>
      <c r="I6534" t="s">
        <v>129</v>
      </c>
      <c r="J6534" t="s">
        <v>130</v>
      </c>
      <c r="K6534" t="s">
        <v>131</v>
      </c>
      <c r="L6534" t="s">
        <v>18839</v>
      </c>
      <c r="M6534" t="s">
        <v>18840</v>
      </c>
      <c r="N6534">
        <v>2.7516666660000002</v>
      </c>
      <c r="O6534">
        <v>0</v>
      </c>
      <c r="P6534">
        <v>131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360.46833299999997</v>
      </c>
      <c r="W6534">
        <v>0</v>
      </c>
      <c r="X6534">
        <v>0</v>
      </c>
      <c r="Y6534">
        <v>0</v>
      </c>
      <c r="Z6534">
        <v>0</v>
      </c>
    </row>
    <row r="6535" spans="1:26" x14ac:dyDescent="0.25">
      <c r="A6535">
        <v>2194854</v>
      </c>
      <c r="B6535">
        <v>1</v>
      </c>
      <c r="C6535" t="s">
        <v>76</v>
      </c>
      <c r="D6535" t="s">
        <v>91</v>
      </c>
      <c r="E6535" t="s">
        <v>186</v>
      </c>
      <c r="F6535" t="s">
        <v>18841</v>
      </c>
      <c r="G6535" t="s">
        <v>136</v>
      </c>
      <c r="H6535" t="s">
        <v>47</v>
      </c>
      <c r="I6535" t="s">
        <v>129</v>
      </c>
      <c r="J6535" t="s">
        <v>130</v>
      </c>
      <c r="K6535" t="s">
        <v>131</v>
      </c>
      <c r="L6535" t="s">
        <v>18842</v>
      </c>
      <c r="M6535" t="s">
        <v>18843</v>
      </c>
      <c r="N6535">
        <v>0.18</v>
      </c>
      <c r="O6535">
        <v>3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0.54</v>
      </c>
      <c r="V6535">
        <v>0</v>
      </c>
      <c r="W6535">
        <v>0</v>
      </c>
      <c r="X6535">
        <v>0</v>
      </c>
      <c r="Y6535">
        <v>0</v>
      </c>
      <c r="Z6535">
        <v>0</v>
      </c>
    </row>
    <row r="6536" spans="1:26" x14ac:dyDescent="0.25">
      <c r="A6536">
        <v>2194895</v>
      </c>
      <c r="B6536">
        <v>1</v>
      </c>
      <c r="C6536" t="s">
        <v>76</v>
      </c>
      <c r="D6536" t="s">
        <v>79</v>
      </c>
      <c r="E6536" t="s">
        <v>181</v>
      </c>
      <c r="F6536" t="s">
        <v>18844</v>
      </c>
      <c r="G6536" t="s">
        <v>194</v>
      </c>
      <c r="H6536" t="s">
        <v>46</v>
      </c>
      <c r="I6536" t="s">
        <v>129</v>
      </c>
      <c r="J6536" t="s">
        <v>130</v>
      </c>
      <c r="K6536" t="s">
        <v>131</v>
      </c>
      <c r="L6536" t="s">
        <v>18845</v>
      </c>
      <c r="M6536" t="s">
        <v>18846</v>
      </c>
      <c r="N6536">
        <v>2.2861111109999999</v>
      </c>
      <c r="O6536">
        <v>0</v>
      </c>
      <c r="P6536">
        <v>6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13.716666999999999</v>
      </c>
      <c r="W6536">
        <v>0</v>
      </c>
      <c r="X6536">
        <v>0</v>
      </c>
      <c r="Y6536">
        <v>0</v>
      </c>
      <c r="Z6536">
        <v>0</v>
      </c>
    </row>
    <row r="6537" spans="1:26" x14ac:dyDescent="0.25">
      <c r="A6537">
        <v>2194871</v>
      </c>
      <c r="B6537">
        <v>1</v>
      </c>
      <c r="C6537" t="s">
        <v>76</v>
      </c>
      <c r="D6537" t="s">
        <v>101</v>
      </c>
      <c r="E6537" t="s">
        <v>186</v>
      </c>
      <c r="F6537" t="s">
        <v>18847</v>
      </c>
      <c r="G6537" t="s">
        <v>136</v>
      </c>
      <c r="H6537" t="s">
        <v>47</v>
      </c>
      <c r="I6537" t="s">
        <v>129</v>
      </c>
      <c r="J6537" t="s">
        <v>130</v>
      </c>
      <c r="K6537" t="s">
        <v>131</v>
      </c>
      <c r="L6537" t="s">
        <v>18848</v>
      </c>
      <c r="M6537" t="s">
        <v>18849</v>
      </c>
      <c r="N6537">
        <v>1.9025000000000001</v>
      </c>
      <c r="O6537">
        <v>6</v>
      </c>
      <c r="P6537">
        <v>1126</v>
      </c>
      <c r="Q6537">
        <v>0</v>
      </c>
      <c r="R6537">
        <v>0</v>
      </c>
      <c r="S6537">
        <v>0</v>
      </c>
      <c r="T6537">
        <v>0</v>
      </c>
      <c r="U6537">
        <v>11.414999999999999</v>
      </c>
      <c r="V6537">
        <v>2142.2150000000001</v>
      </c>
      <c r="W6537">
        <v>0</v>
      </c>
      <c r="X6537">
        <v>0</v>
      </c>
      <c r="Y6537">
        <v>0</v>
      </c>
      <c r="Z6537">
        <v>0</v>
      </c>
    </row>
    <row r="6538" spans="1:26" x14ac:dyDescent="0.25">
      <c r="A6538">
        <v>2194858</v>
      </c>
      <c r="B6538">
        <v>1</v>
      </c>
      <c r="C6538" t="s">
        <v>76</v>
      </c>
      <c r="D6538" t="s">
        <v>104</v>
      </c>
      <c r="E6538" t="s">
        <v>161</v>
      </c>
      <c r="F6538" t="s">
        <v>18850</v>
      </c>
      <c r="G6538" t="s">
        <v>402</v>
      </c>
      <c r="H6538" t="s">
        <v>46</v>
      </c>
      <c r="I6538" t="s">
        <v>129</v>
      </c>
      <c r="J6538" t="s">
        <v>130</v>
      </c>
      <c r="K6538" t="s">
        <v>131</v>
      </c>
      <c r="L6538" t="s">
        <v>18851</v>
      </c>
      <c r="M6538" t="s">
        <v>18852</v>
      </c>
      <c r="N6538">
        <v>3.4502777770000002</v>
      </c>
      <c r="O6538">
        <v>0</v>
      </c>
      <c r="P6538">
        <v>0</v>
      </c>
      <c r="Q6538">
        <v>0</v>
      </c>
      <c r="R6538">
        <v>0</v>
      </c>
      <c r="S6538">
        <v>1</v>
      </c>
      <c r="T6538">
        <v>20</v>
      </c>
      <c r="U6538">
        <v>0</v>
      </c>
      <c r="V6538">
        <v>0</v>
      </c>
      <c r="W6538">
        <v>0</v>
      </c>
      <c r="X6538">
        <v>0</v>
      </c>
      <c r="Y6538">
        <v>3.450278</v>
      </c>
      <c r="Z6538">
        <v>69.005555999999999</v>
      </c>
    </row>
    <row r="6539" spans="1:26" x14ac:dyDescent="0.25">
      <c r="A6539">
        <v>2194866</v>
      </c>
      <c r="B6539">
        <v>1</v>
      </c>
      <c r="C6539" t="s">
        <v>76</v>
      </c>
      <c r="D6539" t="s">
        <v>101</v>
      </c>
      <c r="E6539" t="s">
        <v>126</v>
      </c>
      <c r="F6539" t="s">
        <v>18853</v>
      </c>
      <c r="G6539" t="s">
        <v>128</v>
      </c>
      <c r="H6539" t="s">
        <v>46</v>
      </c>
      <c r="I6539" t="s">
        <v>129</v>
      </c>
      <c r="J6539" t="s">
        <v>130</v>
      </c>
      <c r="K6539" t="s">
        <v>131</v>
      </c>
      <c r="L6539" t="s">
        <v>18854</v>
      </c>
      <c r="M6539" t="s">
        <v>18855</v>
      </c>
      <c r="N6539">
        <v>1.731666666</v>
      </c>
      <c r="O6539">
        <v>0</v>
      </c>
      <c r="P6539">
        <v>29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50.218333000000001</v>
      </c>
      <c r="W6539">
        <v>0</v>
      </c>
      <c r="X6539">
        <v>0</v>
      </c>
      <c r="Y6539">
        <v>0</v>
      </c>
      <c r="Z6539">
        <v>0</v>
      </c>
    </row>
    <row r="6540" spans="1:26" x14ac:dyDescent="0.25">
      <c r="A6540">
        <v>2194869</v>
      </c>
      <c r="B6540">
        <v>1</v>
      </c>
      <c r="C6540" t="s">
        <v>76</v>
      </c>
      <c r="D6540" t="s">
        <v>92</v>
      </c>
      <c r="E6540" t="s">
        <v>186</v>
      </c>
      <c r="F6540" t="s">
        <v>18856</v>
      </c>
      <c r="G6540" t="s">
        <v>136</v>
      </c>
      <c r="H6540" t="s">
        <v>47</v>
      </c>
      <c r="I6540" t="s">
        <v>129</v>
      </c>
      <c r="J6540" t="s">
        <v>130</v>
      </c>
      <c r="K6540" t="s">
        <v>131</v>
      </c>
      <c r="L6540" t="s">
        <v>18857</v>
      </c>
      <c r="M6540" t="s">
        <v>18858</v>
      </c>
      <c r="N6540">
        <v>0.59111111100000002</v>
      </c>
      <c r="O6540">
        <v>0</v>
      </c>
      <c r="P6540">
        <v>6</v>
      </c>
      <c r="Q6540">
        <v>19</v>
      </c>
      <c r="R6540">
        <v>1201</v>
      </c>
      <c r="S6540">
        <v>24</v>
      </c>
      <c r="T6540">
        <v>3004</v>
      </c>
      <c r="U6540">
        <v>0</v>
      </c>
      <c r="V6540">
        <v>3.5466669999999998</v>
      </c>
      <c r="W6540">
        <v>11.231111</v>
      </c>
      <c r="X6540">
        <v>709.92444399999999</v>
      </c>
      <c r="Y6540">
        <v>14.186667</v>
      </c>
      <c r="Z6540">
        <v>1775.6977770000001</v>
      </c>
    </row>
    <row r="6541" spans="1:26" x14ac:dyDescent="0.25">
      <c r="A6541">
        <v>2194880</v>
      </c>
      <c r="B6541">
        <v>1</v>
      </c>
      <c r="C6541" t="s">
        <v>76</v>
      </c>
      <c r="D6541" t="s">
        <v>78</v>
      </c>
      <c r="E6541" t="s">
        <v>181</v>
      </c>
      <c r="F6541" t="s">
        <v>18859</v>
      </c>
      <c r="G6541" t="s">
        <v>287</v>
      </c>
      <c r="H6541" t="s">
        <v>46</v>
      </c>
      <c r="I6541" t="s">
        <v>129</v>
      </c>
      <c r="J6541" t="s">
        <v>130</v>
      </c>
      <c r="K6541" t="s">
        <v>131</v>
      </c>
      <c r="L6541" t="s">
        <v>18860</v>
      </c>
      <c r="M6541" t="s">
        <v>18861</v>
      </c>
      <c r="N6541">
        <v>10.425833333</v>
      </c>
      <c r="O6541">
        <v>0</v>
      </c>
      <c r="P6541">
        <v>2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20.851666999999999</v>
      </c>
      <c r="W6541">
        <v>0</v>
      </c>
      <c r="X6541">
        <v>0</v>
      </c>
      <c r="Y6541">
        <v>0</v>
      </c>
      <c r="Z6541">
        <v>0</v>
      </c>
    </row>
    <row r="6542" spans="1:26" x14ac:dyDescent="0.25">
      <c r="A6542">
        <v>2194879</v>
      </c>
      <c r="B6542">
        <v>1</v>
      </c>
      <c r="C6542" t="s">
        <v>76</v>
      </c>
      <c r="D6542" t="s">
        <v>84</v>
      </c>
      <c r="E6542" t="s">
        <v>161</v>
      </c>
      <c r="F6542" t="s">
        <v>18634</v>
      </c>
      <c r="G6542" t="s">
        <v>402</v>
      </c>
      <c r="H6542" t="s">
        <v>46</v>
      </c>
      <c r="I6542" t="s">
        <v>129</v>
      </c>
      <c r="J6542" t="s">
        <v>130</v>
      </c>
      <c r="K6542" t="s">
        <v>131</v>
      </c>
      <c r="L6542" t="s">
        <v>18862</v>
      </c>
      <c r="M6542" t="s">
        <v>18863</v>
      </c>
      <c r="N6542">
        <v>6.0880555550000004</v>
      </c>
      <c r="O6542">
        <v>1</v>
      </c>
      <c r="P6542">
        <v>37</v>
      </c>
      <c r="Q6542">
        <v>0</v>
      </c>
      <c r="R6542">
        <v>0</v>
      </c>
      <c r="S6542">
        <v>0</v>
      </c>
      <c r="T6542">
        <v>0</v>
      </c>
      <c r="U6542">
        <v>6.0880559999999999</v>
      </c>
      <c r="V6542">
        <v>225.25805600000001</v>
      </c>
      <c r="W6542">
        <v>0</v>
      </c>
      <c r="X6542">
        <v>0</v>
      </c>
      <c r="Y6542">
        <v>0</v>
      </c>
      <c r="Z6542">
        <v>0</v>
      </c>
    </row>
    <row r="6543" spans="1:26" x14ac:dyDescent="0.25">
      <c r="A6543">
        <v>2194874</v>
      </c>
      <c r="B6543">
        <v>1</v>
      </c>
      <c r="C6543" t="s">
        <v>76</v>
      </c>
      <c r="D6543" t="s">
        <v>81</v>
      </c>
      <c r="E6543" t="s">
        <v>126</v>
      </c>
      <c r="F6543" t="s">
        <v>18864</v>
      </c>
      <c r="G6543" t="s">
        <v>128</v>
      </c>
      <c r="H6543" t="s">
        <v>46</v>
      </c>
      <c r="I6543" t="s">
        <v>129</v>
      </c>
      <c r="J6543" t="s">
        <v>130</v>
      </c>
      <c r="K6543" t="s">
        <v>131</v>
      </c>
      <c r="L6543" t="s">
        <v>18865</v>
      </c>
      <c r="M6543" t="s">
        <v>18866</v>
      </c>
      <c r="N6543">
        <v>3.1841666659999999</v>
      </c>
      <c r="O6543">
        <v>0</v>
      </c>
      <c r="P6543">
        <v>274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872.46166600000004</v>
      </c>
      <c r="W6543">
        <v>0</v>
      </c>
      <c r="X6543">
        <v>0</v>
      </c>
      <c r="Y6543">
        <v>0</v>
      </c>
      <c r="Z6543">
        <v>0</v>
      </c>
    </row>
    <row r="6544" spans="1:26" x14ac:dyDescent="0.25">
      <c r="A6544">
        <v>2194887</v>
      </c>
      <c r="B6544">
        <v>1</v>
      </c>
      <c r="C6544" t="s">
        <v>77</v>
      </c>
      <c r="D6544" t="s">
        <v>115</v>
      </c>
      <c r="E6544" t="s">
        <v>161</v>
      </c>
      <c r="F6544" t="s">
        <v>18867</v>
      </c>
      <c r="G6544" t="s">
        <v>640</v>
      </c>
      <c r="H6544" t="s">
        <v>46</v>
      </c>
      <c r="I6544" t="s">
        <v>129</v>
      </c>
      <c r="J6544" t="s">
        <v>130</v>
      </c>
      <c r="K6544" t="s">
        <v>131</v>
      </c>
      <c r="L6544" t="s">
        <v>18868</v>
      </c>
      <c r="M6544" t="s">
        <v>18869</v>
      </c>
      <c r="N6544">
        <v>2.8333333330000001</v>
      </c>
      <c r="O6544">
        <v>0</v>
      </c>
      <c r="P6544">
        <v>0</v>
      </c>
      <c r="Q6544">
        <v>0</v>
      </c>
      <c r="R6544">
        <v>0</v>
      </c>
      <c r="S6544">
        <v>1</v>
      </c>
      <c r="T6544">
        <v>136</v>
      </c>
      <c r="U6544">
        <v>0</v>
      </c>
      <c r="V6544">
        <v>0</v>
      </c>
      <c r="W6544">
        <v>0</v>
      </c>
      <c r="X6544">
        <v>0</v>
      </c>
      <c r="Y6544">
        <v>2.8333330000000001</v>
      </c>
      <c r="Z6544">
        <v>385.33333299999998</v>
      </c>
    </row>
    <row r="6545" spans="1:26" x14ac:dyDescent="0.25">
      <c r="A6545">
        <v>2194873</v>
      </c>
      <c r="B6545">
        <v>1</v>
      </c>
      <c r="C6545" t="s">
        <v>76</v>
      </c>
      <c r="D6545" t="s">
        <v>99</v>
      </c>
      <c r="E6545" t="s">
        <v>134</v>
      </c>
      <c r="F6545" t="s">
        <v>2873</v>
      </c>
      <c r="G6545" t="s">
        <v>136</v>
      </c>
      <c r="H6545" t="s">
        <v>47</v>
      </c>
      <c r="I6545" t="s">
        <v>129</v>
      </c>
      <c r="J6545" t="s">
        <v>130</v>
      </c>
      <c r="K6545" t="s">
        <v>131</v>
      </c>
      <c r="L6545" t="s">
        <v>18870</v>
      </c>
      <c r="M6545" t="s">
        <v>18871</v>
      </c>
      <c r="N6545">
        <v>0.12805555499999999</v>
      </c>
      <c r="O6545">
        <v>65</v>
      </c>
      <c r="P6545">
        <v>1643</v>
      </c>
      <c r="Q6545">
        <v>0</v>
      </c>
      <c r="R6545">
        <v>0</v>
      </c>
      <c r="S6545">
        <v>0</v>
      </c>
      <c r="T6545">
        <v>0</v>
      </c>
      <c r="U6545">
        <v>8.3236109999999996</v>
      </c>
      <c r="V6545">
        <v>210.39527699999999</v>
      </c>
      <c r="W6545">
        <v>0</v>
      </c>
      <c r="X6545">
        <v>0</v>
      </c>
      <c r="Y6545">
        <v>0</v>
      </c>
      <c r="Z6545">
        <v>0</v>
      </c>
    </row>
    <row r="6546" spans="1:26" x14ac:dyDescent="0.25">
      <c r="A6546">
        <v>2194872</v>
      </c>
      <c r="B6546">
        <v>1</v>
      </c>
      <c r="C6546" t="s">
        <v>76</v>
      </c>
      <c r="D6546" t="s">
        <v>104</v>
      </c>
      <c r="E6546" t="s">
        <v>161</v>
      </c>
      <c r="F6546" t="s">
        <v>18872</v>
      </c>
      <c r="G6546" t="s">
        <v>402</v>
      </c>
      <c r="H6546" t="s">
        <v>46</v>
      </c>
      <c r="I6546" t="s">
        <v>129</v>
      </c>
      <c r="J6546" t="s">
        <v>130</v>
      </c>
      <c r="K6546" t="s">
        <v>131</v>
      </c>
      <c r="L6546" t="s">
        <v>18873</v>
      </c>
      <c r="M6546" t="s">
        <v>18874</v>
      </c>
      <c r="N6546">
        <v>7.1275000000000004</v>
      </c>
      <c r="O6546">
        <v>0</v>
      </c>
      <c r="P6546">
        <v>0</v>
      </c>
      <c r="Q6546">
        <v>0</v>
      </c>
      <c r="R6546">
        <v>0</v>
      </c>
      <c r="S6546">
        <v>1</v>
      </c>
      <c r="T6546">
        <v>21</v>
      </c>
      <c r="U6546">
        <v>0</v>
      </c>
      <c r="V6546">
        <v>0</v>
      </c>
      <c r="W6546">
        <v>0</v>
      </c>
      <c r="X6546">
        <v>0</v>
      </c>
      <c r="Y6546">
        <v>7.1275000000000004</v>
      </c>
      <c r="Z6546">
        <v>149.67750000000001</v>
      </c>
    </row>
    <row r="6547" spans="1:26" x14ac:dyDescent="0.25">
      <c r="A6547">
        <v>2194894</v>
      </c>
      <c r="B6547">
        <v>1</v>
      </c>
      <c r="C6547" t="s">
        <v>76</v>
      </c>
      <c r="D6547" t="s">
        <v>84</v>
      </c>
      <c r="E6547" t="s">
        <v>181</v>
      </c>
      <c r="F6547" t="s">
        <v>18875</v>
      </c>
      <c r="G6547" t="s">
        <v>194</v>
      </c>
      <c r="H6547" t="s">
        <v>46</v>
      </c>
      <c r="I6547" t="s">
        <v>129</v>
      </c>
      <c r="J6547" t="s">
        <v>130</v>
      </c>
      <c r="K6547" t="s">
        <v>131</v>
      </c>
      <c r="L6547" t="s">
        <v>18876</v>
      </c>
      <c r="M6547" t="s">
        <v>18877</v>
      </c>
      <c r="N6547">
        <v>1.548611111</v>
      </c>
      <c r="O6547">
        <v>0</v>
      </c>
      <c r="P6547">
        <v>2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3.0972219999999999</v>
      </c>
      <c r="W6547">
        <v>0</v>
      </c>
      <c r="X6547">
        <v>0</v>
      </c>
      <c r="Y6547">
        <v>0</v>
      </c>
      <c r="Z6547">
        <v>0</v>
      </c>
    </row>
    <row r="6548" spans="1:26" x14ac:dyDescent="0.25">
      <c r="A6548">
        <v>2194882</v>
      </c>
      <c r="B6548">
        <v>1</v>
      </c>
      <c r="C6548" t="s">
        <v>76</v>
      </c>
      <c r="D6548" t="s">
        <v>101</v>
      </c>
      <c r="E6548" t="s">
        <v>126</v>
      </c>
      <c r="F6548" t="s">
        <v>18666</v>
      </c>
      <c r="G6548" t="s">
        <v>128</v>
      </c>
      <c r="H6548" t="s">
        <v>46</v>
      </c>
      <c r="I6548" t="s">
        <v>129</v>
      </c>
      <c r="J6548" t="s">
        <v>130</v>
      </c>
      <c r="K6548" t="s">
        <v>131</v>
      </c>
      <c r="L6548" t="s">
        <v>18878</v>
      </c>
      <c r="M6548" t="s">
        <v>18879</v>
      </c>
      <c r="N6548">
        <v>0.94277777699999998</v>
      </c>
      <c r="O6548">
        <v>0</v>
      </c>
      <c r="P6548">
        <v>40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37.711111000000002</v>
      </c>
      <c r="W6548">
        <v>0</v>
      </c>
      <c r="X6548">
        <v>0</v>
      </c>
      <c r="Y6548">
        <v>0</v>
      </c>
      <c r="Z6548">
        <v>0</v>
      </c>
    </row>
    <row r="6549" spans="1:26" x14ac:dyDescent="0.25">
      <c r="A6549">
        <v>2194885</v>
      </c>
      <c r="B6549">
        <v>1</v>
      </c>
      <c r="C6549" t="s">
        <v>76</v>
      </c>
      <c r="D6549" t="s">
        <v>90</v>
      </c>
      <c r="E6549" t="s">
        <v>186</v>
      </c>
      <c r="F6549" t="s">
        <v>18880</v>
      </c>
      <c r="G6549" t="s">
        <v>136</v>
      </c>
      <c r="H6549" t="s">
        <v>47</v>
      </c>
      <c r="I6549" t="s">
        <v>129</v>
      </c>
      <c r="J6549" t="s">
        <v>130</v>
      </c>
      <c r="K6549" t="s">
        <v>131</v>
      </c>
      <c r="L6549" t="s">
        <v>18881</v>
      </c>
      <c r="M6549" t="s">
        <v>18882</v>
      </c>
      <c r="N6549">
        <v>1.68</v>
      </c>
      <c r="O6549">
        <v>0</v>
      </c>
      <c r="P6549">
        <v>28</v>
      </c>
      <c r="Q6549">
        <v>0</v>
      </c>
      <c r="R6549">
        <v>0</v>
      </c>
      <c r="S6549">
        <v>10</v>
      </c>
      <c r="T6549">
        <v>144</v>
      </c>
      <c r="U6549">
        <v>0</v>
      </c>
      <c r="V6549">
        <v>47.04</v>
      </c>
      <c r="W6549">
        <v>0</v>
      </c>
      <c r="X6549">
        <v>0</v>
      </c>
      <c r="Y6549">
        <v>16.8</v>
      </c>
      <c r="Z6549">
        <v>241.92</v>
      </c>
    </row>
    <row r="6550" spans="1:26" x14ac:dyDescent="0.25">
      <c r="A6550">
        <v>2195009</v>
      </c>
      <c r="B6550">
        <v>1</v>
      </c>
      <c r="C6550" t="s">
        <v>76</v>
      </c>
      <c r="D6550" t="s">
        <v>78</v>
      </c>
      <c r="E6550" t="s">
        <v>718</v>
      </c>
      <c r="F6550" t="s">
        <v>18883</v>
      </c>
      <c r="G6550" t="s">
        <v>259</v>
      </c>
      <c r="H6550" t="s">
        <v>46</v>
      </c>
      <c r="I6550" t="s">
        <v>129</v>
      </c>
      <c r="J6550" t="s">
        <v>130</v>
      </c>
      <c r="K6550" t="s">
        <v>131</v>
      </c>
      <c r="L6550" t="s">
        <v>18884</v>
      </c>
      <c r="M6550" t="s">
        <v>18885</v>
      </c>
      <c r="N6550">
        <v>7.1372222220000001</v>
      </c>
      <c r="O6550">
        <v>0</v>
      </c>
      <c r="P6550">
        <v>21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149.88166699999999</v>
      </c>
      <c r="W6550">
        <v>0</v>
      </c>
      <c r="X6550">
        <v>0</v>
      </c>
      <c r="Y6550">
        <v>0</v>
      </c>
      <c r="Z6550">
        <v>0</v>
      </c>
    </row>
    <row r="6551" spans="1:26" x14ac:dyDescent="0.25">
      <c r="A6551">
        <v>2194909</v>
      </c>
      <c r="B6551">
        <v>1</v>
      </c>
      <c r="C6551" t="s">
        <v>76</v>
      </c>
      <c r="D6551" t="s">
        <v>99</v>
      </c>
      <c r="E6551" t="s">
        <v>134</v>
      </c>
      <c r="F6551" t="s">
        <v>17982</v>
      </c>
      <c r="G6551" t="s">
        <v>136</v>
      </c>
      <c r="H6551" t="s">
        <v>47</v>
      </c>
      <c r="I6551" t="s">
        <v>129</v>
      </c>
      <c r="J6551" t="s">
        <v>130</v>
      </c>
      <c r="K6551" t="s">
        <v>131</v>
      </c>
      <c r="L6551" t="s">
        <v>18886</v>
      </c>
      <c r="M6551" t="s">
        <v>18887</v>
      </c>
      <c r="N6551">
        <v>1.069722222</v>
      </c>
      <c r="O6551">
        <v>81</v>
      </c>
      <c r="P6551">
        <v>2720</v>
      </c>
      <c r="Q6551">
        <v>0</v>
      </c>
      <c r="R6551">
        <v>0</v>
      </c>
      <c r="S6551">
        <v>0</v>
      </c>
      <c r="T6551">
        <v>0</v>
      </c>
      <c r="U6551">
        <v>86.647499999999994</v>
      </c>
      <c r="V6551">
        <v>2909.644444</v>
      </c>
      <c r="W6551">
        <v>0</v>
      </c>
      <c r="X6551">
        <v>0</v>
      </c>
      <c r="Y6551">
        <v>0</v>
      </c>
      <c r="Z6551">
        <v>0</v>
      </c>
    </row>
    <row r="6552" spans="1:26" x14ac:dyDescent="0.25">
      <c r="A6552">
        <v>2194903</v>
      </c>
      <c r="B6552">
        <v>1</v>
      </c>
      <c r="C6552" t="s">
        <v>76</v>
      </c>
      <c r="D6552" t="s">
        <v>79</v>
      </c>
      <c r="E6552" t="s">
        <v>126</v>
      </c>
      <c r="F6552" t="s">
        <v>18888</v>
      </c>
      <c r="G6552" t="s">
        <v>128</v>
      </c>
      <c r="H6552" t="s">
        <v>46</v>
      </c>
      <c r="I6552" t="s">
        <v>129</v>
      </c>
      <c r="J6552" t="s">
        <v>130</v>
      </c>
      <c r="K6552" t="s">
        <v>131</v>
      </c>
      <c r="L6552" t="s">
        <v>18889</v>
      </c>
      <c r="M6552" t="s">
        <v>18890</v>
      </c>
      <c r="N6552">
        <v>1.216111111</v>
      </c>
      <c r="O6552">
        <v>0</v>
      </c>
      <c r="P6552">
        <v>60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72.966667000000001</v>
      </c>
      <c r="W6552">
        <v>0</v>
      </c>
      <c r="X6552">
        <v>0</v>
      </c>
      <c r="Y6552">
        <v>0</v>
      </c>
      <c r="Z6552">
        <v>0</v>
      </c>
    </row>
    <row r="6553" spans="1:26" x14ac:dyDescent="0.25">
      <c r="A6553">
        <v>2194889</v>
      </c>
      <c r="B6553">
        <v>1</v>
      </c>
      <c r="C6553" t="s">
        <v>77</v>
      </c>
      <c r="D6553" t="s">
        <v>108</v>
      </c>
      <c r="E6553" t="s">
        <v>143</v>
      </c>
      <c r="F6553" t="s">
        <v>1417</v>
      </c>
      <c r="G6553" t="s">
        <v>145</v>
      </c>
      <c r="H6553" t="s">
        <v>47</v>
      </c>
      <c r="I6553" t="s">
        <v>129</v>
      </c>
      <c r="J6553" t="s">
        <v>130</v>
      </c>
      <c r="K6553" t="s">
        <v>131</v>
      </c>
      <c r="L6553" t="s">
        <v>18891</v>
      </c>
      <c r="M6553" t="s">
        <v>18892</v>
      </c>
      <c r="N6553">
        <v>1.38</v>
      </c>
      <c r="O6553">
        <v>0</v>
      </c>
      <c r="P6553">
        <v>0</v>
      </c>
      <c r="Q6553">
        <v>21</v>
      </c>
      <c r="R6553">
        <v>44</v>
      </c>
      <c r="S6553">
        <v>7</v>
      </c>
      <c r="T6553">
        <v>0</v>
      </c>
      <c r="U6553">
        <v>0</v>
      </c>
      <c r="V6553">
        <v>0</v>
      </c>
      <c r="W6553">
        <v>28.98</v>
      </c>
      <c r="X6553">
        <v>60.72</v>
      </c>
      <c r="Y6553">
        <v>9.66</v>
      </c>
      <c r="Z6553">
        <v>0</v>
      </c>
    </row>
    <row r="6554" spans="1:26" x14ac:dyDescent="0.25">
      <c r="A6554">
        <v>2194884</v>
      </c>
      <c r="B6554">
        <v>1</v>
      </c>
      <c r="C6554" t="s">
        <v>76</v>
      </c>
      <c r="D6554" t="s">
        <v>89</v>
      </c>
      <c r="E6554" t="s">
        <v>186</v>
      </c>
      <c r="F6554" t="s">
        <v>18893</v>
      </c>
      <c r="G6554" t="s">
        <v>136</v>
      </c>
      <c r="H6554" t="s">
        <v>47</v>
      </c>
      <c r="I6554" t="s">
        <v>129</v>
      </c>
      <c r="J6554" t="s">
        <v>130</v>
      </c>
      <c r="K6554" t="s">
        <v>131</v>
      </c>
      <c r="L6554" t="s">
        <v>18894</v>
      </c>
      <c r="M6554" t="s">
        <v>18895</v>
      </c>
      <c r="N6554">
        <v>1.1486111109999999</v>
      </c>
      <c r="O6554">
        <v>34</v>
      </c>
      <c r="P6554">
        <v>642</v>
      </c>
      <c r="Q6554">
        <v>0</v>
      </c>
      <c r="R6554">
        <v>0</v>
      </c>
      <c r="S6554">
        <v>26</v>
      </c>
      <c r="T6554">
        <v>942</v>
      </c>
      <c r="U6554">
        <v>39.052778000000004</v>
      </c>
      <c r="V6554">
        <v>737.40833299999997</v>
      </c>
      <c r="W6554">
        <v>0</v>
      </c>
      <c r="X6554">
        <v>0</v>
      </c>
      <c r="Y6554">
        <v>29.863889</v>
      </c>
      <c r="Z6554">
        <v>1081.991667</v>
      </c>
    </row>
    <row r="6555" spans="1:26" x14ac:dyDescent="0.25">
      <c r="A6555">
        <v>2194896</v>
      </c>
      <c r="B6555">
        <v>1</v>
      </c>
      <c r="C6555" t="s">
        <v>76</v>
      </c>
      <c r="D6555" t="s">
        <v>80</v>
      </c>
      <c r="E6555" t="s">
        <v>126</v>
      </c>
      <c r="F6555" t="s">
        <v>18896</v>
      </c>
      <c r="G6555" t="s">
        <v>128</v>
      </c>
      <c r="H6555" t="s">
        <v>46</v>
      </c>
      <c r="I6555" t="s">
        <v>129</v>
      </c>
      <c r="J6555" t="s">
        <v>130</v>
      </c>
      <c r="K6555" t="s">
        <v>131</v>
      </c>
      <c r="L6555" t="s">
        <v>18897</v>
      </c>
      <c r="M6555" t="s">
        <v>18898</v>
      </c>
      <c r="N6555">
        <v>9.4902777769999993</v>
      </c>
      <c r="O6555">
        <v>0</v>
      </c>
      <c r="P6555">
        <v>210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1992.958333</v>
      </c>
      <c r="W6555">
        <v>0</v>
      </c>
      <c r="X6555">
        <v>0</v>
      </c>
      <c r="Y6555">
        <v>0</v>
      </c>
      <c r="Z6555">
        <v>0</v>
      </c>
    </row>
    <row r="6556" spans="1:26" x14ac:dyDescent="0.25">
      <c r="A6556">
        <v>2194900</v>
      </c>
      <c r="B6556">
        <v>1</v>
      </c>
      <c r="C6556" t="s">
        <v>76</v>
      </c>
      <c r="D6556" t="s">
        <v>78</v>
      </c>
      <c r="E6556" t="s">
        <v>126</v>
      </c>
      <c r="F6556" t="s">
        <v>18899</v>
      </c>
      <c r="G6556" t="s">
        <v>140</v>
      </c>
      <c r="H6556" t="s">
        <v>46</v>
      </c>
      <c r="I6556" t="s">
        <v>129</v>
      </c>
      <c r="J6556" t="s">
        <v>130</v>
      </c>
      <c r="K6556" t="s">
        <v>131</v>
      </c>
      <c r="L6556" t="s">
        <v>18900</v>
      </c>
      <c r="M6556" t="s">
        <v>18901</v>
      </c>
      <c r="N6556">
        <v>2.9652777769999998</v>
      </c>
      <c r="O6556">
        <v>0</v>
      </c>
      <c r="P6556">
        <v>73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216.46527800000001</v>
      </c>
      <c r="W6556">
        <v>0</v>
      </c>
      <c r="X6556">
        <v>0</v>
      </c>
      <c r="Y6556">
        <v>0</v>
      </c>
      <c r="Z6556">
        <v>0</v>
      </c>
    </row>
    <row r="6557" spans="1:26" x14ac:dyDescent="0.25">
      <c r="A6557">
        <v>2194893</v>
      </c>
      <c r="B6557">
        <v>1</v>
      </c>
      <c r="C6557" t="s">
        <v>76</v>
      </c>
      <c r="D6557" t="s">
        <v>90</v>
      </c>
      <c r="E6557" t="s">
        <v>126</v>
      </c>
      <c r="F6557" t="s">
        <v>18902</v>
      </c>
      <c r="G6557" t="s">
        <v>128</v>
      </c>
      <c r="H6557" t="s">
        <v>46</v>
      </c>
      <c r="I6557" t="s">
        <v>129</v>
      </c>
      <c r="J6557" t="s">
        <v>130</v>
      </c>
      <c r="K6557" t="s">
        <v>131</v>
      </c>
      <c r="L6557" t="s">
        <v>18903</v>
      </c>
      <c r="M6557" t="s">
        <v>18904</v>
      </c>
      <c r="N6557">
        <v>2.5122222220000001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50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125.61111099999999</v>
      </c>
    </row>
    <row r="6558" spans="1:26" x14ac:dyDescent="0.25">
      <c r="A6558">
        <v>2194901</v>
      </c>
      <c r="B6558">
        <v>1</v>
      </c>
      <c r="C6558" t="s">
        <v>76</v>
      </c>
      <c r="D6558" t="s">
        <v>79</v>
      </c>
      <c r="E6558" t="s">
        <v>161</v>
      </c>
      <c r="F6558" t="s">
        <v>18905</v>
      </c>
      <c r="G6558" t="s">
        <v>402</v>
      </c>
      <c r="H6558" t="s">
        <v>46</v>
      </c>
      <c r="I6558" t="s">
        <v>129</v>
      </c>
      <c r="J6558" t="s">
        <v>130</v>
      </c>
      <c r="K6558" t="s">
        <v>131</v>
      </c>
      <c r="L6558" t="s">
        <v>18906</v>
      </c>
      <c r="M6558" t="s">
        <v>18907</v>
      </c>
      <c r="N6558">
        <v>0.76138888800000004</v>
      </c>
      <c r="O6558">
        <v>1</v>
      </c>
      <c r="P6558">
        <v>557</v>
      </c>
      <c r="Q6558">
        <v>0</v>
      </c>
      <c r="R6558">
        <v>0</v>
      </c>
      <c r="S6558">
        <v>0</v>
      </c>
      <c r="T6558">
        <v>0</v>
      </c>
      <c r="U6558">
        <v>0.76138899999999998</v>
      </c>
      <c r="V6558">
        <v>424.09361100000001</v>
      </c>
      <c r="W6558">
        <v>0</v>
      </c>
      <c r="X6558">
        <v>0</v>
      </c>
      <c r="Y6558">
        <v>0</v>
      </c>
      <c r="Z6558">
        <v>0</v>
      </c>
    </row>
    <row r="6559" spans="1:26" x14ac:dyDescent="0.25">
      <c r="A6559">
        <v>2194897</v>
      </c>
      <c r="B6559">
        <v>1</v>
      </c>
      <c r="C6559" t="s">
        <v>76</v>
      </c>
      <c r="D6559" t="s">
        <v>99</v>
      </c>
      <c r="E6559" t="s">
        <v>134</v>
      </c>
      <c r="F6559" t="s">
        <v>5587</v>
      </c>
      <c r="G6559" t="s">
        <v>136</v>
      </c>
      <c r="H6559" t="s">
        <v>47</v>
      </c>
      <c r="I6559" t="s">
        <v>129</v>
      </c>
      <c r="J6559" t="s">
        <v>130</v>
      </c>
      <c r="K6559" t="s">
        <v>131</v>
      </c>
      <c r="L6559" t="s">
        <v>18908</v>
      </c>
      <c r="M6559" t="s">
        <v>18909</v>
      </c>
      <c r="N6559">
        <v>2.8261111109999999</v>
      </c>
      <c r="O6559">
        <v>120</v>
      </c>
      <c r="P6559">
        <v>4040</v>
      </c>
      <c r="Q6559">
        <v>0</v>
      </c>
      <c r="R6559">
        <v>0</v>
      </c>
      <c r="S6559">
        <v>0</v>
      </c>
      <c r="T6559">
        <v>0</v>
      </c>
      <c r="U6559">
        <v>339.13333299999999</v>
      </c>
      <c r="V6559">
        <v>11417.488888</v>
      </c>
      <c r="W6559">
        <v>0</v>
      </c>
      <c r="X6559">
        <v>0</v>
      </c>
      <c r="Y6559">
        <v>0</v>
      </c>
      <c r="Z6559">
        <v>0</v>
      </c>
    </row>
    <row r="6560" spans="1:26" x14ac:dyDescent="0.25">
      <c r="A6560">
        <v>2194902</v>
      </c>
      <c r="B6560">
        <v>1</v>
      </c>
      <c r="C6560" t="s">
        <v>76</v>
      </c>
      <c r="D6560" t="s">
        <v>103</v>
      </c>
      <c r="E6560" t="s">
        <v>161</v>
      </c>
      <c r="F6560" t="s">
        <v>18910</v>
      </c>
      <c r="G6560" t="s">
        <v>402</v>
      </c>
      <c r="H6560" t="s">
        <v>46</v>
      </c>
      <c r="I6560" t="s">
        <v>129</v>
      </c>
      <c r="J6560" t="s">
        <v>130</v>
      </c>
      <c r="K6560" t="s">
        <v>131</v>
      </c>
      <c r="L6560" t="s">
        <v>18911</v>
      </c>
      <c r="M6560" t="s">
        <v>18912</v>
      </c>
      <c r="N6560">
        <v>1.733055555</v>
      </c>
      <c r="O6560">
        <v>0</v>
      </c>
      <c r="P6560">
        <v>0</v>
      </c>
      <c r="Q6560">
        <v>0</v>
      </c>
      <c r="R6560">
        <v>0</v>
      </c>
      <c r="S6560">
        <v>1</v>
      </c>
      <c r="T6560">
        <v>119</v>
      </c>
      <c r="U6560">
        <v>0</v>
      </c>
      <c r="V6560">
        <v>0</v>
      </c>
      <c r="W6560">
        <v>0</v>
      </c>
      <c r="X6560">
        <v>0</v>
      </c>
      <c r="Y6560">
        <v>1.7330559999999999</v>
      </c>
      <c r="Z6560">
        <v>206.233611</v>
      </c>
    </row>
    <row r="6561" spans="1:26" x14ac:dyDescent="0.25">
      <c r="A6561">
        <v>2194918</v>
      </c>
      <c r="B6561">
        <v>1</v>
      </c>
      <c r="C6561" t="s">
        <v>76</v>
      </c>
      <c r="D6561" t="s">
        <v>80</v>
      </c>
      <c r="E6561" t="s">
        <v>126</v>
      </c>
      <c r="F6561" t="s">
        <v>18913</v>
      </c>
      <c r="G6561" t="s">
        <v>140</v>
      </c>
      <c r="H6561" t="s">
        <v>46</v>
      </c>
      <c r="I6561" t="s">
        <v>129</v>
      </c>
      <c r="J6561" t="s">
        <v>130</v>
      </c>
      <c r="K6561" t="s">
        <v>131</v>
      </c>
      <c r="L6561" t="s">
        <v>18914</v>
      </c>
      <c r="M6561" t="s">
        <v>18915</v>
      </c>
      <c r="N6561">
        <v>4.9211111110000001</v>
      </c>
      <c r="O6561">
        <v>0</v>
      </c>
      <c r="P6561">
        <v>56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275.582222</v>
      </c>
      <c r="W6561">
        <v>0</v>
      </c>
      <c r="X6561">
        <v>0</v>
      </c>
      <c r="Y6561">
        <v>0</v>
      </c>
      <c r="Z6561">
        <v>0</v>
      </c>
    </row>
    <row r="6562" spans="1:26" x14ac:dyDescent="0.25">
      <c r="A6562">
        <v>2194917</v>
      </c>
      <c r="B6562">
        <v>1</v>
      </c>
      <c r="C6562" t="s">
        <v>76</v>
      </c>
      <c r="D6562" t="s">
        <v>92</v>
      </c>
      <c r="E6562" t="s">
        <v>126</v>
      </c>
      <c r="F6562" t="s">
        <v>18916</v>
      </c>
      <c r="G6562" t="s">
        <v>140</v>
      </c>
      <c r="H6562" t="s">
        <v>46</v>
      </c>
      <c r="I6562" t="s">
        <v>129</v>
      </c>
      <c r="J6562" t="s">
        <v>130</v>
      </c>
      <c r="K6562" t="s">
        <v>131</v>
      </c>
      <c r="L6562" t="s">
        <v>18917</v>
      </c>
      <c r="M6562" t="s">
        <v>18918</v>
      </c>
      <c r="N6562">
        <v>9.488888888</v>
      </c>
      <c r="O6562">
        <v>0</v>
      </c>
      <c r="P6562">
        <v>0</v>
      </c>
      <c r="Q6562">
        <v>0</v>
      </c>
      <c r="R6562">
        <v>61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578.82222200000001</v>
      </c>
      <c r="Y6562">
        <v>0</v>
      </c>
      <c r="Z6562">
        <v>0</v>
      </c>
    </row>
    <row r="6563" spans="1:26" x14ac:dyDescent="0.25">
      <c r="A6563">
        <v>2194910</v>
      </c>
      <c r="B6563">
        <v>1</v>
      </c>
      <c r="C6563" t="s">
        <v>76</v>
      </c>
      <c r="D6563" t="s">
        <v>97</v>
      </c>
      <c r="E6563" t="s">
        <v>126</v>
      </c>
      <c r="F6563" t="s">
        <v>18919</v>
      </c>
      <c r="G6563" t="s">
        <v>128</v>
      </c>
      <c r="H6563" t="s">
        <v>46</v>
      </c>
      <c r="I6563" t="s">
        <v>129</v>
      </c>
      <c r="J6563" t="s">
        <v>130</v>
      </c>
      <c r="K6563" t="s">
        <v>131</v>
      </c>
      <c r="L6563" t="s">
        <v>18920</v>
      </c>
      <c r="M6563" t="s">
        <v>18921</v>
      </c>
      <c r="N6563">
        <v>1.2861111110000001</v>
      </c>
      <c r="O6563">
        <v>0</v>
      </c>
      <c r="P6563">
        <v>66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84.883332999999993</v>
      </c>
      <c r="W6563">
        <v>0</v>
      </c>
      <c r="X6563">
        <v>0</v>
      </c>
      <c r="Y6563">
        <v>0</v>
      </c>
      <c r="Z6563">
        <v>0</v>
      </c>
    </row>
    <row r="6564" spans="1:26" x14ac:dyDescent="0.25">
      <c r="A6564">
        <v>2194912</v>
      </c>
      <c r="B6564">
        <v>1</v>
      </c>
      <c r="C6564" t="s">
        <v>77</v>
      </c>
      <c r="D6564" t="s">
        <v>110</v>
      </c>
      <c r="E6564" t="s">
        <v>143</v>
      </c>
      <c r="F6564" t="s">
        <v>18922</v>
      </c>
      <c r="G6564" t="s">
        <v>145</v>
      </c>
      <c r="H6564" t="s">
        <v>47</v>
      </c>
      <c r="I6564" t="s">
        <v>129</v>
      </c>
      <c r="J6564" t="s">
        <v>130</v>
      </c>
      <c r="K6564" t="s">
        <v>131</v>
      </c>
      <c r="L6564" t="s">
        <v>18923</v>
      </c>
      <c r="M6564" t="s">
        <v>18924</v>
      </c>
      <c r="N6564">
        <v>2.0016666660000002</v>
      </c>
      <c r="O6564">
        <v>0</v>
      </c>
      <c r="P6564">
        <v>0</v>
      </c>
      <c r="Q6564">
        <v>0</v>
      </c>
      <c r="R6564">
        <v>0</v>
      </c>
      <c r="S6564">
        <v>3</v>
      </c>
      <c r="T6564">
        <v>98</v>
      </c>
      <c r="U6564">
        <v>0</v>
      </c>
      <c r="V6564">
        <v>0</v>
      </c>
      <c r="W6564">
        <v>0</v>
      </c>
      <c r="X6564">
        <v>0</v>
      </c>
      <c r="Y6564">
        <v>6.0049999999999999</v>
      </c>
      <c r="Z6564">
        <v>196.16333299999999</v>
      </c>
    </row>
    <row r="6565" spans="1:26" x14ac:dyDescent="0.25">
      <c r="A6565">
        <v>2194906</v>
      </c>
      <c r="B6565">
        <v>1</v>
      </c>
      <c r="C6565" t="s">
        <v>77</v>
      </c>
      <c r="D6565" t="s">
        <v>123</v>
      </c>
      <c r="E6565" t="s">
        <v>161</v>
      </c>
      <c r="F6565" t="s">
        <v>18925</v>
      </c>
      <c r="G6565" t="s">
        <v>402</v>
      </c>
      <c r="H6565" t="s">
        <v>46</v>
      </c>
      <c r="I6565" t="s">
        <v>129</v>
      </c>
      <c r="J6565" t="s">
        <v>130</v>
      </c>
      <c r="K6565" t="s">
        <v>131</v>
      </c>
      <c r="L6565" t="s">
        <v>18926</v>
      </c>
      <c r="M6565" t="s">
        <v>18927</v>
      </c>
      <c r="N6565">
        <v>4.6294444439999998</v>
      </c>
      <c r="O6565">
        <v>0</v>
      </c>
      <c r="P6565">
        <v>11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50.923889000000003</v>
      </c>
      <c r="W6565">
        <v>0</v>
      </c>
      <c r="X6565">
        <v>0</v>
      </c>
      <c r="Y6565">
        <v>0</v>
      </c>
      <c r="Z6565">
        <v>0</v>
      </c>
    </row>
    <row r="6566" spans="1:26" x14ac:dyDescent="0.25">
      <c r="A6566">
        <v>2194907</v>
      </c>
      <c r="B6566">
        <v>1</v>
      </c>
      <c r="C6566" t="s">
        <v>77</v>
      </c>
      <c r="D6566" t="s">
        <v>108</v>
      </c>
      <c r="E6566" t="s">
        <v>134</v>
      </c>
      <c r="F6566" t="s">
        <v>18928</v>
      </c>
      <c r="G6566" t="s">
        <v>201</v>
      </c>
      <c r="H6566" t="s">
        <v>47</v>
      </c>
      <c r="I6566" t="s">
        <v>283</v>
      </c>
      <c r="J6566" t="s">
        <v>130</v>
      </c>
      <c r="K6566" t="s">
        <v>131</v>
      </c>
      <c r="L6566" t="s">
        <v>18929</v>
      </c>
      <c r="M6566" t="s">
        <v>18930</v>
      </c>
      <c r="N6566">
        <v>1.1111111E-2</v>
      </c>
      <c r="O6566">
        <v>128</v>
      </c>
      <c r="P6566">
        <v>1826</v>
      </c>
      <c r="Q6566">
        <v>0</v>
      </c>
      <c r="R6566">
        <v>0</v>
      </c>
      <c r="S6566">
        <v>98</v>
      </c>
      <c r="T6566">
        <v>2104</v>
      </c>
      <c r="U6566">
        <v>1.4222220000000001</v>
      </c>
      <c r="V6566">
        <v>20.288889000000001</v>
      </c>
      <c r="W6566">
        <v>0</v>
      </c>
      <c r="X6566">
        <v>0</v>
      </c>
      <c r="Y6566">
        <v>1.088889</v>
      </c>
      <c r="Z6566">
        <v>23.377777999999999</v>
      </c>
    </row>
    <row r="6567" spans="1:26" x14ac:dyDescent="0.25">
      <c r="A6567">
        <v>2194913</v>
      </c>
      <c r="B6567">
        <v>1</v>
      </c>
      <c r="C6567" t="s">
        <v>76</v>
      </c>
      <c r="D6567" t="s">
        <v>91</v>
      </c>
      <c r="E6567" t="s">
        <v>126</v>
      </c>
      <c r="F6567" t="s">
        <v>18931</v>
      </c>
      <c r="G6567" t="s">
        <v>128</v>
      </c>
      <c r="H6567" t="s">
        <v>46</v>
      </c>
      <c r="I6567" t="s">
        <v>129</v>
      </c>
      <c r="J6567" t="s">
        <v>130</v>
      </c>
      <c r="K6567" t="s">
        <v>131</v>
      </c>
      <c r="L6567" t="s">
        <v>18932</v>
      </c>
      <c r="M6567" t="s">
        <v>18933</v>
      </c>
      <c r="N6567">
        <v>0.80555555499999998</v>
      </c>
      <c r="O6567">
        <v>0</v>
      </c>
      <c r="P6567">
        <v>85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68.472222000000002</v>
      </c>
      <c r="W6567">
        <v>0</v>
      </c>
      <c r="X6567">
        <v>0</v>
      </c>
      <c r="Y6567">
        <v>0</v>
      </c>
      <c r="Z6567">
        <v>0</v>
      </c>
    </row>
    <row r="6568" spans="1:26" x14ac:dyDescent="0.25">
      <c r="A6568">
        <v>2194915</v>
      </c>
      <c r="B6568">
        <v>1</v>
      </c>
      <c r="C6568" t="s">
        <v>76</v>
      </c>
      <c r="D6568" t="s">
        <v>81</v>
      </c>
      <c r="E6568" t="s">
        <v>126</v>
      </c>
      <c r="F6568" t="s">
        <v>18934</v>
      </c>
      <c r="G6568" t="s">
        <v>128</v>
      </c>
      <c r="H6568" t="s">
        <v>46</v>
      </c>
      <c r="I6568" t="s">
        <v>129</v>
      </c>
      <c r="J6568" t="s">
        <v>130</v>
      </c>
      <c r="K6568" t="s">
        <v>131</v>
      </c>
      <c r="L6568" t="s">
        <v>18935</v>
      </c>
      <c r="M6568" t="s">
        <v>18936</v>
      </c>
      <c r="N6568">
        <v>1.1850000000000001</v>
      </c>
      <c r="O6568">
        <v>0</v>
      </c>
      <c r="P6568">
        <v>121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143.38499999999999</v>
      </c>
      <c r="W6568">
        <v>0</v>
      </c>
      <c r="X6568">
        <v>0</v>
      </c>
      <c r="Y6568">
        <v>0</v>
      </c>
      <c r="Z6568">
        <v>0</v>
      </c>
    </row>
    <row r="6569" spans="1:26" x14ac:dyDescent="0.25">
      <c r="A6569">
        <v>2194916</v>
      </c>
      <c r="B6569">
        <v>1</v>
      </c>
      <c r="C6569" t="s">
        <v>76</v>
      </c>
      <c r="D6569" t="s">
        <v>78</v>
      </c>
      <c r="E6569" t="s">
        <v>181</v>
      </c>
      <c r="F6569" t="s">
        <v>18937</v>
      </c>
      <c r="G6569" t="s">
        <v>194</v>
      </c>
      <c r="H6569" t="s">
        <v>46</v>
      </c>
      <c r="I6569" t="s">
        <v>129</v>
      </c>
      <c r="J6569" t="s">
        <v>130</v>
      </c>
      <c r="K6569" t="s">
        <v>131</v>
      </c>
      <c r="L6569" t="s">
        <v>18938</v>
      </c>
      <c r="M6569" t="s">
        <v>18939</v>
      </c>
      <c r="N6569">
        <v>0.81888888800000004</v>
      </c>
      <c r="O6569">
        <v>0</v>
      </c>
      <c r="P6569">
        <v>1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0.81888899999999998</v>
      </c>
      <c r="W6569">
        <v>0</v>
      </c>
      <c r="X6569">
        <v>0</v>
      </c>
      <c r="Y6569">
        <v>0</v>
      </c>
      <c r="Z6569">
        <v>0</v>
      </c>
    </row>
    <row r="6570" spans="1:26" x14ac:dyDescent="0.25">
      <c r="A6570">
        <v>2194919</v>
      </c>
      <c r="B6570">
        <v>1</v>
      </c>
      <c r="C6570" t="s">
        <v>77</v>
      </c>
      <c r="D6570" t="s">
        <v>124</v>
      </c>
      <c r="E6570" t="s">
        <v>126</v>
      </c>
      <c r="F6570" t="s">
        <v>18940</v>
      </c>
      <c r="G6570" t="s">
        <v>152</v>
      </c>
      <c r="H6570" t="s">
        <v>46</v>
      </c>
      <c r="I6570" t="s">
        <v>129</v>
      </c>
      <c r="J6570" t="s">
        <v>130</v>
      </c>
      <c r="K6570" t="s">
        <v>131</v>
      </c>
      <c r="L6570" t="s">
        <v>18941</v>
      </c>
      <c r="M6570" t="s">
        <v>18942</v>
      </c>
      <c r="N6570">
        <v>3.346666666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18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60.24</v>
      </c>
    </row>
    <row r="6571" spans="1:26" x14ac:dyDescent="0.25">
      <c r="A6571">
        <v>2194936</v>
      </c>
      <c r="B6571">
        <v>1</v>
      </c>
      <c r="C6571" t="s">
        <v>76</v>
      </c>
      <c r="D6571" t="s">
        <v>89</v>
      </c>
      <c r="E6571" t="s">
        <v>126</v>
      </c>
      <c r="F6571" t="s">
        <v>10175</v>
      </c>
      <c r="G6571" t="s">
        <v>128</v>
      </c>
      <c r="H6571" t="s">
        <v>46</v>
      </c>
      <c r="I6571" t="s">
        <v>129</v>
      </c>
      <c r="J6571" t="s">
        <v>130</v>
      </c>
      <c r="K6571" t="s">
        <v>131</v>
      </c>
      <c r="L6571" t="s">
        <v>18943</v>
      </c>
      <c r="M6571" t="s">
        <v>18944</v>
      </c>
      <c r="N6571">
        <v>11.568333333</v>
      </c>
      <c r="O6571">
        <v>0</v>
      </c>
      <c r="P6571">
        <v>9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104.11499999999999</v>
      </c>
      <c r="W6571">
        <v>0</v>
      </c>
      <c r="X6571">
        <v>0</v>
      </c>
      <c r="Y6571">
        <v>0</v>
      </c>
      <c r="Z6571">
        <v>0</v>
      </c>
    </row>
    <row r="6572" spans="1:26" x14ac:dyDescent="0.25">
      <c r="A6572">
        <v>2194921</v>
      </c>
      <c r="B6572">
        <v>1</v>
      </c>
      <c r="C6572" t="s">
        <v>76</v>
      </c>
      <c r="D6572" t="s">
        <v>91</v>
      </c>
      <c r="E6572" t="s">
        <v>813</v>
      </c>
      <c r="F6572" t="s">
        <v>18677</v>
      </c>
      <c r="G6572" t="s">
        <v>136</v>
      </c>
      <c r="H6572" t="s">
        <v>47</v>
      </c>
      <c r="I6572" t="s">
        <v>129</v>
      </c>
      <c r="J6572" t="s">
        <v>130</v>
      </c>
      <c r="K6572" t="s">
        <v>131</v>
      </c>
      <c r="L6572" t="s">
        <v>18945</v>
      </c>
      <c r="M6572" t="s">
        <v>18946</v>
      </c>
      <c r="N6572">
        <v>0.15305555500000001</v>
      </c>
      <c r="O6572">
        <v>39</v>
      </c>
      <c r="P6572">
        <v>489</v>
      </c>
      <c r="Q6572">
        <v>0</v>
      </c>
      <c r="R6572">
        <v>0</v>
      </c>
      <c r="S6572">
        <v>0</v>
      </c>
      <c r="T6572">
        <v>0</v>
      </c>
      <c r="U6572">
        <v>5.9691669999999997</v>
      </c>
      <c r="V6572">
        <v>74.844166000000001</v>
      </c>
      <c r="W6572">
        <v>0</v>
      </c>
      <c r="X6572">
        <v>0</v>
      </c>
      <c r="Y6572">
        <v>0</v>
      </c>
      <c r="Z6572">
        <v>0</v>
      </c>
    </row>
    <row r="6573" spans="1:26" x14ac:dyDescent="0.25">
      <c r="A6573">
        <v>2194922</v>
      </c>
      <c r="B6573">
        <v>1</v>
      </c>
      <c r="C6573" t="s">
        <v>76</v>
      </c>
      <c r="D6573" t="s">
        <v>88</v>
      </c>
      <c r="E6573" t="s">
        <v>126</v>
      </c>
      <c r="F6573" t="s">
        <v>16814</v>
      </c>
      <c r="G6573" t="s">
        <v>140</v>
      </c>
      <c r="H6573" t="s">
        <v>46</v>
      </c>
      <c r="I6573" t="s">
        <v>129</v>
      </c>
      <c r="J6573" t="s">
        <v>130</v>
      </c>
      <c r="K6573" t="s">
        <v>131</v>
      </c>
      <c r="L6573" t="s">
        <v>18945</v>
      </c>
      <c r="M6573" t="s">
        <v>18947</v>
      </c>
      <c r="N6573">
        <v>4.7683333330000002</v>
      </c>
      <c r="O6573">
        <v>0</v>
      </c>
      <c r="P6573">
        <v>48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228.88</v>
      </c>
      <c r="W6573">
        <v>0</v>
      </c>
      <c r="X6573">
        <v>0</v>
      </c>
      <c r="Y6573">
        <v>0</v>
      </c>
      <c r="Z6573">
        <v>0</v>
      </c>
    </row>
    <row r="6574" spans="1:26" x14ac:dyDescent="0.25">
      <c r="A6574">
        <v>2194923</v>
      </c>
      <c r="B6574">
        <v>1</v>
      </c>
      <c r="C6574" t="s">
        <v>77</v>
      </c>
      <c r="D6574" t="s">
        <v>108</v>
      </c>
      <c r="E6574" t="s">
        <v>186</v>
      </c>
      <c r="F6574" t="s">
        <v>18793</v>
      </c>
      <c r="G6574" t="s">
        <v>136</v>
      </c>
      <c r="H6574" t="s">
        <v>47</v>
      </c>
      <c r="I6574" t="s">
        <v>129</v>
      </c>
      <c r="J6574" t="s">
        <v>130</v>
      </c>
      <c r="K6574" t="s">
        <v>131</v>
      </c>
      <c r="L6574" t="s">
        <v>18948</v>
      </c>
      <c r="M6574" t="s">
        <v>18949</v>
      </c>
      <c r="N6574">
        <v>7.7499999999999999E-2</v>
      </c>
      <c r="O6574">
        <v>128</v>
      </c>
      <c r="P6574">
        <v>1826</v>
      </c>
      <c r="Q6574">
        <v>0</v>
      </c>
      <c r="R6574">
        <v>0</v>
      </c>
      <c r="S6574">
        <v>122</v>
      </c>
      <c r="T6574">
        <v>3496</v>
      </c>
      <c r="U6574">
        <v>9.92</v>
      </c>
      <c r="V6574">
        <v>141.51499999999999</v>
      </c>
      <c r="W6574">
        <v>0</v>
      </c>
      <c r="X6574">
        <v>0</v>
      </c>
      <c r="Y6574">
        <v>9.4550000000000001</v>
      </c>
      <c r="Z6574">
        <v>270.94</v>
      </c>
    </row>
    <row r="6575" spans="1:26" x14ac:dyDescent="0.25">
      <c r="A6575">
        <v>2194931</v>
      </c>
      <c r="B6575">
        <v>1</v>
      </c>
      <c r="C6575" t="s">
        <v>76</v>
      </c>
      <c r="D6575" t="s">
        <v>96</v>
      </c>
      <c r="E6575" t="s">
        <v>126</v>
      </c>
      <c r="F6575" t="s">
        <v>18950</v>
      </c>
      <c r="G6575" t="s">
        <v>128</v>
      </c>
      <c r="H6575" t="s">
        <v>46</v>
      </c>
      <c r="I6575" t="s">
        <v>129</v>
      </c>
      <c r="J6575" t="s">
        <v>130</v>
      </c>
      <c r="K6575" t="s">
        <v>131</v>
      </c>
      <c r="L6575" t="s">
        <v>18951</v>
      </c>
      <c r="M6575" t="s">
        <v>18952</v>
      </c>
      <c r="N6575">
        <v>2.3627777769999998</v>
      </c>
      <c r="O6575">
        <v>0</v>
      </c>
      <c r="P6575">
        <v>54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127.59</v>
      </c>
      <c r="W6575">
        <v>0</v>
      </c>
      <c r="X6575">
        <v>0</v>
      </c>
      <c r="Y6575">
        <v>0</v>
      </c>
      <c r="Z6575">
        <v>0</v>
      </c>
    </row>
    <row r="6576" spans="1:26" x14ac:dyDescent="0.25">
      <c r="A6576">
        <v>2194928</v>
      </c>
      <c r="B6576">
        <v>1</v>
      </c>
      <c r="C6576" t="s">
        <v>77</v>
      </c>
      <c r="D6576" t="s">
        <v>118</v>
      </c>
      <c r="E6576" t="s">
        <v>143</v>
      </c>
      <c r="F6576" t="s">
        <v>18953</v>
      </c>
      <c r="G6576" t="s">
        <v>1273</v>
      </c>
      <c r="H6576" t="s">
        <v>47</v>
      </c>
      <c r="I6576" t="s">
        <v>129</v>
      </c>
      <c r="J6576" t="s">
        <v>130</v>
      </c>
      <c r="K6576" t="s">
        <v>131</v>
      </c>
      <c r="L6576" t="s">
        <v>18954</v>
      </c>
      <c r="M6576" t="s">
        <v>18955</v>
      </c>
      <c r="N6576">
        <v>0.95027777700000005</v>
      </c>
      <c r="O6576">
        <v>3</v>
      </c>
      <c r="P6576">
        <v>13</v>
      </c>
      <c r="Q6576">
        <v>2</v>
      </c>
      <c r="R6576">
        <v>79</v>
      </c>
      <c r="S6576">
        <v>0</v>
      </c>
      <c r="T6576">
        <v>0</v>
      </c>
      <c r="U6576">
        <v>2.8508330000000002</v>
      </c>
      <c r="V6576">
        <v>12.353611000000001</v>
      </c>
      <c r="W6576">
        <v>1.9005559999999999</v>
      </c>
      <c r="X6576">
        <v>75.071944000000002</v>
      </c>
      <c r="Y6576">
        <v>0</v>
      </c>
      <c r="Z6576">
        <v>0</v>
      </c>
    </row>
    <row r="6577" spans="1:26" x14ac:dyDescent="0.25">
      <c r="A6577">
        <v>2194948</v>
      </c>
      <c r="B6577">
        <v>1</v>
      </c>
      <c r="C6577" t="s">
        <v>76</v>
      </c>
      <c r="D6577" t="s">
        <v>91</v>
      </c>
      <c r="E6577" t="s">
        <v>126</v>
      </c>
      <c r="F6577" t="s">
        <v>18956</v>
      </c>
      <c r="G6577" t="s">
        <v>128</v>
      </c>
      <c r="H6577" t="s">
        <v>46</v>
      </c>
      <c r="I6577" t="s">
        <v>129</v>
      </c>
      <c r="J6577" t="s">
        <v>130</v>
      </c>
      <c r="K6577" t="s">
        <v>131</v>
      </c>
      <c r="L6577" t="s">
        <v>18957</v>
      </c>
      <c r="M6577" t="s">
        <v>18958</v>
      </c>
      <c r="N6577">
        <v>1.236388888</v>
      </c>
      <c r="O6577">
        <v>0</v>
      </c>
      <c r="P6577">
        <v>22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27.200555999999999</v>
      </c>
      <c r="W6577">
        <v>0</v>
      </c>
      <c r="X6577">
        <v>0</v>
      </c>
      <c r="Y6577">
        <v>0</v>
      </c>
      <c r="Z6577">
        <v>0</v>
      </c>
    </row>
    <row r="6578" spans="1:26" x14ac:dyDescent="0.25">
      <c r="A6578">
        <v>2194939</v>
      </c>
      <c r="B6578">
        <v>1</v>
      </c>
      <c r="C6578" t="s">
        <v>76</v>
      </c>
      <c r="D6578" t="s">
        <v>106</v>
      </c>
      <c r="E6578" t="s">
        <v>126</v>
      </c>
      <c r="F6578" t="s">
        <v>18959</v>
      </c>
      <c r="G6578" t="s">
        <v>128</v>
      </c>
      <c r="H6578" t="s">
        <v>46</v>
      </c>
      <c r="I6578" t="s">
        <v>129</v>
      </c>
      <c r="J6578" t="s">
        <v>130</v>
      </c>
      <c r="K6578" t="s">
        <v>131</v>
      </c>
      <c r="L6578" t="s">
        <v>18960</v>
      </c>
      <c r="M6578" t="s">
        <v>18961</v>
      </c>
      <c r="N6578">
        <v>1.365555555</v>
      </c>
      <c r="O6578">
        <v>0</v>
      </c>
      <c r="P6578">
        <v>85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116.072222</v>
      </c>
      <c r="W6578">
        <v>0</v>
      </c>
      <c r="X6578">
        <v>0</v>
      </c>
      <c r="Y6578">
        <v>0</v>
      </c>
      <c r="Z6578">
        <v>0</v>
      </c>
    </row>
    <row r="6579" spans="1:26" x14ac:dyDescent="0.25">
      <c r="A6579">
        <v>2194945</v>
      </c>
      <c r="B6579">
        <v>1</v>
      </c>
      <c r="C6579" t="s">
        <v>76</v>
      </c>
      <c r="D6579" t="s">
        <v>90</v>
      </c>
      <c r="E6579" t="s">
        <v>181</v>
      </c>
      <c r="F6579" t="s">
        <v>18962</v>
      </c>
      <c r="G6579" t="s">
        <v>194</v>
      </c>
      <c r="H6579" t="s">
        <v>46</v>
      </c>
      <c r="I6579" t="s">
        <v>129</v>
      </c>
      <c r="J6579" t="s">
        <v>130</v>
      </c>
      <c r="K6579" t="s">
        <v>131</v>
      </c>
      <c r="L6579" t="s">
        <v>18963</v>
      </c>
      <c r="M6579" t="s">
        <v>18964</v>
      </c>
      <c r="N6579">
        <v>2.153333333</v>
      </c>
      <c r="O6579">
        <v>0</v>
      </c>
      <c r="P6579">
        <v>1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2.1533329999999999</v>
      </c>
      <c r="W6579">
        <v>0</v>
      </c>
      <c r="X6579">
        <v>0</v>
      </c>
      <c r="Y6579">
        <v>0</v>
      </c>
      <c r="Z6579">
        <v>0</v>
      </c>
    </row>
    <row r="6580" spans="1:26" x14ac:dyDescent="0.25">
      <c r="A6580">
        <v>2194941</v>
      </c>
      <c r="B6580">
        <v>1</v>
      </c>
      <c r="C6580" t="s">
        <v>76</v>
      </c>
      <c r="D6580" t="s">
        <v>79</v>
      </c>
      <c r="E6580" t="s">
        <v>126</v>
      </c>
      <c r="F6580" t="s">
        <v>18965</v>
      </c>
      <c r="G6580" t="s">
        <v>128</v>
      </c>
      <c r="H6580" t="s">
        <v>46</v>
      </c>
      <c r="I6580" t="s">
        <v>129</v>
      </c>
      <c r="J6580" t="s">
        <v>130</v>
      </c>
      <c r="K6580" t="s">
        <v>131</v>
      </c>
      <c r="L6580" t="s">
        <v>18966</v>
      </c>
      <c r="M6580" t="s">
        <v>18967</v>
      </c>
      <c r="N6580">
        <v>0.9425</v>
      </c>
      <c r="O6580">
        <v>0</v>
      </c>
      <c r="P6580">
        <v>157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147.9725</v>
      </c>
      <c r="W6580">
        <v>0</v>
      </c>
      <c r="X6580">
        <v>0</v>
      </c>
      <c r="Y6580">
        <v>0</v>
      </c>
      <c r="Z6580">
        <v>0</v>
      </c>
    </row>
    <row r="6581" spans="1:26" x14ac:dyDescent="0.25">
      <c r="A6581">
        <v>2194933</v>
      </c>
      <c r="B6581">
        <v>1</v>
      </c>
      <c r="C6581" t="s">
        <v>76</v>
      </c>
      <c r="D6581" t="s">
        <v>86</v>
      </c>
      <c r="E6581" t="s">
        <v>126</v>
      </c>
      <c r="F6581" t="s">
        <v>18968</v>
      </c>
      <c r="G6581" t="s">
        <v>140</v>
      </c>
      <c r="H6581" t="s">
        <v>46</v>
      </c>
      <c r="I6581" t="s">
        <v>129</v>
      </c>
      <c r="J6581" t="s">
        <v>130</v>
      </c>
      <c r="K6581" t="s">
        <v>131</v>
      </c>
      <c r="L6581" t="s">
        <v>18969</v>
      </c>
      <c r="M6581" t="s">
        <v>18970</v>
      </c>
      <c r="N6581">
        <v>2.5550000000000002</v>
      </c>
      <c r="O6581">
        <v>0</v>
      </c>
      <c r="P6581">
        <v>144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367.92</v>
      </c>
      <c r="W6581">
        <v>0</v>
      </c>
      <c r="X6581">
        <v>0</v>
      </c>
      <c r="Y6581">
        <v>0</v>
      </c>
      <c r="Z6581">
        <v>0</v>
      </c>
    </row>
    <row r="6582" spans="1:26" x14ac:dyDescent="0.25">
      <c r="A6582">
        <v>2194934</v>
      </c>
      <c r="B6582">
        <v>1</v>
      </c>
      <c r="C6582" t="s">
        <v>76</v>
      </c>
      <c r="D6582" t="s">
        <v>82</v>
      </c>
      <c r="E6582" t="s">
        <v>143</v>
      </c>
      <c r="F6582" t="s">
        <v>4553</v>
      </c>
      <c r="G6582" t="s">
        <v>201</v>
      </c>
      <c r="H6582" t="s">
        <v>47</v>
      </c>
      <c r="I6582" t="s">
        <v>129</v>
      </c>
      <c r="J6582" t="s">
        <v>130</v>
      </c>
      <c r="K6582" t="s">
        <v>131</v>
      </c>
      <c r="L6582" t="s">
        <v>18971</v>
      </c>
      <c r="M6582" t="s">
        <v>18972</v>
      </c>
      <c r="N6582">
        <v>0.12222222200000001</v>
      </c>
      <c r="O6582">
        <v>9</v>
      </c>
      <c r="P6582">
        <v>1890</v>
      </c>
      <c r="Q6582">
        <v>0</v>
      </c>
      <c r="R6582">
        <v>0</v>
      </c>
      <c r="S6582">
        <v>0</v>
      </c>
      <c r="T6582">
        <v>0</v>
      </c>
      <c r="U6582">
        <v>1.1000000000000001</v>
      </c>
      <c r="V6582">
        <v>231</v>
      </c>
      <c r="W6582">
        <v>0</v>
      </c>
      <c r="X6582">
        <v>0</v>
      </c>
      <c r="Y6582">
        <v>0</v>
      </c>
      <c r="Z6582">
        <v>0</v>
      </c>
    </row>
    <row r="6583" spans="1:26" x14ac:dyDescent="0.25">
      <c r="A6583">
        <v>2194932</v>
      </c>
      <c r="B6583">
        <v>1</v>
      </c>
      <c r="C6583" t="s">
        <v>76</v>
      </c>
      <c r="D6583" t="s">
        <v>78</v>
      </c>
      <c r="E6583" t="s">
        <v>143</v>
      </c>
      <c r="F6583" t="s">
        <v>18973</v>
      </c>
      <c r="G6583" t="s">
        <v>201</v>
      </c>
      <c r="H6583" t="s">
        <v>47</v>
      </c>
      <c r="I6583" t="s">
        <v>129</v>
      </c>
      <c r="J6583" t="s">
        <v>17</v>
      </c>
      <c r="K6583" t="s">
        <v>251</v>
      </c>
      <c r="L6583" t="s">
        <v>18974</v>
      </c>
      <c r="M6583" t="s">
        <v>18975</v>
      </c>
      <c r="N6583">
        <v>8.8888887999999999E-2</v>
      </c>
      <c r="O6583">
        <v>8</v>
      </c>
      <c r="P6583">
        <v>1488</v>
      </c>
      <c r="Q6583">
        <v>0</v>
      </c>
      <c r="R6583">
        <v>0</v>
      </c>
      <c r="S6583">
        <v>0</v>
      </c>
      <c r="T6583">
        <v>0</v>
      </c>
      <c r="U6583">
        <v>0.71111100000000005</v>
      </c>
      <c r="V6583">
        <v>132.26666499999999</v>
      </c>
      <c r="W6583">
        <v>0</v>
      </c>
      <c r="X6583">
        <v>0</v>
      </c>
      <c r="Y6583">
        <v>0</v>
      </c>
      <c r="Z6583">
        <v>0</v>
      </c>
    </row>
    <row r="6584" spans="1:26" x14ac:dyDescent="0.25">
      <c r="A6584">
        <v>2194960</v>
      </c>
      <c r="B6584">
        <v>1</v>
      </c>
      <c r="C6584" t="s">
        <v>76</v>
      </c>
      <c r="D6584" t="s">
        <v>94</v>
      </c>
      <c r="E6584" t="s">
        <v>134</v>
      </c>
      <c r="F6584" t="s">
        <v>18976</v>
      </c>
      <c r="G6584" t="s">
        <v>136</v>
      </c>
      <c r="H6584" t="s">
        <v>47</v>
      </c>
      <c r="I6584" t="s">
        <v>129</v>
      </c>
      <c r="J6584" t="s">
        <v>130</v>
      </c>
      <c r="K6584" t="s">
        <v>131</v>
      </c>
      <c r="L6584" t="s">
        <v>18977</v>
      </c>
      <c r="M6584" t="s">
        <v>18978</v>
      </c>
      <c r="N6584">
        <v>2.787222222</v>
      </c>
      <c r="O6584">
        <v>0</v>
      </c>
      <c r="P6584">
        <v>0</v>
      </c>
      <c r="Q6584">
        <v>0</v>
      </c>
      <c r="R6584">
        <v>0</v>
      </c>
      <c r="S6584">
        <v>20</v>
      </c>
      <c r="T6584">
        <v>482</v>
      </c>
      <c r="U6584">
        <v>0</v>
      </c>
      <c r="V6584">
        <v>0</v>
      </c>
      <c r="W6584">
        <v>0</v>
      </c>
      <c r="X6584">
        <v>0</v>
      </c>
      <c r="Y6584">
        <v>55.744444000000001</v>
      </c>
      <c r="Z6584">
        <v>1343.4411110000001</v>
      </c>
    </row>
    <row r="6585" spans="1:26" x14ac:dyDescent="0.25">
      <c r="A6585">
        <v>2194937</v>
      </c>
      <c r="B6585">
        <v>1</v>
      </c>
      <c r="C6585" t="s">
        <v>76</v>
      </c>
      <c r="D6585" t="s">
        <v>89</v>
      </c>
      <c r="E6585" t="s">
        <v>181</v>
      </c>
      <c r="F6585" t="s">
        <v>18979</v>
      </c>
      <c r="G6585" t="s">
        <v>194</v>
      </c>
      <c r="H6585" t="s">
        <v>46</v>
      </c>
      <c r="I6585" t="s">
        <v>129</v>
      </c>
      <c r="J6585" t="s">
        <v>130</v>
      </c>
      <c r="K6585" t="s">
        <v>131</v>
      </c>
      <c r="L6585" t="s">
        <v>18980</v>
      </c>
      <c r="M6585" t="s">
        <v>18981</v>
      </c>
      <c r="N6585">
        <v>3.36</v>
      </c>
      <c r="O6585">
        <v>0</v>
      </c>
      <c r="P6585">
        <v>1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3.36</v>
      </c>
      <c r="W6585">
        <v>0</v>
      </c>
      <c r="X6585">
        <v>0</v>
      </c>
      <c r="Y6585">
        <v>0</v>
      </c>
      <c r="Z6585">
        <v>0</v>
      </c>
    </row>
    <row r="6586" spans="1:26" x14ac:dyDescent="0.25">
      <c r="A6586">
        <v>2194938</v>
      </c>
      <c r="B6586">
        <v>1</v>
      </c>
      <c r="C6586" t="s">
        <v>76</v>
      </c>
      <c r="D6586" t="s">
        <v>82</v>
      </c>
      <c r="E6586" t="s">
        <v>143</v>
      </c>
      <c r="F6586" t="s">
        <v>18982</v>
      </c>
      <c r="G6586" t="s">
        <v>201</v>
      </c>
      <c r="H6586" t="s">
        <v>47</v>
      </c>
      <c r="I6586" t="s">
        <v>283</v>
      </c>
      <c r="J6586" t="s">
        <v>17</v>
      </c>
      <c r="K6586" t="s">
        <v>251</v>
      </c>
      <c r="L6586" t="s">
        <v>18983</v>
      </c>
      <c r="M6586" t="s">
        <v>18984</v>
      </c>
      <c r="N6586">
        <v>1.1111111E-2</v>
      </c>
      <c r="O6586">
        <v>11</v>
      </c>
      <c r="P6586">
        <v>3398</v>
      </c>
      <c r="Q6586">
        <v>0</v>
      </c>
      <c r="R6586">
        <v>0</v>
      </c>
      <c r="S6586">
        <v>0</v>
      </c>
      <c r="T6586">
        <v>0</v>
      </c>
      <c r="U6586">
        <v>0.122222</v>
      </c>
      <c r="V6586">
        <v>37.755555000000001</v>
      </c>
      <c r="W6586">
        <v>0</v>
      </c>
      <c r="X6586">
        <v>0</v>
      </c>
      <c r="Y6586">
        <v>0</v>
      </c>
      <c r="Z6586">
        <v>0</v>
      </c>
    </row>
    <row r="6587" spans="1:26" x14ac:dyDescent="0.25">
      <c r="A6587">
        <v>2194944</v>
      </c>
      <c r="B6587">
        <v>1</v>
      </c>
      <c r="C6587" t="s">
        <v>76</v>
      </c>
      <c r="D6587" t="s">
        <v>78</v>
      </c>
      <c r="E6587" t="s">
        <v>126</v>
      </c>
      <c r="F6587" t="s">
        <v>18985</v>
      </c>
      <c r="G6587" t="s">
        <v>255</v>
      </c>
      <c r="H6587" t="s">
        <v>46</v>
      </c>
      <c r="I6587" t="s">
        <v>129</v>
      </c>
      <c r="J6587" t="s">
        <v>130</v>
      </c>
      <c r="K6587" t="s">
        <v>131</v>
      </c>
      <c r="L6587" t="s">
        <v>18986</v>
      </c>
      <c r="M6587" t="s">
        <v>18987</v>
      </c>
      <c r="N6587">
        <v>4.8458333329999999</v>
      </c>
      <c r="O6587">
        <v>0</v>
      </c>
      <c r="P6587">
        <v>19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92.070832999999993</v>
      </c>
      <c r="W6587">
        <v>0</v>
      </c>
      <c r="X6587">
        <v>0</v>
      </c>
      <c r="Y6587">
        <v>0</v>
      </c>
      <c r="Z6587">
        <v>0</v>
      </c>
    </row>
    <row r="6588" spans="1:26" x14ac:dyDescent="0.25">
      <c r="A6588">
        <v>2194942</v>
      </c>
      <c r="B6588">
        <v>1</v>
      </c>
      <c r="C6588" t="s">
        <v>76</v>
      </c>
      <c r="D6588" t="s">
        <v>92</v>
      </c>
      <c r="E6588" t="s">
        <v>134</v>
      </c>
      <c r="F6588" t="s">
        <v>6298</v>
      </c>
      <c r="G6588" t="s">
        <v>201</v>
      </c>
      <c r="H6588" t="s">
        <v>47</v>
      </c>
      <c r="I6588" t="s">
        <v>129</v>
      </c>
      <c r="J6588" t="s">
        <v>130</v>
      </c>
      <c r="K6588" t="s">
        <v>131</v>
      </c>
      <c r="L6588" t="s">
        <v>18988</v>
      </c>
      <c r="M6588" t="s">
        <v>18989</v>
      </c>
      <c r="N6588">
        <v>0.42527777700000002</v>
      </c>
      <c r="O6588">
        <v>0</v>
      </c>
      <c r="P6588">
        <v>3</v>
      </c>
      <c r="Q6588">
        <v>17</v>
      </c>
      <c r="R6588">
        <v>331</v>
      </c>
      <c r="S6588">
        <v>0</v>
      </c>
      <c r="T6588">
        <v>0</v>
      </c>
      <c r="U6588">
        <v>0</v>
      </c>
      <c r="V6588">
        <v>1.275833</v>
      </c>
      <c r="W6588">
        <v>7.2297219999999998</v>
      </c>
      <c r="X6588">
        <v>140.766944</v>
      </c>
      <c r="Y6588">
        <v>0</v>
      </c>
      <c r="Z6588">
        <v>0</v>
      </c>
    </row>
    <row r="6589" spans="1:26" x14ac:dyDescent="0.25">
      <c r="A6589">
        <v>2194955</v>
      </c>
      <c r="B6589">
        <v>1</v>
      </c>
      <c r="C6589" t="s">
        <v>76</v>
      </c>
      <c r="D6589" t="s">
        <v>79</v>
      </c>
      <c r="E6589" t="s">
        <v>126</v>
      </c>
      <c r="F6589" t="s">
        <v>18990</v>
      </c>
      <c r="G6589" t="s">
        <v>128</v>
      </c>
      <c r="H6589" t="s">
        <v>46</v>
      </c>
      <c r="I6589" t="s">
        <v>129</v>
      </c>
      <c r="J6589" t="s">
        <v>130</v>
      </c>
      <c r="K6589" t="s">
        <v>131</v>
      </c>
      <c r="L6589" t="s">
        <v>18991</v>
      </c>
      <c r="M6589" t="s">
        <v>18992</v>
      </c>
      <c r="N6589">
        <v>2.1411111109999998</v>
      </c>
      <c r="O6589">
        <v>0</v>
      </c>
      <c r="P6589">
        <v>40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85.644443999999993</v>
      </c>
      <c r="W6589">
        <v>0</v>
      </c>
      <c r="X6589">
        <v>0</v>
      </c>
      <c r="Y6589">
        <v>0</v>
      </c>
      <c r="Z6589">
        <v>0</v>
      </c>
    </row>
    <row r="6590" spans="1:26" x14ac:dyDescent="0.25">
      <c r="A6590">
        <v>2194954</v>
      </c>
      <c r="B6590">
        <v>1</v>
      </c>
      <c r="C6590" t="s">
        <v>77</v>
      </c>
      <c r="D6590" t="s">
        <v>116</v>
      </c>
      <c r="E6590" t="s">
        <v>134</v>
      </c>
      <c r="F6590" t="s">
        <v>18993</v>
      </c>
      <c r="G6590" t="s">
        <v>136</v>
      </c>
      <c r="H6590" t="s">
        <v>47</v>
      </c>
      <c r="I6590" t="s">
        <v>129</v>
      </c>
      <c r="J6590" t="s">
        <v>130</v>
      </c>
      <c r="K6590" t="s">
        <v>131</v>
      </c>
      <c r="L6590" t="s">
        <v>18994</v>
      </c>
      <c r="M6590" t="s">
        <v>18995</v>
      </c>
      <c r="N6590">
        <v>0.639444444</v>
      </c>
      <c r="O6590">
        <v>41</v>
      </c>
      <c r="P6590">
        <v>553</v>
      </c>
      <c r="Q6590">
        <v>0</v>
      </c>
      <c r="R6590">
        <v>0</v>
      </c>
      <c r="S6590">
        <v>0</v>
      </c>
      <c r="T6590">
        <v>0</v>
      </c>
      <c r="U6590">
        <v>26.217222</v>
      </c>
      <c r="V6590">
        <v>353.61277799999999</v>
      </c>
      <c r="W6590">
        <v>0</v>
      </c>
      <c r="X6590">
        <v>0</v>
      </c>
      <c r="Y6590">
        <v>0</v>
      </c>
      <c r="Z6590">
        <v>0</v>
      </c>
    </row>
    <row r="6591" spans="1:26" x14ac:dyDescent="0.25">
      <c r="A6591">
        <v>2194946</v>
      </c>
      <c r="B6591">
        <v>1</v>
      </c>
      <c r="C6591" t="s">
        <v>76</v>
      </c>
      <c r="D6591" t="s">
        <v>86</v>
      </c>
      <c r="E6591" t="s">
        <v>161</v>
      </c>
      <c r="F6591" t="s">
        <v>6543</v>
      </c>
      <c r="G6591" t="s">
        <v>402</v>
      </c>
      <c r="H6591" t="s">
        <v>46</v>
      </c>
      <c r="I6591" t="s">
        <v>129</v>
      </c>
      <c r="J6591" t="s">
        <v>130</v>
      </c>
      <c r="K6591" t="s">
        <v>131</v>
      </c>
      <c r="L6591" t="s">
        <v>18996</v>
      </c>
      <c r="M6591" t="s">
        <v>18997</v>
      </c>
      <c r="N6591">
        <v>2.3169444440000002</v>
      </c>
      <c r="O6591">
        <v>1</v>
      </c>
      <c r="P6591">
        <v>681</v>
      </c>
      <c r="Q6591">
        <v>0</v>
      </c>
      <c r="R6591">
        <v>0</v>
      </c>
      <c r="S6591">
        <v>0</v>
      </c>
      <c r="T6591">
        <v>0</v>
      </c>
      <c r="U6591">
        <v>2.3169439999999999</v>
      </c>
      <c r="V6591">
        <v>1577.839166</v>
      </c>
      <c r="W6591">
        <v>0</v>
      </c>
      <c r="X6591">
        <v>0</v>
      </c>
      <c r="Y6591">
        <v>0</v>
      </c>
      <c r="Z6591">
        <v>0</v>
      </c>
    </row>
    <row r="6592" spans="1:26" x14ac:dyDescent="0.25">
      <c r="A6592">
        <v>2194959</v>
      </c>
      <c r="B6592">
        <v>1</v>
      </c>
      <c r="C6592" t="s">
        <v>76</v>
      </c>
      <c r="D6592" t="s">
        <v>106</v>
      </c>
      <c r="E6592" t="s">
        <v>126</v>
      </c>
      <c r="F6592" t="s">
        <v>17446</v>
      </c>
      <c r="G6592" t="s">
        <v>128</v>
      </c>
      <c r="H6592" t="s">
        <v>46</v>
      </c>
      <c r="I6592" t="s">
        <v>129</v>
      </c>
      <c r="J6592" t="s">
        <v>130</v>
      </c>
      <c r="K6592" t="s">
        <v>131</v>
      </c>
      <c r="L6592" t="s">
        <v>18998</v>
      </c>
      <c r="M6592" t="s">
        <v>18999</v>
      </c>
      <c r="N6592">
        <v>1.7397222219999999</v>
      </c>
      <c r="O6592">
        <v>0</v>
      </c>
      <c r="P6592">
        <v>56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97.424443999999994</v>
      </c>
      <c r="W6592">
        <v>0</v>
      </c>
      <c r="X6592">
        <v>0</v>
      </c>
      <c r="Y6592">
        <v>0</v>
      </c>
      <c r="Z6592">
        <v>0</v>
      </c>
    </row>
    <row r="6593" spans="1:26" x14ac:dyDescent="0.25">
      <c r="A6593">
        <v>2194950</v>
      </c>
      <c r="B6593">
        <v>1</v>
      </c>
      <c r="C6593" t="s">
        <v>77</v>
      </c>
      <c r="D6593" t="s">
        <v>108</v>
      </c>
      <c r="E6593" t="s">
        <v>134</v>
      </c>
      <c r="F6593" t="s">
        <v>19000</v>
      </c>
      <c r="G6593" t="s">
        <v>448</v>
      </c>
      <c r="H6593" t="s">
        <v>47</v>
      </c>
      <c r="I6593" t="s">
        <v>129</v>
      </c>
      <c r="J6593" t="s">
        <v>130</v>
      </c>
      <c r="K6593" t="s">
        <v>131</v>
      </c>
      <c r="L6593" t="s">
        <v>19001</v>
      </c>
      <c r="M6593" t="s">
        <v>19002</v>
      </c>
      <c r="N6593">
        <v>9.58</v>
      </c>
      <c r="O6593">
        <v>0</v>
      </c>
      <c r="P6593">
        <v>0</v>
      </c>
      <c r="Q6593">
        <v>0</v>
      </c>
      <c r="R6593">
        <v>0</v>
      </c>
      <c r="S6593">
        <v>8</v>
      </c>
      <c r="T6593">
        <v>434</v>
      </c>
      <c r="U6593">
        <v>0</v>
      </c>
      <c r="V6593">
        <v>0</v>
      </c>
      <c r="W6593">
        <v>0</v>
      </c>
      <c r="X6593">
        <v>0</v>
      </c>
      <c r="Y6593">
        <v>76.64</v>
      </c>
      <c r="Z6593">
        <v>4157.72</v>
      </c>
    </row>
    <row r="6594" spans="1:26" x14ac:dyDescent="0.25">
      <c r="A6594">
        <v>2194966</v>
      </c>
      <c r="B6594">
        <v>1</v>
      </c>
      <c r="C6594" t="s">
        <v>76</v>
      </c>
      <c r="D6594" t="s">
        <v>97</v>
      </c>
      <c r="E6594" t="s">
        <v>181</v>
      </c>
      <c r="F6594" t="s">
        <v>19003</v>
      </c>
      <c r="G6594" t="s">
        <v>194</v>
      </c>
      <c r="H6594" t="s">
        <v>46</v>
      </c>
      <c r="I6594" t="s">
        <v>129</v>
      </c>
      <c r="J6594" t="s">
        <v>130</v>
      </c>
      <c r="K6594" t="s">
        <v>131</v>
      </c>
      <c r="L6594" t="s">
        <v>19004</v>
      </c>
      <c r="M6594" t="s">
        <v>19005</v>
      </c>
      <c r="N6594">
        <v>4.7633333330000003</v>
      </c>
      <c r="O6594">
        <v>0</v>
      </c>
      <c r="P6594">
        <v>1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4.7633330000000003</v>
      </c>
      <c r="W6594">
        <v>0</v>
      </c>
      <c r="X6594">
        <v>0</v>
      </c>
      <c r="Y6594">
        <v>0</v>
      </c>
      <c r="Z6594">
        <v>0</v>
      </c>
    </row>
    <row r="6595" spans="1:26" x14ac:dyDescent="0.25">
      <c r="A6595">
        <v>2194968</v>
      </c>
      <c r="B6595">
        <v>1</v>
      </c>
      <c r="C6595" t="s">
        <v>76</v>
      </c>
      <c r="D6595" t="s">
        <v>99</v>
      </c>
      <c r="E6595" t="s">
        <v>126</v>
      </c>
      <c r="F6595" t="s">
        <v>19006</v>
      </c>
      <c r="G6595" t="s">
        <v>128</v>
      </c>
      <c r="H6595" t="s">
        <v>46</v>
      </c>
      <c r="I6595" t="s">
        <v>129</v>
      </c>
      <c r="J6595" t="s">
        <v>130</v>
      </c>
      <c r="K6595" t="s">
        <v>131</v>
      </c>
      <c r="L6595" t="s">
        <v>19007</v>
      </c>
      <c r="M6595" t="s">
        <v>19008</v>
      </c>
      <c r="N6595">
        <v>0.94416666599999999</v>
      </c>
      <c r="O6595">
        <v>0</v>
      </c>
      <c r="P6595">
        <v>38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35.878332999999998</v>
      </c>
      <c r="W6595">
        <v>0</v>
      </c>
      <c r="X6595">
        <v>0</v>
      </c>
      <c r="Y6595">
        <v>0</v>
      </c>
      <c r="Z6595">
        <v>0</v>
      </c>
    </row>
    <row r="6596" spans="1:26" x14ac:dyDescent="0.25">
      <c r="A6596">
        <v>2194972</v>
      </c>
      <c r="B6596">
        <v>1</v>
      </c>
      <c r="C6596" t="s">
        <v>76</v>
      </c>
      <c r="D6596" t="s">
        <v>96</v>
      </c>
      <c r="E6596" t="s">
        <v>126</v>
      </c>
      <c r="F6596" t="s">
        <v>19009</v>
      </c>
      <c r="G6596" t="s">
        <v>128</v>
      </c>
      <c r="H6596" t="s">
        <v>46</v>
      </c>
      <c r="I6596" t="s">
        <v>129</v>
      </c>
      <c r="J6596" t="s">
        <v>130</v>
      </c>
      <c r="K6596" t="s">
        <v>131</v>
      </c>
      <c r="L6596" t="s">
        <v>19010</v>
      </c>
      <c r="M6596" t="s">
        <v>19011</v>
      </c>
      <c r="N6596">
        <v>0.67805555500000003</v>
      </c>
      <c r="O6596">
        <v>0</v>
      </c>
      <c r="P6596">
        <v>9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6.1025</v>
      </c>
      <c r="W6596">
        <v>0</v>
      </c>
      <c r="X6596">
        <v>0</v>
      </c>
      <c r="Y6596">
        <v>0</v>
      </c>
      <c r="Z6596">
        <v>0</v>
      </c>
    </row>
    <row r="6597" spans="1:26" x14ac:dyDescent="0.25">
      <c r="A6597">
        <v>2194982</v>
      </c>
      <c r="B6597">
        <v>1</v>
      </c>
      <c r="C6597" t="s">
        <v>76</v>
      </c>
      <c r="D6597" t="s">
        <v>80</v>
      </c>
      <c r="E6597" t="s">
        <v>126</v>
      </c>
      <c r="F6597" t="s">
        <v>18546</v>
      </c>
      <c r="G6597" t="s">
        <v>128</v>
      </c>
      <c r="H6597" t="s">
        <v>46</v>
      </c>
      <c r="I6597" t="s">
        <v>129</v>
      </c>
      <c r="J6597" t="s">
        <v>130</v>
      </c>
      <c r="K6597" t="s">
        <v>131</v>
      </c>
      <c r="L6597" t="s">
        <v>19012</v>
      </c>
      <c r="M6597" t="s">
        <v>19013</v>
      </c>
      <c r="N6597">
        <v>1.757222222</v>
      </c>
      <c r="O6597">
        <v>0</v>
      </c>
      <c r="P6597">
        <v>34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59.745556000000001</v>
      </c>
      <c r="W6597">
        <v>0</v>
      </c>
      <c r="X6597">
        <v>0</v>
      </c>
      <c r="Y6597">
        <v>0</v>
      </c>
      <c r="Z6597">
        <v>0</v>
      </c>
    </row>
    <row r="6598" spans="1:26" x14ac:dyDescent="0.25">
      <c r="A6598">
        <v>2194963</v>
      </c>
      <c r="B6598">
        <v>1</v>
      </c>
      <c r="C6598" t="s">
        <v>77</v>
      </c>
      <c r="D6598" t="s">
        <v>111</v>
      </c>
      <c r="E6598" t="s">
        <v>143</v>
      </c>
      <c r="F6598" t="s">
        <v>16133</v>
      </c>
      <c r="G6598" t="s">
        <v>145</v>
      </c>
      <c r="H6598" t="s">
        <v>47</v>
      </c>
      <c r="I6598" t="s">
        <v>129</v>
      </c>
      <c r="J6598" t="s">
        <v>130</v>
      </c>
      <c r="K6598" t="s">
        <v>131</v>
      </c>
      <c r="L6598" t="s">
        <v>19014</v>
      </c>
      <c r="M6598" t="s">
        <v>19015</v>
      </c>
      <c r="N6598">
        <v>1.0758333330000001</v>
      </c>
      <c r="O6598">
        <v>0</v>
      </c>
      <c r="P6598">
        <v>0</v>
      </c>
      <c r="Q6598">
        <v>1</v>
      </c>
      <c r="R6598">
        <v>77</v>
      </c>
      <c r="S6598">
        <v>0</v>
      </c>
      <c r="T6598">
        <v>0</v>
      </c>
      <c r="U6598">
        <v>0</v>
      </c>
      <c r="V6598">
        <v>0</v>
      </c>
      <c r="W6598">
        <v>1.075833</v>
      </c>
      <c r="X6598">
        <v>82.839167000000003</v>
      </c>
      <c r="Y6598">
        <v>0</v>
      </c>
      <c r="Z6598">
        <v>0</v>
      </c>
    </row>
    <row r="6599" spans="1:26" x14ac:dyDescent="0.25">
      <c r="A6599">
        <v>2194962</v>
      </c>
      <c r="B6599">
        <v>1</v>
      </c>
      <c r="C6599" t="s">
        <v>76</v>
      </c>
      <c r="D6599" t="s">
        <v>107</v>
      </c>
      <c r="E6599" t="s">
        <v>143</v>
      </c>
      <c r="F6599" t="s">
        <v>19016</v>
      </c>
      <c r="G6599" t="s">
        <v>201</v>
      </c>
      <c r="H6599" t="s">
        <v>47</v>
      </c>
      <c r="I6599" t="s">
        <v>283</v>
      </c>
      <c r="J6599" t="s">
        <v>17</v>
      </c>
      <c r="K6599" t="s">
        <v>251</v>
      </c>
      <c r="L6599" t="s">
        <v>19017</v>
      </c>
      <c r="M6599" t="s">
        <v>19018</v>
      </c>
      <c r="N6599">
        <v>2.3333333000000001E-2</v>
      </c>
      <c r="O6599">
        <v>2</v>
      </c>
      <c r="P6599">
        <v>1556</v>
      </c>
      <c r="Q6599">
        <v>0</v>
      </c>
      <c r="R6599">
        <v>0</v>
      </c>
      <c r="S6599">
        <v>0</v>
      </c>
      <c r="T6599">
        <v>0</v>
      </c>
      <c r="U6599">
        <v>4.6667E-2</v>
      </c>
      <c r="V6599">
        <v>36.306666</v>
      </c>
      <c r="W6599">
        <v>0</v>
      </c>
      <c r="X6599">
        <v>0</v>
      </c>
      <c r="Y6599">
        <v>0</v>
      </c>
      <c r="Z6599">
        <v>0</v>
      </c>
    </row>
    <row r="6600" spans="1:26" x14ac:dyDescent="0.25">
      <c r="A6600">
        <v>2194969</v>
      </c>
      <c r="B6600">
        <v>1</v>
      </c>
      <c r="C6600" t="s">
        <v>76</v>
      </c>
      <c r="D6600" t="s">
        <v>106</v>
      </c>
      <c r="E6600" t="s">
        <v>181</v>
      </c>
      <c r="F6600" t="s">
        <v>19019</v>
      </c>
      <c r="G6600" t="s">
        <v>183</v>
      </c>
      <c r="H6600" t="s">
        <v>46</v>
      </c>
      <c r="I6600" t="s">
        <v>129</v>
      </c>
      <c r="J6600" t="s">
        <v>130</v>
      </c>
      <c r="K6600" t="s">
        <v>131</v>
      </c>
      <c r="L6600" t="s">
        <v>19020</v>
      </c>
      <c r="M6600" t="s">
        <v>19021</v>
      </c>
      <c r="N6600">
        <v>3.8719444439999999</v>
      </c>
      <c r="O6600">
        <v>0</v>
      </c>
      <c r="P6600">
        <v>3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11.615833</v>
      </c>
      <c r="W6600">
        <v>0</v>
      </c>
      <c r="X6600">
        <v>0</v>
      </c>
      <c r="Y6600">
        <v>0</v>
      </c>
      <c r="Z6600">
        <v>0</v>
      </c>
    </row>
    <row r="6601" spans="1:26" x14ac:dyDescent="0.25">
      <c r="A6601">
        <v>2194983</v>
      </c>
      <c r="B6601">
        <v>1</v>
      </c>
      <c r="C6601" t="s">
        <v>76</v>
      </c>
      <c r="D6601" t="s">
        <v>99</v>
      </c>
      <c r="E6601" t="s">
        <v>143</v>
      </c>
      <c r="F6601" t="s">
        <v>19022</v>
      </c>
      <c r="G6601" t="s">
        <v>448</v>
      </c>
      <c r="H6601" t="s">
        <v>47</v>
      </c>
      <c r="I6601" t="s">
        <v>129</v>
      </c>
      <c r="J6601" t="s">
        <v>130</v>
      </c>
      <c r="K6601" t="s">
        <v>131</v>
      </c>
      <c r="L6601" t="s">
        <v>19023</v>
      </c>
      <c r="M6601" t="s">
        <v>19024</v>
      </c>
      <c r="N6601">
        <v>2.1713888880000001</v>
      </c>
      <c r="O6601">
        <v>1</v>
      </c>
      <c r="P6601">
        <v>164</v>
      </c>
      <c r="Q6601">
        <v>0</v>
      </c>
      <c r="R6601">
        <v>0</v>
      </c>
      <c r="S6601">
        <v>0</v>
      </c>
      <c r="T6601">
        <v>0</v>
      </c>
      <c r="U6601">
        <v>2.171389</v>
      </c>
      <c r="V6601">
        <v>356.107778</v>
      </c>
      <c r="W6601">
        <v>0</v>
      </c>
      <c r="X6601">
        <v>0</v>
      </c>
      <c r="Y6601">
        <v>0</v>
      </c>
      <c r="Z6601">
        <v>0</v>
      </c>
    </row>
    <row r="6602" spans="1:26" x14ac:dyDescent="0.25">
      <c r="A6602">
        <v>2194971</v>
      </c>
      <c r="B6602">
        <v>1</v>
      </c>
      <c r="C6602" t="s">
        <v>76</v>
      </c>
      <c r="D6602" t="s">
        <v>82</v>
      </c>
      <c r="E6602" t="s">
        <v>143</v>
      </c>
      <c r="F6602" t="s">
        <v>19025</v>
      </c>
      <c r="G6602" t="s">
        <v>201</v>
      </c>
      <c r="H6602" t="s">
        <v>47</v>
      </c>
      <c r="I6602" t="s">
        <v>129</v>
      </c>
      <c r="J6602" t="s">
        <v>17</v>
      </c>
      <c r="K6602" t="s">
        <v>251</v>
      </c>
      <c r="L6602" t="s">
        <v>19026</v>
      </c>
      <c r="M6602" t="s">
        <v>19027</v>
      </c>
      <c r="N6602">
        <v>0.71083333299999996</v>
      </c>
      <c r="O6602">
        <v>7</v>
      </c>
      <c r="P6602">
        <v>2663</v>
      </c>
      <c r="Q6602">
        <v>0</v>
      </c>
      <c r="R6602">
        <v>0</v>
      </c>
      <c r="S6602">
        <v>0</v>
      </c>
      <c r="T6602">
        <v>0</v>
      </c>
      <c r="U6602">
        <v>4.9758329999999997</v>
      </c>
      <c r="V6602">
        <v>1892.9491660000001</v>
      </c>
      <c r="W6602">
        <v>0</v>
      </c>
      <c r="X6602">
        <v>0</v>
      </c>
      <c r="Y6602">
        <v>0</v>
      </c>
      <c r="Z6602">
        <v>0</v>
      </c>
    </row>
    <row r="6603" spans="1:26" x14ac:dyDescent="0.25">
      <c r="A6603">
        <v>2194979</v>
      </c>
      <c r="B6603">
        <v>1</v>
      </c>
      <c r="C6603" t="s">
        <v>76</v>
      </c>
      <c r="D6603" t="s">
        <v>104</v>
      </c>
      <c r="E6603" t="s">
        <v>161</v>
      </c>
      <c r="F6603" t="s">
        <v>19028</v>
      </c>
      <c r="G6603" t="s">
        <v>402</v>
      </c>
      <c r="H6603" t="s">
        <v>46</v>
      </c>
      <c r="I6603" t="s">
        <v>129</v>
      </c>
      <c r="J6603" t="s">
        <v>130</v>
      </c>
      <c r="K6603" t="s">
        <v>131</v>
      </c>
      <c r="L6603" t="s">
        <v>19029</v>
      </c>
      <c r="M6603" t="s">
        <v>19030</v>
      </c>
      <c r="N6603">
        <v>9.375555555</v>
      </c>
      <c r="O6603">
        <v>0</v>
      </c>
      <c r="P6603">
        <v>0</v>
      </c>
      <c r="Q6603">
        <v>0</v>
      </c>
      <c r="R6603">
        <v>0</v>
      </c>
      <c r="S6603">
        <v>1</v>
      </c>
      <c r="T6603">
        <v>20</v>
      </c>
      <c r="U6603">
        <v>0</v>
      </c>
      <c r="V6603">
        <v>0</v>
      </c>
      <c r="W6603">
        <v>0</v>
      </c>
      <c r="X6603">
        <v>0</v>
      </c>
      <c r="Y6603">
        <v>9.3755559999999996</v>
      </c>
      <c r="Z6603">
        <v>187.511111</v>
      </c>
    </row>
    <row r="6604" spans="1:26" x14ac:dyDescent="0.25">
      <c r="A6604">
        <v>2194978</v>
      </c>
      <c r="B6604">
        <v>1</v>
      </c>
      <c r="C6604" t="s">
        <v>76</v>
      </c>
      <c r="D6604" t="s">
        <v>94</v>
      </c>
      <c r="E6604" t="s">
        <v>161</v>
      </c>
      <c r="F6604" t="s">
        <v>19031</v>
      </c>
      <c r="G6604" t="s">
        <v>402</v>
      </c>
      <c r="H6604" t="s">
        <v>46</v>
      </c>
      <c r="I6604" t="s">
        <v>129</v>
      </c>
      <c r="J6604" t="s">
        <v>130</v>
      </c>
      <c r="K6604" t="s">
        <v>131</v>
      </c>
      <c r="L6604" t="s">
        <v>19032</v>
      </c>
      <c r="M6604" t="s">
        <v>19033</v>
      </c>
      <c r="N6604">
        <v>2.3858333329999999</v>
      </c>
      <c r="O6604">
        <v>1</v>
      </c>
      <c r="P6604">
        <v>96</v>
      </c>
      <c r="Q6604">
        <v>0</v>
      </c>
      <c r="R6604">
        <v>0</v>
      </c>
      <c r="S6604">
        <v>0</v>
      </c>
      <c r="T6604">
        <v>0</v>
      </c>
      <c r="U6604">
        <v>2.3858329999999999</v>
      </c>
      <c r="V6604">
        <v>229.04</v>
      </c>
      <c r="W6604">
        <v>0</v>
      </c>
      <c r="X6604">
        <v>0</v>
      </c>
      <c r="Y6604">
        <v>0</v>
      </c>
      <c r="Z6604">
        <v>0</v>
      </c>
    </row>
    <row r="6605" spans="1:26" x14ac:dyDescent="0.25">
      <c r="A6605">
        <v>2194973</v>
      </c>
      <c r="B6605">
        <v>1</v>
      </c>
      <c r="C6605" t="s">
        <v>76</v>
      </c>
      <c r="D6605" t="s">
        <v>100</v>
      </c>
      <c r="E6605" t="s">
        <v>161</v>
      </c>
      <c r="F6605" t="s">
        <v>10361</v>
      </c>
      <c r="G6605" t="s">
        <v>402</v>
      </c>
      <c r="H6605" t="s">
        <v>46</v>
      </c>
      <c r="I6605" t="s">
        <v>129</v>
      </c>
      <c r="J6605" t="s">
        <v>130</v>
      </c>
      <c r="K6605" t="s">
        <v>131</v>
      </c>
      <c r="L6605" t="s">
        <v>19034</v>
      </c>
      <c r="M6605" t="s">
        <v>19035</v>
      </c>
      <c r="N6605">
        <v>0.88611111099999995</v>
      </c>
      <c r="O6605">
        <v>0</v>
      </c>
      <c r="P6605">
        <v>35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31.013888999999999</v>
      </c>
      <c r="W6605">
        <v>0</v>
      </c>
      <c r="X6605">
        <v>0</v>
      </c>
      <c r="Y6605">
        <v>0</v>
      </c>
      <c r="Z6605">
        <v>0</v>
      </c>
    </row>
    <row r="6606" spans="1:26" x14ac:dyDescent="0.25">
      <c r="A6606">
        <v>2194977</v>
      </c>
      <c r="B6606">
        <v>1</v>
      </c>
      <c r="C6606" t="s">
        <v>76</v>
      </c>
      <c r="D6606" t="s">
        <v>80</v>
      </c>
      <c r="E6606" t="s">
        <v>134</v>
      </c>
      <c r="F6606" t="s">
        <v>19036</v>
      </c>
      <c r="G6606" t="s">
        <v>136</v>
      </c>
      <c r="H6606" t="s">
        <v>47</v>
      </c>
      <c r="I6606" t="s">
        <v>129</v>
      </c>
      <c r="J6606" t="s">
        <v>130</v>
      </c>
      <c r="K6606" t="s">
        <v>131</v>
      </c>
      <c r="L6606" t="s">
        <v>19037</v>
      </c>
      <c r="M6606" t="s">
        <v>19038</v>
      </c>
      <c r="N6606">
        <v>3.474444444</v>
      </c>
      <c r="O6606">
        <v>109</v>
      </c>
      <c r="P6606">
        <v>3134</v>
      </c>
      <c r="Q6606">
        <v>0</v>
      </c>
      <c r="R6606">
        <v>0</v>
      </c>
      <c r="S6606">
        <v>0</v>
      </c>
      <c r="T6606">
        <v>0</v>
      </c>
      <c r="U6606">
        <v>378.71444400000001</v>
      </c>
      <c r="V6606">
        <v>10888.908887</v>
      </c>
      <c r="W6606">
        <v>0</v>
      </c>
      <c r="X6606">
        <v>0</v>
      </c>
      <c r="Y6606">
        <v>0</v>
      </c>
      <c r="Z6606">
        <v>0</v>
      </c>
    </row>
    <row r="6607" spans="1:26" x14ac:dyDescent="0.25">
      <c r="A6607">
        <v>2194975</v>
      </c>
      <c r="B6607">
        <v>1</v>
      </c>
      <c r="C6607" t="s">
        <v>76</v>
      </c>
      <c r="D6607" t="s">
        <v>92</v>
      </c>
      <c r="E6607" t="s">
        <v>126</v>
      </c>
      <c r="F6607" t="s">
        <v>19039</v>
      </c>
      <c r="G6607" t="s">
        <v>140</v>
      </c>
      <c r="H6607" t="s">
        <v>46</v>
      </c>
      <c r="I6607" t="s">
        <v>129</v>
      </c>
      <c r="J6607" t="s">
        <v>130</v>
      </c>
      <c r="K6607" t="s">
        <v>131</v>
      </c>
      <c r="L6607" t="s">
        <v>19040</v>
      </c>
      <c r="M6607" t="s">
        <v>19041</v>
      </c>
      <c r="N6607">
        <v>9.3891666659999995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36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338.01</v>
      </c>
    </row>
    <row r="6608" spans="1:26" x14ac:dyDescent="0.25">
      <c r="A6608">
        <v>2194984</v>
      </c>
      <c r="B6608">
        <v>1</v>
      </c>
      <c r="C6608" t="s">
        <v>76</v>
      </c>
      <c r="D6608" t="s">
        <v>106</v>
      </c>
      <c r="E6608" t="s">
        <v>126</v>
      </c>
      <c r="F6608" t="s">
        <v>19042</v>
      </c>
      <c r="G6608" t="s">
        <v>128</v>
      </c>
      <c r="H6608" t="s">
        <v>46</v>
      </c>
      <c r="I6608" t="s">
        <v>129</v>
      </c>
      <c r="J6608" t="s">
        <v>130</v>
      </c>
      <c r="K6608" t="s">
        <v>131</v>
      </c>
      <c r="L6608" t="s">
        <v>19043</v>
      </c>
      <c r="M6608" t="s">
        <v>19044</v>
      </c>
      <c r="N6608">
        <v>1.8869444440000001</v>
      </c>
      <c r="O6608">
        <v>0</v>
      </c>
      <c r="P6608">
        <v>184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347.19777800000003</v>
      </c>
      <c r="W6608">
        <v>0</v>
      </c>
      <c r="X6608">
        <v>0</v>
      </c>
      <c r="Y6608">
        <v>0</v>
      </c>
      <c r="Z6608">
        <v>0</v>
      </c>
    </row>
    <row r="6609" spans="1:26" x14ac:dyDescent="0.25">
      <c r="A6609">
        <v>2195002</v>
      </c>
      <c r="B6609">
        <v>1</v>
      </c>
      <c r="C6609" t="s">
        <v>77</v>
      </c>
      <c r="D6609" t="s">
        <v>108</v>
      </c>
      <c r="E6609" t="s">
        <v>134</v>
      </c>
      <c r="F6609" t="s">
        <v>19045</v>
      </c>
      <c r="G6609" t="s">
        <v>136</v>
      </c>
      <c r="H6609" t="s">
        <v>47</v>
      </c>
      <c r="I6609" t="s">
        <v>129</v>
      </c>
      <c r="J6609" t="s">
        <v>130</v>
      </c>
      <c r="K6609" t="s">
        <v>131</v>
      </c>
      <c r="L6609" t="s">
        <v>19046</v>
      </c>
      <c r="M6609" t="s">
        <v>19047</v>
      </c>
      <c r="N6609">
        <v>2.1541666660000001</v>
      </c>
      <c r="O6609">
        <v>3</v>
      </c>
      <c r="P6609">
        <v>592</v>
      </c>
      <c r="Q6609">
        <v>0</v>
      </c>
      <c r="R6609">
        <v>0</v>
      </c>
      <c r="S6609">
        <v>0</v>
      </c>
      <c r="T6609">
        <v>0</v>
      </c>
      <c r="U6609">
        <v>6.4625000000000004</v>
      </c>
      <c r="V6609">
        <v>1275.266666</v>
      </c>
      <c r="W6609">
        <v>0</v>
      </c>
      <c r="X6609">
        <v>0</v>
      </c>
      <c r="Y6609">
        <v>0</v>
      </c>
      <c r="Z6609">
        <v>0</v>
      </c>
    </row>
    <row r="6610" spans="1:26" x14ac:dyDescent="0.25">
      <c r="A6610">
        <v>2194993</v>
      </c>
      <c r="B6610">
        <v>1</v>
      </c>
      <c r="C6610" t="s">
        <v>76</v>
      </c>
      <c r="D6610" t="s">
        <v>89</v>
      </c>
      <c r="E6610" t="s">
        <v>161</v>
      </c>
      <c r="F6610" t="s">
        <v>11214</v>
      </c>
      <c r="G6610" t="s">
        <v>259</v>
      </c>
      <c r="H6610" t="s">
        <v>46</v>
      </c>
      <c r="I6610" t="s">
        <v>129</v>
      </c>
      <c r="J6610" t="s">
        <v>130</v>
      </c>
      <c r="K6610" t="s">
        <v>131</v>
      </c>
      <c r="L6610" t="s">
        <v>19048</v>
      </c>
      <c r="M6610" t="s">
        <v>19049</v>
      </c>
      <c r="N6610">
        <v>8.4586111109999997</v>
      </c>
      <c r="O6610">
        <v>1</v>
      </c>
      <c r="P6610">
        <v>33</v>
      </c>
      <c r="Q6610">
        <v>0</v>
      </c>
      <c r="R6610">
        <v>0</v>
      </c>
      <c r="S6610">
        <v>0</v>
      </c>
      <c r="T6610">
        <v>0</v>
      </c>
      <c r="U6610">
        <v>8.4586109999999994</v>
      </c>
      <c r="V6610">
        <v>279.13416699999999</v>
      </c>
      <c r="W6610">
        <v>0</v>
      </c>
      <c r="X6610">
        <v>0</v>
      </c>
      <c r="Y6610">
        <v>0</v>
      </c>
      <c r="Z6610">
        <v>0</v>
      </c>
    </row>
    <row r="6611" spans="1:26" x14ac:dyDescent="0.25">
      <c r="A6611">
        <v>2194986</v>
      </c>
      <c r="B6611">
        <v>1</v>
      </c>
      <c r="C6611" t="s">
        <v>76</v>
      </c>
      <c r="D6611" t="s">
        <v>101</v>
      </c>
      <c r="E6611" t="s">
        <v>143</v>
      </c>
      <c r="F6611" t="s">
        <v>19050</v>
      </c>
      <c r="G6611" t="s">
        <v>145</v>
      </c>
      <c r="H6611" t="s">
        <v>47</v>
      </c>
      <c r="I6611" t="s">
        <v>129</v>
      </c>
      <c r="J6611" t="s">
        <v>130</v>
      </c>
      <c r="K6611" t="s">
        <v>131</v>
      </c>
      <c r="L6611" t="s">
        <v>19051</v>
      </c>
      <c r="M6611" t="s">
        <v>19052</v>
      </c>
      <c r="N6611">
        <v>3.8875000000000002</v>
      </c>
      <c r="O6611">
        <v>5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19.4375</v>
      </c>
      <c r="V6611">
        <v>0</v>
      </c>
      <c r="W6611">
        <v>0</v>
      </c>
      <c r="X6611">
        <v>0</v>
      </c>
      <c r="Y6611">
        <v>0</v>
      </c>
      <c r="Z6611">
        <v>0</v>
      </c>
    </row>
    <row r="6612" spans="1:26" x14ac:dyDescent="0.25">
      <c r="A6612">
        <v>2194992</v>
      </c>
      <c r="B6612">
        <v>1</v>
      </c>
      <c r="C6612" t="s">
        <v>76</v>
      </c>
      <c r="D6612" t="s">
        <v>106</v>
      </c>
      <c r="E6612" t="s">
        <v>126</v>
      </c>
      <c r="F6612" t="s">
        <v>19053</v>
      </c>
      <c r="G6612" t="s">
        <v>128</v>
      </c>
      <c r="H6612" t="s">
        <v>46</v>
      </c>
      <c r="I6612" t="s">
        <v>129</v>
      </c>
      <c r="J6612" t="s">
        <v>130</v>
      </c>
      <c r="K6612" t="s">
        <v>131</v>
      </c>
      <c r="L6612" t="s">
        <v>19054</v>
      </c>
      <c r="M6612" t="s">
        <v>19055</v>
      </c>
      <c r="N6612">
        <v>3.1119444440000001</v>
      </c>
      <c r="O6612">
        <v>0</v>
      </c>
      <c r="P6612">
        <v>109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339.20194400000003</v>
      </c>
      <c r="W6612">
        <v>0</v>
      </c>
      <c r="X6612">
        <v>0</v>
      </c>
      <c r="Y6612">
        <v>0</v>
      </c>
      <c r="Z6612">
        <v>0</v>
      </c>
    </row>
    <row r="6613" spans="1:26" x14ac:dyDescent="0.25">
      <c r="A6613">
        <v>2194989</v>
      </c>
      <c r="B6613">
        <v>1</v>
      </c>
      <c r="C6613" t="s">
        <v>77</v>
      </c>
      <c r="D6613" t="s">
        <v>124</v>
      </c>
      <c r="E6613" t="s">
        <v>134</v>
      </c>
      <c r="F6613" t="s">
        <v>19056</v>
      </c>
      <c r="G6613" t="s">
        <v>136</v>
      </c>
      <c r="H6613" t="s">
        <v>47</v>
      </c>
      <c r="I6613" t="s">
        <v>129</v>
      </c>
      <c r="J6613" t="s">
        <v>130</v>
      </c>
      <c r="K6613" t="s">
        <v>131</v>
      </c>
      <c r="L6613" t="s">
        <v>19057</v>
      </c>
      <c r="M6613" t="s">
        <v>19058</v>
      </c>
      <c r="N6613">
        <v>0.13277777700000001</v>
      </c>
      <c r="O6613">
        <v>69</v>
      </c>
      <c r="P6613">
        <v>1456</v>
      </c>
      <c r="Q6613">
        <v>0</v>
      </c>
      <c r="R6613">
        <v>0</v>
      </c>
      <c r="S6613">
        <v>0</v>
      </c>
      <c r="T6613">
        <v>0</v>
      </c>
      <c r="U6613">
        <v>9.1616669999999996</v>
      </c>
      <c r="V6613">
        <v>193.324443</v>
      </c>
      <c r="W6613">
        <v>0</v>
      </c>
      <c r="X6613">
        <v>0</v>
      </c>
      <c r="Y6613">
        <v>0</v>
      </c>
      <c r="Z6613">
        <v>0</v>
      </c>
    </row>
    <row r="6614" spans="1:26" x14ac:dyDescent="0.25">
      <c r="A6614">
        <v>2194995</v>
      </c>
      <c r="B6614">
        <v>1</v>
      </c>
      <c r="C6614" t="s">
        <v>76</v>
      </c>
      <c r="D6614" t="s">
        <v>80</v>
      </c>
      <c r="E6614" t="s">
        <v>126</v>
      </c>
      <c r="F6614" t="s">
        <v>19059</v>
      </c>
      <c r="G6614" t="s">
        <v>128</v>
      </c>
      <c r="H6614" t="s">
        <v>46</v>
      </c>
      <c r="I6614" t="s">
        <v>129</v>
      </c>
      <c r="J6614" t="s">
        <v>130</v>
      </c>
      <c r="K6614" t="s">
        <v>131</v>
      </c>
      <c r="L6614" t="s">
        <v>19060</v>
      </c>
      <c r="M6614" t="s">
        <v>19061</v>
      </c>
      <c r="N6614">
        <v>5.07</v>
      </c>
      <c r="O6614">
        <v>0</v>
      </c>
      <c r="P6614">
        <v>257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1302.99</v>
      </c>
      <c r="W6614">
        <v>0</v>
      </c>
      <c r="X6614">
        <v>0</v>
      </c>
      <c r="Y6614">
        <v>0</v>
      </c>
      <c r="Z6614">
        <v>0</v>
      </c>
    </row>
    <row r="6615" spans="1:26" x14ac:dyDescent="0.25">
      <c r="A6615">
        <v>2194996</v>
      </c>
      <c r="B6615">
        <v>1</v>
      </c>
      <c r="C6615" t="s">
        <v>76</v>
      </c>
      <c r="D6615" t="s">
        <v>79</v>
      </c>
      <c r="E6615" t="s">
        <v>126</v>
      </c>
      <c r="F6615" t="s">
        <v>19062</v>
      </c>
      <c r="G6615" t="s">
        <v>128</v>
      </c>
      <c r="H6615" t="s">
        <v>46</v>
      </c>
      <c r="I6615" t="s">
        <v>129</v>
      </c>
      <c r="J6615" t="s">
        <v>130</v>
      </c>
      <c r="K6615" t="s">
        <v>131</v>
      </c>
      <c r="L6615" t="s">
        <v>19063</v>
      </c>
      <c r="M6615" t="s">
        <v>19064</v>
      </c>
      <c r="N6615">
        <v>1.3530555550000001</v>
      </c>
      <c r="O6615">
        <v>0</v>
      </c>
      <c r="P6615">
        <v>51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69.005832999999996</v>
      </c>
      <c r="W6615">
        <v>0</v>
      </c>
      <c r="X6615">
        <v>0</v>
      </c>
      <c r="Y6615">
        <v>0</v>
      </c>
      <c r="Z6615">
        <v>0</v>
      </c>
    </row>
    <row r="6616" spans="1:26" x14ac:dyDescent="0.25">
      <c r="A6616">
        <v>2194994</v>
      </c>
      <c r="B6616">
        <v>1</v>
      </c>
      <c r="C6616" t="s">
        <v>76</v>
      </c>
      <c r="D6616" t="s">
        <v>101</v>
      </c>
      <c r="E6616" t="s">
        <v>126</v>
      </c>
      <c r="F6616" t="s">
        <v>18666</v>
      </c>
      <c r="G6616" t="s">
        <v>128</v>
      </c>
      <c r="H6616" t="s">
        <v>46</v>
      </c>
      <c r="I6616" t="s">
        <v>129</v>
      </c>
      <c r="J6616" t="s">
        <v>130</v>
      </c>
      <c r="K6616" t="s">
        <v>131</v>
      </c>
      <c r="L6616" t="s">
        <v>19065</v>
      </c>
      <c r="M6616" t="s">
        <v>19066</v>
      </c>
      <c r="N6616">
        <v>13.068333333</v>
      </c>
      <c r="O6616">
        <v>0</v>
      </c>
      <c r="P6616">
        <v>40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522.73333300000002</v>
      </c>
      <c r="W6616">
        <v>0</v>
      </c>
      <c r="X6616">
        <v>0</v>
      </c>
      <c r="Y6616">
        <v>0</v>
      </c>
      <c r="Z6616">
        <v>0</v>
      </c>
    </row>
    <row r="6617" spans="1:26" x14ac:dyDescent="0.25">
      <c r="A6617">
        <v>2194997</v>
      </c>
      <c r="B6617">
        <v>1</v>
      </c>
      <c r="C6617" t="s">
        <v>76</v>
      </c>
      <c r="D6617" t="s">
        <v>80</v>
      </c>
      <c r="E6617" t="s">
        <v>126</v>
      </c>
      <c r="F6617" t="s">
        <v>19067</v>
      </c>
      <c r="G6617" t="s">
        <v>128</v>
      </c>
      <c r="H6617" t="s">
        <v>46</v>
      </c>
      <c r="I6617" t="s">
        <v>129</v>
      </c>
      <c r="J6617" t="s">
        <v>130</v>
      </c>
      <c r="K6617" t="s">
        <v>131</v>
      </c>
      <c r="L6617" t="s">
        <v>19068</v>
      </c>
      <c r="M6617" t="s">
        <v>19069</v>
      </c>
      <c r="N6617">
        <v>4.78</v>
      </c>
      <c r="O6617">
        <v>0</v>
      </c>
      <c r="P6617">
        <v>144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688.32</v>
      </c>
      <c r="W6617">
        <v>0</v>
      </c>
      <c r="X6617">
        <v>0</v>
      </c>
      <c r="Y6617">
        <v>0</v>
      </c>
      <c r="Z6617">
        <v>0</v>
      </c>
    </row>
    <row r="6618" spans="1:26" x14ac:dyDescent="0.25">
      <c r="A6618">
        <v>2195001</v>
      </c>
      <c r="B6618">
        <v>1</v>
      </c>
      <c r="C6618" t="s">
        <v>76</v>
      </c>
      <c r="D6618" t="s">
        <v>80</v>
      </c>
      <c r="E6618" t="s">
        <v>126</v>
      </c>
      <c r="F6618" t="s">
        <v>19070</v>
      </c>
      <c r="G6618" t="s">
        <v>128</v>
      </c>
      <c r="H6618" t="s">
        <v>46</v>
      </c>
      <c r="I6618" t="s">
        <v>129</v>
      </c>
      <c r="J6618" t="s">
        <v>130</v>
      </c>
      <c r="K6618" t="s">
        <v>131</v>
      </c>
      <c r="L6618" t="s">
        <v>19071</v>
      </c>
      <c r="M6618" t="s">
        <v>19072</v>
      </c>
      <c r="N6618">
        <v>3.8566666660000002</v>
      </c>
      <c r="O6618">
        <v>0</v>
      </c>
      <c r="P6618">
        <v>44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169.693333</v>
      </c>
      <c r="W6618">
        <v>0</v>
      </c>
      <c r="X6618">
        <v>0</v>
      </c>
      <c r="Y6618">
        <v>0</v>
      </c>
      <c r="Z6618">
        <v>0</v>
      </c>
    </row>
    <row r="6619" spans="1:26" x14ac:dyDescent="0.25">
      <c r="A6619">
        <v>2195018</v>
      </c>
      <c r="B6619">
        <v>1</v>
      </c>
      <c r="C6619" t="s">
        <v>77</v>
      </c>
      <c r="D6619" t="s">
        <v>118</v>
      </c>
      <c r="E6619" t="s">
        <v>134</v>
      </c>
      <c r="F6619" t="s">
        <v>19073</v>
      </c>
      <c r="G6619" t="s">
        <v>136</v>
      </c>
      <c r="H6619" t="s">
        <v>47</v>
      </c>
      <c r="I6619" t="s">
        <v>129</v>
      </c>
      <c r="J6619" t="s">
        <v>130</v>
      </c>
      <c r="K6619" t="s">
        <v>131</v>
      </c>
      <c r="L6619" t="s">
        <v>19074</v>
      </c>
      <c r="M6619" t="s">
        <v>19075</v>
      </c>
      <c r="N6619">
        <v>2.2638888879999999</v>
      </c>
      <c r="O6619">
        <v>0</v>
      </c>
      <c r="P6619">
        <v>1</v>
      </c>
      <c r="Q6619">
        <v>0</v>
      </c>
      <c r="R6619">
        <v>0</v>
      </c>
      <c r="S6619">
        <v>38</v>
      </c>
      <c r="T6619">
        <v>339</v>
      </c>
      <c r="U6619">
        <v>0</v>
      </c>
      <c r="V6619">
        <v>2.2638889999999998</v>
      </c>
      <c r="W6619">
        <v>0</v>
      </c>
      <c r="X6619">
        <v>0</v>
      </c>
      <c r="Y6619">
        <v>86.027777999999998</v>
      </c>
      <c r="Z6619">
        <v>767.45833300000004</v>
      </c>
    </row>
    <row r="6620" spans="1:26" x14ac:dyDescent="0.25">
      <c r="A6620">
        <v>2195003</v>
      </c>
      <c r="B6620">
        <v>1</v>
      </c>
      <c r="C6620" t="s">
        <v>77</v>
      </c>
      <c r="D6620" t="s">
        <v>124</v>
      </c>
      <c r="E6620" t="s">
        <v>186</v>
      </c>
      <c r="F6620" t="s">
        <v>19076</v>
      </c>
      <c r="G6620" t="s">
        <v>136</v>
      </c>
      <c r="H6620" t="s">
        <v>47</v>
      </c>
      <c r="I6620" t="s">
        <v>129</v>
      </c>
      <c r="J6620" t="s">
        <v>130</v>
      </c>
      <c r="K6620" t="s">
        <v>131</v>
      </c>
      <c r="L6620" t="s">
        <v>19077</v>
      </c>
      <c r="M6620" t="s">
        <v>19078</v>
      </c>
      <c r="N6620">
        <v>1.384166666</v>
      </c>
      <c r="O6620">
        <v>6</v>
      </c>
      <c r="P6620">
        <v>11</v>
      </c>
      <c r="Q6620">
        <v>0</v>
      </c>
      <c r="R6620">
        <v>0</v>
      </c>
      <c r="S6620">
        <v>0</v>
      </c>
      <c r="T6620">
        <v>0</v>
      </c>
      <c r="U6620">
        <v>8.3049999999999997</v>
      </c>
      <c r="V6620">
        <v>15.225833</v>
      </c>
      <c r="W6620">
        <v>0</v>
      </c>
      <c r="X6620">
        <v>0</v>
      </c>
      <c r="Y6620">
        <v>0</v>
      </c>
      <c r="Z6620">
        <v>0</v>
      </c>
    </row>
    <row r="6621" spans="1:26" x14ac:dyDescent="0.25">
      <c r="A6621">
        <v>2195007</v>
      </c>
      <c r="B6621">
        <v>1</v>
      </c>
      <c r="C6621" t="s">
        <v>76</v>
      </c>
      <c r="D6621" t="s">
        <v>89</v>
      </c>
      <c r="E6621" t="s">
        <v>186</v>
      </c>
      <c r="F6621" t="s">
        <v>18663</v>
      </c>
      <c r="G6621" t="s">
        <v>136</v>
      </c>
      <c r="H6621" t="s">
        <v>47</v>
      </c>
      <c r="I6621" t="s">
        <v>129</v>
      </c>
      <c r="J6621" t="s">
        <v>130</v>
      </c>
      <c r="K6621" t="s">
        <v>131</v>
      </c>
      <c r="L6621" t="s">
        <v>19079</v>
      </c>
      <c r="M6621" t="s">
        <v>19080</v>
      </c>
      <c r="N6621">
        <v>2.1830555550000001</v>
      </c>
      <c r="O6621">
        <v>0</v>
      </c>
      <c r="P6621">
        <v>0</v>
      </c>
      <c r="Q6621">
        <v>0</v>
      </c>
      <c r="R6621">
        <v>0</v>
      </c>
      <c r="S6621">
        <v>12</v>
      </c>
      <c r="T6621">
        <v>619</v>
      </c>
      <c r="U6621">
        <v>0</v>
      </c>
      <c r="V6621">
        <v>0</v>
      </c>
      <c r="W6621">
        <v>0</v>
      </c>
      <c r="X6621">
        <v>0</v>
      </c>
      <c r="Y6621">
        <v>26.196667000000001</v>
      </c>
      <c r="Z6621">
        <v>1351.311389</v>
      </c>
    </row>
    <row r="6622" spans="1:26" x14ac:dyDescent="0.25">
      <c r="A6622">
        <v>2195008</v>
      </c>
      <c r="B6622">
        <v>1</v>
      </c>
      <c r="C6622" t="s">
        <v>77</v>
      </c>
      <c r="D6622" t="s">
        <v>113</v>
      </c>
      <c r="E6622" t="s">
        <v>134</v>
      </c>
      <c r="F6622" t="s">
        <v>19081</v>
      </c>
      <c r="G6622" t="s">
        <v>136</v>
      </c>
      <c r="H6622" t="s">
        <v>47</v>
      </c>
      <c r="I6622" t="s">
        <v>129</v>
      </c>
      <c r="J6622" t="s">
        <v>130</v>
      </c>
      <c r="K6622" t="s">
        <v>131</v>
      </c>
      <c r="L6622" t="s">
        <v>19082</v>
      </c>
      <c r="M6622" t="s">
        <v>19083</v>
      </c>
      <c r="N6622">
        <v>0.76</v>
      </c>
      <c r="O6622">
        <v>0</v>
      </c>
      <c r="P6622">
        <v>0</v>
      </c>
      <c r="Q6622">
        <v>0</v>
      </c>
      <c r="R6622">
        <v>0</v>
      </c>
      <c r="S6622">
        <v>25</v>
      </c>
      <c r="T6622">
        <v>831</v>
      </c>
      <c r="U6622">
        <v>0</v>
      </c>
      <c r="V6622">
        <v>0</v>
      </c>
      <c r="W6622">
        <v>0</v>
      </c>
      <c r="X6622">
        <v>0</v>
      </c>
      <c r="Y6622">
        <v>19</v>
      </c>
      <c r="Z6622">
        <v>631.55999999999995</v>
      </c>
    </row>
    <row r="6623" spans="1:26" x14ac:dyDescent="0.25">
      <c r="A6623">
        <v>2195038</v>
      </c>
      <c r="B6623">
        <v>1</v>
      </c>
      <c r="C6623" t="s">
        <v>76</v>
      </c>
      <c r="D6623" t="s">
        <v>92</v>
      </c>
      <c r="E6623" t="s">
        <v>813</v>
      </c>
      <c r="F6623" t="s">
        <v>19084</v>
      </c>
      <c r="G6623" t="s">
        <v>136</v>
      </c>
      <c r="H6623" t="s">
        <v>47</v>
      </c>
      <c r="I6623" t="s">
        <v>129</v>
      </c>
      <c r="J6623" t="s">
        <v>130</v>
      </c>
      <c r="K6623" t="s">
        <v>131</v>
      </c>
      <c r="L6623" t="s">
        <v>19085</v>
      </c>
      <c r="M6623" t="s">
        <v>19086</v>
      </c>
      <c r="N6623">
        <v>4.0552777769999997</v>
      </c>
      <c r="O6623">
        <v>0</v>
      </c>
      <c r="P6623">
        <v>7</v>
      </c>
      <c r="Q6623">
        <v>19</v>
      </c>
      <c r="R6623">
        <v>1201</v>
      </c>
      <c r="S6623">
        <v>53</v>
      </c>
      <c r="T6623">
        <v>5358</v>
      </c>
      <c r="U6623">
        <v>0</v>
      </c>
      <c r="V6623">
        <v>28.386944</v>
      </c>
      <c r="W6623">
        <v>77.050278000000006</v>
      </c>
      <c r="X6623">
        <v>4870.38861</v>
      </c>
      <c r="Y6623">
        <v>214.929722</v>
      </c>
      <c r="Z6623">
        <v>21728.178328999998</v>
      </c>
    </row>
    <row r="6624" spans="1:26" x14ac:dyDescent="0.25">
      <c r="A6624">
        <v>2195013</v>
      </c>
      <c r="B6624">
        <v>1</v>
      </c>
      <c r="C6624" t="s">
        <v>76</v>
      </c>
      <c r="D6624" t="s">
        <v>100</v>
      </c>
      <c r="E6624" t="s">
        <v>134</v>
      </c>
      <c r="F6624" t="s">
        <v>19087</v>
      </c>
      <c r="G6624" t="s">
        <v>136</v>
      </c>
      <c r="H6624" t="s">
        <v>47</v>
      </c>
      <c r="I6624" t="s">
        <v>129</v>
      </c>
      <c r="J6624" t="s">
        <v>130</v>
      </c>
      <c r="K6624" t="s">
        <v>131</v>
      </c>
      <c r="L6624" t="s">
        <v>19088</v>
      </c>
      <c r="M6624" t="s">
        <v>19089</v>
      </c>
      <c r="N6624">
        <v>0.72750000000000004</v>
      </c>
      <c r="O6624">
        <v>9</v>
      </c>
      <c r="P6624">
        <v>402</v>
      </c>
      <c r="Q6624">
        <v>0</v>
      </c>
      <c r="R6624">
        <v>0</v>
      </c>
      <c r="S6624">
        <v>0</v>
      </c>
      <c r="T6624">
        <v>0</v>
      </c>
      <c r="U6624">
        <v>6.5475000000000003</v>
      </c>
      <c r="V6624">
        <v>292.45499999999998</v>
      </c>
      <c r="W6624">
        <v>0</v>
      </c>
      <c r="X6624">
        <v>0</v>
      </c>
      <c r="Y6624">
        <v>0</v>
      </c>
      <c r="Z6624">
        <v>0</v>
      </c>
    </row>
    <row r="6625" spans="1:26" x14ac:dyDescent="0.25">
      <c r="A6625">
        <v>2195012</v>
      </c>
      <c r="B6625">
        <v>1</v>
      </c>
      <c r="C6625" t="s">
        <v>76</v>
      </c>
      <c r="D6625" t="s">
        <v>103</v>
      </c>
      <c r="E6625" t="s">
        <v>143</v>
      </c>
      <c r="F6625" t="s">
        <v>19090</v>
      </c>
      <c r="G6625" t="s">
        <v>145</v>
      </c>
      <c r="H6625" t="s">
        <v>47</v>
      </c>
      <c r="I6625" t="s">
        <v>129</v>
      </c>
      <c r="J6625" t="s">
        <v>130</v>
      </c>
      <c r="K6625" t="s">
        <v>131</v>
      </c>
      <c r="L6625" t="s">
        <v>19091</v>
      </c>
      <c r="M6625" t="s">
        <v>19092</v>
      </c>
      <c r="N6625">
        <v>1.49</v>
      </c>
      <c r="O6625">
        <v>0</v>
      </c>
      <c r="P6625">
        <v>0</v>
      </c>
      <c r="Q6625">
        <v>0</v>
      </c>
      <c r="R6625">
        <v>0</v>
      </c>
      <c r="S6625">
        <v>1</v>
      </c>
      <c r="T6625">
        <v>72</v>
      </c>
      <c r="U6625">
        <v>0</v>
      </c>
      <c r="V6625">
        <v>0</v>
      </c>
      <c r="W6625">
        <v>0</v>
      </c>
      <c r="X6625">
        <v>0</v>
      </c>
      <c r="Y6625">
        <v>1.49</v>
      </c>
      <c r="Z6625">
        <v>107.28</v>
      </c>
    </row>
    <row r="6626" spans="1:26" x14ac:dyDescent="0.25">
      <c r="A6626">
        <v>2195017</v>
      </c>
      <c r="B6626">
        <v>1</v>
      </c>
      <c r="C6626" t="s">
        <v>76</v>
      </c>
      <c r="D6626" t="s">
        <v>97</v>
      </c>
      <c r="E6626" t="s">
        <v>126</v>
      </c>
      <c r="F6626" t="s">
        <v>19093</v>
      </c>
      <c r="G6626" t="s">
        <v>128</v>
      </c>
      <c r="H6626" t="s">
        <v>46</v>
      </c>
      <c r="I6626" t="s">
        <v>129</v>
      </c>
      <c r="J6626" t="s">
        <v>130</v>
      </c>
      <c r="K6626" t="s">
        <v>131</v>
      </c>
      <c r="L6626" t="s">
        <v>19094</v>
      </c>
      <c r="M6626" t="s">
        <v>19095</v>
      </c>
      <c r="N6626">
        <v>1.8647222219999999</v>
      </c>
      <c r="O6626">
        <v>0</v>
      </c>
      <c r="P6626">
        <v>112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208.84888900000001</v>
      </c>
      <c r="W6626">
        <v>0</v>
      </c>
      <c r="X6626">
        <v>0</v>
      </c>
      <c r="Y6626">
        <v>0</v>
      </c>
      <c r="Z6626">
        <v>0</v>
      </c>
    </row>
    <row r="6627" spans="1:26" x14ac:dyDescent="0.25">
      <c r="A6627">
        <v>2195015</v>
      </c>
      <c r="B6627">
        <v>1</v>
      </c>
      <c r="C6627" t="s">
        <v>77</v>
      </c>
      <c r="D6627" t="s">
        <v>113</v>
      </c>
      <c r="E6627" t="s">
        <v>186</v>
      </c>
      <c r="F6627" t="s">
        <v>19096</v>
      </c>
      <c r="G6627" t="s">
        <v>136</v>
      </c>
      <c r="H6627" t="s">
        <v>47</v>
      </c>
      <c r="I6627" t="s">
        <v>129</v>
      </c>
      <c r="J6627" t="s">
        <v>130</v>
      </c>
      <c r="K6627" t="s">
        <v>131</v>
      </c>
      <c r="L6627" t="s">
        <v>19097</v>
      </c>
      <c r="M6627" t="s">
        <v>19098</v>
      </c>
      <c r="N6627">
        <v>0.325555555</v>
      </c>
      <c r="O6627">
        <v>0</v>
      </c>
      <c r="P6627">
        <v>13</v>
      </c>
      <c r="Q6627">
        <v>17</v>
      </c>
      <c r="R6627">
        <v>208</v>
      </c>
      <c r="S6627">
        <v>30</v>
      </c>
      <c r="T6627">
        <v>390</v>
      </c>
      <c r="U6627">
        <v>0</v>
      </c>
      <c r="V6627">
        <v>4.2322220000000002</v>
      </c>
      <c r="W6627">
        <v>5.5344439999999997</v>
      </c>
      <c r="X6627">
        <v>67.715554999999995</v>
      </c>
      <c r="Y6627">
        <v>9.766667</v>
      </c>
      <c r="Z6627">
        <v>126.966666</v>
      </c>
    </row>
    <row r="6628" spans="1:26" x14ac:dyDescent="0.25">
      <c r="A6628">
        <v>2195019</v>
      </c>
      <c r="B6628">
        <v>1</v>
      </c>
      <c r="C6628" t="s">
        <v>76</v>
      </c>
      <c r="D6628" t="s">
        <v>90</v>
      </c>
      <c r="E6628" t="s">
        <v>161</v>
      </c>
      <c r="F6628" t="s">
        <v>19099</v>
      </c>
      <c r="G6628" t="s">
        <v>402</v>
      </c>
      <c r="H6628" t="s">
        <v>46</v>
      </c>
      <c r="I6628" t="s">
        <v>129</v>
      </c>
      <c r="J6628" t="s">
        <v>130</v>
      </c>
      <c r="K6628" t="s">
        <v>131</v>
      </c>
      <c r="L6628" t="s">
        <v>19100</v>
      </c>
      <c r="M6628" t="s">
        <v>19101</v>
      </c>
      <c r="N6628">
        <v>4.6305555549999999</v>
      </c>
      <c r="O6628">
        <v>0</v>
      </c>
      <c r="P6628">
        <v>0</v>
      </c>
      <c r="Q6628">
        <v>0</v>
      </c>
      <c r="R6628">
        <v>0</v>
      </c>
      <c r="S6628">
        <v>1</v>
      </c>
      <c r="T6628">
        <v>46</v>
      </c>
      <c r="U6628">
        <v>0</v>
      </c>
      <c r="V6628">
        <v>0</v>
      </c>
      <c r="W6628">
        <v>0</v>
      </c>
      <c r="X6628">
        <v>0</v>
      </c>
      <c r="Y6628">
        <v>4.6305560000000003</v>
      </c>
      <c r="Z6628">
        <v>213.00555600000001</v>
      </c>
    </row>
    <row r="6629" spans="1:26" x14ac:dyDescent="0.25">
      <c r="A6629">
        <v>2195020</v>
      </c>
      <c r="B6629">
        <v>1</v>
      </c>
      <c r="C6629" t="s">
        <v>76</v>
      </c>
      <c r="D6629" t="s">
        <v>106</v>
      </c>
      <c r="E6629" t="s">
        <v>126</v>
      </c>
      <c r="F6629" t="s">
        <v>19102</v>
      </c>
      <c r="G6629" t="s">
        <v>402</v>
      </c>
      <c r="H6629" t="s">
        <v>46</v>
      </c>
      <c r="I6629" t="s">
        <v>129</v>
      </c>
      <c r="J6629" t="s">
        <v>130</v>
      </c>
      <c r="K6629" t="s">
        <v>131</v>
      </c>
      <c r="L6629" t="s">
        <v>19103</v>
      </c>
      <c r="M6629" t="s">
        <v>19104</v>
      </c>
      <c r="N6629">
        <v>2.7602777770000002</v>
      </c>
      <c r="O6629">
        <v>0</v>
      </c>
      <c r="P6629">
        <v>85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234.62361100000001</v>
      </c>
      <c r="W6629">
        <v>0</v>
      </c>
      <c r="X6629">
        <v>0</v>
      </c>
      <c r="Y6629">
        <v>0</v>
      </c>
      <c r="Z6629">
        <v>0</v>
      </c>
    </row>
    <row r="6630" spans="1:26" x14ac:dyDescent="0.25">
      <c r="A6630">
        <v>2195022</v>
      </c>
      <c r="B6630">
        <v>1</v>
      </c>
      <c r="C6630" t="s">
        <v>76</v>
      </c>
      <c r="D6630" t="s">
        <v>104</v>
      </c>
      <c r="E6630" t="s">
        <v>126</v>
      </c>
      <c r="F6630" t="s">
        <v>19105</v>
      </c>
      <c r="G6630" t="s">
        <v>140</v>
      </c>
      <c r="H6630" t="s">
        <v>46</v>
      </c>
      <c r="I6630" t="s">
        <v>129</v>
      </c>
      <c r="J6630" t="s">
        <v>130</v>
      </c>
      <c r="K6630" t="s">
        <v>131</v>
      </c>
      <c r="L6630" t="s">
        <v>19106</v>
      </c>
      <c r="M6630" t="s">
        <v>19107</v>
      </c>
      <c r="N6630">
        <v>11.874444444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75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890.58333300000004</v>
      </c>
    </row>
    <row r="6631" spans="1:26" x14ac:dyDescent="0.25">
      <c r="A6631">
        <v>2195023</v>
      </c>
      <c r="B6631">
        <v>1</v>
      </c>
      <c r="C6631" t="s">
        <v>76</v>
      </c>
      <c r="D6631" t="s">
        <v>104</v>
      </c>
      <c r="E6631" t="s">
        <v>134</v>
      </c>
      <c r="F6631" t="s">
        <v>19108</v>
      </c>
      <c r="G6631" t="s">
        <v>136</v>
      </c>
      <c r="H6631" t="s">
        <v>47</v>
      </c>
      <c r="I6631" t="s">
        <v>129</v>
      </c>
      <c r="J6631" t="s">
        <v>130</v>
      </c>
      <c r="K6631" t="s">
        <v>131</v>
      </c>
      <c r="L6631" t="s">
        <v>19109</v>
      </c>
      <c r="M6631" t="s">
        <v>19110</v>
      </c>
      <c r="N6631">
        <v>4.6719444440000002</v>
      </c>
      <c r="O6631">
        <v>1</v>
      </c>
      <c r="P6631">
        <v>3</v>
      </c>
      <c r="Q6631">
        <v>12</v>
      </c>
      <c r="R6631">
        <v>265</v>
      </c>
      <c r="S6631">
        <v>11</v>
      </c>
      <c r="T6631">
        <v>250</v>
      </c>
      <c r="U6631">
        <v>4.6719439999999999</v>
      </c>
      <c r="V6631">
        <v>14.015833000000001</v>
      </c>
      <c r="W6631">
        <v>56.063333</v>
      </c>
      <c r="X6631">
        <v>1238.065278</v>
      </c>
      <c r="Y6631">
        <v>51.391388999999997</v>
      </c>
      <c r="Z6631">
        <v>1167.9861109999999</v>
      </c>
    </row>
    <row r="6632" spans="1:26" x14ac:dyDescent="0.25">
      <c r="A6632">
        <v>2195024</v>
      </c>
      <c r="B6632">
        <v>1</v>
      </c>
      <c r="C6632" t="s">
        <v>76</v>
      </c>
      <c r="D6632" t="s">
        <v>93</v>
      </c>
      <c r="E6632" t="s">
        <v>126</v>
      </c>
      <c r="F6632" t="s">
        <v>19111</v>
      </c>
      <c r="G6632" t="s">
        <v>140</v>
      </c>
      <c r="H6632" t="s">
        <v>46</v>
      </c>
      <c r="I6632" t="s">
        <v>129</v>
      </c>
      <c r="J6632" t="s">
        <v>130</v>
      </c>
      <c r="K6632" t="s">
        <v>131</v>
      </c>
      <c r="L6632" t="s">
        <v>19112</v>
      </c>
      <c r="M6632" t="s">
        <v>19113</v>
      </c>
      <c r="N6632">
        <v>1.55</v>
      </c>
      <c r="O6632">
        <v>0</v>
      </c>
      <c r="P6632">
        <v>31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48.05</v>
      </c>
      <c r="W6632">
        <v>0</v>
      </c>
      <c r="X6632">
        <v>0</v>
      </c>
      <c r="Y6632">
        <v>0</v>
      </c>
      <c r="Z6632">
        <v>0</v>
      </c>
    </row>
    <row r="6633" spans="1:26" x14ac:dyDescent="0.25">
      <c r="A6633">
        <v>2195028</v>
      </c>
      <c r="B6633">
        <v>1</v>
      </c>
      <c r="C6633" t="s">
        <v>76</v>
      </c>
      <c r="D6633" t="s">
        <v>99</v>
      </c>
      <c r="E6633" t="s">
        <v>126</v>
      </c>
      <c r="F6633" t="s">
        <v>19114</v>
      </c>
      <c r="G6633" t="s">
        <v>640</v>
      </c>
      <c r="H6633" t="s">
        <v>46</v>
      </c>
      <c r="I6633" t="s">
        <v>129</v>
      </c>
      <c r="J6633" t="s">
        <v>130</v>
      </c>
      <c r="K6633" t="s">
        <v>131</v>
      </c>
      <c r="L6633" t="s">
        <v>19115</v>
      </c>
      <c r="M6633" t="s">
        <v>19116</v>
      </c>
      <c r="N6633">
        <v>3.5680555549999999</v>
      </c>
      <c r="O6633">
        <v>0</v>
      </c>
      <c r="P6633">
        <v>17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60.656944000000003</v>
      </c>
      <c r="W6633">
        <v>0</v>
      </c>
      <c r="X6633">
        <v>0</v>
      </c>
      <c r="Y6633">
        <v>0</v>
      </c>
      <c r="Z6633">
        <v>0</v>
      </c>
    </row>
    <row r="6634" spans="1:26" x14ac:dyDescent="0.25">
      <c r="A6634">
        <v>2195029</v>
      </c>
      <c r="B6634">
        <v>1</v>
      </c>
      <c r="C6634" t="s">
        <v>76</v>
      </c>
      <c r="D6634" t="s">
        <v>104</v>
      </c>
      <c r="E6634" t="s">
        <v>126</v>
      </c>
      <c r="F6634" t="s">
        <v>19117</v>
      </c>
      <c r="G6634" t="s">
        <v>128</v>
      </c>
      <c r="H6634" t="s">
        <v>46</v>
      </c>
      <c r="I6634" t="s">
        <v>129</v>
      </c>
      <c r="J6634" t="s">
        <v>130</v>
      </c>
      <c r="K6634" t="s">
        <v>131</v>
      </c>
      <c r="L6634" t="s">
        <v>19118</v>
      </c>
      <c r="M6634" t="s">
        <v>19119</v>
      </c>
      <c r="N6634">
        <v>9.6136111110000009</v>
      </c>
      <c r="O6634">
        <v>0</v>
      </c>
      <c r="P6634">
        <v>0</v>
      </c>
      <c r="Q6634">
        <v>0</v>
      </c>
      <c r="R6634">
        <v>40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384.544444</v>
      </c>
      <c r="Y6634">
        <v>0</v>
      </c>
      <c r="Z6634">
        <v>0</v>
      </c>
    </row>
    <row r="6635" spans="1:26" x14ac:dyDescent="0.25">
      <c r="A6635">
        <v>2195027</v>
      </c>
      <c r="B6635">
        <v>1</v>
      </c>
      <c r="C6635" t="s">
        <v>76</v>
      </c>
      <c r="D6635" t="s">
        <v>84</v>
      </c>
      <c r="E6635" t="s">
        <v>126</v>
      </c>
      <c r="F6635" t="s">
        <v>15851</v>
      </c>
      <c r="G6635" t="s">
        <v>269</v>
      </c>
      <c r="H6635" t="s">
        <v>46</v>
      </c>
      <c r="I6635" t="s">
        <v>129</v>
      </c>
      <c r="J6635" t="s">
        <v>130</v>
      </c>
      <c r="K6635" t="s">
        <v>131</v>
      </c>
      <c r="L6635" t="s">
        <v>19120</v>
      </c>
      <c r="M6635" t="s">
        <v>19121</v>
      </c>
      <c r="N6635">
        <v>12.0075</v>
      </c>
      <c r="O6635">
        <v>0</v>
      </c>
      <c r="P6635">
        <v>25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300.1875</v>
      </c>
      <c r="W6635">
        <v>0</v>
      </c>
      <c r="X6635">
        <v>0</v>
      </c>
      <c r="Y6635">
        <v>0</v>
      </c>
      <c r="Z6635">
        <v>0</v>
      </c>
    </row>
    <row r="6636" spans="1:26" x14ac:dyDescent="0.25">
      <c r="A6636">
        <v>2195030</v>
      </c>
      <c r="B6636">
        <v>1</v>
      </c>
      <c r="C6636" t="s">
        <v>76</v>
      </c>
      <c r="D6636" t="s">
        <v>79</v>
      </c>
      <c r="E6636" t="s">
        <v>126</v>
      </c>
      <c r="F6636" t="s">
        <v>19122</v>
      </c>
      <c r="G6636" t="s">
        <v>128</v>
      </c>
      <c r="H6636" t="s">
        <v>46</v>
      </c>
      <c r="I6636" t="s">
        <v>129</v>
      </c>
      <c r="J6636" t="s">
        <v>130</v>
      </c>
      <c r="K6636" t="s">
        <v>131</v>
      </c>
      <c r="L6636" t="s">
        <v>19123</v>
      </c>
      <c r="M6636" t="s">
        <v>19124</v>
      </c>
      <c r="N6636">
        <v>2.5852777769999999</v>
      </c>
      <c r="O6636">
        <v>0</v>
      </c>
      <c r="P6636">
        <v>58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149.946111</v>
      </c>
      <c r="W6636">
        <v>0</v>
      </c>
      <c r="X6636">
        <v>0</v>
      </c>
      <c r="Y6636">
        <v>0</v>
      </c>
      <c r="Z6636">
        <v>0</v>
      </c>
    </row>
    <row r="6637" spans="1:26" x14ac:dyDescent="0.25">
      <c r="A6637">
        <v>2195035</v>
      </c>
      <c r="B6637">
        <v>1</v>
      </c>
      <c r="C6637" t="s">
        <v>76</v>
      </c>
      <c r="D6637" t="s">
        <v>89</v>
      </c>
      <c r="E6637" t="s">
        <v>126</v>
      </c>
      <c r="F6637" t="s">
        <v>19125</v>
      </c>
      <c r="G6637" t="s">
        <v>128</v>
      </c>
      <c r="H6637" t="s">
        <v>46</v>
      </c>
      <c r="I6637" t="s">
        <v>129</v>
      </c>
      <c r="J6637" t="s">
        <v>130</v>
      </c>
      <c r="K6637" t="s">
        <v>131</v>
      </c>
      <c r="L6637" t="s">
        <v>19126</v>
      </c>
      <c r="M6637" t="s">
        <v>19127</v>
      </c>
      <c r="N6637">
        <v>2.8161111110000001</v>
      </c>
      <c r="O6637">
        <v>0</v>
      </c>
      <c r="P6637">
        <v>0</v>
      </c>
      <c r="Q6637">
        <v>0</v>
      </c>
      <c r="R6637">
        <v>3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8.4483329999999999</v>
      </c>
      <c r="Y6637">
        <v>0</v>
      </c>
      <c r="Z6637">
        <v>0</v>
      </c>
    </row>
    <row r="6638" spans="1:26" x14ac:dyDescent="0.25">
      <c r="A6638">
        <v>2195031</v>
      </c>
      <c r="B6638">
        <v>1</v>
      </c>
      <c r="C6638" t="s">
        <v>76</v>
      </c>
      <c r="D6638" t="s">
        <v>80</v>
      </c>
      <c r="E6638" t="s">
        <v>126</v>
      </c>
      <c r="F6638" t="s">
        <v>19128</v>
      </c>
      <c r="G6638" t="s">
        <v>128</v>
      </c>
      <c r="H6638" t="s">
        <v>46</v>
      </c>
      <c r="I6638" t="s">
        <v>129</v>
      </c>
      <c r="J6638" t="s">
        <v>130</v>
      </c>
      <c r="K6638" t="s">
        <v>131</v>
      </c>
      <c r="L6638" t="s">
        <v>19129</v>
      </c>
      <c r="M6638" t="s">
        <v>19130</v>
      </c>
      <c r="N6638">
        <v>1.888055555</v>
      </c>
      <c r="O6638">
        <v>0</v>
      </c>
      <c r="P6638">
        <v>108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203.91</v>
      </c>
      <c r="W6638">
        <v>0</v>
      </c>
      <c r="X6638">
        <v>0</v>
      </c>
      <c r="Y6638">
        <v>0</v>
      </c>
      <c r="Z6638">
        <v>0</v>
      </c>
    </row>
    <row r="6639" spans="1:26" x14ac:dyDescent="0.25">
      <c r="A6639">
        <v>2195032</v>
      </c>
      <c r="B6639">
        <v>1</v>
      </c>
      <c r="C6639" t="s">
        <v>76</v>
      </c>
      <c r="D6639" t="s">
        <v>106</v>
      </c>
      <c r="E6639" t="s">
        <v>181</v>
      </c>
      <c r="F6639" t="s">
        <v>19131</v>
      </c>
      <c r="G6639" t="s">
        <v>287</v>
      </c>
      <c r="H6639" t="s">
        <v>46</v>
      </c>
      <c r="I6639" t="s">
        <v>129</v>
      </c>
      <c r="J6639" t="s">
        <v>130</v>
      </c>
      <c r="K6639" t="s">
        <v>131</v>
      </c>
      <c r="L6639" t="s">
        <v>19132</v>
      </c>
      <c r="M6639" t="s">
        <v>19133</v>
      </c>
      <c r="N6639">
        <v>2.1352777770000002</v>
      </c>
      <c r="O6639">
        <v>0</v>
      </c>
      <c r="P6639">
        <v>2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4.270556</v>
      </c>
      <c r="W6639">
        <v>0</v>
      </c>
      <c r="X6639">
        <v>0</v>
      </c>
      <c r="Y6639">
        <v>0</v>
      </c>
      <c r="Z6639">
        <v>0</v>
      </c>
    </row>
    <row r="6640" spans="1:26" x14ac:dyDescent="0.25">
      <c r="A6640">
        <v>2195036</v>
      </c>
      <c r="B6640">
        <v>1</v>
      </c>
      <c r="C6640" t="s">
        <v>76</v>
      </c>
      <c r="D6640" t="s">
        <v>99</v>
      </c>
      <c r="E6640" t="s">
        <v>813</v>
      </c>
      <c r="F6640" t="s">
        <v>19134</v>
      </c>
      <c r="G6640" t="s">
        <v>136</v>
      </c>
      <c r="H6640" t="s">
        <v>47</v>
      </c>
      <c r="I6640" t="s">
        <v>129</v>
      </c>
      <c r="J6640" t="s">
        <v>130</v>
      </c>
      <c r="K6640" t="s">
        <v>131</v>
      </c>
      <c r="L6640" t="s">
        <v>19135</v>
      </c>
      <c r="M6640" t="s">
        <v>19136</v>
      </c>
      <c r="N6640">
        <v>1.1922222220000001</v>
      </c>
      <c r="O6640">
        <v>67</v>
      </c>
      <c r="P6640">
        <v>99</v>
      </c>
      <c r="Q6640">
        <v>0</v>
      </c>
      <c r="R6640">
        <v>0</v>
      </c>
      <c r="S6640">
        <v>0</v>
      </c>
      <c r="T6640">
        <v>0</v>
      </c>
      <c r="U6640">
        <v>79.878889000000001</v>
      </c>
      <c r="V6640">
        <v>118.03</v>
      </c>
      <c r="W6640">
        <v>0</v>
      </c>
      <c r="X6640">
        <v>0</v>
      </c>
      <c r="Y6640">
        <v>0</v>
      </c>
      <c r="Z6640">
        <v>0</v>
      </c>
    </row>
    <row r="6641" spans="1:26" x14ac:dyDescent="0.25">
      <c r="A6641">
        <v>2195033</v>
      </c>
      <c r="B6641">
        <v>1</v>
      </c>
      <c r="C6641" t="s">
        <v>76</v>
      </c>
      <c r="D6641" t="s">
        <v>80</v>
      </c>
      <c r="E6641" t="s">
        <v>143</v>
      </c>
      <c r="F6641" t="s">
        <v>6540</v>
      </c>
      <c r="G6641" t="s">
        <v>1496</v>
      </c>
      <c r="H6641" t="s">
        <v>47</v>
      </c>
      <c r="I6641" t="s">
        <v>129</v>
      </c>
      <c r="J6641" t="s">
        <v>130</v>
      </c>
      <c r="K6641" t="s">
        <v>131</v>
      </c>
      <c r="L6641" t="s">
        <v>19137</v>
      </c>
      <c r="M6641" t="s">
        <v>19138</v>
      </c>
      <c r="N6641">
        <v>4.4488888879999999</v>
      </c>
      <c r="O6641">
        <v>11</v>
      </c>
      <c r="P6641">
        <v>906</v>
      </c>
      <c r="Q6641">
        <v>0</v>
      </c>
      <c r="R6641">
        <v>0</v>
      </c>
      <c r="S6641">
        <v>0</v>
      </c>
      <c r="T6641">
        <v>0</v>
      </c>
      <c r="U6641">
        <v>48.937778000000002</v>
      </c>
      <c r="V6641">
        <v>4030.6933330000002</v>
      </c>
      <c r="W6641">
        <v>0</v>
      </c>
      <c r="X6641">
        <v>0</v>
      </c>
      <c r="Y6641">
        <v>0</v>
      </c>
      <c r="Z6641">
        <v>0</v>
      </c>
    </row>
    <row r="6642" spans="1:26" x14ac:dyDescent="0.25">
      <c r="A6642">
        <v>2195042</v>
      </c>
      <c r="B6642">
        <v>1</v>
      </c>
      <c r="C6642" t="s">
        <v>76</v>
      </c>
      <c r="D6642" t="s">
        <v>90</v>
      </c>
      <c r="E6642" t="s">
        <v>181</v>
      </c>
      <c r="F6642" t="s">
        <v>19139</v>
      </c>
      <c r="G6642" t="s">
        <v>152</v>
      </c>
      <c r="H6642" t="s">
        <v>46</v>
      </c>
      <c r="I6642" t="s">
        <v>129</v>
      </c>
      <c r="J6642" t="s">
        <v>130</v>
      </c>
      <c r="K6642" t="s">
        <v>131</v>
      </c>
      <c r="L6642" t="s">
        <v>19140</v>
      </c>
      <c r="M6642" t="s">
        <v>19141</v>
      </c>
      <c r="N6642">
        <v>4.9883333329999999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1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4.9883329999999999</v>
      </c>
    </row>
    <row r="6643" spans="1:26" x14ac:dyDescent="0.25">
      <c r="A6643">
        <v>2195039</v>
      </c>
      <c r="B6643">
        <v>1</v>
      </c>
      <c r="C6643" t="s">
        <v>76</v>
      </c>
      <c r="D6643" t="s">
        <v>97</v>
      </c>
      <c r="E6643" t="s">
        <v>126</v>
      </c>
      <c r="F6643" t="s">
        <v>19142</v>
      </c>
      <c r="G6643" t="s">
        <v>255</v>
      </c>
      <c r="H6643" t="s">
        <v>46</v>
      </c>
      <c r="I6643" t="s">
        <v>129</v>
      </c>
      <c r="J6643" t="s">
        <v>130</v>
      </c>
      <c r="K6643" t="s">
        <v>131</v>
      </c>
      <c r="L6643" t="s">
        <v>19143</v>
      </c>
      <c r="M6643" t="s">
        <v>19144</v>
      </c>
      <c r="N6643">
        <v>0.47805555500000002</v>
      </c>
      <c r="O6643">
        <v>0</v>
      </c>
      <c r="P6643">
        <v>125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59.756943999999997</v>
      </c>
      <c r="W6643">
        <v>0</v>
      </c>
      <c r="X6643">
        <v>0</v>
      </c>
      <c r="Y6643">
        <v>0</v>
      </c>
      <c r="Z6643">
        <v>0</v>
      </c>
    </row>
    <row r="6644" spans="1:26" x14ac:dyDescent="0.25">
      <c r="A6644">
        <v>2195051</v>
      </c>
      <c r="B6644">
        <v>1</v>
      </c>
      <c r="C6644" t="s">
        <v>77</v>
      </c>
      <c r="D6644" t="s">
        <v>113</v>
      </c>
      <c r="E6644" t="s">
        <v>143</v>
      </c>
      <c r="F6644" t="s">
        <v>19145</v>
      </c>
      <c r="G6644" t="s">
        <v>145</v>
      </c>
      <c r="H6644" t="s">
        <v>47</v>
      </c>
      <c r="I6644" t="s">
        <v>129</v>
      </c>
      <c r="J6644" t="s">
        <v>130</v>
      </c>
      <c r="K6644" t="s">
        <v>131</v>
      </c>
      <c r="L6644" t="s">
        <v>19146</v>
      </c>
      <c r="M6644" t="s">
        <v>19147</v>
      </c>
      <c r="N6644">
        <v>3.4077777770000002</v>
      </c>
      <c r="O6644">
        <v>0</v>
      </c>
      <c r="P6644">
        <v>0</v>
      </c>
      <c r="Q6644">
        <v>1</v>
      </c>
      <c r="R6644">
        <v>45</v>
      </c>
      <c r="S6644">
        <v>0</v>
      </c>
      <c r="T6644">
        <v>0</v>
      </c>
      <c r="U6644">
        <v>0</v>
      </c>
      <c r="V6644">
        <v>0</v>
      </c>
      <c r="W6644">
        <v>3.407778</v>
      </c>
      <c r="X6644">
        <v>153.35</v>
      </c>
      <c r="Y6644">
        <v>0</v>
      </c>
      <c r="Z6644">
        <v>0</v>
      </c>
    </row>
    <row r="6645" spans="1:26" x14ac:dyDescent="0.25">
      <c r="A6645">
        <v>2195040</v>
      </c>
      <c r="B6645">
        <v>1</v>
      </c>
      <c r="C6645" t="s">
        <v>76</v>
      </c>
      <c r="D6645" t="s">
        <v>100</v>
      </c>
      <c r="E6645" t="s">
        <v>134</v>
      </c>
      <c r="F6645" t="s">
        <v>19087</v>
      </c>
      <c r="G6645" t="s">
        <v>136</v>
      </c>
      <c r="H6645" t="s">
        <v>47</v>
      </c>
      <c r="I6645" t="s">
        <v>129</v>
      </c>
      <c r="J6645" t="s">
        <v>130</v>
      </c>
      <c r="K6645" t="s">
        <v>131</v>
      </c>
      <c r="L6645" t="s">
        <v>19148</v>
      </c>
      <c r="M6645" t="s">
        <v>19149</v>
      </c>
      <c r="N6645">
        <v>0.21083333300000001</v>
      </c>
      <c r="O6645">
        <v>9</v>
      </c>
      <c r="P6645">
        <v>402</v>
      </c>
      <c r="Q6645">
        <v>0</v>
      </c>
      <c r="R6645">
        <v>0</v>
      </c>
      <c r="S6645">
        <v>0</v>
      </c>
      <c r="T6645">
        <v>0</v>
      </c>
      <c r="U6645">
        <v>1.8975</v>
      </c>
      <c r="V6645">
        <v>84.754999999999995</v>
      </c>
      <c r="W6645">
        <v>0</v>
      </c>
      <c r="X6645">
        <v>0</v>
      </c>
      <c r="Y6645">
        <v>0</v>
      </c>
      <c r="Z6645">
        <v>0</v>
      </c>
    </row>
    <row r="6646" spans="1:26" x14ac:dyDescent="0.25">
      <c r="A6646">
        <v>2195201</v>
      </c>
      <c r="B6646">
        <v>1</v>
      </c>
      <c r="C6646" t="s">
        <v>76</v>
      </c>
      <c r="D6646" t="s">
        <v>80</v>
      </c>
      <c r="E6646" t="s">
        <v>143</v>
      </c>
      <c r="F6646" t="s">
        <v>19150</v>
      </c>
      <c r="G6646" t="s">
        <v>145</v>
      </c>
      <c r="H6646" t="s">
        <v>47</v>
      </c>
      <c r="I6646" t="s">
        <v>129</v>
      </c>
      <c r="J6646" t="s">
        <v>130</v>
      </c>
      <c r="K6646" t="s">
        <v>131</v>
      </c>
      <c r="L6646" t="s">
        <v>19151</v>
      </c>
      <c r="M6646" t="s">
        <v>19152</v>
      </c>
      <c r="N6646">
        <v>7.9352777769999996</v>
      </c>
      <c r="O6646">
        <v>1</v>
      </c>
      <c r="P6646">
        <v>84</v>
      </c>
      <c r="Q6646">
        <v>0</v>
      </c>
      <c r="R6646">
        <v>0</v>
      </c>
      <c r="S6646">
        <v>0</v>
      </c>
      <c r="T6646">
        <v>0</v>
      </c>
      <c r="U6646">
        <v>7.9352780000000003</v>
      </c>
      <c r="V6646">
        <v>666.56333299999994</v>
      </c>
      <c r="W6646">
        <v>0</v>
      </c>
      <c r="X6646">
        <v>0</v>
      </c>
      <c r="Y6646">
        <v>0</v>
      </c>
      <c r="Z6646">
        <v>0</v>
      </c>
    </row>
    <row r="6647" spans="1:26" x14ac:dyDescent="0.25">
      <c r="A6647">
        <v>2195041</v>
      </c>
      <c r="B6647">
        <v>1</v>
      </c>
      <c r="C6647" t="s">
        <v>76</v>
      </c>
      <c r="D6647" t="s">
        <v>104</v>
      </c>
      <c r="E6647" t="s">
        <v>134</v>
      </c>
      <c r="F6647" t="s">
        <v>18625</v>
      </c>
      <c r="G6647" t="s">
        <v>201</v>
      </c>
      <c r="H6647" t="s">
        <v>47</v>
      </c>
      <c r="I6647" t="s">
        <v>283</v>
      </c>
      <c r="J6647" t="s">
        <v>130</v>
      </c>
      <c r="K6647" t="s">
        <v>131</v>
      </c>
      <c r="L6647" t="s">
        <v>19153</v>
      </c>
      <c r="M6647" t="s">
        <v>19154</v>
      </c>
      <c r="N6647">
        <v>1.6388888000000001E-2</v>
      </c>
      <c r="O6647">
        <v>0</v>
      </c>
      <c r="P6647">
        <v>4</v>
      </c>
      <c r="Q6647">
        <v>10</v>
      </c>
      <c r="R6647">
        <v>507</v>
      </c>
      <c r="S6647">
        <v>121</v>
      </c>
      <c r="T6647">
        <v>4343</v>
      </c>
      <c r="U6647">
        <v>0</v>
      </c>
      <c r="V6647">
        <v>6.5556000000000003E-2</v>
      </c>
      <c r="W6647">
        <v>0.16388900000000001</v>
      </c>
      <c r="X6647">
        <v>8.3091659999999994</v>
      </c>
      <c r="Y6647">
        <v>1.983055</v>
      </c>
      <c r="Z6647">
        <v>71.176940999999999</v>
      </c>
    </row>
    <row r="6648" spans="1:26" x14ac:dyDescent="0.25">
      <c r="A6648">
        <v>2195050</v>
      </c>
      <c r="B6648">
        <v>1</v>
      </c>
      <c r="C6648" t="s">
        <v>76</v>
      </c>
      <c r="D6648" t="s">
        <v>99</v>
      </c>
      <c r="E6648" t="s">
        <v>161</v>
      </c>
      <c r="F6648" t="s">
        <v>19155</v>
      </c>
      <c r="G6648" t="s">
        <v>402</v>
      </c>
      <c r="H6648" t="s">
        <v>46</v>
      </c>
      <c r="I6648" t="s">
        <v>129</v>
      </c>
      <c r="J6648" t="s">
        <v>130</v>
      </c>
      <c r="K6648" t="s">
        <v>131</v>
      </c>
      <c r="L6648" t="s">
        <v>19156</v>
      </c>
      <c r="M6648" t="s">
        <v>19157</v>
      </c>
      <c r="N6648">
        <v>0.89249999999999996</v>
      </c>
      <c r="O6648">
        <v>1</v>
      </c>
      <c r="P6648">
        <v>617</v>
      </c>
      <c r="Q6648">
        <v>0</v>
      </c>
      <c r="R6648">
        <v>0</v>
      </c>
      <c r="S6648">
        <v>0</v>
      </c>
      <c r="T6648">
        <v>0</v>
      </c>
      <c r="U6648">
        <v>0.89249999999999996</v>
      </c>
      <c r="V6648">
        <v>550.67250000000001</v>
      </c>
      <c r="W6648">
        <v>0</v>
      </c>
      <c r="X6648">
        <v>0</v>
      </c>
      <c r="Y6648">
        <v>0</v>
      </c>
      <c r="Z6648">
        <v>0</v>
      </c>
    </row>
    <row r="6649" spans="1:26" x14ac:dyDescent="0.25">
      <c r="A6649">
        <v>2195044</v>
      </c>
      <c r="B6649">
        <v>1</v>
      </c>
      <c r="C6649" t="s">
        <v>77</v>
      </c>
      <c r="D6649" t="s">
        <v>124</v>
      </c>
      <c r="E6649" t="s">
        <v>134</v>
      </c>
      <c r="F6649" t="s">
        <v>19158</v>
      </c>
      <c r="G6649" t="s">
        <v>136</v>
      </c>
      <c r="H6649" t="s">
        <v>47</v>
      </c>
      <c r="I6649" t="s">
        <v>129</v>
      </c>
      <c r="J6649" t="s">
        <v>130</v>
      </c>
      <c r="K6649" t="s">
        <v>131</v>
      </c>
      <c r="L6649" t="s">
        <v>19159</v>
      </c>
      <c r="M6649" t="s">
        <v>19160</v>
      </c>
      <c r="N6649">
        <v>3.5738888879999999</v>
      </c>
      <c r="O6649">
        <v>10</v>
      </c>
      <c r="P6649">
        <v>2</v>
      </c>
      <c r="Q6649">
        <v>0</v>
      </c>
      <c r="R6649">
        <v>0</v>
      </c>
      <c r="S6649">
        <v>0</v>
      </c>
      <c r="T6649">
        <v>0</v>
      </c>
      <c r="U6649">
        <v>35.738889</v>
      </c>
      <c r="V6649">
        <v>7.1477779999999997</v>
      </c>
      <c r="W6649">
        <v>0</v>
      </c>
      <c r="X6649">
        <v>0</v>
      </c>
      <c r="Y6649">
        <v>0</v>
      </c>
      <c r="Z6649">
        <v>0</v>
      </c>
    </row>
    <row r="6650" spans="1:26" x14ac:dyDescent="0.25">
      <c r="A6650">
        <v>2195081</v>
      </c>
      <c r="B6650">
        <v>1</v>
      </c>
      <c r="C6650" t="s">
        <v>76</v>
      </c>
      <c r="D6650" t="s">
        <v>80</v>
      </c>
      <c r="E6650" t="s">
        <v>181</v>
      </c>
      <c r="F6650" t="s">
        <v>19161</v>
      </c>
      <c r="G6650" t="s">
        <v>194</v>
      </c>
      <c r="H6650" t="s">
        <v>46</v>
      </c>
      <c r="I6650" t="s">
        <v>129</v>
      </c>
      <c r="J6650" t="s">
        <v>130</v>
      </c>
      <c r="K6650" t="s">
        <v>131</v>
      </c>
      <c r="L6650" t="s">
        <v>19162</v>
      </c>
      <c r="M6650" t="s">
        <v>19163</v>
      </c>
      <c r="N6650">
        <v>3.8122222219999999</v>
      </c>
      <c r="O6650">
        <v>0</v>
      </c>
      <c r="P6650">
        <v>2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7.6244440000000004</v>
      </c>
      <c r="W6650">
        <v>0</v>
      </c>
      <c r="X6650">
        <v>0</v>
      </c>
      <c r="Y6650">
        <v>0</v>
      </c>
      <c r="Z6650">
        <v>0</v>
      </c>
    </row>
    <row r="6651" spans="1:26" x14ac:dyDescent="0.25">
      <c r="A6651">
        <v>2195052</v>
      </c>
      <c r="B6651">
        <v>1</v>
      </c>
      <c r="C6651" t="s">
        <v>76</v>
      </c>
      <c r="D6651" t="s">
        <v>104</v>
      </c>
      <c r="E6651" t="s">
        <v>134</v>
      </c>
      <c r="F6651" t="s">
        <v>19164</v>
      </c>
      <c r="G6651" t="s">
        <v>136</v>
      </c>
      <c r="H6651" t="s">
        <v>47</v>
      </c>
      <c r="I6651" t="s">
        <v>129</v>
      </c>
      <c r="J6651" t="s">
        <v>130</v>
      </c>
      <c r="K6651" t="s">
        <v>131</v>
      </c>
      <c r="L6651" t="s">
        <v>19165</v>
      </c>
      <c r="M6651" t="s">
        <v>19166</v>
      </c>
      <c r="N6651">
        <v>6.8883333330000003</v>
      </c>
      <c r="O6651">
        <v>0</v>
      </c>
      <c r="P6651">
        <v>0</v>
      </c>
      <c r="Q6651">
        <v>0</v>
      </c>
      <c r="R6651">
        <v>0</v>
      </c>
      <c r="S6651">
        <v>8</v>
      </c>
      <c r="T6651">
        <v>243</v>
      </c>
      <c r="U6651">
        <v>0</v>
      </c>
      <c r="V6651">
        <v>0</v>
      </c>
      <c r="W6651">
        <v>0</v>
      </c>
      <c r="X6651">
        <v>0</v>
      </c>
      <c r="Y6651">
        <v>55.106667000000002</v>
      </c>
      <c r="Z6651">
        <v>1673.865</v>
      </c>
    </row>
    <row r="6652" spans="1:26" x14ac:dyDescent="0.25">
      <c r="A6652">
        <v>2195053</v>
      </c>
      <c r="B6652">
        <v>1</v>
      </c>
      <c r="C6652" t="s">
        <v>76</v>
      </c>
      <c r="D6652" t="s">
        <v>104</v>
      </c>
      <c r="E6652" t="s">
        <v>181</v>
      </c>
      <c r="F6652" t="s">
        <v>19167</v>
      </c>
      <c r="G6652" t="s">
        <v>194</v>
      </c>
      <c r="H6652" t="s">
        <v>46</v>
      </c>
      <c r="I6652" t="s">
        <v>129</v>
      </c>
      <c r="J6652" t="s">
        <v>130</v>
      </c>
      <c r="K6652" t="s">
        <v>131</v>
      </c>
      <c r="L6652" t="s">
        <v>19168</v>
      </c>
      <c r="M6652" t="s">
        <v>19169</v>
      </c>
      <c r="N6652">
        <v>7.5544444439999996</v>
      </c>
      <c r="O6652">
        <v>0</v>
      </c>
      <c r="P6652">
        <v>0</v>
      </c>
      <c r="Q6652">
        <v>0</v>
      </c>
      <c r="R6652">
        <v>1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7.5544440000000002</v>
      </c>
      <c r="Y6652">
        <v>0</v>
      </c>
      <c r="Z6652">
        <v>0</v>
      </c>
    </row>
    <row r="6653" spans="1:26" x14ac:dyDescent="0.25">
      <c r="A6653">
        <v>2195049</v>
      </c>
      <c r="B6653">
        <v>1</v>
      </c>
      <c r="C6653" t="s">
        <v>76</v>
      </c>
      <c r="D6653" t="s">
        <v>104</v>
      </c>
      <c r="E6653" t="s">
        <v>126</v>
      </c>
      <c r="F6653" t="s">
        <v>19170</v>
      </c>
      <c r="G6653" t="s">
        <v>128</v>
      </c>
      <c r="H6653" t="s">
        <v>46</v>
      </c>
      <c r="I6653" t="s">
        <v>129</v>
      </c>
      <c r="J6653" t="s">
        <v>130</v>
      </c>
      <c r="K6653" t="s">
        <v>131</v>
      </c>
      <c r="L6653" t="s">
        <v>19171</v>
      </c>
      <c r="M6653" t="s">
        <v>19172</v>
      </c>
      <c r="N6653">
        <v>9.4305555549999998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3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28.291667</v>
      </c>
    </row>
    <row r="6654" spans="1:26" x14ac:dyDescent="0.25">
      <c r="A6654">
        <v>2195047</v>
      </c>
      <c r="B6654">
        <v>1</v>
      </c>
      <c r="C6654" t="s">
        <v>76</v>
      </c>
      <c r="D6654" t="s">
        <v>100</v>
      </c>
      <c r="E6654" t="s">
        <v>161</v>
      </c>
      <c r="F6654" t="s">
        <v>19173</v>
      </c>
      <c r="G6654" t="s">
        <v>402</v>
      </c>
      <c r="H6654" t="s">
        <v>46</v>
      </c>
      <c r="I6654" t="s">
        <v>129</v>
      </c>
      <c r="J6654" t="s">
        <v>130</v>
      </c>
      <c r="K6654" t="s">
        <v>131</v>
      </c>
      <c r="L6654" t="s">
        <v>19174</v>
      </c>
      <c r="M6654" t="s">
        <v>19175</v>
      </c>
      <c r="N6654">
        <v>3.4550000000000001</v>
      </c>
      <c r="O6654">
        <v>1</v>
      </c>
      <c r="P6654">
        <v>13</v>
      </c>
      <c r="Q6654">
        <v>0</v>
      </c>
      <c r="R6654">
        <v>0</v>
      </c>
      <c r="S6654">
        <v>0</v>
      </c>
      <c r="T6654">
        <v>0</v>
      </c>
      <c r="U6654">
        <v>3.4550000000000001</v>
      </c>
      <c r="V6654">
        <v>44.914999999999999</v>
      </c>
      <c r="W6654">
        <v>0</v>
      </c>
      <c r="X6654">
        <v>0</v>
      </c>
      <c r="Y6654">
        <v>0</v>
      </c>
      <c r="Z6654">
        <v>0</v>
      </c>
    </row>
    <row r="6655" spans="1:26" x14ac:dyDescent="0.25">
      <c r="A6655">
        <v>2195054</v>
      </c>
      <c r="B6655">
        <v>1</v>
      </c>
      <c r="C6655" t="s">
        <v>76</v>
      </c>
      <c r="D6655" t="s">
        <v>94</v>
      </c>
      <c r="E6655" t="s">
        <v>143</v>
      </c>
      <c r="F6655" t="s">
        <v>10796</v>
      </c>
      <c r="G6655" t="s">
        <v>136</v>
      </c>
      <c r="H6655" t="s">
        <v>47</v>
      </c>
      <c r="I6655" t="s">
        <v>129</v>
      </c>
      <c r="J6655" t="s">
        <v>130</v>
      </c>
      <c r="K6655" t="s">
        <v>131</v>
      </c>
      <c r="L6655" t="s">
        <v>19176</v>
      </c>
      <c r="M6655" t="s">
        <v>19177</v>
      </c>
      <c r="N6655">
        <v>1.2222222220000001</v>
      </c>
      <c r="O6655">
        <v>7</v>
      </c>
      <c r="P6655">
        <v>214</v>
      </c>
      <c r="Q6655">
        <v>7</v>
      </c>
      <c r="R6655">
        <v>143</v>
      </c>
      <c r="S6655">
        <v>0</v>
      </c>
      <c r="T6655">
        <v>0</v>
      </c>
      <c r="U6655">
        <v>8.5555559999999993</v>
      </c>
      <c r="V6655">
        <v>261.55555600000002</v>
      </c>
      <c r="W6655">
        <v>8.5555559999999993</v>
      </c>
      <c r="X6655">
        <v>174.77777800000001</v>
      </c>
      <c r="Y6655">
        <v>0</v>
      </c>
      <c r="Z6655">
        <v>0</v>
      </c>
    </row>
    <row r="6656" spans="1:26" x14ac:dyDescent="0.25">
      <c r="A6656">
        <v>2195055</v>
      </c>
      <c r="B6656">
        <v>1</v>
      </c>
      <c r="C6656" t="s">
        <v>76</v>
      </c>
      <c r="D6656" t="s">
        <v>79</v>
      </c>
      <c r="E6656" t="s">
        <v>126</v>
      </c>
      <c r="F6656" t="s">
        <v>18697</v>
      </c>
      <c r="G6656" t="s">
        <v>128</v>
      </c>
      <c r="H6656" t="s">
        <v>46</v>
      </c>
      <c r="I6656" t="s">
        <v>129</v>
      </c>
      <c r="J6656" t="s">
        <v>130</v>
      </c>
      <c r="K6656" t="s">
        <v>131</v>
      </c>
      <c r="L6656" t="s">
        <v>19178</v>
      </c>
      <c r="M6656" t="s">
        <v>19179</v>
      </c>
      <c r="N6656">
        <v>2.0299999999999998</v>
      </c>
      <c r="O6656">
        <v>0</v>
      </c>
      <c r="P6656">
        <v>48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97.44</v>
      </c>
      <c r="W6656">
        <v>0</v>
      </c>
      <c r="X6656">
        <v>0</v>
      </c>
      <c r="Y6656">
        <v>0</v>
      </c>
      <c r="Z6656">
        <v>0</v>
      </c>
    </row>
    <row r="6657" spans="1:26" x14ac:dyDescent="0.25">
      <c r="A6657">
        <v>2195062</v>
      </c>
      <c r="B6657">
        <v>1</v>
      </c>
      <c r="C6657" t="s">
        <v>76</v>
      </c>
      <c r="D6657" t="s">
        <v>89</v>
      </c>
      <c r="E6657" t="s">
        <v>186</v>
      </c>
      <c r="F6657" t="s">
        <v>18893</v>
      </c>
      <c r="G6657" t="s">
        <v>448</v>
      </c>
      <c r="H6657" t="s">
        <v>47</v>
      </c>
      <c r="I6657" t="s">
        <v>129</v>
      </c>
      <c r="J6657" t="s">
        <v>130</v>
      </c>
      <c r="K6657" t="s">
        <v>131</v>
      </c>
      <c r="L6657" t="s">
        <v>19180</v>
      </c>
      <c r="M6657" t="s">
        <v>19181</v>
      </c>
      <c r="N6657">
        <v>3.321666666</v>
      </c>
      <c r="O6657">
        <v>34</v>
      </c>
      <c r="P6657">
        <v>642</v>
      </c>
      <c r="Q6657">
        <v>0</v>
      </c>
      <c r="R6657">
        <v>0</v>
      </c>
      <c r="S6657">
        <v>26</v>
      </c>
      <c r="T6657">
        <v>942</v>
      </c>
      <c r="U6657">
        <v>112.936667</v>
      </c>
      <c r="V6657">
        <v>2132.5100000000002</v>
      </c>
      <c r="W6657">
        <v>0</v>
      </c>
      <c r="X6657">
        <v>0</v>
      </c>
      <c r="Y6657">
        <v>86.363332999999997</v>
      </c>
      <c r="Z6657">
        <v>3129.0099989999999</v>
      </c>
    </row>
    <row r="6658" spans="1:26" x14ac:dyDescent="0.25">
      <c r="A6658">
        <v>2195070</v>
      </c>
      <c r="B6658">
        <v>1</v>
      </c>
      <c r="C6658" t="s">
        <v>76</v>
      </c>
      <c r="D6658" t="s">
        <v>92</v>
      </c>
      <c r="E6658" t="s">
        <v>126</v>
      </c>
      <c r="F6658" t="s">
        <v>19182</v>
      </c>
      <c r="G6658" t="s">
        <v>140</v>
      </c>
      <c r="H6658" t="s">
        <v>46</v>
      </c>
      <c r="I6658" t="s">
        <v>129</v>
      </c>
      <c r="J6658" t="s">
        <v>130</v>
      </c>
      <c r="K6658" t="s">
        <v>131</v>
      </c>
      <c r="L6658" t="s">
        <v>19183</v>
      </c>
      <c r="M6658" t="s">
        <v>19184</v>
      </c>
      <c r="N6658">
        <v>5.8933333330000002</v>
      </c>
      <c r="O6658">
        <v>0</v>
      </c>
      <c r="P6658">
        <v>0</v>
      </c>
      <c r="Q6658">
        <v>0</v>
      </c>
      <c r="R6658">
        <v>10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58.933332999999998</v>
      </c>
      <c r="Y6658">
        <v>0</v>
      </c>
      <c r="Z6658">
        <v>0</v>
      </c>
    </row>
    <row r="6659" spans="1:26" x14ac:dyDescent="0.25">
      <c r="A6659">
        <v>2195075</v>
      </c>
      <c r="B6659">
        <v>1</v>
      </c>
      <c r="C6659" t="s">
        <v>76</v>
      </c>
      <c r="D6659" t="s">
        <v>96</v>
      </c>
      <c r="E6659" t="s">
        <v>126</v>
      </c>
      <c r="F6659" t="s">
        <v>16998</v>
      </c>
      <c r="G6659" t="s">
        <v>128</v>
      </c>
      <c r="H6659" t="s">
        <v>46</v>
      </c>
      <c r="I6659" t="s">
        <v>129</v>
      </c>
      <c r="J6659" t="s">
        <v>130</v>
      </c>
      <c r="K6659" t="s">
        <v>131</v>
      </c>
      <c r="L6659" t="s">
        <v>19185</v>
      </c>
      <c r="M6659" t="s">
        <v>19186</v>
      </c>
      <c r="N6659">
        <v>3.7422222220000001</v>
      </c>
      <c r="O6659">
        <v>0</v>
      </c>
      <c r="P6659">
        <v>72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269.44</v>
      </c>
      <c r="W6659">
        <v>0</v>
      </c>
      <c r="X6659">
        <v>0</v>
      </c>
      <c r="Y6659">
        <v>0</v>
      </c>
      <c r="Z6659">
        <v>0</v>
      </c>
    </row>
    <row r="6660" spans="1:26" x14ac:dyDescent="0.25">
      <c r="A6660">
        <v>2195059</v>
      </c>
      <c r="B6660">
        <v>1</v>
      </c>
      <c r="C6660" t="s">
        <v>76</v>
      </c>
      <c r="D6660" t="s">
        <v>93</v>
      </c>
      <c r="E6660" t="s">
        <v>126</v>
      </c>
      <c r="F6660" t="s">
        <v>7905</v>
      </c>
      <c r="G6660" t="s">
        <v>444</v>
      </c>
      <c r="H6660" t="s">
        <v>46</v>
      </c>
      <c r="I6660" t="s">
        <v>129</v>
      </c>
      <c r="J6660" t="s">
        <v>130</v>
      </c>
      <c r="K6660" t="s">
        <v>131</v>
      </c>
      <c r="L6660" t="s">
        <v>19187</v>
      </c>
      <c r="M6660" t="s">
        <v>19188</v>
      </c>
      <c r="N6660">
        <v>7.8602777770000003</v>
      </c>
      <c r="O6660">
        <v>0</v>
      </c>
      <c r="P6660">
        <v>12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94.323333000000005</v>
      </c>
      <c r="W6660">
        <v>0</v>
      </c>
      <c r="X6660">
        <v>0</v>
      </c>
      <c r="Y6660">
        <v>0</v>
      </c>
      <c r="Z6660">
        <v>0</v>
      </c>
    </row>
    <row r="6661" spans="1:26" x14ac:dyDescent="0.25">
      <c r="A6661">
        <v>2195061</v>
      </c>
      <c r="B6661">
        <v>1</v>
      </c>
      <c r="C6661" t="s">
        <v>76</v>
      </c>
      <c r="D6661" t="s">
        <v>93</v>
      </c>
      <c r="E6661" t="s">
        <v>126</v>
      </c>
      <c r="F6661" t="s">
        <v>19189</v>
      </c>
      <c r="G6661" t="s">
        <v>140</v>
      </c>
      <c r="H6661" t="s">
        <v>46</v>
      </c>
      <c r="I6661" t="s">
        <v>129</v>
      </c>
      <c r="J6661" t="s">
        <v>130</v>
      </c>
      <c r="K6661" t="s">
        <v>131</v>
      </c>
      <c r="L6661" t="s">
        <v>19190</v>
      </c>
      <c r="M6661" t="s">
        <v>19191</v>
      </c>
      <c r="N6661">
        <v>2.6563888879999999</v>
      </c>
      <c r="O6661">
        <v>0</v>
      </c>
      <c r="P6661">
        <v>26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69.066111000000006</v>
      </c>
      <c r="W6661">
        <v>0</v>
      </c>
      <c r="X6661">
        <v>0</v>
      </c>
      <c r="Y6661">
        <v>0</v>
      </c>
      <c r="Z6661">
        <v>0</v>
      </c>
    </row>
    <row r="6662" spans="1:26" x14ac:dyDescent="0.25">
      <c r="A6662">
        <v>2195057</v>
      </c>
      <c r="B6662">
        <v>1</v>
      </c>
      <c r="C6662" t="s">
        <v>77</v>
      </c>
      <c r="D6662" t="s">
        <v>118</v>
      </c>
      <c r="E6662" t="s">
        <v>143</v>
      </c>
      <c r="F6662" t="s">
        <v>12401</v>
      </c>
      <c r="G6662" t="s">
        <v>1273</v>
      </c>
      <c r="H6662" t="s">
        <v>47</v>
      </c>
      <c r="I6662" t="s">
        <v>129</v>
      </c>
      <c r="J6662" t="s">
        <v>130</v>
      </c>
      <c r="K6662" t="s">
        <v>131</v>
      </c>
      <c r="L6662" t="s">
        <v>19192</v>
      </c>
      <c r="M6662" t="s">
        <v>19193</v>
      </c>
      <c r="N6662">
        <v>1.7861111110000001</v>
      </c>
      <c r="O6662">
        <v>0</v>
      </c>
      <c r="P6662">
        <v>0</v>
      </c>
      <c r="Q6662">
        <v>0</v>
      </c>
      <c r="R6662">
        <v>0</v>
      </c>
      <c r="S6662">
        <v>1</v>
      </c>
      <c r="T6662">
        <v>279</v>
      </c>
      <c r="U6662">
        <v>0</v>
      </c>
      <c r="V6662">
        <v>0</v>
      </c>
      <c r="W6662">
        <v>0</v>
      </c>
      <c r="X6662">
        <v>0</v>
      </c>
      <c r="Y6662">
        <v>1.786111</v>
      </c>
      <c r="Z6662">
        <v>498.32499999999999</v>
      </c>
    </row>
    <row r="6663" spans="1:26" x14ac:dyDescent="0.25">
      <c r="A6663">
        <v>2195060</v>
      </c>
      <c r="B6663">
        <v>1</v>
      </c>
      <c r="C6663" t="s">
        <v>77</v>
      </c>
      <c r="D6663" t="s">
        <v>108</v>
      </c>
      <c r="E6663" t="s">
        <v>143</v>
      </c>
      <c r="F6663" t="s">
        <v>19194</v>
      </c>
      <c r="G6663" t="s">
        <v>145</v>
      </c>
      <c r="H6663" t="s">
        <v>47</v>
      </c>
      <c r="I6663" t="s">
        <v>129</v>
      </c>
      <c r="J6663" t="s">
        <v>130</v>
      </c>
      <c r="K6663" t="s">
        <v>131</v>
      </c>
      <c r="L6663" t="s">
        <v>19195</v>
      </c>
      <c r="M6663" t="s">
        <v>19196</v>
      </c>
      <c r="N6663">
        <v>4.3849999999999998</v>
      </c>
      <c r="O6663">
        <v>0</v>
      </c>
      <c r="P6663">
        <v>0</v>
      </c>
      <c r="Q6663">
        <v>0</v>
      </c>
      <c r="R6663">
        <v>0</v>
      </c>
      <c r="S6663">
        <v>2</v>
      </c>
      <c r="T6663">
        <v>225</v>
      </c>
      <c r="U6663">
        <v>0</v>
      </c>
      <c r="V6663">
        <v>0</v>
      </c>
      <c r="W6663">
        <v>0</v>
      </c>
      <c r="X6663">
        <v>0</v>
      </c>
      <c r="Y6663">
        <v>8.77</v>
      </c>
      <c r="Z6663">
        <v>986.625</v>
      </c>
    </row>
    <row r="6664" spans="1:26" x14ac:dyDescent="0.25">
      <c r="A6664">
        <v>2195064</v>
      </c>
      <c r="B6664">
        <v>1</v>
      </c>
      <c r="C6664" t="s">
        <v>76</v>
      </c>
      <c r="D6664" t="s">
        <v>106</v>
      </c>
      <c r="E6664" t="s">
        <v>126</v>
      </c>
      <c r="F6664" t="s">
        <v>19197</v>
      </c>
      <c r="G6664" t="s">
        <v>671</v>
      </c>
      <c r="H6664" t="s">
        <v>46</v>
      </c>
      <c r="I6664" t="s">
        <v>129</v>
      </c>
      <c r="J6664" t="s">
        <v>130</v>
      </c>
      <c r="K6664" t="s">
        <v>131</v>
      </c>
      <c r="L6664" t="s">
        <v>19198</v>
      </c>
      <c r="M6664" t="s">
        <v>19199</v>
      </c>
      <c r="N6664">
        <v>1.3605555549999999</v>
      </c>
      <c r="O6664">
        <v>0</v>
      </c>
      <c r="P6664">
        <v>57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77.551666999999995</v>
      </c>
      <c r="W6664">
        <v>0</v>
      </c>
      <c r="X6664">
        <v>0</v>
      </c>
      <c r="Y6664">
        <v>0</v>
      </c>
      <c r="Z6664">
        <v>0</v>
      </c>
    </row>
    <row r="6665" spans="1:26" x14ac:dyDescent="0.25">
      <c r="A6665">
        <v>2195071</v>
      </c>
      <c r="B6665">
        <v>1</v>
      </c>
      <c r="C6665" t="s">
        <v>76</v>
      </c>
      <c r="D6665" t="s">
        <v>94</v>
      </c>
      <c r="E6665" t="s">
        <v>134</v>
      </c>
      <c r="F6665" t="s">
        <v>19200</v>
      </c>
      <c r="G6665" t="s">
        <v>136</v>
      </c>
      <c r="H6665" t="s">
        <v>47</v>
      </c>
      <c r="I6665" t="s">
        <v>129</v>
      </c>
      <c r="J6665" t="s">
        <v>130</v>
      </c>
      <c r="K6665" t="s">
        <v>131</v>
      </c>
      <c r="L6665" t="s">
        <v>19201</v>
      </c>
      <c r="M6665" t="s">
        <v>19202</v>
      </c>
      <c r="N6665">
        <v>3.8141666660000002</v>
      </c>
      <c r="O6665">
        <v>29</v>
      </c>
      <c r="P6665">
        <v>513</v>
      </c>
      <c r="Q6665">
        <v>0</v>
      </c>
      <c r="R6665">
        <v>0</v>
      </c>
      <c r="S6665">
        <v>0</v>
      </c>
      <c r="T6665">
        <v>0</v>
      </c>
      <c r="U6665">
        <v>110.610833</v>
      </c>
      <c r="V6665">
        <v>1956.6675</v>
      </c>
      <c r="W6665">
        <v>0</v>
      </c>
      <c r="X6665">
        <v>0</v>
      </c>
      <c r="Y6665">
        <v>0</v>
      </c>
      <c r="Z6665">
        <v>0</v>
      </c>
    </row>
    <row r="6666" spans="1:26" x14ac:dyDescent="0.25">
      <c r="A6666">
        <v>2195069</v>
      </c>
      <c r="B6666">
        <v>1</v>
      </c>
      <c r="C6666" t="s">
        <v>76</v>
      </c>
      <c r="D6666" t="s">
        <v>91</v>
      </c>
      <c r="E6666" t="s">
        <v>126</v>
      </c>
      <c r="F6666" t="s">
        <v>19203</v>
      </c>
      <c r="G6666" t="s">
        <v>128</v>
      </c>
      <c r="H6666" t="s">
        <v>46</v>
      </c>
      <c r="I6666" t="s">
        <v>129</v>
      </c>
      <c r="J6666" t="s">
        <v>130</v>
      </c>
      <c r="K6666" t="s">
        <v>131</v>
      </c>
      <c r="L6666" t="s">
        <v>19204</v>
      </c>
      <c r="M6666" t="s">
        <v>19205</v>
      </c>
      <c r="N6666">
        <v>1.334166666</v>
      </c>
      <c r="O6666">
        <v>0</v>
      </c>
      <c r="P6666">
        <v>44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58.703333000000001</v>
      </c>
      <c r="W6666">
        <v>0</v>
      </c>
      <c r="X6666">
        <v>0</v>
      </c>
      <c r="Y6666">
        <v>0</v>
      </c>
      <c r="Z6666">
        <v>0</v>
      </c>
    </row>
    <row r="6667" spans="1:26" x14ac:dyDescent="0.25">
      <c r="A6667">
        <v>2195084</v>
      </c>
      <c r="B6667">
        <v>1</v>
      </c>
      <c r="C6667" t="s">
        <v>76</v>
      </c>
      <c r="D6667" t="s">
        <v>101</v>
      </c>
      <c r="E6667" t="s">
        <v>181</v>
      </c>
      <c r="F6667" t="s">
        <v>19206</v>
      </c>
      <c r="G6667" t="s">
        <v>194</v>
      </c>
      <c r="H6667" t="s">
        <v>46</v>
      </c>
      <c r="I6667" t="s">
        <v>129</v>
      </c>
      <c r="J6667" t="s">
        <v>130</v>
      </c>
      <c r="K6667" t="s">
        <v>131</v>
      </c>
      <c r="L6667" t="s">
        <v>19207</v>
      </c>
      <c r="M6667" t="s">
        <v>19208</v>
      </c>
      <c r="N6667">
        <v>10.96</v>
      </c>
      <c r="O6667">
        <v>0</v>
      </c>
      <c r="P6667">
        <v>1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10.96</v>
      </c>
      <c r="W6667">
        <v>0</v>
      </c>
      <c r="X6667">
        <v>0</v>
      </c>
      <c r="Y6667">
        <v>0</v>
      </c>
      <c r="Z6667">
        <v>0</v>
      </c>
    </row>
    <row r="6668" spans="1:26" x14ac:dyDescent="0.25">
      <c r="A6668">
        <v>2195065</v>
      </c>
      <c r="B6668">
        <v>1</v>
      </c>
      <c r="C6668" t="s">
        <v>77</v>
      </c>
      <c r="D6668" t="s">
        <v>117</v>
      </c>
      <c r="E6668" t="s">
        <v>143</v>
      </c>
      <c r="F6668" t="s">
        <v>19209</v>
      </c>
      <c r="G6668" t="s">
        <v>279</v>
      </c>
      <c r="H6668" t="s">
        <v>47</v>
      </c>
      <c r="I6668" t="s">
        <v>129</v>
      </c>
      <c r="J6668" t="s">
        <v>130</v>
      </c>
      <c r="K6668" t="s">
        <v>131</v>
      </c>
      <c r="L6668" t="s">
        <v>19210</v>
      </c>
      <c r="M6668" t="s">
        <v>19211</v>
      </c>
      <c r="N6668">
        <v>1.9697222219999999</v>
      </c>
      <c r="O6668">
        <v>0</v>
      </c>
      <c r="P6668">
        <v>0</v>
      </c>
      <c r="Q6668">
        <v>0</v>
      </c>
      <c r="R6668">
        <v>0</v>
      </c>
      <c r="S6668">
        <v>1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1.969722</v>
      </c>
      <c r="Z6668">
        <v>0</v>
      </c>
    </row>
    <row r="6669" spans="1:26" x14ac:dyDescent="0.25">
      <c r="A6669">
        <v>2195063</v>
      </c>
      <c r="B6669">
        <v>1</v>
      </c>
      <c r="C6669" t="s">
        <v>77</v>
      </c>
      <c r="D6669" t="s">
        <v>109</v>
      </c>
      <c r="E6669" t="s">
        <v>181</v>
      </c>
      <c r="F6669" t="s">
        <v>19212</v>
      </c>
      <c r="G6669" t="s">
        <v>194</v>
      </c>
      <c r="H6669" t="s">
        <v>46</v>
      </c>
      <c r="I6669" t="s">
        <v>129</v>
      </c>
      <c r="J6669" t="s">
        <v>130</v>
      </c>
      <c r="K6669" t="s">
        <v>131</v>
      </c>
      <c r="L6669" t="s">
        <v>19213</v>
      </c>
      <c r="M6669" t="s">
        <v>19214</v>
      </c>
      <c r="N6669">
        <v>1.6886111109999999</v>
      </c>
      <c r="O6669">
        <v>0</v>
      </c>
      <c r="P6669">
        <v>0</v>
      </c>
      <c r="Q6669">
        <v>0</v>
      </c>
      <c r="R6669">
        <v>0</v>
      </c>
      <c r="S6669">
        <v>1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1.6886110000000001</v>
      </c>
      <c r="Z6669">
        <v>0</v>
      </c>
    </row>
    <row r="6670" spans="1:26" x14ac:dyDescent="0.25">
      <c r="A6670">
        <v>2195073</v>
      </c>
      <c r="B6670">
        <v>1</v>
      </c>
      <c r="C6670" t="s">
        <v>76</v>
      </c>
      <c r="D6670" t="s">
        <v>81</v>
      </c>
      <c r="E6670" t="s">
        <v>181</v>
      </c>
      <c r="F6670" t="s">
        <v>19215</v>
      </c>
      <c r="G6670" t="s">
        <v>194</v>
      </c>
      <c r="H6670" t="s">
        <v>46</v>
      </c>
      <c r="I6670" t="s">
        <v>129</v>
      </c>
      <c r="J6670" t="s">
        <v>130</v>
      </c>
      <c r="K6670" t="s">
        <v>131</v>
      </c>
      <c r="L6670" t="s">
        <v>19216</v>
      </c>
      <c r="M6670" t="s">
        <v>19217</v>
      </c>
      <c r="N6670">
        <v>1.5463888880000001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1.546389</v>
      </c>
      <c r="W6670">
        <v>0</v>
      </c>
      <c r="X6670">
        <v>0</v>
      </c>
      <c r="Y6670">
        <v>0</v>
      </c>
      <c r="Z6670">
        <v>0</v>
      </c>
    </row>
    <row r="6671" spans="1:26" x14ac:dyDescent="0.25">
      <c r="A6671">
        <v>2195105</v>
      </c>
      <c r="B6671">
        <v>1</v>
      </c>
      <c r="C6671" t="s">
        <v>77</v>
      </c>
      <c r="D6671" t="s">
        <v>121</v>
      </c>
      <c r="E6671" t="s">
        <v>161</v>
      </c>
      <c r="F6671" t="s">
        <v>19218</v>
      </c>
      <c r="G6671" t="s">
        <v>671</v>
      </c>
      <c r="H6671" t="s">
        <v>46</v>
      </c>
      <c r="I6671" t="s">
        <v>129</v>
      </c>
      <c r="J6671" t="s">
        <v>130</v>
      </c>
      <c r="K6671" t="s">
        <v>131</v>
      </c>
      <c r="L6671" t="s">
        <v>19219</v>
      </c>
      <c r="M6671" t="s">
        <v>19220</v>
      </c>
      <c r="N6671">
        <v>1.903333333</v>
      </c>
      <c r="O6671">
        <v>0</v>
      </c>
      <c r="P6671">
        <v>0</v>
      </c>
      <c r="Q6671">
        <v>1</v>
      </c>
      <c r="R6671">
        <v>41</v>
      </c>
      <c r="S6671">
        <v>0</v>
      </c>
      <c r="T6671">
        <v>0</v>
      </c>
      <c r="U6671">
        <v>0</v>
      </c>
      <c r="V6671">
        <v>0</v>
      </c>
      <c r="W6671">
        <v>1.9033329999999999</v>
      </c>
      <c r="X6671">
        <v>78.036666999999994</v>
      </c>
      <c r="Y6671">
        <v>0</v>
      </c>
      <c r="Z6671">
        <v>0</v>
      </c>
    </row>
    <row r="6672" spans="1:26" x14ac:dyDescent="0.25">
      <c r="A6672">
        <v>2195088</v>
      </c>
      <c r="B6672">
        <v>1</v>
      </c>
      <c r="C6672" t="s">
        <v>76</v>
      </c>
      <c r="D6672" t="s">
        <v>91</v>
      </c>
      <c r="E6672" t="s">
        <v>181</v>
      </c>
      <c r="F6672" t="s">
        <v>19221</v>
      </c>
      <c r="G6672" t="s">
        <v>194</v>
      </c>
      <c r="H6672" t="s">
        <v>46</v>
      </c>
      <c r="I6672" t="s">
        <v>129</v>
      </c>
      <c r="J6672" t="s">
        <v>130</v>
      </c>
      <c r="K6672" t="s">
        <v>131</v>
      </c>
      <c r="L6672" t="s">
        <v>19222</v>
      </c>
      <c r="M6672" t="s">
        <v>19223</v>
      </c>
      <c r="N6672">
        <v>1.9966666660000001</v>
      </c>
      <c r="O6672">
        <v>0</v>
      </c>
      <c r="P6672">
        <v>1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1.996667</v>
      </c>
      <c r="W6672">
        <v>0</v>
      </c>
      <c r="X6672">
        <v>0</v>
      </c>
      <c r="Y6672">
        <v>0</v>
      </c>
      <c r="Z6672">
        <v>0</v>
      </c>
    </row>
    <row r="6673" spans="1:26" x14ac:dyDescent="0.25">
      <c r="A6673">
        <v>2195083</v>
      </c>
      <c r="B6673">
        <v>1</v>
      </c>
      <c r="C6673" t="s">
        <v>77</v>
      </c>
      <c r="D6673" t="s">
        <v>109</v>
      </c>
      <c r="E6673" t="s">
        <v>126</v>
      </c>
      <c r="F6673" t="s">
        <v>19224</v>
      </c>
      <c r="G6673" t="s">
        <v>128</v>
      </c>
      <c r="H6673" t="s">
        <v>46</v>
      </c>
      <c r="I6673" t="s">
        <v>129</v>
      </c>
      <c r="J6673" t="s">
        <v>130</v>
      </c>
      <c r="K6673" t="s">
        <v>131</v>
      </c>
      <c r="L6673" t="s">
        <v>19225</v>
      </c>
      <c r="M6673" t="s">
        <v>19226</v>
      </c>
      <c r="N6673">
        <v>4.0883333329999996</v>
      </c>
      <c r="O6673">
        <v>0</v>
      </c>
      <c r="P6673">
        <v>1</v>
      </c>
      <c r="Q6673">
        <v>0</v>
      </c>
      <c r="R6673">
        <v>0</v>
      </c>
      <c r="S6673">
        <v>0</v>
      </c>
      <c r="T6673">
        <v>1</v>
      </c>
      <c r="U6673">
        <v>0</v>
      </c>
      <c r="V6673">
        <v>4.0883330000000004</v>
      </c>
      <c r="W6673">
        <v>0</v>
      </c>
      <c r="X6673">
        <v>0</v>
      </c>
      <c r="Y6673">
        <v>0</v>
      </c>
      <c r="Z6673">
        <v>4.0883330000000004</v>
      </c>
    </row>
    <row r="6674" spans="1:26" x14ac:dyDescent="0.25">
      <c r="A6674">
        <v>2195091</v>
      </c>
      <c r="B6674">
        <v>1</v>
      </c>
      <c r="C6674" t="s">
        <v>76</v>
      </c>
      <c r="D6674" t="s">
        <v>91</v>
      </c>
      <c r="E6674" t="s">
        <v>181</v>
      </c>
      <c r="F6674" t="s">
        <v>19227</v>
      </c>
      <c r="G6674" t="s">
        <v>194</v>
      </c>
      <c r="H6674" t="s">
        <v>46</v>
      </c>
      <c r="I6674" t="s">
        <v>129</v>
      </c>
      <c r="J6674" t="s">
        <v>130</v>
      </c>
      <c r="K6674" t="s">
        <v>131</v>
      </c>
      <c r="L6674" t="s">
        <v>19228</v>
      </c>
      <c r="M6674" t="s">
        <v>19229</v>
      </c>
      <c r="N6674">
        <v>2.739166666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1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2.7391670000000001</v>
      </c>
    </row>
    <row r="6675" spans="1:26" x14ac:dyDescent="0.25">
      <c r="A6675">
        <v>2195074</v>
      </c>
      <c r="B6675">
        <v>1</v>
      </c>
      <c r="C6675" t="s">
        <v>76</v>
      </c>
      <c r="D6675" t="s">
        <v>94</v>
      </c>
      <c r="E6675" t="s">
        <v>181</v>
      </c>
      <c r="F6675" t="s">
        <v>19230</v>
      </c>
      <c r="G6675" t="s">
        <v>194</v>
      </c>
      <c r="H6675" t="s">
        <v>46</v>
      </c>
      <c r="I6675" t="s">
        <v>129</v>
      </c>
      <c r="J6675" t="s">
        <v>130</v>
      </c>
      <c r="K6675" t="s">
        <v>131</v>
      </c>
      <c r="L6675" t="s">
        <v>19231</v>
      </c>
      <c r="M6675" t="s">
        <v>19232</v>
      </c>
      <c r="N6675">
        <v>5.6186111109999999</v>
      </c>
      <c r="O6675">
        <v>0</v>
      </c>
      <c r="P6675">
        <v>1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5.6186109999999996</v>
      </c>
      <c r="W6675">
        <v>0</v>
      </c>
      <c r="X6675">
        <v>0</v>
      </c>
      <c r="Y6675">
        <v>0</v>
      </c>
      <c r="Z6675">
        <v>0</v>
      </c>
    </row>
    <row r="6676" spans="1:26" x14ac:dyDescent="0.25">
      <c r="A6676">
        <v>2195078</v>
      </c>
      <c r="B6676">
        <v>1</v>
      </c>
      <c r="C6676" t="s">
        <v>77</v>
      </c>
      <c r="D6676" t="s">
        <v>124</v>
      </c>
      <c r="E6676" t="s">
        <v>181</v>
      </c>
      <c r="F6676" t="s">
        <v>19233</v>
      </c>
      <c r="G6676" t="s">
        <v>194</v>
      </c>
      <c r="H6676" t="s">
        <v>46</v>
      </c>
      <c r="I6676" t="s">
        <v>129</v>
      </c>
      <c r="J6676" t="s">
        <v>130</v>
      </c>
      <c r="K6676" t="s">
        <v>131</v>
      </c>
      <c r="L6676" t="s">
        <v>19234</v>
      </c>
      <c r="M6676" t="s">
        <v>19235</v>
      </c>
      <c r="N6676">
        <v>3.0252777769999999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1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3.0252780000000001</v>
      </c>
    </row>
    <row r="6677" spans="1:26" x14ac:dyDescent="0.25">
      <c r="A6677">
        <v>2195072</v>
      </c>
      <c r="B6677">
        <v>1</v>
      </c>
      <c r="C6677" t="s">
        <v>76</v>
      </c>
      <c r="D6677" t="s">
        <v>92</v>
      </c>
      <c r="E6677" t="s">
        <v>126</v>
      </c>
      <c r="F6677" t="s">
        <v>19236</v>
      </c>
      <c r="G6677" t="s">
        <v>671</v>
      </c>
      <c r="H6677" t="s">
        <v>46</v>
      </c>
      <c r="I6677" t="s">
        <v>129</v>
      </c>
      <c r="J6677" t="s">
        <v>130</v>
      </c>
      <c r="K6677" t="s">
        <v>131</v>
      </c>
      <c r="L6677" t="s">
        <v>19237</v>
      </c>
      <c r="M6677" t="s">
        <v>19238</v>
      </c>
      <c r="N6677">
        <v>9.1236111110000007</v>
      </c>
      <c r="O6677">
        <v>0</v>
      </c>
      <c r="P6677">
        <v>0</v>
      </c>
      <c r="Q6677">
        <v>0</v>
      </c>
      <c r="R6677">
        <v>14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127.73055600000001</v>
      </c>
      <c r="Y6677">
        <v>0</v>
      </c>
      <c r="Z6677">
        <v>0</v>
      </c>
    </row>
    <row r="6678" spans="1:26" x14ac:dyDescent="0.25">
      <c r="A6678">
        <v>2195082</v>
      </c>
      <c r="B6678">
        <v>1</v>
      </c>
      <c r="C6678" t="s">
        <v>77</v>
      </c>
      <c r="D6678" t="s">
        <v>110</v>
      </c>
      <c r="E6678" t="s">
        <v>126</v>
      </c>
      <c r="F6678" t="s">
        <v>19239</v>
      </c>
      <c r="G6678" t="s">
        <v>128</v>
      </c>
      <c r="H6678" t="s">
        <v>46</v>
      </c>
      <c r="I6678" t="s">
        <v>129</v>
      </c>
      <c r="J6678" t="s">
        <v>130</v>
      </c>
      <c r="K6678" t="s">
        <v>131</v>
      </c>
      <c r="L6678" t="s">
        <v>19240</v>
      </c>
      <c r="M6678" t="s">
        <v>19241</v>
      </c>
      <c r="N6678">
        <v>1.315555555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1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1.3155559999999999</v>
      </c>
    </row>
    <row r="6679" spans="1:26" x14ac:dyDescent="0.25">
      <c r="A6679">
        <v>2195181</v>
      </c>
      <c r="B6679">
        <v>1</v>
      </c>
      <c r="C6679" t="s">
        <v>76</v>
      </c>
      <c r="D6679" t="s">
        <v>100</v>
      </c>
      <c r="E6679" t="s">
        <v>181</v>
      </c>
      <c r="F6679" t="s">
        <v>19242</v>
      </c>
      <c r="G6679" t="s">
        <v>194</v>
      </c>
      <c r="H6679" t="s">
        <v>46</v>
      </c>
      <c r="I6679" t="s">
        <v>129</v>
      </c>
      <c r="J6679" t="s">
        <v>130</v>
      </c>
      <c r="K6679" t="s">
        <v>131</v>
      </c>
      <c r="L6679" t="s">
        <v>19072</v>
      </c>
      <c r="M6679" t="s">
        <v>19243</v>
      </c>
      <c r="N6679">
        <v>5.0347222220000001</v>
      </c>
      <c r="O6679">
        <v>0</v>
      </c>
      <c r="P6679">
        <v>1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5.0347220000000004</v>
      </c>
      <c r="W6679">
        <v>0</v>
      </c>
      <c r="X6679">
        <v>0</v>
      </c>
      <c r="Y6679">
        <v>0</v>
      </c>
      <c r="Z6679">
        <v>0</v>
      </c>
    </row>
    <row r="6680" spans="1:26" x14ac:dyDescent="0.25">
      <c r="A6680">
        <v>2195097</v>
      </c>
      <c r="B6680">
        <v>1</v>
      </c>
      <c r="C6680" t="s">
        <v>76</v>
      </c>
      <c r="D6680" t="s">
        <v>101</v>
      </c>
      <c r="E6680" t="s">
        <v>126</v>
      </c>
      <c r="F6680" t="s">
        <v>19244</v>
      </c>
      <c r="G6680" t="s">
        <v>128</v>
      </c>
      <c r="H6680" t="s">
        <v>46</v>
      </c>
      <c r="I6680" t="s">
        <v>129</v>
      </c>
      <c r="J6680" t="s">
        <v>130</v>
      </c>
      <c r="K6680" t="s">
        <v>131</v>
      </c>
      <c r="L6680" t="s">
        <v>19245</v>
      </c>
      <c r="M6680" t="s">
        <v>19246</v>
      </c>
      <c r="N6680">
        <v>2.1722222219999998</v>
      </c>
      <c r="O6680">
        <v>0</v>
      </c>
      <c r="P6680">
        <v>57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123.816667</v>
      </c>
      <c r="W6680">
        <v>0</v>
      </c>
      <c r="X6680">
        <v>0</v>
      </c>
      <c r="Y6680">
        <v>0</v>
      </c>
      <c r="Z6680">
        <v>0</v>
      </c>
    </row>
    <row r="6681" spans="1:26" x14ac:dyDescent="0.25">
      <c r="A6681">
        <v>2195067</v>
      </c>
      <c r="B6681">
        <v>1</v>
      </c>
      <c r="C6681" t="s">
        <v>77</v>
      </c>
      <c r="D6681" t="s">
        <v>118</v>
      </c>
      <c r="E6681" t="s">
        <v>134</v>
      </c>
      <c r="F6681" t="s">
        <v>19247</v>
      </c>
      <c r="G6681" t="s">
        <v>418</v>
      </c>
      <c r="H6681" t="s">
        <v>47</v>
      </c>
      <c r="I6681" t="s">
        <v>129</v>
      </c>
      <c r="J6681" t="s">
        <v>130</v>
      </c>
      <c r="K6681" t="s">
        <v>251</v>
      </c>
      <c r="L6681" t="s">
        <v>19248</v>
      </c>
      <c r="M6681" t="s">
        <v>19249</v>
      </c>
      <c r="N6681">
        <v>5.7022036109999998</v>
      </c>
      <c r="O6681">
        <v>9</v>
      </c>
      <c r="P6681">
        <v>18</v>
      </c>
      <c r="Q6681">
        <v>0</v>
      </c>
      <c r="R6681">
        <v>0</v>
      </c>
      <c r="S6681">
        <v>0</v>
      </c>
      <c r="T6681">
        <v>0</v>
      </c>
      <c r="U6681">
        <v>51.319831999999998</v>
      </c>
      <c r="V6681">
        <v>102.63966499999999</v>
      </c>
      <c r="W6681">
        <v>0</v>
      </c>
      <c r="X6681">
        <v>0</v>
      </c>
      <c r="Y6681">
        <v>0</v>
      </c>
      <c r="Z6681">
        <v>0</v>
      </c>
    </row>
    <row r="6682" spans="1:26" x14ac:dyDescent="0.25">
      <c r="A6682">
        <v>2195076</v>
      </c>
      <c r="B6682">
        <v>1</v>
      </c>
      <c r="C6682" t="s">
        <v>76</v>
      </c>
      <c r="D6682" t="s">
        <v>93</v>
      </c>
      <c r="E6682" t="s">
        <v>126</v>
      </c>
      <c r="F6682" t="s">
        <v>19250</v>
      </c>
      <c r="G6682" t="s">
        <v>128</v>
      </c>
      <c r="H6682" t="s">
        <v>46</v>
      </c>
      <c r="I6682" t="s">
        <v>129</v>
      </c>
      <c r="J6682" t="s">
        <v>130</v>
      </c>
      <c r="K6682" t="s">
        <v>131</v>
      </c>
      <c r="L6682" t="s">
        <v>19251</v>
      </c>
      <c r="M6682" t="s">
        <v>19252</v>
      </c>
      <c r="N6682">
        <v>10.663333333000001</v>
      </c>
      <c r="O6682">
        <v>0</v>
      </c>
      <c r="P6682">
        <v>12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127.96</v>
      </c>
      <c r="W6682">
        <v>0</v>
      </c>
      <c r="X6682">
        <v>0</v>
      </c>
      <c r="Y6682">
        <v>0</v>
      </c>
      <c r="Z6682">
        <v>0</v>
      </c>
    </row>
    <row r="6683" spans="1:26" x14ac:dyDescent="0.25">
      <c r="A6683">
        <v>2195127</v>
      </c>
      <c r="B6683">
        <v>1</v>
      </c>
      <c r="C6683" t="s">
        <v>76</v>
      </c>
      <c r="D6683" t="s">
        <v>97</v>
      </c>
      <c r="E6683" t="s">
        <v>181</v>
      </c>
      <c r="F6683" t="s">
        <v>19253</v>
      </c>
      <c r="G6683" t="s">
        <v>194</v>
      </c>
      <c r="H6683" t="s">
        <v>46</v>
      </c>
      <c r="I6683" t="s">
        <v>129</v>
      </c>
      <c r="J6683" t="s">
        <v>130</v>
      </c>
      <c r="K6683" t="s">
        <v>131</v>
      </c>
      <c r="L6683" t="s">
        <v>19254</v>
      </c>
      <c r="M6683" t="s">
        <v>19255</v>
      </c>
      <c r="N6683">
        <v>1.176388888</v>
      </c>
      <c r="O6683">
        <v>0</v>
      </c>
      <c r="P6683">
        <v>1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1.1763889999999999</v>
      </c>
      <c r="W6683">
        <v>0</v>
      </c>
      <c r="X6683">
        <v>0</v>
      </c>
      <c r="Y6683">
        <v>0</v>
      </c>
      <c r="Z6683">
        <v>0</v>
      </c>
    </row>
    <row r="6684" spans="1:26" x14ac:dyDescent="0.25">
      <c r="A6684">
        <v>2195085</v>
      </c>
      <c r="B6684">
        <v>1</v>
      </c>
      <c r="C6684" t="s">
        <v>76</v>
      </c>
      <c r="D6684" t="s">
        <v>79</v>
      </c>
      <c r="E6684" t="s">
        <v>143</v>
      </c>
      <c r="F6684" t="s">
        <v>19256</v>
      </c>
      <c r="G6684" t="s">
        <v>145</v>
      </c>
      <c r="H6684" t="s">
        <v>47</v>
      </c>
      <c r="I6684" t="s">
        <v>129</v>
      </c>
      <c r="J6684" t="s">
        <v>130</v>
      </c>
      <c r="K6684" t="s">
        <v>131</v>
      </c>
      <c r="L6684" t="s">
        <v>19257</v>
      </c>
      <c r="M6684" t="s">
        <v>19258</v>
      </c>
      <c r="N6684">
        <v>5.3586111110000001</v>
      </c>
      <c r="O6684">
        <v>1</v>
      </c>
      <c r="P6684">
        <v>40</v>
      </c>
      <c r="Q6684">
        <v>0</v>
      </c>
      <c r="R6684">
        <v>0</v>
      </c>
      <c r="S6684">
        <v>0</v>
      </c>
      <c r="T6684">
        <v>0</v>
      </c>
      <c r="U6684">
        <v>5.3586109999999998</v>
      </c>
      <c r="V6684">
        <v>214.34444400000001</v>
      </c>
      <c r="W6684">
        <v>0</v>
      </c>
      <c r="X6684">
        <v>0</v>
      </c>
      <c r="Y6684">
        <v>0</v>
      </c>
      <c r="Z6684">
        <v>0</v>
      </c>
    </row>
    <row r="6685" spans="1:26" x14ac:dyDescent="0.25">
      <c r="A6685">
        <v>2195079</v>
      </c>
      <c r="B6685">
        <v>1</v>
      </c>
      <c r="C6685" t="s">
        <v>76</v>
      </c>
      <c r="D6685" t="s">
        <v>92</v>
      </c>
      <c r="E6685" t="s">
        <v>186</v>
      </c>
      <c r="F6685" t="s">
        <v>19259</v>
      </c>
      <c r="G6685" t="s">
        <v>136</v>
      </c>
      <c r="H6685" t="s">
        <v>47</v>
      </c>
      <c r="I6685" t="s">
        <v>129</v>
      </c>
      <c r="J6685" t="s">
        <v>130</v>
      </c>
      <c r="K6685" t="s">
        <v>131</v>
      </c>
      <c r="L6685" t="s">
        <v>19260</v>
      </c>
      <c r="M6685" t="s">
        <v>19261</v>
      </c>
      <c r="N6685">
        <v>0.71944444399999996</v>
      </c>
      <c r="O6685">
        <v>0</v>
      </c>
      <c r="P6685">
        <v>7</v>
      </c>
      <c r="Q6685">
        <v>19</v>
      </c>
      <c r="R6685">
        <v>1201</v>
      </c>
      <c r="S6685">
        <v>53</v>
      </c>
      <c r="T6685">
        <v>5358</v>
      </c>
      <c r="U6685">
        <v>0</v>
      </c>
      <c r="V6685">
        <v>5.036111</v>
      </c>
      <c r="W6685">
        <v>13.669444</v>
      </c>
      <c r="X6685">
        <v>864.05277699999999</v>
      </c>
      <c r="Y6685">
        <v>38.130555999999999</v>
      </c>
      <c r="Z6685">
        <v>3854.7833310000001</v>
      </c>
    </row>
    <row r="6686" spans="1:26" x14ac:dyDescent="0.25">
      <c r="A6686">
        <v>2195165</v>
      </c>
      <c r="B6686">
        <v>1</v>
      </c>
      <c r="C6686" t="s">
        <v>76</v>
      </c>
      <c r="D6686" t="s">
        <v>97</v>
      </c>
      <c r="E6686" t="s">
        <v>126</v>
      </c>
      <c r="F6686" t="s">
        <v>19262</v>
      </c>
      <c r="G6686" t="s">
        <v>140</v>
      </c>
      <c r="H6686" t="s">
        <v>46</v>
      </c>
      <c r="I6686" t="s">
        <v>129</v>
      </c>
      <c r="J6686" t="s">
        <v>130</v>
      </c>
      <c r="K6686" t="s">
        <v>131</v>
      </c>
      <c r="L6686" t="s">
        <v>19263</v>
      </c>
      <c r="M6686" t="s">
        <v>19264</v>
      </c>
      <c r="N6686">
        <v>5.1086111110000001</v>
      </c>
      <c r="O6686">
        <v>0</v>
      </c>
      <c r="P6686">
        <v>87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444.44916699999999</v>
      </c>
      <c r="W6686">
        <v>0</v>
      </c>
      <c r="X6686">
        <v>0</v>
      </c>
      <c r="Y6686">
        <v>0</v>
      </c>
      <c r="Z6686">
        <v>0</v>
      </c>
    </row>
    <row r="6687" spans="1:26" x14ac:dyDescent="0.25">
      <c r="A6687">
        <v>2195146</v>
      </c>
      <c r="B6687">
        <v>1</v>
      </c>
      <c r="C6687" t="s">
        <v>76</v>
      </c>
      <c r="D6687" t="s">
        <v>91</v>
      </c>
      <c r="E6687" t="s">
        <v>143</v>
      </c>
      <c r="F6687" t="s">
        <v>19265</v>
      </c>
      <c r="G6687" t="s">
        <v>145</v>
      </c>
      <c r="H6687" t="s">
        <v>47</v>
      </c>
      <c r="I6687" t="s">
        <v>129</v>
      </c>
      <c r="J6687" t="s">
        <v>130</v>
      </c>
      <c r="K6687" t="s">
        <v>131</v>
      </c>
      <c r="L6687" t="s">
        <v>19266</v>
      </c>
      <c r="M6687" t="s">
        <v>19267</v>
      </c>
      <c r="N6687">
        <v>7.6924999999999999</v>
      </c>
      <c r="O6687">
        <v>3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23.077500000000001</v>
      </c>
      <c r="V6687">
        <v>0</v>
      </c>
      <c r="W6687">
        <v>0</v>
      </c>
      <c r="X6687">
        <v>0</v>
      </c>
      <c r="Y6687">
        <v>0</v>
      </c>
      <c r="Z6687">
        <v>0</v>
      </c>
    </row>
    <row r="6688" spans="1:26" x14ac:dyDescent="0.25">
      <c r="A6688">
        <v>2195089</v>
      </c>
      <c r="B6688">
        <v>1</v>
      </c>
      <c r="C6688" t="s">
        <v>76</v>
      </c>
      <c r="D6688" t="s">
        <v>88</v>
      </c>
      <c r="E6688" t="s">
        <v>126</v>
      </c>
      <c r="F6688" t="s">
        <v>19268</v>
      </c>
      <c r="G6688" t="s">
        <v>128</v>
      </c>
      <c r="H6688" t="s">
        <v>46</v>
      </c>
      <c r="I6688" t="s">
        <v>129</v>
      </c>
      <c r="J6688" t="s">
        <v>130</v>
      </c>
      <c r="K6688" t="s">
        <v>131</v>
      </c>
      <c r="L6688" t="s">
        <v>19269</v>
      </c>
      <c r="M6688" t="s">
        <v>19270</v>
      </c>
      <c r="N6688">
        <v>6.4508333330000003</v>
      </c>
      <c r="O6688">
        <v>0</v>
      </c>
      <c r="P6688">
        <v>21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135.4675</v>
      </c>
      <c r="W6688">
        <v>0</v>
      </c>
      <c r="X6688">
        <v>0</v>
      </c>
      <c r="Y6688">
        <v>0</v>
      </c>
      <c r="Z6688">
        <v>0</v>
      </c>
    </row>
    <row r="6689" spans="1:26" x14ac:dyDescent="0.25">
      <c r="A6689">
        <v>2195086</v>
      </c>
      <c r="B6689">
        <v>1</v>
      </c>
      <c r="C6689" t="s">
        <v>76</v>
      </c>
      <c r="D6689" t="s">
        <v>80</v>
      </c>
      <c r="E6689" t="s">
        <v>181</v>
      </c>
      <c r="F6689" t="s">
        <v>19271</v>
      </c>
      <c r="G6689" t="s">
        <v>194</v>
      </c>
      <c r="H6689" t="s">
        <v>46</v>
      </c>
      <c r="I6689" t="s">
        <v>129</v>
      </c>
      <c r="J6689" t="s">
        <v>130</v>
      </c>
      <c r="K6689" t="s">
        <v>131</v>
      </c>
      <c r="L6689" t="s">
        <v>19272</v>
      </c>
      <c r="M6689" t="s">
        <v>19273</v>
      </c>
      <c r="N6689">
        <v>0.92194444399999997</v>
      </c>
      <c r="O6689">
        <v>0</v>
      </c>
      <c r="P6689">
        <v>6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5.5316669999999997</v>
      </c>
      <c r="W6689">
        <v>0</v>
      </c>
      <c r="X6689">
        <v>0</v>
      </c>
      <c r="Y6689">
        <v>0</v>
      </c>
      <c r="Z6689">
        <v>0</v>
      </c>
    </row>
    <row r="6690" spans="1:26" x14ac:dyDescent="0.25">
      <c r="A6690">
        <v>2195110</v>
      </c>
      <c r="B6690">
        <v>1</v>
      </c>
      <c r="C6690" t="s">
        <v>77</v>
      </c>
      <c r="D6690" t="s">
        <v>124</v>
      </c>
      <c r="E6690" t="s">
        <v>181</v>
      </c>
      <c r="F6690" t="s">
        <v>19274</v>
      </c>
      <c r="G6690" t="s">
        <v>194</v>
      </c>
      <c r="H6690" t="s">
        <v>46</v>
      </c>
      <c r="I6690" t="s">
        <v>129</v>
      </c>
      <c r="J6690" t="s">
        <v>130</v>
      </c>
      <c r="K6690" t="s">
        <v>131</v>
      </c>
      <c r="L6690" t="s">
        <v>19275</v>
      </c>
      <c r="M6690" t="s">
        <v>19276</v>
      </c>
      <c r="N6690">
        <v>9.5141666659999995</v>
      </c>
      <c r="O6690">
        <v>0</v>
      </c>
      <c r="P6690">
        <v>7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66.599166999999994</v>
      </c>
      <c r="W6690">
        <v>0</v>
      </c>
      <c r="X6690">
        <v>0</v>
      </c>
      <c r="Y6690">
        <v>0</v>
      </c>
      <c r="Z6690">
        <v>0</v>
      </c>
    </row>
    <row r="6691" spans="1:26" x14ac:dyDescent="0.25">
      <c r="A6691">
        <v>2195090</v>
      </c>
      <c r="B6691">
        <v>1</v>
      </c>
      <c r="C6691" t="s">
        <v>76</v>
      </c>
      <c r="D6691" t="s">
        <v>95</v>
      </c>
      <c r="E6691" t="s">
        <v>126</v>
      </c>
      <c r="F6691" t="s">
        <v>19277</v>
      </c>
      <c r="G6691" t="s">
        <v>444</v>
      </c>
      <c r="H6691" t="s">
        <v>46</v>
      </c>
      <c r="I6691" t="s">
        <v>129</v>
      </c>
      <c r="J6691" t="s">
        <v>130</v>
      </c>
      <c r="K6691" t="s">
        <v>131</v>
      </c>
      <c r="L6691" t="s">
        <v>19278</v>
      </c>
      <c r="M6691" t="s">
        <v>19279</v>
      </c>
      <c r="N6691">
        <v>2.2577777769999998</v>
      </c>
      <c r="O6691">
        <v>0</v>
      </c>
      <c r="P6691">
        <v>92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207.71555499999999</v>
      </c>
      <c r="W6691">
        <v>0</v>
      </c>
      <c r="X6691">
        <v>0</v>
      </c>
      <c r="Y6691">
        <v>0</v>
      </c>
      <c r="Z6691">
        <v>0</v>
      </c>
    </row>
    <row r="6692" spans="1:26" x14ac:dyDescent="0.25">
      <c r="A6692">
        <v>2195087</v>
      </c>
      <c r="B6692">
        <v>1</v>
      </c>
      <c r="C6692" t="s">
        <v>76</v>
      </c>
      <c r="D6692" t="s">
        <v>79</v>
      </c>
      <c r="E6692" t="s">
        <v>143</v>
      </c>
      <c r="F6692" t="s">
        <v>19280</v>
      </c>
      <c r="G6692" t="s">
        <v>366</v>
      </c>
      <c r="H6692" t="s">
        <v>47</v>
      </c>
      <c r="I6692" t="s">
        <v>129</v>
      </c>
      <c r="J6692" t="s">
        <v>130</v>
      </c>
      <c r="K6692" t="s">
        <v>251</v>
      </c>
      <c r="L6692" t="s">
        <v>19281</v>
      </c>
      <c r="M6692" t="s">
        <v>19282</v>
      </c>
      <c r="N6692">
        <v>9.6043194439999997</v>
      </c>
      <c r="O6692">
        <v>1</v>
      </c>
      <c r="P6692">
        <v>286</v>
      </c>
      <c r="Q6692">
        <v>0</v>
      </c>
      <c r="R6692">
        <v>0</v>
      </c>
      <c r="S6692">
        <v>0</v>
      </c>
      <c r="T6692">
        <v>0</v>
      </c>
      <c r="U6692">
        <v>9.6043190000000003</v>
      </c>
      <c r="V6692">
        <v>2746.8353609999999</v>
      </c>
      <c r="W6692">
        <v>0</v>
      </c>
      <c r="X6692">
        <v>0</v>
      </c>
      <c r="Y6692">
        <v>0</v>
      </c>
      <c r="Z6692">
        <v>0</v>
      </c>
    </row>
    <row r="6693" spans="1:26" x14ac:dyDescent="0.25">
      <c r="A6693">
        <v>2195096</v>
      </c>
      <c r="B6693">
        <v>1</v>
      </c>
      <c r="C6693" t="s">
        <v>76</v>
      </c>
      <c r="D6693" t="s">
        <v>80</v>
      </c>
      <c r="E6693" t="s">
        <v>181</v>
      </c>
      <c r="F6693" t="s">
        <v>19283</v>
      </c>
      <c r="G6693" t="s">
        <v>194</v>
      </c>
      <c r="H6693" t="s">
        <v>46</v>
      </c>
      <c r="I6693" t="s">
        <v>129</v>
      </c>
      <c r="J6693" t="s">
        <v>130</v>
      </c>
      <c r="K6693" t="s">
        <v>131</v>
      </c>
      <c r="L6693" t="s">
        <v>19284</v>
      </c>
      <c r="M6693" t="s">
        <v>19285</v>
      </c>
      <c r="N6693">
        <v>2.7013888879999999</v>
      </c>
      <c r="O6693">
        <v>0</v>
      </c>
      <c r="P6693">
        <v>4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10.805555999999999</v>
      </c>
      <c r="W6693">
        <v>0</v>
      </c>
      <c r="X6693">
        <v>0</v>
      </c>
      <c r="Y6693">
        <v>0</v>
      </c>
      <c r="Z6693">
        <v>0</v>
      </c>
    </row>
    <row r="6694" spans="1:26" x14ac:dyDescent="0.25">
      <c r="A6694">
        <v>2195121</v>
      </c>
      <c r="B6694">
        <v>1</v>
      </c>
      <c r="C6694" t="s">
        <v>76</v>
      </c>
      <c r="D6694" t="s">
        <v>94</v>
      </c>
      <c r="E6694" t="s">
        <v>126</v>
      </c>
      <c r="F6694" t="s">
        <v>19286</v>
      </c>
      <c r="G6694" t="s">
        <v>128</v>
      </c>
      <c r="H6694" t="s">
        <v>46</v>
      </c>
      <c r="I6694" t="s">
        <v>129</v>
      </c>
      <c r="J6694" t="s">
        <v>130</v>
      </c>
      <c r="K6694" t="s">
        <v>131</v>
      </c>
      <c r="L6694" t="s">
        <v>19287</v>
      </c>
      <c r="M6694" t="s">
        <v>19288</v>
      </c>
      <c r="N6694">
        <v>0.82166666600000005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18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14.79</v>
      </c>
    </row>
    <row r="6695" spans="1:26" x14ac:dyDescent="0.25">
      <c r="A6695">
        <v>2195111</v>
      </c>
      <c r="B6695">
        <v>1</v>
      </c>
      <c r="C6695" t="s">
        <v>76</v>
      </c>
      <c r="D6695" t="s">
        <v>93</v>
      </c>
      <c r="E6695" t="s">
        <v>126</v>
      </c>
      <c r="F6695" t="s">
        <v>18773</v>
      </c>
      <c r="G6695" t="s">
        <v>128</v>
      </c>
      <c r="H6695" t="s">
        <v>46</v>
      </c>
      <c r="I6695" t="s">
        <v>129</v>
      </c>
      <c r="J6695" t="s">
        <v>130</v>
      </c>
      <c r="K6695" t="s">
        <v>131</v>
      </c>
      <c r="L6695" t="s">
        <v>19289</v>
      </c>
      <c r="M6695" t="s">
        <v>19290</v>
      </c>
      <c r="N6695">
        <v>6.8441666659999996</v>
      </c>
      <c r="O6695">
        <v>0</v>
      </c>
      <c r="P6695">
        <v>36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246.39</v>
      </c>
      <c r="W6695">
        <v>0</v>
      </c>
      <c r="X6695">
        <v>0</v>
      </c>
      <c r="Y6695">
        <v>0</v>
      </c>
      <c r="Z6695">
        <v>0</v>
      </c>
    </row>
    <row r="6696" spans="1:26" x14ac:dyDescent="0.25">
      <c r="A6696">
        <v>2195101</v>
      </c>
      <c r="B6696">
        <v>1</v>
      </c>
      <c r="C6696" t="s">
        <v>76</v>
      </c>
      <c r="D6696" t="s">
        <v>88</v>
      </c>
      <c r="E6696" t="s">
        <v>126</v>
      </c>
      <c r="F6696" t="s">
        <v>19291</v>
      </c>
      <c r="G6696" t="s">
        <v>128</v>
      </c>
      <c r="H6696" t="s">
        <v>46</v>
      </c>
      <c r="I6696" t="s">
        <v>129</v>
      </c>
      <c r="J6696" t="s">
        <v>130</v>
      </c>
      <c r="K6696" t="s">
        <v>131</v>
      </c>
      <c r="L6696" t="s">
        <v>19292</v>
      </c>
      <c r="M6696" t="s">
        <v>19293</v>
      </c>
      <c r="N6696">
        <v>3.3677777770000001</v>
      </c>
      <c r="O6696">
        <v>0</v>
      </c>
      <c r="P6696">
        <v>38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127.975556</v>
      </c>
      <c r="W6696">
        <v>0</v>
      </c>
      <c r="X6696">
        <v>0</v>
      </c>
      <c r="Y6696">
        <v>0</v>
      </c>
      <c r="Z6696">
        <v>0</v>
      </c>
    </row>
    <row r="6697" spans="1:26" x14ac:dyDescent="0.25">
      <c r="A6697">
        <v>2195106</v>
      </c>
      <c r="B6697">
        <v>1</v>
      </c>
      <c r="C6697" t="s">
        <v>76</v>
      </c>
      <c r="D6697" t="s">
        <v>104</v>
      </c>
      <c r="E6697" t="s">
        <v>126</v>
      </c>
      <c r="F6697" t="s">
        <v>19294</v>
      </c>
      <c r="G6697" t="s">
        <v>140</v>
      </c>
      <c r="H6697" t="s">
        <v>46</v>
      </c>
      <c r="I6697" t="s">
        <v>129</v>
      </c>
      <c r="J6697" t="s">
        <v>130</v>
      </c>
      <c r="K6697" t="s">
        <v>131</v>
      </c>
      <c r="L6697" t="s">
        <v>19295</v>
      </c>
      <c r="M6697" t="s">
        <v>19296</v>
      </c>
      <c r="N6697">
        <v>5.7024999999999997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22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125.455</v>
      </c>
    </row>
    <row r="6698" spans="1:26" x14ac:dyDescent="0.25">
      <c r="A6698">
        <v>2195102</v>
      </c>
      <c r="B6698">
        <v>1</v>
      </c>
      <c r="C6698" t="s">
        <v>76</v>
      </c>
      <c r="D6698" t="s">
        <v>104</v>
      </c>
      <c r="E6698" t="s">
        <v>126</v>
      </c>
      <c r="F6698" t="s">
        <v>19297</v>
      </c>
      <c r="G6698" t="s">
        <v>140</v>
      </c>
      <c r="H6698" t="s">
        <v>46</v>
      </c>
      <c r="I6698" t="s">
        <v>129</v>
      </c>
      <c r="J6698" t="s">
        <v>130</v>
      </c>
      <c r="K6698" t="s">
        <v>131</v>
      </c>
      <c r="L6698" t="s">
        <v>19298</v>
      </c>
      <c r="M6698" t="s">
        <v>19299</v>
      </c>
      <c r="N6698">
        <v>1.4827777769999999</v>
      </c>
      <c r="O6698">
        <v>0</v>
      </c>
      <c r="P6698">
        <v>0</v>
      </c>
      <c r="Q6698">
        <v>0</v>
      </c>
      <c r="R6698">
        <v>29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43.000556000000003</v>
      </c>
      <c r="Y6698">
        <v>0</v>
      </c>
      <c r="Z6698">
        <v>0</v>
      </c>
    </row>
    <row r="6699" spans="1:26" x14ac:dyDescent="0.25">
      <c r="A6699">
        <v>2195098</v>
      </c>
      <c r="B6699">
        <v>1</v>
      </c>
      <c r="C6699" t="s">
        <v>77</v>
      </c>
      <c r="D6699" t="s">
        <v>116</v>
      </c>
      <c r="E6699" t="s">
        <v>161</v>
      </c>
      <c r="F6699" t="s">
        <v>2382</v>
      </c>
      <c r="G6699" t="s">
        <v>418</v>
      </c>
      <c r="H6699" t="s">
        <v>46</v>
      </c>
      <c r="I6699" t="s">
        <v>129</v>
      </c>
      <c r="J6699" t="s">
        <v>130</v>
      </c>
      <c r="K6699" t="s">
        <v>251</v>
      </c>
      <c r="L6699" t="s">
        <v>19300</v>
      </c>
      <c r="M6699" t="s">
        <v>19301</v>
      </c>
      <c r="N6699">
        <v>7.9520083330000002</v>
      </c>
      <c r="O6699">
        <v>1</v>
      </c>
      <c r="P6699">
        <v>73</v>
      </c>
      <c r="Q6699">
        <v>0</v>
      </c>
      <c r="R6699">
        <v>0</v>
      </c>
      <c r="S6699">
        <v>0</v>
      </c>
      <c r="T6699">
        <v>0</v>
      </c>
      <c r="U6699">
        <v>7.9520080000000002</v>
      </c>
      <c r="V6699">
        <v>580.49660800000004</v>
      </c>
      <c r="W6699">
        <v>0</v>
      </c>
      <c r="X6699">
        <v>0</v>
      </c>
      <c r="Y6699">
        <v>0</v>
      </c>
      <c r="Z6699">
        <v>0</v>
      </c>
    </row>
    <row r="6700" spans="1:26" x14ac:dyDescent="0.25">
      <c r="A6700">
        <v>2195107</v>
      </c>
      <c r="B6700">
        <v>1</v>
      </c>
      <c r="C6700" t="s">
        <v>76</v>
      </c>
      <c r="D6700" t="s">
        <v>92</v>
      </c>
      <c r="E6700" t="s">
        <v>134</v>
      </c>
      <c r="F6700" t="s">
        <v>19302</v>
      </c>
      <c r="G6700" t="s">
        <v>448</v>
      </c>
      <c r="H6700" t="s">
        <v>47</v>
      </c>
      <c r="I6700" t="s">
        <v>129</v>
      </c>
      <c r="J6700" t="s">
        <v>130</v>
      </c>
      <c r="K6700" t="s">
        <v>131</v>
      </c>
      <c r="L6700" t="s">
        <v>19303</v>
      </c>
      <c r="M6700" t="s">
        <v>19304</v>
      </c>
      <c r="N6700">
        <v>3.7561111110000001</v>
      </c>
      <c r="O6700">
        <v>0</v>
      </c>
      <c r="P6700">
        <v>0</v>
      </c>
      <c r="Q6700">
        <v>0</v>
      </c>
      <c r="R6700">
        <v>0</v>
      </c>
      <c r="S6700">
        <v>5</v>
      </c>
      <c r="T6700">
        <v>478</v>
      </c>
      <c r="U6700">
        <v>0</v>
      </c>
      <c r="V6700">
        <v>0</v>
      </c>
      <c r="W6700">
        <v>0</v>
      </c>
      <c r="X6700">
        <v>0</v>
      </c>
      <c r="Y6700">
        <v>18.780556000000001</v>
      </c>
      <c r="Z6700">
        <v>1795.4211110000001</v>
      </c>
    </row>
    <row r="6701" spans="1:26" x14ac:dyDescent="0.25">
      <c r="A6701">
        <v>2195124</v>
      </c>
      <c r="B6701">
        <v>1</v>
      </c>
      <c r="C6701" t="s">
        <v>76</v>
      </c>
      <c r="D6701" t="s">
        <v>84</v>
      </c>
      <c r="E6701" t="s">
        <v>181</v>
      </c>
      <c r="F6701" t="s">
        <v>19305</v>
      </c>
      <c r="G6701" t="s">
        <v>194</v>
      </c>
      <c r="H6701" t="s">
        <v>46</v>
      </c>
      <c r="I6701" t="s">
        <v>129</v>
      </c>
      <c r="J6701" t="s">
        <v>130</v>
      </c>
      <c r="K6701" t="s">
        <v>131</v>
      </c>
      <c r="L6701" t="s">
        <v>19306</v>
      </c>
      <c r="M6701" t="s">
        <v>19307</v>
      </c>
      <c r="N6701">
        <v>2.5191666659999998</v>
      </c>
      <c r="O6701">
        <v>0</v>
      </c>
      <c r="P6701">
        <v>1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2.5191669999999999</v>
      </c>
      <c r="W6701">
        <v>0</v>
      </c>
      <c r="X6701">
        <v>0</v>
      </c>
      <c r="Y6701">
        <v>0</v>
      </c>
      <c r="Z6701">
        <v>0</v>
      </c>
    </row>
    <row r="6702" spans="1:26" x14ac:dyDescent="0.25">
      <c r="A6702">
        <v>2195415</v>
      </c>
      <c r="B6702">
        <v>1</v>
      </c>
      <c r="C6702" t="s">
        <v>76</v>
      </c>
      <c r="D6702" t="s">
        <v>78</v>
      </c>
      <c r="E6702" t="s">
        <v>143</v>
      </c>
      <c r="F6702" t="s">
        <v>19308</v>
      </c>
      <c r="G6702" t="s">
        <v>366</v>
      </c>
      <c r="H6702" t="s">
        <v>47</v>
      </c>
      <c r="I6702" t="s">
        <v>129</v>
      </c>
      <c r="J6702" t="s">
        <v>130</v>
      </c>
      <c r="K6702" t="s">
        <v>251</v>
      </c>
      <c r="L6702" t="s">
        <v>19309</v>
      </c>
      <c r="M6702" t="s">
        <v>19310</v>
      </c>
      <c r="N6702">
        <v>5.4758333329999997</v>
      </c>
      <c r="O6702">
        <v>1</v>
      </c>
      <c r="P6702">
        <v>536</v>
      </c>
      <c r="Q6702">
        <v>0</v>
      </c>
      <c r="R6702">
        <v>0</v>
      </c>
      <c r="S6702">
        <v>0</v>
      </c>
      <c r="T6702">
        <v>0</v>
      </c>
      <c r="U6702">
        <v>5.4758329999999997</v>
      </c>
      <c r="V6702">
        <v>2935.0466660000002</v>
      </c>
      <c r="W6702">
        <v>0</v>
      </c>
      <c r="X6702">
        <v>0</v>
      </c>
      <c r="Y6702">
        <v>0</v>
      </c>
      <c r="Z6702">
        <v>0</v>
      </c>
    </row>
    <row r="6703" spans="1:26" x14ac:dyDescent="0.25">
      <c r="A6703">
        <v>2195109</v>
      </c>
      <c r="B6703">
        <v>1</v>
      </c>
      <c r="C6703" t="s">
        <v>77</v>
      </c>
      <c r="D6703" t="s">
        <v>115</v>
      </c>
      <c r="E6703" t="s">
        <v>126</v>
      </c>
      <c r="F6703" t="s">
        <v>19311</v>
      </c>
      <c r="G6703" t="s">
        <v>632</v>
      </c>
      <c r="H6703" t="s">
        <v>46</v>
      </c>
      <c r="I6703" t="s">
        <v>129</v>
      </c>
      <c r="J6703" t="s">
        <v>130</v>
      </c>
      <c r="K6703" t="s">
        <v>131</v>
      </c>
      <c r="L6703" t="s">
        <v>19312</v>
      </c>
      <c r="M6703" t="s">
        <v>19313</v>
      </c>
      <c r="N6703">
        <v>1.3419444439999999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37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49.651944</v>
      </c>
    </row>
    <row r="6704" spans="1:26" x14ac:dyDescent="0.25">
      <c r="A6704">
        <v>2195117</v>
      </c>
      <c r="B6704">
        <v>1</v>
      </c>
      <c r="C6704" t="s">
        <v>76</v>
      </c>
      <c r="D6704" t="s">
        <v>99</v>
      </c>
      <c r="E6704" t="s">
        <v>134</v>
      </c>
      <c r="F6704" t="s">
        <v>19314</v>
      </c>
      <c r="G6704" t="s">
        <v>136</v>
      </c>
      <c r="H6704" t="s">
        <v>47</v>
      </c>
      <c r="I6704" t="s">
        <v>129</v>
      </c>
      <c r="J6704" t="s">
        <v>130</v>
      </c>
      <c r="K6704" t="s">
        <v>131</v>
      </c>
      <c r="L6704" t="s">
        <v>19315</v>
      </c>
      <c r="M6704" t="s">
        <v>19316</v>
      </c>
      <c r="N6704">
        <v>0.96111111100000002</v>
      </c>
      <c r="O6704">
        <v>52</v>
      </c>
      <c r="P6704">
        <v>72</v>
      </c>
      <c r="Q6704">
        <v>0</v>
      </c>
      <c r="R6704">
        <v>0</v>
      </c>
      <c r="S6704">
        <v>0</v>
      </c>
      <c r="T6704">
        <v>0</v>
      </c>
      <c r="U6704">
        <v>49.977778000000001</v>
      </c>
      <c r="V6704">
        <v>69.2</v>
      </c>
      <c r="W6704">
        <v>0</v>
      </c>
      <c r="X6704">
        <v>0</v>
      </c>
      <c r="Y6704">
        <v>0</v>
      </c>
      <c r="Z6704">
        <v>0</v>
      </c>
    </row>
    <row r="6705" spans="1:26" x14ac:dyDescent="0.25">
      <c r="A6705">
        <v>2195125</v>
      </c>
      <c r="B6705">
        <v>1</v>
      </c>
      <c r="C6705" t="s">
        <v>76</v>
      </c>
      <c r="D6705" t="s">
        <v>80</v>
      </c>
      <c r="E6705" t="s">
        <v>161</v>
      </c>
      <c r="F6705" t="s">
        <v>19317</v>
      </c>
      <c r="G6705" t="s">
        <v>402</v>
      </c>
      <c r="H6705" t="s">
        <v>46</v>
      </c>
      <c r="I6705" t="s">
        <v>129</v>
      </c>
      <c r="J6705" t="s">
        <v>130</v>
      </c>
      <c r="K6705" t="s">
        <v>131</v>
      </c>
      <c r="L6705" t="s">
        <v>19318</v>
      </c>
      <c r="M6705" t="s">
        <v>19319</v>
      </c>
      <c r="N6705">
        <v>0.91749999999999998</v>
      </c>
      <c r="O6705">
        <v>1</v>
      </c>
      <c r="P6705">
        <v>25</v>
      </c>
      <c r="Q6705">
        <v>0</v>
      </c>
      <c r="R6705">
        <v>0</v>
      </c>
      <c r="S6705">
        <v>0</v>
      </c>
      <c r="T6705">
        <v>0</v>
      </c>
      <c r="U6705">
        <v>0.91749999999999998</v>
      </c>
      <c r="V6705">
        <v>22.9375</v>
      </c>
      <c r="W6705">
        <v>0</v>
      </c>
      <c r="X6705">
        <v>0</v>
      </c>
      <c r="Y6705">
        <v>0</v>
      </c>
      <c r="Z6705">
        <v>0</v>
      </c>
    </row>
    <row r="6706" spans="1:26" x14ac:dyDescent="0.25">
      <c r="A6706">
        <v>2195137</v>
      </c>
      <c r="B6706">
        <v>1</v>
      </c>
      <c r="C6706" t="s">
        <v>76</v>
      </c>
      <c r="D6706" t="s">
        <v>80</v>
      </c>
      <c r="E6706" t="s">
        <v>126</v>
      </c>
      <c r="F6706" t="s">
        <v>16764</v>
      </c>
      <c r="G6706" t="s">
        <v>128</v>
      </c>
      <c r="H6706" t="s">
        <v>46</v>
      </c>
      <c r="I6706" t="s">
        <v>129</v>
      </c>
      <c r="J6706" t="s">
        <v>130</v>
      </c>
      <c r="K6706" t="s">
        <v>131</v>
      </c>
      <c r="L6706" t="s">
        <v>19320</v>
      </c>
      <c r="M6706" t="s">
        <v>19321</v>
      </c>
      <c r="N6706">
        <v>2.1127777769999998</v>
      </c>
      <c r="O6706">
        <v>0</v>
      </c>
      <c r="P6706">
        <v>178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376.07444400000003</v>
      </c>
      <c r="W6706">
        <v>0</v>
      </c>
      <c r="X6706">
        <v>0</v>
      </c>
      <c r="Y6706">
        <v>0</v>
      </c>
      <c r="Z6706">
        <v>0</v>
      </c>
    </row>
    <row r="6707" spans="1:26" x14ac:dyDescent="0.25">
      <c r="A6707">
        <v>2195120</v>
      </c>
      <c r="B6707">
        <v>1</v>
      </c>
      <c r="C6707" t="s">
        <v>76</v>
      </c>
      <c r="D6707" t="s">
        <v>93</v>
      </c>
      <c r="E6707" t="s">
        <v>126</v>
      </c>
      <c r="F6707" t="s">
        <v>3683</v>
      </c>
      <c r="G6707" t="s">
        <v>140</v>
      </c>
      <c r="H6707" t="s">
        <v>46</v>
      </c>
      <c r="I6707" t="s">
        <v>129</v>
      </c>
      <c r="J6707" t="s">
        <v>130</v>
      </c>
      <c r="K6707" t="s">
        <v>131</v>
      </c>
      <c r="L6707" t="s">
        <v>19322</v>
      </c>
      <c r="M6707" t="s">
        <v>19323</v>
      </c>
      <c r="N6707">
        <v>6.0841666659999998</v>
      </c>
      <c r="O6707">
        <v>0</v>
      </c>
      <c r="P6707">
        <v>92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559.74333300000001</v>
      </c>
      <c r="W6707">
        <v>0</v>
      </c>
      <c r="X6707">
        <v>0</v>
      </c>
      <c r="Y6707">
        <v>0</v>
      </c>
      <c r="Z6707">
        <v>0</v>
      </c>
    </row>
    <row r="6708" spans="1:26" x14ac:dyDescent="0.25">
      <c r="A6708">
        <v>2195144</v>
      </c>
      <c r="B6708">
        <v>1</v>
      </c>
      <c r="C6708" t="s">
        <v>76</v>
      </c>
      <c r="D6708" t="s">
        <v>80</v>
      </c>
      <c r="E6708" t="s">
        <v>126</v>
      </c>
      <c r="F6708" t="s">
        <v>19324</v>
      </c>
      <c r="G6708" t="s">
        <v>128</v>
      </c>
      <c r="H6708" t="s">
        <v>46</v>
      </c>
      <c r="I6708" t="s">
        <v>129</v>
      </c>
      <c r="J6708" t="s">
        <v>130</v>
      </c>
      <c r="K6708" t="s">
        <v>131</v>
      </c>
      <c r="L6708" t="s">
        <v>19325</v>
      </c>
      <c r="M6708" t="s">
        <v>19326</v>
      </c>
      <c r="N6708">
        <v>1.25</v>
      </c>
      <c r="O6708">
        <v>0</v>
      </c>
      <c r="P6708">
        <v>155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193.75</v>
      </c>
      <c r="W6708">
        <v>0</v>
      </c>
      <c r="X6708">
        <v>0</v>
      </c>
      <c r="Y6708">
        <v>0</v>
      </c>
      <c r="Z6708">
        <v>0</v>
      </c>
    </row>
    <row r="6709" spans="1:26" x14ac:dyDescent="0.25">
      <c r="A6709">
        <v>2195112</v>
      </c>
      <c r="B6709">
        <v>1</v>
      </c>
      <c r="C6709" t="s">
        <v>76</v>
      </c>
      <c r="D6709" t="s">
        <v>100</v>
      </c>
      <c r="E6709" t="s">
        <v>134</v>
      </c>
      <c r="F6709" t="s">
        <v>19327</v>
      </c>
      <c r="G6709" t="s">
        <v>418</v>
      </c>
      <c r="H6709" t="s">
        <v>47</v>
      </c>
      <c r="I6709" t="s">
        <v>129</v>
      </c>
      <c r="J6709" t="s">
        <v>130</v>
      </c>
      <c r="K6709" t="s">
        <v>251</v>
      </c>
      <c r="L6709" t="s">
        <v>19328</v>
      </c>
      <c r="M6709" t="s">
        <v>19329</v>
      </c>
      <c r="N6709">
        <v>5.0648230549999997</v>
      </c>
      <c r="O6709">
        <v>104</v>
      </c>
      <c r="P6709">
        <v>391</v>
      </c>
      <c r="Q6709">
        <v>0</v>
      </c>
      <c r="R6709">
        <v>0</v>
      </c>
      <c r="S6709">
        <v>0</v>
      </c>
      <c r="T6709">
        <v>0</v>
      </c>
      <c r="U6709">
        <v>526.74159799999995</v>
      </c>
      <c r="V6709">
        <v>1980.3458149999999</v>
      </c>
      <c r="W6709">
        <v>0</v>
      </c>
      <c r="X6709">
        <v>0</v>
      </c>
      <c r="Y6709">
        <v>0</v>
      </c>
      <c r="Z6709">
        <v>0</v>
      </c>
    </row>
    <row r="6710" spans="1:26" x14ac:dyDescent="0.25">
      <c r="A6710">
        <v>2195140</v>
      </c>
      <c r="B6710">
        <v>1</v>
      </c>
      <c r="C6710" t="s">
        <v>76</v>
      </c>
      <c r="D6710" t="s">
        <v>99</v>
      </c>
      <c r="E6710" t="s">
        <v>161</v>
      </c>
      <c r="F6710" t="s">
        <v>19330</v>
      </c>
      <c r="G6710" t="s">
        <v>402</v>
      </c>
      <c r="H6710" t="s">
        <v>46</v>
      </c>
      <c r="I6710" t="s">
        <v>129</v>
      </c>
      <c r="J6710" t="s">
        <v>130</v>
      </c>
      <c r="K6710" t="s">
        <v>131</v>
      </c>
      <c r="L6710" t="s">
        <v>19331</v>
      </c>
      <c r="M6710" t="s">
        <v>19332</v>
      </c>
      <c r="N6710">
        <v>1.943333333</v>
      </c>
      <c r="O6710">
        <v>1</v>
      </c>
      <c r="P6710">
        <v>90</v>
      </c>
      <c r="Q6710">
        <v>0</v>
      </c>
      <c r="R6710">
        <v>0</v>
      </c>
      <c r="S6710">
        <v>0</v>
      </c>
      <c r="T6710">
        <v>0</v>
      </c>
      <c r="U6710">
        <v>1.943333</v>
      </c>
      <c r="V6710">
        <v>174.9</v>
      </c>
      <c r="W6710">
        <v>0</v>
      </c>
      <c r="X6710">
        <v>0</v>
      </c>
      <c r="Y6710">
        <v>0</v>
      </c>
      <c r="Z6710">
        <v>0</v>
      </c>
    </row>
    <row r="6711" spans="1:26" x14ac:dyDescent="0.25">
      <c r="A6711">
        <v>2195113</v>
      </c>
      <c r="B6711">
        <v>1</v>
      </c>
      <c r="C6711" t="s">
        <v>76</v>
      </c>
      <c r="D6711" t="s">
        <v>91</v>
      </c>
      <c r="E6711" t="s">
        <v>186</v>
      </c>
      <c r="F6711" t="s">
        <v>19333</v>
      </c>
      <c r="G6711" t="s">
        <v>201</v>
      </c>
      <c r="H6711" t="s">
        <v>47</v>
      </c>
      <c r="I6711" t="s">
        <v>283</v>
      </c>
      <c r="J6711" t="s">
        <v>17</v>
      </c>
      <c r="K6711" t="s">
        <v>251</v>
      </c>
      <c r="L6711" t="s">
        <v>19334</v>
      </c>
      <c r="M6711" t="s">
        <v>19335</v>
      </c>
      <c r="N6711">
        <v>1.2286109999999999E-3</v>
      </c>
      <c r="O6711">
        <v>12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1.4742999999999999E-2</v>
      </c>
      <c r="V6711">
        <v>0</v>
      </c>
      <c r="W6711">
        <v>0</v>
      </c>
      <c r="X6711">
        <v>0</v>
      </c>
      <c r="Y6711">
        <v>0</v>
      </c>
      <c r="Z6711">
        <v>0</v>
      </c>
    </row>
    <row r="6712" spans="1:26" x14ac:dyDescent="0.25">
      <c r="A6712">
        <v>2195116</v>
      </c>
      <c r="B6712">
        <v>1</v>
      </c>
      <c r="C6712" t="s">
        <v>77</v>
      </c>
      <c r="D6712" t="s">
        <v>119</v>
      </c>
      <c r="E6712" t="s">
        <v>813</v>
      </c>
      <c r="F6712" t="s">
        <v>19336</v>
      </c>
      <c r="G6712" t="s">
        <v>366</v>
      </c>
      <c r="H6712" t="s">
        <v>47</v>
      </c>
      <c r="I6712" t="s">
        <v>129</v>
      </c>
      <c r="J6712" t="s">
        <v>130</v>
      </c>
      <c r="K6712" t="s">
        <v>251</v>
      </c>
      <c r="L6712" t="s">
        <v>19335</v>
      </c>
      <c r="M6712" t="s">
        <v>19337</v>
      </c>
      <c r="N6712">
        <v>1.2819444440000001</v>
      </c>
      <c r="O6712">
        <v>422</v>
      </c>
      <c r="P6712">
        <v>482</v>
      </c>
      <c r="Q6712">
        <v>0</v>
      </c>
      <c r="R6712">
        <v>0</v>
      </c>
      <c r="S6712">
        <v>1</v>
      </c>
      <c r="T6712">
        <v>0</v>
      </c>
      <c r="U6712">
        <v>540.98055499999998</v>
      </c>
      <c r="V6712">
        <v>617.89722200000006</v>
      </c>
      <c r="W6712">
        <v>0</v>
      </c>
      <c r="X6712">
        <v>0</v>
      </c>
      <c r="Y6712">
        <v>1.281944</v>
      </c>
      <c r="Z6712">
        <v>0</v>
      </c>
    </row>
    <row r="6713" spans="1:26" x14ac:dyDescent="0.25">
      <c r="A6713">
        <v>2195129</v>
      </c>
      <c r="B6713">
        <v>1</v>
      </c>
      <c r="C6713" t="s">
        <v>77</v>
      </c>
      <c r="D6713" t="s">
        <v>119</v>
      </c>
      <c r="E6713" t="s">
        <v>186</v>
      </c>
      <c r="F6713" t="s">
        <v>517</v>
      </c>
      <c r="G6713" t="s">
        <v>366</v>
      </c>
      <c r="H6713" t="s">
        <v>47</v>
      </c>
      <c r="I6713" t="s">
        <v>129</v>
      </c>
      <c r="J6713" t="s">
        <v>130</v>
      </c>
      <c r="K6713" t="s">
        <v>251</v>
      </c>
      <c r="L6713" t="s">
        <v>19338</v>
      </c>
      <c r="M6713" t="s">
        <v>19339</v>
      </c>
      <c r="N6713">
        <v>7.7602777769999998</v>
      </c>
      <c r="O6713">
        <v>61</v>
      </c>
      <c r="P6713">
        <v>306</v>
      </c>
      <c r="Q6713">
        <v>45</v>
      </c>
      <c r="R6713">
        <v>0</v>
      </c>
      <c r="S6713">
        <v>300</v>
      </c>
      <c r="T6713">
        <v>522</v>
      </c>
      <c r="U6713">
        <v>473.37694399999998</v>
      </c>
      <c r="V6713">
        <v>2374.645</v>
      </c>
      <c r="W6713">
        <v>349.21249999999998</v>
      </c>
      <c r="X6713">
        <v>0</v>
      </c>
      <c r="Y6713">
        <v>2328.083333</v>
      </c>
      <c r="Z6713">
        <v>4050.8649999999998</v>
      </c>
    </row>
    <row r="6714" spans="1:26" x14ac:dyDescent="0.25">
      <c r="A6714">
        <v>2195114</v>
      </c>
      <c r="B6714">
        <v>1</v>
      </c>
      <c r="C6714" t="s">
        <v>77</v>
      </c>
      <c r="D6714" t="s">
        <v>108</v>
      </c>
      <c r="E6714" t="s">
        <v>186</v>
      </c>
      <c r="F6714" t="s">
        <v>15706</v>
      </c>
      <c r="G6714" t="s">
        <v>366</v>
      </c>
      <c r="H6714" t="s">
        <v>47</v>
      </c>
      <c r="I6714" t="s">
        <v>129</v>
      </c>
      <c r="J6714" t="s">
        <v>130</v>
      </c>
      <c r="K6714" t="s">
        <v>251</v>
      </c>
      <c r="L6714" t="s">
        <v>19340</v>
      </c>
      <c r="M6714" t="s">
        <v>19341</v>
      </c>
      <c r="N6714">
        <v>7.7363888879999996</v>
      </c>
      <c r="O6714">
        <v>134</v>
      </c>
      <c r="P6714">
        <v>1120</v>
      </c>
      <c r="Q6714">
        <v>0</v>
      </c>
      <c r="R6714">
        <v>0</v>
      </c>
      <c r="S6714">
        <v>7</v>
      </c>
      <c r="T6714">
        <v>272</v>
      </c>
      <c r="U6714">
        <v>1036.676111</v>
      </c>
      <c r="V6714">
        <v>8664.7555549999997</v>
      </c>
      <c r="W6714">
        <v>0</v>
      </c>
      <c r="X6714">
        <v>0</v>
      </c>
      <c r="Y6714">
        <v>54.154722</v>
      </c>
      <c r="Z6714">
        <v>2104.2977780000001</v>
      </c>
    </row>
    <row r="6715" spans="1:26" x14ac:dyDescent="0.25">
      <c r="A6715">
        <v>2195119</v>
      </c>
      <c r="B6715">
        <v>1</v>
      </c>
      <c r="C6715" t="s">
        <v>76</v>
      </c>
      <c r="D6715" t="s">
        <v>86</v>
      </c>
      <c r="E6715" t="s">
        <v>143</v>
      </c>
      <c r="F6715" t="s">
        <v>19342</v>
      </c>
      <c r="G6715" t="s">
        <v>136</v>
      </c>
      <c r="H6715" t="s">
        <v>47</v>
      </c>
      <c r="I6715" t="s">
        <v>129</v>
      </c>
      <c r="J6715" t="s">
        <v>130</v>
      </c>
      <c r="K6715" t="s">
        <v>131</v>
      </c>
      <c r="L6715" t="s">
        <v>19343</v>
      </c>
      <c r="M6715" t="s">
        <v>19344</v>
      </c>
      <c r="N6715">
        <v>0.15833333299999999</v>
      </c>
      <c r="O6715">
        <v>2</v>
      </c>
      <c r="P6715">
        <v>550</v>
      </c>
      <c r="Q6715">
        <v>0</v>
      </c>
      <c r="R6715">
        <v>0</v>
      </c>
      <c r="S6715">
        <v>0</v>
      </c>
      <c r="T6715">
        <v>0</v>
      </c>
      <c r="U6715">
        <v>0.31666699999999998</v>
      </c>
      <c r="V6715">
        <v>87.083332999999996</v>
      </c>
      <c r="W6715">
        <v>0</v>
      </c>
      <c r="X6715">
        <v>0</v>
      </c>
      <c r="Y6715">
        <v>0</v>
      </c>
      <c r="Z6715">
        <v>0</v>
      </c>
    </row>
    <row r="6716" spans="1:26" x14ac:dyDescent="0.25">
      <c r="A6716">
        <v>2195182</v>
      </c>
      <c r="B6716">
        <v>1</v>
      </c>
      <c r="C6716" t="s">
        <v>77</v>
      </c>
      <c r="D6716" t="s">
        <v>119</v>
      </c>
      <c r="E6716" t="s">
        <v>813</v>
      </c>
      <c r="F6716" t="s">
        <v>19345</v>
      </c>
      <c r="G6716" t="s">
        <v>366</v>
      </c>
      <c r="H6716" t="s">
        <v>47</v>
      </c>
      <c r="I6716" t="s">
        <v>129</v>
      </c>
      <c r="J6716" t="s">
        <v>130</v>
      </c>
      <c r="K6716" t="s">
        <v>251</v>
      </c>
      <c r="L6716" t="s">
        <v>19346</v>
      </c>
      <c r="M6716" t="s">
        <v>19347</v>
      </c>
      <c r="N6716">
        <v>7.9625000000000004</v>
      </c>
      <c r="O6716">
        <v>492</v>
      </c>
      <c r="P6716">
        <v>1563</v>
      </c>
      <c r="Q6716">
        <v>45</v>
      </c>
      <c r="R6716">
        <v>0</v>
      </c>
      <c r="S6716">
        <v>299</v>
      </c>
      <c r="T6716">
        <v>523</v>
      </c>
      <c r="U6716">
        <v>3917.55</v>
      </c>
      <c r="V6716">
        <v>12445.387500000001</v>
      </c>
      <c r="W6716">
        <v>358.3125</v>
      </c>
      <c r="X6716">
        <v>0</v>
      </c>
      <c r="Y6716">
        <v>2380.7874999999999</v>
      </c>
      <c r="Z6716">
        <v>4164.3874999999998</v>
      </c>
    </row>
    <row r="6717" spans="1:26" x14ac:dyDescent="0.25">
      <c r="A6717">
        <v>2195126</v>
      </c>
      <c r="B6717">
        <v>1</v>
      </c>
      <c r="C6717" t="s">
        <v>76</v>
      </c>
      <c r="D6717" t="s">
        <v>93</v>
      </c>
      <c r="E6717" t="s">
        <v>126</v>
      </c>
      <c r="F6717" t="s">
        <v>18712</v>
      </c>
      <c r="G6717" t="s">
        <v>140</v>
      </c>
      <c r="H6717" t="s">
        <v>46</v>
      </c>
      <c r="I6717" t="s">
        <v>129</v>
      </c>
      <c r="J6717" t="s">
        <v>130</v>
      </c>
      <c r="K6717" t="s">
        <v>131</v>
      </c>
      <c r="L6717" t="s">
        <v>19348</v>
      </c>
      <c r="M6717" t="s">
        <v>19349</v>
      </c>
      <c r="N6717">
        <v>1.680555555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9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15.125</v>
      </c>
    </row>
    <row r="6718" spans="1:26" x14ac:dyDescent="0.25">
      <c r="A6718">
        <v>2195141</v>
      </c>
      <c r="B6718">
        <v>1</v>
      </c>
      <c r="C6718" t="s">
        <v>77</v>
      </c>
      <c r="D6718" t="s">
        <v>124</v>
      </c>
      <c r="E6718" t="s">
        <v>126</v>
      </c>
      <c r="F6718" t="s">
        <v>19350</v>
      </c>
      <c r="G6718" t="s">
        <v>128</v>
      </c>
      <c r="H6718" t="s">
        <v>46</v>
      </c>
      <c r="I6718" t="s">
        <v>129</v>
      </c>
      <c r="J6718" t="s">
        <v>130</v>
      </c>
      <c r="K6718" t="s">
        <v>131</v>
      </c>
      <c r="L6718" t="s">
        <v>19199</v>
      </c>
      <c r="M6718" t="s">
        <v>19351</v>
      </c>
      <c r="N6718">
        <v>2.238611111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10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22.386111</v>
      </c>
    </row>
    <row r="6719" spans="1:26" x14ac:dyDescent="0.25">
      <c r="A6719">
        <v>2195136</v>
      </c>
      <c r="B6719">
        <v>1</v>
      </c>
      <c r="C6719" t="s">
        <v>76</v>
      </c>
      <c r="D6719" t="s">
        <v>86</v>
      </c>
      <c r="E6719" t="s">
        <v>143</v>
      </c>
      <c r="F6719" t="s">
        <v>19352</v>
      </c>
      <c r="G6719" t="s">
        <v>366</v>
      </c>
      <c r="H6719" t="s">
        <v>47</v>
      </c>
      <c r="I6719" t="s">
        <v>129</v>
      </c>
      <c r="J6719" t="s">
        <v>130</v>
      </c>
      <c r="K6719" t="s">
        <v>251</v>
      </c>
      <c r="L6719" t="s">
        <v>19353</v>
      </c>
      <c r="M6719" t="s">
        <v>19354</v>
      </c>
      <c r="N6719">
        <v>7.8650000000000002</v>
      </c>
      <c r="O6719">
        <v>1</v>
      </c>
      <c r="P6719">
        <v>140</v>
      </c>
      <c r="Q6719">
        <v>0</v>
      </c>
      <c r="R6719">
        <v>0</v>
      </c>
      <c r="S6719">
        <v>0</v>
      </c>
      <c r="T6719">
        <v>0</v>
      </c>
      <c r="U6719">
        <v>7.8650000000000002</v>
      </c>
      <c r="V6719">
        <v>1101.0999999999999</v>
      </c>
      <c r="W6719">
        <v>0</v>
      </c>
      <c r="X6719">
        <v>0</v>
      </c>
      <c r="Y6719">
        <v>0</v>
      </c>
      <c r="Z6719">
        <v>0</v>
      </c>
    </row>
    <row r="6720" spans="1:26" x14ac:dyDescent="0.25">
      <c r="A6720">
        <v>2195152</v>
      </c>
      <c r="B6720">
        <v>1</v>
      </c>
      <c r="C6720" t="s">
        <v>76</v>
      </c>
      <c r="D6720" t="s">
        <v>95</v>
      </c>
      <c r="E6720" t="s">
        <v>181</v>
      </c>
      <c r="F6720" t="s">
        <v>2102</v>
      </c>
      <c r="G6720" t="s">
        <v>194</v>
      </c>
      <c r="H6720" t="s">
        <v>46</v>
      </c>
      <c r="I6720" t="s">
        <v>129</v>
      </c>
      <c r="J6720" t="s">
        <v>130</v>
      </c>
      <c r="K6720" t="s">
        <v>131</v>
      </c>
      <c r="L6720" t="s">
        <v>19355</v>
      </c>
      <c r="M6720" t="s">
        <v>19356</v>
      </c>
      <c r="N6720">
        <v>8.4294444439999996</v>
      </c>
      <c r="O6720">
        <v>0</v>
      </c>
      <c r="P6720">
        <v>0</v>
      </c>
      <c r="Q6720">
        <v>0</v>
      </c>
      <c r="R6720">
        <v>1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8.4294440000000002</v>
      </c>
      <c r="Y6720">
        <v>0</v>
      </c>
      <c r="Z6720">
        <v>0</v>
      </c>
    </row>
    <row r="6721" spans="1:26" x14ac:dyDescent="0.25">
      <c r="A6721">
        <v>2195133</v>
      </c>
      <c r="B6721">
        <v>1</v>
      </c>
      <c r="C6721" t="s">
        <v>77</v>
      </c>
      <c r="D6721" t="s">
        <v>119</v>
      </c>
      <c r="E6721" t="s">
        <v>161</v>
      </c>
      <c r="F6721" t="s">
        <v>8590</v>
      </c>
      <c r="G6721" t="s">
        <v>418</v>
      </c>
      <c r="H6721" t="s">
        <v>46</v>
      </c>
      <c r="I6721" t="s">
        <v>129</v>
      </c>
      <c r="J6721" t="s">
        <v>130</v>
      </c>
      <c r="K6721" t="s">
        <v>251</v>
      </c>
      <c r="L6721" t="s">
        <v>19357</v>
      </c>
      <c r="M6721" t="s">
        <v>19358</v>
      </c>
      <c r="N6721">
        <v>7.5053416659999996</v>
      </c>
      <c r="O6721">
        <v>1</v>
      </c>
      <c r="P6721">
        <v>71</v>
      </c>
      <c r="Q6721">
        <v>0</v>
      </c>
      <c r="R6721">
        <v>0</v>
      </c>
      <c r="S6721">
        <v>0</v>
      </c>
      <c r="T6721">
        <v>0</v>
      </c>
      <c r="U6721">
        <v>7.5053419999999997</v>
      </c>
      <c r="V6721">
        <v>532.87925800000005</v>
      </c>
      <c r="W6721">
        <v>0</v>
      </c>
      <c r="X6721">
        <v>0</v>
      </c>
      <c r="Y6721">
        <v>0</v>
      </c>
      <c r="Z6721">
        <v>0</v>
      </c>
    </row>
    <row r="6722" spans="1:26" x14ac:dyDescent="0.25">
      <c r="A6722">
        <v>2195135</v>
      </c>
      <c r="B6722">
        <v>1</v>
      </c>
      <c r="C6722" t="s">
        <v>77</v>
      </c>
      <c r="D6722" t="s">
        <v>119</v>
      </c>
      <c r="E6722" t="s">
        <v>161</v>
      </c>
      <c r="F6722" t="s">
        <v>6577</v>
      </c>
      <c r="G6722" t="s">
        <v>418</v>
      </c>
      <c r="H6722" t="s">
        <v>46</v>
      </c>
      <c r="I6722" t="s">
        <v>129</v>
      </c>
      <c r="J6722" t="s">
        <v>130</v>
      </c>
      <c r="K6722" t="s">
        <v>251</v>
      </c>
      <c r="L6722" t="s">
        <v>19359</v>
      </c>
      <c r="M6722" t="s">
        <v>19360</v>
      </c>
      <c r="N6722">
        <v>6.8141666660000002</v>
      </c>
      <c r="O6722">
        <v>1</v>
      </c>
      <c r="P6722">
        <v>662</v>
      </c>
      <c r="Q6722">
        <v>0</v>
      </c>
      <c r="R6722">
        <v>0</v>
      </c>
      <c r="S6722">
        <v>0</v>
      </c>
      <c r="T6722">
        <v>0</v>
      </c>
      <c r="U6722">
        <v>6.8141670000000003</v>
      </c>
      <c r="V6722">
        <v>4510.978333</v>
      </c>
      <c r="W6722">
        <v>0</v>
      </c>
      <c r="X6722">
        <v>0</v>
      </c>
      <c r="Y6722">
        <v>0</v>
      </c>
      <c r="Z6722">
        <v>0</v>
      </c>
    </row>
    <row r="6723" spans="1:26" x14ac:dyDescent="0.25">
      <c r="A6723">
        <v>2195246</v>
      </c>
      <c r="B6723">
        <v>1</v>
      </c>
      <c r="C6723" t="s">
        <v>76</v>
      </c>
      <c r="D6723" t="s">
        <v>80</v>
      </c>
      <c r="E6723" t="s">
        <v>181</v>
      </c>
      <c r="F6723" t="s">
        <v>19361</v>
      </c>
      <c r="G6723" t="s">
        <v>194</v>
      </c>
      <c r="H6723" t="s">
        <v>46</v>
      </c>
      <c r="I6723" t="s">
        <v>129</v>
      </c>
      <c r="J6723" t="s">
        <v>130</v>
      </c>
      <c r="K6723" t="s">
        <v>131</v>
      </c>
      <c r="L6723" t="s">
        <v>19362</v>
      </c>
      <c r="M6723" t="s">
        <v>19363</v>
      </c>
      <c r="N6723">
        <v>5.3086111110000003</v>
      </c>
      <c r="O6723">
        <v>0</v>
      </c>
      <c r="P6723">
        <v>3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15.925833000000001</v>
      </c>
      <c r="W6723">
        <v>0</v>
      </c>
      <c r="X6723">
        <v>0</v>
      </c>
      <c r="Y6723">
        <v>0</v>
      </c>
      <c r="Z6723">
        <v>0</v>
      </c>
    </row>
    <row r="6724" spans="1:26" x14ac:dyDescent="0.25">
      <c r="A6724">
        <v>2195203</v>
      </c>
      <c r="B6724">
        <v>1</v>
      </c>
      <c r="C6724" t="s">
        <v>76</v>
      </c>
      <c r="D6724" t="s">
        <v>80</v>
      </c>
      <c r="E6724" t="s">
        <v>143</v>
      </c>
      <c r="F6724" t="s">
        <v>19364</v>
      </c>
      <c r="G6724" t="s">
        <v>145</v>
      </c>
      <c r="H6724" t="s">
        <v>47</v>
      </c>
      <c r="I6724" t="s">
        <v>129</v>
      </c>
      <c r="J6724" t="s">
        <v>130</v>
      </c>
      <c r="K6724" t="s">
        <v>131</v>
      </c>
      <c r="L6724" t="s">
        <v>19365</v>
      </c>
      <c r="M6724" t="s">
        <v>19366</v>
      </c>
      <c r="N6724">
        <v>3.642222222</v>
      </c>
      <c r="O6724">
        <v>1</v>
      </c>
      <c r="P6724">
        <v>42</v>
      </c>
      <c r="Q6724">
        <v>0</v>
      </c>
      <c r="R6724">
        <v>0</v>
      </c>
      <c r="S6724">
        <v>0</v>
      </c>
      <c r="T6724">
        <v>0</v>
      </c>
      <c r="U6724">
        <v>3.6422219999999998</v>
      </c>
      <c r="V6724">
        <v>152.973333</v>
      </c>
      <c r="W6724">
        <v>0</v>
      </c>
      <c r="X6724">
        <v>0</v>
      </c>
      <c r="Y6724">
        <v>0</v>
      </c>
      <c r="Z6724">
        <v>0</v>
      </c>
    </row>
    <row r="6725" spans="1:26" x14ac:dyDescent="0.25">
      <c r="A6725">
        <v>2195156</v>
      </c>
      <c r="B6725">
        <v>1</v>
      </c>
      <c r="C6725" t="s">
        <v>76</v>
      </c>
      <c r="D6725" t="s">
        <v>95</v>
      </c>
      <c r="E6725" t="s">
        <v>126</v>
      </c>
      <c r="F6725" t="s">
        <v>19367</v>
      </c>
      <c r="G6725" t="s">
        <v>140</v>
      </c>
      <c r="H6725" t="s">
        <v>46</v>
      </c>
      <c r="I6725" t="s">
        <v>129</v>
      </c>
      <c r="J6725" t="s">
        <v>130</v>
      </c>
      <c r="K6725" t="s">
        <v>131</v>
      </c>
      <c r="L6725" t="s">
        <v>19368</v>
      </c>
      <c r="M6725" t="s">
        <v>19369</v>
      </c>
      <c r="N6725">
        <v>7.0211111109999997</v>
      </c>
      <c r="O6725">
        <v>0</v>
      </c>
      <c r="P6725">
        <v>31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217.65444400000001</v>
      </c>
      <c r="W6725">
        <v>0</v>
      </c>
      <c r="X6725">
        <v>0</v>
      </c>
      <c r="Y6725">
        <v>0</v>
      </c>
      <c r="Z6725">
        <v>0</v>
      </c>
    </row>
    <row r="6726" spans="1:26" x14ac:dyDescent="0.25">
      <c r="A6726">
        <v>2195138</v>
      </c>
      <c r="B6726">
        <v>1</v>
      </c>
      <c r="C6726" t="s">
        <v>76</v>
      </c>
      <c r="D6726" t="s">
        <v>78</v>
      </c>
      <c r="E6726" t="s">
        <v>126</v>
      </c>
      <c r="F6726" t="s">
        <v>19370</v>
      </c>
      <c r="G6726" t="s">
        <v>366</v>
      </c>
      <c r="H6726" t="s">
        <v>46</v>
      </c>
      <c r="I6726" t="s">
        <v>129</v>
      </c>
      <c r="J6726" t="s">
        <v>130</v>
      </c>
      <c r="K6726" t="s">
        <v>251</v>
      </c>
      <c r="L6726" t="s">
        <v>19371</v>
      </c>
      <c r="M6726" t="s">
        <v>19372</v>
      </c>
      <c r="N6726">
        <v>1.1713822220000001</v>
      </c>
      <c r="O6726">
        <v>0</v>
      </c>
      <c r="P6726">
        <v>8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9.3710579999999997</v>
      </c>
      <c r="W6726">
        <v>0</v>
      </c>
      <c r="X6726">
        <v>0</v>
      </c>
      <c r="Y6726">
        <v>0</v>
      </c>
      <c r="Z6726">
        <v>0</v>
      </c>
    </row>
    <row r="6727" spans="1:26" x14ac:dyDescent="0.25">
      <c r="A6727">
        <v>2195142</v>
      </c>
      <c r="B6727">
        <v>1</v>
      </c>
      <c r="C6727" t="s">
        <v>76</v>
      </c>
      <c r="D6727" t="s">
        <v>102</v>
      </c>
      <c r="E6727" t="s">
        <v>186</v>
      </c>
      <c r="F6727" t="s">
        <v>19373</v>
      </c>
      <c r="G6727" t="s">
        <v>366</v>
      </c>
      <c r="H6727" t="s">
        <v>47</v>
      </c>
      <c r="I6727" t="s">
        <v>129</v>
      </c>
      <c r="J6727" t="s">
        <v>130</v>
      </c>
      <c r="K6727" t="s">
        <v>251</v>
      </c>
      <c r="L6727" t="s">
        <v>19374</v>
      </c>
      <c r="M6727" t="s">
        <v>19375</v>
      </c>
      <c r="N6727">
        <v>8.7063016659999999</v>
      </c>
      <c r="O6727">
        <v>123</v>
      </c>
      <c r="P6727">
        <v>2514</v>
      </c>
      <c r="Q6727">
        <v>0</v>
      </c>
      <c r="R6727">
        <v>0</v>
      </c>
      <c r="S6727">
        <v>17</v>
      </c>
      <c r="T6727">
        <v>404</v>
      </c>
      <c r="U6727">
        <v>1070.8751050000001</v>
      </c>
      <c r="V6727">
        <v>21887.642388</v>
      </c>
      <c r="W6727">
        <v>0</v>
      </c>
      <c r="X6727">
        <v>0</v>
      </c>
      <c r="Y6727">
        <v>148.00712799999999</v>
      </c>
      <c r="Z6727">
        <v>3517.3458730000002</v>
      </c>
    </row>
    <row r="6728" spans="1:26" x14ac:dyDescent="0.25">
      <c r="A6728">
        <v>2195210</v>
      </c>
      <c r="B6728">
        <v>1</v>
      </c>
      <c r="C6728" t="s">
        <v>76</v>
      </c>
      <c r="D6728" t="s">
        <v>101</v>
      </c>
      <c r="E6728" t="s">
        <v>143</v>
      </c>
      <c r="F6728" t="s">
        <v>19376</v>
      </c>
      <c r="G6728" t="s">
        <v>279</v>
      </c>
      <c r="H6728" t="s">
        <v>47</v>
      </c>
      <c r="I6728" t="s">
        <v>129</v>
      </c>
      <c r="J6728" t="s">
        <v>130</v>
      </c>
      <c r="K6728" t="s">
        <v>131</v>
      </c>
      <c r="L6728" t="s">
        <v>19377</v>
      </c>
      <c r="M6728" t="s">
        <v>19378</v>
      </c>
      <c r="N6728">
        <v>5.313055555</v>
      </c>
      <c r="O6728">
        <v>1</v>
      </c>
      <c r="P6728">
        <v>336</v>
      </c>
      <c r="Q6728">
        <v>0</v>
      </c>
      <c r="R6728">
        <v>0</v>
      </c>
      <c r="S6728">
        <v>0</v>
      </c>
      <c r="T6728">
        <v>0</v>
      </c>
      <c r="U6728">
        <v>5.3130559999999996</v>
      </c>
      <c r="V6728">
        <v>1785.1866660000001</v>
      </c>
      <c r="W6728">
        <v>0</v>
      </c>
      <c r="X6728">
        <v>0</v>
      </c>
      <c r="Y6728">
        <v>0</v>
      </c>
      <c r="Z6728">
        <v>0</v>
      </c>
    </row>
    <row r="6729" spans="1:26" x14ac:dyDescent="0.25">
      <c r="A6729">
        <v>2195169</v>
      </c>
      <c r="B6729">
        <v>1</v>
      </c>
      <c r="C6729" t="s">
        <v>76</v>
      </c>
      <c r="D6729" t="s">
        <v>92</v>
      </c>
      <c r="E6729" t="s">
        <v>126</v>
      </c>
      <c r="F6729" t="s">
        <v>19379</v>
      </c>
      <c r="G6729" t="s">
        <v>128</v>
      </c>
      <c r="H6729" t="s">
        <v>46</v>
      </c>
      <c r="I6729" t="s">
        <v>129</v>
      </c>
      <c r="J6729" t="s">
        <v>130</v>
      </c>
      <c r="K6729" t="s">
        <v>131</v>
      </c>
      <c r="L6729" t="s">
        <v>19380</v>
      </c>
      <c r="M6729" t="s">
        <v>19381</v>
      </c>
      <c r="N6729">
        <v>5.0208333329999997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92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461.91666700000002</v>
      </c>
    </row>
    <row r="6730" spans="1:26" x14ac:dyDescent="0.25">
      <c r="A6730">
        <v>2195145</v>
      </c>
      <c r="B6730">
        <v>1</v>
      </c>
      <c r="C6730" t="s">
        <v>76</v>
      </c>
      <c r="D6730" t="s">
        <v>99</v>
      </c>
      <c r="E6730" t="s">
        <v>186</v>
      </c>
      <c r="F6730" t="s">
        <v>19382</v>
      </c>
      <c r="G6730" t="s">
        <v>136</v>
      </c>
      <c r="H6730" t="s">
        <v>47</v>
      </c>
      <c r="I6730" t="s">
        <v>283</v>
      </c>
      <c r="J6730" t="s">
        <v>130</v>
      </c>
      <c r="K6730" t="s">
        <v>131</v>
      </c>
      <c r="L6730" t="s">
        <v>19383</v>
      </c>
      <c r="M6730" t="s">
        <v>19384</v>
      </c>
      <c r="N6730">
        <v>4.4444444E-2</v>
      </c>
      <c r="O6730">
        <v>18</v>
      </c>
      <c r="P6730">
        <v>1527</v>
      </c>
      <c r="Q6730">
        <v>0</v>
      </c>
      <c r="R6730">
        <v>0</v>
      </c>
      <c r="S6730">
        <v>0</v>
      </c>
      <c r="T6730">
        <v>0</v>
      </c>
      <c r="U6730">
        <v>0.8</v>
      </c>
      <c r="V6730">
        <v>67.866665999999995</v>
      </c>
      <c r="W6730">
        <v>0</v>
      </c>
      <c r="X6730">
        <v>0</v>
      </c>
      <c r="Y6730">
        <v>0</v>
      </c>
      <c r="Z6730">
        <v>0</v>
      </c>
    </row>
    <row r="6731" spans="1:26" x14ac:dyDescent="0.25">
      <c r="A6731">
        <v>2195161</v>
      </c>
      <c r="B6731">
        <v>1</v>
      </c>
      <c r="C6731" t="s">
        <v>76</v>
      </c>
      <c r="D6731" t="s">
        <v>95</v>
      </c>
      <c r="E6731" t="s">
        <v>126</v>
      </c>
      <c r="F6731" t="s">
        <v>19385</v>
      </c>
      <c r="G6731" t="s">
        <v>128</v>
      </c>
      <c r="H6731" t="s">
        <v>46</v>
      </c>
      <c r="I6731" t="s">
        <v>129</v>
      </c>
      <c r="J6731" t="s">
        <v>130</v>
      </c>
      <c r="K6731" t="s">
        <v>131</v>
      </c>
      <c r="L6731" t="s">
        <v>19386</v>
      </c>
      <c r="M6731" t="s">
        <v>19387</v>
      </c>
      <c r="N6731">
        <v>10.409444444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37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385.14944400000002</v>
      </c>
    </row>
    <row r="6732" spans="1:26" x14ac:dyDescent="0.25">
      <c r="A6732">
        <v>2195176</v>
      </c>
      <c r="B6732">
        <v>1</v>
      </c>
      <c r="C6732" t="s">
        <v>76</v>
      </c>
      <c r="D6732" t="s">
        <v>94</v>
      </c>
      <c r="E6732" t="s">
        <v>126</v>
      </c>
      <c r="F6732" t="s">
        <v>19388</v>
      </c>
      <c r="G6732" t="s">
        <v>128</v>
      </c>
      <c r="H6732" t="s">
        <v>46</v>
      </c>
      <c r="I6732" t="s">
        <v>129</v>
      </c>
      <c r="J6732" t="s">
        <v>130</v>
      </c>
      <c r="K6732" t="s">
        <v>131</v>
      </c>
      <c r="L6732" t="s">
        <v>19389</v>
      </c>
      <c r="M6732" t="s">
        <v>19390</v>
      </c>
      <c r="N6732">
        <v>4.4422222219999998</v>
      </c>
      <c r="O6732">
        <v>0</v>
      </c>
      <c r="P6732">
        <v>34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151.03555600000001</v>
      </c>
      <c r="W6732">
        <v>0</v>
      </c>
      <c r="X6732">
        <v>0</v>
      </c>
      <c r="Y6732">
        <v>0</v>
      </c>
      <c r="Z6732">
        <v>0</v>
      </c>
    </row>
    <row r="6733" spans="1:26" x14ac:dyDescent="0.25">
      <c r="A6733">
        <v>2195159</v>
      </c>
      <c r="B6733">
        <v>1</v>
      </c>
      <c r="C6733" t="s">
        <v>76</v>
      </c>
      <c r="D6733" t="s">
        <v>91</v>
      </c>
      <c r="E6733" t="s">
        <v>186</v>
      </c>
      <c r="F6733" t="s">
        <v>19391</v>
      </c>
      <c r="G6733" t="s">
        <v>201</v>
      </c>
      <c r="H6733" t="s">
        <v>47</v>
      </c>
      <c r="I6733" t="s">
        <v>283</v>
      </c>
      <c r="J6733" t="s">
        <v>17</v>
      </c>
      <c r="K6733" t="s">
        <v>251</v>
      </c>
      <c r="L6733" t="s">
        <v>19392</v>
      </c>
      <c r="M6733" t="s">
        <v>19393</v>
      </c>
      <c r="N6733">
        <v>8.4805500000000001E-4</v>
      </c>
      <c r="O6733">
        <v>6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5.0879999999999996E-3</v>
      </c>
      <c r="V6733">
        <v>0</v>
      </c>
      <c r="W6733">
        <v>0</v>
      </c>
      <c r="X6733">
        <v>0</v>
      </c>
      <c r="Y6733">
        <v>0</v>
      </c>
      <c r="Z6733">
        <v>0</v>
      </c>
    </row>
    <row r="6734" spans="1:26" x14ac:dyDescent="0.25">
      <c r="A6734">
        <v>2195179</v>
      </c>
      <c r="B6734">
        <v>1</v>
      </c>
      <c r="C6734" t="s">
        <v>76</v>
      </c>
      <c r="D6734" t="s">
        <v>92</v>
      </c>
      <c r="E6734" t="s">
        <v>126</v>
      </c>
      <c r="F6734" t="s">
        <v>19394</v>
      </c>
      <c r="G6734" t="s">
        <v>140</v>
      </c>
      <c r="H6734" t="s">
        <v>46</v>
      </c>
      <c r="I6734" t="s">
        <v>129</v>
      </c>
      <c r="J6734" t="s">
        <v>130</v>
      </c>
      <c r="K6734" t="s">
        <v>131</v>
      </c>
      <c r="L6734" t="s">
        <v>19395</v>
      </c>
      <c r="M6734" t="s">
        <v>19396</v>
      </c>
      <c r="N6734">
        <v>3.2744444439999998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4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13.097778</v>
      </c>
    </row>
    <row r="6735" spans="1:26" x14ac:dyDescent="0.25">
      <c r="A6735">
        <v>2195162</v>
      </c>
      <c r="B6735">
        <v>1</v>
      </c>
      <c r="C6735" t="s">
        <v>76</v>
      </c>
      <c r="D6735" t="s">
        <v>91</v>
      </c>
      <c r="E6735" t="s">
        <v>813</v>
      </c>
      <c r="F6735" t="s">
        <v>17957</v>
      </c>
      <c r="G6735" t="s">
        <v>17274</v>
      </c>
      <c r="H6735" t="s">
        <v>8616</v>
      </c>
      <c r="I6735" t="s">
        <v>129</v>
      </c>
      <c r="J6735" t="s">
        <v>130</v>
      </c>
      <c r="K6735" t="s">
        <v>251</v>
      </c>
      <c r="L6735" t="s">
        <v>19397</v>
      </c>
      <c r="M6735" t="s">
        <v>19398</v>
      </c>
      <c r="N6735">
        <v>5.3547222220000004</v>
      </c>
      <c r="O6735">
        <v>1</v>
      </c>
      <c r="P6735">
        <v>1</v>
      </c>
      <c r="Q6735">
        <v>0</v>
      </c>
      <c r="R6735">
        <v>0</v>
      </c>
      <c r="S6735">
        <v>0</v>
      </c>
      <c r="T6735">
        <v>0</v>
      </c>
      <c r="U6735">
        <v>5.3547219999999998</v>
      </c>
      <c r="V6735">
        <v>5.3547219999999998</v>
      </c>
      <c r="W6735">
        <v>0</v>
      </c>
      <c r="X6735">
        <v>0</v>
      </c>
      <c r="Y6735">
        <v>0</v>
      </c>
      <c r="Z6735">
        <v>0</v>
      </c>
    </row>
    <row r="6736" spans="1:26" x14ac:dyDescent="0.25">
      <c r="A6736">
        <v>2195215</v>
      </c>
      <c r="B6736">
        <v>1</v>
      </c>
      <c r="C6736" t="s">
        <v>76</v>
      </c>
      <c r="D6736" t="s">
        <v>93</v>
      </c>
      <c r="E6736" t="s">
        <v>126</v>
      </c>
      <c r="F6736" t="s">
        <v>10025</v>
      </c>
      <c r="G6736" t="s">
        <v>128</v>
      </c>
      <c r="H6736" t="s">
        <v>46</v>
      </c>
      <c r="I6736" t="s">
        <v>129</v>
      </c>
      <c r="J6736" t="s">
        <v>130</v>
      </c>
      <c r="K6736" t="s">
        <v>131</v>
      </c>
      <c r="L6736" t="s">
        <v>19399</v>
      </c>
      <c r="M6736" t="s">
        <v>19400</v>
      </c>
      <c r="N6736">
        <v>4.2541666659999997</v>
      </c>
      <c r="O6736">
        <v>0</v>
      </c>
      <c r="P6736">
        <v>24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102.1</v>
      </c>
      <c r="W6736">
        <v>0</v>
      </c>
      <c r="X6736">
        <v>0</v>
      </c>
      <c r="Y6736">
        <v>0</v>
      </c>
      <c r="Z6736">
        <v>0</v>
      </c>
    </row>
    <row r="6737" spans="1:26" x14ac:dyDescent="0.25">
      <c r="A6737">
        <v>2195163</v>
      </c>
      <c r="B6737">
        <v>1</v>
      </c>
      <c r="C6737" t="s">
        <v>76</v>
      </c>
      <c r="D6737" t="s">
        <v>90</v>
      </c>
      <c r="E6737" t="s">
        <v>143</v>
      </c>
      <c r="F6737" t="s">
        <v>19401</v>
      </c>
      <c r="G6737" t="s">
        <v>366</v>
      </c>
      <c r="H6737" t="s">
        <v>47</v>
      </c>
      <c r="I6737" t="s">
        <v>129</v>
      </c>
      <c r="J6737" t="s">
        <v>130</v>
      </c>
      <c r="K6737" t="s">
        <v>251</v>
      </c>
      <c r="L6737" t="s">
        <v>19402</v>
      </c>
      <c r="M6737" t="s">
        <v>19403</v>
      </c>
      <c r="N6737">
        <v>2.3008099999999998</v>
      </c>
      <c r="O6737">
        <v>1</v>
      </c>
      <c r="P6737">
        <v>161</v>
      </c>
      <c r="Q6737">
        <v>0</v>
      </c>
      <c r="R6737">
        <v>0</v>
      </c>
      <c r="S6737">
        <v>0</v>
      </c>
      <c r="T6737">
        <v>0</v>
      </c>
      <c r="U6737">
        <v>2.3008099999999998</v>
      </c>
      <c r="V6737">
        <v>370.43040999999999</v>
      </c>
      <c r="W6737">
        <v>0</v>
      </c>
      <c r="X6737">
        <v>0</v>
      </c>
      <c r="Y6737">
        <v>0</v>
      </c>
      <c r="Z6737">
        <v>0</v>
      </c>
    </row>
    <row r="6738" spans="1:26" x14ac:dyDescent="0.25">
      <c r="A6738">
        <v>2195167</v>
      </c>
      <c r="B6738">
        <v>1</v>
      </c>
      <c r="C6738" t="s">
        <v>77</v>
      </c>
      <c r="D6738" t="s">
        <v>123</v>
      </c>
      <c r="E6738" t="s">
        <v>161</v>
      </c>
      <c r="F6738" t="s">
        <v>19404</v>
      </c>
      <c r="G6738" t="s">
        <v>402</v>
      </c>
      <c r="H6738" t="s">
        <v>46</v>
      </c>
      <c r="I6738" t="s">
        <v>129</v>
      </c>
      <c r="J6738" t="s">
        <v>130</v>
      </c>
      <c r="K6738" t="s">
        <v>131</v>
      </c>
      <c r="L6738" t="s">
        <v>19405</v>
      </c>
      <c r="M6738" t="s">
        <v>19406</v>
      </c>
      <c r="N6738">
        <v>2.4641666660000001</v>
      </c>
      <c r="O6738">
        <v>1</v>
      </c>
      <c r="P6738">
        <v>214</v>
      </c>
      <c r="Q6738">
        <v>0</v>
      </c>
      <c r="R6738">
        <v>0</v>
      </c>
      <c r="S6738">
        <v>0</v>
      </c>
      <c r="T6738">
        <v>0</v>
      </c>
      <c r="U6738">
        <v>2.4641670000000002</v>
      </c>
      <c r="V6738">
        <v>527.33166700000004</v>
      </c>
      <c r="W6738">
        <v>0</v>
      </c>
      <c r="X6738">
        <v>0</v>
      </c>
      <c r="Y6738">
        <v>0</v>
      </c>
      <c r="Z6738">
        <v>0</v>
      </c>
    </row>
    <row r="6739" spans="1:26" x14ac:dyDescent="0.25">
      <c r="A6739">
        <v>2195170</v>
      </c>
      <c r="B6739">
        <v>1</v>
      </c>
      <c r="C6739" t="s">
        <v>76</v>
      </c>
      <c r="D6739" t="s">
        <v>99</v>
      </c>
      <c r="E6739" t="s">
        <v>186</v>
      </c>
      <c r="F6739" t="s">
        <v>19407</v>
      </c>
      <c r="G6739" t="s">
        <v>418</v>
      </c>
      <c r="H6739" t="s">
        <v>47</v>
      </c>
      <c r="I6739" t="s">
        <v>129</v>
      </c>
      <c r="J6739" t="s">
        <v>130</v>
      </c>
      <c r="K6739" t="s">
        <v>251</v>
      </c>
      <c r="L6739" t="s">
        <v>19408</v>
      </c>
      <c r="M6739" t="s">
        <v>19409</v>
      </c>
      <c r="N6739">
        <v>1.210555555</v>
      </c>
      <c r="O6739">
        <v>21</v>
      </c>
      <c r="P6739">
        <v>755</v>
      </c>
      <c r="Q6739">
        <v>0</v>
      </c>
      <c r="R6739">
        <v>0</v>
      </c>
      <c r="S6739">
        <v>0</v>
      </c>
      <c r="T6739">
        <v>0</v>
      </c>
      <c r="U6739">
        <v>25.421666999999999</v>
      </c>
      <c r="V6739">
        <v>913.96944399999995</v>
      </c>
      <c r="W6739">
        <v>0</v>
      </c>
      <c r="X6739">
        <v>0</v>
      </c>
      <c r="Y6739">
        <v>0</v>
      </c>
      <c r="Z6739">
        <v>0</v>
      </c>
    </row>
    <row r="6740" spans="1:26" x14ac:dyDescent="0.25">
      <c r="A6740">
        <v>2195219</v>
      </c>
      <c r="B6740">
        <v>1</v>
      </c>
      <c r="C6740" t="s">
        <v>76</v>
      </c>
      <c r="D6740" t="s">
        <v>80</v>
      </c>
      <c r="E6740" t="s">
        <v>181</v>
      </c>
      <c r="F6740" t="s">
        <v>19410</v>
      </c>
      <c r="G6740" t="s">
        <v>194</v>
      </c>
      <c r="H6740" t="s">
        <v>46</v>
      </c>
      <c r="I6740" t="s">
        <v>129</v>
      </c>
      <c r="J6740" t="s">
        <v>130</v>
      </c>
      <c r="K6740" t="s">
        <v>131</v>
      </c>
      <c r="L6740" t="s">
        <v>19411</v>
      </c>
      <c r="M6740" t="s">
        <v>19412</v>
      </c>
      <c r="N6740">
        <v>2.849722222</v>
      </c>
      <c r="O6740">
        <v>0</v>
      </c>
      <c r="P6740">
        <v>5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14.248611</v>
      </c>
      <c r="W6740">
        <v>0</v>
      </c>
      <c r="X6740">
        <v>0</v>
      </c>
      <c r="Y6740">
        <v>0</v>
      </c>
      <c r="Z6740">
        <v>0</v>
      </c>
    </row>
    <row r="6741" spans="1:26" x14ac:dyDescent="0.25">
      <c r="A6741">
        <v>2195175</v>
      </c>
      <c r="B6741">
        <v>1</v>
      </c>
      <c r="C6741" t="s">
        <v>76</v>
      </c>
      <c r="D6741" t="s">
        <v>89</v>
      </c>
      <c r="E6741" t="s">
        <v>718</v>
      </c>
      <c r="F6741" t="s">
        <v>19413</v>
      </c>
      <c r="G6741" t="s">
        <v>726</v>
      </c>
      <c r="H6741" t="s">
        <v>46</v>
      </c>
      <c r="I6741" t="s">
        <v>129</v>
      </c>
      <c r="J6741" t="s">
        <v>130</v>
      </c>
      <c r="K6741" t="s">
        <v>131</v>
      </c>
      <c r="L6741" t="s">
        <v>19414</v>
      </c>
      <c r="M6741" t="s">
        <v>19415</v>
      </c>
      <c r="N6741">
        <v>2.1544444440000001</v>
      </c>
      <c r="O6741">
        <v>0</v>
      </c>
      <c r="P6741">
        <v>17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36.625556000000003</v>
      </c>
      <c r="W6741">
        <v>0</v>
      </c>
      <c r="X6741">
        <v>0</v>
      </c>
      <c r="Y6741">
        <v>0</v>
      </c>
      <c r="Z6741">
        <v>0</v>
      </c>
    </row>
    <row r="6742" spans="1:26" x14ac:dyDescent="0.25">
      <c r="A6742">
        <v>2195171</v>
      </c>
      <c r="B6742">
        <v>1</v>
      </c>
      <c r="C6742" t="s">
        <v>76</v>
      </c>
      <c r="D6742" t="s">
        <v>93</v>
      </c>
      <c r="E6742" t="s">
        <v>126</v>
      </c>
      <c r="F6742" t="s">
        <v>19416</v>
      </c>
      <c r="G6742" t="s">
        <v>140</v>
      </c>
      <c r="H6742" t="s">
        <v>46</v>
      </c>
      <c r="I6742" t="s">
        <v>129</v>
      </c>
      <c r="J6742" t="s">
        <v>130</v>
      </c>
      <c r="K6742" t="s">
        <v>131</v>
      </c>
      <c r="L6742" t="s">
        <v>19417</v>
      </c>
      <c r="M6742" t="s">
        <v>19418</v>
      </c>
      <c r="N6742">
        <v>8.8863888880000008</v>
      </c>
      <c r="O6742">
        <v>0</v>
      </c>
      <c r="P6742">
        <v>47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417.66027800000001</v>
      </c>
      <c r="W6742">
        <v>0</v>
      </c>
      <c r="X6742">
        <v>0</v>
      </c>
      <c r="Y6742">
        <v>0</v>
      </c>
      <c r="Z6742">
        <v>0</v>
      </c>
    </row>
    <row r="6743" spans="1:26" x14ac:dyDescent="0.25">
      <c r="A6743">
        <v>2195168</v>
      </c>
      <c r="B6743">
        <v>1</v>
      </c>
      <c r="C6743" t="s">
        <v>76</v>
      </c>
      <c r="D6743" t="s">
        <v>101</v>
      </c>
      <c r="E6743" t="s">
        <v>134</v>
      </c>
      <c r="F6743" t="s">
        <v>19419</v>
      </c>
      <c r="G6743" t="s">
        <v>366</v>
      </c>
      <c r="H6743" t="s">
        <v>47</v>
      </c>
      <c r="I6743" t="s">
        <v>129</v>
      </c>
      <c r="J6743" t="s">
        <v>130</v>
      </c>
      <c r="K6743" t="s">
        <v>251</v>
      </c>
      <c r="L6743" t="s">
        <v>19420</v>
      </c>
      <c r="M6743" t="s">
        <v>19421</v>
      </c>
      <c r="N6743">
        <v>3.1884111110000002</v>
      </c>
      <c r="O6743">
        <v>5</v>
      </c>
      <c r="P6743">
        <v>654</v>
      </c>
      <c r="Q6743">
        <v>0</v>
      </c>
      <c r="R6743">
        <v>0</v>
      </c>
      <c r="S6743">
        <v>0</v>
      </c>
      <c r="T6743">
        <v>0</v>
      </c>
      <c r="U6743">
        <v>15.942055999999999</v>
      </c>
      <c r="V6743">
        <v>2085.220867</v>
      </c>
      <c r="W6743">
        <v>0</v>
      </c>
      <c r="X6743">
        <v>0</v>
      </c>
      <c r="Y6743">
        <v>0</v>
      </c>
      <c r="Z6743">
        <v>0</v>
      </c>
    </row>
    <row r="6744" spans="1:26" x14ac:dyDescent="0.25">
      <c r="A6744">
        <v>2195183</v>
      </c>
      <c r="B6744">
        <v>1</v>
      </c>
      <c r="C6744" t="s">
        <v>77</v>
      </c>
      <c r="D6744" t="s">
        <v>110</v>
      </c>
      <c r="E6744" t="s">
        <v>143</v>
      </c>
      <c r="F6744" t="s">
        <v>19422</v>
      </c>
      <c r="G6744" t="s">
        <v>366</v>
      </c>
      <c r="H6744" t="s">
        <v>47</v>
      </c>
      <c r="I6744" t="s">
        <v>129</v>
      </c>
      <c r="J6744" t="s">
        <v>130</v>
      </c>
      <c r="K6744" t="s">
        <v>251</v>
      </c>
      <c r="L6744" t="s">
        <v>19423</v>
      </c>
      <c r="M6744" t="s">
        <v>19424</v>
      </c>
      <c r="N6744">
        <v>4.0997222219999996</v>
      </c>
      <c r="O6744">
        <v>0</v>
      </c>
      <c r="P6744">
        <v>0</v>
      </c>
      <c r="Q6744">
        <v>1</v>
      </c>
      <c r="R6744">
        <v>23</v>
      </c>
      <c r="S6744">
        <v>0</v>
      </c>
      <c r="T6744">
        <v>0</v>
      </c>
      <c r="U6744">
        <v>0</v>
      </c>
      <c r="V6744">
        <v>0</v>
      </c>
      <c r="W6744">
        <v>4.0997219999999999</v>
      </c>
      <c r="X6744">
        <v>94.293610999999999</v>
      </c>
      <c r="Y6744">
        <v>0</v>
      </c>
      <c r="Z6744">
        <v>0</v>
      </c>
    </row>
    <row r="6745" spans="1:26" x14ac:dyDescent="0.25">
      <c r="A6745">
        <v>2195172</v>
      </c>
      <c r="B6745">
        <v>1</v>
      </c>
      <c r="C6745" t="s">
        <v>76</v>
      </c>
      <c r="D6745" t="s">
        <v>89</v>
      </c>
      <c r="E6745" t="s">
        <v>181</v>
      </c>
      <c r="F6745" t="s">
        <v>19425</v>
      </c>
      <c r="G6745" t="s">
        <v>194</v>
      </c>
      <c r="H6745" t="s">
        <v>46</v>
      </c>
      <c r="I6745" t="s">
        <v>129</v>
      </c>
      <c r="J6745" t="s">
        <v>130</v>
      </c>
      <c r="K6745" t="s">
        <v>131</v>
      </c>
      <c r="L6745" t="s">
        <v>19426</v>
      </c>
      <c r="M6745" t="s">
        <v>19427</v>
      </c>
      <c r="N6745">
        <v>3.8538888880000002</v>
      </c>
      <c r="O6745">
        <v>0</v>
      </c>
      <c r="P6745">
        <v>0</v>
      </c>
      <c r="Q6745">
        <v>0</v>
      </c>
      <c r="R6745">
        <v>1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3.8538890000000001</v>
      </c>
      <c r="Y6745">
        <v>0</v>
      </c>
      <c r="Z6745">
        <v>0</v>
      </c>
    </row>
    <row r="6746" spans="1:26" x14ac:dyDescent="0.25">
      <c r="A6746">
        <v>2195205</v>
      </c>
      <c r="B6746">
        <v>1</v>
      </c>
      <c r="C6746" t="s">
        <v>76</v>
      </c>
      <c r="D6746" t="s">
        <v>91</v>
      </c>
      <c r="E6746" t="s">
        <v>126</v>
      </c>
      <c r="F6746" t="s">
        <v>19428</v>
      </c>
      <c r="G6746" t="s">
        <v>140</v>
      </c>
      <c r="H6746" t="s">
        <v>46</v>
      </c>
      <c r="I6746" t="s">
        <v>129</v>
      </c>
      <c r="J6746" t="s">
        <v>130</v>
      </c>
      <c r="K6746" t="s">
        <v>131</v>
      </c>
      <c r="L6746" t="s">
        <v>19429</v>
      </c>
      <c r="M6746" t="s">
        <v>19430</v>
      </c>
      <c r="N6746">
        <v>5.1280555550000004</v>
      </c>
      <c r="O6746">
        <v>0</v>
      </c>
      <c r="P6746">
        <v>5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25.640277999999999</v>
      </c>
      <c r="W6746">
        <v>0</v>
      </c>
      <c r="X6746">
        <v>0</v>
      </c>
      <c r="Y6746">
        <v>0</v>
      </c>
      <c r="Z6746">
        <v>0</v>
      </c>
    </row>
    <row r="6747" spans="1:26" x14ac:dyDescent="0.25">
      <c r="A6747">
        <v>2195191</v>
      </c>
      <c r="B6747">
        <v>1</v>
      </c>
      <c r="C6747" t="s">
        <v>76</v>
      </c>
      <c r="D6747" t="s">
        <v>95</v>
      </c>
      <c r="E6747" t="s">
        <v>126</v>
      </c>
      <c r="F6747" t="s">
        <v>19431</v>
      </c>
      <c r="G6747" t="s">
        <v>640</v>
      </c>
      <c r="H6747" t="s">
        <v>46</v>
      </c>
      <c r="I6747" t="s">
        <v>129</v>
      </c>
      <c r="J6747" t="s">
        <v>130</v>
      </c>
      <c r="K6747" t="s">
        <v>131</v>
      </c>
      <c r="L6747" t="s">
        <v>19432</v>
      </c>
      <c r="M6747" t="s">
        <v>19433</v>
      </c>
      <c r="N6747">
        <v>3.6219444439999999</v>
      </c>
      <c r="O6747">
        <v>0</v>
      </c>
      <c r="P6747">
        <v>2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7.2438890000000002</v>
      </c>
      <c r="W6747">
        <v>0</v>
      </c>
      <c r="X6747">
        <v>0</v>
      </c>
      <c r="Y6747">
        <v>0</v>
      </c>
      <c r="Z6747">
        <v>0</v>
      </c>
    </row>
    <row r="6748" spans="1:26" x14ac:dyDescent="0.25">
      <c r="A6748">
        <v>2195195</v>
      </c>
      <c r="B6748">
        <v>1</v>
      </c>
      <c r="C6748" t="s">
        <v>77</v>
      </c>
      <c r="D6748" t="s">
        <v>122</v>
      </c>
      <c r="E6748" t="s">
        <v>143</v>
      </c>
      <c r="F6748" t="s">
        <v>19434</v>
      </c>
      <c r="G6748" t="s">
        <v>145</v>
      </c>
      <c r="H6748" t="s">
        <v>47</v>
      </c>
      <c r="I6748" t="s">
        <v>129</v>
      </c>
      <c r="J6748" t="s">
        <v>130</v>
      </c>
      <c r="K6748" t="s">
        <v>131</v>
      </c>
      <c r="L6748" t="s">
        <v>19435</v>
      </c>
      <c r="M6748" t="s">
        <v>19436</v>
      </c>
      <c r="N6748">
        <v>2.0783333329999998</v>
      </c>
      <c r="O6748">
        <v>0</v>
      </c>
      <c r="P6748">
        <v>0</v>
      </c>
      <c r="Q6748">
        <v>1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2.0783330000000002</v>
      </c>
      <c r="X6748">
        <v>0</v>
      </c>
      <c r="Y6748">
        <v>0</v>
      </c>
      <c r="Z6748">
        <v>0</v>
      </c>
    </row>
    <row r="6749" spans="1:26" x14ac:dyDescent="0.25">
      <c r="A6749">
        <v>2195218</v>
      </c>
      <c r="B6749">
        <v>1</v>
      </c>
      <c r="C6749" t="s">
        <v>76</v>
      </c>
      <c r="D6749" t="s">
        <v>90</v>
      </c>
      <c r="E6749" t="s">
        <v>126</v>
      </c>
      <c r="F6749" t="s">
        <v>19437</v>
      </c>
      <c r="G6749" t="s">
        <v>140</v>
      </c>
      <c r="H6749" t="s">
        <v>46</v>
      </c>
      <c r="I6749" t="s">
        <v>129</v>
      </c>
      <c r="J6749" t="s">
        <v>130</v>
      </c>
      <c r="K6749" t="s">
        <v>131</v>
      </c>
      <c r="L6749" t="s">
        <v>19438</v>
      </c>
      <c r="M6749" t="s">
        <v>19439</v>
      </c>
      <c r="N6749">
        <v>2.4419444440000002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46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112.329444</v>
      </c>
    </row>
    <row r="6750" spans="1:26" x14ac:dyDescent="0.25">
      <c r="A6750">
        <v>2195174</v>
      </c>
      <c r="B6750">
        <v>1</v>
      </c>
      <c r="C6750" t="s">
        <v>77</v>
      </c>
      <c r="D6750" t="s">
        <v>119</v>
      </c>
      <c r="E6750" t="s">
        <v>186</v>
      </c>
      <c r="F6750" t="s">
        <v>19440</v>
      </c>
      <c r="G6750" t="s">
        <v>366</v>
      </c>
      <c r="H6750" t="s">
        <v>47</v>
      </c>
      <c r="I6750" t="s">
        <v>129</v>
      </c>
      <c r="J6750" t="s">
        <v>130</v>
      </c>
      <c r="K6750" t="s">
        <v>251</v>
      </c>
      <c r="L6750" t="s">
        <v>19441</v>
      </c>
      <c r="M6750" t="s">
        <v>19442</v>
      </c>
      <c r="N6750">
        <v>6.9515444439999996</v>
      </c>
      <c r="O6750">
        <v>421</v>
      </c>
      <c r="P6750">
        <v>3433</v>
      </c>
      <c r="Q6750">
        <v>2</v>
      </c>
      <c r="R6750">
        <v>9</v>
      </c>
      <c r="S6750">
        <v>66</v>
      </c>
      <c r="T6750">
        <v>1782</v>
      </c>
      <c r="U6750">
        <v>2926.6002109999999</v>
      </c>
      <c r="V6750">
        <v>23864.652075999998</v>
      </c>
      <c r="W6750">
        <v>13.903089</v>
      </c>
      <c r="X6750">
        <v>62.563899999999997</v>
      </c>
      <c r="Y6750">
        <v>458.80193300000002</v>
      </c>
      <c r="Z6750">
        <v>12387.652199</v>
      </c>
    </row>
    <row r="6751" spans="1:26" x14ac:dyDescent="0.25">
      <c r="A6751">
        <v>2195177</v>
      </c>
      <c r="B6751">
        <v>1</v>
      </c>
      <c r="C6751" t="s">
        <v>76</v>
      </c>
      <c r="D6751" t="s">
        <v>100</v>
      </c>
      <c r="E6751" t="s">
        <v>134</v>
      </c>
      <c r="F6751" t="s">
        <v>19443</v>
      </c>
      <c r="G6751" t="s">
        <v>418</v>
      </c>
      <c r="H6751" t="s">
        <v>47</v>
      </c>
      <c r="I6751" t="s">
        <v>129</v>
      </c>
      <c r="J6751" t="s">
        <v>130</v>
      </c>
      <c r="K6751" t="s">
        <v>251</v>
      </c>
      <c r="L6751" t="s">
        <v>19444</v>
      </c>
      <c r="M6751" t="s">
        <v>19445</v>
      </c>
      <c r="N6751">
        <v>4.7291416660000003</v>
      </c>
      <c r="O6751">
        <v>8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37.833132999999997</v>
      </c>
      <c r="V6751">
        <v>0</v>
      </c>
      <c r="W6751">
        <v>0</v>
      </c>
      <c r="X6751">
        <v>0</v>
      </c>
      <c r="Y6751">
        <v>0</v>
      </c>
      <c r="Z6751">
        <v>0</v>
      </c>
    </row>
    <row r="6752" spans="1:26" x14ac:dyDescent="0.25">
      <c r="A6752">
        <v>2195187</v>
      </c>
      <c r="B6752">
        <v>1</v>
      </c>
      <c r="C6752" t="s">
        <v>76</v>
      </c>
      <c r="D6752" t="s">
        <v>82</v>
      </c>
      <c r="E6752" t="s">
        <v>813</v>
      </c>
      <c r="F6752" t="s">
        <v>19446</v>
      </c>
      <c r="G6752" t="s">
        <v>136</v>
      </c>
      <c r="H6752" t="s">
        <v>8616</v>
      </c>
      <c r="I6752" t="s">
        <v>129</v>
      </c>
      <c r="J6752" t="s">
        <v>130</v>
      </c>
      <c r="K6752" t="s">
        <v>131</v>
      </c>
      <c r="L6752" t="s">
        <v>19447</v>
      </c>
      <c r="M6752" t="s">
        <v>19448</v>
      </c>
      <c r="N6752">
        <v>0.96666666599999995</v>
      </c>
      <c r="O6752">
        <v>11</v>
      </c>
      <c r="P6752">
        <v>3363</v>
      </c>
      <c r="Q6752">
        <v>0</v>
      </c>
      <c r="R6752">
        <v>0</v>
      </c>
      <c r="S6752">
        <v>0</v>
      </c>
      <c r="T6752">
        <v>0</v>
      </c>
      <c r="U6752">
        <v>10.633333</v>
      </c>
      <c r="V6752">
        <v>3250.8999979999999</v>
      </c>
      <c r="W6752">
        <v>0</v>
      </c>
      <c r="X6752">
        <v>0</v>
      </c>
      <c r="Y6752">
        <v>0</v>
      </c>
      <c r="Z6752">
        <v>0</v>
      </c>
    </row>
    <row r="6753" spans="1:26" x14ac:dyDescent="0.25">
      <c r="A6753">
        <v>2195178</v>
      </c>
      <c r="B6753">
        <v>1</v>
      </c>
      <c r="C6753" t="s">
        <v>77</v>
      </c>
      <c r="D6753" t="s">
        <v>110</v>
      </c>
      <c r="E6753" t="s">
        <v>161</v>
      </c>
      <c r="F6753" t="s">
        <v>19449</v>
      </c>
      <c r="G6753" t="s">
        <v>366</v>
      </c>
      <c r="H6753" t="s">
        <v>46</v>
      </c>
      <c r="I6753" t="s">
        <v>129</v>
      </c>
      <c r="J6753" t="s">
        <v>130</v>
      </c>
      <c r="K6753" t="s">
        <v>251</v>
      </c>
      <c r="L6753" t="s">
        <v>19450</v>
      </c>
      <c r="M6753" t="s">
        <v>19451</v>
      </c>
      <c r="N6753">
        <v>4.1631694440000002</v>
      </c>
      <c r="O6753">
        <v>0</v>
      </c>
      <c r="P6753">
        <v>0</v>
      </c>
      <c r="Q6753">
        <v>1</v>
      </c>
      <c r="R6753">
        <v>20</v>
      </c>
      <c r="S6753">
        <v>0</v>
      </c>
      <c r="T6753">
        <v>0</v>
      </c>
      <c r="U6753">
        <v>0</v>
      </c>
      <c r="V6753">
        <v>0</v>
      </c>
      <c r="W6753">
        <v>4.1631689999999999</v>
      </c>
      <c r="X6753">
        <v>83.263389000000004</v>
      </c>
      <c r="Y6753">
        <v>0</v>
      </c>
      <c r="Z6753">
        <v>0</v>
      </c>
    </row>
    <row r="6754" spans="1:26" x14ac:dyDescent="0.25">
      <c r="A6754">
        <v>2195184</v>
      </c>
      <c r="B6754">
        <v>1</v>
      </c>
      <c r="C6754" t="s">
        <v>76</v>
      </c>
      <c r="D6754" t="s">
        <v>99</v>
      </c>
      <c r="E6754" t="s">
        <v>134</v>
      </c>
      <c r="F6754" t="s">
        <v>4676</v>
      </c>
      <c r="G6754" t="s">
        <v>12043</v>
      </c>
      <c r="H6754" t="s">
        <v>47</v>
      </c>
      <c r="I6754" t="s">
        <v>129</v>
      </c>
      <c r="J6754" t="s">
        <v>130</v>
      </c>
      <c r="K6754" t="s">
        <v>251</v>
      </c>
      <c r="L6754" t="s">
        <v>19452</v>
      </c>
      <c r="M6754" t="s">
        <v>19453</v>
      </c>
      <c r="N6754">
        <v>4.7736111110000001</v>
      </c>
      <c r="O6754">
        <v>25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119.340278</v>
      </c>
      <c r="V6754">
        <v>0</v>
      </c>
      <c r="W6754">
        <v>0</v>
      </c>
      <c r="X6754">
        <v>0</v>
      </c>
      <c r="Y6754">
        <v>0</v>
      </c>
      <c r="Z6754">
        <v>0</v>
      </c>
    </row>
    <row r="6755" spans="1:26" x14ac:dyDescent="0.25">
      <c r="A6755">
        <v>2195213</v>
      </c>
      <c r="B6755">
        <v>1</v>
      </c>
      <c r="C6755" t="s">
        <v>76</v>
      </c>
      <c r="D6755" t="s">
        <v>80</v>
      </c>
      <c r="E6755" t="s">
        <v>181</v>
      </c>
      <c r="F6755" t="s">
        <v>19454</v>
      </c>
      <c r="G6755" t="s">
        <v>194</v>
      </c>
      <c r="H6755" t="s">
        <v>46</v>
      </c>
      <c r="I6755" t="s">
        <v>129</v>
      </c>
      <c r="J6755" t="s">
        <v>130</v>
      </c>
      <c r="K6755" t="s">
        <v>131</v>
      </c>
      <c r="L6755" t="s">
        <v>19452</v>
      </c>
      <c r="M6755" t="s">
        <v>19455</v>
      </c>
      <c r="N6755">
        <v>2.196111111</v>
      </c>
      <c r="O6755">
        <v>0</v>
      </c>
      <c r="P6755">
        <v>5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10.980556</v>
      </c>
      <c r="W6755">
        <v>0</v>
      </c>
      <c r="X6755">
        <v>0</v>
      </c>
      <c r="Y6755">
        <v>0</v>
      </c>
      <c r="Z6755">
        <v>0</v>
      </c>
    </row>
    <row r="6756" spans="1:26" x14ac:dyDescent="0.25">
      <c r="A6756">
        <v>2195196</v>
      </c>
      <c r="B6756">
        <v>1</v>
      </c>
      <c r="C6756" t="s">
        <v>76</v>
      </c>
      <c r="D6756" t="s">
        <v>93</v>
      </c>
      <c r="E6756" t="s">
        <v>186</v>
      </c>
      <c r="F6756" t="s">
        <v>19456</v>
      </c>
      <c r="G6756" t="s">
        <v>136</v>
      </c>
      <c r="H6756" t="s">
        <v>47</v>
      </c>
      <c r="I6756" t="s">
        <v>129</v>
      </c>
      <c r="J6756" t="s">
        <v>130</v>
      </c>
      <c r="K6756" t="s">
        <v>131</v>
      </c>
      <c r="L6756" t="s">
        <v>19457</v>
      </c>
      <c r="M6756" t="s">
        <v>19458</v>
      </c>
      <c r="N6756">
        <v>2.3766666660000002</v>
      </c>
      <c r="O6756">
        <v>5</v>
      </c>
      <c r="P6756">
        <v>394</v>
      </c>
      <c r="Q6756">
        <v>0</v>
      </c>
      <c r="R6756">
        <v>0</v>
      </c>
      <c r="S6756">
        <v>0</v>
      </c>
      <c r="T6756">
        <v>0</v>
      </c>
      <c r="U6756">
        <v>11.883333</v>
      </c>
      <c r="V6756">
        <v>936.40666599999997</v>
      </c>
      <c r="W6756">
        <v>0</v>
      </c>
      <c r="X6756">
        <v>0</v>
      </c>
      <c r="Y6756">
        <v>0</v>
      </c>
      <c r="Z6756">
        <v>0</v>
      </c>
    </row>
    <row r="6757" spans="1:26" x14ac:dyDescent="0.25">
      <c r="A6757">
        <v>2195185</v>
      </c>
      <c r="B6757">
        <v>1</v>
      </c>
      <c r="C6757" t="s">
        <v>76</v>
      </c>
      <c r="D6757" t="s">
        <v>93</v>
      </c>
      <c r="E6757" t="s">
        <v>126</v>
      </c>
      <c r="F6757" t="s">
        <v>19459</v>
      </c>
      <c r="G6757" t="s">
        <v>128</v>
      </c>
      <c r="H6757" t="s">
        <v>46</v>
      </c>
      <c r="I6757" t="s">
        <v>129</v>
      </c>
      <c r="J6757" t="s">
        <v>130</v>
      </c>
      <c r="K6757" t="s">
        <v>131</v>
      </c>
      <c r="L6757" t="s">
        <v>19460</v>
      </c>
      <c r="M6757" t="s">
        <v>19461</v>
      </c>
      <c r="N6757">
        <v>1.2622222219999999</v>
      </c>
      <c r="O6757">
        <v>0</v>
      </c>
      <c r="P6757">
        <v>226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285.26222200000001</v>
      </c>
      <c r="W6757">
        <v>0</v>
      </c>
      <c r="X6757">
        <v>0</v>
      </c>
      <c r="Y6757">
        <v>0</v>
      </c>
      <c r="Z6757">
        <v>0</v>
      </c>
    </row>
    <row r="6758" spans="1:26" x14ac:dyDescent="0.25">
      <c r="A6758">
        <v>2195190</v>
      </c>
      <c r="B6758">
        <v>1</v>
      </c>
      <c r="C6758" t="s">
        <v>76</v>
      </c>
      <c r="D6758" t="s">
        <v>106</v>
      </c>
      <c r="E6758" t="s">
        <v>181</v>
      </c>
      <c r="F6758" t="s">
        <v>19462</v>
      </c>
      <c r="G6758" t="s">
        <v>194</v>
      </c>
      <c r="H6758" t="s">
        <v>46</v>
      </c>
      <c r="I6758" t="s">
        <v>129</v>
      </c>
      <c r="J6758" t="s">
        <v>130</v>
      </c>
      <c r="K6758" t="s">
        <v>131</v>
      </c>
      <c r="L6758" t="s">
        <v>19463</v>
      </c>
      <c r="M6758" t="s">
        <v>19464</v>
      </c>
      <c r="N6758">
        <v>1.103888888</v>
      </c>
      <c r="O6758">
        <v>0</v>
      </c>
      <c r="P6758">
        <v>3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3.3116669999999999</v>
      </c>
      <c r="W6758">
        <v>0</v>
      </c>
      <c r="X6758">
        <v>0</v>
      </c>
      <c r="Y6758">
        <v>0</v>
      </c>
      <c r="Z6758">
        <v>0</v>
      </c>
    </row>
    <row r="6759" spans="1:26" x14ac:dyDescent="0.25">
      <c r="A6759">
        <v>2195206</v>
      </c>
      <c r="B6759">
        <v>1</v>
      </c>
      <c r="C6759" t="s">
        <v>77</v>
      </c>
      <c r="D6759" t="s">
        <v>118</v>
      </c>
      <c r="E6759" t="s">
        <v>181</v>
      </c>
      <c r="F6759" t="s">
        <v>19465</v>
      </c>
      <c r="G6759" t="s">
        <v>194</v>
      </c>
      <c r="H6759" t="s">
        <v>46</v>
      </c>
      <c r="I6759" t="s">
        <v>129</v>
      </c>
      <c r="J6759" t="s">
        <v>130</v>
      </c>
      <c r="K6759" t="s">
        <v>131</v>
      </c>
      <c r="L6759" t="s">
        <v>19466</v>
      </c>
      <c r="M6759" t="s">
        <v>19467</v>
      </c>
      <c r="N6759">
        <v>3.4722222220000001</v>
      </c>
      <c r="O6759">
        <v>0</v>
      </c>
      <c r="P6759">
        <v>1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3.4722219999999999</v>
      </c>
      <c r="W6759">
        <v>0</v>
      </c>
      <c r="X6759">
        <v>0</v>
      </c>
      <c r="Y6759">
        <v>0</v>
      </c>
      <c r="Z6759">
        <v>0</v>
      </c>
    </row>
    <row r="6760" spans="1:26" x14ac:dyDescent="0.25">
      <c r="A6760">
        <v>2195199</v>
      </c>
      <c r="B6760">
        <v>1</v>
      </c>
      <c r="C6760" t="s">
        <v>76</v>
      </c>
      <c r="D6760" t="s">
        <v>79</v>
      </c>
      <c r="E6760" t="s">
        <v>181</v>
      </c>
      <c r="F6760" t="s">
        <v>19468</v>
      </c>
      <c r="G6760" t="s">
        <v>194</v>
      </c>
      <c r="H6760" t="s">
        <v>46</v>
      </c>
      <c r="I6760" t="s">
        <v>129</v>
      </c>
      <c r="J6760" t="s">
        <v>130</v>
      </c>
      <c r="K6760" t="s">
        <v>131</v>
      </c>
      <c r="L6760" t="s">
        <v>19469</v>
      </c>
      <c r="M6760" t="s">
        <v>19470</v>
      </c>
      <c r="N6760">
        <v>3.3905555550000002</v>
      </c>
      <c r="O6760">
        <v>0</v>
      </c>
      <c r="P6760">
        <v>6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20.343333000000001</v>
      </c>
      <c r="W6760">
        <v>0</v>
      </c>
      <c r="X6760">
        <v>0</v>
      </c>
      <c r="Y6760">
        <v>0</v>
      </c>
      <c r="Z6760">
        <v>0</v>
      </c>
    </row>
    <row r="6761" spans="1:26" x14ac:dyDescent="0.25">
      <c r="A6761">
        <v>2195211</v>
      </c>
      <c r="B6761">
        <v>1</v>
      </c>
      <c r="C6761" t="s">
        <v>77</v>
      </c>
      <c r="D6761" t="s">
        <v>116</v>
      </c>
      <c r="E6761" t="s">
        <v>126</v>
      </c>
      <c r="F6761" t="s">
        <v>19471</v>
      </c>
      <c r="G6761" t="s">
        <v>128</v>
      </c>
      <c r="H6761" t="s">
        <v>46</v>
      </c>
      <c r="I6761" t="s">
        <v>129</v>
      </c>
      <c r="J6761" t="s">
        <v>130</v>
      </c>
      <c r="K6761" t="s">
        <v>131</v>
      </c>
      <c r="L6761" t="s">
        <v>19472</v>
      </c>
      <c r="M6761" t="s">
        <v>19473</v>
      </c>
      <c r="N6761">
        <v>2.7122222219999998</v>
      </c>
      <c r="O6761">
        <v>0</v>
      </c>
      <c r="P6761">
        <v>7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18.985555999999999</v>
      </c>
      <c r="W6761">
        <v>0</v>
      </c>
      <c r="X6761">
        <v>0</v>
      </c>
      <c r="Y6761">
        <v>0</v>
      </c>
      <c r="Z6761">
        <v>0</v>
      </c>
    </row>
    <row r="6762" spans="1:26" x14ac:dyDescent="0.25">
      <c r="A6762">
        <v>2195202</v>
      </c>
      <c r="B6762">
        <v>1</v>
      </c>
      <c r="C6762" t="s">
        <v>76</v>
      </c>
      <c r="D6762" t="s">
        <v>78</v>
      </c>
      <c r="E6762" t="s">
        <v>161</v>
      </c>
      <c r="F6762" t="s">
        <v>19474</v>
      </c>
      <c r="G6762" t="s">
        <v>366</v>
      </c>
      <c r="H6762" t="s">
        <v>46</v>
      </c>
      <c r="I6762" t="s">
        <v>129</v>
      </c>
      <c r="J6762" t="s">
        <v>130</v>
      </c>
      <c r="K6762" t="s">
        <v>251</v>
      </c>
      <c r="L6762" t="s">
        <v>19475</v>
      </c>
      <c r="M6762" t="s">
        <v>19476</v>
      </c>
      <c r="N6762">
        <v>1.546944444</v>
      </c>
      <c r="O6762">
        <v>1</v>
      </c>
      <c r="P6762">
        <v>268</v>
      </c>
      <c r="Q6762">
        <v>0</v>
      </c>
      <c r="R6762">
        <v>0</v>
      </c>
      <c r="S6762">
        <v>0</v>
      </c>
      <c r="T6762">
        <v>0</v>
      </c>
      <c r="U6762">
        <v>1.5469440000000001</v>
      </c>
      <c r="V6762">
        <v>414.58111100000002</v>
      </c>
      <c r="W6762">
        <v>0</v>
      </c>
      <c r="X6762">
        <v>0</v>
      </c>
      <c r="Y6762">
        <v>0</v>
      </c>
      <c r="Z6762">
        <v>0</v>
      </c>
    </row>
    <row r="6763" spans="1:26" x14ac:dyDescent="0.25">
      <c r="A6763">
        <v>2195214</v>
      </c>
      <c r="B6763">
        <v>1</v>
      </c>
      <c r="C6763" t="s">
        <v>77</v>
      </c>
      <c r="D6763" t="s">
        <v>110</v>
      </c>
      <c r="E6763" t="s">
        <v>126</v>
      </c>
      <c r="F6763" t="s">
        <v>19477</v>
      </c>
      <c r="G6763" t="s">
        <v>128</v>
      </c>
      <c r="H6763" t="s">
        <v>46</v>
      </c>
      <c r="I6763" t="s">
        <v>129</v>
      </c>
      <c r="J6763" t="s">
        <v>130</v>
      </c>
      <c r="K6763" t="s">
        <v>131</v>
      </c>
      <c r="L6763" t="s">
        <v>19478</v>
      </c>
      <c r="M6763" t="s">
        <v>19479</v>
      </c>
      <c r="N6763">
        <v>2.9602777769999999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16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47.364443999999999</v>
      </c>
    </row>
    <row r="6764" spans="1:26" x14ac:dyDescent="0.25">
      <c r="A6764">
        <v>2195208</v>
      </c>
      <c r="B6764">
        <v>1</v>
      </c>
      <c r="C6764" t="s">
        <v>77</v>
      </c>
      <c r="D6764" t="s">
        <v>108</v>
      </c>
      <c r="E6764" t="s">
        <v>186</v>
      </c>
      <c r="F6764" t="s">
        <v>19480</v>
      </c>
      <c r="G6764" t="s">
        <v>136</v>
      </c>
      <c r="H6764" t="s">
        <v>47</v>
      </c>
      <c r="I6764" t="s">
        <v>129</v>
      </c>
      <c r="J6764" t="s">
        <v>130</v>
      </c>
      <c r="K6764" t="s">
        <v>131</v>
      </c>
      <c r="L6764" t="s">
        <v>19481</v>
      </c>
      <c r="M6764" t="s">
        <v>19482</v>
      </c>
      <c r="N6764">
        <v>2.5494444440000001</v>
      </c>
      <c r="O6764">
        <v>0</v>
      </c>
      <c r="P6764">
        <v>0</v>
      </c>
      <c r="Q6764">
        <v>56</v>
      </c>
      <c r="R6764">
        <v>87</v>
      </c>
      <c r="S6764">
        <v>0</v>
      </c>
      <c r="T6764">
        <v>0</v>
      </c>
      <c r="U6764">
        <v>0</v>
      </c>
      <c r="V6764">
        <v>0</v>
      </c>
      <c r="W6764">
        <v>142.768889</v>
      </c>
      <c r="X6764">
        <v>221.80166700000001</v>
      </c>
      <c r="Y6764">
        <v>0</v>
      </c>
      <c r="Z6764">
        <v>0</v>
      </c>
    </row>
    <row r="6765" spans="1:26" x14ac:dyDescent="0.25">
      <c r="A6765">
        <v>2195193</v>
      </c>
      <c r="B6765">
        <v>1</v>
      </c>
      <c r="C6765" t="s">
        <v>77</v>
      </c>
      <c r="D6765" t="s">
        <v>114</v>
      </c>
      <c r="E6765" t="s">
        <v>161</v>
      </c>
      <c r="F6765" t="s">
        <v>19483</v>
      </c>
      <c r="G6765" t="s">
        <v>402</v>
      </c>
      <c r="H6765" t="s">
        <v>46</v>
      </c>
      <c r="I6765" t="s">
        <v>129</v>
      </c>
      <c r="J6765" t="s">
        <v>130</v>
      </c>
      <c r="K6765" t="s">
        <v>131</v>
      </c>
      <c r="L6765" t="s">
        <v>19484</v>
      </c>
      <c r="M6765" t="s">
        <v>19485</v>
      </c>
      <c r="N6765">
        <v>0.43333333299999999</v>
      </c>
      <c r="O6765">
        <v>1</v>
      </c>
      <c r="P6765">
        <v>118</v>
      </c>
      <c r="Q6765">
        <v>0</v>
      </c>
      <c r="R6765">
        <v>0</v>
      </c>
      <c r="S6765">
        <v>0</v>
      </c>
      <c r="T6765">
        <v>0</v>
      </c>
      <c r="U6765">
        <v>0.43333300000000002</v>
      </c>
      <c r="V6765">
        <v>51.133333</v>
      </c>
      <c r="W6765">
        <v>0</v>
      </c>
      <c r="X6765">
        <v>0</v>
      </c>
      <c r="Y6765">
        <v>0</v>
      </c>
      <c r="Z6765">
        <v>0</v>
      </c>
    </row>
    <row r="6766" spans="1:26" x14ac:dyDescent="0.25">
      <c r="A6766">
        <v>2195267</v>
      </c>
      <c r="B6766">
        <v>1</v>
      </c>
      <c r="C6766" t="s">
        <v>76</v>
      </c>
      <c r="D6766" t="s">
        <v>101</v>
      </c>
      <c r="E6766" t="s">
        <v>126</v>
      </c>
      <c r="F6766" t="s">
        <v>19486</v>
      </c>
      <c r="G6766" t="s">
        <v>128</v>
      </c>
      <c r="H6766" t="s">
        <v>46</v>
      </c>
      <c r="I6766" t="s">
        <v>129</v>
      </c>
      <c r="J6766" t="s">
        <v>130</v>
      </c>
      <c r="K6766" t="s">
        <v>131</v>
      </c>
      <c r="L6766" t="s">
        <v>19487</v>
      </c>
      <c r="M6766" t="s">
        <v>19488</v>
      </c>
      <c r="N6766">
        <v>3.1324999999999998</v>
      </c>
      <c r="O6766">
        <v>0</v>
      </c>
      <c r="P6766">
        <v>125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391.5625</v>
      </c>
      <c r="W6766">
        <v>0</v>
      </c>
      <c r="X6766">
        <v>0</v>
      </c>
      <c r="Y6766">
        <v>0</v>
      </c>
      <c r="Z6766">
        <v>0</v>
      </c>
    </row>
    <row r="6767" spans="1:26" x14ac:dyDescent="0.25">
      <c r="A6767">
        <v>2195226</v>
      </c>
      <c r="B6767">
        <v>1</v>
      </c>
      <c r="C6767" t="s">
        <v>76</v>
      </c>
      <c r="D6767" t="s">
        <v>78</v>
      </c>
      <c r="E6767" t="s">
        <v>126</v>
      </c>
      <c r="F6767" t="s">
        <v>19489</v>
      </c>
      <c r="G6767" t="s">
        <v>128</v>
      </c>
      <c r="H6767" t="s">
        <v>46</v>
      </c>
      <c r="I6767" t="s">
        <v>129</v>
      </c>
      <c r="J6767" t="s">
        <v>130</v>
      </c>
      <c r="K6767" t="s">
        <v>131</v>
      </c>
      <c r="L6767" t="s">
        <v>19490</v>
      </c>
      <c r="M6767" t="s">
        <v>19491</v>
      </c>
      <c r="N6767">
        <v>1.3616666660000001</v>
      </c>
      <c r="O6767">
        <v>0</v>
      </c>
      <c r="P6767">
        <v>235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319.99166700000001</v>
      </c>
      <c r="W6767">
        <v>0</v>
      </c>
      <c r="X6767">
        <v>0</v>
      </c>
      <c r="Y6767">
        <v>0</v>
      </c>
      <c r="Z6767">
        <v>0</v>
      </c>
    </row>
    <row r="6768" spans="1:26" x14ac:dyDescent="0.25">
      <c r="A6768">
        <v>2195240</v>
      </c>
      <c r="B6768">
        <v>1</v>
      </c>
      <c r="C6768" t="s">
        <v>76</v>
      </c>
      <c r="D6768" t="s">
        <v>96</v>
      </c>
      <c r="E6768" t="s">
        <v>126</v>
      </c>
      <c r="F6768" t="s">
        <v>19492</v>
      </c>
      <c r="G6768" t="s">
        <v>140</v>
      </c>
      <c r="H6768" t="s">
        <v>46</v>
      </c>
      <c r="I6768" t="s">
        <v>129</v>
      </c>
      <c r="J6768" t="s">
        <v>130</v>
      </c>
      <c r="K6768" t="s">
        <v>131</v>
      </c>
      <c r="L6768" t="s">
        <v>19493</v>
      </c>
      <c r="M6768" t="s">
        <v>19494</v>
      </c>
      <c r="N6768">
        <v>1.9997222219999999</v>
      </c>
      <c r="O6768">
        <v>0</v>
      </c>
      <c r="P6768">
        <v>149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297.95861100000002</v>
      </c>
      <c r="W6768">
        <v>0</v>
      </c>
      <c r="X6768">
        <v>0</v>
      </c>
      <c r="Y6768">
        <v>0</v>
      </c>
      <c r="Z6768">
        <v>0</v>
      </c>
    </row>
    <row r="6769" spans="1:26" x14ac:dyDescent="0.25">
      <c r="A6769">
        <v>2195207</v>
      </c>
      <c r="B6769">
        <v>1</v>
      </c>
      <c r="C6769" t="s">
        <v>76</v>
      </c>
      <c r="D6769" t="s">
        <v>95</v>
      </c>
      <c r="E6769" t="s">
        <v>126</v>
      </c>
      <c r="F6769" t="s">
        <v>16478</v>
      </c>
      <c r="G6769" t="s">
        <v>140</v>
      </c>
      <c r="H6769" t="s">
        <v>46</v>
      </c>
      <c r="I6769" t="s">
        <v>129</v>
      </c>
      <c r="J6769" t="s">
        <v>130</v>
      </c>
      <c r="K6769" t="s">
        <v>131</v>
      </c>
      <c r="L6769" t="s">
        <v>19495</v>
      </c>
      <c r="M6769" t="s">
        <v>19496</v>
      </c>
      <c r="N6769">
        <v>1.8061111110000001</v>
      </c>
      <c r="O6769">
        <v>0</v>
      </c>
      <c r="P6769">
        <v>64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115.591111</v>
      </c>
      <c r="W6769">
        <v>0</v>
      </c>
      <c r="X6769">
        <v>0</v>
      </c>
      <c r="Y6769">
        <v>0</v>
      </c>
      <c r="Z6769">
        <v>0</v>
      </c>
    </row>
    <row r="6770" spans="1:26" x14ac:dyDescent="0.25">
      <c r="A6770">
        <v>2196884</v>
      </c>
      <c r="B6770">
        <v>1</v>
      </c>
      <c r="C6770" t="s">
        <v>76</v>
      </c>
      <c r="D6770" t="s">
        <v>101</v>
      </c>
      <c r="E6770" t="s">
        <v>161</v>
      </c>
      <c r="F6770" t="s">
        <v>19497</v>
      </c>
      <c r="G6770" t="s">
        <v>366</v>
      </c>
      <c r="H6770" t="s">
        <v>46</v>
      </c>
      <c r="I6770" t="s">
        <v>129</v>
      </c>
      <c r="J6770" t="s">
        <v>130</v>
      </c>
      <c r="K6770" t="s">
        <v>251</v>
      </c>
      <c r="L6770" t="s">
        <v>19498</v>
      </c>
      <c r="M6770" t="s">
        <v>19499</v>
      </c>
      <c r="N6770">
        <v>2.5333333329999999</v>
      </c>
      <c r="O6770">
        <v>1</v>
      </c>
      <c r="P6770">
        <v>778</v>
      </c>
      <c r="Q6770">
        <v>0</v>
      </c>
      <c r="R6770">
        <v>0</v>
      </c>
      <c r="S6770">
        <v>0</v>
      </c>
      <c r="T6770">
        <v>0</v>
      </c>
      <c r="U6770">
        <v>2.5333329999999998</v>
      </c>
      <c r="V6770">
        <v>1970.9333329999999</v>
      </c>
      <c r="W6770">
        <v>0</v>
      </c>
      <c r="X6770">
        <v>0</v>
      </c>
      <c r="Y6770">
        <v>0</v>
      </c>
      <c r="Z6770">
        <v>0</v>
      </c>
    </row>
    <row r="6771" spans="1:26" x14ac:dyDescent="0.25">
      <c r="A6771">
        <v>2195233</v>
      </c>
      <c r="B6771">
        <v>1</v>
      </c>
      <c r="C6771" t="s">
        <v>76</v>
      </c>
      <c r="D6771" t="s">
        <v>78</v>
      </c>
      <c r="E6771" t="s">
        <v>181</v>
      </c>
      <c r="F6771" t="s">
        <v>19500</v>
      </c>
      <c r="G6771" t="s">
        <v>194</v>
      </c>
      <c r="H6771" t="s">
        <v>46</v>
      </c>
      <c r="I6771" t="s">
        <v>129</v>
      </c>
      <c r="J6771" t="s">
        <v>130</v>
      </c>
      <c r="K6771" t="s">
        <v>131</v>
      </c>
      <c r="L6771" t="s">
        <v>19501</v>
      </c>
      <c r="M6771" t="s">
        <v>19502</v>
      </c>
      <c r="N6771">
        <v>2.0205555550000001</v>
      </c>
      <c r="O6771">
        <v>0</v>
      </c>
      <c r="P6771">
        <v>1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2.020556</v>
      </c>
      <c r="W6771">
        <v>0</v>
      </c>
      <c r="X6771">
        <v>0</v>
      </c>
      <c r="Y6771">
        <v>0</v>
      </c>
      <c r="Z6771">
        <v>0</v>
      </c>
    </row>
    <row r="6772" spans="1:26" x14ac:dyDescent="0.25">
      <c r="A6772">
        <v>2195217</v>
      </c>
      <c r="B6772">
        <v>1</v>
      </c>
      <c r="C6772" t="s">
        <v>76</v>
      </c>
      <c r="D6772" t="s">
        <v>101</v>
      </c>
      <c r="E6772" t="s">
        <v>186</v>
      </c>
      <c r="F6772" t="s">
        <v>1049</v>
      </c>
      <c r="G6772" t="s">
        <v>136</v>
      </c>
      <c r="H6772" t="s">
        <v>47</v>
      </c>
      <c r="I6772" t="s">
        <v>129</v>
      </c>
      <c r="J6772" t="s">
        <v>130</v>
      </c>
      <c r="K6772" t="s">
        <v>131</v>
      </c>
      <c r="L6772" t="s">
        <v>19503</v>
      </c>
      <c r="M6772" t="s">
        <v>19504</v>
      </c>
      <c r="N6772">
        <v>1.281111111</v>
      </c>
      <c r="O6772">
        <v>274</v>
      </c>
      <c r="P6772">
        <v>31953</v>
      </c>
      <c r="Q6772">
        <v>0</v>
      </c>
      <c r="R6772">
        <v>0</v>
      </c>
      <c r="S6772">
        <v>0</v>
      </c>
      <c r="T6772">
        <v>0</v>
      </c>
      <c r="U6772">
        <v>351.02444400000002</v>
      </c>
      <c r="V6772">
        <v>40935.343330000003</v>
      </c>
      <c r="W6772">
        <v>0</v>
      </c>
      <c r="X6772">
        <v>0</v>
      </c>
      <c r="Y6772">
        <v>0</v>
      </c>
      <c r="Z6772">
        <v>0</v>
      </c>
    </row>
    <row r="6773" spans="1:26" x14ac:dyDescent="0.25">
      <c r="A6773">
        <v>2195220</v>
      </c>
      <c r="B6773">
        <v>1</v>
      </c>
      <c r="C6773" t="s">
        <v>76</v>
      </c>
      <c r="D6773" t="s">
        <v>92</v>
      </c>
      <c r="E6773" t="s">
        <v>126</v>
      </c>
      <c r="F6773" t="s">
        <v>19505</v>
      </c>
      <c r="G6773" t="s">
        <v>152</v>
      </c>
      <c r="H6773" t="s">
        <v>46</v>
      </c>
      <c r="I6773" t="s">
        <v>129</v>
      </c>
      <c r="J6773" t="s">
        <v>130</v>
      </c>
      <c r="K6773" t="s">
        <v>131</v>
      </c>
      <c r="L6773" t="s">
        <v>19506</v>
      </c>
      <c r="M6773" t="s">
        <v>19507</v>
      </c>
      <c r="N6773">
        <v>10.539444444000001</v>
      </c>
      <c r="O6773">
        <v>0</v>
      </c>
      <c r="P6773">
        <v>0</v>
      </c>
      <c r="Q6773">
        <v>0</v>
      </c>
      <c r="R6773">
        <v>193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2034.1127779999999</v>
      </c>
      <c r="Y6773">
        <v>0</v>
      </c>
      <c r="Z6773">
        <v>0</v>
      </c>
    </row>
    <row r="6774" spans="1:26" x14ac:dyDescent="0.25">
      <c r="A6774">
        <v>2195245</v>
      </c>
      <c r="B6774">
        <v>1</v>
      </c>
      <c r="C6774" t="s">
        <v>76</v>
      </c>
      <c r="D6774" t="s">
        <v>91</v>
      </c>
      <c r="E6774" t="s">
        <v>126</v>
      </c>
      <c r="F6774" t="s">
        <v>19508</v>
      </c>
      <c r="G6774" t="s">
        <v>640</v>
      </c>
      <c r="H6774" t="s">
        <v>46</v>
      </c>
      <c r="I6774" t="s">
        <v>129</v>
      </c>
      <c r="J6774" t="s">
        <v>130</v>
      </c>
      <c r="K6774" t="s">
        <v>131</v>
      </c>
      <c r="L6774" t="s">
        <v>19509</v>
      </c>
      <c r="M6774" t="s">
        <v>19510</v>
      </c>
      <c r="N6774">
        <v>1.5733333329999999</v>
      </c>
      <c r="O6774">
        <v>0</v>
      </c>
      <c r="P6774">
        <v>157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247.01333299999999</v>
      </c>
      <c r="W6774">
        <v>0</v>
      </c>
      <c r="X6774">
        <v>0</v>
      </c>
      <c r="Y6774">
        <v>0</v>
      </c>
      <c r="Z6774">
        <v>0</v>
      </c>
    </row>
    <row r="6775" spans="1:26" x14ac:dyDescent="0.25">
      <c r="A6775">
        <v>2195222</v>
      </c>
      <c r="B6775">
        <v>1</v>
      </c>
      <c r="C6775" t="s">
        <v>77</v>
      </c>
      <c r="D6775" t="s">
        <v>110</v>
      </c>
      <c r="E6775" t="s">
        <v>181</v>
      </c>
      <c r="F6775" t="s">
        <v>19511</v>
      </c>
      <c r="G6775" t="s">
        <v>194</v>
      </c>
      <c r="H6775" t="s">
        <v>46</v>
      </c>
      <c r="I6775" t="s">
        <v>129</v>
      </c>
      <c r="J6775" t="s">
        <v>130</v>
      </c>
      <c r="K6775" t="s">
        <v>131</v>
      </c>
      <c r="L6775" t="s">
        <v>19448</v>
      </c>
      <c r="M6775" t="s">
        <v>19512</v>
      </c>
      <c r="N6775">
        <v>1.628333333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1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1.628333</v>
      </c>
    </row>
    <row r="6776" spans="1:26" x14ac:dyDescent="0.25">
      <c r="A6776">
        <v>2195285</v>
      </c>
      <c r="B6776">
        <v>1</v>
      </c>
      <c r="C6776" t="s">
        <v>76</v>
      </c>
      <c r="D6776" t="s">
        <v>90</v>
      </c>
      <c r="E6776" t="s">
        <v>126</v>
      </c>
      <c r="F6776" t="s">
        <v>19513</v>
      </c>
      <c r="G6776" t="s">
        <v>152</v>
      </c>
      <c r="H6776" t="s">
        <v>46</v>
      </c>
      <c r="I6776" t="s">
        <v>129</v>
      </c>
      <c r="J6776" t="s">
        <v>130</v>
      </c>
      <c r="K6776" t="s">
        <v>131</v>
      </c>
      <c r="L6776" t="s">
        <v>19514</v>
      </c>
      <c r="M6776" t="s">
        <v>19515</v>
      </c>
      <c r="N6776">
        <v>5.0408333330000001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17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85.694166999999993</v>
      </c>
    </row>
    <row r="6777" spans="1:26" x14ac:dyDescent="0.25">
      <c r="A6777">
        <v>2195224</v>
      </c>
      <c r="B6777">
        <v>1</v>
      </c>
      <c r="C6777" t="s">
        <v>77</v>
      </c>
      <c r="D6777" t="s">
        <v>123</v>
      </c>
      <c r="E6777" t="s">
        <v>134</v>
      </c>
      <c r="F6777" t="s">
        <v>19516</v>
      </c>
      <c r="G6777" t="s">
        <v>418</v>
      </c>
      <c r="H6777" t="s">
        <v>47</v>
      </c>
      <c r="I6777" t="s">
        <v>129</v>
      </c>
      <c r="J6777" t="s">
        <v>130</v>
      </c>
      <c r="K6777" t="s">
        <v>251</v>
      </c>
      <c r="L6777" t="s">
        <v>19517</v>
      </c>
      <c r="M6777" t="s">
        <v>19518</v>
      </c>
      <c r="N6777">
        <v>6.3483333330000002</v>
      </c>
      <c r="O6777">
        <v>24</v>
      </c>
      <c r="P6777">
        <v>194</v>
      </c>
      <c r="Q6777">
        <v>0</v>
      </c>
      <c r="R6777">
        <v>0</v>
      </c>
      <c r="S6777">
        <v>0</v>
      </c>
      <c r="T6777">
        <v>0</v>
      </c>
      <c r="U6777">
        <v>152.36000000000001</v>
      </c>
      <c r="V6777">
        <v>1231.576667</v>
      </c>
      <c r="W6777">
        <v>0</v>
      </c>
      <c r="X6777">
        <v>0</v>
      </c>
      <c r="Y6777">
        <v>0</v>
      </c>
      <c r="Z6777">
        <v>0</v>
      </c>
    </row>
    <row r="6778" spans="1:26" x14ac:dyDescent="0.25">
      <c r="A6778">
        <v>2195241</v>
      </c>
      <c r="B6778">
        <v>1</v>
      </c>
      <c r="C6778" t="s">
        <v>76</v>
      </c>
      <c r="D6778" t="s">
        <v>82</v>
      </c>
      <c r="E6778" t="s">
        <v>813</v>
      </c>
      <c r="F6778" t="s">
        <v>4921</v>
      </c>
      <c r="G6778" t="s">
        <v>136</v>
      </c>
      <c r="H6778" t="s">
        <v>8616</v>
      </c>
      <c r="I6778" t="s">
        <v>129</v>
      </c>
      <c r="J6778" t="s">
        <v>130</v>
      </c>
      <c r="K6778" t="s">
        <v>131</v>
      </c>
      <c r="L6778" t="s">
        <v>19519</v>
      </c>
      <c r="M6778" t="s">
        <v>19520</v>
      </c>
      <c r="N6778">
        <v>0.78333333299999997</v>
      </c>
      <c r="O6778">
        <v>3</v>
      </c>
      <c r="P6778">
        <v>1876</v>
      </c>
      <c r="Q6778">
        <v>0</v>
      </c>
      <c r="R6778">
        <v>0</v>
      </c>
      <c r="S6778">
        <v>0</v>
      </c>
      <c r="T6778">
        <v>0</v>
      </c>
      <c r="U6778">
        <v>2.35</v>
      </c>
      <c r="V6778">
        <v>1469.5333330000001</v>
      </c>
      <c r="W6778">
        <v>0</v>
      </c>
      <c r="X6778">
        <v>0</v>
      </c>
      <c r="Y6778">
        <v>0</v>
      </c>
      <c r="Z6778">
        <v>0</v>
      </c>
    </row>
    <row r="6779" spans="1:26" x14ac:dyDescent="0.25">
      <c r="A6779">
        <v>2195225</v>
      </c>
      <c r="B6779">
        <v>1</v>
      </c>
      <c r="C6779" t="s">
        <v>77</v>
      </c>
      <c r="D6779" t="s">
        <v>124</v>
      </c>
      <c r="E6779" t="s">
        <v>181</v>
      </c>
      <c r="F6779" t="s">
        <v>19521</v>
      </c>
      <c r="G6779" t="s">
        <v>636</v>
      </c>
      <c r="H6779" t="s">
        <v>46</v>
      </c>
      <c r="I6779" t="s">
        <v>129</v>
      </c>
      <c r="J6779" t="s">
        <v>130</v>
      </c>
      <c r="K6779" t="s">
        <v>131</v>
      </c>
      <c r="L6779" t="s">
        <v>19522</v>
      </c>
      <c r="M6779" t="s">
        <v>19523</v>
      </c>
      <c r="N6779">
        <v>4.1580555549999998</v>
      </c>
      <c r="O6779">
        <v>0</v>
      </c>
      <c r="P6779">
        <v>1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4.1580560000000002</v>
      </c>
      <c r="W6779">
        <v>0</v>
      </c>
      <c r="X6779">
        <v>0</v>
      </c>
      <c r="Y6779">
        <v>0</v>
      </c>
      <c r="Z6779">
        <v>0</v>
      </c>
    </row>
    <row r="6780" spans="1:26" x14ac:dyDescent="0.25">
      <c r="A6780">
        <v>2195272</v>
      </c>
      <c r="B6780">
        <v>1</v>
      </c>
      <c r="C6780" t="s">
        <v>76</v>
      </c>
      <c r="D6780" t="s">
        <v>104</v>
      </c>
      <c r="E6780" t="s">
        <v>126</v>
      </c>
      <c r="F6780" t="s">
        <v>19524</v>
      </c>
      <c r="G6780" t="s">
        <v>128</v>
      </c>
      <c r="H6780" t="s">
        <v>46</v>
      </c>
      <c r="I6780" t="s">
        <v>129</v>
      </c>
      <c r="J6780" t="s">
        <v>130</v>
      </c>
      <c r="K6780" t="s">
        <v>131</v>
      </c>
      <c r="L6780" t="s">
        <v>19525</v>
      </c>
      <c r="M6780" t="s">
        <v>19526</v>
      </c>
      <c r="N6780">
        <v>4.4052777770000002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25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110.131944</v>
      </c>
    </row>
    <row r="6781" spans="1:26" x14ac:dyDescent="0.25">
      <c r="A6781">
        <v>2195228</v>
      </c>
      <c r="B6781">
        <v>1</v>
      </c>
      <c r="C6781" t="s">
        <v>76</v>
      </c>
      <c r="D6781" t="s">
        <v>88</v>
      </c>
      <c r="E6781" t="s">
        <v>126</v>
      </c>
      <c r="F6781" t="s">
        <v>19527</v>
      </c>
      <c r="G6781" t="s">
        <v>128</v>
      </c>
      <c r="H6781" t="s">
        <v>46</v>
      </c>
      <c r="I6781" t="s">
        <v>129</v>
      </c>
      <c r="J6781" t="s">
        <v>130</v>
      </c>
      <c r="K6781" t="s">
        <v>131</v>
      </c>
      <c r="L6781" t="s">
        <v>19528</v>
      </c>
      <c r="M6781" t="s">
        <v>19529</v>
      </c>
      <c r="N6781">
        <v>4.4802777770000004</v>
      </c>
      <c r="O6781">
        <v>0</v>
      </c>
      <c r="P6781">
        <v>18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80.644999999999996</v>
      </c>
      <c r="W6781">
        <v>0</v>
      </c>
      <c r="X6781">
        <v>0</v>
      </c>
      <c r="Y6781">
        <v>0</v>
      </c>
      <c r="Z6781">
        <v>0</v>
      </c>
    </row>
    <row r="6782" spans="1:26" x14ac:dyDescent="0.25">
      <c r="A6782">
        <v>2195305</v>
      </c>
      <c r="B6782">
        <v>1</v>
      </c>
      <c r="C6782" t="s">
        <v>76</v>
      </c>
      <c r="D6782" t="s">
        <v>90</v>
      </c>
      <c r="E6782" t="s">
        <v>126</v>
      </c>
      <c r="F6782" t="s">
        <v>19530</v>
      </c>
      <c r="G6782" t="s">
        <v>140</v>
      </c>
      <c r="H6782" t="s">
        <v>46</v>
      </c>
      <c r="I6782" t="s">
        <v>129</v>
      </c>
      <c r="J6782" t="s">
        <v>130</v>
      </c>
      <c r="K6782" t="s">
        <v>131</v>
      </c>
      <c r="L6782" t="s">
        <v>19531</v>
      </c>
      <c r="M6782" t="s">
        <v>19532</v>
      </c>
      <c r="N6782">
        <v>6.0638888880000001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115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697.34722199999999</v>
      </c>
    </row>
    <row r="6783" spans="1:26" x14ac:dyDescent="0.25">
      <c r="A6783">
        <v>2195235</v>
      </c>
      <c r="B6783">
        <v>1</v>
      </c>
      <c r="C6783" t="s">
        <v>76</v>
      </c>
      <c r="D6783" t="s">
        <v>93</v>
      </c>
      <c r="E6783" t="s">
        <v>126</v>
      </c>
      <c r="F6783" t="s">
        <v>19533</v>
      </c>
      <c r="G6783" t="s">
        <v>128</v>
      </c>
      <c r="H6783" t="s">
        <v>46</v>
      </c>
      <c r="I6783" t="s">
        <v>129</v>
      </c>
      <c r="J6783" t="s">
        <v>130</v>
      </c>
      <c r="K6783" t="s">
        <v>131</v>
      </c>
      <c r="L6783" t="s">
        <v>19534</v>
      </c>
      <c r="M6783" t="s">
        <v>19535</v>
      </c>
      <c r="N6783">
        <v>8.7397222219999993</v>
      </c>
      <c r="O6783">
        <v>0</v>
      </c>
      <c r="P6783">
        <v>7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61.178055999999998</v>
      </c>
      <c r="W6783">
        <v>0</v>
      </c>
      <c r="X6783">
        <v>0</v>
      </c>
      <c r="Y6783">
        <v>0</v>
      </c>
      <c r="Z6783">
        <v>0</v>
      </c>
    </row>
    <row r="6784" spans="1:26" x14ac:dyDescent="0.25">
      <c r="A6784">
        <v>2195270</v>
      </c>
      <c r="B6784">
        <v>1</v>
      </c>
      <c r="C6784" t="s">
        <v>76</v>
      </c>
      <c r="D6784" t="s">
        <v>89</v>
      </c>
      <c r="E6784" t="s">
        <v>181</v>
      </c>
      <c r="F6784" t="s">
        <v>19536</v>
      </c>
      <c r="G6784" t="s">
        <v>194</v>
      </c>
      <c r="H6784" t="s">
        <v>46</v>
      </c>
      <c r="I6784" t="s">
        <v>129</v>
      </c>
      <c r="J6784" t="s">
        <v>130</v>
      </c>
      <c r="K6784" t="s">
        <v>131</v>
      </c>
      <c r="L6784" t="s">
        <v>19537</v>
      </c>
      <c r="M6784" t="s">
        <v>19538</v>
      </c>
      <c r="N6784">
        <v>4.1344444439999997</v>
      </c>
      <c r="O6784">
        <v>0</v>
      </c>
      <c r="P6784">
        <v>0</v>
      </c>
      <c r="Q6784">
        <v>0</v>
      </c>
      <c r="R6784">
        <v>1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4.1344440000000002</v>
      </c>
      <c r="Y6784">
        <v>0</v>
      </c>
      <c r="Z6784">
        <v>0</v>
      </c>
    </row>
    <row r="6785" spans="1:26" x14ac:dyDescent="0.25">
      <c r="A6785">
        <v>2195446</v>
      </c>
      <c r="B6785">
        <v>1</v>
      </c>
      <c r="C6785" t="s">
        <v>76</v>
      </c>
      <c r="D6785" t="s">
        <v>92</v>
      </c>
      <c r="E6785" t="s">
        <v>161</v>
      </c>
      <c r="F6785" t="s">
        <v>19539</v>
      </c>
      <c r="G6785" t="s">
        <v>402</v>
      </c>
      <c r="H6785" t="s">
        <v>46</v>
      </c>
      <c r="I6785" t="s">
        <v>129</v>
      </c>
      <c r="J6785" t="s">
        <v>130</v>
      </c>
      <c r="K6785" t="s">
        <v>131</v>
      </c>
      <c r="L6785" t="s">
        <v>19540</v>
      </c>
      <c r="M6785" t="s">
        <v>19541</v>
      </c>
      <c r="N6785">
        <v>9.261111111</v>
      </c>
      <c r="O6785">
        <v>0</v>
      </c>
      <c r="P6785">
        <v>1</v>
      </c>
      <c r="Q6785">
        <v>1</v>
      </c>
      <c r="R6785">
        <v>303</v>
      </c>
      <c r="S6785">
        <v>0</v>
      </c>
      <c r="T6785">
        <v>0</v>
      </c>
      <c r="U6785">
        <v>0</v>
      </c>
      <c r="V6785">
        <v>9.2611109999999996</v>
      </c>
      <c r="W6785">
        <v>9.2611109999999996</v>
      </c>
      <c r="X6785">
        <v>2806.1166669999998</v>
      </c>
      <c r="Y6785">
        <v>0</v>
      </c>
      <c r="Z6785">
        <v>0</v>
      </c>
    </row>
    <row r="6786" spans="1:26" x14ac:dyDescent="0.25">
      <c r="A6786">
        <v>2195234</v>
      </c>
      <c r="B6786">
        <v>1</v>
      </c>
      <c r="C6786" t="s">
        <v>77</v>
      </c>
      <c r="D6786" t="s">
        <v>116</v>
      </c>
      <c r="E6786" t="s">
        <v>181</v>
      </c>
      <c r="F6786" t="s">
        <v>19542</v>
      </c>
      <c r="G6786" t="s">
        <v>194</v>
      </c>
      <c r="H6786" t="s">
        <v>46</v>
      </c>
      <c r="I6786" t="s">
        <v>129</v>
      </c>
      <c r="J6786" t="s">
        <v>130</v>
      </c>
      <c r="K6786" t="s">
        <v>131</v>
      </c>
      <c r="L6786" t="s">
        <v>19543</v>
      </c>
      <c r="M6786" t="s">
        <v>19544</v>
      </c>
      <c r="N6786">
        <v>0.94444444400000005</v>
      </c>
      <c r="O6786">
        <v>0</v>
      </c>
      <c r="P6786">
        <v>3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2.8333330000000001</v>
      </c>
      <c r="W6786">
        <v>0</v>
      </c>
      <c r="X6786">
        <v>0</v>
      </c>
      <c r="Y6786">
        <v>0</v>
      </c>
      <c r="Z6786">
        <v>0</v>
      </c>
    </row>
    <row r="6787" spans="1:26" x14ac:dyDescent="0.25">
      <c r="A6787">
        <v>2195291</v>
      </c>
      <c r="B6787">
        <v>1</v>
      </c>
      <c r="C6787" t="s">
        <v>76</v>
      </c>
      <c r="D6787" t="s">
        <v>100</v>
      </c>
      <c r="E6787" t="s">
        <v>181</v>
      </c>
      <c r="F6787" t="s">
        <v>19545</v>
      </c>
      <c r="G6787" t="s">
        <v>183</v>
      </c>
      <c r="H6787" t="s">
        <v>46</v>
      </c>
      <c r="I6787" t="s">
        <v>129</v>
      </c>
      <c r="J6787" t="s">
        <v>130</v>
      </c>
      <c r="K6787" t="s">
        <v>131</v>
      </c>
      <c r="L6787" t="s">
        <v>19546</v>
      </c>
      <c r="M6787" t="s">
        <v>19547</v>
      </c>
      <c r="N6787">
        <v>4.5363888880000003</v>
      </c>
      <c r="O6787">
        <v>0</v>
      </c>
      <c r="P6787">
        <v>5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22.681944000000001</v>
      </c>
      <c r="W6787">
        <v>0</v>
      </c>
      <c r="X6787">
        <v>0</v>
      </c>
      <c r="Y6787">
        <v>0</v>
      </c>
      <c r="Z6787">
        <v>0</v>
      </c>
    </row>
    <row r="6788" spans="1:26" x14ac:dyDescent="0.25">
      <c r="A6788">
        <v>2195254</v>
      </c>
      <c r="B6788">
        <v>1</v>
      </c>
      <c r="C6788" t="s">
        <v>76</v>
      </c>
      <c r="D6788" t="s">
        <v>102</v>
      </c>
      <c r="E6788" t="s">
        <v>126</v>
      </c>
      <c r="F6788" t="s">
        <v>19548</v>
      </c>
      <c r="G6788" t="s">
        <v>128</v>
      </c>
      <c r="H6788" t="s">
        <v>46</v>
      </c>
      <c r="I6788" t="s">
        <v>129</v>
      </c>
      <c r="J6788" t="s">
        <v>130</v>
      </c>
      <c r="K6788" t="s">
        <v>131</v>
      </c>
      <c r="L6788" t="s">
        <v>19549</v>
      </c>
      <c r="M6788" t="s">
        <v>19550</v>
      </c>
      <c r="N6788">
        <v>1.7963888880000001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4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7.1855560000000001</v>
      </c>
    </row>
    <row r="6789" spans="1:26" x14ac:dyDescent="0.25">
      <c r="A6789">
        <v>2195239</v>
      </c>
      <c r="B6789">
        <v>1</v>
      </c>
      <c r="C6789" t="s">
        <v>76</v>
      </c>
      <c r="D6789" t="s">
        <v>91</v>
      </c>
      <c r="E6789" t="s">
        <v>143</v>
      </c>
      <c r="F6789" t="s">
        <v>19551</v>
      </c>
      <c r="G6789" t="s">
        <v>418</v>
      </c>
      <c r="H6789" t="s">
        <v>47</v>
      </c>
      <c r="I6789" t="s">
        <v>129</v>
      </c>
      <c r="J6789" t="s">
        <v>130</v>
      </c>
      <c r="K6789" t="s">
        <v>251</v>
      </c>
      <c r="L6789" t="s">
        <v>19552</v>
      </c>
      <c r="M6789" t="s">
        <v>19553</v>
      </c>
      <c r="N6789">
        <v>3.2027694439999999</v>
      </c>
      <c r="O6789">
        <v>0</v>
      </c>
      <c r="P6789">
        <v>121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387.53510299999999</v>
      </c>
      <c r="W6789">
        <v>0</v>
      </c>
      <c r="X6789">
        <v>0</v>
      </c>
      <c r="Y6789">
        <v>0</v>
      </c>
      <c r="Z6789">
        <v>0</v>
      </c>
    </row>
    <row r="6790" spans="1:26" x14ac:dyDescent="0.25">
      <c r="A6790">
        <v>2195288</v>
      </c>
      <c r="B6790">
        <v>1</v>
      </c>
      <c r="C6790" t="s">
        <v>76</v>
      </c>
      <c r="D6790" t="s">
        <v>100</v>
      </c>
      <c r="E6790" t="s">
        <v>126</v>
      </c>
      <c r="F6790" t="s">
        <v>19554</v>
      </c>
      <c r="G6790" t="s">
        <v>128</v>
      </c>
      <c r="H6790" t="s">
        <v>46</v>
      </c>
      <c r="I6790" t="s">
        <v>129</v>
      </c>
      <c r="J6790" t="s">
        <v>130</v>
      </c>
      <c r="K6790" t="s">
        <v>131</v>
      </c>
      <c r="L6790" t="s">
        <v>19555</v>
      </c>
      <c r="M6790" t="s">
        <v>19556</v>
      </c>
      <c r="N6790">
        <v>2.6469444439999998</v>
      </c>
      <c r="O6790">
        <v>0</v>
      </c>
      <c r="P6790">
        <v>50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132.34722199999999</v>
      </c>
      <c r="W6790">
        <v>0</v>
      </c>
      <c r="X6790">
        <v>0</v>
      </c>
      <c r="Y6790">
        <v>0</v>
      </c>
      <c r="Z6790">
        <v>0</v>
      </c>
    </row>
    <row r="6791" spans="1:26" x14ac:dyDescent="0.25">
      <c r="A6791">
        <v>2195314</v>
      </c>
      <c r="B6791">
        <v>1</v>
      </c>
      <c r="C6791" t="s">
        <v>76</v>
      </c>
      <c r="D6791" t="s">
        <v>80</v>
      </c>
      <c r="E6791" t="s">
        <v>181</v>
      </c>
      <c r="F6791" t="s">
        <v>19557</v>
      </c>
      <c r="G6791" t="s">
        <v>194</v>
      </c>
      <c r="H6791" t="s">
        <v>46</v>
      </c>
      <c r="I6791" t="s">
        <v>129</v>
      </c>
      <c r="J6791" t="s">
        <v>130</v>
      </c>
      <c r="K6791" t="s">
        <v>131</v>
      </c>
      <c r="L6791" t="s">
        <v>19558</v>
      </c>
      <c r="M6791" t="s">
        <v>19559</v>
      </c>
      <c r="N6791">
        <v>2.8969444439999998</v>
      </c>
      <c r="O6791">
        <v>0</v>
      </c>
      <c r="P6791">
        <v>1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2.896944</v>
      </c>
      <c r="W6791">
        <v>0</v>
      </c>
      <c r="X6791">
        <v>0</v>
      </c>
      <c r="Y6791">
        <v>0</v>
      </c>
      <c r="Z6791">
        <v>0</v>
      </c>
    </row>
    <row r="6792" spans="1:26" x14ac:dyDescent="0.25">
      <c r="A6792">
        <v>2195249</v>
      </c>
      <c r="B6792">
        <v>1</v>
      </c>
      <c r="C6792" t="s">
        <v>76</v>
      </c>
      <c r="D6792" t="s">
        <v>95</v>
      </c>
      <c r="E6792" t="s">
        <v>126</v>
      </c>
      <c r="F6792" t="s">
        <v>19560</v>
      </c>
      <c r="G6792" t="s">
        <v>140</v>
      </c>
      <c r="H6792" t="s">
        <v>46</v>
      </c>
      <c r="I6792" t="s">
        <v>129</v>
      </c>
      <c r="J6792" t="s">
        <v>130</v>
      </c>
      <c r="K6792" t="s">
        <v>131</v>
      </c>
      <c r="L6792" t="s">
        <v>19561</v>
      </c>
      <c r="M6792" t="s">
        <v>19562</v>
      </c>
      <c r="N6792">
        <v>12.326666665999999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39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480.74</v>
      </c>
    </row>
    <row r="6793" spans="1:26" x14ac:dyDescent="0.25">
      <c r="A6793">
        <v>2195256</v>
      </c>
      <c r="B6793">
        <v>1</v>
      </c>
      <c r="C6793" t="s">
        <v>76</v>
      </c>
      <c r="D6793" t="s">
        <v>96</v>
      </c>
      <c r="E6793" t="s">
        <v>126</v>
      </c>
      <c r="F6793" t="s">
        <v>6868</v>
      </c>
      <c r="G6793" t="s">
        <v>128</v>
      </c>
      <c r="H6793" t="s">
        <v>46</v>
      </c>
      <c r="I6793" t="s">
        <v>129</v>
      </c>
      <c r="J6793" t="s">
        <v>130</v>
      </c>
      <c r="K6793" t="s">
        <v>131</v>
      </c>
      <c r="L6793" t="s">
        <v>19563</v>
      </c>
      <c r="M6793" t="s">
        <v>19564</v>
      </c>
      <c r="N6793">
        <v>2.608333333</v>
      </c>
      <c r="O6793">
        <v>0</v>
      </c>
      <c r="P6793">
        <v>98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255.61666700000001</v>
      </c>
      <c r="W6793">
        <v>0</v>
      </c>
      <c r="X6793">
        <v>0</v>
      </c>
      <c r="Y6793">
        <v>0</v>
      </c>
      <c r="Z6793">
        <v>0</v>
      </c>
    </row>
    <row r="6794" spans="1:26" x14ac:dyDescent="0.25">
      <c r="A6794">
        <v>2195251</v>
      </c>
      <c r="B6794">
        <v>1</v>
      </c>
      <c r="C6794" t="s">
        <v>77</v>
      </c>
      <c r="D6794" t="s">
        <v>109</v>
      </c>
      <c r="E6794" t="s">
        <v>181</v>
      </c>
      <c r="F6794" t="s">
        <v>19565</v>
      </c>
      <c r="G6794" t="s">
        <v>194</v>
      </c>
      <c r="H6794" t="s">
        <v>46</v>
      </c>
      <c r="I6794" t="s">
        <v>129</v>
      </c>
      <c r="J6794" t="s">
        <v>130</v>
      </c>
      <c r="K6794" t="s">
        <v>131</v>
      </c>
      <c r="L6794" t="s">
        <v>19566</v>
      </c>
      <c r="M6794" t="s">
        <v>19567</v>
      </c>
      <c r="N6794">
        <v>4.8261111110000003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1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4.826111</v>
      </c>
    </row>
    <row r="6795" spans="1:26" x14ac:dyDescent="0.25">
      <c r="A6795">
        <v>2195258</v>
      </c>
      <c r="B6795">
        <v>1</v>
      </c>
      <c r="C6795" t="s">
        <v>76</v>
      </c>
      <c r="D6795" t="s">
        <v>86</v>
      </c>
      <c r="E6795" t="s">
        <v>181</v>
      </c>
      <c r="F6795" t="s">
        <v>19568</v>
      </c>
      <c r="G6795" t="s">
        <v>194</v>
      </c>
      <c r="H6795" t="s">
        <v>46</v>
      </c>
      <c r="I6795" t="s">
        <v>129</v>
      </c>
      <c r="J6795" t="s">
        <v>130</v>
      </c>
      <c r="K6795" t="s">
        <v>131</v>
      </c>
      <c r="L6795" t="s">
        <v>19569</v>
      </c>
      <c r="M6795" t="s">
        <v>19570</v>
      </c>
      <c r="N6795">
        <v>1.1411111110000001</v>
      </c>
      <c r="O6795">
        <v>0</v>
      </c>
      <c r="P6795">
        <v>1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1.141111</v>
      </c>
      <c r="W6795">
        <v>0</v>
      </c>
      <c r="X6795">
        <v>0</v>
      </c>
      <c r="Y6795">
        <v>0</v>
      </c>
      <c r="Z6795">
        <v>0</v>
      </c>
    </row>
    <row r="6796" spans="1:26" x14ac:dyDescent="0.25">
      <c r="A6796">
        <v>2195250</v>
      </c>
      <c r="B6796">
        <v>1</v>
      </c>
      <c r="C6796" t="s">
        <v>77</v>
      </c>
      <c r="D6796" t="s">
        <v>115</v>
      </c>
      <c r="E6796" t="s">
        <v>186</v>
      </c>
      <c r="F6796" t="s">
        <v>19571</v>
      </c>
      <c r="G6796" t="s">
        <v>136</v>
      </c>
      <c r="H6796" t="s">
        <v>47</v>
      </c>
      <c r="I6796" t="s">
        <v>129</v>
      </c>
      <c r="J6796" t="s">
        <v>130</v>
      </c>
      <c r="K6796" t="s">
        <v>131</v>
      </c>
      <c r="L6796" t="s">
        <v>19572</v>
      </c>
      <c r="M6796" t="s">
        <v>19573</v>
      </c>
      <c r="N6796">
        <v>0.38777777699999999</v>
      </c>
      <c r="O6796">
        <v>0</v>
      </c>
      <c r="P6796">
        <v>0</v>
      </c>
      <c r="Q6796">
        <v>27</v>
      </c>
      <c r="R6796">
        <v>118</v>
      </c>
      <c r="S6796">
        <v>42</v>
      </c>
      <c r="T6796">
        <v>537</v>
      </c>
      <c r="U6796">
        <v>0</v>
      </c>
      <c r="V6796">
        <v>0</v>
      </c>
      <c r="W6796">
        <v>10.47</v>
      </c>
      <c r="X6796">
        <v>45.757778000000002</v>
      </c>
      <c r="Y6796">
        <v>16.286667000000001</v>
      </c>
      <c r="Z6796">
        <v>208.23666600000001</v>
      </c>
    </row>
    <row r="6797" spans="1:26" x14ac:dyDescent="0.25">
      <c r="A6797">
        <v>2195299</v>
      </c>
      <c r="B6797">
        <v>1</v>
      </c>
      <c r="C6797" t="s">
        <v>76</v>
      </c>
      <c r="D6797" t="s">
        <v>89</v>
      </c>
      <c r="E6797" t="s">
        <v>126</v>
      </c>
      <c r="F6797" t="s">
        <v>19574</v>
      </c>
      <c r="G6797" t="s">
        <v>128</v>
      </c>
      <c r="H6797" t="s">
        <v>46</v>
      </c>
      <c r="I6797" t="s">
        <v>129</v>
      </c>
      <c r="J6797" t="s">
        <v>130</v>
      </c>
      <c r="K6797" t="s">
        <v>131</v>
      </c>
      <c r="L6797" t="s">
        <v>19575</v>
      </c>
      <c r="M6797" t="s">
        <v>19576</v>
      </c>
      <c r="N6797">
        <v>2.6758333329999999</v>
      </c>
      <c r="O6797">
        <v>0</v>
      </c>
      <c r="P6797">
        <v>12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32.11</v>
      </c>
      <c r="W6797">
        <v>0</v>
      </c>
      <c r="X6797">
        <v>0</v>
      </c>
      <c r="Y6797">
        <v>0</v>
      </c>
      <c r="Z6797">
        <v>0</v>
      </c>
    </row>
    <row r="6798" spans="1:26" x14ac:dyDescent="0.25">
      <c r="A6798">
        <v>2195310</v>
      </c>
      <c r="B6798">
        <v>1</v>
      </c>
      <c r="C6798" t="s">
        <v>76</v>
      </c>
      <c r="D6798" t="s">
        <v>90</v>
      </c>
      <c r="E6798" t="s">
        <v>181</v>
      </c>
      <c r="F6798" t="s">
        <v>19577</v>
      </c>
      <c r="G6798" t="s">
        <v>194</v>
      </c>
      <c r="H6798" t="s">
        <v>46</v>
      </c>
      <c r="I6798" t="s">
        <v>129</v>
      </c>
      <c r="J6798" t="s">
        <v>130</v>
      </c>
      <c r="K6798" t="s">
        <v>131</v>
      </c>
      <c r="L6798" t="s">
        <v>19578</v>
      </c>
      <c r="M6798" t="s">
        <v>19579</v>
      </c>
      <c r="N6798">
        <v>2.682222222</v>
      </c>
      <c r="O6798">
        <v>0</v>
      </c>
      <c r="P6798">
        <v>1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2.6822219999999999</v>
      </c>
      <c r="W6798">
        <v>0</v>
      </c>
      <c r="X6798">
        <v>0</v>
      </c>
      <c r="Y6798">
        <v>0</v>
      </c>
      <c r="Z6798">
        <v>0</v>
      </c>
    </row>
    <row r="6799" spans="1:26" x14ac:dyDescent="0.25">
      <c r="A6799">
        <v>2195300</v>
      </c>
      <c r="B6799">
        <v>1</v>
      </c>
      <c r="C6799" t="s">
        <v>76</v>
      </c>
      <c r="D6799" t="s">
        <v>94</v>
      </c>
      <c r="E6799" t="s">
        <v>126</v>
      </c>
      <c r="F6799" t="s">
        <v>19580</v>
      </c>
      <c r="G6799" t="s">
        <v>6674</v>
      </c>
      <c r="H6799" t="s">
        <v>46</v>
      </c>
      <c r="I6799" t="s">
        <v>129</v>
      </c>
      <c r="J6799" t="s">
        <v>130</v>
      </c>
      <c r="K6799" t="s">
        <v>131</v>
      </c>
      <c r="L6799" t="s">
        <v>19581</v>
      </c>
      <c r="M6799" t="s">
        <v>19582</v>
      </c>
      <c r="N6799">
        <v>3.372777777</v>
      </c>
      <c r="O6799">
        <v>0</v>
      </c>
      <c r="P6799">
        <v>1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3.3727779999999998</v>
      </c>
      <c r="W6799">
        <v>0</v>
      </c>
      <c r="X6799">
        <v>0</v>
      </c>
      <c r="Y6799">
        <v>0</v>
      </c>
      <c r="Z6799">
        <v>0</v>
      </c>
    </row>
    <row r="6800" spans="1:26" x14ac:dyDescent="0.25">
      <c r="A6800">
        <v>2195259</v>
      </c>
      <c r="B6800">
        <v>1</v>
      </c>
      <c r="C6800" t="s">
        <v>76</v>
      </c>
      <c r="D6800" t="s">
        <v>96</v>
      </c>
      <c r="E6800" t="s">
        <v>181</v>
      </c>
      <c r="F6800" t="s">
        <v>19583</v>
      </c>
      <c r="G6800" t="s">
        <v>194</v>
      </c>
      <c r="H6800" t="s">
        <v>46</v>
      </c>
      <c r="I6800" t="s">
        <v>129</v>
      </c>
      <c r="J6800" t="s">
        <v>130</v>
      </c>
      <c r="K6800" t="s">
        <v>131</v>
      </c>
      <c r="L6800" t="s">
        <v>19584</v>
      </c>
      <c r="M6800" t="s">
        <v>19585</v>
      </c>
      <c r="N6800">
        <v>4.9483333329999999</v>
      </c>
      <c r="O6800">
        <v>0</v>
      </c>
      <c r="P6800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4.9483329999999999</v>
      </c>
      <c r="W6800">
        <v>0</v>
      </c>
      <c r="X6800">
        <v>0</v>
      </c>
      <c r="Y6800">
        <v>0</v>
      </c>
      <c r="Z6800">
        <v>0</v>
      </c>
    </row>
    <row r="6801" spans="1:26" x14ac:dyDescent="0.25">
      <c r="A6801">
        <v>2195261</v>
      </c>
      <c r="B6801">
        <v>1</v>
      </c>
      <c r="C6801" t="s">
        <v>77</v>
      </c>
      <c r="D6801" t="s">
        <v>116</v>
      </c>
      <c r="E6801" t="s">
        <v>126</v>
      </c>
      <c r="F6801" t="s">
        <v>19586</v>
      </c>
      <c r="G6801" t="s">
        <v>140</v>
      </c>
      <c r="H6801" t="s">
        <v>46</v>
      </c>
      <c r="I6801" t="s">
        <v>129</v>
      </c>
      <c r="J6801" t="s">
        <v>130</v>
      </c>
      <c r="K6801" t="s">
        <v>131</v>
      </c>
      <c r="L6801" t="s">
        <v>19587</v>
      </c>
      <c r="M6801" t="s">
        <v>19588</v>
      </c>
      <c r="N6801">
        <v>2.8325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56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158.62</v>
      </c>
    </row>
    <row r="6802" spans="1:26" x14ac:dyDescent="0.25">
      <c r="A6802">
        <v>2195263</v>
      </c>
      <c r="B6802">
        <v>1</v>
      </c>
      <c r="C6802" t="s">
        <v>76</v>
      </c>
      <c r="D6802" t="s">
        <v>92</v>
      </c>
      <c r="E6802" t="s">
        <v>126</v>
      </c>
      <c r="F6802" t="s">
        <v>1477</v>
      </c>
      <c r="G6802" t="s">
        <v>140</v>
      </c>
      <c r="H6802" t="s">
        <v>46</v>
      </c>
      <c r="I6802" t="s">
        <v>129</v>
      </c>
      <c r="J6802" t="s">
        <v>130</v>
      </c>
      <c r="K6802" t="s">
        <v>131</v>
      </c>
      <c r="L6802" t="s">
        <v>19589</v>
      </c>
      <c r="M6802" t="s">
        <v>19590</v>
      </c>
      <c r="N6802">
        <v>3.161944444</v>
      </c>
      <c r="O6802">
        <v>0</v>
      </c>
      <c r="P6802">
        <v>0</v>
      </c>
      <c r="Q6802">
        <v>0</v>
      </c>
      <c r="R6802">
        <v>155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490.10138899999998</v>
      </c>
      <c r="Y6802">
        <v>0</v>
      </c>
      <c r="Z6802">
        <v>0</v>
      </c>
    </row>
    <row r="6803" spans="1:26" x14ac:dyDescent="0.25">
      <c r="A6803">
        <v>2195260</v>
      </c>
      <c r="B6803">
        <v>1</v>
      </c>
      <c r="C6803" t="s">
        <v>76</v>
      </c>
      <c r="D6803" t="s">
        <v>78</v>
      </c>
      <c r="E6803" t="s">
        <v>143</v>
      </c>
      <c r="F6803" t="s">
        <v>19591</v>
      </c>
      <c r="G6803" t="s">
        <v>136</v>
      </c>
      <c r="H6803" t="s">
        <v>47</v>
      </c>
      <c r="I6803" t="s">
        <v>129</v>
      </c>
      <c r="J6803" t="s">
        <v>130</v>
      </c>
      <c r="K6803" t="s">
        <v>131</v>
      </c>
      <c r="L6803" t="s">
        <v>19592</v>
      </c>
      <c r="M6803" t="s">
        <v>19593</v>
      </c>
      <c r="N6803">
        <v>0.26944444400000001</v>
      </c>
      <c r="O6803">
        <v>5</v>
      </c>
      <c r="P6803">
        <v>3327</v>
      </c>
      <c r="Q6803">
        <v>0</v>
      </c>
      <c r="R6803">
        <v>0</v>
      </c>
      <c r="S6803">
        <v>0</v>
      </c>
      <c r="T6803">
        <v>0</v>
      </c>
      <c r="U6803">
        <v>1.3472219999999999</v>
      </c>
      <c r="V6803">
        <v>896.44166499999994</v>
      </c>
      <c r="W6803">
        <v>0</v>
      </c>
      <c r="X6803">
        <v>0</v>
      </c>
      <c r="Y6803">
        <v>0</v>
      </c>
      <c r="Z6803">
        <v>0</v>
      </c>
    </row>
    <row r="6804" spans="1:26" x14ac:dyDescent="0.25">
      <c r="A6804">
        <v>2195265</v>
      </c>
      <c r="B6804">
        <v>1</v>
      </c>
      <c r="C6804" t="s">
        <v>77</v>
      </c>
      <c r="D6804" t="s">
        <v>108</v>
      </c>
      <c r="E6804" t="s">
        <v>186</v>
      </c>
      <c r="F6804" t="s">
        <v>19594</v>
      </c>
      <c r="G6804" t="s">
        <v>201</v>
      </c>
      <c r="H6804" t="s">
        <v>47</v>
      </c>
      <c r="I6804" t="s">
        <v>283</v>
      </c>
      <c r="J6804" t="s">
        <v>130</v>
      </c>
      <c r="K6804" t="s">
        <v>131</v>
      </c>
      <c r="L6804" t="s">
        <v>19595</v>
      </c>
      <c r="M6804" t="s">
        <v>19596</v>
      </c>
      <c r="N6804">
        <v>2.7777777E-2</v>
      </c>
      <c r="O6804">
        <v>0</v>
      </c>
      <c r="P6804">
        <v>14</v>
      </c>
      <c r="Q6804">
        <v>155</v>
      </c>
      <c r="R6804">
        <v>11373</v>
      </c>
      <c r="S6804">
        <v>215</v>
      </c>
      <c r="T6804">
        <v>11673</v>
      </c>
      <c r="U6804">
        <v>0</v>
      </c>
      <c r="V6804">
        <v>0.38888899999999998</v>
      </c>
      <c r="W6804">
        <v>4.305555</v>
      </c>
      <c r="X6804">
        <v>315.91665799999998</v>
      </c>
      <c r="Y6804">
        <v>5.9722220000000004</v>
      </c>
      <c r="Z6804">
        <v>324.24999100000002</v>
      </c>
    </row>
    <row r="6805" spans="1:26" x14ac:dyDescent="0.25">
      <c r="A6805">
        <v>2195363</v>
      </c>
      <c r="B6805">
        <v>1</v>
      </c>
      <c r="C6805" t="s">
        <v>77</v>
      </c>
      <c r="D6805" t="s">
        <v>108</v>
      </c>
      <c r="E6805" t="s">
        <v>181</v>
      </c>
      <c r="F6805" t="s">
        <v>19597</v>
      </c>
      <c r="G6805" t="s">
        <v>194</v>
      </c>
      <c r="H6805" t="s">
        <v>46</v>
      </c>
      <c r="I6805" t="s">
        <v>129</v>
      </c>
      <c r="J6805" t="s">
        <v>130</v>
      </c>
      <c r="K6805" t="s">
        <v>131</v>
      </c>
      <c r="L6805" t="s">
        <v>19598</v>
      </c>
      <c r="M6805" t="s">
        <v>19599</v>
      </c>
      <c r="N6805">
        <v>3.7291666659999998</v>
      </c>
      <c r="O6805">
        <v>0</v>
      </c>
      <c r="P6805">
        <v>0</v>
      </c>
      <c r="Q6805">
        <v>1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3.7291669999999999</v>
      </c>
      <c r="X6805">
        <v>0</v>
      </c>
      <c r="Y6805">
        <v>0</v>
      </c>
      <c r="Z6805">
        <v>0</v>
      </c>
    </row>
    <row r="6806" spans="1:26" x14ac:dyDescent="0.25">
      <c r="A6806">
        <v>2195268</v>
      </c>
      <c r="B6806">
        <v>1</v>
      </c>
      <c r="C6806" t="s">
        <v>77</v>
      </c>
      <c r="D6806" t="s">
        <v>108</v>
      </c>
      <c r="E6806" t="s">
        <v>813</v>
      </c>
      <c r="F6806" t="s">
        <v>10865</v>
      </c>
      <c r="G6806" t="s">
        <v>136</v>
      </c>
      <c r="H6806" t="s">
        <v>47</v>
      </c>
      <c r="I6806" t="s">
        <v>283</v>
      </c>
      <c r="J6806" t="s">
        <v>130</v>
      </c>
      <c r="K6806" t="s">
        <v>131</v>
      </c>
      <c r="L6806" t="s">
        <v>19600</v>
      </c>
      <c r="M6806" t="s">
        <v>19601</v>
      </c>
      <c r="N6806">
        <v>2.7871111E-2</v>
      </c>
      <c r="O6806">
        <v>0</v>
      </c>
      <c r="P6806">
        <v>14</v>
      </c>
      <c r="Q6806">
        <v>155</v>
      </c>
      <c r="R6806">
        <v>11373</v>
      </c>
      <c r="S6806">
        <v>215</v>
      </c>
      <c r="T6806">
        <v>11673</v>
      </c>
      <c r="U6806">
        <v>0</v>
      </c>
      <c r="V6806">
        <v>0.39019599999999999</v>
      </c>
      <c r="W6806">
        <v>4.3200219999999998</v>
      </c>
      <c r="X6806">
        <v>316.97814499999998</v>
      </c>
      <c r="Y6806">
        <v>5.9922890000000004</v>
      </c>
      <c r="Z6806">
        <v>325.33947899999998</v>
      </c>
    </row>
    <row r="6807" spans="1:26" x14ac:dyDescent="0.25">
      <c r="A6807">
        <v>2195274</v>
      </c>
      <c r="B6807">
        <v>1</v>
      </c>
      <c r="C6807" t="s">
        <v>76</v>
      </c>
      <c r="D6807" t="s">
        <v>93</v>
      </c>
      <c r="E6807" t="s">
        <v>181</v>
      </c>
      <c r="F6807" t="s">
        <v>19602</v>
      </c>
      <c r="G6807" t="s">
        <v>194</v>
      </c>
      <c r="H6807" t="s">
        <v>46</v>
      </c>
      <c r="I6807" t="s">
        <v>129</v>
      </c>
      <c r="J6807" t="s">
        <v>130</v>
      </c>
      <c r="K6807" t="s">
        <v>131</v>
      </c>
      <c r="L6807" t="s">
        <v>19603</v>
      </c>
      <c r="M6807" t="s">
        <v>19604</v>
      </c>
      <c r="N6807">
        <v>2.7252777770000001</v>
      </c>
      <c r="O6807">
        <v>0</v>
      </c>
      <c r="P6807">
        <v>1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2.7252779999999999</v>
      </c>
      <c r="W6807">
        <v>0</v>
      </c>
      <c r="X6807">
        <v>0</v>
      </c>
      <c r="Y6807">
        <v>0</v>
      </c>
      <c r="Z6807">
        <v>0</v>
      </c>
    </row>
    <row r="6808" spans="1:26" x14ac:dyDescent="0.25">
      <c r="A6808">
        <v>2195376</v>
      </c>
      <c r="B6808">
        <v>1</v>
      </c>
      <c r="C6808" t="s">
        <v>76</v>
      </c>
      <c r="D6808" t="s">
        <v>97</v>
      </c>
      <c r="E6808" t="s">
        <v>126</v>
      </c>
      <c r="F6808" t="s">
        <v>18919</v>
      </c>
      <c r="G6808" t="s">
        <v>140</v>
      </c>
      <c r="H6808" t="s">
        <v>46</v>
      </c>
      <c r="I6808" t="s">
        <v>129</v>
      </c>
      <c r="J6808" t="s">
        <v>130</v>
      </c>
      <c r="K6808" t="s">
        <v>131</v>
      </c>
      <c r="L6808" t="s">
        <v>19605</v>
      </c>
      <c r="M6808" t="s">
        <v>19606</v>
      </c>
      <c r="N6808">
        <v>4.74</v>
      </c>
      <c r="O6808">
        <v>0</v>
      </c>
      <c r="P6808">
        <v>66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312.83999999999997</v>
      </c>
      <c r="W6808">
        <v>0</v>
      </c>
      <c r="X6808">
        <v>0</v>
      </c>
      <c r="Y6808">
        <v>0</v>
      </c>
      <c r="Z6808">
        <v>0</v>
      </c>
    </row>
    <row r="6809" spans="1:26" x14ac:dyDescent="0.25">
      <c r="A6809">
        <v>2195287</v>
      </c>
      <c r="B6809">
        <v>1</v>
      </c>
      <c r="C6809" t="s">
        <v>77</v>
      </c>
      <c r="D6809" t="s">
        <v>116</v>
      </c>
      <c r="E6809" t="s">
        <v>126</v>
      </c>
      <c r="F6809" t="s">
        <v>12077</v>
      </c>
      <c r="G6809" t="s">
        <v>128</v>
      </c>
      <c r="H6809" t="s">
        <v>46</v>
      </c>
      <c r="I6809" t="s">
        <v>129</v>
      </c>
      <c r="J6809" t="s">
        <v>130</v>
      </c>
      <c r="K6809" t="s">
        <v>131</v>
      </c>
      <c r="L6809" t="s">
        <v>19607</v>
      </c>
      <c r="M6809" t="s">
        <v>19608</v>
      </c>
      <c r="N6809">
        <v>4.2347222220000003</v>
      </c>
      <c r="O6809">
        <v>0</v>
      </c>
      <c r="P6809">
        <v>42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177.85833299999999</v>
      </c>
      <c r="W6809">
        <v>0</v>
      </c>
      <c r="X6809">
        <v>0</v>
      </c>
      <c r="Y6809">
        <v>0</v>
      </c>
      <c r="Z6809">
        <v>0</v>
      </c>
    </row>
    <row r="6810" spans="1:26" x14ac:dyDescent="0.25">
      <c r="A6810">
        <v>2195286</v>
      </c>
      <c r="B6810">
        <v>1</v>
      </c>
      <c r="C6810" t="s">
        <v>77</v>
      </c>
      <c r="D6810" t="s">
        <v>124</v>
      </c>
      <c r="E6810" t="s">
        <v>126</v>
      </c>
      <c r="F6810" t="s">
        <v>19609</v>
      </c>
      <c r="G6810" t="s">
        <v>140</v>
      </c>
      <c r="H6810" t="s">
        <v>46</v>
      </c>
      <c r="I6810" t="s">
        <v>129</v>
      </c>
      <c r="J6810" t="s">
        <v>130</v>
      </c>
      <c r="K6810" t="s">
        <v>131</v>
      </c>
      <c r="L6810" t="s">
        <v>19610</v>
      </c>
      <c r="M6810" t="s">
        <v>19611</v>
      </c>
      <c r="N6810">
        <v>4.0933333330000004</v>
      </c>
      <c r="O6810">
        <v>0</v>
      </c>
      <c r="P6810">
        <v>69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282.44</v>
      </c>
      <c r="W6810">
        <v>0</v>
      </c>
      <c r="X6810">
        <v>0</v>
      </c>
      <c r="Y6810">
        <v>0</v>
      </c>
      <c r="Z6810">
        <v>0</v>
      </c>
    </row>
    <row r="6811" spans="1:26" x14ac:dyDescent="0.25">
      <c r="A6811">
        <v>2195277</v>
      </c>
      <c r="B6811">
        <v>1</v>
      </c>
      <c r="C6811" t="s">
        <v>76</v>
      </c>
      <c r="D6811" t="s">
        <v>93</v>
      </c>
      <c r="E6811" t="s">
        <v>181</v>
      </c>
      <c r="F6811" t="s">
        <v>19612</v>
      </c>
      <c r="G6811" t="s">
        <v>194</v>
      </c>
      <c r="H6811" t="s">
        <v>46</v>
      </c>
      <c r="I6811" t="s">
        <v>129</v>
      </c>
      <c r="J6811" t="s">
        <v>130</v>
      </c>
      <c r="K6811" t="s">
        <v>131</v>
      </c>
      <c r="L6811" t="s">
        <v>19613</v>
      </c>
      <c r="M6811" t="s">
        <v>19614</v>
      </c>
      <c r="N6811">
        <v>9.7249999999999996</v>
      </c>
      <c r="O6811">
        <v>0</v>
      </c>
      <c r="P6811">
        <v>1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9.7249999999999996</v>
      </c>
      <c r="W6811">
        <v>0</v>
      </c>
      <c r="X6811">
        <v>0</v>
      </c>
      <c r="Y6811">
        <v>0</v>
      </c>
      <c r="Z6811">
        <v>0</v>
      </c>
    </row>
    <row r="6812" spans="1:26" x14ac:dyDescent="0.25">
      <c r="A6812">
        <v>2195276</v>
      </c>
      <c r="B6812">
        <v>1</v>
      </c>
      <c r="C6812" t="s">
        <v>76</v>
      </c>
      <c r="D6812" t="s">
        <v>93</v>
      </c>
      <c r="E6812" t="s">
        <v>143</v>
      </c>
      <c r="F6812" t="s">
        <v>4362</v>
      </c>
      <c r="G6812" t="s">
        <v>136</v>
      </c>
      <c r="H6812" t="s">
        <v>47</v>
      </c>
      <c r="I6812" t="s">
        <v>129</v>
      </c>
      <c r="J6812" t="s">
        <v>130</v>
      </c>
      <c r="K6812" t="s">
        <v>131</v>
      </c>
      <c r="L6812" t="s">
        <v>19615</v>
      </c>
      <c r="M6812" t="s">
        <v>19616</v>
      </c>
      <c r="N6812">
        <v>1.4458333329999999</v>
      </c>
      <c r="O6812">
        <v>42</v>
      </c>
      <c r="P6812">
        <v>2379</v>
      </c>
      <c r="Q6812">
        <v>0</v>
      </c>
      <c r="R6812">
        <v>0</v>
      </c>
      <c r="S6812">
        <v>0</v>
      </c>
      <c r="T6812">
        <v>0</v>
      </c>
      <c r="U6812">
        <v>60.725000000000001</v>
      </c>
      <c r="V6812">
        <v>3439.6374989999999</v>
      </c>
      <c r="W6812">
        <v>0</v>
      </c>
      <c r="X6812">
        <v>0</v>
      </c>
      <c r="Y6812">
        <v>0</v>
      </c>
      <c r="Z6812">
        <v>0</v>
      </c>
    </row>
    <row r="6813" spans="1:26" x14ac:dyDescent="0.25">
      <c r="A6813">
        <v>2195278</v>
      </c>
      <c r="B6813">
        <v>1</v>
      </c>
      <c r="C6813" t="s">
        <v>76</v>
      </c>
      <c r="D6813" t="s">
        <v>90</v>
      </c>
      <c r="E6813" t="s">
        <v>186</v>
      </c>
      <c r="F6813" t="s">
        <v>19617</v>
      </c>
      <c r="G6813" t="s">
        <v>136</v>
      </c>
      <c r="H6813" t="s">
        <v>47</v>
      </c>
      <c r="I6813" t="s">
        <v>283</v>
      </c>
      <c r="J6813" t="s">
        <v>130</v>
      </c>
      <c r="K6813" t="s">
        <v>131</v>
      </c>
      <c r="L6813" t="s">
        <v>19618</v>
      </c>
      <c r="M6813" t="s">
        <v>19619</v>
      </c>
      <c r="N6813">
        <v>4.8888887999999998E-2</v>
      </c>
      <c r="O6813">
        <v>116</v>
      </c>
      <c r="P6813">
        <v>24691</v>
      </c>
      <c r="Q6813">
        <v>0</v>
      </c>
      <c r="R6813">
        <v>0</v>
      </c>
      <c r="S6813">
        <v>0</v>
      </c>
      <c r="T6813">
        <v>0</v>
      </c>
      <c r="U6813">
        <v>5.6711109999999998</v>
      </c>
      <c r="V6813">
        <v>1207.115534</v>
      </c>
      <c r="W6813">
        <v>0</v>
      </c>
      <c r="X6813">
        <v>0</v>
      </c>
      <c r="Y6813">
        <v>0</v>
      </c>
      <c r="Z6813">
        <v>0</v>
      </c>
    </row>
    <row r="6814" spans="1:26" x14ac:dyDescent="0.25">
      <c r="A6814">
        <v>2195313</v>
      </c>
      <c r="B6814">
        <v>1</v>
      </c>
      <c r="C6814" t="s">
        <v>76</v>
      </c>
      <c r="D6814" t="s">
        <v>103</v>
      </c>
      <c r="E6814" t="s">
        <v>126</v>
      </c>
      <c r="F6814" t="s">
        <v>19620</v>
      </c>
      <c r="G6814" t="s">
        <v>128</v>
      </c>
      <c r="H6814" t="s">
        <v>46</v>
      </c>
      <c r="I6814" t="s">
        <v>129</v>
      </c>
      <c r="J6814" t="s">
        <v>130</v>
      </c>
      <c r="K6814" t="s">
        <v>131</v>
      </c>
      <c r="L6814" t="s">
        <v>19621</v>
      </c>
      <c r="M6814" t="s">
        <v>19622</v>
      </c>
      <c r="N6814">
        <v>2.9986111110000002</v>
      </c>
      <c r="O6814">
        <v>0</v>
      </c>
      <c r="P6814">
        <v>1</v>
      </c>
      <c r="Q6814">
        <v>0</v>
      </c>
      <c r="R6814">
        <v>18</v>
      </c>
      <c r="S6814">
        <v>0</v>
      </c>
      <c r="T6814">
        <v>0</v>
      </c>
      <c r="U6814">
        <v>0</v>
      </c>
      <c r="V6814">
        <v>2.9986109999999999</v>
      </c>
      <c r="W6814">
        <v>0</v>
      </c>
      <c r="X6814">
        <v>53.975000000000001</v>
      </c>
      <c r="Y6814">
        <v>0</v>
      </c>
      <c r="Z6814">
        <v>0</v>
      </c>
    </row>
    <row r="6815" spans="1:26" x14ac:dyDescent="0.25">
      <c r="A6815">
        <v>2195279</v>
      </c>
      <c r="B6815">
        <v>1</v>
      </c>
      <c r="C6815" t="s">
        <v>76</v>
      </c>
      <c r="D6815" t="s">
        <v>90</v>
      </c>
      <c r="E6815" t="s">
        <v>143</v>
      </c>
      <c r="F6815" t="s">
        <v>19623</v>
      </c>
      <c r="G6815" t="s">
        <v>136</v>
      </c>
      <c r="H6815" t="s">
        <v>47</v>
      </c>
      <c r="I6815" t="s">
        <v>283</v>
      </c>
      <c r="J6815" t="s">
        <v>130</v>
      </c>
      <c r="K6815" t="s">
        <v>131</v>
      </c>
      <c r="L6815" t="s">
        <v>19624</v>
      </c>
      <c r="M6815" t="s">
        <v>19625</v>
      </c>
      <c r="N6815">
        <v>3.3333333E-2</v>
      </c>
      <c r="O6815">
        <v>12</v>
      </c>
      <c r="P6815">
        <v>2411</v>
      </c>
      <c r="Q6815">
        <v>0</v>
      </c>
      <c r="R6815">
        <v>0</v>
      </c>
      <c r="S6815">
        <v>0</v>
      </c>
      <c r="T6815">
        <v>0</v>
      </c>
      <c r="U6815">
        <v>0.4</v>
      </c>
      <c r="V6815">
        <v>80.366665999999995</v>
      </c>
      <c r="W6815">
        <v>0</v>
      </c>
      <c r="X6815">
        <v>0</v>
      </c>
      <c r="Y6815">
        <v>0</v>
      </c>
      <c r="Z6815">
        <v>0</v>
      </c>
    </row>
    <row r="6816" spans="1:26" x14ac:dyDescent="0.25">
      <c r="A6816">
        <v>2195296</v>
      </c>
      <c r="B6816">
        <v>1</v>
      </c>
      <c r="C6816" t="s">
        <v>76</v>
      </c>
      <c r="D6816" t="s">
        <v>104</v>
      </c>
      <c r="E6816" t="s">
        <v>126</v>
      </c>
      <c r="F6816" t="s">
        <v>19626</v>
      </c>
      <c r="G6816" t="s">
        <v>128</v>
      </c>
      <c r="H6816" t="s">
        <v>46</v>
      </c>
      <c r="I6816" t="s">
        <v>129</v>
      </c>
      <c r="J6816" t="s">
        <v>130</v>
      </c>
      <c r="K6816" t="s">
        <v>131</v>
      </c>
      <c r="L6816" t="s">
        <v>19627</v>
      </c>
      <c r="M6816" t="s">
        <v>19628</v>
      </c>
      <c r="N6816">
        <v>5.7886111109999998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10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57.886111</v>
      </c>
    </row>
    <row r="6817" spans="1:26" x14ac:dyDescent="0.25">
      <c r="A6817">
        <v>2195312</v>
      </c>
      <c r="B6817">
        <v>1</v>
      </c>
      <c r="C6817" t="s">
        <v>76</v>
      </c>
      <c r="D6817" t="s">
        <v>82</v>
      </c>
      <c r="E6817" t="s">
        <v>813</v>
      </c>
      <c r="F6817" t="s">
        <v>19629</v>
      </c>
      <c r="G6817" t="s">
        <v>136</v>
      </c>
      <c r="H6817" t="s">
        <v>8616</v>
      </c>
      <c r="I6817" t="s">
        <v>129</v>
      </c>
      <c r="J6817" t="s">
        <v>130</v>
      </c>
      <c r="K6817" t="s">
        <v>131</v>
      </c>
      <c r="L6817" t="s">
        <v>19630</v>
      </c>
      <c r="M6817" t="s">
        <v>19631</v>
      </c>
      <c r="N6817">
        <v>1.6</v>
      </c>
      <c r="O6817">
        <v>6</v>
      </c>
      <c r="P6817">
        <v>198</v>
      </c>
      <c r="Q6817">
        <v>0</v>
      </c>
      <c r="R6817">
        <v>0</v>
      </c>
      <c r="S6817">
        <v>0</v>
      </c>
      <c r="T6817">
        <v>0</v>
      </c>
      <c r="U6817">
        <v>9.6</v>
      </c>
      <c r="V6817">
        <v>316.8</v>
      </c>
      <c r="W6817">
        <v>0</v>
      </c>
      <c r="X6817">
        <v>0</v>
      </c>
      <c r="Y6817">
        <v>0</v>
      </c>
      <c r="Z6817">
        <v>0</v>
      </c>
    </row>
    <row r="6818" spans="1:26" x14ac:dyDescent="0.25">
      <c r="A6818">
        <v>2195289</v>
      </c>
      <c r="B6818">
        <v>1</v>
      </c>
      <c r="C6818" t="s">
        <v>77</v>
      </c>
      <c r="D6818" t="s">
        <v>113</v>
      </c>
      <c r="E6818" t="s">
        <v>143</v>
      </c>
      <c r="F6818" t="s">
        <v>19632</v>
      </c>
      <c r="G6818" t="s">
        <v>136</v>
      </c>
      <c r="H6818" t="s">
        <v>47</v>
      </c>
      <c r="I6818" t="s">
        <v>129</v>
      </c>
      <c r="J6818" t="s">
        <v>130</v>
      </c>
      <c r="K6818" t="s">
        <v>131</v>
      </c>
      <c r="L6818" t="s">
        <v>19633</v>
      </c>
      <c r="M6818" t="s">
        <v>19634</v>
      </c>
      <c r="N6818">
        <v>0.28083333300000002</v>
      </c>
      <c r="O6818">
        <v>0</v>
      </c>
      <c r="P6818">
        <v>0</v>
      </c>
      <c r="Q6818">
        <v>26</v>
      </c>
      <c r="R6818">
        <v>4116</v>
      </c>
      <c r="S6818">
        <v>0</v>
      </c>
      <c r="T6818">
        <v>0</v>
      </c>
      <c r="U6818">
        <v>0</v>
      </c>
      <c r="V6818">
        <v>0</v>
      </c>
      <c r="W6818">
        <v>7.3016670000000001</v>
      </c>
      <c r="X6818">
        <v>1155.909999</v>
      </c>
      <c r="Y6818">
        <v>0</v>
      </c>
      <c r="Z6818">
        <v>0</v>
      </c>
    </row>
    <row r="6819" spans="1:26" x14ac:dyDescent="0.25">
      <c r="A6819">
        <v>2195349</v>
      </c>
      <c r="B6819">
        <v>1</v>
      </c>
      <c r="C6819" t="s">
        <v>77</v>
      </c>
      <c r="D6819" t="s">
        <v>118</v>
      </c>
      <c r="E6819" t="s">
        <v>143</v>
      </c>
      <c r="F6819" t="s">
        <v>19635</v>
      </c>
      <c r="G6819" t="s">
        <v>145</v>
      </c>
      <c r="H6819" t="s">
        <v>47</v>
      </c>
      <c r="I6819" t="s">
        <v>129</v>
      </c>
      <c r="J6819" t="s">
        <v>130</v>
      </c>
      <c r="K6819" t="s">
        <v>131</v>
      </c>
      <c r="L6819" t="s">
        <v>19636</v>
      </c>
      <c r="M6819" t="s">
        <v>19637</v>
      </c>
      <c r="N6819">
        <v>2.3138888880000001</v>
      </c>
      <c r="O6819">
        <v>1</v>
      </c>
      <c r="P6819">
        <v>13</v>
      </c>
      <c r="Q6819">
        <v>0</v>
      </c>
      <c r="R6819">
        <v>0</v>
      </c>
      <c r="S6819">
        <v>0</v>
      </c>
      <c r="T6819">
        <v>0</v>
      </c>
      <c r="U6819">
        <v>2.3138890000000001</v>
      </c>
      <c r="V6819">
        <v>30.080556000000001</v>
      </c>
      <c r="W6819">
        <v>0</v>
      </c>
      <c r="X6819">
        <v>0</v>
      </c>
      <c r="Y6819">
        <v>0</v>
      </c>
      <c r="Z6819">
        <v>0</v>
      </c>
    </row>
    <row r="6820" spans="1:26" x14ac:dyDescent="0.25">
      <c r="A6820">
        <v>2195304</v>
      </c>
      <c r="B6820">
        <v>1</v>
      </c>
      <c r="C6820" t="s">
        <v>76</v>
      </c>
      <c r="D6820" t="s">
        <v>94</v>
      </c>
      <c r="E6820" t="s">
        <v>718</v>
      </c>
      <c r="F6820" t="s">
        <v>19638</v>
      </c>
      <c r="G6820" t="s">
        <v>128</v>
      </c>
      <c r="H6820" t="s">
        <v>46</v>
      </c>
      <c r="I6820" t="s">
        <v>129</v>
      </c>
      <c r="J6820" t="s">
        <v>130</v>
      </c>
      <c r="K6820" t="s">
        <v>131</v>
      </c>
      <c r="L6820" t="s">
        <v>19639</v>
      </c>
      <c r="M6820" t="s">
        <v>19640</v>
      </c>
      <c r="N6820">
        <v>0.78194444399999996</v>
      </c>
      <c r="O6820">
        <v>0</v>
      </c>
      <c r="P6820">
        <v>11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8.6013889999999993</v>
      </c>
      <c r="W6820">
        <v>0</v>
      </c>
      <c r="X6820">
        <v>0</v>
      </c>
      <c r="Y6820">
        <v>0</v>
      </c>
      <c r="Z6820">
        <v>0</v>
      </c>
    </row>
    <row r="6821" spans="1:26" x14ac:dyDescent="0.25">
      <c r="A6821">
        <v>2195297</v>
      </c>
      <c r="B6821">
        <v>1</v>
      </c>
      <c r="C6821" t="s">
        <v>77</v>
      </c>
      <c r="D6821" t="s">
        <v>124</v>
      </c>
      <c r="E6821" t="s">
        <v>126</v>
      </c>
      <c r="F6821" t="s">
        <v>17839</v>
      </c>
      <c r="G6821" t="s">
        <v>418</v>
      </c>
      <c r="H6821" t="s">
        <v>46</v>
      </c>
      <c r="I6821" t="s">
        <v>129</v>
      </c>
      <c r="J6821" t="s">
        <v>130</v>
      </c>
      <c r="K6821" t="s">
        <v>251</v>
      </c>
      <c r="L6821" t="s">
        <v>19641</v>
      </c>
      <c r="M6821" t="s">
        <v>19642</v>
      </c>
      <c r="N6821">
        <v>4.9106786109999998</v>
      </c>
      <c r="O6821">
        <v>0</v>
      </c>
      <c r="P6821">
        <v>7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34.374749999999999</v>
      </c>
      <c r="W6821">
        <v>0</v>
      </c>
      <c r="X6821">
        <v>0</v>
      </c>
      <c r="Y6821">
        <v>0</v>
      </c>
      <c r="Z6821">
        <v>0</v>
      </c>
    </row>
    <row r="6822" spans="1:26" x14ac:dyDescent="0.25">
      <c r="A6822">
        <v>2195298</v>
      </c>
      <c r="B6822">
        <v>1</v>
      </c>
      <c r="C6822" t="s">
        <v>77</v>
      </c>
      <c r="D6822" t="s">
        <v>109</v>
      </c>
      <c r="E6822" t="s">
        <v>813</v>
      </c>
      <c r="F6822" t="s">
        <v>19643</v>
      </c>
      <c r="G6822" t="s">
        <v>136</v>
      </c>
      <c r="H6822" t="s">
        <v>47</v>
      </c>
      <c r="I6822" t="s">
        <v>129</v>
      </c>
      <c r="J6822" t="s">
        <v>130</v>
      </c>
      <c r="K6822" t="s">
        <v>131</v>
      </c>
      <c r="L6822" t="s">
        <v>19644</v>
      </c>
      <c r="M6822" t="s">
        <v>19645</v>
      </c>
      <c r="N6822">
        <v>0.23611111100000001</v>
      </c>
      <c r="O6822">
        <v>50</v>
      </c>
      <c r="P6822">
        <v>14168</v>
      </c>
      <c r="Q6822">
        <v>0</v>
      </c>
      <c r="R6822">
        <v>0</v>
      </c>
      <c r="S6822">
        <v>0</v>
      </c>
      <c r="T6822">
        <v>0</v>
      </c>
      <c r="U6822">
        <v>11.805555999999999</v>
      </c>
      <c r="V6822">
        <v>3345.222221</v>
      </c>
      <c r="W6822">
        <v>0</v>
      </c>
      <c r="X6822">
        <v>0</v>
      </c>
      <c r="Y6822">
        <v>0</v>
      </c>
      <c r="Z6822">
        <v>0</v>
      </c>
    </row>
    <row r="6823" spans="1:26" x14ac:dyDescent="0.25">
      <c r="A6823">
        <v>2195302</v>
      </c>
      <c r="B6823">
        <v>1</v>
      </c>
      <c r="C6823" t="s">
        <v>76</v>
      </c>
      <c r="D6823" t="s">
        <v>86</v>
      </c>
      <c r="E6823" t="s">
        <v>181</v>
      </c>
      <c r="F6823" t="s">
        <v>19646</v>
      </c>
      <c r="G6823" t="s">
        <v>194</v>
      </c>
      <c r="H6823" t="s">
        <v>46</v>
      </c>
      <c r="I6823" t="s">
        <v>129</v>
      </c>
      <c r="J6823" t="s">
        <v>130</v>
      </c>
      <c r="K6823" t="s">
        <v>131</v>
      </c>
      <c r="L6823" t="s">
        <v>19647</v>
      </c>
      <c r="M6823" t="s">
        <v>19648</v>
      </c>
      <c r="N6823">
        <v>5.733333333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5.733333</v>
      </c>
      <c r="W6823">
        <v>0</v>
      </c>
      <c r="X6823">
        <v>0</v>
      </c>
      <c r="Y6823">
        <v>0</v>
      </c>
      <c r="Z6823">
        <v>0</v>
      </c>
    </row>
    <row r="6824" spans="1:26" x14ac:dyDescent="0.25">
      <c r="A6824">
        <v>2195306</v>
      </c>
      <c r="B6824">
        <v>1</v>
      </c>
      <c r="C6824" t="s">
        <v>76</v>
      </c>
      <c r="D6824" t="s">
        <v>93</v>
      </c>
      <c r="E6824" t="s">
        <v>181</v>
      </c>
      <c r="F6824" t="s">
        <v>6794</v>
      </c>
      <c r="G6824" t="s">
        <v>194</v>
      </c>
      <c r="H6824" t="s">
        <v>46</v>
      </c>
      <c r="I6824" t="s">
        <v>129</v>
      </c>
      <c r="J6824" t="s">
        <v>130</v>
      </c>
      <c r="K6824" t="s">
        <v>131</v>
      </c>
      <c r="L6824" t="s">
        <v>19649</v>
      </c>
      <c r="M6824" t="s">
        <v>19650</v>
      </c>
      <c r="N6824">
        <v>1.246388888</v>
      </c>
      <c r="O6824">
        <v>0</v>
      </c>
      <c r="P6824">
        <v>1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1.246389</v>
      </c>
      <c r="W6824">
        <v>0</v>
      </c>
      <c r="X6824">
        <v>0</v>
      </c>
      <c r="Y6824">
        <v>0</v>
      </c>
      <c r="Z6824">
        <v>0</v>
      </c>
    </row>
    <row r="6825" spans="1:26" x14ac:dyDescent="0.25">
      <c r="A6825">
        <v>2195338</v>
      </c>
      <c r="B6825">
        <v>1</v>
      </c>
      <c r="C6825" t="s">
        <v>76</v>
      </c>
      <c r="D6825" t="s">
        <v>81</v>
      </c>
      <c r="E6825" t="s">
        <v>181</v>
      </c>
      <c r="F6825" t="s">
        <v>19651</v>
      </c>
      <c r="G6825" t="s">
        <v>194</v>
      </c>
      <c r="H6825" t="s">
        <v>46</v>
      </c>
      <c r="I6825" t="s">
        <v>129</v>
      </c>
      <c r="J6825" t="s">
        <v>130</v>
      </c>
      <c r="K6825" t="s">
        <v>131</v>
      </c>
      <c r="L6825" t="s">
        <v>19652</v>
      </c>
      <c r="M6825" t="s">
        <v>19653</v>
      </c>
      <c r="N6825">
        <v>1.352777777</v>
      </c>
      <c r="O6825">
        <v>0</v>
      </c>
      <c r="P6825">
        <v>1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1.352778</v>
      </c>
      <c r="W6825">
        <v>0</v>
      </c>
      <c r="X6825">
        <v>0</v>
      </c>
      <c r="Y6825">
        <v>0</v>
      </c>
      <c r="Z6825">
        <v>0</v>
      </c>
    </row>
    <row r="6826" spans="1:26" x14ac:dyDescent="0.25">
      <c r="A6826">
        <v>2195308</v>
      </c>
      <c r="B6826">
        <v>1</v>
      </c>
      <c r="C6826" t="s">
        <v>76</v>
      </c>
      <c r="D6826" t="s">
        <v>100</v>
      </c>
      <c r="E6826" t="s">
        <v>186</v>
      </c>
      <c r="F6826" t="s">
        <v>19654</v>
      </c>
      <c r="G6826" t="s">
        <v>366</v>
      </c>
      <c r="H6826" t="s">
        <v>47</v>
      </c>
      <c r="I6826" t="s">
        <v>129</v>
      </c>
      <c r="J6826" t="s">
        <v>130</v>
      </c>
      <c r="K6826" t="s">
        <v>251</v>
      </c>
      <c r="L6826" t="s">
        <v>19655</v>
      </c>
      <c r="M6826" t="s">
        <v>19656</v>
      </c>
      <c r="N6826">
        <v>2.7242202770000001</v>
      </c>
      <c r="O6826">
        <v>579</v>
      </c>
      <c r="P6826">
        <v>10961</v>
      </c>
      <c r="Q6826">
        <v>0</v>
      </c>
      <c r="R6826">
        <v>0</v>
      </c>
      <c r="S6826">
        <v>0</v>
      </c>
      <c r="T6826">
        <v>0</v>
      </c>
      <c r="U6826">
        <v>1577.3235400000001</v>
      </c>
      <c r="V6826">
        <v>29860.178456000001</v>
      </c>
      <c r="W6826">
        <v>0</v>
      </c>
      <c r="X6826">
        <v>0</v>
      </c>
      <c r="Y6826">
        <v>0</v>
      </c>
      <c r="Z6826">
        <v>0</v>
      </c>
    </row>
    <row r="6827" spans="1:26" x14ac:dyDescent="0.25">
      <c r="A6827">
        <v>2195322</v>
      </c>
      <c r="B6827">
        <v>1</v>
      </c>
      <c r="C6827" t="s">
        <v>76</v>
      </c>
      <c r="D6827" t="s">
        <v>80</v>
      </c>
      <c r="E6827" t="s">
        <v>126</v>
      </c>
      <c r="F6827" t="s">
        <v>19657</v>
      </c>
      <c r="G6827" t="s">
        <v>140</v>
      </c>
      <c r="H6827" t="s">
        <v>46</v>
      </c>
      <c r="I6827" t="s">
        <v>129</v>
      </c>
      <c r="J6827" t="s">
        <v>130</v>
      </c>
      <c r="K6827" t="s">
        <v>131</v>
      </c>
      <c r="L6827" t="s">
        <v>19658</v>
      </c>
      <c r="M6827" t="s">
        <v>19659</v>
      </c>
      <c r="N6827">
        <v>2.332222222</v>
      </c>
      <c r="O6827">
        <v>0</v>
      </c>
      <c r="P6827">
        <v>196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457.11555600000003</v>
      </c>
      <c r="W6827">
        <v>0</v>
      </c>
      <c r="X6827">
        <v>0</v>
      </c>
      <c r="Y6827">
        <v>0</v>
      </c>
      <c r="Z6827">
        <v>0</v>
      </c>
    </row>
    <row r="6828" spans="1:26" x14ac:dyDescent="0.25">
      <c r="A6828">
        <v>2195315</v>
      </c>
      <c r="B6828">
        <v>1</v>
      </c>
      <c r="C6828" t="s">
        <v>76</v>
      </c>
      <c r="D6828" t="s">
        <v>95</v>
      </c>
      <c r="E6828" t="s">
        <v>126</v>
      </c>
      <c r="F6828" t="s">
        <v>19660</v>
      </c>
      <c r="G6828" t="s">
        <v>140</v>
      </c>
      <c r="H6828" t="s">
        <v>46</v>
      </c>
      <c r="I6828" t="s">
        <v>129</v>
      </c>
      <c r="J6828" t="s">
        <v>130</v>
      </c>
      <c r="K6828" t="s">
        <v>131</v>
      </c>
      <c r="L6828" t="s">
        <v>19661</v>
      </c>
      <c r="M6828" t="s">
        <v>19662</v>
      </c>
      <c r="N6828">
        <v>6.6247222219999999</v>
      </c>
      <c r="O6828">
        <v>0</v>
      </c>
      <c r="P6828">
        <v>0</v>
      </c>
      <c r="Q6828">
        <v>0</v>
      </c>
      <c r="R6828">
        <v>62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410.732778</v>
      </c>
      <c r="Y6828">
        <v>0</v>
      </c>
      <c r="Z6828">
        <v>0</v>
      </c>
    </row>
    <row r="6829" spans="1:26" x14ac:dyDescent="0.25">
      <c r="A6829">
        <v>2195340</v>
      </c>
      <c r="B6829">
        <v>1</v>
      </c>
      <c r="C6829" t="s">
        <v>76</v>
      </c>
      <c r="D6829" t="s">
        <v>106</v>
      </c>
      <c r="E6829" t="s">
        <v>126</v>
      </c>
      <c r="F6829" t="s">
        <v>19663</v>
      </c>
      <c r="G6829" t="s">
        <v>640</v>
      </c>
      <c r="H6829" t="s">
        <v>46</v>
      </c>
      <c r="I6829" t="s">
        <v>129</v>
      </c>
      <c r="J6829" t="s">
        <v>130</v>
      </c>
      <c r="K6829" t="s">
        <v>131</v>
      </c>
      <c r="L6829" t="s">
        <v>19664</v>
      </c>
      <c r="M6829" t="s">
        <v>19665</v>
      </c>
      <c r="N6829">
        <v>4.5047222219999998</v>
      </c>
      <c r="O6829">
        <v>0</v>
      </c>
      <c r="P6829">
        <v>52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234.24555599999999</v>
      </c>
      <c r="W6829">
        <v>0</v>
      </c>
      <c r="X6829">
        <v>0</v>
      </c>
      <c r="Y6829">
        <v>0</v>
      </c>
      <c r="Z6829">
        <v>0</v>
      </c>
    </row>
    <row r="6830" spans="1:26" x14ac:dyDescent="0.25">
      <c r="A6830">
        <v>2195341</v>
      </c>
      <c r="B6830">
        <v>1</v>
      </c>
      <c r="C6830" t="s">
        <v>76</v>
      </c>
      <c r="D6830" t="s">
        <v>92</v>
      </c>
      <c r="E6830" t="s">
        <v>186</v>
      </c>
      <c r="F6830" t="s">
        <v>19666</v>
      </c>
      <c r="G6830" t="s">
        <v>145</v>
      </c>
      <c r="H6830" t="s">
        <v>47</v>
      </c>
      <c r="I6830" t="s">
        <v>129</v>
      </c>
      <c r="J6830" t="s">
        <v>130</v>
      </c>
      <c r="K6830" t="s">
        <v>131</v>
      </c>
      <c r="L6830" t="s">
        <v>19667</v>
      </c>
      <c r="M6830" t="s">
        <v>19668</v>
      </c>
      <c r="N6830">
        <v>1.6116666660000001</v>
      </c>
      <c r="O6830">
        <v>0</v>
      </c>
      <c r="P6830">
        <v>1</v>
      </c>
      <c r="Q6830">
        <v>0</v>
      </c>
      <c r="R6830">
        <v>0</v>
      </c>
      <c r="S6830">
        <v>21</v>
      </c>
      <c r="T6830">
        <v>1679</v>
      </c>
      <c r="U6830">
        <v>0</v>
      </c>
      <c r="V6830">
        <v>1.611667</v>
      </c>
      <c r="W6830">
        <v>0</v>
      </c>
      <c r="X6830">
        <v>0</v>
      </c>
      <c r="Y6830">
        <v>33.844999999999999</v>
      </c>
      <c r="Z6830">
        <v>2705.9883319999999</v>
      </c>
    </row>
    <row r="6831" spans="1:26" x14ac:dyDescent="0.25">
      <c r="A6831">
        <v>2195346</v>
      </c>
      <c r="B6831">
        <v>1</v>
      </c>
      <c r="C6831" t="s">
        <v>76</v>
      </c>
      <c r="D6831" t="s">
        <v>106</v>
      </c>
      <c r="E6831" t="s">
        <v>126</v>
      </c>
      <c r="F6831" t="s">
        <v>19669</v>
      </c>
      <c r="G6831" t="s">
        <v>140</v>
      </c>
      <c r="H6831" t="s">
        <v>46</v>
      </c>
      <c r="I6831" t="s">
        <v>129</v>
      </c>
      <c r="J6831" t="s">
        <v>130</v>
      </c>
      <c r="K6831" t="s">
        <v>131</v>
      </c>
      <c r="L6831" t="s">
        <v>19670</v>
      </c>
      <c r="M6831" t="s">
        <v>19671</v>
      </c>
      <c r="N6831">
        <v>2.0491666660000001</v>
      </c>
      <c r="O6831">
        <v>0</v>
      </c>
      <c r="P6831">
        <v>71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145.49083300000001</v>
      </c>
      <c r="W6831">
        <v>0</v>
      </c>
      <c r="X6831">
        <v>0</v>
      </c>
      <c r="Y6831">
        <v>0</v>
      </c>
      <c r="Z6831">
        <v>0</v>
      </c>
    </row>
    <row r="6832" spans="1:26" x14ac:dyDescent="0.25">
      <c r="A6832">
        <v>2195350</v>
      </c>
      <c r="B6832">
        <v>1</v>
      </c>
      <c r="C6832" t="s">
        <v>76</v>
      </c>
      <c r="D6832" t="s">
        <v>106</v>
      </c>
      <c r="E6832" t="s">
        <v>126</v>
      </c>
      <c r="F6832" t="s">
        <v>19672</v>
      </c>
      <c r="G6832" t="s">
        <v>128</v>
      </c>
      <c r="H6832" t="s">
        <v>46</v>
      </c>
      <c r="I6832" t="s">
        <v>129</v>
      </c>
      <c r="J6832" t="s">
        <v>130</v>
      </c>
      <c r="K6832" t="s">
        <v>131</v>
      </c>
      <c r="L6832" t="s">
        <v>19673</v>
      </c>
      <c r="M6832" t="s">
        <v>19674</v>
      </c>
      <c r="N6832">
        <v>1.426666666</v>
      </c>
      <c r="O6832">
        <v>0</v>
      </c>
      <c r="P6832">
        <v>40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57.066667000000002</v>
      </c>
      <c r="W6832">
        <v>0</v>
      </c>
      <c r="X6832">
        <v>0</v>
      </c>
      <c r="Y6832">
        <v>0</v>
      </c>
      <c r="Z6832">
        <v>0</v>
      </c>
    </row>
    <row r="6833" spans="1:26" x14ac:dyDescent="0.25">
      <c r="A6833">
        <v>2195327</v>
      </c>
      <c r="B6833">
        <v>1</v>
      </c>
      <c r="C6833" t="s">
        <v>76</v>
      </c>
      <c r="D6833" t="s">
        <v>78</v>
      </c>
      <c r="E6833" t="s">
        <v>126</v>
      </c>
      <c r="F6833" t="s">
        <v>19675</v>
      </c>
      <c r="G6833" t="s">
        <v>128</v>
      </c>
      <c r="H6833" t="s">
        <v>46</v>
      </c>
      <c r="I6833" t="s">
        <v>129</v>
      </c>
      <c r="J6833" t="s">
        <v>130</v>
      </c>
      <c r="K6833" t="s">
        <v>131</v>
      </c>
      <c r="L6833" t="s">
        <v>19676</v>
      </c>
      <c r="M6833" t="s">
        <v>19677</v>
      </c>
      <c r="N6833">
        <v>3.4325000000000001</v>
      </c>
      <c r="O6833">
        <v>0</v>
      </c>
      <c r="P6833">
        <v>317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1088.1025</v>
      </c>
      <c r="W6833">
        <v>0</v>
      </c>
      <c r="X6833">
        <v>0</v>
      </c>
      <c r="Y6833">
        <v>0</v>
      </c>
      <c r="Z6833">
        <v>0</v>
      </c>
    </row>
    <row r="6834" spans="1:26" x14ac:dyDescent="0.25">
      <c r="A6834">
        <v>2195358</v>
      </c>
      <c r="B6834">
        <v>1</v>
      </c>
      <c r="C6834" t="s">
        <v>76</v>
      </c>
      <c r="D6834" t="s">
        <v>81</v>
      </c>
      <c r="E6834" t="s">
        <v>126</v>
      </c>
      <c r="F6834" t="s">
        <v>4093</v>
      </c>
      <c r="G6834" t="s">
        <v>140</v>
      </c>
      <c r="H6834" t="s">
        <v>46</v>
      </c>
      <c r="I6834" t="s">
        <v>129</v>
      </c>
      <c r="J6834" t="s">
        <v>130</v>
      </c>
      <c r="K6834" t="s">
        <v>131</v>
      </c>
      <c r="L6834" t="s">
        <v>19678</v>
      </c>
      <c r="M6834" t="s">
        <v>19679</v>
      </c>
      <c r="N6834">
        <v>1.9088888879999999</v>
      </c>
      <c r="O6834">
        <v>0</v>
      </c>
      <c r="P6834">
        <v>145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276.78888899999998</v>
      </c>
      <c r="W6834">
        <v>0</v>
      </c>
      <c r="X6834">
        <v>0</v>
      </c>
      <c r="Y6834">
        <v>0</v>
      </c>
      <c r="Z6834">
        <v>0</v>
      </c>
    </row>
    <row r="6835" spans="1:26" x14ac:dyDescent="0.25">
      <c r="A6835">
        <v>2195364</v>
      </c>
      <c r="B6835">
        <v>1</v>
      </c>
      <c r="C6835" t="s">
        <v>77</v>
      </c>
      <c r="D6835" t="s">
        <v>121</v>
      </c>
      <c r="E6835" t="s">
        <v>181</v>
      </c>
      <c r="F6835" t="s">
        <v>19680</v>
      </c>
      <c r="G6835" t="s">
        <v>194</v>
      </c>
      <c r="H6835" t="s">
        <v>46</v>
      </c>
      <c r="I6835" t="s">
        <v>129</v>
      </c>
      <c r="J6835" t="s">
        <v>130</v>
      </c>
      <c r="K6835" t="s">
        <v>131</v>
      </c>
      <c r="L6835" t="s">
        <v>19681</v>
      </c>
      <c r="M6835" t="s">
        <v>19682</v>
      </c>
      <c r="N6835">
        <v>4.5449999999999999</v>
      </c>
      <c r="O6835">
        <v>0</v>
      </c>
      <c r="P6835">
        <v>0</v>
      </c>
      <c r="Q6835">
        <v>0</v>
      </c>
      <c r="R6835">
        <v>2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9.09</v>
      </c>
      <c r="Y6835">
        <v>0</v>
      </c>
      <c r="Z6835">
        <v>0</v>
      </c>
    </row>
    <row r="6836" spans="1:26" x14ac:dyDescent="0.25">
      <c r="A6836">
        <v>2195348</v>
      </c>
      <c r="B6836">
        <v>1</v>
      </c>
      <c r="C6836" t="s">
        <v>77</v>
      </c>
      <c r="D6836" t="s">
        <v>109</v>
      </c>
      <c r="E6836" t="s">
        <v>186</v>
      </c>
      <c r="F6836" t="s">
        <v>19683</v>
      </c>
      <c r="G6836" t="s">
        <v>448</v>
      </c>
      <c r="H6836" t="s">
        <v>47</v>
      </c>
      <c r="I6836" t="s">
        <v>129</v>
      </c>
      <c r="J6836" t="s">
        <v>130</v>
      </c>
      <c r="K6836" t="s">
        <v>131</v>
      </c>
      <c r="L6836" t="s">
        <v>19684</v>
      </c>
      <c r="M6836" t="s">
        <v>19685</v>
      </c>
      <c r="N6836">
        <v>2.8519444439999999</v>
      </c>
      <c r="O6836">
        <v>10</v>
      </c>
      <c r="P6836">
        <v>374</v>
      </c>
      <c r="Q6836">
        <v>0</v>
      </c>
      <c r="R6836">
        <v>0</v>
      </c>
      <c r="S6836">
        <v>0</v>
      </c>
      <c r="T6836">
        <v>0</v>
      </c>
      <c r="U6836">
        <v>28.519444</v>
      </c>
      <c r="V6836">
        <v>1066.6272220000001</v>
      </c>
      <c r="W6836">
        <v>0</v>
      </c>
      <c r="X6836">
        <v>0</v>
      </c>
      <c r="Y6836">
        <v>0</v>
      </c>
      <c r="Z6836">
        <v>0</v>
      </c>
    </row>
    <row r="6837" spans="1:26" x14ac:dyDescent="0.25">
      <c r="A6837">
        <v>2195339</v>
      </c>
      <c r="B6837">
        <v>1</v>
      </c>
      <c r="C6837" t="s">
        <v>77</v>
      </c>
      <c r="D6837" t="s">
        <v>116</v>
      </c>
      <c r="E6837" t="s">
        <v>181</v>
      </c>
      <c r="F6837" t="s">
        <v>19686</v>
      </c>
      <c r="G6837" t="s">
        <v>194</v>
      </c>
      <c r="H6837" t="s">
        <v>46</v>
      </c>
      <c r="I6837" t="s">
        <v>129</v>
      </c>
      <c r="J6837" t="s">
        <v>130</v>
      </c>
      <c r="K6837" t="s">
        <v>131</v>
      </c>
      <c r="L6837" t="s">
        <v>19687</v>
      </c>
      <c r="M6837" t="s">
        <v>19688</v>
      </c>
      <c r="N6837">
        <v>4.9705555549999998</v>
      </c>
      <c r="O6837">
        <v>0</v>
      </c>
      <c r="P6837">
        <v>2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9.9411109999999994</v>
      </c>
      <c r="W6837">
        <v>0</v>
      </c>
      <c r="X6837">
        <v>0</v>
      </c>
      <c r="Y6837">
        <v>0</v>
      </c>
      <c r="Z6837">
        <v>0</v>
      </c>
    </row>
    <row r="6838" spans="1:26" x14ac:dyDescent="0.25">
      <c r="A6838">
        <v>2195336</v>
      </c>
      <c r="B6838">
        <v>1</v>
      </c>
      <c r="C6838" t="s">
        <v>76</v>
      </c>
      <c r="D6838" t="s">
        <v>99</v>
      </c>
      <c r="E6838" t="s">
        <v>126</v>
      </c>
      <c r="F6838" t="s">
        <v>19689</v>
      </c>
      <c r="G6838" t="s">
        <v>726</v>
      </c>
      <c r="H6838" t="s">
        <v>46</v>
      </c>
      <c r="I6838" t="s">
        <v>129</v>
      </c>
      <c r="J6838" t="s">
        <v>130</v>
      </c>
      <c r="K6838" t="s">
        <v>131</v>
      </c>
      <c r="L6838" t="s">
        <v>19690</v>
      </c>
      <c r="M6838" t="s">
        <v>19691</v>
      </c>
      <c r="N6838">
        <v>0.81694444399999999</v>
      </c>
      <c r="O6838">
        <v>0</v>
      </c>
      <c r="P6838">
        <v>38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31.043889</v>
      </c>
      <c r="W6838">
        <v>0</v>
      </c>
      <c r="X6838">
        <v>0</v>
      </c>
      <c r="Y6838">
        <v>0</v>
      </c>
      <c r="Z6838">
        <v>0</v>
      </c>
    </row>
    <row r="6839" spans="1:26" x14ac:dyDescent="0.25">
      <c r="A6839">
        <v>2195316</v>
      </c>
      <c r="B6839">
        <v>1</v>
      </c>
      <c r="C6839" t="s">
        <v>76</v>
      </c>
      <c r="D6839" t="s">
        <v>107</v>
      </c>
      <c r="E6839" t="s">
        <v>143</v>
      </c>
      <c r="F6839" t="s">
        <v>19692</v>
      </c>
      <c r="G6839" t="s">
        <v>136</v>
      </c>
      <c r="H6839" t="s">
        <v>47</v>
      </c>
      <c r="I6839" t="s">
        <v>129</v>
      </c>
      <c r="J6839" t="s">
        <v>130</v>
      </c>
      <c r="K6839" t="s">
        <v>131</v>
      </c>
      <c r="L6839" t="s">
        <v>19693</v>
      </c>
      <c r="M6839" t="s">
        <v>19694</v>
      </c>
      <c r="N6839">
        <v>1.6202777770000001</v>
      </c>
      <c r="O6839">
        <v>1</v>
      </c>
      <c r="P6839">
        <v>557</v>
      </c>
      <c r="Q6839">
        <v>0</v>
      </c>
      <c r="R6839">
        <v>0</v>
      </c>
      <c r="S6839">
        <v>0</v>
      </c>
      <c r="T6839">
        <v>0</v>
      </c>
      <c r="U6839">
        <v>1.6202780000000001</v>
      </c>
      <c r="V6839">
        <v>902.49472200000002</v>
      </c>
      <c r="W6839">
        <v>0</v>
      </c>
      <c r="X6839">
        <v>0</v>
      </c>
      <c r="Y6839">
        <v>0</v>
      </c>
      <c r="Z6839">
        <v>0</v>
      </c>
    </row>
    <row r="6840" spans="1:26" x14ac:dyDescent="0.25">
      <c r="A6840">
        <v>2195317</v>
      </c>
      <c r="B6840">
        <v>1</v>
      </c>
      <c r="C6840" t="s">
        <v>76</v>
      </c>
      <c r="D6840" t="s">
        <v>107</v>
      </c>
      <c r="E6840" t="s">
        <v>143</v>
      </c>
      <c r="F6840" t="s">
        <v>19695</v>
      </c>
      <c r="G6840" t="s">
        <v>1273</v>
      </c>
      <c r="H6840" t="s">
        <v>47</v>
      </c>
      <c r="I6840" t="s">
        <v>129</v>
      </c>
      <c r="J6840" t="s">
        <v>130</v>
      </c>
      <c r="K6840" t="s">
        <v>131</v>
      </c>
      <c r="L6840" t="s">
        <v>19696</v>
      </c>
      <c r="M6840" t="s">
        <v>19697</v>
      </c>
      <c r="N6840">
        <v>2.6397222220000001</v>
      </c>
      <c r="O6840">
        <v>1</v>
      </c>
      <c r="P6840">
        <v>1383</v>
      </c>
      <c r="Q6840">
        <v>0</v>
      </c>
      <c r="R6840">
        <v>0</v>
      </c>
      <c r="S6840">
        <v>0</v>
      </c>
      <c r="T6840">
        <v>0</v>
      </c>
      <c r="U6840">
        <v>2.6397219999999999</v>
      </c>
      <c r="V6840">
        <v>3650.7358330000002</v>
      </c>
      <c r="W6840">
        <v>0</v>
      </c>
      <c r="X6840">
        <v>0</v>
      </c>
      <c r="Y6840">
        <v>0</v>
      </c>
      <c r="Z6840">
        <v>0</v>
      </c>
    </row>
    <row r="6841" spans="1:26" x14ac:dyDescent="0.25">
      <c r="A6841">
        <v>2195333</v>
      </c>
      <c r="B6841">
        <v>1</v>
      </c>
      <c r="C6841" t="s">
        <v>76</v>
      </c>
      <c r="D6841" t="s">
        <v>80</v>
      </c>
      <c r="E6841" t="s">
        <v>181</v>
      </c>
      <c r="F6841" t="s">
        <v>19698</v>
      </c>
      <c r="G6841" t="s">
        <v>194</v>
      </c>
      <c r="H6841" t="s">
        <v>46</v>
      </c>
      <c r="I6841" t="s">
        <v>129</v>
      </c>
      <c r="J6841" t="s">
        <v>130</v>
      </c>
      <c r="K6841" t="s">
        <v>131</v>
      </c>
      <c r="L6841" t="s">
        <v>19699</v>
      </c>
      <c r="M6841" t="s">
        <v>19700</v>
      </c>
      <c r="N6841">
        <v>2.193333333</v>
      </c>
      <c r="O6841">
        <v>0</v>
      </c>
      <c r="P6841">
        <v>1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2.193333</v>
      </c>
      <c r="W6841">
        <v>0</v>
      </c>
      <c r="X6841">
        <v>0</v>
      </c>
      <c r="Y6841">
        <v>0</v>
      </c>
      <c r="Z6841">
        <v>0</v>
      </c>
    </row>
    <row r="6842" spans="1:26" x14ac:dyDescent="0.25">
      <c r="A6842">
        <v>2195325</v>
      </c>
      <c r="B6842">
        <v>1</v>
      </c>
      <c r="C6842" t="s">
        <v>77</v>
      </c>
      <c r="D6842" t="s">
        <v>112</v>
      </c>
      <c r="E6842" t="s">
        <v>186</v>
      </c>
      <c r="F6842" t="s">
        <v>19701</v>
      </c>
      <c r="G6842" t="s">
        <v>136</v>
      </c>
      <c r="H6842" t="s">
        <v>47</v>
      </c>
      <c r="I6842" t="s">
        <v>129</v>
      </c>
      <c r="J6842" t="s">
        <v>130</v>
      </c>
      <c r="K6842" t="s">
        <v>131</v>
      </c>
      <c r="L6842" t="s">
        <v>19702</v>
      </c>
      <c r="M6842" t="s">
        <v>19703</v>
      </c>
      <c r="N6842">
        <v>0.29555555500000003</v>
      </c>
      <c r="O6842">
        <v>0</v>
      </c>
      <c r="P6842">
        <v>0</v>
      </c>
      <c r="Q6842">
        <v>0</v>
      </c>
      <c r="R6842">
        <v>0</v>
      </c>
      <c r="S6842">
        <v>6</v>
      </c>
      <c r="T6842">
        <v>1043</v>
      </c>
      <c r="U6842">
        <v>0</v>
      </c>
      <c r="V6842">
        <v>0</v>
      </c>
      <c r="W6842">
        <v>0</v>
      </c>
      <c r="X6842">
        <v>0</v>
      </c>
      <c r="Y6842">
        <v>1.773333</v>
      </c>
      <c r="Z6842">
        <v>308.26444400000003</v>
      </c>
    </row>
    <row r="6843" spans="1:26" x14ac:dyDescent="0.25">
      <c r="A6843">
        <v>2195330</v>
      </c>
      <c r="B6843">
        <v>1</v>
      </c>
      <c r="C6843" t="s">
        <v>76</v>
      </c>
      <c r="D6843" t="s">
        <v>86</v>
      </c>
      <c r="E6843" t="s">
        <v>181</v>
      </c>
      <c r="F6843" t="s">
        <v>19704</v>
      </c>
      <c r="G6843" t="s">
        <v>194</v>
      </c>
      <c r="H6843" t="s">
        <v>46</v>
      </c>
      <c r="I6843" t="s">
        <v>129</v>
      </c>
      <c r="J6843" t="s">
        <v>130</v>
      </c>
      <c r="K6843" t="s">
        <v>131</v>
      </c>
      <c r="L6843" t="s">
        <v>19705</v>
      </c>
      <c r="M6843" t="s">
        <v>19706</v>
      </c>
      <c r="N6843">
        <v>3.9677777769999998</v>
      </c>
      <c r="O6843">
        <v>0</v>
      </c>
      <c r="P6843">
        <v>4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15.871111000000001</v>
      </c>
      <c r="W6843">
        <v>0</v>
      </c>
      <c r="X6843">
        <v>0</v>
      </c>
      <c r="Y6843">
        <v>0</v>
      </c>
      <c r="Z6843">
        <v>0</v>
      </c>
    </row>
    <row r="6844" spans="1:26" x14ac:dyDescent="0.25">
      <c r="A6844">
        <v>2195328</v>
      </c>
      <c r="B6844">
        <v>1</v>
      </c>
      <c r="C6844" t="s">
        <v>76</v>
      </c>
      <c r="D6844" t="s">
        <v>101</v>
      </c>
      <c r="E6844" t="s">
        <v>186</v>
      </c>
      <c r="F6844" t="s">
        <v>19707</v>
      </c>
      <c r="G6844" t="s">
        <v>136</v>
      </c>
      <c r="H6844" t="s">
        <v>47</v>
      </c>
      <c r="I6844" t="s">
        <v>129</v>
      </c>
      <c r="J6844" t="s">
        <v>130</v>
      </c>
      <c r="K6844" t="s">
        <v>131</v>
      </c>
      <c r="L6844" t="s">
        <v>19708</v>
      </c>
      <c r="M6844" t="s">
        <v>19709</v>
      </c>
      <c r="N6844">
        <v>0.83805555499999995</v>
      </c>
      <c r="O6844">
        <v>20</v>
      </c>
      <c r="P6844">
        <v>532</v>
      </c>
      <c r="Q6844">
        <v>0</v>
      </c>
      <c r="R6844">
        <v>0</v>
      </c>
      <c r="S6844">
        <v>0</v>
      </c>
      <c r="T6844">
        <v>0</v>
      </c>
      <c r="U6844">
        <v>16.761111</v>
      </c>
      <c r="V6844">
        <v>445.84555499999999</v>
      </c>
      <c r="W6844">
        <v>0</v>
      </c>
      <c r="X6844">
        <v>0</v>
      </c>
      <c r="Y6844">
        <v>0</v>
      </c>
      <c r="Z6844">
        <v>0</v>
      </c>
    </row>
    <row r="6845" spans="1:26" x14ac:dyDescent="0.25">
      <c r="A6845">
        <v>2195329</v>
      </c>
      <c r="B6845">
        <v>1</v>
      </c>
      <c r="C6845" t="s">
        <v>76</v>
      </c>
      <c r="D6845" t="s">
        <v>101</v>
      </c>
      <c r="E6845" t="s">
        <v>813</v>
      </c>
      <c r="F6845" t="s">
        <v>19710</v>
      </c>
      <c r="G6845" t="s">
        <v>136</v>
      </c>
      <c r="H6845" t="s">
        <v>47</v>
      </c>
      <c r="I6845" t="s">
        <v>129</v>
      </c>
      <c r="J6845" t="s">
        <v>130</v>
      </c>
      <c r="K6845" t="s">
        <v>131</v>
      </c>
      <c r="L6845" t="s">
        <v>19711</v>
      </c>
      <c r="M6845" t="s">
        <v>19712</v>
      </c>
      <c r="N6845">
        <v>0.104722222</v>
      </c>
      <c r="O6845">
        <v>274</v>
      </c>
      <c r="P6845">
        <v>31953</v>
      </c>
      <c r="Q6845">
        <v>0</v>
      </c>
      <c r="R6845">
        <v>0</v>
      </c>
      <c r="S6845">
        <v>0</v>
      </c>
      <c r="T6845">
        <v>0</v>
      </c>
      <c r="U6845">
        <v>28.693888999999999</v>
      </c>
      <c r="V6845">
        <v>3346.1891599999999</v>
      </c>
      <c r="W6845">
        <v>0</v>
      </c>
      <c r="X6845">
        <v>0</v>
      </c>
      <c r="Y6845">
        <v>0</v>
      </c>
      <c r="Z6845">
        <v>0</v>
      </c>
    </row>
    <row r="6846" spans="1:26" x14ac:dyDescent="0.25">
      <c r="A6846">
        <v>2195352</v>
      </c>
      <c r="B6846">
        <v>1</v>
      </c>
      <c r="C6846" t="s">
        <v>77</v>
      </c>
      <c r="D6846" t="s">
        <v>118</v>
      </c>
      <c r="E6846" t="s">
        <v>143</v>
      </c>
      <c r="F6846" t="s">
        <v>19713</v>
      </c>
      <c r="G6846" t="s">
        <v>145</v>
      </c>
      <c r="H6846" t="s">
        <v>47</v>
      </c>
      <c r="I6846" t="s">
        <v>129</v>
      </c>
      <c r="J6846" t="s">
        <v>130</v>
      </c>
      <c r="K6846" t="s">
        <v>131</v>
      </c>
      <c r="L6846" t="s">
        <v>19714</v>
      </c>
      <c r="M6846" t="s">
        <v>19715</v>
      </c>
      <c r="N6846">
        <v>2.5155555550000002</v>
      </c>
      <c r="O6846">
        <v>0</v>
      </c>
      <c r="P6846">
        <v>0</v>
      </c>
      <c r="Q6846">
        <v>0</v>
      </c>
      <c r="R6846">
        <v>0</v>
      </c>
      <c r="S6846">
        <v>1</v>
      </c>
      <c r="T6846">
        <v>46</v>
      </c>
      <c r="U6846">
        <v>0</v>
      </c>
      <c r="V6846">
        <v>0</v>
      </c>
      <c r="W6846">
        <v>0</v>
      </c>
      <c r="X6846">
        <v>0</v>
      </c>
      <c r="Y6846">
        <v>2.5155560000000001</v>
      </c>
      <c r="Z6846">
        <v>115.71555600000001</v>
      </c>
    </row>
    <row r="6847" spans="1:26" x14ac:dyDescent="0.25">
      <c r="A6847">
        <v>2195355</v>
      </c>
      <c r="B6847">
        <v>1</v>
      </c>
      <c r="C6847" t="s">
        <v>76</v>
      </c>
      <c r="D6847" t="s">
        <v>96</v>
      </c>
      <c r="E6847" t="s">
        <v>181</v>
      </c>
      <c r="F6847" t="s">
        <v>19716</v>
      </c>
      <c r="G6847" t="s">
        <v>194</v>
      </c>
      <c r="H6847" t="s">
        <v>46</v>
      </c>
      <c r="I6847" t="s">
        <v>129</v>
      </c>
      <c r="J6847" t="s">
        <v>130</v>
      </c>
      <c r="K6847" t="s">
        <v>131</v>
      </c>
      <c r="L6847" t="s">
        <v>19717</v>
      </c>
      <c r="M6847" t="s">
        <v>19718</v>
      </c>
      <c r="N6847">
        <v>2.14</v>
      </c>
      <c r="O6847">
        <v>0</v>
      </c>
      <c r="P6847">
        <v>1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2.14</v>
      </c>
      <c r="W6847">
        <v>0</v>
      </c>
      <c r="X6847">
        <v>0</v>
      </c>
      <c r="Y6847">
        <v>0</v>
      </c>
      <c r="Z6847">
        <v>0</v>
      </c>
    </row>
    <row r="6848" spans="1:26" x14ac:dyDescent="0.25">
      <c r="A6848">
        <v>2195345</v>
      </c>
      <c r="B6848">
        <v>1</v>
      </c>
      <c r="C6848" t="s">
        <v>76</v>
      </c>
      <c r="D6848" t="s">
        <v>82</v>
      </c>
      <c r="E6848" t="s">
        <v>813</v>
      </c>
      <c r="F6848" t="s">
        <v>4915</v>
      </c>
      <c r="G6848" t="s">
        <v>7442</v>
      </c>
      <c r="H6848" t="s">
        <v>8616</v>
      </c>
      <c r="I6848" t="s">
        <v>129</v>
      </c>
      <c r="J6848" t="s">
        <v>130</v>
      </c>
      <c r="K6848" t="s">
        <v>131</v>
      </c>
      <c r="L6848" t="s">
        <v>19719</v>
      </c>
      <c r="M6848" t="s">
        <v>19720</v>
      </c>
      <c r="N6848">
        <v>6.2113888880000001</v>
      </c>
      <c r="O6848">
        <v>2</v>
      </c>
      <c r="P6848">
        <v>346</v>
      </c>
      <c r="Q6848">
        <v>0</v>
      </c>
      <c r="R6848">
        <v>0</v>
      </c>
      <c r="S6848">
        <v>0</v>
      </c>
      <c r="T6848">
        <v>0</v>
      </c>
      <c r="U6848">
        <v>12.422777999999999</v>
      </c>
      <c r="V6848">
        <v>2149.1405549999999</v>
      </c>
      <c r="W6848">
        <v>0</v>
      </c>
      <c r="X6848">
        <v>0</v>
      </c>
      <c r="Y6848">
        <v>0</v>
      </c>
      <c r="Z6848">
        <v>0</v>
      </c>
    </row>
    <row r="6849" spans="1:26" x14ac:dyDescent="0.25">
      <c r="A6849">
        <v>2195354</v>
      </c>
      <c r="B6849">
        <v>1</v>
      </c>
      <c r="C6849" t="s">
        <v>77</v>
      </c>
      <c r="D6849" t="s">
        <v>109</v>
      </c>
      <c r="E6849" t="s">
        <v>181</v>
      </c>
      <c r="F6849" t="s">
        <v>19721</v>
      </c>
      <c r="G6849" t="s">
        <v>194</v>
      </c>
      <c r="H6849" t="s">
        <v>46</v>
      </c>
      <c r="I6849" t="s">
        <v>129</v>
      </c>
      <c r="J6849" t="s">
        <v>130</v>
      </c>
      <c r="K6849" t="s">
        <v>131</v>
      </c>
      <c r="L6849" t="s">
        <v>19722</v>
      </c>
      <c r="M6849" t="s">
        <v>19723</v>
      </c>
      <c r="N6849">
        <v>5.8705555550000001</v>
      </c>
      <c r="O6849">
        <v>0</v>
      </c>
      <c r="P6849">
        <v>1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5.8705559999999997</v>
      </c>
      <c r="W6849">
        <v>0</v>
      </c>
      <c r="X6849">
        <v>0</v>
      </c>
      <c r="Y6849">
        <v>0</v>
      </c>
      <c r="Z6849">
        <v>0</v>
      </c>
    </row>
    <row r="6850" spans="1:26" x14ac:dyDescent="0.25">
      <c r="A6850">
        <v>2195347</v>
      </c>
      <c r="B6850">
        <v>1</v>
      </c>
      <c r="C6850" t="s">
        <v>76</v>
      </c>
      <c r="D6850" t="s">
        <v>80</v>
      </c>
      <c r="E6850" t="s">
        <v>126</v>
      </c>
      <c r="F6850" t="s">
        <v>19724</v>
      </c>
      <c r="G6850" t="s">
        <v>140</v>
      </c>
      <c r="H6850" t="s">
        <v>46</v>
      </c>
      <c r="I6850" t="s">
        <v>129</v>
      </c>
      <c r="J6850" t="s">
        <v>130</v>
      </c>
      <c r="K6850" t="s">
        <v>131</v>
      </c>
      <c r="L6850" t="s">
        <v>19725</v>
      </c>
      <c r="M6850" t="s">
        <v>19726</v>
      </c>
      <c r="N6850">
        <v>4.5383333329999997</v>
      </c>
      <c r="O6850">
        <v>0</v>
      </c>
      <c r="P6850">
        <v>54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245.07</v>
      </c>
      <c r="W6850">
        <v>0</v>
      </c>
      <c r="X6850">
        <v>0</v>
      </c>
      <c r="Y6850">
        <v>0</v>
      </c>
      <c r="Z6850">
        <v>0</v>
      </c>
    </row>
    <row r="6851" spans="1:26" x14ac:dyDescent="0.25">
      <c r="A6851">
        <v>2195403</v>
      </c>
      <c r="B6851">
        <v>1</v>
      </c>
      <c r="C6851" t="s">
        <v>76</v>
      </c>
      <c r="D6851" t="s">
        <v>99</v>
      </c>
      <c r="E6851" t="s">
        <v>181</v>
      </c>
      <c r="F6851" t="s">
        <v>19727</v>
      </c>
      <c r="G6851" t="s">
        <v>194</v>
      </c>
      <c r="H6851" t="s">
        <v>46</v>
      </c>
      <c r="I6851" t="s">
        <v>129</v>
      </c>
      <c r="J6851" t="s">
        <v>130</v>
      </c>
      <c r="K6851" t="s">
        <v>131</v>
      </c>
      <c r="L6851" t="s">
        <v>19728</v>
      </c>
      <c r="M6851" t="s">
        <v>19729</v>
      </c>
      <c r="N6851">
        <v>1.9302777769999999</v>
      </c>
      <c r="O6851">
        <v>0</v>
      </c>
      <c r="P6851">
        <v>1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1.9302779999999999</v>
      </c>
      <c r="W6851">
        <v>0</v>
      </c>
      <c r="X6851">
        <v>0</v>
      </c>
      <c r="Y6851">
        <v>0</v>
      </c>
      <c r="Z6851">
        <v>0</v>
      </c>
    </row>
    <row r="6852" spans="1:26" x14ac:dyDescent="0.25">
      <c r="A6852">
        <v>2195342</v>
      </c>
      <c r="B6852">
        <v>1</v>
      </c>
      <c r="C6852" t="s">
        <v>76</v>
      </c>
      <c r="D6852" t="s">
        <v>78</v>
      </c>
      <c r="E6852" t="s">
        <v>126</v>
      </c>
      <c r="F6852" t="s">
        <v>15544</v>
      </c>
      <c r="G6852" t="s">
        <v>140</v>
      </c>
      <c r="H6852" t="s">
        <v>46</v>
      </c>
      <c r="I6852" t="s">
        <v>129</v>
      </c>
      <c r="J6852" t="s">
        <v>130</v>
      </c>
      <c r="K6852" t="s">
        <v>131</v>
      </c>
      <c r="L6852" t="s">
        <v>19730</v>
      </c>
      <c r="M6852" t="s">
        <v>19731</v>
      </c>
      <c r="N6852">
        <v>1.517222222</v>
      </c>
      <c r="O6852">
        <v>0</v>
      </c>
      <c r="P6852">
        <v>219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332.27166699999998</v>
      </c>
      <c r="W6852">
        <v>0</v>
      </c>
      <c r="X6852">
        <v>0</v>
      </c>
      <c r="Y6852">
        <v>0</v>
      </c>
      <c r="Z6852">
        <v>0</v>
      </c>
    </row>
    <row r="6853" spans="1:26" x14ac:dyDescent="0.25">
      <c r="A6853">
        <v>2195366</v>
      </c>
      <c r="B6853">
        <v>1</v>
      </c>
      <c r="C6853" t="s">
        <v>77</v>
      </c>
      <c r="D6853" t="s">
        <v>108</v>
      </c>
      <c r="E6853" t="s">
        <v>134</v>
      </c>
      <c r="F6853" t="s">
        <v>19045</v>
      </c>
      <c r="G6853" t="s">
        <v>136</v>
      </c>
      <c r="H6853" t="s">
        <v>47</v>
      </c>
      <c r="I6853" t="s">
        <v>129</v>
      </c>
      <c r="J6853" t="s">
        <v>130</v>
      </c>
      <c r="K6853" t="s">
        <v>131</v>
      </c>
      <c r="L6853" t="s">
        <v>19732</v>
      </c>
      <c r="M6853" t="s">
        <v>19733</v>
      </c>
      <c r="N6853">
        <v>1.1588888879999999</v>
      </c>
      <c r="O6853">
        <v>3</v>
      </c>
      <c r="P6853">
        <v>592</v>
      </c>
      <c r="Q6853">
        <v>0</v>
      </c>
      <c r="R6853">
        <v>0</v>
      </c>
      <c r="S6853">
        <v>0</v>
      </c>
      <c r="T6853">
        <v>0</v>
      </c>
      <c r="U6853">
        <v>3.476667</v>
      </c>
      <c r="V6853">
        <v>686.06222200000002</v>
      </c>
      <c r="W6853">
        <v>0</v>
      </c>
      <c r="X6853">
        <v>0</v>
      </c>
      <c r="Y6853">
        <v>0</v>
      </c>
      <c r="Z6853">
        <v>0</v>
      </c>
    </row>
    <row r="6854" spans="1:26" x14ac:dyDescent="0.25">
      <c r="A6854">
        <v>2195361</v>
      </c>
      <c r="B6854">
        <v>1</v>
      </c>
      <c r="C6854" t="s">
        <v>76</v>
      </c>
      <c r="D6854" t="s">
        <v>104</v>
      </c>
      <c r="E6854" t="s">
        <v>126</v>
      </c>
      <c r="F6854" t="s">
        <v>19734</v>
      </c>
      <c r="G6854" t="s">
        <v>128</v>
      </c>
      <c r="H6854" t="s">
        <v>46</v>
      </c>
      <c r="I6854" t="s">
        <v>129</v>
      </c>
      <c r="J6854" t="s">
        <v>130</v>
      </c>
      <c r="K6854" t="s">
        <v>131</v>
      </c>
      <c r="L6854" t="s">
        <v>19735</v>
      </c>
      <c r="M6854" t="s">
        <v>19736</v>
      </c>
      <c r="N6854">
        <v>4.2166666660000001</v>
      </c>
      <c r="O6854">
        <v>0</v>
      </c>
      <c r="P6854">
        <v>0</v>
      </c>
      <c r="Q6854">
        <v>0</v>
      </c>
      <c r="R6854">
        <v>30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126.5</v>
      </c>
      <c r="Y6854">
        <v>0</v>
      </c>
      <c r="Z6854">
        <v>0</v>
      </c>
    </row>
    <row r="6855" spans="1:26" x14ac:dyDescent="0.25">
      <c r="A6855">
        <v>2195362</v>
      </c>
      <c r="B6855">
        <v>1</v>
      </c>
      <c r="C6855" t="s">
        <v>76</v>
      </c>
      <c r="D6855" t="s">
        <v>90</v>
      </c>
      <c r="E6855" t="s">
        <v>143</v>
      </c>
      <c r="F6855" t="s">
        <v>19737</v>
      </c>
      <c r="G6855" t="s">
        <v>366</v>
      </c>
      <c r="H6855" t="s">
        <v>47</v>
      </c>
      <c r="I6855" t="s">
        <v>129</v>
      </c>
      <c r="J6855" t="s">
        <v>130</v>
      </c>
      <c r="K6855" t="s">
        <v>251</v>
      </c>
      <c r="L6855" t="s">
        <v>19738</v>
      </c>
      <c r="M6855" t="s">
        <v>19739</v>
      </c>
      <c r="N6855">
        <v>1.5861111109999999</v>
      </c>
      <c r="O6855">
        <v>1</v>
      </c>
      <c r="P6855">
        <v>92</v>
      </c>
      <c r="Q6855">
        <v>0</v>
      </c>
      <c r="R6855">
        <v>0</v>
      </c>
      <c r="S6855">
        <v>0</v>
      </c>
      <c r="T6855">
        <v>0</v>
      </c>
      <c r="U6855">
        <v>1.586111</v>
      </c>
      <c r="V6855">
        <v>145.922222</v>
      </c>
      <c r="W6855">
        <v>0</v>
      </c>
      <c r="X6855">
        <v>0</v>
      </c>
      <c r="Y6855">
        <v>0</v>
      </c>
      <c r="Z6855">
        <v>0</v>
      </c>
    </row>
    <row r="6856" spans="1:26" x14ac:dyDescent="0.25">
      <c r="A6856">
        <v>2195369</v>
      </c>
      <c r="B6856">
        <v>1</v>
      </c>
      <c r="C6856" t="s">
        <v>76</v>
      </c>
      <c r="D6856" t="s">
        <v>78</v>
      </c>
      <c r="E6856" t="s">
        <v>126</v>
      </c>
      <c r="F6856" t="s">
        <v>19740</v>
      </c>
      <c r="G6856" t="s">
        <v>128</v>
      </c>
      <c r="H6856" t="s">
        <v>46</v>
      </c>
      <c r="I6856" t="s">
        <v>129</v>
      </c>
      <c r="J6856" t="s">
        <v>130</v>
      </c>
      <c r="K6856" t="s">
        <v>131</v>
      </c>
      <c r="L6856" t="s">
        <v>19741</v>
      </c>
      <c r="M6856" t="s">
        <v>19742</v>
      </c>
      <c r="N6856">
        <v>2.091111111</v>
      </c>
      <c r="O6856">
        <v>0</v>
      </c>
      <c r="P6856">
        <v>315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658.7</v>
      </c>
      <c r="W6856">
        <v>0</v>
      </c>
      <c r="X6856">
        <v>0</v>
      </c>
      <c r="Y6856">
        <v>0</v>
      </c>
      <c r="Z6856">
        <v>0</v>
      </c>
    </row>
    <row r="6857" spans="1:26" x14ac:dyDescent="0.25">
      <c r="A6857">
        <v>2195391</v>
      </c>
      <c r="B6857">
        <v>1</v>
      </c>
      <c r="C6857" t="s">
        <v>76</v>
      </c>
      <c r="D6857" t="s">
        <v>79</v>
      </c>
      <c r="E6857" t="s">
        <v>126</v>
      </c>
      <c r="F6857" t="s">
        <v>19743</v>
      </c>
      <c r="G6857" t="s">
        <v>128</v>
      </c>
      <c r="H6857" t="s">
        <v>46</v>
      </c>
      <c r="I6857" t="s">
        <v>129</v>
      </c>
      <c r="J6857" t="s">
        <v>130</v>
      </c>
      <c r="K6857" t="s">
        <v>131</v>
      </c>
      <c r="L6857" t="s">
        <v>19243</v>
      </c>
      <c r="M6857" t="s">
        <v>19744</v>
      </c>
      <c r="N6857">
        <v>0.72944444399999997</v>
      </c>
      <c r="O6857">
        <v>0</v>
      </c>
      <c r="P6857">
        <v>14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10.212222000000001</v>
      </c>
      <c r="W6857">
        <v>0</v>
      </c>
      <c r="X6857">
        <v>0</v>
      </c>
      <c r="Y6857">
        <v>0</v>
      </c>
      <c r="Z6857">
        <v>0</v>
      </c>
    </row>
    <row r="6858" spans="1:26" x14ac:dyDescent="0.25">
      <c r="A6858">
        <v>2195368</v>
      </c>
      <c r="B6858">
        <v>1</v>
      </c>
      <c r="C6858" t="s">
        <v>76</v>
      </c>
      <c r="D6858" t="s">
        <v>92</v>
      </c>
      <c r="E6858" t="s">
        <v>126</v>
      </c>
      <c r="F6858" t="s">
        <v>19745</v>
      </c>
      <c r="G6858" t="s">
        <v>140</v>
      </c>
      <c r="H6858" t="s">
        <v>46</v>
      </c>
      <c r="I6858" t="s">
        <v>129</v>
      </c>
      <c r="J6858" t="s">
        <v>130</v>
      </c>
      <c r="K6858" t="s">
        <v>131</v>
      </c>
      <c r="L6858" t="s">
        <v>19746</v>
      </c>
      <c r="M6858" t="s">
        <v>19747</v>
      </c>
      <c r="N6858">
        <v>8.7597222220000006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26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227.75277800000001</v>
      </c>
    </row>
    <row r="6859" spans="1:26" x14ac:dyDescent="0.25">
      <c r="A6859">
        <v>2195370</v>
      </c>
      <c r="B6859">
        <v>1</v>
      </c>
      <c r="C6859" t="s">
        <v>76</v>
      </c>
      <c r="D6859" t="s">
        <v>92</v>
      </c>
      <c r="E6859" t="s">
        <v>126</v>
      </c>
      <c r="F6859" t="s">
        <v>19748</v>
      </c>
      <c r="G6859" t="s">
        <v>140</v>
      </c>
      <c r="H6859" t="s">
        <v>46</v>
      </c>
      <c r="I6859" t="s">
        <v>129</v>
      </c>
      <c r="J6859" t="s">
        <v>130</v>
      </c>
      <c r="K6859" t="s">
        <v>131</v>
      </c>
      <c r="L6859" t="s">
        <v>19749</v>
      </c>
      <c r="M6859" t="s">
        <v>19750</v>
      </c>
      <c r="N6859">
        <v>2.286944444</v>
      </c>
      <c r="O6859">
        <v>0</v>
      </c>
      <c r="P6859">
        <v>0</v>
      </c>
      <c r="Q6859">
        <v>0</v>
      </c>
      <c r="R6859">
        <v>269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615.18805499999996</v>
      </c>
      <c r="Y6859">
        <v>0</v>
      </c>
      <c r="Z6859">
        <v>0</v>
      </c>
    </row>
    <row r="6860" spans="1:26" x14ac:dyDescent="0.25">
      <c r="A6860">
        <v>2195379</v>
      </c>
      <c r="B6860">
        <v>1</v>
      </c>
      <c r="C6860" t="s">
        <v>77</v>
      </c>
      <c r="D6860" t="s">
        <v>123</v>
      </c>
      <c r="E6860" t="s">
        <v>181</v>
      </c>
      <c r="F6860" t="s">
        <v>19751</v>
      </c>
      <c r="G6860" t="s">
        <v>1384</v>
      </c>
      <c r="H6860" t="s">
        <v>46</v>
      </c>
      <c r="I6860" t="s">
        <v>129</v>
      </c>
      <c r="J6860" t="s">
        <v>130</v>
      </c>
      <c r="K6860" t="s">
        <v>131</v>
      </c>
      <c r="L6860" t="s">
        <v>19752</v>
      </c>
      <c r="M6860" t="s">
        <v>19753</v>
      </c>
      <c r="N6860">
        <v>0.74388888799999997</v>
      </c>
      <c r="O6860">
        <v>0</v>
      </c>
      <c r="P6860">
        <v>7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5.2072219999999998</v>
      </c>
      <c r="W6860">
        <v>0</v>
      </c>
      <c r="X6860">
        <v>0</v>
      </c>
      <c r="Y6860">
        <v>0</v>
      </c>
      <c r="Z6860">
        <v>0</v>
      </c>
    </row>
    <row r="6861" spans="1:26" x14ac:dyDescent="0.25">
      <c r="A6861">
        <v>2195383</v>
      </c>
      <c r="B6861">
        <v>1</v>
      </c>
      <c r="C6861" t="s">
        <v>76</v>
      </c>
      <c r="D6861" t="s">
        <v>93</v>
      </c>
      <c r="E6861" t="s">
        <v>126</v>
      </c>
      <c r="F6861" t="s">
        <v>19754</v>
      </c>
      <c r="G6861" t="s">
        <v>140</v>
      </c>
      <c r="H6861" t="s">
        <v>46</v>
      </c>
      <c r="I6861" t="s">
        <v>129</v>
      </c>
      <c r="J6861" t="s">
        <v>130</v>
      </c>
      <c r="K6861" t="s">
        <v>131</v>
      </c>
      <c r="L6861" t="s">
        <v>19755</v>
      </c>
      <c r="M6861" t="s">
        <v>19756</v>
      </c>
      <c r="N6861">
        <v>10.43</v>
      </c>
      <c r="O6861">
        <v>0</v>
      </c>
      <c r="P6861">
        <v>213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2221.59</v>
      </c>
      <c r="W6861">
        <v>0</v>
      </c>
      <c r="X6861">
        <v>0</v>
      </c>
      <c r="Y6861">
        <v>0</v>
      </c>
      <c r="Z6861">
        <v>0</v>
      </c>
    </row>
    <row r="6862" spans="1:26" x14ac:dyDescent="0.25">
      <c r="A6862">
        <v>2195373</v>
      </c>
      <c r="B6862">
        <v>1</v>
      </c>
      <c r="C6862" t="s">
        <v>76</v>
      </c>
      <c r="D6862" t="s">
        <v>82</v>
      </c>
      <c r="E6862" t="s">
        <v>813</v>
      </c>
      <c r="F6862" t="s">
        <v>4921</v>
      </c>
      <c r="G6862" t="s">
        <v>7442</v>
      </c>
      <c r="H6862" t="s">
        <v>8616</v>
      </c>
      <c r="I6862" t="s">
        <v>129</v>
      </c>
      <c r="J6862" t="s">
        <v>130</v>
      </c>
      <c r="K6862" t="s">
        <v>131</v>
      </c>
      <c r="L6862" t="s">
        <v>19757</v>
      </c>
      <c r="M6862" t="s">
        <v>19758</v>
      </c>
      <c r="N6862">
        <v>0.91361111100000003</v>
      </c>
      <c r="O6862">
        <v>3</v>
      </c>
      <c r="P6862">
        <v>1876</v>
      </c>
      <c r="Q6862">
        <v>0</v>
      </c>
      <c r="R6862">
        <v>0</v>
      </c>
      <c r="S6862">
        <v>0</v>
      </c>
      <c r="T6862">
        <v>0</v>
      </c>
      <c r="U6862">
        <v>2.7408329999999999</v>
      </c>
      <c r="V6862">
        <v>1713.934444</v>
      </c>
      <c r="W6862">
        <v>0</v>
      </c>
      <c r="X6862">
        <v>0</v>
      </c>
      <c r="Y6862">
        <v>0</v>
      </c>
      <c r="Z6862">
        <v>0</v>
      </c>
    </row>
    <row r="6863" spans="1:26" x14ac:dyDescent="0.25">
      <c r="A6863">
        <v>2195375</v>
      </c>
      <c r="B6863">
        <v>1</v>
      </c>
      <c r="C6863" t="s">
        <v>77</v>
      </c>
      <c r="D6863" t="s">
        <v>120</v>
      </c>
      <c r="E6863" t="s">
        <v>181</v>
      </c>
      <c r="F6863" t="s">
        <v>19759</v>
      </c>
      <c r="G6863" t="s">
        <v>194</v>
      </c>
      <c r="H6863" t="s">
        <v>46</v>
      </c>
      <c r="I6863" t="s">
        <v>129</v>
      </c>
      <c r="J6863" t="s">
        <v>130</v>
      </c>
      <c r="K6863" t="s">
        <v>131</v>
      </c>
      <c r="L6863" t="s">
        <v>19760</v>
      </c>
      <c r="M6863" t="s">
        <v>19761</v>
      </c>
      <c r="N6863">
        <v>3.1369444440000001</v>
      </c>
      <c r="O6863">
        <v>0</v>
      </c>
      <c r="P6863">
        <v>0</v>
      </c>
      <c r="Q6863">
        <v>0</v>
      </c>
      <c r="R6863">
        <v>3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9.4108330000000002</v>
      </c>
      <c r="Y6863">
        <v>0</v>
      </c>
      <c r="Z6863">
        <v>0</v>
      </c>
    </row>
    <row r="6864" spans="1:26" x14ac:dyDescent="0.25">
      <c r="A6864">
        <v>2195374</v>
      </c>
      <c r="B6864">
        <v>1</v>
      </c>
      <c r="C6864" t="s">
        <v>76</v>
      </c>
      <c r="D6864" t="s">
        <v>100</v>
      </c>
      <c r="E6864" t="s">
        <v>813</v>
      </c>
      <c r="F6864" t="s">
        <v>19762</v>
      </c>
      <c r="G6864" t="s">
        <v>136</v>
      </c>
      <c r="H6864" t="s">
        <v>47</v>
      </c>
      <c r="I6864" t="s">
        <v>129</v>
      </c>
      <c r="J6864" t="s">
        <v>130</v>
      </c>
      <c r="K6864" t="s">
        <v>131</v>
      </c>
      <c r="L6864" t="s">
        <v>19763</v>
      </c>
      <c r="M6864" t="s">
        <v>19764</v>
      </c>
      <c r="N6864">
        <v>0.16779333299999999</v>
      </c>
      <c r="O6864">
        <v>102</v>
      </c>
      <c r="P6864">
        <v>78</v>
      </c>
      <c r="Q6864">
        <v>0</v>
      </c>
      <c r="R6864">
        <v>0</v>
      </c>
      <c r="S6864">
        <v>0</v>
      </c>
      <c r="T6864">
        <v>0</v>
      </c>
      <c r="U6864">
        <v>17.114920000000001</v>
      </c>
      <c r="V6864">
        <v>13.08788</v>
      </c>
      <c r="W6864">
        <v>0</v>
      </c>
      <c r="X6864">
        <v>0</v>
      </c>
      <c r="Y6864">
        <v>0</v>
      </c>
      <c r="Z6864">
        <v>0</v>
      </c>
    </row>
    <row r="6865" spans="1:26" x14ac:dyDescent="0.25">
      <c r="A6865">
        <v>2195388</v>
      </c>
      <c r="B6865">
        <v>1</v>
      </c>
      <c r="C6865" t="s">
        <v>76</v>
      </c>
      <c r="D6865" t="s">
        <v>99</v>
      </c>
      <c r="E6865" t="s">
        <v>718</v>
      </c>
      <c r="F6865" t="s">
        <v>19765</v>
      </c>
      <c r="G6865" t="s">
        <v>128</v>
      </c>
      <c r="H6865" t="s">
        <v>46</v>
      </c>
      <c r="I6865" t="s">
        <v>129</v>
      </c>
      <c r="J6865" t="s">
        <v>130</v>
      </c>
      <c r="K6865" t="s">
        <v>131</v>
      </c>
      <c r="L6865" t="s">
        <v>19766</v>
      </c>
      <c r="M6865" t="s">
        <v>19767</v>
      </c>
      <c r="N6865">
        <v>1.021111111</v>
      </c>
      <c r="O6865">
        <v>0</v>
      </c>
      <c r="P6865">
        <v>72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73.52</v>
      </c>
      <c r="W6865">
        <v>0</v>
      </c>
      <c r="X6865">
        <v>0</v>
      </c>
      <c r="Y6865">
        <v>0</v>
      </c>
      <c r="Z6865">
        <v>0</v>
      </c>
    </row>
    <row r="6866" spans="1:26" x14ac:dyDescent="0.25">
      <c r="A6866">
        <v>2195384</v>
      </c>
      <c r="B6866">
        <v>1</v>
      </c>
      <c r="C6866" t="s">
        <v>77</v>
      </c>
      <c r="D6866" t="s">
        <v>110</v>
      </c>
      <c r="E6866" t="s">
        <v>181</v>
      </c>
      <c r="F6866" t="s">
        <v>19768</v>
      </c>
      <c r="G6866" t="s">
        <v>1384</v>
      </c>
      <c r="H6866" t="s">
        <v>46</v>
      </c>
      <c r="I6866" t="s">
        <v>129</v>
      </c>
      <c r="J6866" t="s">
        <v>130</v>
      </c>
      <c r="K6866" t="s">
        <v>131</v>
      </c>
      <c r="L6866" t="s">
        <v>19769</v>
      </c>
      <c r="M6866" t="s">
        <v>19770</v>
      </c>
      <c r="N6866">
        <v>0.83499999999999996</v>
      </c>
      <c r="O6866">
        <v>0</v>
      </c>
      <c r="P6866">
        <v>0</v>
      </c>
      <c r="Q6866">
        <v>0</v>
      </c>
      <c r="R6866">
        <v>2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1.67</v>
      </c>
      <c r="Y6866">
        <v>0</v>
      </c>
      <c r="Z6866">
        <v>0</v>
      </c>
    </row>
    <row r="6867" spans="1:26" x14ac:dyDescent="0.25">
      <c r="A6867">
        <v>2195401</v>
      </c>
      <c r="B6867">
        <v>1</v>
      </c>
      <c r="C6867" t="s">
        <v>76</v>
      </c>
      <c r="D6867" t="s">
        <v>100</v>
      </c>
      <c r="E6867" t="s">
        <v>161</v>
      </c>
      <c r="F6867" t="s">
        <v>19771</v>
      </c>
      <c r="G6867" t="s">
        <v>402</v>
      </c>
      <c r="H6867" t="s">
        <v>46</v>
      </c>
      <c r="I6867" t="s">
        <v>129</v>
      </c>
      <c r="J6867" t="s">
        <v>130</v>
      </c>
      <c r="K6867" t="s">
        <v>131</v>
      </c>
      <c r="L6867" t="s">
        <v>19772</v>
      </c>
      <c r="M6867" t="s">
        <v>19773</v>
      </c>
      <c r="N6867">
        <v>4.0566666659999999</v>
      </c>
      <c r="O6867">
        <v>1</v>
      </c>
      <c r="P6867">
        <v>95</v>
      </c>
      <c r="Q6867">
        <v>0</v>
      </c>
      <c r="R6867">
        <v>0</v>
      </c>
      <c r="S6867">
        <v>0</v>
      </c>
      <c r="T6867">
        <v>0</v>
      </c>
      <c r="U6867">
        <v>4.056667</v>
      </c>
      <c r="V6867">
        <v>385.38333299999999</v>
      </c>
      <c r="W6867">
        <v>0</v>
      </c>
      <c r="X6867">
        <v>0</v>
      </c>
      <c r="Y6867">
        <v>0</v>
      </c>
      <c r="Z6867">
        <v>0</v>
      </c>
    </row>
    <row r="6868" spans="1:26" x14ac:dyDescent="0.25">
      <c r="A6868">
        <v>2195427</v>
      </c>
      <c r="B6868">
        <v>1</v>
      </c>
      <c r="C6868" t="s">
        <v>76</v>
      </c>
      <c r="D6868" t="s">
        <v>78</v>
      </c>
      <c r="E6868" t="s">
        <v>126</v>
      </c>
      <c r="F6868" t="s">
        <v>19774</v>
      </c>
      <c r="G6868" t="s">
        <v>128</v>
      </c>
      <c r="H6868" t="s">
        <v>46</v>
      </c>
      <c r="I6868" t="s">
        <v>129</v>
      </c>
      <c r="J6868" t="s">
        <v>130</v>
      </c>
      <c r="K6868" t="s">
        <v>131</v>
      </c>
      <c r="L6868" t="s">
        <v>19775</v>
      </c>
      <c r="M6868" t="s">
        <v>19776</v>
      </c>
      <c r="N6868">
        <v>2.2286111110000002</v>
      </c>
      <c r="O6868">
        <v>0</v>
      </c>
      <c r="P6868">
        <v>210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468.00833299999999</v>
      </c>
      <c r="W6868">
        <v>0</v>
      </c>
      <c r="X6868">
        <v>0</v>
      </c>
      <c r="Y6868">
        <v>0</v>
      </c>
      <c r="Z6868">
        <v>0</v>
      </c>
    </row>
    <row r="6869" spans="1:26" x14ac:dyDescent="0.25">
      <c r="A6869">
        <v>2195389</v>
      </c>
      <c r="B6869">
        <v>1</v>
      </c>
      <c r="C6869" t="s">
        <v>76</v>
      </c>
      <c r="D6869" t="s">
        <v>92</v>
      </c>
      <c r="E6869" t="s">
        <v>181</v>
      </c>
      <c r="F6869" t="s">
        <v>19777</v>
      </c>
      <c r="G6869" t="s">
        <v>194</v>
      </c>
      <c r="H6869" t="s">
        <v>46</v>
      </c>
      <c r="I6869" t="s">
        <v>129</v>
      </c>
      <c r="J6869" t="s">
        <v>130</v>
      </c>
      <c r="K6869" t="s">
        <v>131</v>
      </c>
      <c r="L6869" t="s">
        <v>19778</v>
      </c>
      <c r="M6869" t="s">
        <v>19779</v>
      </c>
      <c r="N6869">
        <v>11.853888888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1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11.853889000000001</v>
      </c>
    </row>
    <row r="6870" spans="1:26" x14ac:dyDescent="0.25">
      <c r="A6870">
        <v>2195402</v>
      </c>
      <c r="B6870">
        <v>1</v>
      </c>
      <c r="C6870" t="s">
        <v>76</v>
      </c>
      <c r="D6870" t="s">
        <v>98</v>
      </c>
      <c r="E6870" t="s">
        <v>143</v>
      </c>
      <c r="F6870" t="s">
        <v>19780</v>
      </c>
      <c r="G6870" t="s">
        <v>145</v>
      </c>
      <c r="H6870" t="s">
        <v>47</v>
      </c>
      <c r="I6870" t="s">
        <v>129</v>
      </c>
      <c r="J6870" t="s">
        <v>130</v>
      </c>
      <c r="K6870" t="s">
        <v>131</v>
      </c>
      <c r="L6870" t="s">
        <v>19781</v>
      </c>
      <c r="M6870" t="s">
        <v>19782</v>
      </c>
      <c r="N6870">
        <v>1.076944444</v>
      </c>
      <c r="O6870">
        <v>0</v>
      </c>
      <c r="P6870">
        <v>3</v>
      </c>
      <c r="Q6870">
        <v>2</v>
      </c>
      <c r="R6870">
        <v>99</v>
      </c>
      <c r="S6870">
        <v>15</v>
      </c>
      <c r="T6870">
        <v>821</v>
      </c>
      <c r="U6870">
        <v>0</v>
      </c>
      <c r="V6870">
        <v>3.2308330000000001</v>
      </c>
      <c r="W6870">
        <v>2.1538889999999999</v>
      </c>
      <c r="X6870">
        <v>106.61750000000001</v>
      </c>
      <c r="Y6870">
        <v>16.154167000000001</v>
      </c>
      <c r="Z6870">
        <v>884.17138899999998</v>
      </c>
    </row>
    <row r="6871" spans="1:26" x14ac:dyDescent="0.25">
      <c r="A6871">
        <v>2195395</v>
      </c>
      <c r="B6871">
        <v>1</v>
      </c>
      <c r="C6871" t="s">
        <v>77</v>
      </c>
      <c r="D6871" t="s">
        <v>124</v>
      </c>
      <c r="E6871" t="s">
        <v>126</v>
      </c>
      <c r="F6871" t="s">
        <v>16581</v>
      </c>
      <c r="G6871" t="s">
        <v>128</v>
      </c>
      <c r="H6871" t="s">
        <v>46</v>
      </c>
      <c r="I6871" t="s">
        <v>129</v>
      </c>
      <c r="J6871" t="s">
        <v>130</v>
      </c>
      <c r="K6871" t="s">
        <v>131</v>
      </c>
      <c r="L6871" t="s">
        <v>19783</v>
      </c>
      <c r="M6871" t="s">
        <v>19784</v>
      </c>
      <c r="N6871">
        <v>5.6691666659999997</v>
      </c>
      <c r="O6871">
        <v>0</v>
      </c>
      <c r="P6871">
        <v>11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62.360833</v>
      </c>
      <c r="W6871">
        <v>0</v>
      </c>
      <c r="X6871">
        <v>0</v>
      </c>
      <c r="Y6871">
        <v>0</v>
      </c>
      <c r="Z6871">
        <v>0</v>
      </c>
    </row>
    <row r="6872" spans="1:26" x14ac:dyDescent="0.25">
      <c r="A6872">
        <v>2195396</v>
      </c>
      <c r="B6872">
        <v>1</v>
      </c>
      <c r="C6872" t="s">
        <v>77</v>
      </c>
      <c r="D6872" t="s">
        <v>123</v>
      </c>
      <c r="E6872" t="s">
        <v>181</v>
      </c>
      <c r="F6872" t="s">
        <v>19785</v>
      </c>
      <c r="G6872" t="s">
        <v>194</v>
      </c>
      <c r="H6872" t="s">
        <v>46</v>
      </c>
      <c r="I6872" t="s">
        <v>129</v>
      </c>
      <c r="J6872" t="s">
        <v>130</v>
      </c>
      <c r="K6872" t="s">
        <v>131</v>
      </c>
      <c r="L6872" t="s">
        <v>19786</v>
      </c>
      <c r="M6872" t="s">
        <v>19787</v>
      </c>
      <c r="N6872">
        <v>6.5447222219999999</v>
      </c>
      <c r="O6872">
        <v>0</v>
      </c>
      <c r="P6872">
        <v>1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6.5447220000000002</v>
      </c>
      <c r="W6872">
        <v>0</v>
      </c>
      <c r="X6872">
        <v>0</v>
      </c>
      <c r="Y6872">
        <v>0</v>
      </c>
      <c r="Z6872">
        <v>0</v>
      </c>
    </row>
    <row r="6873" spans="1:26" x14ac:dyDescent="0.25">
      <c r="A6873">
        <v>2195398</v>
      </c>
      <c r="B6873">
        <v>1</v>
      </c>
      <c r="C6873" t="s">
        <v>76</v>
      </c>
      <c r="D6873" t="s">
        <v>92</v>
      </c>
      <c r="E6873" t="s">
        <v>161</v>
      </c>
      <c r="F6873" t="s">
        <v>19788</v>
      </c>
      <c r="G6873" t="s">
        <v>402</v>
      </c>
      <c r="H6873" t="s">
        <v>46</v>
      </c>
      <c r="I6873" t="s">
        <v>129</v>
      </c>
      <c r="J6873" t="s">
        <v>130</v>
      </c>
      <c r="K6873" t="s">
        <v>131</v>
      </c>
      <c r="L6873" t="s">
        <v>19789</v>
      </c>
      <c r="M6873" t="s">
        <v>19790</v>
      </c>
      <c r="N6873">
        <v>8.2169444439999992</v>
      </c>
      <c r="O6873">
        <v>0</v>
      </c>
      <c r="P6873">
        <v>0</v>
      </c>
      <c r="Q6873">
        <v>0</v>
      </c>
      <c r="R6873">
        <v>0</v>
      </c>
      <c r="S6873">
        <v>1</v>
      </c>
      <c r="T6873">
        <v>225</v>
      </c>
      <c r="U6873">
        <v>0</v>
      </c>
      <c r="V6873">
        <v>0</v>
      </c>
      <c r="W6873">
        <v>0</v>
      </c>
      <c r="X6873">
        <v>0</v>
      </c>
      <c r="Y6873">
        <v>8.2169439999999998</v>
      </c>
      <c r="Z6873">
        <v>1848.8125</v>
      </c>
    </row>
    <row r="6874" spans="1:26" x14ac:dyDescent="0.25">
      <c r="A6874">
        <v>2195400</v>
      </c>
      <c r="B6874">
        <v>1</v>
      </c>
      <c r="C6874" t="s">
        <v>77</v>
      </c>
      <c r="D6874" t="s">
        <v>109</v>
      </c>
      <c r="E6874" t="s">
        <v>143</v>
      </c>
      <c r="F6874" t="s">
        <v>19791</v>
      </c>
      <c r="G6874" t="s">
        <v>136</v>
      </c>
      <c r="H6874" t="s">
        <v>47</v>
      </c>
      <c r="I6874" t="s">
        <v>129</v>
      </c>
      <c r="J6874" t="s">
        <v>130</v>
      </c>
      <c r="K6874" t="s">
        <v>131</v>
      </c>
      <c r="L6874" t="s">
        <v>19792</v>
      </c>
      <c r="M6874" t="s">
        <v>19793</v>
      </c>
      <c r="N6874">
        <v>0.40833333300000002</v>
      </c>
      <c r="O6874">
        <v>0</v>
      </c>
      <c r="P6874">
        <v>18</v>
      </c>
      <c r="Q6874">
        <v>3</v>
      </c>
      <c r="R6874">
        <v>486</v>
      </c>
      <c r="S6874">
        <v>16</v>
      </c>
      <c r="T6874">
        <v>385</v>
      </c>
      <c r="U6874">
        <v>0</v>
      </c>
      <c r="V6874">
        <v>7.35</v>
      </c>
      <c r="W6874">
        <v>1.2250000000000001</v>
      </c>
      <c r="X6874">
        <v>198.45</v>
      </c>
      <c r="Y6874">
        <v>6.5333329999999998</v>
      </c>
      <c r="Z6874">
        <v>157.20833300000001</v>
      </c>
    </row>
    <row r="6875" spans="1:26" x14ac:dyDescent="0.25">
      <c r="A6875">
        <v>2195420</v>
      </c>
      <c r="B6875">
        <v>1</v>
      </c>
      <c r="C6875" t="s">
        <v>76</v>
      </c>
      <c r="D6875" t="s">
        <v>96</v>
      </c>
      <c r="E6875" t="s">
        <v>181</v>
      </c>
      <c r="F6875" t="s">
        <v>19794</v>
      </c>
      <c r="G6875" t="s">
        <v>183</v>
      </c>
      <c r="H6875" t="s">
        <v>46</v>
      </c>
      <c r="I6875" t="s">
        <v>129</v>
      </c>
      <c r="J6875" t="s">
        <v>130</v>
      </c>
      <c r="K6875" t="s">
        <v>131</v>
      </c>
      <c r="L6875" t="s">
        <v>19795</v>
      </c>
      <c r="M6875" t="s">
        <v>19796</v>
      </c>
      <c r="N6875">
        <v>3.6858333330000002</v>
      </c>
      <c r="O6875">
        <v>0</v>
      </c>
      <c r="P6875">
        <v>4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14.743333</v>
      </c>
      <c r="W6875">
        <v>0</v>
      </c>
      <c r="X6875">
        <v>0</v>
      </c>
      <c r="Y6875">
        <v>0</v>
      </c>
      <c r="Z6875">
        <v>0</v>
      </c>
    </row>
    <row r="6876" spans="1:26" x14ac:dyDescent="0.25">
      <c r="A6876">
        <v>2195450</v>
      </c>
      <c r="B6876">
        <v>1</v>
      </c>
      <c r="C6876" t="s">
        <v>77</v>
      </c>
      <c r="D6876" t="s">
        <v>116</v>
      </c>
      <c r="E6876" t="s">
        <v>126</v>
      </c>
      <c r="F6876" t="s">
        <v>19471</v>
      </c>
      <c r="G6876" t="s">
        <v>128</v>
      </c>
      <c r="H6876" t="s">
        <v>46</v>
      </c>
      <c r="I6876" t="s">
        <v>129</v>
      </c>
      <c r="J6876" t="s">
        <v>130</v>
      </c>
      <c r="K6876" t="s">
        <v>131</v>
      </c>
      <c r="L6876" t="s">
        <v>19797</v>
      </c>
      <c r="M6876" t="s">
        <v>19798</v>
      </c>
      <c r="N6876">
        <v>4.1686111109999997</v>
      </c>
      <c r="O6876">
        <v>0</v>
      </c>
      <c r="P6876">
        <v>7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29.180278000000001</v>
      </c>
      <c r="W6876">
        <v>0</v>
      </c>
      <c r="X6876">
        <v>0</v>
      </c>
      <c r="Y6876">
        <v>0</v>
      </c>
      <c r="Z6876">
        <v>0</v>
      </c>
    </row>
    <row r="6877" spans="1:26" x14ac:dyDescent="0.25">
      <c r="A6877">
        <v>2195414</v>
      </c>
      <c r="B6877">
        <v>1</v>
      </c>
      <c r="C6877" t="s">
        <v>77</v>
      </c>
      <c r="D6877" t="s">
        <v>115</v>
      </c>
      <c r="E6877" t="s">
        <v>126</v>
      </c>
      <c r="F6877" t="s">
        <v>19799</v>
      </c>
      <c r="G6877" t="s">
        <v>671</v>
      </c>
      <c r="H6877" t="s">
        <v>46</v>
      </c>
      <c r="I6877" t="s">
        <v>129</v>
      </c>
      <c r="J6877" t="s">
        <v>130</v>
      </c>
      <c r="K6877" t="s">
        <v>131</v>
      </c>
      <c r="L6877" t="s">
        <v>19800</v>
      </c>
      <c r="M6877" t="s">
        <v>19801</v>
      </c>
      <c r="N6877">
        <v>3.0158333329999998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21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63.332500000000003</v>
      </c>
    </row>
    <row r="6878" spans="1:26" x14ac:dyDescent="0.25">
      <c r="A6878">
        <v>2195411</v>
      </c>
      <c r="B6878">
        <v>1</v>
      </c>
      <c r="C6878" t="s">
        <v>76</v>
      </c>
      <c r="D6878" t="s">
        <v>106</v>
      </c>
      <c r="E6878" t="s">
        <v>181</v>
      </c>
      <c r="F6878" t="s">
        <v>19802</v>
      </c>
      <c r="G6878" t="s">
        <v>163</v>
      </c>
      <c r="H6878" t="s">
        <v>46</v>
      </c>
      <c r="I6878" t="s">
        <v>129</v>
      </c>
      <c r="J6878" t="s">
        <v>130</v>
      </c>
      <c r="K6878" t="s">
        <v>131</v>
      </c>
      <c r="L6878" t="s">
        <v>19803</v>
      </c>
      <c r="M6878" t="s">
        <v>19804</v>
      </c>
      <c r="N6878">
        <v>2.3352777769999999</v>
      </c>
      <c r="O6878">
        <v>0</v>
      </c>
      <c r="P6878">
        <v>8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18.682221999999999</v>
      </c>
      <c r="W6878">
        <v>0</v>
      </c>
      <c r="X6878">
        <v>0</v>
      </c>
      <c r="Y6878">
        <v>0</v>
      </c>
      <c r="Z6878">
        <v>0</v>
      </c>
    </row>
    <row r="6879" spans="1:26" x14ac:dyDescent="0.25">
      <c r="A6879">
        <v>2195409</v>
      </c>
      <c r="B6879">
        <v>1</v>
      </c>
      <c r="C6879" t="s">
        <v>76</v>
      </c>
      <c r="D6879" t="s">
        <v>94</v>
      </c>
      <c r="E6879" t="s">
        <v>126</v>
      </c>
      <c r="F6879" t="s">
        <v>19805</v>
      </c>
      <c r="G6879" t="s">
        <v>140</v>
      </c>
      <c r="H6879" t="s">
        <v>46</v>
      </c>
      <c r="I6879" t="s">
        <v>129</v>
      </c>
      <c r="J6879" t="s">
        <v>130</v>
      </c>
      <c r="K6879" t="s">
        <v>131</v>
      </c>
      <c r="L6879" t="s">
        <v>19806</v>
      </c>
      <c r="M6879" t="s">
        <v>19807</v>
      </c>
      <c r="N6879">
        <v>3.883611111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71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275.73638899999997</v>
      </c>
    </row>
    <row r="6880" spans="1:26" x14ac:dyDescent="0.25">
      <c r="A6880">
        <v>2195416</v>
      </c>
      <c r="B6880">
        <v>1</v>
      </c>
      <c r="C6880" t="s">
        <v>76</v>
      </c>
      <c r="D6880" t="s">
        <v>90</v>
      </c>
      <c r="E6880" t="s">
        <v>126</v>
      </c>
      <c r="F6880" t="s">
        <v>19808</v>
      </c>
      <c r="G6880" t="s">
        <v>140</v>
      </c>
      <c r="H6880" t="s">
        <v>46</v>
      </c>
      <c r="I6880" t="s">
        <v>129</v>
      </c>
      <c r="J6880" t="s">
        <v>130</v>
      </c>
      <c r="K6880" t="s">
        <v>131</v>
      </c>
      <c r="L6880" t="s">
        <v>19809</v>
      </c>
      <c r="M6880" t="s">
        <v>19810</v>
      </c>
      <c r="N6880">
        <v>3.7769444440000002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37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139.74694400000001</v>
      </c>
    </row>
    <row r="6881" spans="1:26" x14ac:dyDescent="0.25">
      <c r="A6881">
        <v>2195410</v>
      </c>
      <c r="B6881">
        <v>1</v>
      </c>
      <c r="C6881" t="s">
        <v>76</v>
      </c>
      <c r="D6881" t="s">
        <v>100</v>
      </c>
      <c r="E6881" t="s">
        <v>181</v>
      </c>
      <c r="F6881" t="s">
        <v>19811</v>
      </c>
      <c r="G6881" t="s">
        <v>194</v>
      </c>
      <c r="H6881" t="s">
        <v>46</v>
      </c>
      <c r="I6881" t="s">
        <v>129</v>
      </c>
      <c r="J6881" t="s">
        <v>130</v>
      </c>
      <c r="K6881" t="s">
        <v>131</v>
      </c>
      <c r="L6881" t="s">
        <v>19812</v>
      </c>
      <c r="M6881" t="s">
        <v>19813</v>
      </c>
      <c r="N6881">
        <v>2.1327777769999998</v>
      </c>
      <c r="O6881">
        <v>0</v>
      </c>
      <c r="P6881">
        <v>5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10.663888999999999</v>
      </c>
      <c r="W6881">
        <v>0</v>
      </c>
      <c r="X6881">
        <v>0</v>
      </c>
      <c r="Y6881">
        <v>0</v>
      </c>
      <c r="Z6881">
        <v>0</v>
      </c>
    </row>
    <row r="6882" spans="1:26" x14ac:dyDescent="0.25">
      <c r="A6882">
        <v>2195422</v>
      </c>
      <c r="B6882">
        <v>1</v>
      </c>
      <c r="C6882" t="s">
        <v>76</v>
      </c>
      <c r="D6882" t="s">
        <v>91</v>
      </c>
      <c r="E6882" t="s">
        <v>186</v>
      </c>
      <c r="F6882" t="s">
        <v>4040</v>
      </c>
      <c r="G6882" t="s">
        <v>136</v>
      </c>
      <c r="H6882" t="s">
        <v>47</v>
      </c>
      <c r="I6882" t="s">
        <v>129</v>
      </c>
      <c r="J6882" t="s">
        <v>130</v>
      </c>
      <c r="K6882" t="s">
        <v>131</v>
      </c>
      <c r="L6882" t="s">
        <v>19814</v>
      </c>
      <c r="M6882" t="s">
        <v>19815</v>
      </c>
      <c r="N6882">
        <v>0.46666666600000001</v>
      </c>
      <c r="O6882">
        <v>69</v>
      </c>
      <c r="P6882">
        <v>749</v>
      </c>
      <c r="Q6882">
        <v>0</v>
      </c>
      <c r="R6882">
        <v>0</v>
      </c>
      <c r="S6882">
        <v>0</v>
      </c>
      <c r="T6882">
        <v>0</v>
      </c>
      <c r="U6882">
        <v>32.200000000000003</v>
      </c>
      <c r="V6882">
        <v>349.53333300000003</v>
      </c>
      <c r="W6882">
        <v>0</v>
      </c>
      <c r="X6882">
        <v>0</v>
      </c>
      <c r="Y6882">
        <v>0</v>
      </c>
      <c r="Z6882">
        <v>0</v>
      </c>
    </row>
    <row r="6883" spans="1:26" x14ac:dyDescent="0.25">
      <c r="A6883">
        <v>2195454</v>
      </c>
      <c r="B6883">
        <v>1</v>
      </c>
      <c r="C6883" t="s">
        <v>76</v>
      </c>
      <c r="D6883" t="s">
        <v>103</v>
      </c>
      <c r="E6883" t="s">
        <v>181</v>
      </c>
      <c r="F6883" t="s">
        <v>19816</v>
      </c>
      <c r="G6883" t="s">
        <v>194</v>
      </c>
      <c r="H6883" t="s">
        <v>46</v>
      </c>
      <c r="I6883" t="s">
        <v>129</v>
      </c>
      <c r="J6883" t="s">
        <v>130</v>
      </c>
      <c r="K6883" t="s">
        <v>131</v>
      </c>
      <c r="L6883" t="s">
        <v>19817</v>
      </c>
      <c r="M6883" t="s">
        <v>19818</v>
      </c>
      <c r="N6883">
        <v>4.3261111110000003</v>
      </c>
      <c r="O6883">
        <v>0</v>
      </c>
      <c r="P6883">
        <v>0</v>
      </c>
      <c r="Q6883">
        <v>0</v>
      </c>
      <c r="R6883">
        <v>4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17.304444</v>
      </c>
      <c r="Y6883">
        <v>0</v>
      </c>
      <c r="Z6883">
        <v>0</v>
      </c>
    </row>
    <row r="6884" spans="1:26" x14ac:dyDescent="0.25">
      <c r="A6884">
        <v>2195433</v>
      </c>
      <c r="B6884">
        <v>1</v>
      </c>
      <c r="C6884" t="s">
        <v>76</v>
      </c>
      <c r="D6884" t="s">
        <v>92</v>
      </c>
      <c r="E6884" t="s">
        <v>143</v>
      </c>
      <c r="F6884" t="s">
        <v>19819</v>
      </c>
      <c r="G6884" t="s">
        <v>3348</v>
      </c>
      <c r="H6884" t="s">
        <v>47</v>
      </c>
      <c r="I6884" t="s">
        <v>129</v>
      </c>
      <c r="J6884" t="s">
        <v>130</v>
      </c>
      <c r="K6884" t="s">
        <v>131</v>
      </c>
      <c r="L6884" t="s">
        <v>19820</v>
      </c>
      <c r="M6884" t="s">
        <v>19821</v>
      </c>
      <c r="N6884">
        <v>5.4066666659999996</v>
      </c>
      <c r="O6884">
        <v>0</v>
      </c>
      <c r="P6884">
        <v>0</v>
      </c>
      <c r="Q6884">
        <v>8</v>
      </c>
      <c r="R6884">
        <v>47</v>
      </c>
      <c r="S6884">
        <v>0</v>
      </c>
      <c r="T6884">
        <v>0</v>
      </c>
      <c r="U6884">
        <v>0</v>
      </c>
      <c r="V6884">
        <v>0</v>
      </c>
      <c r="W6884">
        <v>43.253332999999998</v>
      </c>
      <c r="X6884">
        <v>254.11333300000001</v>
      </c>
      <c r="Y6884">
        <v>0</v>
      </c>
      <c r="Z6884">
        <v>0</v>
      </c>
    </row>
    <row r="6885" spans="1:26" x14ac:dyDescent="0.25">
      <c r="A6885">
        <v>2195417</v>
      </c>
      <c r="B6885">
        <v>1</v>
      </c>
      <c r="C6885" t="s">
        <v>77</v>
      </c>
      <c r="D6885" t="s">
        <v>118</v>
      </c>
      <c r="E6885" t="s">
        <v>134</v>
      </c>
      <c r="F6885" t="s">
        <v>19247</v>
      </c>
      <c r="G6885" t="s">
        <v>366</v>
      </c>
      <c r="H6885" t="s">
        <v>47</v>
      </c>
      <c r="I6885" t="s">
        <v>129</v>
      </c>
      <c r="J6885" t="s">
        <v>130</v>
      </c>
      <c r="K6885" t="s">
        <v>251</v>
      </c>
      <c r="L6885" t="s">
        <v>19822</v>
      </c>
      <c r="M6885" t="s">
        <v>19823</v>
      </c>
      <c r="N6885">
        <v>3.7031211110000002</v>
      </c>
      <c r="O6885">
        <v>9</v>
      </c>
      <c r="P6885">
        <v>18</v>
      </c>
      <c r="Q6885">
        <v>0</v>
      </c>
      <c r="R6885">
        <v>0</v>
      </c>
      <c r="S6885">
        <v>0</v>
      </c>
      <c r="T6885">
        <v>0</v>
      </c>
      <c r="U6885">
        <v>33.328090000000003</v>
      </c>
      <c r="V6885">
        <v>66.656180000000006</v>
      </c>
      <c r="W6885">
        <v>0</v>
      </c>
      <c r="X6885">
        <v>0</v>
      </c>
      <c r="Y6885">
        <v>0</v>
      </c>
      <c r="Z6885">
        <v>0</v>
      </c>
    </row>
    <row r="6886" spans="1:26" x14ac:dyDescent="0.25">
      <c r="A6886">
        <v>2195421</v>
      </c>
      <c r="B6886">
        <v>1</v>
      </c>
      <c r="C6886" t="s">
        <v>76</v>
      </c>
      <c r="D6886" t="s">
        <v>88</v>
      </c>
      <c r="E6886" t="s">
        <v>126</v>
      </c>
      <c r="F6886" t="s">
        <v>19824</v>
      </c>
      <c r="G6886" t="s">
        <v>128</v>
      </c>
      <c r="H6886" t="s">
        <v>46</v>
      </c>
      <c r="I6886" t="s">
        <v>129</v>
      </c>
      <c r="J6886" t="s">
        <v>130</v>
      </c>
      <c r="K6886" t="s">
        <v>131</v>
      </c>
      <c r="L6886" t="s">
        <v>19825</v>
      </c>
      <c r="M6886" t="s">
        <v>19826</v>
      </c>
      <c r="N6886">
        <v>4.5149999999999997</v>
      </c>
      <c r="O6886">
        <v>0</v>
      </c>
      <c r="P6886">
        <v>2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9.0299999999999994</v>
      </c>
      <c r="W6886">
        <v>0</v>
      </c>
      <c r="X6886">
        <v>0</v>
      </c>
      <c r="Y6886">
        <v>0</v>
      </c>
      <c r="Z6886">
        <v>0</v>
      </c>
    </row>
    <row r="6887" spans="1:26" x14ac:dyDescent="0.25">
      <c r="A6887">
        <v>2195424</v>
      </c>
      <c r="B6887">
        <v>1</v>
      </c>
      <c r="C6887" t="s">
        <v>76</v>
      </c>
      <c r="D6887" t="s">
        <v>80</v>
      </c>
      <c r="E6887" t="s">
        <v>126</v>
      </c>
      <c r="F6887" t="s">
        <v>19827</v>
      </c>
      <c r="G6887" t="s">
        <v>128</v>
      </c>
      <c r="H6887" t="s">
        <v>46</v>
      </c>
      <c r="I6887" t="s">
        <v>129</v>
      </c>
      <c r="J6887" t="s">
        <v>130</v>
      </c>
      <c r="K6887" t="s">
        <v>131</v>
      </c>
      <c r="L6887" t="s">
        <v>19828</v>
      </c>
      <c r="M6887" t="s">
        <v>19829</v>
      </c>
      <c r="N6887">
        <v>3.491944444</v>
      </c>
      <c r="O6887">
        <v>0</v>
      </c>
      <c r="P6887">
        <v>508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1773.907778</v>
      </c>
      <c r="W6887">
        <v>0</v>
      </c>
      <c r="X6887">
        <v>0</v>
      </c>
      <c r="Y6887">
        <v>0</v>
      </c>
      <c r="Z6887">
        <v>0</v>
      </c>
    </row>
    <row r="6888" spans="1:26" x14ac:dyDescent="0.25">
      <c r="A6888">
        <v>2195432</v>
      </c>
      <c r="B6888">
        <v>1</v>
      </c>
      <c r="C6888" t="s">
        <v>76</v>
      </c>
      <c r="D6888" t="s">
        <v>90</v>
      </c>
      <c r="E6888" t="s">
        <v>126</v>
      </c>
      <c r="F6888" t="s">
        <v>16066</v>
      </c>
      <c r="G6888" t="s">
        <v>128</v>
      </c>
      <c r="H6888" t="s">
        <v>46</v>
      </c>
      <c r="I6888" t="s">
        <v>129</v>
      </c>
      <c r="J6888" t="s">
        <v>130</v>
      </c>
      <c r="K6888" t="s">
        <v>131</v>
      </c>
      <c r="L6888" t="s">
        <v>19830</v>
      </c>
      <c r="M6888" t="s">
        <v>19831</v>
      </c>
      <c r="N6888">
        <v>3.2519444439999998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17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55.283056000000002</v>
      </c>
    </row>
    <row r="6889" spans="1:26" x14ac:dyDescent="0.25">
      <c r="A6889">
        <v>2195428</v>
      </c>
      <c r="B6889">
        <v>1</v>
      </c>
      <c r="C6889" t="s">
        <v>76</v>
      </c>
      <c r="D6889" t="s">
        <v>92</v>
      </c>
      <c r="E6889" t="s">
        <v>126</v>
      </c>
      <c r="F6889" t="s">
        <v>19832</v>
      </c>
      <c r="G6889" t="s">
        <v>128</v>
      </c>
      <c r="H6889" t="s">
        <v>46</v>
      </c>
      <c r="I6889" t="s">
        <v>129</v>
      </c>
      <c r="J6889" t="s">
        <v>130</v>
      </c>
      <c r="K6889" t="s">
        <v>131</v>
      </c>
      <c r="L6889" t="s">
        <v>19833</v>
      </c>
      <c r="M6889" t="s">
        <v>19834</v>
      </c>
      <c r="N6889">
        <v>5.8775000000000004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1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5.8775000000000004</v>
      </c>
    </row>
    <row r="6890" spans="1:26" x14ac:dyDescent="0.25">
      <c r="A6890">
        <v>2195458</v>
      </c>
      <c r="B6890">
        <v>1</v>
      </c>
      <c r="C6890" t="s">
        <v>76</v>
      </c>
      <c r="D6890" t="s">
        <v>78</v>
      </c>
      <c r="E6890" t="s">
        <v>718</v>
      </c>
      <c r="F6890" t="s">
        <v>19835</v>
      </c>
      <c r="G6890" t="s">
        <v>726</v>
      </c>
      <c r="H6890" t="s">
        <v>46</v>
      </c>
      <c r="I6890" t="s">
        <v>129</v>
      </c>
      <c r="J6890" t="s">
        <v>130</v>
      </c>
      <c r="K6890" t="s">
        <v>131</v>
      </c>
      <c r="L6890" t="s">
        <v>19836</v>
      </c>
      <c r="M6890" t="s">
        <v>19837</v>
      </c>
      <c r="N6890">
        <v>2.0508333329999999</v>
      </c>
      <c r="O6890">
        <v>0</v>
      </c>
      <c r="P6890">
        <v>15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30.762499999999999</v>
      </c>
      <c r="W6890">
        <v>0</v>
      </c>
      <c r="X6890">
        <v>0</v>
      </c>
      <c r="Y6890">
        <v>0</v>
      </c>
      <c r="Z6890">
        <v>0</v>
      </c>
    </row>
    <row r="6891" spans="1:26" x14ac:dyDescent="0.25">
      <c r="A6891">
        <v>2195431</v>
      </c>
      <c r="B6891">
        <v>1</v>
      </c>
      <c r="C6891" t="s">
        <v>76</v>
      </c>
      <c r="D6891" t="s">
        <v>99</v>
      </c>
      <c r="E6891" t="s">
        <v>126</v>
      </c>
      <c r="F6891" t="s">
        <v>19838</v>
      </c>
      <c r="G6891" t="s">
        <v>128</v>
      </c>
      <c r="H6891" t="s">
        <v>46</v>
      </c>
      <c r="I6891" t="s">
        <v>129</v>
      </c>
      <c r="J6891" t="s">
        <v>130</v>
      </c>
      <c r="K6891" t="s">
        <v>131</v>
      </c>
      <c r="L6891" t="s">
        <v>19839</v>
      </c>
      <c r="M6891" t="s">
        <v>19840</v>
      </c>
      <c r="N6891">
        <v>1.231666666</v>
      </c>
      <c r="O6891">
        <v>0</v>
      </c>
      <c r="P6891">
        <v>34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41.876666999999998</v>
      </c>
      <c r="W6891">
        <v>0</v>
      </c>
      <c r="X6891">
        <v>0</v>
      </c>
      <c r="Y6891">
        <v>0</v>
      </c>
      <c r="Z6891">
        <v>0</v>
      </c>
    </row>
    <row r="6892" spans="1:26" x14ac:dyDescent="0.25">
      <c r="A6892">
        <v>2195441</v>
      </c>
      <c r="B6892">
        <v>1</v>
      </c>
      <c r="C6892" t="s">
        <v>76</v>
      </c>
      <c r="D6892" t="s">
        <v>91</v>
      </c>
      <c r="E6892" t="s">
        <v>813</v>
      </c>
      <c r="F6892" t="s">
        <v>961</v>
      </c>
      <c r="G6892" t="s">
        <v>136</v>
      </c>
      <c r="H6892" t="s">
        <v>47</v>
      </c>
      <c r="I6892" t="s">
        <v>129</v>
      </c>
      <c r="J6892" t="s">
        <v>130</v>
      </c>
      <c r="K6892" t="s">
        <v>131</v>
      </c>
      <c r="L6892" t="s">
        <v>19841</v>
      </c>
      <c r="M6892" t="s">
        <v>19842</v>
      </c>
      <c r="N6892">
        <v>0.255</v>
      </c>
      <c r="O6892">
        <v>155</v>
      </c>
      <c r="P6892">
        <v>4627</v>
      </c>
      <c r="Q6892">
        <v>0</v>
      </c>
      <c r="R6892">
        <v>0</v>
      </c>
      <c r="S6892">
        <v>0</v>
      </c>
      <c r="T6892">
        <v>0</v>
      </c>
      <c r="U6892">
        <v>39.524999999999999</v>
      </c>
      <c r="V6892">
        <v>1179.885</v>
      </c>
      <c r="W6892">
        <v>0</v>
      </c>
      <c r="X6892">
        <v>0</v>
      </c>
      <c r="Y6892">
        <v>0</v>
      </c>
      <c r="Z6892">
        <v>0</v>
      </c>
    </row>
    <row r="6893" spans="1:26" x14ac:dyDescent="0.25">
      <c r="A6893">
        <v>2195434</v>
      </c>
      <c r="B6893">
        <v>1</v>
      </c>
      <c r="C6893" t="s">
        <v>76</v>
      </c>
      <c r="D6893" t="s">
        <v>95</v>
      </c>
      <c r="E6893" t="s">
        <v>186</v>
      </c>
      <c r="F6893" t="s">
        <v>19843</v>
      </c>
      <c r="G6893" t="s">
        <v>136</v>
      </c>
      <c r="H6893" t="s">
        <v>47</v>
      </c>
      <c r="I6893" t="s">
        <v>129</v>
      </c>
      <c r="J6893" t="s">
        <v>130</v>
      </c>
      <c r="K6893" t="s">
        <v>131</v>
      </c>
      <c r="L6893" t="s">
        <v>19844</v>
      </c>
      <c r="M6893" t="s">
        <v>19845</v>
      </c>
      <c r="N6893">
        <v>1.4244444439999999</v>
      </c>
      <c r="O6893">
        <v>0</v>
      </c>
      <c r="P6893">
        <v>0</v>
      </c>
      <c r="Q6893">
        <v>13</v>
      </c>
      <c r="R6893">
        <v>1441</v>
      </c>
      <c r="S6893">
        <v>0</v>
      </c>
      <c r="T6893">
        <v>0</v>
      </c>
      <c r="U6893">
        <v>0</v>
      </c>
      <c r="V6893">
        <v>0</v>
      </c>
      <c r="W6893">
        <v>18.517778</v>
      </c>
      <c r="X6893">
        <v>2052.624444</v>
      </c>
      <c r="Y6893">
        <v>0</v>
      </c>
      <c r="Z6893">
        <v>0</v>
      </c>
    </row>
    <row r="6894" spans="1:26" x14ac:dyDescent="0.25">
      <c r="A6894">
        <v>2195437</v>
      </c>
      <c r="B6894">
        <v>1</v>
      </c>
      <c r="C6894" t="s">
        <v>76</v>
      </c>
      <c r="D6894" t="s">
        <v>95</v>
      </c>
      <c r="E6894" t="s">
        <v>186</v>
      </c>
      <c r="F6894" t="s">
        <v>19846</v>
      </c>
      <c r="G6894" t="s">
        <v>136</v>
      </c>
      <c r="H6894" t="s">
        <v>47</v>
      </c>
      <c r="I6894" t="s">
        <v>129</v>
      </c>
      <c r="J6894" t="s">
        <v>130</v>
      </c>
      <c r="K6894" t="s">
        <v>131</v>
      </c>
      <c r="L6894" t="s">
        <v>19847</v>
      </c>
      <c r="M6894" t="s">
        <v>19848</v>
      </c>
      <c r="N6894">
        <v>0.60277777700000001</v>
      </c>
      <c r="O6894">
        <v>0</v>
      </c>
      <c r="P6894">
        <v>0</v>
      </c>
      <c r="Q6894">
        <v>20</v>
      </c>
      <c r="R6894">
        <v>2438</v>
      </c>
      <c r="S6894">
        <v>0</v>
      </c>
      <c r="T6894">
        <v>0</v>
      </c>
      <c r="U6894">
        <v>0</v>
      </c>
      <c r="V6894">
        <v>0</v>
      </c>
      <c r="W6894">
        <v>12.055555999999999</v>
      </c>
      <c r="X6894">
        <v>1469.57222</v>
      </c>
      <c r="Y6894">
        <v>0</v>
      </c>
      <c r="Z6894">
        <v>0</v>
      </c>
    </row>
    <row r="6895" spans="1:26" x14ac:dyDescent="0.25">
      <c r="A6895">
        <v>2195438</v>
      </c>
      <c r="B6895">
        <v>1</v>
      </c>
      <c r="C6895" t="s">
        <v>76</v>
      </c>
      <c r="D6895" t="s">
        <v>101</v>
      </c>
      <c r="E6895" t="s">
        <v>186</v>
      </c>
      <c r="F6895" t="s">
        <v>19849</v>
      </c>
      <c r="G6895" t="s">
        <v>136</v>
      </c>
      <c r="H6895" t="s">
        <v>47</v>
      </c>
      <c r="I6895" t="s">
        <v>129</v>
      </c>
      <c r="J6895" t="s">
        <v>130</v>
      </c>
      <c r="K6895" t="s">
        <v>131</v>
      </c>
      <c r="L6895" t="s">
        <v>19847</v>
      </c>
      <c r="M6895" t="s">
        <v>19850</v>
      </c>
      <c r="N6895">
        <v>0.42638888800000002</v>
      </c>
      <c r="O6895">
        <v>83</v>
      </c>
      <c r="P6895">
        <v>2319</v>
      </c>
      <c r="Q6895">
        <v>0</v>
      </c>
      <c r="R6895">
        <v>0</v>
      </c>
      <c r="S6895">
        <v>0</v>
      </c>
      <c r="T6895">
        <v>0</v>
      </c>
      <c r="U6895">
        <v>35.390278000000002</v>
      </c>
      <c r="V6895">
        <v>988.79583100000002</v>
      </c>
      <c r="W6895">
        <v>0</v>
      </c>
      <c r="X6895">
        <v>0</v>
      </c>
      <c r="Y6895">
        <v>0</v>
      </c>
      <c r="Z6895">
        <v>0</v>
      </c>
    </row>
    <row r="6896" spans="1:26" x14ac:dyDescent="0.25">
      <c r="A6896">
        <v>2195445</v>
      </c>
      <c r="B6896">
        <v>1</v>
      </c>
      <c r="C6896" t="s">
        <v>76</v>
      </c>
      <c r="D6896" t="s">
        <v>100</v>
      </c>
      <c r="E6896" t="s">
        <v>126</v>
      </c>
      <c r="F6896" t="s">
        <v>19851</v>
      </c>
      <c r="G6896" t="s">
        <v>128</v>
      </c>
      <c r="H6896" t="s">
        <v>46</v>
      </c>
      <c r="I6896" t="s">
        <v>129</v>
      </c>
      <c r="J6896" t="s">
        <v>130</v>
      </c>
      <c r="K6896" t="s">
        <v>131</v>
      </c>
      <c r="L6896" t="s">
        <v>19852</v>
      </c>
      <c r="M6896" t="s">
        <v>19853</v>
      </c>
      <c r="N6896">
        <v>5.6694444439999998</v>
      </c>
      <c r="O6896">
        <v>0</v>
      </c>
      <c r="P6896">
        <v>16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90.711111000000002</v>
      </c>
      <c r="W6896">
        <v>0</v>
      </c>
      <c r="X6896">
        <v>0</v>
      </c>
      <c r="Y6896">
        <v>0</v>
      </c>
      <c r="Z6896">
        <v>0</v>
      </c>
    </row>
    <row r="6897" spans="1:26" x14ac:dyDescent="0.25">
      <c r="A6897">
        <v>2195442</v>
      </c>
      <c r="B6897">
        <v>1</v>
      </c>
      <c r="C6897" t="s">
        <v>76</v>
      </c>
      <c r="D6897" t="s">
        <v>95</v>
      </c>
      <c r="E6897" t="s">
        <v>181</v>
      </c>
      <c r="F6897" t="s">
        <v>19854</v>
      </c>
      <c r="G6897" t="s">
        <v>194</v>
      </c>
      <c r="H6897" t="s">
        <v>46</v>
      </c>
      <c r="I6897" t="s">
        <v>129</v>
      </c>
      <c r="J6897" t="s">
        <v>130</v>
      </c>
      <c r="K6897" t="s">
        <v>131</v>
      </c>
      <c r="L6897" t="s">
        <v>19855</v>
      </c>
      <c r="M6897" t="s">
        <v>19856</v>
      </c>
      <c r="N6897">
        <v>12.257222221999999</v>
      </c>
      <c r="O6897">
        <v>0</v>
      </c>
      <c r="P6897">
        <v>1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12.257222000000001</v>
      </c>
      <c r="W6897">
        <v>0</v>
      </c>
      <c r="X6897">
        <v>0</v>
      </c>
      <c r="Y6897">
        <v>0</v>
      </c>
      <c r="Z6897">
        <v>0</v>
      </c>
    </row>
    <row r="6898" spans="1:26" x14ac:dyDescent="0.25">
      <c r="A6898">
        <v>2195448</v>
      </c>
      <c r="B6898">
        <v>1</v>
      </c>
      <c r="C6898" t="s">
        <v>76</v>
      </c>
      <c r="D6898" t="s">
        <v>92</v>
      </c>
      <c r="E6898" t="s">
        <v>181</v>
      </c>
      <c r="F6898" t="s">
        <v>19857</v>
      </c>
      <c r="G6898" t="s">
        <v>194</v>
      </c>
      <c r="H6898" t="s">
        <v>46</v>
      </c>
      <c r="I6898" t="s">
        <v>129</v>
      </c>
      <c r="J6898" t="s">
        <v>130</v>
      </c>
      <c r="K6898" t="s">
        <v>131</v>
      </c>
      <c r="L6898" t="s">
        <v>19858</v>
      </c>
      <c r="M6898" t="s">
        <v>19859</v>
      </c>
      <c r="N6898">
        <v>5.1397222219999996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1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5.1397219999999999</v>
      </c>
    </row>
    <row r="6899" spans="1:26" x14ac:dyDescent="0.25">
      <c r="A6899">
        <v>2195460</v>
      </c>
      <c r="B6899">
        <v>1</v>
      </c>
      <c r="C6899" t="s">
        <v>77</v>
      </c>
      <c r="D6899" t="s">
        <v>118</v>
      </c>
      <c r="E6899" t="s">
        <v>181</v>
      </c>
      <c r="F6899" t="s">
        <v>19860</v>
      </c>
      <c r="G6899" t="s">
        <v>194</v>
      </c>
      <c r="H6899" t="s">
        <v>46</v>
      </c>
      <c r="I6899" t="s">
        <v>129</v>
      </c>
      <c r="J6899" t="s">
        <v>130</v>
      </c>
      <c r="K6899" t="s">
        <v>131</v>
      </c>
      <c r="L6899" t="s">
        <v>19861</v>
      </c>
      <c r="M6899" t="s">
        <v>19862</v>
      </c>
      <c r="N6899">
        <v>5.3375000000000004</v>
      </c>
      <c r="O6899">
        <v>0</v>
      </c>
      <c r="P6899">
        <v>1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5.3375000000000004</v>
      </c>
      <c r="W6899">
        <v>0</v>
      </c>
      <c r="X6899">
        <v>0</v>
      </c>
      <c r="Y6899">
        <v>0</v>
      </c>
      <c r="Z6899">
        <v>0</v>
      </c>
    </row>
    <row r="6900" spans="1:26" x14ac:dyDescent="0.25">
      <c r="A6900">
        <v>2195449</v>
      </c>
      <c r="B6900">
        <v>1</v>
      </c>
      <c r="C6900" t="s">
        <v>77</v>
      </c>
      <c r="D6900" t="s">
        <v>114</v>
      </c>
      <c r="E6900" t="s">
        <v>143</v>
      </c>
      <c r="F6900" t="s">
        <v>19863</v>
      </c>
      <c r="G6900" t="s">
        <v>145</v>
      </c>
      <c r="H6900" t="s">
        <v>47</v>
      </c>
      <c r="I6900" t="s">
        <v>129</v>
      </c>
      <c r="J6900" t="s">
        <v>130</v>
      </c>
      <c r="K6900" t="s">
        <v>131</v>
      </c>
      <c r="L6900" t="s">
        <v>19864</v>
      </c>
      <c r="M6900" t="s">
        <v>19865</v>
      </c>
      <c r="N6900">
        <v>2.0961111109999999</v>
      </c>
      <c r="O6900">
        <v>36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75.459999999999994</v>
      </c>
      <c r="V6900">
        <v>0</v>
      </c>
      <c r="W6900">
        <v>0</v>
      </c>
      <c r="X6900">
        <v>0</v>
      </c>
      <c r="Y6900">
        <v>0</v>
      </c>
      <c r="Z6900">
        <v>0</v>
      </c>
    </row>
    <row r="6901" spans="1:26" x14ac:dyDescent="0.25">
      <c r="A6901">
        <v>2195455</v>
      </c>
      <c r="B6901">
        <v>1</v>
      </c>
      <c r="C6901" t="s">
        <v>76</v>
      </c>
      <c r="D6901" t="s">
        <v>97</v>
      </c>
      <c r="E6901" t="s">
        <v>181</v>
      </c>
      <c r="F6901" t="s">
        <v>19866</v>
      </c>
      <c r="G6901" t="s">
        <v>194</v>
      </c>
      <c r="H6901" t="s">
        <v>46</v>
      </c>
      <c r="I6901" t="s">
        <v>129</v>
      </c>
      <c r="J6901" t="s">
        <v>130</v>
      </c>
      <c r="K6901" t="s">
        <v>131</v>
      </c>
      <c r="L6901" t="s">
        <v>19867</v>
      </c>
      <c r="M6901" t="s">
        <v>19868</v>
      </c>
      <c r="N6901">
        <v>2.6486111110000001</v>
      </c>
      <c r="O6901">
        <v>0</v>
      </c>
      <c r="P6901">
        <v>3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7.9458330000000004</v>
      </c>
      <c r="W6901">
        <v>0</v>
      </c>
      <c r="X6901">
        <v>0</v>
      </c>
      <c r="Y6901">
        <v>0</v>
      </c>
      <c r="Z6901">
        <v>0</v>
      </c>
    </row>
    <row r="6902" spans="1:26" x14ac:dyDescent="0.25">
      <c r="A6902">
        <v>2195447</v>
      </c>
      <c r="B6902">
        <v>1</v>
      </c>
      <c r="C6902" t="s">
        <v>77</v>
      </c>
      <c r="D6902" t="s">
        <v>124</v>
      </c>
      <c r="E6902" t="s">
        <v>126</v>
      </c>
      <c r="F6902" t="s">
        <v>19869</v>
      </c>
      <c r="G6902" t="s">
        <v>140</v>
      </c>
      <c r="H6902" t="s">
        <v>46</v>
      </c>
      <c r="I6902" t="s">
        <v>129</v>
      </c>
      <c r="J6902" t="s">
        <v>130</v>
      </c>
      <c r="K6902" t="s">
        <v>131</v>
      </c>
      <c r="L6902" t="s">
        <v>19870</v>
      </c>
      <c r="M6902" t="s">
        <v>19871</v>
      </c>
      <c r="N6902">
        <v>4.2019444439999996</v>
      </c>
      <c r="O6902">
        <v>0</v>
      </c>
      <c r="P6902">
        <v>66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277.32833299999999</v>
      </c>
      <c r="W6902">
        <v>0</v>
      </c>
      <c r="X6902">
        <v>0</v>
      </c>
      <c r="Y6902">
        <v>0</v>
      </c>
      <c r="Z6902">
        <v>0</v>
      </c>
    </row>
    <row r="6903" spans="1:26" x14ac:dyDescent="0.25">
      <c r="A6903">
        <v>2195451</v>
      </c>
      <c r="B6903">
        <v>1</v>
      </c>
      <c r="C6903" t="s">
        <v>77</v>
      </c>
      <c r="D6903" t="s">
        <v>117</v>
      </c>
      <c r="E6903" t="s">
        <v>181</v>
      </c>
      <c r="F6903" t="s">
        <v>19872</v>
      </c>
      <c r="G6903" t="s">
        <v>194</v>
      </c>
      <c r="H6903" t="s">
        <v>46</v>
      </c>
      <c r="I6903" t="s">
        <v>129</v>
      </c>
      <c r="J6903" t="s">
        <v>130</v>
      </c>
      <c r="K6903" t="s">
        <v>131</v>
      </c>
      <c r="L6903" t="s">
        <v>19873</v>
      </c>
      <c r="M6903" t="s">
        <v>19840</v>
      </c>
      <c r="N6903">
        <v>0.95277777699999999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1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0.95277800000000001</v>
      </c>
    </row>
    <row r="6904" spans="1:26" x14ac:dyDescent="0.25">
      <c r="A6904">
        <v>2195571</v>
      </c>
      <c r="B6904">
        <v>1</v>
      </c>
      <c r="C6904" t="s">
        <v>76</v>
      </c>
      <c r="D6904" t="s">
        <v>101</v>
      </c>
      <c r="E6904" t="s">
        <v>181</v>
      </c>
      <c r="F6904" t="s">
        <v>19874</v>
      </c>
      <c r="G6904" t="s">
        <v>287</v>
      </c>
      <c r="H6904" t="s">
        <v>46</v>
      </c>
      <c r="I6904" t="s">
        <v>129</v>
      </c>
      <c r="J6904" t="s">
        <v>130</v>
      </c>
      <c r="K6904" t="s">
        <v>131</v>
      </c>
      <c r="L6904" t="s">
        <v>19875</v>
      </c>
      <c r="M6904" t="s">
        <v>19876</v>
      </c>
      <c r="N6904">
        <v>6.4288888880000004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6.4288889999999999</v>
      </c>
      <c r="W6904">
        <v>0</v>
      </c>
      <c r="X6904">
        <v>0</v>
      </c>
      <c r="Y6904">
        <v>0</v>
      </c>
      <c r="Z6904">
        <v>0</v>
      </c>
    </row>
    <row r="6905" spans="1:26" x14ac:dyDescent="0.25">
      <c r="A6905">
        <v>2195466</v>
      </c>
      <c r="B6905">
        <v>1</v>
      </c>
      <c r="C6905" t="s">
        <v>76</v>
      </c>
      <c r="D6905" t="s">
        <v>98</v>
      </c>
      <c r="E6905" t="s">
        <v>181</v>
      </c>
      <c r="F6905" t="s">
        <v>19877</v>
      </c>
      <c r="G6905" t="s">
        <v>287</v>
      </c>
      <c r="H6905" t="s">
        <v>46</v>
      </c>
      <c r="I6905" t="s">
        <v>129</v>
      </c>
      <c r="J6905" t="s">
        <v>130</v>
      </c>
      <c r="K6905" t="s">
        <v>131</v>
      </c>
      <c r="L6905" t="s">
        <v>19878</v>
      </c>
      <c r="M6905" t="s">
        <v>19879</v>
      </c>
      <c r="N6905">
        <v>2.2258333330000002</v>
      </c>
      <c r="O6905">
        <v>0</v>
      </c>
      <c r="P6905">
        <v>0</v>
      </c>
      <c r="Q6905">
        <v>0</v>
      </c>
      <c r="R6905">
        <v>1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2.2258330000000002</v>
      </c>
      <c r="Y6905">
        <v>0</v>
      </c>
      <c r="Z6905">
        <v>0</v>
      </c>
    </row>
    <row r="6906" spans="1:26" x14ac:dyDescent="0.25">
      <c r="A6906">
        <v>2195463</v>
      </c>
      <c r="B6906">
        <v>1</v>
      </c>
      <c r="C6906" t="s">
        <v>77</v>
      </c>
      <c r="D6906" t="s">
        <v>118</v>
      </c>
      <c r="E6906" t="s">
        <v>186</v>
      </c>
      <c r="F6906" t="s">
        <v>19880</v>
      </c>
      <c r="G6906" t="s">
        <v>136</v>
      </c>
      <c r="H6906" t="s">
        <v>47</v>
      </c>
      <c r="I6906" t="s">
        <v>129</v>
      </c>
      <c r="J6906" t="s">
        <v>130</v>
      </c>
      <c r="K6906" t="s">
        <v>131</v>
      </c>
      <c r="L6906" t="s">
        <v>19881</v>
      </c>
      <c r="M6906" t="s">
        <v>19882</v>
      </c>
      <c r="N6906">
        <v>0.53316666599999996</v>
      </c>
      <c r="O6906">
        <v>39</v>
      </c>
      <c r="P6906">
        <v>377</v>
      </c>
      <c r="Q6906">
        <v>180</v>
      </c>
      <c r="R6906">
        <v>371</v>
      </c>
      <c r="S6906">
        <v>26</v>
      </c>
      <c r="T6906">
        <v>48</v>
      </c>
      <c r="U6906">
        <v>20.793500000000002</v>
      </c>
      <c r="V6906">
        <v>201.00383299999999</v>
      </c>
      <c r="W6906">
        <v>95.97</v>
      </c>
      <c r="X6906">
        <v>197.804833</v>
      </c>
      <c r="Y6906">
        <v>13.862333</v>
      </c>
      <c r="Z6906">
        <v>25.591999999999999</v>
      </c>
    </row>
    <row r="6907" spans="1:26" x14ac:dyDescent="0.25">
      <c r="A6907">
        <v>2195593</v>
      </c>
      <c r="B6907">
        <v>1</v>
      </c>
      <c r="C6907" t="s">
        <v>77</v>
      </c>
      <c r="D6907" t="s">
        <v>115</v>
      </c>
      <c r="E6907" t="s">
        <v>143</v>
      </c>
      <c r="F6907" t="s">
        <v>19883</v>
      </c>
      <c r="G6907" t="s">
        <v>279</v>
      </c>
      <c r="H6907" t="s">
        <v>47</v>
      </c>
      <c r="I6907" t="s">
        <v>129</v>
      </c>
      <c r="J6907" t="s">
        <v>130</v>
      </c>
      <c r="K6907" t="s">
        <v>131</v>
      </c>
      <c r="L6907" t="s">
        <v>19884</v>
      </c>
      <c r="M6907" t="s">
        <v>19885</v>
      </c>
      <c r="N6907">
        <v>6.7711111109999997</v>
      </c>
      <c r="O6907">
        <v>0</v>
      </c>
      <c r="P6907">
        <v>0</v>
      </c>
      <c r="Q6907">
        <v>0</v>
      </c>
      <c r="R6907">
        <v>0</v>
      </c>
      <c r="S6907">
        <v>6</v>
      </c>
      <c r="T6907">
        <v>337</v>
      </c>
      <c r="U6907">
        <v>0</v>
      </c>
      <c r="V6907">
        <v>0</v>
      </c>
      <c r="W6907">
        <v>0</v>
      </c>
      <c r="X6907">
        <v>0</v>
      </c>
      <c r="Y6907">
        <v>40.626666999999998</v>
      </c>
      <c r="Z6907">
        <v>2281.8644439999998</v>
      </c>
    </row>
    <row r="6908" spans="1:26" x14ac:dyDescent="0.25">
      <c r="A6908">
        <v>2195469</v>
      </c>
      <c r="B6908">
        <v>1</v>
      </c>
      <c r="C6908" t="s">
        <v>76</v>
      </c>
      <c r="D6908" t="s">
        <v>99</v>
      </c>
      <c r="E6908" t="s">
        <v>181</v>
      </c>
      <c r="F6908" t="s">
        <v>19886</v>
      </c>
      <c r="G6908" t="s">
        <v>194</v>
      </c>
      <c r="H6908" t="s">
        <v>46</v>
      </c>
      <c r="I6908" t="s">
        <v>129</v>
      </c>
      <c r="J6908" t="s">
        <v>130</v>
      </c>
      <c r="K6908" t="s">
        <v>131</v>
      </c>
      <c r="L6908" t="s">
        <v>19887</v>
      </c>
      <c r="M6908" t="s">
        <v>19888</v>
      </c>
      <c r="N6908">
        <v>2.3352777769999999</v>
      </c>
      <c r="O6908">
        <v>0</v>
      </c>
      <c r="P6908">
        <v>1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2.3352780000000002</v>
      </c>
      <c r="W6908">
        <v>0</v>
      </c>
      <c r="X6908">
        <v>0</v>
      </c>
      <c r="Y6908">
        <v>0</v>
      </c>
      <c r="Z6908">
        <v>0</v>
      </c>
    </row>
    <row r="6909" spans="1:26" x14ac:dyDescent="0.25">
      <c r="A6909">
        <v>2195467</v>
      </c>
      <c r="B6909">
        <v>1</v>
      </c>
      <c r="C6909" t="s">
        <v>76</v>
      </c>
      <c r="D6909" t="s">
        <v>92</v>
      </c>
      <c r="E6909" t="s">
        <v>181</v>
      </c>
      <c r="F6909" t="s">
        <v>19889</v>
      </c>
      <c r="G6909" t="s">
        <v>287</v>
      </c>
      <c r="H6909" t="s">
        <v>46</v>
      </c>
      <c r="I6909" t="s">
        <v>129</v>
      </c>
      <c r="J6909" t="s">
        <v>130</v>
      </c>
      <c r="K6909" t="s">
        <v>131</v>
      </c>
      <c r="L6909" t="s">
        <v>19890</v>
      </c>
      <c r="M6909" t="s">
        <v>19891</v>
      </c>
      <c r="N6909">
        <v>4.6930555549999999</v>
      </c>
      <c r="O6909">
        <v>0</v>
      </c>
      <c r="P6909">
        <v>0</v>
      </c>
      <c r="Q6909">
        <v>0</v>
      </c>
      <c r="R6909">
        <v>1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4.6930560000000003</v>
      </c>
      <c r="Y6909">
        <v>0</v>
      </c>
      <c r="Z6909">
        <v>0</v>
      </c>
    </row>
    <row r="6910" spans="1:26" x14ac:dyDescent="0.25">
      <c r="A6910">
        <v>2195472</v>
      </c>
      <c r="B6910">
        <v>1</v>
      </c>
      <c r="C6910" t="s">
        <v>77</v>
      </c>
      <c r="D6910" t="s">
        <v>115</v>
      </c>
      <c r="E6910" t="s">
        <v>126</v>
      </c>
      <c r="F6910" t="s">
        <v>19311</v>
      </c>
      <c r="G6910" t="s">
        <v>432</v>
      </c>
      <c r="H6910" t="s">
        <v>46</v>
      </c>
      <c r="I6910" t="s">
        <v>129</v>
      </c>
      <c r="J6910" t="s">
        <v>130</v>
      </c>
      <c r="K6910" t="s">
        <v>131</v>
      </c>
      <c r="L6910" t="s">
        <v>19892</v>
      </c>
      <c r="M6910" t="s">
        <v>19893</v>
      </c>
      <c r="N6910">
        <v>5.8830555550000003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37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217.673056</v>
      </c>
    </row>
    <row r="6911" spans="1:26" x14ac:dyDescent="0.25">
      <c r="A6911">
        <v>2195473</v>
      </c>
      <c r="B6911">
        <v>1</v>
      </c>
      <c r="C6911" t="s">
        <v>76</v>
      </c>
      <c r="D6911" t="s">
        <v>95</v>
      </c>
      <c r="E6911" t="s">
        <v>126</v>
      </c>
      <c r="F6911" t="s">
        <v>19894</v>
      </c>
      <c r="G6911" t="s">
        <v>140</v>
      </c>
      <c r="H6911" t="s">
        <v>46</v>
      </c>
      <c r="I6911" t="s">
        <v>129</v>
      </c>
      <c r="J6911" t="s">
        <v>130</v>
      </c>
      <c r="K6911" t="s">
        <v>131</v>
      </c>
      <c r="L6911" t="s">
        <v>19895</v>
      </c>
      <c r="M6911" t="s">
        <v>19896</v>
      </c>
      <c r="N6911">
        <v>11.696944444</v>
      </c>
      <c r="O6911">
        <v>0</v>
      </c>
      <c r="P6911">
        <v>73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853.87694399999998</v>
      </c>
      <c r="W6911">
        <v>0</v>
      </c>
      <c r="X6911">
        <v>0</v>
      </c>
      <c r="Y6911">
        <v>0</v>
      </c>
      <c r="Z6911">
        <v>0</v>
      </c>
    </row>
    <row r="6912" spans="1:26" x14ac:dyDescent="0.25">
      <c r="A6912">
        <v>2195477</v>
      </c>
      <c r="B6912">
        <v>1</v>
      </c>
      <c r="C6912" t="s">
        <v>76</v>
      </c>
      <c r="D6912" t="s">
        <v>78</v>
      </c>
      <c r="E6912" t="s">
        <v>181</v>
      </c>
      <c r="F6912" t="s">
        <v>19897</v>
      </c>
      <c r="G6912" t="s">
        <v>287</v>
      </c>
      <c r="H6912" t="s">
        <v>46</v>
      </c>
      <c r="I6912" t="s">
        <v>129</v>
      </c>
      <c r="J6912" t="s">
        <v>130</v>
      </c>
      <c r="K6912" t="s">
        <v>131</v>
      </c>
      <c r="L6912" t="s">
        <v>19898</v>
      </c>
      <c r="M6912" t="s">
        <v>19899</v>
      </c>
      <c r="N6912">
        <v>1.0205555550000001</v>
      </c>
      <c r="O6912">
        <v>0</v>
      </c>
      <c r="P6912">
        <v>6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6.1233329999999997</v>
      </c>
      <c r="W6912">
        <v>0</v>
      </c>
      <c r="X6912">
        <v>0</v>
      </c>
      <c r="Y6912">
        <v>0</v>
      </c>
      <c r="Z6912">
        <v>0</v>
      </c>
    </row>
    <row r="6913" spans="1:26" x14ac:dyDescent="0.25">
      <c r="A6913">
        <v>2195483</v>
      </c>
      <c r="B6913">
        <v>1</v>
      </c>
      <c r="C6913" t="s">
        <v>77</v>
      </c>
      <c r="D6913" t="s">
        <v>112</v>
      </c>
      <c r="E6913" t="s">
        <v>143</v>
      </c>
      <c r="F6913" t="s">
        <v>19900</v>
      </c>
      <c r="G6913" t="s">
        <v>279</v>
      </c>
      <c r="H6913" t="s">
        <v>47</v>
      </c>
      <c r="I6913" t="s">
        <v>129</v>
      </c>
      <c r="J6913" t="s">
        <v>130</v>
      </c>
      <c r="K6913" t="s">
        <v>131</v>
      </c>
      <c r="L6913" t="s">
        <v>19901</v>
      </c>
      <c r="M6913" t="s">
        <v>19902</v>
      </c>
      <c r="N6913">
        <v>0.343888888</v>
      </c>
      <c r="O6913">
        <v>1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0.343889</v>
      </c>
      <c r="V6913">
        <v>0</v>
      </c>
      <c r="W6913">
        <v>0</v>
      </c>
      <c r="X6913">
        <v>0</v>
      </c>
      <c r="Y6913">
        <v>0</v>
      </c>
      <c r="Z6913">
        <v>0</v>
      </c>
    </row>
    <row r="6914" spans="1:26" x14ac:dyDescent="0.25">
      <c r="A6914">
        <v>2195507</v>
      </c>
      <c r="B6914">
        <v>1</v>
      </c>
      <c r="C6914" t="s">
        <v>77</v>
      </c>
      <c r="D6914" t="s">
        <v>118</v>
      </c>
      <c r="E6914" t="s">
        <v>181</v>
      </c>
      <c r="F6914" t="s">
        <v>19903</v>
      </c>
      <c r="G6914" t="s">
        <v>194</v>
      </c>
      <c r="H6914" t="s">
        <v>46</v>
      </c>
      <c r="I6914" t="s">
        <v>129</v>
      </c>
      <c r="J6914" t="s">
        <v>130</v>
      </c>
      <c r="K6914" t="s">
        <v>131</v>
      </c>
      <c r="L6914" t="s">
        <v>19904</v>
      </c>
      <c r="M6914" t="s">
        <v>19905</v>
      </c>
      <c r="N6914">
        <v>2.5972222220000001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1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2.5972219999999999</v>
      </c>
    </row>
    <row r="6915" spans="1:26" x14ac:dyDescent="0.25">
      <c r="A6915">
        <v>2195480</v>
      </c>
      <c r="B6915">
        <v>1</v>
      </c>
      <c r="C6915" t="s">
        <v>76</v>
      </c>
      <c r="D6915" t="s">
        <v>80</v>
      </c>
      <c r="E6915" t="s">
        <v>126</v>
      </c>
      <c r="F6915" t="s">
        <v>19906</v>
      </c>
      <c r="G6915" t="s">
        <v>128</v>
      </c>
      <c r="H6915" t="s">
        <v>46</v>
      </c>
      <c r="I6915" t="s">
        <v>129</v>
      </c>
      <c r="J6915" t="s">
        <v>130</v>
      </c>
      <c r="K6915" t="s">
        <v>131</v>
      </c>
      <c r="L6915" t="s">
        <v>19907</v>
      </c>
      <c r="M6915" t="s">
        <v>19908</v>
      </c>
      <c r="N6915">
        <v>0.76777777700000005</v>
      </c>
      <c r="O6915">
        <v>0</v>
      </c>
      <c r="P6915">
        <v>108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82.92</v>
      </c>
      <c r="W6915">
        <v>0</v>
      </c>
      <c r="X6915">
        <v>0</v>
      </c>
      <c r="Y6915">
        <v>0</v>
      </c>
      <c r="Z6915">
        <v>0</v>
      </c>
    </row>
    <row r="6916" spans="1:26" x14ac:dyDescent="0.25">
      <c r="A6916">
        <v>2195476</v>
      </c>
      <c r="B6916">
        <v>1</v>
      </c>
      <c r="C6916" t="s">
        <v>76</v>
      </c>
      <c r="D6916" t="s">
        <v>84</v>
      </c>
      <c r="E6916" t="s">
        <v>181</v>
      </c>
      <c r="F6916" t="s">
        <v>19909</v>
      </c>
      <c r="G6916" t="s">
        <v>194</v>
      </c>
      <c r="H6916" t="s">
        <v>46</v>
      </c>
      <c r="I6916" t="s">
        <v>129</v>
      </c>
      <c r="J6916" t="s">
        <v>130</v>
      </c>
      <c r="K6916" t="s">
        <v>131</v>
      </c>
      <c r="L6916" t="s">
        <v>19910</v>
      </c>
      <c r="M6916" t="s">
        <v>19911</v>
      </c>
      <c r="N6916">
        <v>4.3380555550000004</v>
      </c>
      <c r="O6916">
        <v>0</v>
      </c>
      <c r="P6916">
        <v>1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4.3380559999999999</v>
      </c>
      <c r="W6916">
        <v>0</v>
      </c>
      <c r="X6916">
        <v>0</v>
      </c>
      <c r="Y6916">
        <v>0</v>
      </c>
      <c r="Z6916">
        <v>0</v>
      </c>
    </row>
    <row r="6917" spans="1:26" x14ac:dyDescent="0.25">
      <c r="A6917">
        <v>2195488</v>
      </c>
      <c r="B6917">
        <v>1</v>
      </c>
      <c r="C6917" t="s">
        <v>77</v>
      </c>
      <c r="D6917" t="s">
        <v>124</v>
      </c>
      <c r="E6917" t="s">
        <v>181</v>
      </c>
      <c r="F6917" t="s">
        <v>19912</v>
      </c>
      <c r="G6917" t="s">
        <v>287</v>
      </c>
      <c r="H6917" t="s">
        <v>46</v>
      </c>
      <c r="I6917" t="s">
        <v>129</v>
      </c>
      <c r="J6917" t="s">
        <v>130</v>
      </c>
      <c r="K6917" t="s">
        <v>131</v>
      </c>
      <c r="L6917" t="s">
        <v>19913</v>
      </c>
      <c r="M6917" t="s">
        <v>19914</v>
      </c>
      <c r="N6917">
        <v>2.2866666659999999</v>
      </c>
      <c r="O6917">
        <v>0</v>
      </c>
      <c r="P6917">
        <v>11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25.153333</v>
      </c>
      <c r="W6917">
        <v>0</v>
      </c>
      <c r="X6917">
        <v>0</v>
      </c>
      <c r="Y6917">
        <v>0</v>
      </c>
      <c r="Z6917">
        <v>0</v>
      </c>
    </row>
    <row r="6918" spans="1:26" x14ac:dyDescent="0.25">
      <c r="A6918">
        <v>2195482</v>
      </c>
      <c r="B6918">
        <v>1</v>
      </c>
      <c r="C6918" t="s">
        <v>76</v>
      </c>
      <c r="D6918" t="s">
        <v>100</v>
      </c>
      <c r="E6918" t="s">
        <v>126</v>
      </c>
      <c r="F6918" t="s">
        <v>19915</v>
      </c>
      <c r="G6918" t="s">
        <v>152</v>
      </c>
      <c r="H6918" t="s">
        <v>46</v>
      </c>
      <c r="I6918" t="s">
        <v>129</v>
      </c>
      <c r="J6918" t="s">
        <v>130</v>
      </c>
      <c r="K6918" t="s">
        <v>131</v>
      </c>
      <c r="L6918" t="s">
        <v>19916</v>
      </c>
      <c r="M6918" t="s">
        <v>19917</v>
      </c>
      <c r="N6918">
        <v>3.418055555</v>
      </c>
      <c r="O6918">
        <v>0</v>
      </c>
      <c r="P6918">
        <v>121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413.584722</v>
      </c>
      <c r="W6918">
        <v>0</v>
      </c>
      <c r="X6918">
        <v>0</v>
      </c>
      <c r="Y6918">
        <v>0</v>
      </c>
      <c r="Z6918">
        <v>0</v>
      </c>
    </row>
    <row r="6919" spans="1:26" x14ac:dyDescent="0.25">
      <c r="A6919">
        <v>2195489</v>
      </c>
      <c r="B6919">
        <v>1</v>
      </c>
      <c r="C6919" t="s">
        <v>77</v>
      </c>
      <c r="D6919" t="s">
        <v>124</v>
      </c>
      <c r="E6919" t="s">
        <v>181</v>
      </c>
      <c r="F6919" t="s">
        <v>19918</v>
      </c>
      <c r="G6919" t="s">
        <v>183</v>
      </c>
      <c r="H6919" t="s">
        <v>46</v>
      </c>
      <c r="I6919" t="s">
        <v>129</v>
      </c>
      <c r="J6919" t="s">
        <v>130</v>
      </c>
      <c r="K6919" t="s">
        <v>131</v>
      </c>
      <c r="L6919" t="s">
        <v>19919</v>
      </c>
      <c r="M6919" t="s">
        <v>19920</v>
      </c>
      <c r="N6919">
        <v>4.6236111109999998</v>
      </c>
      <c r="O6919">
        <v>0</v>
      </c>
      <c r="P6919">
        <v>7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32.365278000000004</v>
      </c>
      <c r="W6919">
        <v>0</v>
      </c>
      <c r="X6919">
        <v>0</v>
      </c>
      <c r="Y6919">
        <v>0</v>
      </c>
      <c r="Z6919">
        <v>0</v>
      </c>
    </row>
    <row r="6920" spans="1:26" x14ac:dyDescent="0.25">
      <c r="A6920">
        <v>2195478</v>
      </c>
      <c r="B6920">
        <v>1</v>
      </c>
      <c r="C6920" t="s">
        <v>76</v>
      </c>
      <c r="D6920" t="s">
        <v>82</v>
      </c>
      <c r="E6920" t="s">
        <v>813</v>
      </c>
      <c r="F6920" t="s">
        <v>19921</v>
      </c>
      <c r="G6920" t="s">
        <v>7442</v>
      </c>
      <c r="H6920" t="s">
        <v>8616</v>
      </c>
      <c r="I6920" t="s">
        <v>129</v>
      </c>
      <c r="J6920" t="s">
        <v>130</v>
      </c>
      <c r="K6920" t="s">
        <v>131</v>
      </c>
      <c r="L6920" t="s">
        <v>19922</v>
      </c>
      <c r="M6920" t="s">
        <v>19923</v>
      </c>
      <c r="N6920">
        <v>1.2352777770000001</v>
      </c>
      <c r="O6920">
        <v>3</v>
      </c>
      <c r="P6920">
        <v>340</v>
      </c>
      <c r="Q6920">
        <v>0</v>
      </c>
      <c r="R6920">
        <v>0</v>
      </c>
      <c r="S6920">
        <v>0</v>
      </c>
      <c r="T6920">
        <v>0</v>
      </c>
      <c r="U6920">
        <v>3.7058330000000002</v>
      </c>
      <c r="V6920">
        <v>419.99444399999999</v>
      </c>
      <c r="W6920">
        <v>0</v>
      </c>
      <c r="X6920">
        <v>0</v>
      </c>
      <c r="Y6920">
        <v>0</v>
      </c>
      <c r="Z6920">
        <v>0</v>
      </c>
    </row>
    <row r="6921" spans="1:26" x14ac:dyDescent="0.25">
      <c r="A6921">
        <v>2195490</v>
      </c>
      <c r="B6921">
        <v>1</v>
      </c>
      <c r="C6921" t="s">
        <v>76</v>
      </c>
      <c r="D6921" t="s">
        <v>95</v>
      </c>
      <c r="E6921" t="s">
        <v>126</v>
      </c>
      <c r="F6921" t="s">
        <v>19924</v>
      </c>
      <c r="G6921" t="s">
        <v>140</v>
      </c>
      <c r="H6921" t="s">
        <v>46</v>
      </c>
      <c r="I6921" t="s">
        <v>129</v>
      </c>
      <c r="J6921" t="s">
        <v>130</v>
      </c>
      <c r="K6921" t="s">
        <v>131</v>
      </c>
      <c r="L6921" t="s">
        <v>19925</v>
      </c>
      <c r="M6921" t="s">
        <v>19926</v>
      </c>
      <c r="N6921">
        <v>11.206111111</v>
      </c>
      <c r="O6921">
        <v>0</v>
      </c>
      <c r="P6921">
        <v>94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1053.374444</v>
      </c>
      <c r="W6921">
        <v>0</v>
      </c>
      <c r="X6921">
        <v>0</v>
      </c>
      <c r="Y6921">
        <v>0</v>
      </c>
      <c r="Z6921">
        <v>0</v>
      </c>
    </row>
    <row r="6922" spans="1:26" x14ac:dyDescent="0.25">
      <c r="A6922">
        <v>2195484</v>
      </c>
      <c r="B6922">
        <v>1</v>
      </c>
      <c r="C6922" t="s">
        <v>76</v>
      </c>
      <c r="D6922" t="s">
        <v>82</v>
      </c>
      <c r="E6922" t="s">
        <v>813</v>
      </c>
      <c r="F6922" t="s">
        <v>19927</v>
      </c>
      <c r="G6922" t="s">
        <v>7442</v>
      </c>
      <c r="H6922" t="s">
        <v>8616</v>
      </c>
      <c r="I6922" t="s">
        <v>129</v>
      </c>
      <c r="J6922" t="s">
        <v>130</v>
      </c>
      <c r="K6922" t="s">
        <v>131</v>
      </c>
      <c r="L6922" t="s">
        <v>19928</v>
      </c>
      <c r="M6922" t="s">
        <v>19929</v>
      </c>
      <c r="N6922">
        <v>3.7083333330000001</v>
      </c>
      <c r="O6922">
        <v>3</v>
      </c>
      <c r="P6922">
        <v>1876</v>
      </c>
      <c r="Q6922">
        <v>0</v>
      </c>
      <c r="R6922">
        <v>0</v>
      </c>
      <c r="S6922">
        <v>0</v>
      </c>
      <c r="T6922">
        <v>0</v>
      </c>
      <c r="U6922">
        <v>11.125</v>
      </c>
      <c r="V6922">
        <v>6956.8333329999996</v>
      </c>
      <c r="W6922">
        <v>0</v>
      </c>
      <c r="X6922">
        <v>0</v>
      </c>
      <c r="Y6922">
        <v>0</v>
      </c>
      <c r="Z6922">
        <v>0</v>
      </c>
    </row>
    <row r="6923" spans="1:26" x14ac:dyDescent="0.25">
      <c r="A6923">
        <v>2195509</v>
      </c>
      <c r="B6923">
        <v>1</v>
      </c>
      <c r="C6923" t="s">
        <v>76</v>
      </c>
      <c r="D6923" t="s">
        <v>97</v>
      </c>
      <c r="E6923" t="s">
        <v>181</v>
      </c>
      <c r="F6923" t="s">
        <v>19930</v>
      </c>
      <c r="G6923" t="s">
        <v>194</v>
      </c>
      <c r="H6923" t="s">
        <v>46</v>
      </c>
      <c r="I6923" t="s">
        <v>129</v>
      </c>
      <c r="J6923" t="s">
        <v>130</v>
      </c>
      <c r="K6923" t="s">
        <v>131</v>
      </c>
      <c r="L6923" t="s">
        <v>19931</v>
      </c>
      <c r="M6923" t="s">
        <v>19932</v>
      </c>
      <c r="N6923">
        <v>3.2438888879999999</v>
      </c>
      <c r="O6923">
        <v>0</v>
      </c>
      <c r="P6923">
        <v>10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32.438889000000003</v>
      </c>
      <c r="W6923">
        <v>0</v>
      </c>
      <c r="X6923">
        <v>0</v>
      </c>
      <c r="Y6923">
        <v>0</v>
      </c>
      <c r="Z6923">
        <v>0</v>
      </c>
    </row>
    <row r="6924" spans="1:26" x14ac:dyDescent="0.25">
      <c r="A6924">
        <v>2195498</v>
      </c>
      <c r="B6924">
        <v>1</v>
      </c>
      <c r="C6924" t="s">
        <v>77</v>
      </c>
      <c r="D6924" t="s">
        <v>109</v>
      </c>
      <c r="E6924" t="s">
        <v>718</v>
      </c>
      <c r="F6924" t="s">
        <v>19933</v>
      </c>
      <c r="G6924" t="s">
        <v>259</v>
      </c>
      <c r="H6924" t="s">
        <v>46</v>
      </c>
      <c r="I6924" t="s">
        <v>129</v>
      </c>
      <c r="J6924" t="s">
        <v>130</v>
      </c>
      <c r="K6924" t="s">
        <v>131</v>
      </c>
      <c r="L6924" t="s">
        <v>19934</v>
      </c>
      <c r="M6924" t="s">
        <v>19935</v>
      </c>
      <c r="N6924">
        <v>1.1316666660000001</v>
      </c>
      <c r="O6924">
        <v>0</v>
      </c>
      <c r="P6924">
        <v>69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78.084999999999994</v>
      </c>
      <c r="W6924">
        <v>0</v>
      </c>
      <c r="X6924">
        <v>0</v>
      </c>
      <c r="Y6924">
        <v>0</v>
      </c>
      <c r="Z6924">
        <v>0</v>
      </c>
    </row>
    <row r="6925" spans="1:26" x14ac:dyDescent="0.25">
      <c r="A6925">
        <v>2195497</v>
      </c>
      <c r="B6925">
        <v>1</v>
      </c>
      <c r="C6925" t="s">
        <v>76</v>
      </c>
      <c r="D6925" t="s">
        <v>92</v>
      </c>
      <c r="E6925" t="s">
        <v>181</v>
      </c>
      <c r="F6925" t="s">
        <v>19936</v>
      </c>
      <c r="G6925" t="s">
        <v>194</v>
      </c>
      <c r="H6925" t="s">
        <v>46</v>
      </c>
      <c r="I6925" t="s">
        <v>129</v>
      </c>
      <c r="J6925" t="s">
        <v>130</v>
      </c>
      <c r="K6925" t="s">
        <v>131</v>
      </c>
      <c r="L6925" t="s">
        <v>19937</v>
      </c>
      <c r="M6925" t="s">
        <v>19938</v>
      </c>
      <c r="N6925">
        <v>2.3547222219999999</v>
      </c>
      <c r="O6925">
        <v>0</v>
      </c>
      <c r="P6925">
        <v>0</v>
      </c>
      <c r="Q6925">
        <v>0</v>
      </c>
      <c r="R6925">
        <v>8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18.837778</v>
      </c>
      <c r="Y6925">
        <v>0</v>
      </c>
      <c r="Z6925">
        <v>0</v>
      </c>
    </row>
    <row r="6926" spans="1:26" x14ac:dyDescent="0.25">
      <c r="A6926">
        <v>2195504</v>
      </c>
      <c r="B6926">
        <v>1</v>
      </c>
      <c r="C6926" t="s">
        <v>77</v>
      </c>
      <c r="D6926" t="s">
        <v>109</v>
      </c>
      <c r="E6926" t="s">
        <v>134</v>
      </c>
      <c r="F6926" t="s">
        <v>10989</v>
      </c>
      <c r="G6926" t="s">
        <v>136</v>
      </c>
      <c r="H6926" t="s">
        <v>47</v>
      </c>
      <c r="I6926" t="s">
        <v>283</v>
      </c>
      <c r="J6926" t="s">
        <v>130</v>
      </c>
      <c r="K6926" t="s">
        <v>131</v>
      </c>
      <c r="L6926" t="s">
        <v>19939</v>
      </c>
      <c r="M6926" t="s">
        <v>19940</v>
      </c>
      <c r="N6926">
        <v>8.3333330000000001E-3</v>
      </c>
      <c r="O6926">
        <v>67</v>
      </c>
      <c r="P6926">
        <v>926</v>
      </c>
      <c r="Q6926">
        <v>0</v>
      </c>
      <c r="R6926">
        <v>0</v>
      </c>
      <c r="S6926">
        <v>6</v>
      </c>
      <c r="T6926">
        <v>58</v>
      </c>
      <c r="U6926">
        <v>0.55833299999999997</v>
      </c>
      <c r="V6926">
        <v>7.716666</v>
      </c>
      <c r="W6926">
        <v>0</v>
      </c>
      <c r="X6926">
        <v>0</v>
      </c>
      <c r="Y6926">
        <v>0.05</v>
      </c>
      <c r="Z6926">
        <v>0.48333300000000001</v>
      </c>
    </row>
    <row r="6927" spans="1:26" x14ac:dyDescent="0.25">
      <c r="A6927">
        <v>2195512</v>
      </c>
      <c r="B6927">
        <v>1</v>
      </c>
      <c r="C6927" t="s">
        <v>76</v>
      </c>
      <c r="D6927" t="s">
        <v>79</v>
      </c>
      <c r="E6927" t="s">
        <v>181</v>
      </c>
      <c r="F6927" t="s">
        <v>19941</v>
      </c>
      <c r="G6927" t="s">
        <v>194</v>
      </c>
      <c r="H6927" t="s">
        <v>46</v>
      </c>
      <c r="I6927" t="s">
        <v>129</v>
      </c>
      <c r="J6927" t="s">
        <v>130</v>
      </c>
      <c r="K6927" t="s">
        <v>131</v>
      </c>
      <c r="L6927" t="s">
        <v>19942</v>
      </c>
      <c r="M6927" t="s">
        <v>19943</v>
      </c>
      <c r="N6927">
        <v>2.159444444</v>
      </c>
      <c r="O6927">
        <v>0</v>
      </c>
      <c r="P6927">
        <v>1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2.1594440000000001</v>
      </c>
      <c r="W6927">
        <v>0</v>
      </c>
      <c r="X6927">
        <v>0</v>
      </c>
      <c r="Y6927">
        <v>0</v>
      </c>
      <c r="Z6927">
        <v>0</v>
      </c>
    </row>
    <row r="6928" spans="1:26" x14ac:dyDescent="0.25">
      <c r="A6928">
        <v>2195506</v>
      </c>
      <c r="B6928">
        <v>1</v>
      </c>
      <c r="C6928" t="s">
        <v>76</v>
      </c>
      <c r="D6928" t="s">
        <v>91</v>
      </c>
      <c r="E6928" t="s">
        <v>186</v>
      </c>
      <c r="F6928" t="s">
        <v>19944</v>
      </c>
      <c r="G6928" t="s">
        <v>201</v>
      </c>
      <c r="H6928" t="s">
        <v>47</v>
      </c>
      <c r="I6928" t="s">
        <v>283</v>
      </c>
      <c r="J6928" t="s">
        <v>17</v>
      </c>
      <c r="K6928" t="s">
        <v>251</v>
      </c>
      <c r="L6928" t="s">
        <v>19515</v>
      </c>
      <c r="M6928" t="s">
        <v>19945</v>
      </c>
      <c r="N6928">
        <v>2.7926665999999999E-2</v>
      </c>
      <c r="O6928">
        <v>5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0.13963300000000001</v>
      </c>
      <c r="V6928">
        <v>0</v>
      </c>
      <c r="W6928">
        <v>0</v>
      </c>
      <c r="X6928">
        <v>0</v>
      </c>
      <c r="Y6928">
        <v>0</v>
      </c>
      <c r="Z6928">
        <v>0</v>
      </c>
    </row>
    <row r="6929" spans="1:26" x14ac:dyDescent="0.25">
      <c r="A6929">
        <v>2195491</v>
      </c>
      <c r="B6929">
        <v>1</v>
      </c>
      <c r="C6929" t="s">
        <v>76</v>
      </c>
      <c r="D6929" t="s">
        <v>80</v>
      </c>
      <c r="E6929" t="s">
        <v>143</v>
      </c>
      <c r="F6929" t="s">
        <v>19946</v>
      </c>
      <c r="G6929" t="s">
        <v>145</v>
      </c>
      <c r="H6929" t="s">
        <v>47</v>
      </c>
      <c r="I6929" t="s">
        <v>129</v>
      </c>
      <c r="J6929" t="s">
        <v>130</v>
      </c>
      <c r="K6929" t="s">
        <v>131</v>
      </c>
      <c r="L6929" t="s">
        <v>19947</v>
      </c>
      <c r="M6929" t="s">
        <v>19948</v>
      </c>
      <c r="N6929">
        <v>0.9425</v>
      </c>
      <c r="O6929">
        <v>4</v>
      </c>
      <c r="P6929">
        <v>171</v>
      </c>
      <c r="Q6929">
        <v>0</v>
      </c>
      <c r="R6929">
        <v>0</v>
      </c>
      <c r="S6929">
        <v>0</v>
      </c>
      <c r="T6929">
        <v>0</v>
      </c>
      <c r="U6929">
        <v>3.77</v>
      </c>
      <c r="V6929">
        <v>161.16749999999999</v>
      </c>
      <c r="W6929">
        <v>0</v>
      </c>
      <c r="X6929">
        <v>0</v>
      </c>
      <c r="Y6929">
        <v>0</v>
      </c>
      <c r="Z6929">
        <v>0</v>
      </c>
    </row>
    <row r="6930" spans="1:26" x14ac:dyDescent="0.25">
      <c r="A6930">
        <v>2195513</v>
      </c>
      <c r="B6930">
        <v>1</v>
      </c>
      <c r="C6930" t="s">
        <v>76</v>
      </c>
      <c r="D6930" t="s">
        <v>91</v>
      </c>
      <c r="E6930" t="s">
        <v>181</v>
      </c>
      <c r="F6930" t="s">
        <v>19949</v>
      </c>
      <c r="G6930" t="s">
        <v>194</v>
      </c>
      <c r="H6930" t="s">
        <v>46</v>
      </c>
      <c r="I6930" t="s">
        <v>129</v>
      </c>
      <c r="J6930" t="s">
        <v>130</v>
      </c>
      <c r="K6930" t="s">
        <v>131</v>
      </c>
      <c r="L6930" t="s">
        <v>19950</v>
      </c>
      <c r="M6930" t="s">
        <v>19951</v>
      </c>
      <c r="N6930">
        <v>2.130833333</v>
      </c>
      <c r="O6930">
        <v>0</v>
      </c>
      <c r="P6930">
        <v>5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10.654166999999999</v>
      </c>
      <c r="W6930">
        <v>0</v>
      </c>
      <c r="X6930">
        <v>0</v>
      </c>
      <c r="Y6930">
        <v>0</v>
      </c>
      <c r="Z6930">
        <v>0</v>
      </c>
    </row>
    <row r="6931" spans="1:26" x14ac:dyDescent="0.25">
      <c r="A6931">
        <v>2195516</v>
      </c>
      <c r="B6931">
        <v>1</v>
      </c>
      <c r="C6931" t="s">
        <v>76</v>
      </c>
      <c r="D6931" t="s">
        <v>95</v>
      </c>
      <c r="E6931" t="s">
        <v>186</v>
      </c>
      <c r="F6931" t="s">
        <v>19952</v>
      </c>
      <c r="G6931" t="s">
        <v>136</v>
      </c>
      <c r="H6931" t="s">
        <v>47</v>
      </c>
      <c r="I6931" t="s">
        <v>129</v>
      </c>
      <c r="J6931" t="s">
        <v>130</v>
      </c>
      <c r="K6931" t="s">
        <v>131</v>
      </c>
      <c r="L6931" t="s">
        <v>19953</v>
      </c>
      <c r="M6931" t="s">
        <v>19954</v>
      </c>
      <c r="N6931">
        <v>0.6875</v>
      </c>
      <c r="O6931">
        <v>0</v>
      </c>
      <c r="P6931">
        <v>0</v>
      </c>
      <c r="Q6931">
        <v>13</v>
      </c>
      <c r="R6931">
        <v>1441</v>
      </c>
      <c r="S6931">
        <v>0</v>
      </c>
      <c r="T6931">
        <v>0</v>
      </c>
      <c r="U6931">
        <v>0</v>
      </c>
      <c r="V6931">
        <v>0</v>
      </c>
      <c r="W6931">
        <v>8.9375</v>
      </c>
      <c r="X6931">
        <v>990.6875</v>
      </c>
      <c r="Y6931">
        <v>0</v>
      </c>
      <c r="Z6931">
        <v>0</v>
      </c>
    </row>
    <row r="6932" spans="1:26" x14ac:dyDescent="0.25">
      <c r="A6932">
        <v>2195515</v>
      </c>
      <c r="B6932">
        <v>1</v>
      </c>
      <c r="C6932" t="s">
        <v>76</v>
      </c>
      <c r="D6932" t="s">
        <v>103</v>
      </c>
      <c r="E6932" t="s">
        <v>126</v>
      </c>
      <c r="F6932" t="s">
        <v>18401</v>
      </c>
      <c r="G6932" t="s">
        <v>128</v>
      </c>
      <c r="H6932" t="s">
        <v>46</v>
      </c>
      <c r="I6932" t="s">
        <v>129</v>
      </c>
      <c r="J6932" t="s">
        <v>130</v>
      </c>
      <c r="K6932" t="s">
        <v>131</v>
      </c>
      <c r="L6932" t="s">
        <v>19955</v>
      </c>
      <c r="M6932" t="s">
        <v>19956</v>
      </c>
      <c r="N6932">
        <v>0.89333333299999995</v>
      </c>
      <c r="O6932">
        <v>0</v>
      </c>
      <c r="P6932">
        <v>0</v>
      </c>
      <c r="Q6932">
        <v>0</v>
      </c>
      <c r="R6932">
        <v>158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141.14666700000001</v>
      </c>
      <c r="Y6932">
        <v>0</v>
      </c>
      <c r="Z6932">
        <v>0</v>
      </c>
    </row>
    <row r="6933" spans="1:26" x14ac:dyDescent="0.25">
      <c r="A6933">
        <v>2195544</v>
      </c>
      <c r="B6933">
        <v>1</v>
      </c>
      <c r="C6933" t="s">
        <v>76</v>
      </c>
      <c r="D6933" t="s">
        <v>104</v>
      </c>
      <c r="E6933" t="s">
        <v>181</v>
      </c>
      <c r="F6933" t="s">
        <v>19957</v>
      </c>
      <c r="G6933" t="s">
        <v>194</v>
      </c>
      <c r="H6933" t="s">
        <v>46</v>
      </c>
      <c r="I6933" t="s">
        <v>129</v>
      </c>
      <c r="J6933" t="s">
        <v>130</v>
      </c>
      <c r="K6933" t="s">
        <v>131</v>
      </c>
      <c r="L6933" t="s">
        <v>19958</v>
      </c>
      <c r="M6933" t="s">
        <v>19959</v>
      </c>
      <c r="N6933">
        <v>2.668055555</v>
      </c>
      <c r="O6933">
        <v>0</v>
      </c>
      <c r="P6933">
        <v>0</v>
      </c>
      <c r="Q6933">
        <v>0</v>
      </c>
      <c r="R6933">
        <v>2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5.3361109999999998</v>
      </c>
      <c r="Y6933">
        <v>0</v>
      </c>
      <c r="Z6933">
        <v>0</v>
      </c>
    </row>
    <row r="6934" spans="1:26" x14ac:dyDescent="0.25">
      <c r="A6934">
        <v>2195525</v>
      </c>
      <c r="B6934">
        <v>1</v>
      </c>
      <c r="C6934" t="s">
        <v>76</v>
      </c>
      <c r="D6934" t="s">
        <v>103</v>
      </c>
      <c r="E6934" t="s">
        <v>161</v>
      </c>
      <c r="F6934" t="s">
        <v>19960</v>
      </c>
      <c r="G6934" t="s">
        <v>128</v>
      </c>
      <c r="H6934" t="s">
        <v>46</v>
      </c>
      <c r="I6934" t="s">
        <v>129</v>
      </c>
      <c r="J6934" t="s">
        <v>130</v>
      </c>
      <c r="K6934" t="s">
        <v>131</v>
      </c>
      <c r="L6934" t="s">
        <v>19961</v>
      </c>
      <c r="M6934" t="s">
        <v>19962</v>
      </c>
      <c r="N6934">
        <v>1.385555555</v>
      </c>
      <c r="O6934">
        <v>0</v>
      </c>
      <c r="P6934">
        <v>0</v>
      </c>
      <c r="Q6934">
        <v>0</v>
      </c>
      <c r="R6934">
        <v>8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11.084444</v>
      </c>
      <c r="Y6934">
        <v>0</v>
      </c>
      <c r="Z6934">
        <v>0</v>
      </c>
    </row>
    <row r="6935" spans="1:26" x14ac:dyDescent="0.25">
      <c r="A6935">
        <v>2195517</v>
      </c>
      <c r="B6935">
        <v>1</v>
      </c>
      <c r="C6935" t="s">
        <v>76</v>
      </c>
      <c r="D6935" t="s">
        <v>92</v>
      </c>
      <c r="E6935" t="s">
        <v>126</v>
      </c>
      <c r="F6935" t="s">
        <v>9709</v>
      </c>
      <c r="G6935" t="s">
        <v>128</v>
      </c>
      <c r="H6935" t="s">
        <v>46</v>
      </c>
      <c r="I6935" t="s">
        <v>129</v>
      </c>
      <c r="J6935" t="s">
        <v>130</v>
      </c>
      <c r="K6935" t="s">
        <v>131</v>
      </c>
      <c r="L6935" t="s">
        <v>19963</v>
      </c>
      <c r="M6935" t="s">
        <v>19964</v>
      </c>
      <c r="N6935">
        <v>7.5069444440000002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51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382.85416700000002</v>
      </c>
    </row>
    <row r="6936" spans="1:26" x14ac:dyDescent="0.25">
      <c r="A6936">
        <v>2195537</v>
      </c>
      <c r="B6936">
        <v>1</v>
      </c>
      <c r="C6936" t="s">
        <v>77</v>
      </c>
      <c r="D6936" t="s">
        <v>118</v>
      </c>
      <c r="E6936" t="s">
        <v>143</v>
      </c>
      <c r="F6936" t="s">
        <v>15452</v>
      </c>
      <c r="G6936" t="s">
        <v>145</v>
      </c>
      <c r="H6936" t="s">
        <v>47</v>
      </c>
      <c r="I6936" t="s">
        <v>129</v>
      </c>
      <c r="J6936" t="s">
        <v>130</v>
      </c>
      <c r="K6936" t="s">
        <v>131</v>
      </c>
      <c r="L6936" t="s">
        <v>19965</v>
      </c>
      <c r="M6936" t="s">
        <v>19966</v>
      </c>
      <c r="N6936">
        <v>2.133888888</v>
      </c>
      <c r="O6936">
        <v>19</v>
      </c>
      <c r="P6936">
        <v>313</v>
      </c>
      <c r="Q6936">
        <v>0</v>
      </c>
      <c r="R6936">
        <v>0</v>
      </c>
      <c r="S6936">
        <v>15</v>
      </c>
      <c r="T6936">
        <v>670</v>
      </c>
      <c r="U6936">
        <v>40.543889</v>
      </c>
      <c r="V6936">
        <v>667.90722200000005</v>
      </c>
      <c r="W6936">
        <v>0</v>
      </c>
      <c r="X6936">
        <v>0</v>
      </c>
      <c r="Y6936">
        <v>32.008333</v>
      </c>
      <c r="Z6936">
        <v>1429.705555</v>
      </c>
    </row>
    <row r="6937" spans="1:26" x14ac:dyDescent="0.25">
      <c r="A6937">
        <v>2195521</v>
      </c>
      <c r="B6937">
        <v>1</v>
      </c>
      <c r="C6937" t="s">
        <v>77</v>
      </c>
      <c r="D6937" t="s">
        <v>124</v>
      </c>
      <c r="E6937" t="s">
        <v>181</v>
      </c>
      <c r="F6937" t="s">
        <v>19967</v>
      </c>
      <c r="G6937" t="s">
        <v>194</v>
      </c>
      <c r="H6937" t="s">
        <v>46</v>
      </c>
      <c r="I6937" t="s">
        <v>129</v>
      </c>
      <c r="J6937" t="s">
        <v>130</v>
      </c>
      <c r="K6937" t="s">
        <v>131</v>
      </c>
      <c r="L6937" t="s">
        <v>19968</v>
      </c>
      <c r="M6937" t="s">
        <v>19969</v>
      </c>
      <c r="N6937">
        <v>2.699166666</v>
      </c>
      <c r="O6937">
        <v>0</v>
      </c>
      <c r="P6937">
        <v>17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45.885832999999998</v>
      </c>
      <c r="W6937">
        <v>0</v>
      </c>
      <c r="X6937">
        <v>0</v>
      </c>
      <c r="Y6937">
        <v>0</v>
      </c>
      <c r="Z6937">
        <v>0</v>
      </c>
    </row>
    <row r="6938" spans="1:26" x14ac:dyDescent="0.25">
      <c r="A6938">
        <v>2195528</v>
      </c>
      <c r="B6938">
        <v>1</v>
      </c>
      <c r="C6938" t="s">
        <v>76</v>
      </c>
      <c r="D6938" t="s">
        <v>97</v>
      </c>
      <c r="E6938" t="s">
        <v>126</v>
      </c>
      <c r="F6938" t="s">
        <v>19970</v>
      </c>
      <c r="G6938" t="s">
        <v>128</v>
      </c>
      <c r="H6938" t="s">
        <v>46</v>
      </c>
      <c r="I6938" t="s">
        <v>129</v>
      </c>
      <c r="J6938" t="s">
        <v>130</v>
      </c>
      <c r="K6938" t="s">
        <v>131</v>
      </c>
      <c r="L6938" t="s">
        <v>19971</v>
      </c>
      <c r="M6938" t="s">
        <v>19972</v>
      </c>
      <c r="N6938">
        <v>1.1513888880000001</v>
      </c>
      <c r="O6938">
        <v>0</v>
      </c>
      <c r="P6938">
        <v>12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13.816667000000001</v>
      </c>
      <c r="W6938">
        <v>0</v>
      </c>
      <c r="X6938">
        <v>0</v>
      </c>
      <c r="Y6938">
        <v>0</v>
      </c>
      <c r="Z6938">
        <v>0</v>
      </c>
    </row>
    <row r="6939" spans="1:26" x14ac:dyDescent="0.25">
      <c r="A6939">
        <v>2195522</v>
      </c>
      <c r="B6939">
        <v>1</v>
      </c>
      <c r="C6939" t="s">
        <v>76</v>
      </c>
      <c r="D6939" t="s">
        <v>92</v>
      </c>
      <c r="E6939" t="s">
        <v>161</v>
      </c>
      <c r="F6939" t="s">
        <v>16417</v>
      </c>
      <c r="G6939" t="s">
        <v>402</v>
      </c>
      <c r="H6939" t="s">
        <v>46</v>
      </c>
      <c r="I6939" t="s">
        <v>129</v>
      </c>
      <c r="J6939" t="s">
        <v>130</v>
      </c>
      <c r="K6939" t="s">
        <v>131</v>
      </c>
      <c r="L6939" t="s">
        <v>19973</v>
      </c>
      <c r="M6939" t="s">
        <v>19974</v>
      </c>
      <c r="N6939">
        <v>6.7050000000000001</v>
      </c>
      <c r="O6939">
        <v>0</v>
      </c>
      <c r="P6939">
        <v>0</v>
      </c>
      <c r="Q6939">
        <v>1</v>
      </c>
      <c r="R6939">
        <v>371</v>
      </c>
      <c r="S6939">
        <v>0</v>
      </c>
      <c r="T6939">
        <v>0</v>
      </c>
      <c r="U6939">
        <v>0</v>
      </c>
      <c r="V6939">
        <v>0</v>
      </c>
      <c r="W6939">
        <v>6.7050000000000001</v>
      </c>
      <c r="X6939">
        <v>2487.5549999999998</v>
      </c>
      <c r="Y6939">
        <v>0</v>
      </c>
      <c r="Z6939">
        <v>0</v>
      </c>
    </row>
    <row r="6940" spans="1:26" x14ac:dyDescent="0.25">
      <c r="A6940">
        <v>2195520</v>
      </c>
      <c r="B6940">
        <v>1</v>
      </c>
      <c r="C6940" t="s">
        <v>76</v>
      </c>
      <c r="D6940" t="s">
        <v>101</v>
      </c>
      <c r="E6940" t="s">
        <v>143</v>
      </c>
      <c r="F6940" t="s">
        <v>19975</v>
      </c>
      <c r="G6940" t="s">
        <v>145</v>
      </c>
      <c r="H6940" t="s">
        <v>47</v>
      </c>
      <c r="I6940" t="s">
        <v>129</v>
      </c>
      <c r="J6940" t="s">
        <v>130</v>
      </c>
      <c r="K6940" t="s">
        <v>131</v>
      </c>
      <c r="L6940" t="s">
        <v>19976</v>
      </c>
      <c r="M6940" t="s">
        <v>19977</v>
      </c>
      <c r="N6940">
        <v>0.66222222200000003</v>
      </c>
      <c r="O6940">
        <v>1</v>
      </c>
      <c r="P6940">
        <v>21</v>
      </c>
      <c r="Q6940">
        <v>0</v>
      </c>
      <c r="R6940">
        <v>0</v>
      </c>
      <c r="S6940">
        <v>0</v>
      </c>
      <c r="T6940">
        <v>0</v>
      </c>
      <c r="U6940">
        <v>0.66222199999999998</v>
      </c>
      <c r="V6940">
        <v>13.906667000000001</v>
      </c>
      <c r="W6940">
        <v>0</v>
      </c>
      <c r="X6940">
        <v>0</v>
      </c>
      <c r="Y6940">
        <v>0</v>
      </c>
      <c r="Z6940">
        <v>0</v>
      </c>
    </row>
    <row r="6941" spans="1:26" x14ac:dyDescent="0.25">
      <c r="A6941">
        <v>2195527</v>
      </c>
      <c r="B6941">
        <v>1</v>
      </c>
      <c r="C6941" t="s">
        <v>77</v>
      </c>
      <c r="D6941" t="s">
        <v>117</v>
      </c>
      <c r="E6941" t="s">
        <v>126</v>
      </c>
      <c r="F6941" t="s">
        <v>19978</v>
      </c>
      <c r="G6941" t="s">
        <v>128</v>
      </c>
      <c r="H6941" t="s">
        <v>46</v>
      </c>
      <c r="I6941" t="s">
        <v>129</v>
      </c>
      <c r="J6941" t="s">
        <v>130</v>
      </c>
      <c r="K6941" t="s">
        <v>131</v>
      </c>
      <c r="L6941" t="s">
        <v>19979</v>
      </c>
      <c r="M6941" t="s">
        <v>19980</v>
      </c>
      <c r="N6941">
        <v>2.543055555</v>
      </c>
      <c r="O6941">
        <v>0</v>
      </c>
      <c r="P6941">
        <v>0</v>
      </c>
      <c r="Q6941">
        <v>0</v>
      </c>
      <c r="R6941">
        <v>10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25.430555999999999</v>
      </c>
      <c r="Y6941">
        <v>0</v>
      </c>
      <c r="Z6941">
        <v>0</v>
      </c>
    </row>
    <row r="6942" spans="1:26" x14ac:dyDescent="0.25">
      <c r="A6942">
        <v>2195532</v>
      </c>
      <c r="B6942">
        <v>1</v>
      </c>
      <c r="C6942" t="s">
        <v>76</v>
      </c>
      <c r="D6942" t="s">
        <v>78</v>
      </c>
      <c r="E6942" t="s">
        <v>126</v>
      </c>
      <c r="F6942" t="s">
        <v>19981</v>
      </c>
      <c r="G6942" t="s">
        <v>128</v>
      </c>
      <c r="H6942" t="s">
        <v>46</v>
      </c>
      <c r="I6942" t="s">
        <v>129</v>
      </c>
      <c r="J6942" t="s">
        <v>130</v>
      </c>
      <c r="K6942" t="s">
        <v>131</v>
      </c>
      <c r="L6942" t="s">
        <v>19982</v>
      </c>
      <c r="M6942" t="s">
        <v>19983</v>
      </c>
      <c r="N6942">
        <v>0.78527777700000001</v>
      </c>
      <c r="O6942">
        <v>0</v>
      </c>
      <c r="P6942">
        <v>22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17.276111</v>
      </c>
      <c r="W6942">
        <v>0</v>
      </c>
      <c r="X6942">
        <v>0</v>
      </c>
      <c r="Y6942">
        <v>0</v>
      </c>
      <c r="Z6942">
        <v>0</v>
      </c>
    </row>
    <row r="6943" spans="1:26" x14ac:dyDescent="0.25">
      <c r="A6943">
        <v>2195533</v>
      </c>
      <c r="B6943">
        <v>1</v>
      </c>
      <c r="C6943" t="s">
        <v>76</v>
      </c>
      <c r="D6943" t="s">
        <v>90</v>
      </c>
      <c r="E6943" t="s">
        <v>181</v>
      </c>
      <c r="F6943" t="s">
        <v>19984</v>
      </c>
      <c r="G6943" t="s">
        <v>194</v>
      </c>
      <c r="H6943" t="s">
        <v>46</v>
      </c>
      <c r="I6943" t="s">
        <v>129</v>
      </c>
      <c r="J6943" t="s">
        <v>130</v>
      </c>
      <c r="K6943" t="s">
        <v>131</v>
      </c>
      <c r="L6943" t="s">
        <v>19585</v>
      </c>
      <c r="M6943" t="s">
        <v>19985</v>
      </c>
      <c r="N6943">
        <v>2.625555555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1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2.625556</v>
      </c>
    </row>
    <row r="6944" spans="1:26" x14ac:dyDescent="0.25">
      <c r="A6944">
        <v>2195545</v>
      </c>
      <c r="B6944">
        <v>1</v>
      </c>
      <c r="C6944" t="s">
        <v>76</v>
      </c>
      <c r="D6944" t="s">
        <v>89</v>
      </c>
      <c r="E6944" t="s">
        <v>126</v>
      </c>
      <c r="F6944" t="s">
        <v>19986</v>
      </c>
      <c r="G6944" t="s">
        <v>128</v>
      </c>
      <c r="H6944" t="s">
        <v>46</v>
      </c>
      <c r="I6944" t="s">
        <v>129</v>
      </c>
      <c r="J6944" t="s">
        <v>130</v>
      </c>
      <c r="K6944" t="s">
        <v>131</v>
      </c>
      <c r="L6944" t="s">
        <v>19987</v>
      </c>
      <c r="M6944" t="s">
        <v>19988</v>
      </c>
      <c r="N6944">
        <v>3.9836111110000001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32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127.475556</v>
      </c>
    </row>
    <row r="6945" spans="1:26" x14ac:dyDescent="0.25">
      <c r="A6945">
        <v>2195531</v>
      </c>
      <c r="B6945">
        <v>1</v>
      </c>
      <c r="C6945" t="s">
        <v>76</v>
      </c>
      <c r="D6945" t="s">
        <v>80</v>
      </c>
      <c r="E6945" t="s">
        <v>143</v>
      </c>
      <c r="F6945" t="s">
        <v>19989</v>
      </c>
      <c r="G6945" t="s">
        <v>201</v>
      </c>
      <c r="H6945" t="s">
        <v>47</v>
      </c>
      <c r="I6945" t="s">
        <v>129</v>
      </c>
      <c r="J6945" t="s">
        <v>130</v>
      </c>
      <c r="K6945" t="s">
        <v>131</v>
      </c>
      <c r="L6945" t="s">
        <v>19990</v>
      </c>
      <c r="M6945" t="s">
        <v>19991</v>
      </c>
      <c r="N6945">
        <v>0.23277777699999999</v>
      </c>
      <c r="O6945">
        <v>21</v>
      </c>
      <c r="P6945">
        <v>1354</v>
      </c>
      <c r="Q6945">
        <v>0</v>
      </c>
      <c r="R6945">
        <v>0</v>
      </c>
      <c r="S6945">
        <v>0</v>
      </c>
      <c r="T6945">
        <v>0</v>
      </c>
      <c r="U6945">
        <v>4.8883330000000003</v>
      </c>
      <c r="V6945">
        <v>315.18110999999999</v>
      </c>
      <c r="W6945">
        <v>0</v>
      </c>
      <c r="X6945">
        <v>0</v>
      </c>
      <c r="Y6945">
        <v>0</v>
      </c>
      <c r="Z6945">
        <v>0</v>
      </c>
    </row>
    <row r="6946" spans="1:26" x14ac:dyDescent="0.25">
      <c r="A6946">
        <v>2195548</v>
      </c>
      <c r="B6946">
        <v>1</v>
      </c>
      <c r="C6946" t="s">
        <v>76</v>
      </c>
      <c r="D6946" t="s">
        <v>89</v>
      </c>
      <c r="E6946" t="s">
        <v>126</v>
      </c>
      <c r="F6946" t="s">
        <v>19992</v>
      </c>
      <c r="G6946" t="s">
        <v>671</v>
      </c>
      <c r="H6946" t="s">
        <v>46</v>
      </c>
      <c r="I6946" t="s">
        <v>129</v>
      </c>
      <c r="J6946" t="s">
        <v>130</v>
      </c>
      <c r="K6946" t="s">
        <v>131</v>
      </c>
      <c r="L6946" t="s">
        <v>19993</v>
      </c>
      <c r="M6946" t="s">
        <v>19994</v>
      </c>
      <c r="N6946">
        <v>2.9216666660000001</v>
      </c>
      <c r="O6946">
        <v>0</v>
      </c>
      <c r="P6946">
        <v>6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17.53</v>
      </c>
      <c r="W6946">
        <v>0</v>
      </c>
      <c r="X6946">
        <v>0</v>
      </c>
      <c r="Y6946">
        <v>0</v>
      </c>
      <c r="Z6946">
        <v>0</v>
      </c>
    </row>
    <row r="6947" spans="1:26" x14ac:dyDescent="0.25">
      <c r="A6947">
        <v>2195552</v>
      </c>
      <c r="B6947">
        <v>1</v>
      </c>
      <c r="C6947" t="s">
        <v>76</v>
      </c>
      <c r="D6947" t="s">
        <v>97</v>
      </c>
      <c r="E6947" t="s">
        <v>126</v>
      </c>
      <c r="F6947" t="s">
        <v>19995</v>
      </c>
      <c r="G6947" t="s">
        <v>128</v>
      </c>
      <c r="H6947" t="s">
        <v>46</v>
      </c>
      <c r="I6947" t="s">
        <v>129</v>
      </c>
      <c r="J6947" t="s">
        <v>130</v>
      </c>
      <c r="K6947" t="s">
        <v>131</v>
      </c>
      <c r="L6947" t="s">
        <v>19996</v>
      </c>
      <c r="M6947" t="s">
        <v>19997</v>
      </c>
      <c r="N6947">
        <v>0.88888888799999999</v>
      </c>
      <c r="O6947">
        <v>0</v>
      </c>
      <c r="P6947">
        <v>11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9.7777779999999996</v>
      </c>
      <c r="W6947">
        <v>0</v>
      </c>
      <c r="X6947">
        <v>0</v>
      </c>
      <c r="Y6947">
        <v>0</v>
      </c>
      <c r="Z6947">
        <v>0</v>
      </c>
    </row>
    <row r="6948" spans="1:26" x14ac:dyDescent="0.25">
      <c r="A6948">
        <v>2195546</v>
      </c>
      <c r="B6948">
        <v>1</v>
      </c>
      <c r="C6948" t="s">
        <v>76</v>
      </c>
      <c r="D6948" t="s">
        <v>78</v>
      </c>
      <c r="E6948" t="s">
        <v>181</v>
      </c>
      <c r="F6948" t="s">
        <v>19998</v>
      </c>
      <c r="G6948" t="s">
        <v>287</v>
      </c>
      <c r="H6948" t="s">
        <v>46</v>
      </c>
      <c r="I6948" t="s">
        <v>129</v>
      </c>
      <c r="J6948" t="s">
        <v>130</v>
      </c>
      <c r="K6948" t="s">
        <v>131</v>
      </c>
      <c r="L6948" t="s">
        <v>19999</v>
      </c>
      <c r="M6948" t="s">
        <v>20000</v>
      </c>
      <c r="N6948">
        <v>0.94944444400000005</v>
      </c>
      <c r="O6948">
        <v>0</v>
      </c>
      <c r="P6948">
        <v>2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1.898889</v>
      </c>
      <c r="W6948">
        <v>0</v>
      </c>
      <c r="X6948">
        <v>0</v>
      </c>
      <c r="Y6948">
        <v>0</v>
      </c>
      <c r="Z6948">
        <v>0</v>
      </c>
    </row>
    <row r="6949" spans="1:26" x14ac:dyDescent="0.25">
      <c r="A6949">
        <v>2195541</v>
      </c>
      <c r="B6949">
        <v>1</v>
      </c>
      <c r="C6949" t="s">
        <v>77</v>
      </c>
      <c r="D6949" t="s">
        <v>118</v>
      </c>
      <c r="E6949" t="s">
        <v>181</v>
      </c>
      <c r="F6949" t="s">
        <v>20001</v>
      </c>
      <c r="G6949" t="s">
        <v>194</v>
      </c>
      <c r="H6949" t="s">
        <v>46</v>
      </c>
      <c r="I6949" t="s">
        <v>129</v>
      </c>
      <c r="J6949" t="s">
        <v>130</v>
      </c>
      <c r="K6949" t="s">
        <v>131</v>
      </c>
      <c r="L6949" t="s">
        <v>20002</v>
      </c>
      <c r="M6949" t="s">
        <v>20003</v>
      </c>
      <c r="N6949">
        <v>5.5844444439999998</v>
      </c>
      <c r="O6949">
        <v>0</v>
      </c>
      <c r="P6949">
        <v>1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5.5844440000000004</v>
      </c>
      <c r="W6949">
        <v>0</v>
      </c>
      <c r="X6949">
        <v>0</v>
      </c>
      <c r="Y6949">
        <v>0</v>
      </c>
      <c r="Z6949">
        <v>0</v>
      </c>
    </row>
    <row r="6950" spans="1:26" x14ac:dyDescent="0.25">
      <c r="A6950">
        <v>2195538</v>
      </c>
      <c r="B6950">
        <v>1</v>
      </c>
      <c r="C6950" t="s">
        <v>76</v>
      </c>
      <c r="D6950" t="s">
        <v>86</v>
      </c>
      <c r="E6950" t="s">
        <v>143</v>
      </c>
      <c r="F6950" t="s">
        <v>20004</v>
      </c>
      <c r="G6950" t="s">
        <v>145</v>
      </c>
      <c r="H6950" t="s">
        <v>47</v>
      </c>
      <c r="I6950" t="s">
        <v>129</v>
      </c>
      <c r="J6950" t="s">
        <v>130</v>
      </c>
      <c r="K6950" t="s">
        <v>131</v>
      </c>
      <c r="L6950" t="s">
        <v>20005</v>
      </c>
      <c r="M6950" t="s">
        <v>20006</v>
      </c>
      <c r="N6950">
        <v>0.97805555499999997</v>
      </c>
      <c r="O6950">
        <v>1</v>
      </c>
      <c r="P6950">
        <v>298</v>
      </c>
      <c r="Q6950">
        <v>0</v>
      </c>
      <c r="R6950">
        <v>0</v>
      </c>
      <c r="S6950">
        <v>0</v>
      </c>
      <c r="T6950">
        <v>0</v>
      </c>
      <c r="U6950">
        <v>0.97805600000000004</v>
      </c>
      <c r="V6950">
        <v>291.460555</v>
      </c>
      <c r="W6950">
        <v>0</v>
      </c>
      <c r="X6950">
        <v>0</v>
      </c>
      <c r="Y6950">
        <v>0</v>
      </c>
      <c r="Z6950">
        <v>0</v>
      </c>
    </row>
    <row r="6951" spans="1:26" x14ac:dyDescent="0.25">
      <c r="A6951">
        <v>2195543</v>
      </c>
      <c r="B6951">
        <v>1</v>
      </c>
      <c r="C6951" t="s">
        <v>76</v>
      </c>
      <c r="D6951" t="s">
        <v>93</v>
      </c>
      <c r="E6951" t="s">
        <v>126</v>
      </c>
      <c r="F6951" t="s">
        <v>20007</v>
      </c>
      <c r="G6951" t="s">
        <v>128</v>
      </c>
      <c r="H6951" t="s">
        <v>46</v>
      </c>
      <c r="I6951" t="s">
        <v>129</v>
      </c>
      <c r="J6951" t="s">
        <v>130</v>
      </c>
      <c r="K6951" t="s">
        <v>131</v>
      </c>
      <c r="L6951" t="s">
        <v>20008</v>
      </c>
      <c r="M6951" t="s">
        <v>20009</v>
      </c>
      <c r="N6951">
        <v>8.1997222220000001</v>
      </c>
      <c r="O6951">
        <v>0</v>
      </c>
      <c r="P6951">
        <v>2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16.399443999999999</v>
      </c>
      <c r="W6951">
        <v>0</v>
      </c>
      <c r="X6951">
        <v>0</v>
      </c>
      <c r="Y6951">
        <v>0</v>
      </c>
      <c r="Z6951">
        <v>0</v>
      </c>
    </row>
    <row r="6952" spans="1:26" x14ac:dyDescent="0.25">
      <c r="A6952">
        <v>2195542</v>
      </c>
      <c r="B6952">
        <v>1</v>
      </c>
      <c r="C6952" t="s">
        <v>76</v>
      </c>
      <c r="D6952" t="s">
        <v>84</v>
      </c>
      <c r="E6952" t="s">
        <v>181</v>
      </c>
      <c r="F6952" t="s">
        <v>20010</v>
      </c>
      <c r="G6952" t="s">
        <v>194</v>
      </c>
      <c r="H6952" t="s">
        <v>46</v>
      </c>
      <c r="I6952" t="s">
        <v>129</v>
      </c>
      <c r="J6952" t="s">
        <v>130</v>
      </c>
      <c r="K6952" t="s">
        <v>131</v>
      </c>
      <c r="L6952" t="s">
        <v>20011</v>
      </c>
      <c r="M6952" t="s">
        <v>20012</v>
      </c>
      <c r="N6952">
        <v>3.3577777769999999</v>
      </c>
      <c r="O6952">
        <v>0</v>
      </c>
      <c r="P6952">
        <v>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3.3577780000000002</v>
      </c>
      <c r="W6952">
        <v>0</v>
      </c>
      <c r="X6952">
        <v>0</v>
      </c>
      <c r="Y6952">
        <v>0</v>
      </c>
      <c r="Z6952">
        <v>0</v>
      </c>
    </row>
    <row r="6953" spans="1:26" x14ac:dyDescent="0.25">
      <c r="A6953">
        <v>2195549</v>
      </c>
      <c r="B6953">
        <v>1</v>
      </c>
      <c r="C6953" t="s">
        <v>76</v>
      </c>
      <c r="D6953" t="s">
        <v>83</v>
      </c>
      <c r="E6953" t="s">
        <v>181</v>
      </c>
      <c r="F6953" t="s">
        <v>20013</v>
      </c>
      <c r="G6953" t="s">
        <v>194</v>
      </c>
      <c r="H6953" t="s">
        <v>46</v>
      </c>
      <c r="I6953" t="s">
        <v>129</v>
      </c>
      <c r="J6953" t="s">
        <v>130</v>
      </c>
      <c r="K6953" t="s">
        <v>131</v>
      </c>
      <c r="L6953" t="s">
        <v>20014</v>
      </c>
      <c r="M6953" t="s">
        <v>20015</v>
      </c>
      <c r="N6953">
        <v>1.57</v>
      </c>
      <c r="O6953">
        <v>0</v>
      </c>
      <c r="P6953">
        <v>4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6.28</v>
      </c>
      <c r="W6953">
        <v>0</v>
      </c>
      <c r="X6953">
        <v>0</v>
      </c>
      <c r="Y6953">
        <v>0</v>
      </c>
      <c r="Z6953">
        <v>0</v>
      </c>
    </row>
    <row r="6954" spans="1:26" x14ac:dyDescent="0.25">
      <c r="A6954">
        <v>2195534</v>
      </c>
      <c r="B6954">
        <v>1</v>
      </c>
      <c r="C6954" t="s">
        <v>76</v>
      </c>
      <c r="D6954" t="s">
        <v>86</v>
      </c>
      <c r="E6954" t="s">
        <v>143</v>
      </c>
      <c r="F6954" t="s">
        <v>20016</v>
      </c>
      <c r="G6954" t="s">
        <v>145</v>
      </c>
      <c r="H6954" t="s">
        <v>47</v>
      </c>
      <c r="I6954" t="s">
        <v>129</v>
      </c>
      <c r="J6954" t="s">
        <v>130</v>
      </c>
      <c r="K6954" t="s">
        <v>131</v>
      </c>
      <c r="L6954" t="s">
        <v>20017</v>
      </c>
      <c r="M6954" t="s">
        <v>20018</v>
      </c>
      <c r="N6954">
        <v>0.66527777700000001</v>
      </c>
      <c r="O6954">
        <v>1</v>
      </c>
      <c r="P6954">
        <v>386</v>
      </c>
      <c r="Q6954">
        <v>0</v>
      </c>
      <c r="R6954">
        <v>0</v>
      </c>
      <c r="S6954">
        <v>0</v>
      </c>
      <c r="T6954">
        <v>0</v>
      </c>
      <c r="U6954">
        <v>0.66527800000000004</v>
      </c>
      <c r="V6954">
        <v>256.79722199999998</v>
      </c>
      <c r="W6954">
        <v>0</v>
      </c>
      <c r="X6954">
        <v>0</v>
      </c>
      <c r="Y6954">
        <v>0</v>
      </c>
      <c r="Z6954">
        <v>0</v>
      </c>
    </row>
    <row r="6955" spans="1:26" x14ac:dyDescent="0.25">
      <c r="A6955">
        <v>2195550</v>
      </c>
      <c r="B6955">
        <v>1</v>
      </c>
      <c r="C6955" t="s">
        <v>76</v>
      </c>
      <c r="D6955" t="s">
        <v>95</v>
      </c>
      <c r="E6955" t="s">
        <v>143</v>
      </c>
      <c r="F6955" t="s">
        <v>20019</v>
      </c>
      <c r="G6955" t="s">
        <v>4860</v>
      </c>
      <c r="H6955" t="s">
        <v>47</v>
      </c>
      <c r="I6955" t="s">
        <v>129</v>
      </c>
      <c r="J6955" t="s">
        <v>130</v>
      </c>
      <c r="K6955" t="s">
        <v>131</v>
      </c>
      <c r="L6955" t="s">
        <v>20020</v>
      </c>
      <c r="M6955" t="s">
        <v>20021</v>
      </c>
      <c r="N6955">
        <v>6.0097222219999997</v>
      </c>
      <c r="O6955">
        <v>0</v>
      </c>
      <c r="P6955">
        <v>0</v>
      </c>
      <c r="Q6955">
        <v>4</v>
      </c>
      <c r="R6955">
        <v>370</v>
      </c>
      <c r="S6955">
        <v>0</v>
      </c>
      <c r="T6955">
        <v>0</v>
      </c>
      <c r="U6955">
        <v>0</v>
      </c>
      <c r="V6955">
        <v>0</v>
      </c>
      <c r="W6955">
        <v>24.038889000000001</v>
      </c>
      <c r="X6955">
        <v>2223.5972219999999</v>
      </c>
      <c r="Y6955">
        <v>0</v>
      </c>
      <c r="Z6955">
        <v>0</v>
      </c>
    </row>
    <row r="6956" spans="1:26" x14ac:dyDescent="0.25">
      <c r="A6956">
        <v>2195551</v>
      </c>
      <c r="B6956">
        <v>1</v>
      </c>
      <c r="C6956" t="s">
        <v>76</v>
      </c>
      <c r="D6956" t="s">
        <v>78</v>
      </c>
      <c r="E6956" t="s">
        <v>143</v>
      </c>
      <c r="F6956" t="s">
        <v>20022</v>
      </c>
      <c r="G6956" t="s">
        <v>145</v>
      </c>
      <c r="H6956" t="s">
        <v>47</v>
      </c>
      <c r="I6956" t="s">
        <v>129</v>
      </c>
      <c r="J6956" t="s">
        <v>130</v>
      </c>
      <c r="K6956" t="s">
        <v>131</v>
      </c>
      <c r="L6956" t="s">
        <v>20023</v>
      </c>
      <c r="M6956" t="s">
        <v>20024</v>
      </c>
      <c r="N6956">
        <v>3.1319444440000002</v>
      </c>
      <c r="O6956">
        <v>1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3.1319439999999998</v>
      </c>
      <c r="V6956">
        <v>0</v>
      </c>
      <c r="W6956">
        <v>0</v>
      </c>
      <c r="X6956">
        <v>0</v>
      </c>
      <c r="Y6956">
        <v>0</v>
      </c>
      <c r="Z6956">
        <v>0</v>
      </c>
    </row>
    <row r="6957" spans="1:26" x14ac:dyDescent="0.25">
      <c r="A6957">
        <v>2195561</v>
      </c>
      <c r="B6957">
        <v>1</v>
      </c>
      <c r="C6957" t="s">
        <v>77</v>
      </c>
      <c r="D6957" t="s">
        <v>110</v>
      </c>
      <c r="E6957" t="s">
        <v>126</v>
      </c>
      <c r="F6957" t="s">
        <v>20025</v>
      </c>
      <c r="G6957" t="s">
        <v>128</v>
      </c>
      <c r="H6957" t="s">
        <v>46</v>
      </c>
      <c r="I6957" t="s">
        <v>129</v>
      </c>
      <c r="J6957" t="s">
        <v>130</v>
      </c>
      <c r="K6957" t="s">
        <v>131</v>
      </c>
      <c r="L6957" t="s">
        <v>20026</v>
      </c>
      <c r="M6957" t="s">
        <v>20027</v>
      </c>
      <c r="N6957">
        <v>0.81638888799999998</v>
      </c>
      <c r="O6957">
        <v>0</v>
      </c>
      <c r="P6957">
        <v>0</v>
      </c>
      <c r="Q6957">
        <v>0</v>
      </c>
      <c r="R6957">
        <v>18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14.695</v>
      </c>
      <c r="Y6957">
        <v>0</v>
      </c>
      <c r="Z6957">
        <v>0</v>
      </c>
    </row>
    <row r="6958" spans="1:26" x14ac:dyDescent="0.25">
      <c r="A6958">
        <v>2195563</v>
      </c>
      <c r="B6958">
        <v>1</v>
      </c>
      <c r="C6958" t="s">
        <v>76</v>
      </c>
      <c r="D6958" t="s">
        <v>101</v>
      </c>
      <c r="E6958" t="s">
        <v>143</v>
      </c>
      <c r="F6958" t="s">
        <v>20028</v>
      </c>
      <c r="G6958" t="s">
        <v>279</v>
      </c>
      <c r="H6958" t="s">
        <v>47</v>
      </c>
      <c r="I6958" t="s">
        <v>129</v>
      </c>
      <c r="J6958" t="s">
        <v>130</v>
      </c>
      <c r="K6958" t="s">
        <v>131</v>
      </c>
      <c r="L6958" t="s">
        <v>20029</v>
      </c>
      <c r="M6958" t="s">
        <v>20030</v>
      </c>
      <c r="N6958">
        <v>1.3761111109999999</v>
      </c>
      <c r="O6958">
        <v>9</v>
      </c>
      <c r="P6958">
        <v>26</v>
      </c>
      <c r="Q6958">
        <v>0</v>
      </c>
      <c r="R6958">
        <v>0</v>
      </c>
      <c r="S6958">
        <v>0</v>
      </c>
      <c r="T6958">
        <v>0</v>
      </c>
      <c r="U6958">
        <v>12.385</v>
      </c>
      <c r="V6958">
        <v>35.778888999999999</v>
      </c>
      <c r="W6958">
        <v>0</v>
      </c>
      <c r="X6958">
        <v>0</v>
      </c>
      <c r="Y6958">
        <v>0</v>
      </c>
      <c r="Z6958">
        <v>0</v>
      </c>
    </row>
    <row r="6959" spans="1:26" x14ac:dyDescent="0.25">
      <c r="A6959">
        <v>2195573</v>
      </c>
      <c r="B6959">
        <v>1</v>
      </c>
      <c r="C6959" t="s">
        <v>76</v>
      </c>
      <c r="D6959" t="s">
        <v>88</v>
      </c>
      <c r="E6959" t="s">
        <v>181</v>
      </c>
      <c r="F6959" t="s">
        <v>20031</v>
      </c>
      <c r="G6959" t="s">
        <v>163</v>
      </c>
      <c r="H6959" t="s">
        <v>46</v>
      </c>
      <c r="I6959" t="s">
        <v>129</v>
      </c>
      <c r="J6959" t="s">
        <v>130</v>
      </c>
      <c r="K6959" t="s">
        <v>131</v>
      </c>
      <c r="L6959" t="s">
        <v>20032</v>
      </c>
      <c r="M6959" t="s">
        <v>20033</v>
      </c>
      <c r="N6959">
        <v>0.248611111</v>
      </c>
      <c r="O6959">
        <v>0</v>
      </c>
      <c r="P6959">
        <v>1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0.248611</v>
      </c>
      <c r="W6959">
        <v>0</v>
      </c>
      <c r="X6959">
        <v>0</v>
      </c>
      <c r="Y6959">
        <v>0</v>
      </c>
      <c r="Z6959">
        <v>0</v>
      </c>
    </row>
    <row r="6960" spans="1:26" x14ac:dyDescent="0.25">
      <c r="A6960">
        <v>2195566</v>
      </c>
      <c r="B6960">
        <v>1</v>
      </c>
      <c r="C6960" t="s">
        <v>77</v>
      </c>
      <c r="D6960" t="s">
        <v>113</v>
      </c>
      <c r="E6960" t="s">
        <v>181</v>
      </c>
      <c r="F6960" t="s">
        <v>20034</v>
      </c>
      <c r="G6960" t="s">
        <v>287</v>
      </c>
      <c r="H6960" t="s">
        <v>46</v>
      </c>
      <c r="I6960" t="s">
        <v>129</v>
      </c>
      <c r="J6960" t="s">
        <v>130</v>
      </c>
      <c r="K6960" t="s">
        <v>131</v>
      </c>
      <c r="L6960" t="s">
        <v>20035</v>
      </c>
      <c r="M6960" t="s">
        <v>20036</v>
      </c>
      <c r="N6960">
        <v>1.9936111110000001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1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1.993611</v>
      </c>
    </row>
    <row r="6961" spans="1:26" x14ac:dyDescent="0.25">
      <c r="A6961">
        <v>2195598</v>
      </c>
      <c r="B6961">
        <v>1</v>
      </c>
      <c r="C6961" t="s">
        <v>76</v>
      </c>
      <c r="D6961" t="s">
        <v>104</v>
      </c>
      <c r="E6961" t="s">
        <v>126</v>
      </c>
      <c r="F6961" t="s">
        <v>20037</v>
      </c>
      <c r="G6961" t="s">
        <v>128</v>
      </c>
      <c r="H6961" t="s">
        <v>46</v>
      </c>
      <c r="I6961" t="s">
        <v>129</v>
      </c>
      <c r="J6961" t="s">
        <v>130</v>
      </c>
      <c r="K6961" t="s">
        <v>131</v>
      </c>
      <c r="L6961" t="s">
        <v>20038</v>
      </c>
      <c r="M6961" t="s">
        <v>20039</v>
      </c>
      <c r="N6961">
        <v>5.2547222219999998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5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26.273610999999999</v>
      </c>
    </row>
    <row r="6962" spans="1:26" x14ac:dyDescent="0.25">
      <c r="A6962">
        <v>2195569</v>
      </c>
      <c r="B6962">
        <v>1</v>
      </c>
      <c r="C6962" t="s">
        <v>76</v>
      </c>
      <c r="D6962" t="s">
        <v>78</v>
      </c>
      <c r="E6962" t="s">
        <v>181</v>
      </c>
      <c r="F6962" t="s">
        <v>20040</v>
      </c>
      <c r="G6962" t="s">
        <v>194</v>
      </c>
      <c r="H6962" t="s">
        <v>46</v>
      </c>
      <c r="I6962" t="s">
        <v>129</v>
      </c>
      <c r="J6962" t="s">
        <v>130</v>
      </c>
      <c r="K6962" t="s">
        <v>131</v>
      </c>
      <c r="L6962" t="s">
        <v>20041</v>
      </c>
      <c r="M6962" t="s">
        <v>20042</v>
      </c>
      <c r="N6962">
        <v>2.076944444</v>
      </c>
      <c r="O6962">
        <v>0</v>
      </c>
      <c r="P6962">
        <v>3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6.2308329999999996</v>
      </c>
      <c r="W6962">
        <v>0</v>
      </c>
      <c r="X6962">
        <v>0</v>
      </c>
      <c r="Y6962">
        <v>0</v>
      </c>
      <c r="Z6962">
        <v>0</v>
      </c>
    </row>
    <row r="6963" spans="1:26" x14ac:dyDescent="0.25">
      <c r="A6963">
        <v>2195579</v>
      </c>
      <c r="B6963">
        <v>1</v>
      </c>
      <c r="C6963" t="s">
        <v>76</v>
      </c>
      <c r="D6963" t="s">
        <v>98</v>
      </c>
      <c r="E6963" t="s">
        <v>181</v>
      </c>
      <c r="F6963" t="s">
        <v>20043</v>
      </c>
      <c r="G6963" t="s">
        <v>194</v>
      </c>
      <c r="H6963" t="s">
        <v>46</v>
      </c>
      <c r="I6963" t="s">
        <v>129</v>
      </c>
      <c r="J6963" t="s">
        <v>130</v>
      </c>
      <c r="K6963" t="s">
        <v>131</v>
      </c>
      <c r="L6963" t="s">
        <v>20044</v>
      </c>
      <c r="M6963" t="s">
        <v>20045</v>
      </c>
      <c r="N6963">
        <v>1.7313888879999999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1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1.7313890000000001</v>
      </c>
    </row>
    <row r="6964" spans="1:26" x14ac:dyDescent="0.25">
      <c r="A6964">
        <v>2195564</v>
      </c>
      <c r="B6964">
        <v>1</v>
      </c>
      <c r="C6964" t="s">
        <v>77</v>
      </c>
      <c r="D6964" t="s">
        <v>108</v>
      </c>
      <c r="E6964" t="s">
        <v>126</v>
      </c>
      <c r="F6964" t="s">
        <v>20046</v>
      </c>
      <c r="G6964" t="s">
        <v>671</v>
      </c>
      <c r="H6964" t="s">
        <v>46</v>
      </c>
      <c r="I6964" t="s">
        <v>129</v>
      </c>
      <c r="J6964" t="s">
        <v>130</v>
      </c>
      <c r="K6964" t="s">
        <v>131</v>
      </c>
      <c r="L6964" t="s">
        <v>20047</v>
      </c>
      <c r="M6964" t="s">
        <v>20048</v>
      </c>
      <c r="N6964">
        <v>0.73499999999999999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3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2.2050000000000001</v>
      </c>
    </row>
    <row r="6965" spans="1:26" x14ac:dyDescent="0.25">
      <c r="A6965">
        <v>2195565</v>
      </c>
      <c r="B6965">
        <v>1</v>
      </c>
      <c r="C6965" t="s">
        <v>76</v>
      </c>
      <c r="D6965" t="s">
        <v>107</v>
      </c>
      <c r="E6965" t="s">
        <v>143</v>
      </c>
      <c r="F6965" t="s">
        <v>20049</v>
      </c>
      <c r="G6965" t="s">
        <v>201</v>
      </c>
      <c r="H6965" t="s">
        <v>47</v>
      </c>
      <c r="I6965" t="s">
        <v>129</v>
      </c>
      <c r="J6965" t="s">
        <v>130</v>
      </c>
      <c r="K6965" t="s">
        <v>131</v>
      </c>
      <c r="L6965" t="s">
        <v>20050</v>
      </c>
      <c r="M6965" t="s">
        <v>20051</v>
      </c>
      <c r="N6965">
        <v>3.233333333</v>
      </c>
      <c r="O6965">
        <v>1</v>
      </c>
      <c r="P6965">
        <v>999</v>
      </c>
      <c r="Q6965">
        <v>0</v>
      </c>
      <c r="R6965">
        <v>0</v>
      </c>
      <c r="S6965">
        <v>0</v>
      </c>
      <c r="T6965">
        <v>0</v>
      </c>
      <c r="U6965">
        <v>3.233333</v>
      </c>
      <c r="V6965">
        <v>3230.1</v>
      </c>
      <c r="W6965">
        <v>0</v>
      </c>
      <c r="X6965">
        <v>0</v>
      </c>
      <c r="Y6965">
        <v>0</v>
      </c>
      <c r="Z6965">
        <v>0</v>
      </c>
    </row>
    <row r="6966" spans="1:26" x14ac:dyDescent="0.25">
      <c r="A6966">
        <v>2195574</v>
      </c>
      <c r="B6966">
        <v>1</v>
      </c>
      <c r="C6966" t="s">
        <v>76</v>
      </c>
      <c r="D6966" t="s">
        <v>78</v>
      </c>
      <c r="E6966" t="s">
        <v>181</v>
      </c>
      <c r="F6966" t="s">
        <v>20052</v>
      </c>
      <c r="G6966" t="s">
        <v>194</v>
      </c>
      <c r="H6966" t="s">
        <v>46</v>
      </c>
      <c r="I6966" t="s">
        <v>129</v>
      </c>
      <c r="J6966" t="s">
        <v>130</v>
      </c>
      <c r="K6966" t="s">
        <v>131</v>
      </c>
      <c r="L6966" t="s">
        <v>20053</v>
      </c>
      <c r="M6966" t="s">
        <v>20054</v>
      </c>
      <c r="N6966">
        <v>1.372777777</v>
      </c>
      <c r="O6966">
        <v>0</v>
      </c>
      <c r="P6966">
        <v>3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4.1183329999999998</v>
      </c>
      <c r="W6966">
        <v>0</v>
      </c>
      <c r="X6966">
        <v>0</v>
      </c>
      <c r="Y6966">
        <v>0</v>
      </c>
      <c r="Z6966">
        <v>0</v>
      </c>
    </row>
    <row r="6967" spans="1:26" x14ac:dyDescent="0.25">
      <c r="A6967">
        <v>2195583</v>
      </c>
      <c r="B6967">
        <v>1</v>
      </c>
      <c r="C6967" t="s">
        <v>76</v>
      </c>
      <c r="D6967" t="s">
        <v>106</v>
      </c>
      <c r="E6967" t="s">
        <v>718</v>
      </c>
      <c r="F6967" t="s">
        <v>20055</v>
      </c>
      <c r="G6967" t="s">
        <v>259</v>
      </c>
      <c r="H6967" t="s">
        <v>46</v>
      </c>
      <c r="I6967" t="s">
        <v>129</v>
      </c>
      <c r="J6967" t="s">
        <v>130</v>
      </c>
      <c r="K6967" t="s">
        <v>131</v>
      </c>
      <c r="L6967" t="s">
        <v>20056</v>
      </c>
      <c r="M6967" t="s">
        <v>20057</v>
      </c>
      <c r="N6967">
        <v>1.746111111</v>
      </c>
      <c r="O6967">
        <v>0</v>
      </c>
      <c r="P6967">
        <v>158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275.88555600000001</v>
      </c>
      <c r="W6967">
        <v>0</v>
      </c>
      <c r="X6967">
        <v>0</v>
      </c>
      <c r="Y6967">
        <v>0</v>
      </c>
      <c r="Z6967">
        <v>0</v>
      </c>
    </row>
    <row r="6968" spans="1:26" x14ac:dyDescent="0.25">
      <c r="A6968">
        <v>2195585</v>
      </c>
      <c r="B6968">
        <v>1</v>
      </c>
      <c r="C6968" t="s">
        <v>77</v>
      </c>
      <c r="D6968" t="s">
        <v>118</v>
      </c>
      <c r="E6968" t="s">
        <v>186</v>
      </c>
      <c r="F6968" t="s">
        <v>2951</v>
      </c>
      <c r="G6968" t="s">
        <v>136</v>
      </c>
      <c r="H6968" t="s">
        <v>47</v>
      </c>
      <c r="I6968" t="s">
        <v>129</v>
      </c>
      <c r="J6968" t="s">
        <v>130</v>
      </c>
      <c r="K6968" t="s">
        <v>131</v>
      </c>
      <c r="L6968" t="s">
        <v>20058</v>
      </c>
      <c r="M6968" t="s">
        <v>20059</v>
      </c>
      <c r="N6968">
        <v>0.23222222200000001</v>
      </c>
      <c r="O6968">
        <v>19</v>
      </c>
      <c r="P6968">
        <v>229</v>
      </c>
      <c r="Q6968">
        <v>0</v>
      </c>
      <c r="R6968">
        <v>0</v>
      </c>
      <c r="S6968">
        <v>15</v>
      </c>
      <c r="T6968">
        <v>679</v>
      </c>
      <c r="U6968">
        <v>4.4122219999999999</v>
      </c>
      <c r="V6968">
        <v>53.178888999999998</v>
      </c>
      <c r="W6968">
        <v>0</v>
      </c>
      <c r="X6968">
        <v>0</v>
      </c>
      <c r="Y6968">
        <v>3.483333</v>
      </c>
      <c r="Z6968">
        <v>157.678889</v>
      </c>
    </row>
    <row r="6969" spans="1:26" x14ac:dyDescent="0.25">
      <c r="A6969">
        <v>2195609</v>
      </c>
      <c r="B6969">
        <v>1</v>
      </c>
      <c r="C6969" t="s">
        <v>76</v>
      </c>
      <c r="D6969" t="s">
        <v>86</v>
      </c>
      <c r="E6969" t="s">
        <v>181</v>
      </c>
      <c r="F6969" t="s">
        <v>20060</v>
      </c>
      <c r="G6969" t="s">
        <v>194</v>
      </c>
      <c r="H6969" t="s">
        <v>46</v>
      </c>
      <c r="I6969" t="s">
        <v>129</v>
      </c>
      <c r="J6969" t="s">
        <v>130</v>
      </c>
      <c r="K6969" t="s">
        <v>131</v>
      </c>
      <c r="L6969" t="s">
        <v>20061</v>
      </c>
      <c r="M6969" t="s">
        <v>20062</v>
      </c>
      <c r="N6969">
        <v>1.936388888</v>
      </c>
      <c r="O6969">
        <v>0</v>
      </c>
      <c r="P6969">
        <v>6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11.618333</v>
      </c>
      <c r="W6969">
        <v>0</v>
      </c>
      <c r="X6969">
        <v>0</v>
      </c>
      <c r="Y6969">
        <v>0</v>
      </c>
      <c r="Z6969">
        <v>0</v>
      </c>
    </row>
    <row r="6970" spans="1:26" x14ac:dyDescent="0.25">
      <c r="A6970">
        <v>2195580</v>
      </c>
      <c r="B6970">
        <v>1</v>
      </c>
      <c r="C6970" t="s">
        <v>76</v>
      </c>
      <c r="D6970" t="s">
        <v>107</v>
      </c>
      <c r="E6970" t="s">
        <v>143</v>
      </c>
      <c r="F6970" t="s">
        <v>20063</v>
      </c>
      <c r="G6970" t="s">
        <v>145</v>
      </c>
      <c r="H6970" t="s">
        <v>47</v>
      </c>
      <c r="I6970" t="s">
        <v>129</v>
      </c>
      <c r="J6970" t="s">
        <v>130</v>
      </c>
      <c r="K6970" t="s">
        <v>131</v>
      </c>
      <c r="L6970" t="s">
        <v>20064</v>
      </c>
      <c r="M6970" t="s">
        <v>20065</v>
      </c>
      <c r="N6970">
        <v>2.545555555</v>
      </c>
      <c r="O6970">
        <v>1</v>
      </c>
      <c r="P6970">
        <v>557</v>
      </c>
      <c r="Q6970">
        <v>0</v>
      </c>
      <c r="R6970">
        <v>0</v>
      </c>
      <c r="S6970">
        <v>0</v>
      </c>
      <c r="T6970">
        <v>0</v>
      </c>
      <c r="U6970">
        <v>2.5455559999999999</v>
      </c>
      <c r="V6970">
        <v>1417.874444</v>
      </c>
      <c r="W6970">
        <v>0</v>
      </c>
      <c r="X6970">
        <v>0</v>
      </c>
      <c r="Y6970">
        <v>0</v>
      </c>
      <c r="Z6970">
        <v>0</v>
      </c>
    </row>
    <row r="6971" spans="1:26" x14ac:dyDescent="0.25">
      <c r="A6971">
        <v>2195601</v>
      </c>
      <c r="B6971">
        <v>1</v>
      </c>
      <c r="C6971" t="s">
        <v>76</v>
      </c>
      <c r="D6971" t="s">
        <v>86</v>
      </c>
      <c r="E6971" t="s">
        <v>126</v>
      </c>
      <c r="F6971" t="s">
        <v>20066</v>
      </c>
      <c r="G6971" t="s">
        <v>140</v>
      </c>
      <c r="H6971" t="s">
        <v>46</v>
      </c>
      <c r="I6971" t="s">
        <v>129</v>
      </c>
      <c r="J6971" t="s">
        <v>130</v>
      </c>
      <c r="K6971" t="s">
        <v>131</v>
      </c>
      <c r="L6971" t="s">
        <v>20067</v>
      </c>
      <c r="M6971" t="s">
        <v>20068</v>
      </c>
      <c r="N6971">
        <v>1.566944444</v>
      </c>
      <c r="O6971">
        <v>0</v>
      </c>
      <c r="P6971">
        <v>207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324.35750000000002</v>
      </c>
      <c r="W6971">
        <v>0</v>
      </c>
      <c r="X6971">
        <v>0</v>
      </c>
      <c r="Y6971">
        <v>0</v>
      </c>
      <c r="Z6971">
        <v>0</v>
      </c>
    </row>
    <row r="6972" spans="1:26" x14ac:dyDescent="0.25">
      <c r="A6972">
        <v>2195586</v>
      </c>
      <c r="B6972">
        <v>1</v>
      </c>
      <c r="C6972" t="s">
        <v>77</v>
      </c>
      <c r="D6972" t="s">
        <v>110</v>
      </c>
      <c r="E6972" t="s">
        <v>181</v>
      </c>
      <c r="F6972" t="s">
        <v>20069</v>
      </c>
      <c r="G6972" t="s">
        <v>194</v>
      </c>
      <c r="H6972" t="s">
        <v>46</v>
      </c>
      <c r="I6972" t="s">
        <v>129</v>
      </c>
      <c r="J6972" t="s">
        <v>130</v>
      </c>
      <c r="K6972" t="s">
        <v>131</v>
      </c>
      <c r="L6972" t="s">
        <v>20070</v>
      </c>
      <c r="M6972" t="s">
        <v>20071</v>
      </c>
      <c r="N6972">
        <v>1.815555555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1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1.8155559999999999</v>
      </c>
    </row>
    <row r="6973" spans="1:26" x14ac:dyDescent="0.25">
      <c r="A6973">
        <v>2195584</v>
      </c>
      <c r="B6973">
        <v>1</v>
      </c>
      <c r="C6973" t="s">
        <v>76</v>
      </c>
      <c r="D6973" t="s">
        <v>91</v>
      </c>
      <c r="E6973" t="s">
        <v>186</v>
      </c>
      <c r="F6973" t="s">
        <v>20072</v>
      </c>
      <c r="G6973" t="s">
        <v>201</v>
      </c>
      <c r="H6973" t="s">
        <v>47</v>
      </c>
      <c r="I6973" t="s">
        <v>129</v>
      </c>
      <c r="J6973" t="s">
        <v>17</v>
      </c>
      <c r="K6973" t="s">
        <v>251</v>
      </c>
      <c r="L6973" t="s">
        <v>20073</v>
      </c>
      <c r="M6973" t="s">
        <v>20074</v>
      </c>
      <c r="N6973">
        <v>0.22072388800000001</v>
      </c>
      <c r="O6973">
        <v>2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0.44144800000000001</v>
      </c>
      <c r="V6973">
        <v>0</v>
      </c>
      <c r="W6973">
        <v>0</v>
      </c>
      <c r="X6973">
        <v>0</v>
      </c>
      <c r="Y6973">
        <v>0</v>
      </c>
      <c r="Z6973">
        <v>0</v>
      </c>
    </row>
    <row r="6974" spans="1:26" x14ac:dyDescent="0.25">
      <c r="A6974">
        <v>2195594</v>
      </c>
      <c r="B6974">
        <v>1</v>
      </c>
      <c r="C6974" t="s">
        <v>77</v>
      </c>
      <c r="D6974" t="s">
        <v>108</v>
      </c>
      <c r="E6974" t="s">
        <v>126</v>
      </c>
      <c r="F6974" t="s">
        <v>20075</v>
      </c>
      <c r="G6974" t="s">
        <v>128</v>
      </c>
      <c r="H6974" t="s">
        <v>46</v>
      </c>
      <c r="I6974" t="s">
        <v>129</v>
      </c>
      <c r="J6974" t="s">
        <v>130</v>
      </c>
      <c r="K6974" t="s">
        <v>131</v>
      </c>
      <c r="L6974" t="s">
        <v>20076</v>
      </c>
      <c r="M6974" t="s">
        <v>20077</v>
      </c>
      <c r="N6974">
        <v>1.6611111110000001</v>
      </c>
      <c r="O6974">
        <v>0</v>
      </c>
      <c r="P6974">
        <v>237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393.683333</v>
      </c>
      <c r="W6974">
        <v>0</v>
      </c>
      <c r="X6974">
        <v>0</v>
      </c>
      <c r="Y6974">
        <v>0</v>
      </c>
      <c r="Z6974">
        <v>0</v>
      </c>
    </row>
    <row r="6975" spans="1:26" x14ac:dyDescent="0.25">
      <c r="A6975">
        <v>2195618</v>
      </c>
      <c r="B6975">
        <v>1</v>
      </c>
      <c r="C6975" t="s">
        <v>76</v>
      </c>
      <c r="D6975" t="s">
        <v>86</v>
      </c>
      <c r="E6975" t="s">
        <v>181</v>
      </c>
      <c r="F6975" t="s">
        <v>20078</v>
      </c>
      <c r="G6975" t="s">
        <v>194</v>
      </c>
      <c r="H6975" t="s">
        <v>46</v>
      </c>
      <c r="I6975" t="s">
        <v>129</v>
      </c>
      <c r="J6975" t="s">
        <v>130</v>
      </c>
      <c r="K6975" t="s">
        <v>131</v>
      </c>
      <c r="L6975" t="s">
        <v>20079</v>
      </c>
      <c r="M6975" t="s">
        <v>20080</v>
      </c>
      <c r="N6975">
        <v>2.1330555549999999</v>
      </c>
      <c r="O6975">
        <v>0</v>
      </c>
      <c r="P6975">
        <v>5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10.665278000000001</v>
      </c>
      <c r="W6975">
        <v>0</v>
      </c>
      <c r="X6975">
        <v>0</v>
      </c>
      <c r="Y6975">
        <v>0</v>
      </c>
      <c r="Z6975">
        <v>0</v>
      </c>
    </row>
    <row r="6976" spans="1:26" x14ac:dyDescent="0.25">
      <c r="A6976">
        <v>2195612</v>
      </c>
      <c r="B6976">
        <v>1</v>
      </c>
      <c r="C6976" t="s">
        <v>76</v>
      </c>
      <c r="D6976" t="s">
        <v>97</v>
      </c>
      <c r="E6976" t="s">
        <v>126</v>
      </c>
      <c r="F6976" t="s">
        <v>20081</v>
      </c>
      <c r="G6976" t="s">
        <v>140</v>
      </c>
      <c r="H6976" t="s">
        <v>46</v>
      </c>
      <c r="I6976" t="s">
        <v>129</v>
      </c>
      <c r="J6976" t="s">
        <v>130</v>
      </c>
      <c r="K6976" t="s">
        <v>131</v>
      </c>
      <c r="L6976" t="s">
        <v>20082</v>
      </c>
      <c r="M6976" t="s">
        <v>20083</v>
      </c>
      <c r="N6976">
        <v>2.7058333330000002</v>
      </c>
      <c r="O6976">
        <v>0</v>
      </c>
      <c r="P6976">
        <v>97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262.46583299999998</v>
      </c>
      <c r="W6976">
        <v>0</v>
      </c>
      <c r="X6976">
        <v>0</v>
      </c>
      <c r="Y6976">
        <v>0</v>
      </c>
      <c r="Z6976">
        <v>0</v>
      </c>
    </row>
    <row r="6977" spans="1:26" x14ac:dyDescent="0.25">
      <c r="A6977">
        <v>2195610</v>
      </c>
      <c r="B6977">
        <v>1</v>
      </c>
      <c r="C6977" t="s">
        <v>76</v>
      </c>
      <c r="D6977" t="s">
        <v>91</v>
      </c>
      <c r="E6977" t="s">
        <v>181</v>
      </c>
      <c r="F6977" t="s">
        <v>20084</v>
      </c>
      <c r="G6977" t="s">
        <v>194</v>
      </c>
      <c r="H6977" t="s">
        <v>46</v>
      </c>
      <c r="I6977" t="s">
        <v>129</v>
      </c>
      <c r="J6977" t="s">
        <v>130</v>
      </c>
      <c r="K6977" t="s">
        <v>131</v>
      </c>
      <c r="L6977" t="s">
        <v>20085</v>
      </c>
      <c r="M6977" t="s">
        <v>20086</v>
      </c>
      <c r="N6977">
        <v>1.7777777770000001</v>
      </c>
      <c r="O6977">
        <v>0</v>
      </c>
      <c r="P6977">
        <v>1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1.7777780000000001</v>
      </c>
      <c r="W6977">
        <v>0</v>
      </c>
      <c r="X6977">
        <v>0</v>
      </c>
      <c r="Y6977">
        <v>0</v>
      </c>
      <c r="Z6977">
        <v>0</v>
      </c>
    </row>
    <row r="6978" spans="1:26" x14ac:dyDescent="0.25">
      <c r="A6978">
        <v>2195595</v>
      </c>
      <c r="B6978">
        <v>1</v>
      </c>
      <c r="C6978" t="s">
        <v>76</v>
      </c>
      <c r="D6978" t="s">
        <v>91</v>
      </c>
      <c r="E6978" t="s">
        <v>143</v>
      </c>
      <c r="F6978" t="s">
        <v>20087</v>
      </c>
      <c r="G6978" t="s">
        <v>136</v>
      </c>
      <c r="H6978" t="s">
        <v>47</v>
      </c>
      <c r="I6978" t="s">
        <v>283</v>
      </c>
      <c r="J6978" t="s">
        <v>130</v>
      </c>
      <c r="K6978" t="s">
        <v>131</v>
      </c>
      <c r="L6978" t="s">
        <v>20088</v>
      </c>
      <c r="M6978" t="s">
        <v>20089</v>
      </c>
      <c r="N6978">
        <v>2.5000000000000001E-2</v>
      </c>
      <c r="O6978">
        <v>2</v>
      </c>
      <c r="P6978">
        <v>182</v>
      </c>
      <c r="Q6978">
        <v>0</v>
      </c>
      <c r="R6978">
        <v>0</v>
      </c>
      <c r="S6978">
        <v>0</v>
      </c>
      <c r="T6978">
        <v>0</v>
      </c>
      <c r="U6978">
        <v>0.05</v>
      </c>
      <c r="V6978">
        <v>4.55</v>
      </c>
      <c r="W6978">
        <v>0</v>
      </c>
      <c r="X6978">
        <v>0</v>
      </c>
      <c r="Y6978">
        <v>0</v>
      </c>
      <c r="Z6978">
        <v>0</v>
      </c>
    </row>
    <row r="6979" spans="1:26" x14ac:dyDescent="0.25">
      <c r="A6979">
        <v>2195605</v>
      </c>
      <c r="B6979">
        <v>1</v>
      </c>
      <c r="C6979" t="s">
        <v>77</v>
      </c>
      <c r="D6979" t="s">
        <v>108</v>
      </c>
      <c r="E6979" t="s">
        <v>161</v>
      </c>
      <c r="F6979" t="s">
        <v>20090</v>
      </c>
      <c r="G6979" t="s">
        <v>5461</v>
      </c>
      <c r="H6979" t="s">
        <v>46</v>
      </c>
      <c r="I6979" t="s">
        <v>129</v>
      </c>
      <c r="J6979" t="s">
        <v>130</v>
      </c>
      <c r="K6979" t="s">
        <v>131</v>
      </c>
      <c r="L6979" t="s">
        <v>20091</v>
      </c>
      <c r="M6979" t="s">
        <v>20092</v>
      </c>
      <c r="N6979">
        <v>3.1697222219999999</v>
      </c>
      <c r="O6979">
        <v>0</v>
      </c>
      <c r="P6979">
        <v>0</v>
      </c>
      <c r="Q6979">
        <v>0</v>
      </c>
      <c r="R6979">
        <v>0</v>
      </c>
      <c r="S6979">
        <v>1</v>
      </c>
      <c r="T6979">
        <v>172</v>
      </c>
      <c r="U6979">
        <v>0</v>
      </c>
      <c r="V6979">
        <v>0</v>
      </c>
      <c r="W6979">
        <v>0</v>
      </c>
      <c r="X6979">
        <v>0</v>
      </c>
      <c r="Y6979">
        <v>3.1697220000000002</v>
      </c>
      <c r="Z6979">
        <v>545.19222200000002</v>
      </c>
    </row>
    <row r="6980" spans="1:26" x14ac:dyDescent="0.25">
      <c r="A6980">
        <v>2195604</v>
      </c>
      <c r="B6980">
        <v>1</v>
      </c>
      <c r="C6980" t="s">
        <v>77</v>
      </c>
      <c r="D6980" t="s">
        <v>110</v>
      </c>
      <c r="E6980" t="s">
        <v>181</v>
      </c>
      <c r="F6980" t="s">
        <v>20093</v>
      </c>
      <c r="G6980" t="s">
        <v>194</v>
      </c>
      <c r="H6980" t="s">
        <v>46</v>
      </c>
      <c r="I6980" t="s">
        <v>129</v>
      </c>
      <c r="J6980" t="s">
        <v>130</v>
      </c>
      <c r="K6980" t="s">
        <v>131</v>
      </c>
      <c r="L6980" t="s">
        <v>20094</v>
      </c>
      <c r="M6980" t="s">
        <v>19541</v>
      </c>
      <c r="N6980">
        <v>2.5175000000000001</v>
      </c>
      <c r="O6980">
        <v>0</v>
      </c>
      <c r="P6980">
        <v>0</v>
      </c>
      <c r="Q6980">
        <v>0</v>
      </c>
      <c r="R6980">
        <v>1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2.5175000000000001</v>
      </c>
      <c r="Y6980">
        <v>0</v>
      </c>
      <c r="Z6980">
        <v>0</v>
      </c>
    </row>
    <row r="6981" spans="1:26" x14ac:dyDescent="0.25">
      <c r="A6981">
        <v>2195616</v>
      </c>
      <c r="B6981">
        <v>1</v>
      </c>
      <c r="C6981" t="s">
        <v>77</v>
      </c>
      <c r="D6981" t="s">
        <v>109</v>
      </c>
      <c r="E6981" t="s">
        <v>126</v>
      </c>
      <c r="F6981" t="s">
        <v>20095</v>
      </c>
      <c r="G6981" t="s">
        <v>671</v>
      </c>
      <c r="H6981" t="s">
        <v>46</v>
      </c>
      <c r="I6981" t="s">
        <v>129</v>
      </c>
      <c r="J6981" t="s">
        <v>130</v>
      </c>
      <c r="K6981" t="s">
        <v>131</v>
      </c>
      <c r="L6981" t="s">
        <v>20096</v>
      </c>
      <c r="M6981" t="s">
        <v>20097</v>
      </c>
      <c r="N6981">
        <v>5.36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3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16.079999999999998</v>
      </c>
    </row>
    <row r="6982" spans="1:26" x14ac:dyDescent="0.25">
      <c r="A6982">
        <v>2195642</v>
      </c>
      <c r="B6982">
        <v>1</v>
      </c>
      <c r="C6982" t="s">
        <v>76</v>
      </c>
      <c r="D6982" t="s">
        <v>93</v>
      </c>
      <c r="E6982" t="s">
        <v>181</v>
      </c>
      <c r="F6982" t="s">
        <v>20098</v>
      </c>
      <c r="G6982" t="s">
        <v>194</v>
      </c>
      <c r="H6982" t="s">
        <v>46</v>
      </c>
      <c r="I6982" t="s">
        <v>129</v>
      </c>
      <c r="J6982" t="s">
        <v>130</v>
      </c>
      <c r="K6982" t="s">
        <v>131</v>
      </c>
      <c r="L6982" t="s">
        <v>20099</v>
      </c>
      <c r="M6982" t="s">
        <v>20100</v>
      </c>
      <c r="N6982">
        <v>4.3677777769999997</v>
      </c>
      <c r="O6982">
        <v>0</v>
      </c>
      <c r="P6982">
        <v>3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13.103332999999999</v>
      </c>
      <c r="W6982">
        <v>0</v>
      </c>
      <c r="X6982">
        <v>0</v>
      </c>
      <c r="Y6982">
        <v>0</v>
      </c>
      <c r="Z6982">
        <v>0</v>
      </c>
    </row>
    <row r="6983" spans="1:26" x14ac:dyDescent="0.25">
      <c r="A6983">
        <v>2195613</v>
      </c>
      <c r="B6983">
        <v>1</v>
      </c>
      <c r="C6983" t="s">
        <v>77</v>
      </c>
      <c r="D6983" t="s">
        <v>123</v>
      </c>
      <c r="E6983" t="s">
        <v>134</v>
      </c>
      <c r="F6983" t="s">
        <v>20101</v>
      </c>
      <c r="G6983" t="s">
        <v>136</v>
      </c>
      <c r="H6983" t="s">
        <v>47</v>
      </c>
      <c r="I6983" t="s">
        <v>129</v>
      </c>
      <c r="J6983" t="s">
        <v>130</v>
      </c>
      <c r="K6983" t="s">
        <v>131</v>
      </c>
      <c r="L6983" t="s">
        <v>20102</v>
      </c>
      <c r="M6983" t="s">
        <v>20103</v>
      </c>
      <c r="N6983">
        <v>3.5669444440000002</v>
      </c>
      <c r="O6983">
        <v>134</v>
      </c>
      <c r="P6983">
        <v>6</v>
      </c>
      <c r="Q6983">
        <v>0</v>
      </c>
      <c r="R6983">
        <v>0</v>
      </c>
      <c r="S6983">
        <v>0</v>
      </c>
      <c r="T6983">
        <v>0</v>
      </c>
      <c r="U6983">
        <v>477.97055499999999</v>
      </c>
      <c r="V6983">
        <v>21.401667</v>
      </c>
      <c r="W6983">
        <v>0</v>
      </c>
      <c r="X6983">
        <v>0</v>
      </c>
      <c r="Y6983">
        <v>0</v>
      </c>
      <c r="Z6983">
        <v>0</v>
      </c>
    </row>
    <row r="6984" spans="1:26" x14ac:dyDescent="0.25">
      <c r="A6984">
        <v>2195615</v>
      </c>
      <c r="B6984">
        <v>1</v>
      </c>
      <c r="C6984" t="s">
        <v>77</v>
      </c>
      <c r="D6984" t="s">
        <v>110</v>
      </c>
      <c r="E6984" t="s">
        <v>181</v>
      </c>
      <c r="F6984" t="s">
        <v>20104</v>
      </c>
      <c r="G6984" t="s">
        <v>194</v>
      </c>
      <c r="H6984" t="s">
        <v>46</v>
      </c>
      <c r="I6984" t="s">
        <v>129</v>
      </c>
      <c r="J6984" t="s">
        <v>130</v>
      </c>
      <c r="K6984" t="s">
        <v>131</v>
      </c>
      <c r="L6984" t="s">
        <v>20105</v>
      </c>
      <c r="M6984" t="s">
        <v>20106</v>
      </c>
      <c r="N6984">
        <v>0.85222222199999997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1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0.85222200000000004</v>
      </c>
    </row>
    <row r="6985" spans="1:26" x14ac:dyDescent="0.25">
      <c r="A6985">
        <v>2195619</v>
      </c>
      <c r="B6985">
        <v>1</v>
      </c>
      <c r="C6985" t="s">
        <v>77</v>
      </c>
      <c r="D6985" t="s">
        <v>112</v>
      </c>
      <c r="E6985" t="s">
        <v>186</v>
      </c>
      <c r="F6985" t="s">
        <v>16808</v>
      </c>
      <c r="G6985" t="s">
        <v>136</v>
      </c>
      <c r="H6985" t="s">
        <v>47</v>
      </c>
      <c r="I6985" t="s">
        <v>129</v>
      </c>
      <c r="J6985" t="s">
        <v>130</v>
      </c>
      <c r="K6985" t="s">
        <v>131</v>
      </c>
      <c r="L6985" t="s">
        <v>20107</v>
      </c>
      <c r="M6985" t="s">
        <v>20108</v>
      </c>
      <c r="N6985">
        <v>0.48777777700000002</v>
      </c>
      <c r="O6985">
        <v>0</v>
      </c>
      <c r="P6985">
        <v>0</v>
      </c>
      <c r="Q6985">
        <v>60</v>
      </c>
      <c r="R6985">
        <v>69</v>
      </c>
      <c r="S6985">
        <v>85</v>
      </c>
      <c r="T6985">
        <v>1246</v>
      </c>
      <c r="U6985">
        <v>0</v>
      </c>
      <c r="V6985">
        <v>0</v>
      </c>
      <c r="W6985">
        <v>29.266667000000002</v>
      </c>
      <c r="X6985">
        <v>33.656666999999999</v>
      </c>
      <c r="Y6985">
        <v>41.461111000000002</v>
      </c>
      <c r="Z6985">
        <v>607.77111000000002</v>
      </c>
    </row>
    <row r="6986" spans="1:26" x14ac:dyDescent="0.25">
      <c r="A6986">
        <v>2195644</v>
      </c>
      <c r="B6986">
        <v>1</v>
      </c>
      <c r="C6986" t="s">
        <v>76</v>
      </c>
      <c r="D6986" t="s">
        <v>93</v>
      </c>
      <c r="E6986" t="s">
        <v>718</v>
      </c>
      <c r="F6986" t="s">
        <v>20109</v>
      </c>
      <c r="G6986" t="s">
        <v>640</v>
      </c>
      <c r="H6986" t="s">
        <v>46</v>
      </c>
      <c r="I6986" t="s">
        <v>129</v>
      </c>
      <c r="J6986" t="s">
        <v>130</v>
      </c>
      <c r="K6986" t="s">
        <v>131</v>
      </c>
      <c r="L6986" t="s">
        <v>20110</v>
      </c>
      <c r="M6986" t="s">
        <v>20111</v>
      </c>
      <c r="N6986">
        <v>5.4311111109999999</v>
      </c>
      <c r="O6986">
        <v>0</v>
      </c>
      <c r="P6986">
        <v>6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32.586666999999998</v>
      </c>
      <c r="W6986">
        <v>0</v>
      </c>
      <c r="X6986">
        <v>0</v>
      </c>
      <c r="Y6986">
        <v>0</v>
      </c>
      <c r="Z6986">
        <v>0</v>
      </c>
    </row>
    <row r="6987" spans="1:26" x14ac:dyDescent="0.25">
      <c r="A6987">
        <v>2195622</v>
      </c>
      <c r="B6987">
        <v>1</v>
      </c>
      <c r="C6987" t="s">
        <v>76</v>
      </c>
      <c r="D6987" t="s">
        <v>96</v>
      </c>
      <c r="E6987" t="s">
        <v>126</v>
      </c>
      <c r="F6987" t="s">
        <v>20112</v>
      </c>
      <c r="G6987" t="s">
        <v>128</v>
      </c>
      <c r="H6987" t="s">
        <v>46</v>
      </c>
      <c r="I6987" t="s">
        <v>129</v>
      </c>
      <c r="J6987" t="s">
        <v>130</v>
      </c>
      <c r="K6987" t="s">
        <v>131</v>
      </c>
      <c r="L6987" t="s">
        <v>20113</v>
      </c>
      <c r="M6987" t="s">
        <v>20114</v>
      </c>
      <c r="N6987">
        <v>1.8377777769999999</v>
      </c>
      <c r="O6987">
        <v>0</v>
      </c>
      <c r="P6987">
        <v>18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33.08</v>
      </c>
      <c r="W6987">
        <v>0</v>
      </c>
      <c r="X6987">
        <v>0</v>
      </c>
      <c r="Y6987">
        <v>0</v>
      </c>
      <c r="Z6987">
        <v>0</v>
      </c>
    </row>
    <row r="6988" spans="1:26" x14ac:dyDescent="0.25">
      <c r="A6988">
        <v>2195617</v>
      </c>
      <c r="B6988">
        <v>1</v>
      </c>
      <c r="C6988" t="s">
        <v>76</v>
      </c>
      <c r="D6988" t="s">
        <v>79</v>
      </c>
      <c r="E6988" t="s">
        <v>181</v>
      </c>
      <c r="F6988" t="s">
        <v>20115</v>
      </c>
      <c r="G6988" t="s">
        <v>194</v>
      </c>
      <c r="H6988" t="s">
        <v>46</v>
      </c>
      <c r="I6988" t="s">
        <v>129</v>
      </c>
      <c r="J6988" t="s">
        <v>130</v>
      </c>
      <c r="K6988" t="s">
        <v>131</v>
      </c>
      <c r="L6988" t="s">
        <v>20116</v>
      </c>
      <c r="M6988" t="s">
        <v>20117</v>
      </c>
      <c r="N6988">
        <v>1.095555555</v>
      </c>
      <c r="O6988">
        <v>0</v>
      </c>
      <c r="P6988">
        <v>4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4.3822219999999996</v>
      </c>
      <c r="W6988">
        <v>0</v>
      </c>
      <c r="X6988">
        <v>0</v>
      </c>
      <c r="Y6988">
        <v>0</v>
      </c>
      <c r="Z6988">
        <v>0</v>
      </c>
    </row>
    <row r="6989" spans="1:26" x14ac:dyDescent="0.25">
      <c r="A6989">
        <v>2195631</v>
      </c>
      <c r="B6989">
        <v>1</v>
      </c>
      <c r="C6989" t="s">
        <v>76</v>
      </c>
      <c r="D6989" t="s">
        <v>78</v>
      </c>
      <c r="E6989" t="s">
        <v>161</v>
      </c>
      <c r="F6989" t="s">
        <v>1877</v>
      </c>
      <c r="G6989" t="s">
        <v>5461</v>
      </c>
      <c r="H6989" t="s">
        <v>46</v>
      </c>
      <c r="I6989" t="s">
        <v>129</v>
      </c>
      <c r="J6989" t="s">
        <v>130</v>
      </c>
      <c r="K6989" t="s">
        <v>131</v>
      </c>
      <c r="L6989" t="s">
        <v>20118</v>
      </c>
      <c r="M6989" t="s">
        <v>20119</v>
      </c>
      <c r="N6989">
        <v>1.99</v>
      </c>
      <c r="O6989">
        <v>1</v>
      </c>
      <c r="P6989">
        <v>180</v>
      </c>
      <c r="Q6989">
        <v>0</v>
      </c>
      <c r="R6989">
        <v>0</v>
      </c>
      <c r="S6989">
        <v>0</v>
      </c>
      <c r="T6989">
        <v>0</v>
      </c>
      <c r="U6989">
        <v>1.99</v>
      </c>
      <c r="V6989">
        <v>358.2</v>
      </c>
      <c r="W6989">
        <v>0</v>
      </c>
      <c r="X6989">
        <v>0</v>
      </c>
      <c r="Y6989">
        <v>0</v>
      </c>
      <c r="Z6989">
        <v>0</v>
      </c>
    </row>
    <row r="6990" spans="1:26" x14ac:dyDescent="0.25">
      <c r="A6990">
        <v>2195647</v>
      </c>
      <c r="B6990">
        <v>1</v>
      </c>
      <c r="C6990" t="s">
        <v>76</v>
      </c>
      <c r="D6990" t="s">
        <v>97</v>
      </c>
      <c r="E6990" t="s">
        <v>126</v>
      </c>
      <c r="F6990" t="s">
        <v>20120</v>
      </c>
      <c r="G6990" t="s">
        <v>128</v>
      </c>
      <c r="H6990" t="s">
        <v>46</v>
      </c>
      <c r="I6990" t="s">
        <v>129</v>
      </c>
      <c r="J6990" t="s">
        <v>130</v>
      </c>
      <c r="K6990" t="s">
        <v>131</v>
      </c>
      <c r="L6990" t="s">
        <v>20121</v>
      </c>
      <c r="M6990" t="s">
        <v>20122</v>
      </c>
      <c r="N6990">
        <v>0.85499999999999998</v>
      </c>
      <c r="O6990">
        <v>0</v>
      </c>
      <c r="P6990">
        <v>77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65.834999999999994</v>
      </c>
      <c r="W6990">
        <v>0</v>
      </c>
      <c r="X6990">
        <v>0</v>
      </c>
      <c r="Y6990">
        <v>0</v>
      </c>
      <c r="Z6990">
        <v>0</v>
      </c>
    </row>
    <row r="6991" spans="1:26" x14ac:dyDescent="0.25">
      <c r="A6991">
        <v>2195626</v>
      </c>
      <c r="B6991">
        <v>1</v>
      </c>
      <c r="C6991" t="s">
        <v>76</v>
      </c>
      <c r="D6991" t="s">
        <v>101</v>
      </c>
      <c r="E6991" t="s">
        <v>126</v>
      </c>
      <c r="F6991" t="s">
        <v>20123</v>
      </c>
      <c r="G6991" t="s">
        <v>128</v>
      </c>
      <c r="H6991" t="s">
        <v>46</v>
      </c>
      <c r="I6991" t="s">
        <v>129</v>
      </c>
      <c r="J6991" t="s">
        <v>130</v>
      </c>
      <c r="K6991" t="s">
        <v>131</v>
      </c>
      <c r="L6991" t="s">
        <v>20124</v>
      </c>
      <c r="M6991" t="s">
        <v>20125</v>
      </c>
      <c r="N6991">
        <v>2.085</v>
      </c>
      <c r="O6991">
        <v>0</v>
      </c>
      <c r="P6991">
        <v>19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39.615000000000002</v>
      </c>
      <c r="W6991">
        <v>0</v>
      </c>
      <c r="X6991">
        <v>0</v>
      </c>
      <c r="Y6991">
        <v>0</v>
      </c>
      <c r="Z6991">
        <v>0</v>
      </c>
    </row>
    <row r="6992" spans="1:26" x14ac:dyDescent="0.25">
      <c r="A6992">
        <v>2195624</v>
      </c>
      <c r="B6992">
        <v>1</v>
      </c>
      <c r="C6992" t="s">
        <v>76</v>
      </c>
      <c r="D6992" t="s">
        <v>81</v>
      </c>
      <c r="E6992" t="s">
        <v>181</v>
      </c>
      <c r="F6992" t="s">
        <v>20126</v>
      </c>
      <c r="G6992" t="s">
        <v>183</v>
      </c>
      <c r="H6992" t="s">
        <v>46</v>
      </c>
      <c r="I6992" t="s">
        <v>129</v>
      </c>
      <c r="J6992" t="s">
        <v>130</v>
      </c>
      <c r="K6992" t="s">
        <v>131</v>
      </c>
      <c r="L6992" t="s">
        <v>20127</v>
      </c>
      <c r="M6992" t="s">
        <v>20128</v>
      </c>
      <c r="N6992">
        <v>3.4355555550000001</v>
      </c>
      <c r="O6992">
        <v>0</v>
      </c>
      <c r="P6992">
        <v>7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24.048888999999999</v>
      </c>
      <c r="W6992">
        <v>0</v>
      </c>
      <c r="X6992">
        <v>0</v>
      </c>
      <c r="Y6992">
        <v>0</v>
      </c>
      <c r="Z6992">
        <v>0</v>
      </c>
    </row>
    <row r="6993" spans="1:26" x14ac:dyDescent="0.25">
      <c r="A6993">
        <v>2195632</v>
      </c>
      <c r="B6993">
        <v>1</v>
      </c>
      <c r="C6993" t="s">
        <v>77</v>
      </c>
      <c r="D6993" t="s">
        <v>109</v>
      </c>
      <c r="E6993" t="s">
        <v>181</v>
      </c>
      <c r="F6993" t="s">
        <v>20129</v>
      </c>
      <c r="G6993" t="s">
        <v>194</v>
      </c>
      <c r="H6993" t="s">
        <v>46</v>
      </c>
      <c r="I6993" t="s">
        <v>129</v>
      </c>
      <c r="J6993" t="s">
        <v>130</v>
      </c>
      <c r="K6993" t="s">
        <v>131</v>
      </c>
      <c r="L6993" t="s">
        <v>20130</v>
      </c>
      <c r="M6993" t="s">
        <v>20131</v>
      </c>
      <c r="N6993">
        <v>1.2863888880000001</v>
      </c>
      <c r="O6993">
        <v>0</v>
      </c>
      <c r="P6993">
        <v>1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1.286389</v>
      </c>
      <c r="W6993">
        <v>0</v>
      </c>
      <c r="X6993">
        <v>0</v>
      </c>
      <c r="Y6993">
        <v>0</v>
      </c>
      <c r="Z6993">
        <v>0</v>
      </c>
    </row>
    <row r="6994" spans="1:26" x14ac:dyDescent="0.25">
      <c r="A6994">
        <v>2195656</v>
      </c>
      <c r="B6994">
        <v>1</v>
      </c>
      <c r="C6994" t="s">
        <v>77</v>
      </c>
      <c r="D6994" t="s">
        <v>122</v>
      </c>
      <c r="E6994" t="s">
        <v>181</v>
      </c>
      <c r="F6994" t="s">
        <v>20132</v>
      </c>
      <c r="G6994" t="s">
        <v>194</v>
      </c>
      <c r="H6994" t="s">
        <v>46</v>
      </c>
      <c r="I6994" t="s">
        <v>129</v>
      </c>
      <c r="J6994" t="s">
        <v>130</v>
      </c>
      <c r="K6994" t="s">
        <v>131</v>
      </c>
      <c r="L6994" t="s">
        <v>20133</v>
      </c>
      <c r="M6994" t="s">
        <v>20134</v>
      </c>
      <c r="N6994">
        <v>1.721666666</v>
      </c>
      <c r="O6994">
        <v>0</v>
      </c>
      <c r="P6994">
        <v>0</v>
      </c>
      <c r="Q6994">
        <v>0</v>
      </c>
      <c r="R6994">
        <v>1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1.7216670000000001</v>
      </c>
      <c r="Y6994">
        <v>0</v>
      </c>
      <c r="Z6994">
        <v>0</v>
      </c>
    </row>
    <row r="6995" spans="1:26" x14ac:dyDescent="0.25">
      <c r="A6995">
        <v>2195628</v>
      </c>
      <c r="B6995">
        <v>1</v>
      </c>
      <c r="C6995" t="s">
        <v>76</v>
      </c>
      <c r="D6995" t="s">
        <v>88</v>
      </c>
      <c r="E6995" t="s">
        <v>126</v>
      </c>
      <c r="F6995" t="s">
        <v>20135</v>
      </c>
      <c r="G6995" t="s">
        <v>128</v>
      </c>
      <c r="H6995" t="s">
        <v>46</v>
      </c>
      <c r="I6995" t="s">
        <v>129</v>
      </c>
      <c r="J6995" t="s">
        <v>130</v>
      </c>
      <c r="K6995" t="s">
        <v>131</v>
      </c>
      <c r="L6995" t="s">
        <v>20136</v>
      </c>
      <c r="M6995" t="s">
        <v>20137</v>
      </c>
      <c r="N6995">
        <v>1.882222222</v>
      </c>
      <c r="O6995">
        <v>0</v>
      </c>
      <c r="P6995">
        <v>8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15.057778000000001</v>
      </c>
      <c r="W6995">
        <v>0</v>
      </c>
      <c r="X6995">
        <v>0</v>
      </c>
      <c r="Y6995">
        <v>0</v>
      </c>
      <c r="Z6995">
        <v>0</v>
      </c>
    </row>
    <row r="6996" spans="1:26" x14ac:dyDescent="0.25">
      <c r="A6996">
        <v>2195650</v>
      </c>
      <c r="B6996">
        <v>1</v>
      </c>
      <c r="C6996" t="s">
        <v>76</v>
      </c>
      <c r="D6996" t="s">
        <v>99</v>
      </c>
      <c r="E6996" t="s">
        <v>126</v>
      </c>
      <c r="F6996" t="s">
        <v>11422</v>
      </c>
      <c r="G6996" t="s">
        <v>128</v>
      </c>
      <c r="H6996" t="s">
        <v>46</v>
      </c>
      <c r="I6996" t="s">
        <v>129</v>
      </c>
      <c r="J6996" t="s">
        <v>130</v>
      </c>
      <c r="K6996" t="s">
        <v>131</v>
      </c>
      <c r="L6996" t="s">
        <v>20138</v>
      </c>
      <c r="M6996" t="s">
        <v>20139</v>
      </c>
      <c r="N6996">
        <v>0.88611111099999995</v>
      </c>
      <c r="O6996">
        <v>0</v>
      </c>
      <c r="P6996">
        <v>149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132.03055599999999</v>
      </c>
      <c r="W6996">
        <v>0</v>
      </c>
      <c r="X6996">
        <v>0</v>
      </c>
      <c r="Y6996">
        <v>0</v>
      </c>
      <c r="Z6996">
        <v>0</v>
      </c>
    </row>
    <row r="6997" spans="1:26" x14ac:dyDescent="0.25">
      <c r="A6997">
        <v>2195625</v>
      </c>
      <c r="B6997">
        <v>1</v>
      </c>
      <c r="C6997" t="s">
        <v>76</v>
      </c>
      <c r="D6997" t="s">
        <v>82</v>
      </c>
      <c r="E6997" t="s">
        <v>813</v>
      </c>
      <c r="F6997" t="s">
        <v>4899</v>
      </c>
      <c r="G6997" t="s">
        <v>201</v>
      </c>
      <c r="H6997" t="s">
        <v>8616</v>
      </c>
      <c r="I6997" t="s">
        <v>129</v>
      </c>
      <c r="J6997" t="s">
        <v>130</v>
      </c>
      <c r="K6997" t="s">
        <v>131</v>
      </c>
      <c r="L6997" t="s">
        <v>20140</v>
      </c>
      <c r="M6997" t="s">
        <v>20141</v>
      </c>
      <c r="N6997">
        <v>0.83694444400000001</v>
      </c>
      <c r="O6997">
        <v>9</v>
      </c>
      <c r="P6997">
        <v>1890</v>
      </c>
      <c r="Q6997">
        <v>0</v>
      </c>
      <c r="R6997">
        <v>0</v>
      </c>
      <c r="S6997">
        <v>0</v>
      </c>
      <c r="T6997">
        <v>0</v>
      </c>
      <c r="U6997">
        <v>7.5324999999999998</v>
      </c>
      <c r="V6997">
        <v>1581.8249989999999</v>
      </c>
      <c r="W6997">
        <v>0</v>
      </c>
      <c r="X6997">
        <v>0</v>
      </c>
      <c r="Y6997">
        <v>0</v>
      </c>
      <c r="Z6997">
        <v>0</v>
      </c>
    </row>
    <row r="6998" spans="1:26" x14ac:dyDescent="0.25">
      <c r="A6998">
        <v>2195659</v>
      </c>
      <c r="B6998">
        <v>1</v>
      </c>
      <c r="C6998" t="s">
        <v>76</v>
      </c>
      <c r="D6998" t="s">
        <v>106</v>
      </c>
      <c r="E6998" t="s">
        <v>181</v>
      </c>
      <c r="F6998" t="s">
        <v>20142</v>
      </c>
      <c r="G6998" t="s">
        <v>194</v>
      </c>
      <c r="H6998" t="s">
        <v>46</v>
      </c>
      <c r="I6998" t="s">
        <v>129</v>
      </c>
      <c r="J6998" t="s">
        <v>130</v>
      </c>
      <c r="K6998" t="s">
        <v>131</v>
      </c>
      <c r="L6998" t="s">
        <v>20143</v>
      </c>
      <c r="M6998" t="s">
        <v>20144</v>
      </c>
      <c r="N6998">
        <v>1.5433333330000001</v>
      </c>
      <c r="O6998">
        <v>0</v>
      </c>
      <c r="P6998">
        <v>1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1.5433330000000001</v>
      </c>
      <c r="W6998">
        <v>0</v>
      </c>
      <c r="X6998">
        <v>0</v>
      </c>
      <c r="Y6998">
        <v>0</v>
      </c>
      <c r="Z6998">
        <v>0</v>
      </c>
    </row>
    <row r="6999" spans="1:26" x14ac:dyDescent="0.25">
      <c r="A6999">
        <v>2195629</v>
      </c>
      <c r="B6999">
        <v>1</v>
      </c>
      <c r="C6999" t="s">
        <v>76</v>
      </c>
      <c r="D6999" t="s">
        <v>82</v>
      </c>
      <c r="E6999" t="s">
        <v>813</v>
      </c>
      <c r="F6999" t="s">
        <v>19629</v>
      </c>
      <c r="G6999" t="s">
        <v>201</v>
      </c>
      <c r="H6999" t="s">
        <v>8616</v>
      </c>
      <c r="I6999" t="s">
        <v>129</v>
      </c>
      <c r="J6999" t="s">
        <v>130</v>
      </c>
      <c r="K6999" t="s">
        <v>131</v>
      </c>
      <c r="L6999" t="s">
        <v>20145</v>
      </c>
      <c r="M6999" t="s">
        <v>20146</v>
      </c>
      <c r="N6999">
        <v>0.84444444399999996</v>
      </c>
      <c r="O6999">
        <v>6</v>
      </c>
      <c r="P6999">
        <v>199</v>
      </c>
      <c r="Q6999">
        <v>0</v>
      </c>
      <c r="R6999">
        <v>0</v>
      </c>
      <c r="S6999">
        <v>0</v>
      </c>
      <c r="T6999">
        <v>0</v>
      </c>
      <c r="U6999">
        <v>5.0666669999999998</v>
      </c>
      <c r="V6999">
        <v>168.044444</v>
      </c>
      <c r="W6999">
        <v>0</v>
      </c>
      <c r="X6999">
        <v>0</v>
      </c>
      <c r="Y6999">
        <v>0</v>
      </c>
      <c r="Z6999">
        <v>0</v>
      </c>
    </row>
    <row r="7000" spans="1:26" x14ac:dyDescent="0.25">
      <c r="A7000">
        <v>2195630</v>
      </c>
      <c r="B7000">
        <v>1</v>
      </c>
      <c r="C7000" t="s">
        <v>76</v>
      </c>
      <c r="D7000" t="s">
        <v>82</v>
      </c>
      <c r="E7000" t="s">
        <v>813</v>
      </c>
      <c r="F7000" t="s">
        <v>4925</v>
      </c>
      <c r="G7000" t="s">
        <v>201</v>
      </c>
      <c r="H7000" t="s">
        <v>8616</v>
      </c>
      <c r="I7000" t="s">
        <v>129</v>
      </c>
      <c r="J7000" t="s">
        <v>130</v>
      </c>
      <c r="K7000" t="s">
        <v>131</v>
      </c>
      <c r="L7000" t="s">
        <v>20147</v>
      </c>
      <c r="M7000" t="s">
        <v>20148</v>
      </c>
      <c r="N7000">
        <v>0.81424722199999999</v>
      </c>
      <c r="O7000">
        <v>11</v>
      </c>
      <c r="P7000">
        <v>3361</v>
      </c>
      <c r="Q7000">
        <v>0</v>
      </c>
      <c r="R7000">
        <v>0</v>
      </c>
      <c r="S7000">
        <v>0</v>
      </c>
      <c r="T7000">
        <v>0</v>
      </c>
      <c r="U7000">
        <v>8.9567189999999997</v>
      </c>
      <c r="V7000">
        <v>2736.6849130000001</v>
      </c>
      <c r="W7000">
        <v>0</v>
      </c>
      <c r="X7000">
        <v>0</v>
      </c>
      <c r="Y7000">
        <v>0</v>
      </c>
      <c r="Z7000">
        <v>0</v>
      </c>
    </row>
    <row r="7001" spans="1:26" x14ac:dyDescent="0.25">
      <c r="A7001">
        <v>2195643</v>
      </c>
      <c r="B7001">
        <v>1</v>
      </c>
      <c r="C7001" t="s">
        <v>76</v>
      </c>
      <c r="D7001" t="s">
        <v>101</v>
      </c>
      <c r="E7001" t="s">
        <v>161</v>
      </c>
      <c r="F7001" t="s">
        <v>20149</v>
      </c>
      <c r="G7001" t="s">
        <v>259</v>
      </c>
      <c r="H7001" t="s">
        <v>46</v>
      </c>
      <c r="I7001" t="s">
        <v>129</v>
      </c>
      <c r="J7001" t="s">
        <v>130</v>
      </c>
      <c r="K7001" t="s">
        <v>131</v>
      </c>
      <c r="L7001" t="s">
        <v>20150</v>
      </c>
      <c r="M7001" t="s">
        <v>20151</v>
      </c>
      <c r="N7001">
        <v>1.9158333329999999</v>
      </c>
      <c r="O7001">
        <v>1</v>
      </c>
      <c r="P7001">
        <v>182</v>
      </c>
      <c r="Q7001">
        <v>0</v>
      </c>
      <c r="R7001">
        <v>0</v>
      </c>
      <c r="S7001">
        <v>0</v>
      </c>
      <c r="T7001">
        <v>0</v>
      </c>
      <c r="U7001">
        <v>1.9158329999999999</v>
      </c>
      <c r="V7001">
        <v>348.681667</v>
      </c>
      <c r="W7001">
        <v>0</v>
      </c>
      <c r="X7001">
        <v>0</v>
      </c>
      <c r="Y7001">
        <v>0</v>
      </c>
      <c r="Z7001">
        <v>0</v>
      </c>
    </row>
    <row r="7002" spans="1:26" x14ac:dyDescent="0.25">
      <c r="A7002">
        <v>2195654</v>
      </c>
      <c r="B7002">
        <v>1</v>
      </c>
      <c r="C7002" t="s">
        <v>76</v>
      </c>
      <c r="D7002" t="s">
        <v>86</v>
      </c>
      <c r="E7002" t="s">
        <v>161</v>
      </c>
      <c r="F7002" t="s">
        <v>20152</v>
      </c>
      <c r="G7002" t="s">
        <v>259</v>
      </c>
      <c r="H7002" t="s">
        <v>46</v>
      </c>
      <c r="I7002" t="s">
        <v>129</v>
      </c>
      <c r="J7002" t="s">
        <v>130</v>
      </c>
      <c r="K7002" t="s">
        <v>131</v>
      </c>
      <c r="L7002" t="s">
        <v>20153</v>
      </c>
      <c r="M7002" t="s">
        <v>20154</v>
      </c>
      <c r="N7002">
        <v>4.0316666659999996</v>
      </c>
      <c r="O7002">
        <v>1</v>
      </c>
      <c r="P7002">
        <v>563</v>
      </c>
      <c r="Q7002">
        <v>0</v>
      </c>
      <c r="R7002">
        <v>0</v>
      </c>
      <c r="S7002">
        <v>0</v>
      </c>
      <c r="T7002">
        <v>0</v>
      </c>
      <c r="U7002">
        <v>4.0316669999999997</v>
      </c>
      <c r="V7002">
        <v>2269.8283329999999</v>
      </c>
      <c r="W7002">
        <v>0</v>
      </c>
      <c r="X7002">
        <v>0</v>
      </c>
      <c r="Y7002">
        <v>0</v>
      </c>
      <c r="Z7002">
        <v>0</v>
      </c>
    </row>
    <row r="7003" spans="1:26" x14ac:dyDescent="0.25">
      <c r="A7003">
        <v>2195652</v>
      </c>
      <c r="B7003">
        <v>1</v>
      </c>
      <c r="C7003" t="s">
        <v>76</v>
      </c>
      <c r="D7003" t="s">
        <v>89</v>
      </c>
      <c r="E7003" t="s">
        <v>181</v>
      </c>
      <c r="F7003" t="s">
        <v>20155</v>
      </c>
      <c r="G7003" t="s">
        <v>194</v>
      </c>
      <c r="H7003" t="s">
        <v>46</v>
      </c>
      <c r="I7003" t="s">
        <v>129</v>
      </c>
      <c r="J7003" t="s">
        <v>130</v>
      </c>
      <c r="K7003" t="s">
        <v>131</v>
      </c>
      <c r="L7003" t="s">
        <v>20156</v>
      </c>
      <c r="M7003" t="s">
        <v>20157</v>
      </c>
      <c r="N7003">
        <v>3.188055555</v>
      </c>
      <c r="O7003">
        <v>0</v>
      </c>
      <c r="P7003">
        <v>1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3.188056</v>
      </c>
      <c r="W7003">
        <v>0</v>
      </c>
      <c r="X7003">
        <v>0</v>
      </c>
      <c r="Y7003">
        <v>0</v>
      </c>
      <c r="Z7003">
        <v>0</v>
      </c>
    </row>
    <row r="7004" spans="1:26" x14ac:dyDescent="0.25">
      <c r="A7004">
        <v>2195711</v>
      </c>
      <c r="B7004">
        <v>1</v>
      </c>
      <c r="C7004" t="s">
        <v>76</v>
      </c>
      <c r="D7004" t="s">
        <v>100</v>
      </c>
      <c r="E7004" t="s">
        <v>126</v>
      </c>
      <c r="F7004" t="s">
        <v>20158</v>
      </c>
      <c r="G7004" t="s">
        <v>128</v>
      </c>
      <c r="H7004" t="s">
        <v>46</v>
      </c>
      <c r="I7004" t="s">
        <v>129</v>
      </c>
      <c r="J7004" t="s">
        <v>130</v>
      </c>
      <c r="K7004" t="s">
        <v>131</v>
      </c>
      <c r="L7004" t="s">
        <v>20159</v>
      </c>
      <c r="M7004" t="s">
        <v>20160</v>
      </c>
      <c r="N7004">
        <v>4.4794444440000003</v>
      </c>
      <c r="O7004">
        <v>0</v>
      </c>
      <c r="P7004">
        <v>59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264.28722199999999</v>
      </c>
      <c r="W7004">
        <v>0</v>
      </c>
      <c r="X7004">
        <v>0</v>
      </c>
      <c r="Y7004">
        <v>0</v>
      </c>
      <c r="Z7004">
        <v>0</v>
      </c>
    </row>
    <row r="7005" spans="1:26" x14ac:dyDescent="0.25">
      <c r="A7005">
        <v>2195641</v>
      </c>
      <c r="B7005">
        <v>1</v>
      </c>
      <c r="C7005" t="s">
        <v>76</v>
      </c>
      <c r="D7005" t="s">
        <v>104</v>
      </c>
      <c r="E7005" t="s">
        <v>126</v>
      </c>
      <c r="F7005" t="s">
        <v>20161</v>
      </c>
      <c r="G7005" t="s">
        <v>128</v>
      </c>
      <c r="H7005" t="s">
        <v>46</v>
      </c>
      <c r="I7005" t="s">
        <v>129</v>
      </c>
      <c r="J7005" t="s">
        <v>130</v>
      </c>
      <c r="K7005" t="s">
        <v>131</v>
      </c>
      <c r="L7005" t="s">
        <v>20162</v>
      </c>
      <c r="M7005" t="s">
        <v>20163</v>
      </c>
      <c r="N7005">
        <v>0.67888888800000002</v>
      </c>
      <c r="O7005">
        <v>0</v>
      </c>
      <c r="P7005">
        <v>0</v>
      </c>
      <c r="Q7005">
        <v>0</v>
      </c>
      <c r="R7005">
        <v>2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1.3577779999999999</v>
      </c>
      <c r="Y7005">
        <v>0</v>
      </c>
      <c r="Z7005">
        <v>0</v>
      </c>
    </row>
    <row r="7006" spans="1:26" x14ac:dyDescent="0.25">
      <c r="A7006">
        <v>2195651</v>
      </c>
      <c r="B7006">
        <v>1</v>
      </c>
      <c r="C7006" t="s">
        <v>76</v>
      </c>
      <c r="D7006" t="s">
        <v>92</v>
      </c>
      <c r="E7006" t="s">
        <v>161</v>
      </c>
      <c r="F7006" t="s">
        <v>2518</v>
      </c>
      <c r="G7006" t="s">
        <v>402</v>
      </c>
      <c r="H7006" t="s">
        <v>46</v>
      </c>
      <c r="I7006" t="s">
        <v>129</v>
      </c>
      <c r="J7006" t="s">
        <v>130</v>
      </c>
      <c r="K7006" t="s">
        <v>131</v>
      </c>
      <c r="L7006" t="s">
        <v>20164</v>
      </c>
      <c r="M7006" t="s">
        <v>20165</v>
      </c>
      <c r="N7006">
        <v>1.311388888</v>
      </c>
      <c r="O7006">
        <v>0</v>
      </c>
      <c r="P7006">
        <v>2</v>
      </c>
      <c r="Q7006">
        <v>1</v>
      </c>
      <c r="R7006">
        <v>672</v>
      </c>
      <c r="S7006">
        <v>0</v>
      </c>
      <c r="T7006">
        <v>0</v>
      </c>
      <c r="U7006">
        <v>0</v>
      </c>
      <c r="V7006">
        <v>2.6227779999999998</v>
      </c>
      <c r="W7006">
        <v>1.3113889999999999</v>
      </c>
      <c r="X7006">
        <v>881.253333</v>
      </c>
      <c r="Y7006">
        <v>0</v>
      </c>
      <c r="Z7006">
        <v>0</v>
      </c>
    </row>
    <row r="7007" spans="1:26" x14ac:dyDescent="0.25">
      <c r="A7007">
        <v>2195648</v>
      </c>
      <c r="B7007">
        <v>1</v>
      </c>
      <c r="C7007" t="s">
        <v>76</v>
      </c>
      <c r="D7007" t="s">
        <v>79</v>
      </c>
      <c r="E7007" t="s">
        <v>126</v>
      </c>
      <c r="F7007" t="s">
        <v>20166</v>
      </c>
      <c r="G7007" t="s">
        <v>128</v>
      </c>
      <c r="H7007" t="s">
        <v>46</v>
      </c>
      <c r="I7007" t="s">
        <v>129</v>
      </c>
      <c r="J7007" t="s">
        <v>130</v>
      </c>
      <c r="K7007" t="s">
        <v>131</v>
      </c>
      <c r="L7007" t="s">
        <v>20167</v>
      </c>
      <c r="M7007" t="s">
        <v>20168</v>
      </c>
      <c r="N7007">
        <v>1.8033333330000001</v>
      </c>
      <c r="O7007">
        <v>0</v>
      </c>
      <c r="P7007">
        <v>158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284.92666700000001</v>
      </c>
      <c r="W7007">
        <v>0</v>
      </c>
      <c r="X7007">
        <v>0</v>
      </c>
      <c r="Y7007">
        <v>0</v>
      </c>
      <c r="Z7007">
        <v>0</v>
      </c>
    </row>
    <row r="7008" spans="1:26" x14ac:dyDescent="0.25">
      <c r="A7008">
        <v>2195667</v>
      </c>
      <c r="B7008">
        <v>1</v>
      </c>
      <c r="C7008" t="s">
        <v>76</v>
      </c>
      <c r="D7008" t="s">
        <v>102</v>
      </c>
      <c r="E7008" t="s">
        <v>126</v>
      </c>
      <c r="F7008" t="s">
        <v>20169</v>
      </c>
      <c r="G7008" t="s">
        <v>128</v>
      </c>
      <c r="H7008" t="s">
        <v>46</v>
      </c>
      <c r="I7008" t="s">
        <v>129</v>
      </c>
      <c r="J7008" t="s">
        <v>130</v>
      </c>
      <c r="K7008" t="s">
        <v>131</v>
      </c>
      <c r="L7008" t="s">
        <v>20170</v>
      </c>
      <c r="M7008" t="s">
        <v>20171</v>
      </c>
      <c r="N7008">
        <v>1.7469444439999999</v>
      </c>
      <c r="O7008">
        <v>0</v>
      </c>
      <c r="P7008">
        <v>41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71.624722000000006</v>
      </c>
      <c r="W7008">
        <v>0</v>
      </c>
      <c r="X7008">
        <v>0</v>
      </c>
      <c r="Y7008">
        <v>0</v>
      </c>
      <c r="Z7008">
        <v>0</v>
      </c>
    </row>
    <row r="7009" spans="1:26" x14ac:dyDescent="0.25">
      <c r="A7009">
        <v>2195645</v>
      </c>
      <c r="B7009">
        <v>1</v>
      </c>
      <c r="C7009" t="s">
        <v>76</v>
      </c>
      <c r="D7009" t="s">
        <v>104</v>
      </c>
      <c r="E7009" t="s">
        <v>181</v>
      </c>
      <c r="F7009" t="s">
        <v>20172</v>
      </c>
      <c r="G7009" t="s">
        <v>194</v>
      </c>
      <c r="H7009" t="s">
        <v>46</v>
      </c>
      <c r="I7009" t="s">
        <v>129</v>
      </c>
      <c r="J7009" t="s">
        <v>130</v>
      </c>
      <c r="K7009" t="s">
        <v>131</v>
      </c>
      <c r="L7009" t="s">
        <v>20173</v>
      </c>
      <c r="M7009" t="s">
        <v>20174</v>
      </c>
      <c r="N7009">
        <v>1.103611111</v>
      </c>
      <c r="O7009">
        <v>0</v>
      </c>
      <c r="P7009">
        <v>0</v>
      </c>
      <c r="Q7009">
        <v>0</v>
      </c>
      <c r="R7009">
        <v>1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1.1036109999999999</v>
      </c>
      <c r="Y7009">
        <v>0</v>
      </c>
      <c r="Z7009">
        <v>0</v>
      </c>
    </row>
    <row r="7010" spans="1:26" x14ac:dyDescent="0.25">
      <c r="A7010">
        <v>2195649</v>
      </c>
      <c r="B7010">
        <v>1</v>
      </c>
      <c r="C7010" t="s">
        <v>76</v>
      </c>
      <c r="D7010" t="s">
        <v>103</v>
      </c>
      <c r="E7010" t="s">
        <v>126</v>
      </c>
      <c r="F7010" t="s">
        <v>20175</v>
      </c>
      <c r="G7010" t="s">
        <v>128</v>
      </c>
      <c r="H7010" t="s">
        <v>46</v>
      </c>
      <c r="I7010" t="s">
        <v>129</v>
      </c>
      <c r="J7010" t="s">
        <v>130</v>
      </c>
      <c r="K7010" t="s">
        <v>131</v>
      </c>
      <c r="L7010" t="s">
        <v>20176</v>
      </c>
      <c r="M7010" t="s">
        <v>20177</v>
      </c>
      <c r="N7010">
        <v>2.949166666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40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117.966667</v>
      </c>
    </row>
    <row r="7011" spans="1:26" x14ac:dyDescent="0.25">
      <c r="A7011">
        <v>2195655</v>
      </c>
      <c r="B7011">
        <v>1</v>
      </c>
      <c r="C7011" t="s">
        <v>76</v>
      </c>
      <c r="D7011" t="s">
        <v>93</v>
      </c>
      <c r="E7011" t="s">
        <v>126</v>
      </c>
      <c r="F7011" t="s">
        <v>20178</v>
      </c>
      <c r="G7011" t="s">
        <v>128</v>
      </c>
      <c r="H7011" t="s">
        <v>46</v>
      </c>
      <c r="I7011" t="s">
        <v>129</v>
      </c>
      <c r="J7011" t="s">
        <v>130</v>
      </c>
      <c r="K7011" t="s">
        <v>131</v>
      </c>
      <c r="L7011" t="s">
        <v>20179</v>
      </c>
      <c r="M7011" t="s">
        <v>20180</v>
      </c>
      <c r="N7011">
        <v>3.290277777</v>
      </c>
      <c r="O7011">
        <v>0</v>
      </c>
      <c r="P7011">
        <v>91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299.415278</v>
      </c>
      <c r="W7011">
        <v>0</v>
      </c>
      <c r="X7011">
        <v>0</v>
      </c>
      <c r="Y7011">
        <v>0</v>
      </c>
      <c r="Z7011">
        <v>0</v>
      </c>
    </row>
    <row r="7012" spans="1:26" x14ac:dyDescent="0.25">
      <c r="A7012">
        <v>2195657</v>
      </c>
      <c r="B7012">
        <v>1</v>
      </c>
      <c r="C7012" t="s">
        <v>76</v>
      </c>
      <c r="D7012" t="s">
        <v>90</v>
      </c>
      <c r="E7012" t="s">
        <v>161</v>
      </c>
      <c r="F7012" t="s">
        <v>20181</v>
      </c>
      <c r="G7012" t="s">
        <v>402</v>
      </c>
      <c r="H7012" t="s">
        <v>46</v>
      </c>
      <c r="I7012" t="s">
        <v>129</v>
      </c>
      <c r="J7012" t="s">
        <v>130</v>
      </c>
      <c r="K7012" t="s">
        <v>131</v>
      </c>
      <c r="L7012" t="s">
        <v>20182</v>
      </c>
      <c r="M7012" t="s">
        <v>20183</v>
      </c>
      <c r="N7012">
        <v>1.0774999999999999</v>
      </c>
      <c r="O7012">
        <v>1</v>
      </c>
      <c r="P7012">
        <v>218</v>
      </c>
      <c r="Q7012">
        <v>0</v>
      </c>
      <c r="R7012">
        <v>0</v>
      </c>
      <c r="S7012">
        <v>0</v>
      </c>
      <c r="T7012">
        <v>0</v>
      </c>
      <c r="U7012">
        <v>1.0774999999999999</v>
      </c>
      <c r="V7012">
        <v>234.89500000000001</v>
      </c>
      <c r="W7012">
        <v>0</v>
      </c>
      <c r="X7012">
        <v>0</v>
      </c>
      <c r="Y7012">
        <v>0</v>
      </c>
      <c r="Z7012">
        <v>0</v>
      </c>
    </row>
    <row r="7013" spans="1:26" x14ac:dyDescent="0.25">
      <c r="A7013">
        <v>2195658</v>
      </c>
      <c r="B7013">
        <v>1</v>
      </c>
      <c r="C7013" t="s">
        <v>76</v>
      </c>
      <c r="D7013" t="s">
        <v>78</v>
      </c>
      <c r="E7013" t="s">
        <v>126</v>
      </c>
      <c r="F7013" t="s">
        <v>20184</v>
      </c>
      <c r="G7013" t="s">
        <v>128</v>
      </c>
      <c r="H7013" t="s">
        <v>46</v>
      </c>
      <c r="I7013" t="s">
        <v>129</v>
      </c>
      <c r="J7013" t="s">
        <v>130</v>
      </c>
      <c r="K7013" t="s">
        <v>131</v>
      </c>
      <c r="L7013" t="s">
        <v>20185</v>
      </c>
      <c r="M7013" t="s">
        <v>20186</v>
      </c>
      <c r="N7013">
        <v>0.93861111100000005</v>
      </c>
      <c r="O7013">
        <v>0</v>
      </c>
      <c r="P7013">
        <v>89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83.536389</v>
      </c>
      <c r="W7013">
        <v>0</v>
      </c>
      <c r="X7013">
        <v>0</v>
      </c>
      <c r="Y7013">
        <v>0</v>
      </c>
      <c r="Z7013">
        <v>0</v>
      </c>
    </row>
    <row r="7014" spans="1:26" x14ac:dyDescent="0.25">
      <c r="A7014">
        <v>2195668</v>
      </c>
      <c r="B7014">
        <v>1</v>
      </c>
      <c r="C7014" t="s">
        <v>77</v>
      </c>
      <c r="D7014" t="s">
        <v>118</v>
      </c>
      <c r="E7014" t="s">
        <v>126</v>
      </c>
      <c r="F7014" t="s">
        <v>20187</v>
      </c>
      <c r="G7014" t="s">
        <v>128</v>
      </c>
      <c r="H7014" t="s">
        <v>46</v>
      </c>
      <c r="I7014" t="s">
        <v>129</v>
      </c>
      <c r="J7014" t="s">
        <v>130</v>
      </c>
      <c r="K7014" t="s">
        <v>131</v>
      </c>
      <c r="L7014" t="s">
        <v>20188</v>
      </c>
      <c r="M7014" t="s">
        <v>20189</v>
      </c>
      <c r="N7014">
        <v>6.3372222220000003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9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57.034999999999997</v>
      </c>
    </row>
    <row r="7015" spans="1:26" x14ac:dyDescent="0.25">
      <c r="A7015">
        <v>2195662</v>
      </c>
      <c r="B7015">
        <v>1</v>
      </c>
      <c r="C7015" t="s">
        <v>76</v>
      </c>
      <c r="D7015" t="s">
        <v>78</v>
      </c>
      <c r="E7015" t="s">
        <v>126</v>
      </c>
      <c r="F7015" t="s">
        <v>20190</v>
      </c>
      <c r="G7015" t="s">
        <v>152</v>
      </c>
      <c r="H7015" t="s">
        <v>46</v>
      </c>
      <c r="I7015" t="s">
        <v>129</v>
      </c>
      <c r="J7015" t="s">
        <v>130</v>
      </c>
      <c r="K7015" t="s">
        <v>131</v>
      </c>
      <c r="L7015" t="s">
        <v>20191</v>
      </c>
      <c r="M7015" t="s">
        <v>20192</v>
      </c>
      <c r="N7015">
        <v>1.314166666</v>
      </c>
      <c r="O7015">
        <v>0</v>
      </c>
      <c r="P7015">
        <v>184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241.806667</v>
      </c>
      <c r="W7015">
        <v>0</v>
      </c>
      <c r="X7015">
        <v>0</v>
      </c>
      <c r="Y7015">
        <v>0</v>
      </c>
      <c r="Z7015">
        <v>0</v>
      </c>
    </row>
    <row r="7016" spans="1:26" x14ac:dyDescent="0.25">
      <c r="A7016">
        <v>2195673</v>
      </c>
      <c r="B7016">
        <v>1</v>
      </c>
      <c r="C7016" t="s">
        <v>76</v>
      </c>
      <c r="D7016" t="s">
        <v>103</v>
      </c>
      <c r="E7016" t="s">
        <v>718</v>
      </c>
      <c r="F7016" t="s">
        <v>20193</v>
      </c>
      <c r="G7016" t="s">
        <v>726</v>
      </c>
      <c r="H7016" t="s">
        <v>46</v>
      </c>
      <c r="I7016" t="s">
        <v>129</v>
      </c>
      <c r="J7016" t="s">
        <v>130</v>
      </c>
      <c r="K7016" t="s">
        <v>131</v>
      </c>
      <c r="L7016" t="s">
        <v>20194</v>
      </c>
      <c r="M7016" t="s">
        <v>20195</v>
      </c>
      <c r="N7016">
        <v>3.2777777769999998</v>
      </c>
      <c r="O7016">
        <v>0</v>
      </c>
      <c r="P7016">
        <v>0</v>
      </c>
      <c r="Q7016">
        <v>0</v>
      </c>
      <c r="R7016">
        <v>69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226.16666699999999</v>
      </c>
      <c r="Y7016">
        <v>0</v>
      </c>
      <c r="Z7016">
        <v>0</v>
      </c>
    </row>
    <row r="7017" spans="1:26" x14ac:dyDescent="0.25">
      <c r="A7017">
        <v>2195674</v>
      </c>
      <c r="B7017">
        <v>1</v>
      </c>
      <c r="C7017" t="s">
        <v>77</v>
      </c>
      <c r="D7017" t="s">
        <v>108</v>
      </c>
      <c r="E7017" t="s">
        <v>181</v>
      </c>
      <c r="F7017" t="s">
        <v>20196</v>
      </c>
      <c r="G7017" t="s">
        <v>194</v>
      </c>
      <c r="H7017" t="s">
        <v>46</v>
      </c>
      <c r="I7017" t="s">
        <v>129</v>
      </c>
      <c r="J7017" t="s">
        <v>130</v>
      </c>
      <c r="K7017" t="s">
        <v>131</v>
      </c>
      <c r="L7017" t="s">
        <v>20197</v>
      </c>
      <c r="M7017" t="s">
        <v>20198</v>
      </c>
      <c r="N7017">
        <v>2.2833333329999999</v>
      </c>
      <c r="O7017">
        <v>0</v>
      </c>
      <c r="P7017">
        <v>4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9.1333330000000004</v>
      </c>
      <c r="W7017">
        <v>0</v>
      </c>
      <c r="X7017">
        <v>0</v>
      </c>
      <c r="Y7017">
        <v>0</v>
      </c>
      <c r="Z7017">
        <v>0</v>
      </c>
    </row>
    <row r="7018" spans="1:26" x14ac:dyDescent="0.25">
      <c r="A7018">
        <v>2195670</v>
      </c>
      <c r="B7018">
        <v>1</v>
      </c>
      <c r="C7018" t="s">
        <v>77</v>
      </c>
      <c r="D7018" t="s">
        <v>114</v>
      </c>
      <c r="E7018" t="s">
        <v>181</v>
      </c>
      <c r="F7018" t="s">
        <v>20199</v>
      </c>
      <c r="G7018" t="s">
        <v>194</v>
      </c>
      <c r="H7018" t="s">
        <v>46</v>
      </c>
      <c r="I7018" t="s">
        <v>129</v>
      </c>
      <c r="J7018" t="s">
        <v>130</v>
      </c>
      <c r="K7018" t="s">
        <v>131</v>
      </c>
      <c r="L7018" t="s">
        <v>20200</v>
      </c>
      <c r="M7018" t="s">
        <v>20201</v>
      </c>
      <c r="N7018">
        <v>1.0625</v>
      </c>
      <c r="O7018">
        <v>0</v>
      </c>
      <c r="P7018">
        <v>2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2.125</v>
      </c>
      <c r="W7018">
        <v>0</v>
      </c>
      <c r="X7018">
        <v>0</v>
      </c>
      <c r="Y7018">
        <v>0</v>
      </c>
      <c r="Z7018">
        <v>0</v>
      </c>
    </row>
    <row r="7019" spans="1:26" x14ac:dyDescent="0.25">
      <c r="A7019">
        <v>2195666</v>
      </c>
      <c r="B7019">
        <v>1</v>
      </c>
      <c r="C7019" t="s">
        <v>76</v>
      </c>
      <c r="D7019" t="s">
        <v>82</v>
      </c>
      <c r="E7019" t="s">
        <v>813</v>
      </c>
      <c r="F7019" t="s">
        <v>4550</v>
      </c>
      <c r="G7019" t="s">
        <v>201</v>
      </c>
      <c r="H7019" t="s">
        <v>8616</v>
      </c>
      <c r="I7019" t="s">
        <v>129</v>
      </c>
      <c r="J7019" t="s">
        <v>130</v>
      </c>
      <c r="K7019" t="s">
        <v>131</v>
      </c>
      <c r="L7019" t="s">
        <v>20202</v>
      </c>
      <c r="M7019" t="s">
        <v>20203</v>
      </c>
      <c r="N7019">
        <v>0.181388888</v>
      </c>
      <c r="O7019">
        <v>12</v>
      </c>
      <c r="P7019">
        <v>3754</v>
      </c>
      <c r="Q7019">
        <v>0</v>
      </c>
      <c r="R7019">
        <v>0</v>
      </c>
      <c r="S7019">
        <v>0</v>
      </c>
      <c r="T7019">
        <v>0</v>
      </c>
      <c r="U7019">
        <v>2.1766670000000001</v>
      </c>
      <c r="V7019">
        <v>680.93388600000003</v>
      </c>
      <c r="W7019">
        <v>0</v>
      </c>
      <c r="X7019">
        <v>0</v>
      </c>
      <c r="Y7019">
        <v>0</v>
      </c>
      <c r="Z7019">
        <v>0</v>
      </c>
    </row>
    <row r="7020" spans="1:26" x14ac:dyDescent="0.25">
      <c r="A7020">
        <v>2195675</v>
      </c>
      <c r="B7020">
        <v>1</v>
      </c>
      <c r="C7020" t="s">
        <v>76</v>
      </c>
      <c r="D7020" t="s">
        <v>79</v>
      </c>
      <c r="E7020" t="s">
        <v>143</v>
      </c>
      <c r="F7020" t="s">
        <v>20204</v>
      </c>
      <c r="G7020" t="s">
        <v>136</v>
      </c>
      <c r="H7020" t="s">
        <v>47</v>
      </c>
      <c r="I7020" t="s">
        <v>129</v>
      </c>
      <c r="J7020" t="s">
        <v>130</v>
      </c>
      <c r="K7020" t="s">
        <v>131</v>
      </c>
      <c r="L7020" t="s">
        <v>20205</v>
      </c>
      <c r="M7020" t="s">
        <v>20206</v>
      </c>
      <c r="N7020">
        <v>2.1977777770000002</v>
      </c>
      <c r="O7020">
        <v>34</v>
      </c>
      <c r="P7020">
        <v>2702</v>
      </c>
      <c r="Q7020">
        <v>0</v>
      </c>
      <c r="R7020">
        <v>0</v>
      </c>
      <c r="S7020">
        <v>0</v>
      </c>
      <c r="T7020">
        <v>0</v>
      </c>
      <c r="U7020">
        <v>74.724444000000005</v>
      </c>
      <c r="V7020">
        <v>5938.3955530000003</v>
      </c>
      <c r="W7020">
        <v>0</v>
      </c>
      <c r="X7020">
        <v>0</v>
      </c>
      <c r="Y7020">
        <v>0</v>
      </c>
      <c r="Z7020">
        <v>0</v>
      </c>
    </row>
    <row r="7021" spans="1:26" x14ac:dyDescent="0.25">
      <c r="A7021">
        <v>2195669</v>
      </c>
      <c r="B7021">
        <v>1</v>
      </c>
      <c r="C7021" t="s">
        <v>76</v>
      </c>
      <c r="D7021" t="s">
        <v>80</v>
      </c>
      <c r="E7021" t="s">
        <v>181</v>
      </c>
      <c r="F7021" t="s">
        <v>20207</v>
      </c>
      <c r="G7021" t="s">
        <v>194</v>
      </c>
      <c r="H7021" t="s">
        <v>46</v>
      </c>
      <c r="I7021" t="s">
        <v>129</v>
      </c>
      <c r="J7021" t="s">
        <v>130</v>
      </c>
      <c r="K7021" t="s">
        <v>131</v>
      </c>
      <c r="L7021" t="s">
        <v>20208</v>
      </c>
      <c r="M7021" t="s">
        <v>20209</v>
      </c>
      <c r="N7021">
        <v>3.39</v>
      </c>
      <c r="O7021">
        <v>0</v>
      </c>
      <c r="P7021">
        <v>5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16.95</v>
      </c>
      <c r="W7021">
        <v>0</v>
      </c>
      <c r="X7021">
        <v>0</v>
      </c>
      <c r="Y7021">
        <v>0</v>
      </c>
      <c r="Z7021">
        <v>0</v>
      </c>
    </row>
    <row r="7022" spans="1:26" x14ac:dyDescent="0.25">
      <c r="A7022">
        <v>2195671</v>
      </c>
      <c r="B7022">
        <v>1</v>
      </c>
      <c r="C7022" t="s">
        <v>76</v>
      </c>
      <c r="D7022" t="s">
        <v>94</v>
      </c>
      <c r="E7022" t="s">
        <v>143</v>
      </c>
      <c r="F7022" t="s">
        <v>20210</v>
      </c>
      <c r="G7022" t="s">
        <v>136</v>
      </c>
      <c r="H7022" t="s">
        <v>47</v>
      </c>
      <c r="I7022" t="s">
        <v>129</v>
      </c>
      <c r="J7022" t="s">
        <v>130</v>
      </c>
      <c r="K7022" t="s">
        <v>131</v>
      </c>
      <c r="L7022" t="s">
        <v>20211</v>
      </c>
      <c r="M7022" t="s">
        <v>19787</v>
      </c>
      <c r="N7022">
        <v>1.044444444</v>
      </c>
      <c r="O7022">
        <v>0</v>
      </c>
      <c r="P7022">
        <v>12</v>
      </c>
      <c r="Q7022">
        <v>10</v>
      </c>
      <c r="R7022">
        <v>414</v>
      </c>
      <c r="S7022">
        <v>0</v>
      </c>
      <c r="T7022">
        <v>0</v>
      </c>
      <c r="U7022">
        <v>0</v>
      </c>
      <c r="V7022">
        <v>12.533333000000001</v>
      </c>
      <c r="W7022">
        <v>10.444444000000001</v>
      </c>
      <c r="X7022">
        <v>432.4</v>
      </c>
      <c r="Y7022">
        <v>0</v>
      </c>
      <c r="Z7022">
        <v>0</v>
      </c>
    </row>
    <row r="7023" spans="1:26" x14ac:dyDescent="0.25">
      <c r="A7023">
        <v>2195678</v>
      </c>
      <c r="B7023">
        <v>1</v>
      </c>
      <c r="C7023" t="s">
        <v>76</v>
      </c>
      <c r="D7023" t="s">
        <v>79</v>
      </c>
      <c r="E7023" t="s">
        <v>161</v>
      </c>
      <c r="F7023" t="s">
        <v>17088</v>
      </c>
      <c r="G7023" t="s">
        <v>402</v>
      </c>
      <c r="H7023" t="s">
        <v>46</v>
      </c>
      <c r="I7023" t="s">
        <v>129</v>
      </c>
      <c r="J7023" t="s">
        <v>130</v>
      </c>
      <c r="K7023" t="s">
        <v>131</v>
      </c>
      <c r="L7023" t="s">
        <v>20212</v>
      </c>
      <c r="M7023" t="s">
        <v>20213</v>
      </c>
      <c r="N7023">
        <v>0.84972222200000003</v>
      </c>
      <c r="O7023">
        <v>1</v>
      </c>
      <c r="P7023">
        <v>616</v>
      </c>
      <c r="Q7023">
        <v>0</v>
      </c>
      <c r="R7023">
        <v>0</v>
      </c>
      <c r="S7023">
        <v>0</v>
      </c>
      <c r="T7023">
        <v>0</v>
      </c>
      <c r="U7023">
        <v>0.84972199999999998</v>
      </c>
      <c r="V7023">
        <v>523.42888900000003</v>
      </c>
      <c r="W7023">
        <v>0</v>
      </c>
      <c r="X7023">
        <v>0</v>
      </c>
      <c r="Y7023">
        <v>0</v>
      </c>
      <c r="Z7023">
        <v>0</v>
      </c>
    </row>
    <row r="7024" spans="1:26" x14ac:dyDescent="0.25">
      <c r="A7024">
        <v>2195681</v>
      </c>
      <c r="B7024">
        <v>1</v>
      </c>
      <c r="C7024" t="s">
        <v>76</v>
      </c>
      <c r="D7024" t="s">
        <v>101</v>
      </c>
      <c r="E7024" t="s">
        <v>126</v>
      </c>
      <c r="F7024" t="s">
        <v>12228</v>
      </c>
      <c r="G7024" t="s">
        <v>128</v>
      </c>
      <c r="H7024" t="s">
        <v>46</v>
      </c>
      <c r="I7024" t="s">
        <v>129</v>
      </c>
      <c r="J7024" t="s">
        <v>130</v>
      </c>
      <c r="K7024" t="s">
        <v>131</v>
      </c>
      <c r="L7024" t="s">
        <v>20214</v>
      </c>
      <c r="M7024" t="s">
        <v>20215</v>
      </c>
      <c r="N7024">
        <v>2.1941666660000001</v>
      </c>
      <c r="O7024">
        <v>0</v>
      </c>
      <c r="P7024">
        <v>131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287.435833</v>
      </c>
      <c r="W7024">
        <v>0</v>
      </c>
      <c r="X7024">
        <v>0</v>
      </c>
      <c r="Y7024">
        <v>0</v>
      </c>
      <c r="Z7024">
        <v>0</v>
      </c>
    </row>
    <row r="7025" spans="1:26" x14ac:dyDescent="0.25">
      <c r="A7025">
        <v>2195682</v>
      </c>
      <c r="B7025">
        <v>1</v>
      </c>
      <c r="C7025" t="s">
        <v>77</v>
      </c>
      <c r="D7025" t="s">
        <v>108</v>
      </c>
      <c r="E7025" t="s">
        <v>143</v>
      </c>
      <c r="F7025" t="s">
        <v>20216</v>
      </c>
      <c r="G7025" t="s">
        <v>145</v>
      </c>
      <c r="H7025" t="s">
        <v>47</v>
      </c>
      <c r="I7025" t="s">
        <v>129</v>
      </c>
      <c r="J7025" t="s">
        <v>130</v>
      </c>
      <c r="K7025" t="s">
        <v>131</v>
      </c>
      <c r="L7025" t="s">
        <v>20217</v>
      </c>
      <c r="M7025" t="s">
        <v>20218</v>
      </c>
      <c r="N7025">
        <v>0.242777777</v>
      </c>
      <c r="O7025">
        <v>15</v>
      </c>
      <c r="P7025">
        <v>227</v>
      </c>
      <c r="Q7025">
        <v>0</v>
      </c>
      <c r="R7025">
        <v>0</v>
      </c>
      <c r="S7025">
        <v>7</v>
      </c>
      <c r="T7025">
        <v>273</v>
      </c>
      <c r="U7025">
        <v>3.641667</v>
      </c>
      <c r="V7025">
        <v>55.110554999999998</v>
      </c>
      <c r="W7025">
        <v>0</v>
      </c>
      <c r="X7025">
        <v>0</v>
      </c>
      <c r="Y7025">
        <v>1.699444</v>
      </c>
      <c r="Z7025">
        <v>66.278333000000003</v>
      </c>
    </row>
    <row r="7026" spans="1:26" x14ac:dyDescent="0.25">
      <c r="A7026">
        <v>2195686</v>
      </c>
      <c r="B7026">
        <v>1</v>
      </c>
      <c r="C7026" t="s">
        <v>76</v>
      </c>
      <c r="D7026" t="s">
        <v>79</v>
      </c>
      <c r="E7026" t="s">
        <v>181</v>
      </c>
      <c r="F7026" t="s">
        <v>20219</v>
      </c>
      <c r="G7026" t="s">
        <v>194</v>
      </c>
      <c r="H7026" t="s">
        <v>46</v>
      </c>
      <c r="I7026" t="s">
        <v>129</v>
      </c>
      <c r="J7026" t="s">
        <v>130</v>
      </c>
      <c r="K7026" t="s">
        <v>131</v>
      </c>
      <c r="L7026" t="s">
        <v>20220</v>
      </c>
      <c r="M7026" t="s">
        <v>20221</v>
      </c>
      <c r="N7026">
        <v>1.721666666</v>
      </c>
      <c r="O7026">
        <v>0</v>
      </c>
      <c r="P7026">
        <v>3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5.165</v>
      </c>
      <c r="W7026">
        <v>0</v>
      </c>
      <c r="X7026">
        <v>0</v>
      </c>
      <c r="Y7026">
        <v>0</v>
      </c>
      <c r="Z7026">
        <v>0</v>
      </c>
    </row>
    <row r="7027" spans="1:26" x14ac:dyDescent="0.25">
      <c r="A7027">
        <v>2195721</v>
      </c>
      <c r="B7027">
        <v>1</v>
      </c>
      <c r="C7027" t="s">
        <v>76</v>
      </c>
      <c r="D7027" t="s">
        <v>90</v>
      </c>
      <c r="E7027" t="s">
        <v>181</v>
      </c>
      <c r="F7027" t="s">
        <v>20222</v>
      </c>
      <c r="G7027" t="s">
        <v>194</v>
      </c>
      <c r="H7027" t="s">
        <v>46</v>
      </c>
      <c r="I7027" t="s">
        <v>129</v>
      </c>
      <c r="J7027" t="s">
        <v>130</v>
      </c>
      <c r="K7027" t="s">
        <v>131</v>
      </c>
      <c r="L7027" t="s">
        <v>20223</v>
      </c>
      <c r="M7027" t="s">
        <v>20224</v>
      </c>
      <c r="N7027">
        <v>3.8822222219999998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1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3.8822220000000001</v>
      </c>
    </row>
    <row r="7028" spans="1:26" x14ac:dyDescent="0.25">
      <c r="A7028">
        <v>2195693</v>
      </c>
      <c r="B7028">
        <v>1</v>
      </c>
      <c r="C7028" t="s">
        <v>76</v>
      </c>
      <c r="D7028" t="s">
        <v>101</v>
      </c>
      <c r="E7028" t="s">
        <v>126</v>
      </c>
      <c r="F7028" t="s">
        <v>20225</v>
      </c>
      <c r="G7028" t="s">
        <v>128</v>
      </c>
      <c r="H7028" t="s">
        <v>46</v>
      </c>
      <c r="I7028" t="s">
        <v>129</v>
      </c>
      <c r="J7028" t="s">
        <v>130</v>
      </c>
      <c r="K7028" t="s">
        <v>131</v>
      </c>
      <c r="L7028" t="s">
        <v>20226</v>
      </c>
      <c r="M7028" t="s">
        <v>20227</v>
      </c>
      <c r="N7028">
        <v>2.1277777769999999</v>
      </c>
      <c r="O7028">
        <v>0</v>
      </c>
      <c r="P7028">
        <v>212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451.08888899999999</v>
      </c>
      <c r="W7028">
        <v>0</v>
      </c>
      <c r="X7028">
        <v>0</v>
      </c>
      <c r="Y7028">
        <v>0</v>
      </c>
      <c r="Z7028">
        <v>0</v>
      </c>
    </row>
    <row r="7029" spans="1:26" x14ac:dyDescent="0.25">
      <c r="A7029">
        <v>2195735</v>
      </c>
      <c r="B7029">
        <v>1</v>
      </c>
      <c r="C7029" t="s">
        <v>76</v>
      </c>
      <c r="D7029" t="s">
        <v>101</v>
      </c>
      <c r="E7029" t="s">
        <v>126</v>
      </c>
      <c r="F7029" t="s">
        <v>18666</v>
      </c>
      <c r="G7029" t="s">
        <v>128</v>
      </c>
      <c r="H7029" t="s">
        <v>46</v>
      </c>
      <c r="I7029" t="s">
        <v>129</v>
      </c>
      <c r="J7029" t="s">
        <v>130</v>
      </c>
      <c r="K7029" t="s">
        <v>131</v>
      </c>
      <c r="L7029" t="s">
        <v>20228</v>
      </c>
      <c r="M7029" t="s">
        <v>20229</v>
      </c>
      <c r="N7029">
        <v>5.9897222220000002</v>
      </c>
      <c r="O7029">
        <v>0</v>
      </c>
      <c r="P7029">
        <v>40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239.58888899999999</v>
      </c>
      <c r="W7029">
        <v>0</v>
      </c>
      <c r="X7029">
        <v>0</v>
      </c>
      <c r="Y7029">
        <v>0</v>
      </c>
      <c r="Z7029">
        <v>0</v>
      </c>
    </row>
    <row r="7030" spans="1:26" x14ac:dyDescent="0.25">
      <c r="A7030">
        <v>2195715</v>
      </c>
      <c r="B7030">
        <v>1</v>
      </c>
      <c r="C7030" t="s">
        <v>77</v>
      </c>
      <c r="D7030" t="s">
        <v>112</v>
      </c>
      <c r="E7030" t="s">
        <v>126</v>
      </c>
      <c r="F7030" t="s">
        <v>13205</v>
      </c>
      <c r="G7030" t="s">
        <v>128</v>
      </c>
      <c r="H7030" t="s">
        <v>46</v>
      </c>
      <c r="I7030" t="s">
        <v>129</v>
      </c>
      <c r="J7030" t="s">
        <v>130</v>
      </c>
      <c r="K7030" t="s">
        <v>131</v>
      </c>
      <c r="L7030" t="s">
        <v>20230</v>
      </c>
      <c r="M7030" t="s">
        <v>20231</v>
      </c>
      <c r="N7030">
        <v>2.9816666660000002</v>
      </c>
      <c r="O7030">
        <v>0</v>
      </c>
      <c r="P7030">
        <v>0</v>
      </c>
      <c r="Q7030">
        <v>0</v>
      </c>
      <c r="R7030">
        <v>85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253.441667</v>
      </c>
      <c r="Y7030">
        <v>0</v>
      </c>
      <c r="Z7030">
        <v>0</v>
      </c>
    </row>
    <row r="7031" spans="1:26" x14ac:dyDescent="0.25">
      <c r="A7031">
        <v>2195697</v>
      </c>
      <c r="B7031">
        <v>1</v>
      </c>
      <c r="C7031" t="s">
        <v>76</v>
      </c>
      <c r="D7031" t="s">
        <v>106</v>
      </c>
      <c r="E7031" t="s">
        <v>181</v>
      </c>
      <c r="F7031" t="s">
        <v>20232</v>
      </c>
      <c r="G7031" t="s">
        <v>183</v>
      </c>
      <c r="H7031" t="s">
        <v>46</v>
      </c>
      <c r="I7031" t="s">
        <v>129</v>
      </c>
      <c r="J7031" t="s">
        <v>130</v>
      </c>
      <c r="K7031" t="s">
        <v>131</v>
      </c>
      <c r="L7031" t="s">
        <v>20233</v>
      </c>
      <c r="M7031" t="s">
        <v>20234</v>
      </c>
      <c r="N7031">
        <v>1.602222222</v>
      </c>
      <c r="O7031">
        <v>0</v>
      </c>
      <c r="P7031">
        <v>3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4.806667</v>
      </c>
      <c r="W7031">
        <v>0</v>
      </c>
      <c r="X7031">
        <v>0</v>
      </c>
      <c r="Y7031">
        <v>0</v>
      </c>
      <c r="Z7031">
        <v>0</v>
      </c>
    </row>
    <row r="7032" spans="1:26" x14ac:dyDescent="0.25">
      <c r="A7032">
        <v>2195699</v>
      </c>
      <c r="B7032">
        <v>1</v>
      </c>
      <c r="C7032" t="s">
        <v>76</v>
      </c>
      <c r="D7032" t="s">
        <v>99</v>
      </c>
      <c r="E7032" t="s">
        <v>126</v>
      </c>
      <c r="F7032" t="s">
        <v>20235</v>
      </c>
      <c r="G7032" t="s">
        <v>128</v>
      </c>
      <c r="H7032" t="s">
        <v>46</v>
      </c>
      <c r="I7032" t="s">
        <v>129</v>
      </c>
      <c r="J7032" t="s">
        <v>130</v>
      </c>
      <c r="K7032" t="s">
        <v>131</v>
      </c>
      <c r="L7032" t="s">
        <v>20236</v>
      </c>
      <c r="M7032" t="s">
        <v>20237</v>
      </c>
      <c r="N7032">
        <v>2.6916666660000002</v>
      </c>
      <c r="O7032">
        <v>0</v>
      </c>
      <c r="P7032">
        <v>203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546.40833299999997</v>
      </c>
      <c r="W7032">
        <v>0</v>
      </c>
      <c r="X7032">
        <v>0</v>
      </c>
      <c r="Y7032">
        <v>0</v>
      </c>
      <c r="Z7032">
        <v>0</v>
      </c>
    </row>
    <row r="7033" spans="1:26" x14ac:dyDescent="0.25">
      <c r="A7033">
        <v>2195708</v>
      </c>
      <c r="B7033">
        <v>1</v>
      </c>
      <c r="C7033" t="s">
        <v>77</v>
      </c>
      <c r="D7033" t="s">
        <v>122</v>
      </c>
      <c r="E7033" t="s">
        <v>181</v>
      </c>
      <c r="F7033" t="s">
        <v>20238</v>
      </c>
      <c r="G7033" t="s">
        <v>194</v>
      </c>
      <c r="H7033" t="s">
        <v>46</v>
      </c>
      <c r="I7033" t="s">
        <v>129</v>
      </c>
      <c r="J7033" t="s">
        <v>130</v>
      </c>
      <c r="K7033" t="s">
        <v>131</v>
      </c>
      <c r="L7033" t="s">
        <v>20239</v>
      </c>
      <c r="M7033" t="s">
        <v>20240</v>
      </c>
      <c r="N7033">
        <v>2.7050000000000001</v>
      </c>
      <c r="O7033">
        <v>0</v>
      </c>
      <c r="P7033">
        <v>0</v>
      </c>
      <c r="Q7033">
        <v>0</v>
      </c>
      <c r="R7033">
        <v>1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2.7050000000000001</v>
      </c>
      <c r="Y7033">
        <v>0</v>
      </c>
      <c r="Z7033">
        <v>0</v>
      </c>
    </row>
    <row r="7034" spans="1:26" x14ac:dyDescent="0.25">
      <c r="A7034">
        <v>2195702</v>
      </c>
      <c r="B7034">
        <v>1</v>
      </c>
      <c r="C7034" t="s">
        <v>76</v>
      </c>
      <c r="D7034" t="s">
        <v>106</v>
      </c>
      <c r="E7034" t="s">
        <v>161</v>
      </c>
      <c r="F7034" t="s">
        <v>2263</v>
      </c>
      <c r="G7034" t="s">
        <v>402</v>
      </c>
      <c r="H7034" t="s">
        <v>46</v>
      </c>
      <c r="I7034" t="s">
        <v>129</v>
      </c>
      <c r="J7034" t="s">
        <v>130</v>
      </c>
      <c r="K7034" t="s">
        <v>131</v>
      </c>
      <c r="L7034" t="s">
        <v>20241</v>
      </c>
      <c r="M7034" t="s">
        <v>20242</v>
      </c>
      <c r="N7034">
        <v>1.5011111109999999</v>
      </c>
      <c r="O7034">
        <v>1</v>
      </c>
      <c r="P7034">
        <v>437</v>
      </c>
      <c r="Q7034">
        <v>0</v>
      </c>
      <c r="R7034">
        <v>0</v>
      </c>
      <c r="S7034">
        <v>0</v>
      </c>
      <c r="T7034">
        <v>0</v>
      </c>
      <c r="U7034">
        <v>1.5011110000000001</v>
      </c>
      <c r="V7034">
        <v>655.98555599999997</v>
      </c>
      <c r="W7034">
        <v>0</v>
      </c>
      <c r="X7034">
        <v>0</v>
      </c>
      <c r="Y7034">
        <v>0</v>
      </c>
      <c r="Z7034">
        <v>0</v>
      </c>
    </row>
    <row r="7035" spans="1:26" x14ac:dyDescent="0.25">
      <c r="A7035">
        <v>2195706</v>
      </c>
      <c r="B7035">
        <v>1</v>
      </c>
      <c r="C7035" t="s">
        <v>76</v>
      </c>
      <c r="D7035" t="s">
        <v>80</v>
      </c>
      <c r="E7035" t="s">
        <v>126</v>
      </c>
      <c r="F7035" t="s">
        <v>20243</v>
      </c>
      <c r="G7035" t="s">
        <v>128</v>
      </c>
      <c r="H7035" t="s">
        <v>46</v>
      </c>
      <c r="I7035" t="s">
        <v>129</v>
      </c>
      <c r="J7035" t="s">
        <v>130</v>
      </c>
      <c r="K7035" t="s">
        <v>131</v>
      </c>
      <c r="L7035" t="s">
        <v>20244</v>
      </c>
      <c r="M7035" t="s">
        <v>20245</v>
      </c>
      <c r="N7035">
        <v>3.4116666659999999</v>
      </c>
      <c r="O7035">
        <v>0</v>
      </c>
      <c r="P7035">
        <v>161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549.27833299999998</v>
      </c>
      <c r="W7035">
        <v>0</v>
      </c>
      <c r="X7035">
        <v>0</v>
      </c>
      <c r="Y7035">
        <v>0</v>
      </c>
      <c r="Z7035">
        <v>0</v>
      </c>
    </row>
    <row r="7036" spans="1:26" x14ac:dyDescent="0.25">
      <c r="A7036">
        <v>2195729</v>
      </c>
      <c r="B7036">
        <v>1</v>
      </c>
      <c r="C7036" t="s">
        <v>76</v>
      </c>
      <c r="D7036" t="s">
        <v>94</v>
      </c>
      <c r="E7036" t="s">
        <v>143</v>
      </c>
      <c r="F7036" t="s">
        <v>20246</v>
      </c>
      <c r="G7036" t="s">
        <v>636</v>
      </c>
      <c r="H7036" t="s">
        <v>47</v>
      </c>
      <c r="I7036" t="s">
        <v>129</v>
      </c>
      <c r="J7036" t="s">
        <v>15</v>
      </c>
      <c r="K7036" t="s">
        <v>131</v>
      </c>
      <c r="L7036" t="s">
        <v>20247</v>
      </c>
      <c r="M7036" t="s">
        <v>20248</v>
      </c>
      <c r="N7036">
        <v>18.556666666000002</v>
      </c>
      <c r="O7036">
        <v>0</v>
      </c>
      <c r="P7036">
        <v>0</v>
      </c>
      <c r="Q7036">
        <v>1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18.556667000000001</v>
      </c>
      <c r="X7036">
        <v>0</v>
      </c>
      <c r="Y7036">
        <v>0</v>
      </c>
      <c r="Z7036">
        <v>0</v>
      </c>
    </row>
    <row r="7037" spans="1:26" x14ac:dyDescent="0.25">
      <c r="A7037">
        <v>2195719</v>
      </c>
      <c r="B7037">
        <v>1</v>
      </c>
      <c r="C7037" t="s">
        <v>76</v>
      </c>
      <c r="D7037" t="s">
        <v>78</v>
      </c>
      <c r="E7037" t="s">
        <v>181</v>
      </c>
      <c r="F7037" t="s">
        <v>20249</v>
      </c>
      <c r="G7037" t="s">
        <v>194</v>
      </c>
      <c r="H7037" t="s">
        <v>46</v>
      </c>
      <c r="I7037" t="s">
        <v>129</v>
      </c>
      <c r="J7037" t="s">
        <v>130</v>
      </c>
      <c r="K7037" t="s">
        <v>131</v>
      </c>
      <c r="L7037" t="s">
        <v>20250</v>
      </c>
      <c r="M7037" t="s">
        <v>20251</v>
      </c>
      <c r="N7037">
        <v>3.4783333330000001</v>
      </c>
      <c r="O7037">
        <v>0</v>
      </c>
      <c r="P7037">
        <v>3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10.435</v>
      </c>
      <c r="W7037">
        <v>0</v>
      </c>
      <c r="X7037">
        <v>0</v>
      </c>
      <c r="Y7037">
        <v>0</v>
      </c>
      <c r="Z7037">
        <v>0</v>
      </c>
    </row>
    <row r="7038" spans="1:26" x14ac:dyDescent="0.25">
      <c r="A7038">
        <v>2195718</v>
      </c>
      <c r="B7038">
        <v>1</v>
      </c>
      <c r="C7038" t="s">
        <v>76</v>
      </c>
      <c r="D7038" t="s">
        <v>100</v>
      </c>
      <c r="E7038" t="s">
        <v>126</v>
      </c>
      <c r="F7038" t="s">
        <v>20252</v>
      </c>
      <c r="G7038" t="s">
        <v>128</v>
      </c>
      <c r="H7038" t="s">
        <v>46</v>
      </c>
      <c r="I7038" t="s">
        <v>129</v>
      </c>
      <c r="J7038" t="s">
        <v>130</v>
      </c>
      <c r="K7038" t="s">
        <v>131</v>
      </c>
      <c r="L7038" t="s">
        <v>20253</v>
      </c>
      <c r="M7038" t="s">
        <v>20254</v>
      </c>
      <c r="N7038">
        <v>1.230277777</v>
      </c>
      <c r="O7038">
        <v>0</v>
      </c>
      <c r="P7038">
        <v>285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350.629166</v>
      </c>
      <c r="W7038">
        <v>0</v>
      </c>
      <c r="X7038">
        <v>0</v>
      </c>
      <c r="Y7038">
        <v>0</v>
      </c>
      <c r="Z7038">
        <v>0</v>
      </c>
    </row>
    <row r="7039" spans="1:26" x14ac:dyDescent="0.25">
      <c r="A7039">
        <v>2195717</v>
      </c>
      <c r="B7039">
        <v>1</v>
      </c>
      <c r="C7039" t="s">
        <v>76</v>
      </c>
      <c r="D7039" t="s">
        <v>86</v>
      </c>
      <c r="E7039" t="s">
        <v>181</v>
      </c>
      <c r="F7039" t="s">
        <v>20255</v>
      </c>
      <c r="G7039" t="s">
        <v>194</v>
      </c>
      <c r="H7039" t="s">
        <v>46</v>
      </c>
      <c r="I7039" t="s">
        <v>129</v>
      </c>
      <c r="J7039" t="s">
        <v>130</v>
      </c>
      <c r="K7039" t="s">
        <v>131</v>
      </c>
      <c r="L7039" t="s">
        <v>20256</v>
      </c>
      <c r="M7039" t="s">
        <v>20257</v>
      </c>
      <c r="N7039">
        <v>2.8033333329999999</v>
      </c>
      <c r="O7039">
        <v>0</v>
      </c>
      <c r="P7039">
        <v>6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16.82</v>
      </c>
      <c r="W7039">
        <v>0</v>
      </c>
      <c r="X7039">
        <v>0</v>
      </c>
      <c r="Y7039">
        <v>0</v>
      </c>
      <c r="Z7039">
        <v>0</v>
      </c>
    </row>
    <row r="7040" spans="1:26" x14ac:dyDescent="0.25">
      <c r="A7040">
        <v>2195734</v>
      </c>
      <c r="B7040">
        <v>1</v>
      </c>
      <c r="C7040" t="s">
        <v>76</v>
      </c>
      <c r="D7040" t="s">
        <v>101</v>
      </c>
      <c r="E7040" t="s">
        <v>126</v>
      </c>
      <c r="F7040" t="s">
        <v>20258</v>
      </c>
      <c r="G7040" t="s">
        <v>128</v>
      </c>
      <c r="H7040" t="s">
        <v>46</v>
      </c>
      <c r="I7040" t="s">
        <v>129</v>
      </c>
      <c r="J7040" t="s">
        <v>130</v>
      </c>
      <c r="K7040" t="s">
        <v>131</v>
      </c>
      <c r="L7040" t="s">
        <v>20259</v>
      </c>
      <c r="M7040" t="s">
        <v>20260</v>
      </c>
      <c r="N7040">
        <v>2.3422222220000002</v>
      </c>
      <c r="O7040">
        <v>0</v>
      </c>
      <c r="P7040">
        <v>41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96.031110999999996</v>
      </c>
      <c r="W7040">
        <v>0</v>
      </c>
      <c r="X7040">
        <v>0</v>
      </c>
      <c r="Y7040">
        <v>0</v>
      </c>
      <c r="Z7040">
        <v>0</v>
      </c>
    </row>
    <row r="7041" spans="1:26" x14ac:dyDescent="0.25">
      <c r="A7041">
        <v>2195714</v>
      </c>
      <c r="B7041">
        <v>1</v>
      </c>
      <c r="C7041" t="s">
        <v>76</v>
      </c>
      <c r="D7041" t="s">
        <v>79</v>
      </c>
      <c r="E7041" t="s">
        <v>126</v>
      </c>
      <c r="F7041" t="s">
        <v>20261</v>
      </c>
      <c r="G7041" t="s">
        <v>128</v>
      </c>
      <c r="H7041" t="s">
        <v>46</v>
      </c>
      <c r="I7041" t="s">
        <v>129</v>
      </c>
      <c r="J7041" t="s">
        <v>130</v>
      </c>
      <c r="K7041" t="s">
        <v>131</v>
      </c>
      <c r="L7041" t="s">
        <v>20262</v>
      </c>
      <c r="M7041" t="s">
        <v>20263</v>
      </c>
      <c r="N7041">
        <v>0.86888888799999997</v>
      </c>
      <c r="O7041">
        <v>0</v>
      </c>
      <c r="P7041">
        <v>189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164.22</v>
      </c>
      <c r="W7041">
        <v>0</v>
      </c>
      <c r="X7041">
        <v>0</v>
      </c>
      <c r="Y7041">
        <v>0</v>
      </c>
      <c r="Z7041">
        <v>0</v>
      </c>
    </row>
    <row r="7042" spans="1:26" x14ac:dyDescent="0.25">
      <c r="A7042">
        <v>2195716</v>
      </c>
      <c r="B7042">
        <v>1</v>
      </c>
      <c r="C7042" t="s">
        <v>76</v>
      </c>
      <c r="D7042" t="s">
        <v>84</v>
      </c>
      <c r="E7042" t="s">
        <v>718</v>
      </c>
      <c r="F7042" t="s">
        <v>20264</v>
      </c>
      <c r="G7042" t="s">
        <v>726</v>
      </c>
      <c r="H7042" t="s">
        <v>46</v>
      </c>
      <c r="I7042" t="s">
        <v>129</v>
      </c>
      <c r="J7042" t="s">
        <v>130</v>
      </c>
      <c r="K7042" t="s">
        <v>131</v>
      </c>
      <c r="L7042" t="s">
        <v>20265</v>
      </c>
      <c r="M7042" t="s">
        <v>20266</v>
      </c>
      <c r="N7042">
        <v>4.5102777769999998</v>
      </c>
      <c r="O7042">
        <v>0</v>
      </c>
      <c r="P7042">
        <v>130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586.33611099999996</v>
      </c>
      <c r="W7042">
        <v>0</v>
      </c>
      <c r="X7042">
        <v>0</v>
      </c>
      <c r="Y7042">
        <v>0</v>
      </c>
      <c r="Z7042">
        <v>0</v>
      </c>
    </row>
    <row r="7043" spans="1:26" x14ac:dyDescent="0.25">
      <c r="A7043">
        <v>2195722</v>
      </c>
      <c r="B7043">
        <v>1</v>
      </c>
      <c r="C7043" t="s">
        <v>76</v>
      </c>
      <c r="D7043" t="s">
        <v>107</v>
      </c>
      <c r="E7043" t="s">
        <v>126</v>
      </c>
      <c r="F7043" t="s">
        <v>20267</v>
      </c>
      <c r="G7043" t="s">
        <v>128</v>
      </c>
      <c r="H7043" t="s">
        <v>46</v>
      </c>
      <c r="I7043" t="s">
        <v>129</v>
      </c>
      <c r="J7043" t="s">
        <v>130</v>
      </c>
      <c r="K7043" t="s">
        <v>131</v>
      </c>
      <c r="L7043" t="s">
        <v>20268</v>
      </c>
      <c r="M7043" t="s">
        <v>20269</v>
      </c>
      <c r="N7043">
        <v>2.3319444439999999</v>
      </c>
      <c r="O7043">
        <v>0</v>
      </c>
      <c r="P7043">
        <v>324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755.55</v>
      </c>
      <c r="W7043">
        <v>0</v>
      </c>
      <c r="X7043">
        <v>0</v>
      </c>
      <c r="Y7043">
        <v>0</v>
      </c>
      <c r="Z7043">
        <v>0</v>
      </c>
    </row>
    <row r="7044" spans="1:26" x14ac:dyDescent="0.25">
      <c r="A7044">
        <v>2195723</v>
      </c>
      <c r="B7044">
        <v>1</v>
      </c>
      <c r="C7044" t="s">
        <v>76</v>
      </c>
      <c r="D7044" t="s">
        <v>106</v>
      </c>
      <c r="E7044" t="s">
        <v>813</v>
      </c>
      <c r="F7044" t="s">
        <v>20270</v>
      </c>
      <c r="G7044" t="s">
        <v>4860</v>
      </c>
      <c r="H7044" t="s">
        <v>47</v>
      </c>
      <c r="I7044" t="s">
        <v>129</v>
      </c>
      <c r="J7044" t="s">
        <v>130</v>
      </c>
      <c r="K7044" t="s">
        <v>131</v>
      </c>
      <c r="L7044" t="s">
        <v>20271</v>
      </c>
      <c r="M7044" t="s">
        <v>20272</v>
      </c>
      <c r="N7044">
        <v>1.728888888</v>
      </c>
      <c r="O7044">
        <v>5</v>
      </c>
      <c r="P7044">
        <v>2078</v>
      </c>
      <c r="Q7044">
        <v>0</v>
      </c>
      <c r="R7044">
        <v>0</v>
      </c>
      <c r="S7044">
        <v>0</v>
      </c>
      <c r="T7044">
        <v>0</v>
      </c>
      <c r="U7044">
        <v>8.644444</v>
      </c>
      <c r="V7044">
        <v>3592.6311089999999</v>
      </c>
      <c r="W7044">
        <v>0</v>
      </c>
      <c r="X7044">
        <v>0</v>
      </c>
      <c r="Y7044">
        <v>0</v>
      </c>
      <c r="Z7044">
        <v>0</v>
      </c>
    </row>
    <row r="7045" spans="1:26" x14ac:dyDescent="0.25">
      <c r="A7045">
        <v>2195727</v>
      </c>
      <c r="B7045">
        <v>1</v>
      </c>
      <c r="C7045" t="s">
        <v>76</v>
      </c>
      <c r="D7045" t="s">
        <v>78</v>
      </c>
      <c r="E7045" t="s">
        <v>181</v>
      </c>
      <c r="F7045" t="s">
        <v>20273</v>
      </c>
      <c r="G7045" t="s">
        <v>287</v>
      </c>
      <c r="H7045" t="s">
        <v>46</v>
      </c>
      <c r="I7045" t="s">
        <v>129</v>
      </c>
      <c r="J7045" t="s">
        <v>130</v>
      </c>
      <c r="K7045" t="s">
        <v>131</v>
      </c>
      <c r="L7045" t="s">
        <v>20274</v>
      </c>
      <c r="M7045" t="s">
        <v>20275</v>
      </c>
      <c r="N7045">
        <v>3.4366666659999998</v>
      </c>
      <c r="O7045">
        <v>0</v>
      </c>
      <c r="P7045">
        <v>11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37.803333000000002</v>
      </c>
      <c r="W7045">
        <v>0</v>
      </c>
      <c r="X7045">
        <v>0</v>
      </c>
      <c r="Y7045">
        <v>0</v>
      </c>
      <c r="Z7045">
        <v>0</v>
      </c>
    </row>
    <row r="7046" spans="1:26" x14ac:dyDescent="0.25">
      <c r="A7046">
        <v>2195731</v>
      </c>
      <c r="B7046">
        <v>1</v>
      </c>
      <c r="C7046" t="s">
        <v>77</v>
      </c>
      <c r="D7046" t="s">
        <v>112</v>
      </c>
      <c r="E7046" t="s">
        <v>126</v>
      </c>
      <c r="F7046" t="s">
        <v>20276</v>
      </c>
      <c r="G7046" t="s">
        <v>128</v>
      </c>
      <c r="H7046" t="s">
        <v>46</v>
      </c>
      <c r="I7046" t="s">
        <v>129</v>
      </c>
      <c r="J7046" t="s">
        <v>130</v>
      </c>
      <c r="K7046" t="s">
        <v>131</v>
      </c>
      <c r="L7046" t="s">
        <v>20277</v>
      </c>
      <c r="M7046" t="s">
        <v>20097</v>
      </c>
      <c r="N7046">
        <v>1.1558333329999999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35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40.454166999999998</v>
      </c>
    </row>
    <row r="7047" spans="1:26" x14ac:dyDescent="0.25">
      <c r="A7047">
        <v>2195739</v>
      </c>
      <c r="B7047">
        <v>1</v>
      </c>
      <c r="C7047" t="s">
        <v>76</v>
      </c>
      <c r="D7047" t="s">
        <v>81</v>
      </c>
      <c r="E7047" t="s">
        <v>181</v>
      </c>
      <c r="F7047" t="s">
        <v>20278</v>
      </c>
      <c r="G7047" t="s">
        <v>183</v>
      </c>
      <c r="H7047" t="s">
        <v>46</v>
      </c>
      <c r="I7047" t="s">
        <v>129</v>
      </c>
      <c r="J7047" t="s">
        <v>130</v>
      </c>
      <c r="K7047" t="s">
        <v>131</v>
      </c>
      <c r="L7047" t="s">
        <v>20279</v>
      </c>
      <c r="M7047" t="s">
        <v>20280</v>
      </c>
      <c r="N7047">
        <v>6.8858333329999999</v>
      </c>
      <c r="O7047">
        <v>0</v>
      </c>
      <c r="P7047">
        <v>2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13.771667000000001</v>
      </c>
      <c r="W7047">
        <v>0</v>
      </c>
      <c r="X7047">
        <v>0</v>
      </c>
      <c r="Y7047">
        <v>0</v>
      </c>
      <c r="Z7047">
        <v>0</v>
      </c>
    </row>
    <row r="7048" spans="1:26" x14ac:dyDescent="0.25">
      <c r="A7048">
        <v>2195732</v>
      </c>
      <c r="B7048">
        <v>1</v>
      </c>
      <c r="C7048" t="s">
        <v>76</v>
      </c>
      <c r="D7048" t="s">
        <v>78</v>
      </c>
      <c r="E7048" t="s">
        <v>181</v>
      </c>
      <c r="F7048" t="s">
        <v>18703</v>
      </c>
      <c r="G7048" t="s">
        <v>194</v>
      </c>
      <c r="H7048" t="s">
        <v>46</v>
      </c>
      <c r="I7048" t="s">
        <v>129</v>
      </c>
      <c r="J7048" t="s">
        <v>130</v>
      </c>
      <c r="K7048" t="s">
        <v>131</v>
      </c>
      <c r="L7048" t="s">
        <v>20281</v>
      </c>
      <c r="M7048" t="s">
        <v>20282</v>
      </c>
      <c r="N7048">
        <v>1.283055555</v>
      </c>
      <c r="O7048">
        <v>0</v>
      </c>
      <c r="P7048">
        <v>3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3.849167</v>
      </c>
      <c r="W7048">
        <v>0</v>
      </c>
      <c r="X7048">
        <v>0</v>
      </c>
      <c r="Y7048">
        <v>0</v>
      </c>
      <c r="Z7048">
        <v>0</v>
      </c>
    </row>
    <row r="7049" spans="1:26" x14ac:dyDescent="0.25">
      <c r="A7049">
        <v>2195747</v>
      </c>
      <c r="B7049">
        <v>1</v>
      </c>
      <c r="C7049" t="s">
        <v>77</v>
      </c>
      <c r="D7049" t="s">
        <v>117</v>
      </c>
      <c r="E7049" t="s">
        <v>161</v>
      </c>
      <c r="F7049" t="s">
        <v>20283</v>
      </c>
      <c r="G7049" t="s">
        <v>402</v>
      </c>
      <c r="H7049" t="s">
        <v>46</v>
      </c>
      <c r="I7049" t="s">
        <v>129</v>
      </c>
      <c r="J7049" t="s">
        <v>130</v>
      </c>
      <c r="K7049" t="s">
        <v>131</v>
      </c>
      <c r="L7049" t="s">
        <v>20284</v>
      </c>
      <c r="M7049" t="s">
        <v>20285</v>
      </c>
      <c r="N7049">
        <v>1.157777777</v>
      </c>
      <c r="O7049">
        <v>0</v>
      </c>
      <c r="P7049">
        <v>0</v>
      </c>
      <c r="Q7049">
        <v>2</v>
      </c>
      <c r="R7049">
        <v>22</v>
      </c>
      <c r="S7049">
        <v>0</v>
      </c>
      <c r="T7049">
        <v>0</v>
      </c>
      <c r="U7049">
        <v>0</v>
      </c>
      <c r="V7049">
        <v>0</v>
      </c>
      <c r="W7049">
        <v>2.3155559999999999</v>
      </c>
      <c r="X7049">
        <v>25.471111000000001</v>
      </c>
      <c r="Y7049">
        <v>0</v>
      </c>
      <c r="Z7049">
        <v>0</v>
      </c>
    </row>
    <row r="7050" spans="1:26" x14ac:dyDescent="0.25">
      <c r="A7050">
        <v>2195730</v>
      </c>
      <c r="B7050">
        <v>1</v>
      </c>
      <c r="C7050" t="s">
        <v>76</v>
      </c>
      <c r="D7050" t="s">
        <v>89</v>
      </c>
      <c r="E7050" t="s">
        <v>181</v>
      </c>
      <c r="F7050" t="s">
        <v>20286</v>
      </c>
      <c r="G7050" t="s">
        <v>287</v>
      </c>
      <c r="H7050" t="s">
        <v>46</v>
      </c>
      <c r="I7050" t="s">
        <v>129</v>
      </c>
      <c r="J7050" t="s">
        <v>130</v>
      </c>
      <c r="K7050" t="s">
        <v>131</v>
      </c>
      <c r="L7050" t="s">
        <v>20287</v>
      </c>
      <c r="M7050" t="s">
        <v>20288</v>
      </c>
      <c r="N7050">
        <v>4.6811111109999999</v>
      </c>
      <c r="O7050">
        <v>0</v>
      </c>
      <c r="P7050">
        <v>1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4.6811109999999996</v>
      </c>
      <c r="W7050">
        <v>0</v>
      </c>
      <c r="X7050">
        <v>0</v>
      </c>
      <c r="Y7050">
        <v>0</v>
      </c>
      <c r="Z7050">
        <v>0</v>
      </c>
    </row>
    <row r="7051" spans="1:26" x14ac:dyDescent="0.25">
      <c r="A7051">
        <v>2195736</v>
      </c>
      <c r="B7051">
        <v>1</v>
      </c>
      <c r="C7051" t="s">
        <v>76</v>
      </c>
      <c r="D7051" t="s">
        <v>95</v>
      </c>
      <c r="E7051" t="s">
        <v>126</v>
      </c>
      <c r="F7051" t="s">
        <v>19660</v>
      </c>
      <c r="G7051" t="s">
        <v>140</v>
      </c>
      <c r="H7051" t="s">
        <v>46</v>
      </c>
      <c r="I7051" t="s">
        <v>129</v>
      </c>
      <c r="J7051" t="s">
        <v>130</v>
      </c>
      <c r="K7051" t="s">
        <v>131</v>
      </c>
      <c r="L7051" t="s">
        <v>20289</v>
      </c>
      <c r="M7051" t="s">
        <v>20290</v>
      </c>
      <c r="N7051">
        <v>6.5827777770000004</v>
      </c>
      <c r="O7051">
        <v>0</v>
      </c>
      <c r="P7051">
        <v>0</v>
      </c>
      <c r="Q7051">
        <v>0</v>
      </c>
      <c r="R7051">
        <v>62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408.13222200000001</v>
      </c>
      <c r="Y7051">
        <v>0</v>
      </c>
      <c r="Z7051">
        <v>0</v>
      </c>
    </row>
    <row r="7052" spans="1:26" x14ac:dyDescent="0.25">
      <c r="A7052">
        <v>2195744</v>
      </c>
      <c r="B7052">
        <v>1</v>
      </c>
      <c r="C7052" t="s">
        <v>76</v>
      </c>
      <c r="D7052" t="s">
        <v>91</v>
      </c>
      <c r="E7052" t="s">
        <v>181</v>
      </c>
      <c r="F7052" t="s">
        <v>20291</v>
      </c>
      <c r="G7052" t="s">
        <v>194</v>
      </c>
      <c r="H7052" t="s">
        <v>46</v>
      </c>
      <c r="I7052" t="s">
        <v>129</v>
      </c>
      <c r="J7052" t="s">
        <v>130</v>
      </c>
      <c r="K7052" t="s">
        <v>131</v>
      </c>
      <c r="L7052" t="s">
        <v>20292</v>
      </c>
      <c r="M7052" t="s">
        <v>20293</v>
      </c>
      <c r="N7052">
        <v>0.97083333299999997</v>
      </c>
      <c r="O7052">
        <v>0</v>
      </c>
      <c r="P7052">
        <v>1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0.97083299999999995</v>
      </c>
      <c r="W7052">
        <v>0</v>
      </c>
      <c r="X7052">
        <v>0</v>
      </c>
      <c r="Y7052">
        <v>0</v>
      </c>
      <c r="Z7052">
        <v>0</v>
      </c>
    </row>
    <row r="7053" spans="1:26" x14ac:dyDescent="0.25">
      <c r="A7053">
        <v>2195745</v>
      </c>
      <c r="B7053">
        <v>1</v>
      </c>
      <c r="C7053" t="s">
        <v>76</v>
      </c>
      <c r="D7053" t="s">
        <v>86</v>
      </c>
      <c r="E7053" t="s">
        <v>126</v>
      </c>
      <c r="F7053" t="s">
        <v>20294</v>
      </c>
      <c r="G7053" t="s">
        <v>128</v>
      </c>
      <c r="H7053" t="s">
        <v>46</v>
      </c>
      <c r="I7053" t="s">
        <v>129</v>
      </c>
      <c r="J7053" t="s">
        <v>130</v>
      </c>
      <c r="K7053" t="s">
        <v>131</v>
      </c>
      <c r="L7053" t="s">
        <v>20295</v>
      </c>
      <c r="M7053" t="s">
        <v>20296</v>
      </c>
      <c r="N7053">
        <v>1.2022222220000001</v>
      </c>
      <c r="O7053">
        <v>0</v>
      </c>
      <c r="P7053">
        <v>311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373.89111100000002</v>
      </c>
      <c r="W7053">
        <v>0</v>
      </c>
      <c r="X7053">
        <v>0</v>
      </c>
      <c r="Y7053">
        <v>0</v>
      </c>
      <c r="Z7053">
        <v>0</v>
      </c>
    </row>
    <row r="7054" spans="1:26" x14ac:dyDescent="0.25">
      <c r="A7054">
        <v>2195743</v>
      </c>
      <c r="B7054">
        <v>1</v>
      </c>
      <c r="C7054" t="s">
        <v>76</v>
      </c>
      <c r="D7054" t="s">
        <v>93</v>
      </c>
      <c r="E7054" t="s">
        <v>181</v>
      </c>
      <c r="F7054" t="s">
        <v>20297</v>
      </c>
      <c r="G7054" t="s">
        <v>287</v>
      </c>
      <c r="H7054" t="s">
        <v>46</v>
      </c>
      <c r="I7054" t="s">
        <v>129</v>
      </c>
      <c r="J7054" t="s">
        <v>130</v>
      </c>
      <c r="K7054" t="s">
        <v>131</v>
      </c>
      <c r="L7054" t="s">
        <v>20298</v>
      </c>
      <c r="M7054" t="s">
        <v>20231</v>
      </c>
      <c r="N7054">
        <v>0.62805555499999999</v>
      </c>
      <c r="O7054">
        <v>0</v>
      </c>
      <c r="P7054">
        <v>1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0.62805599999999995</v>
      </c>
      <c r="W7054">
        <v>0</v>
      </c>
      <c r="X7054">
        <v>0</v>
      </c>
      <c r="Y7054">
        <v>0</v>
      </c>
      <c r="Z7054">
        <v>0</v>
      </c>
    </row>
    <row r="7055" spans="1:26" x14ac:dyDescent="0.25">
      <c r="A7055">
        <v>2195750</v>
      </c>
      <c r="B7055">
        <v>1</v>
      </c>
      <c r="C7055" t="s">
        <v>76</v>
      </c>
      <c r="D7055" t="s">
        <v>99</v>
      </c>
      <c r="E7055" t="s">
        <v>718</v>
      </c>
      <c r="F7055" t="s">
        <v>20299</v>
      </c>
      <c r="G7055" t="s">
        <v>726</v>
      </c>
      <c r="H7055" t="s">
        <v>46</v>
      </c>
      <c r="I7055" t="s">
        <v>129</v>
      </c>
      <c r="J7055" t="s">
        <v>130</v>
      </c>
      <c r="K7055" t="s">
        <v>131</v>
      </c>
      <c r="L7055" t="s">
        <v>20300</v>
      </c>
      <c r="M7055" t="s">
        <v>20301</v>
      </c>
      <c r="N7055">
        <v>0.90083333300000001</v>
      </c>
      <c r="O7055">
        <v>0</v>
      </c>
      <c r="P7055">
        <v>11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9.9091670000000001</v>
      </c>
      <c r="W7055">
        <v>0</v>
      </c>
      <c r="X7055">
        <v>0</v>
      </c>
      <c r="Y7055">
        <v>0</v>
      </c>
      <c r="Z7055">
        <v>0</v>
      </c>
    </row>
    <row r="7056" spans="1:26" x14ac:dyDescent="0.25">
      <c r="A7056">
        <v>2195746</v>
      </c>
      <c r="B7056">
        <v>1</v>
      </c>
      <c r="C7056" t="s">
        <v>76</v>
      </c>
      <c r="D7056" t="s">
        <v>103</v>
      </c>
      <c r="E7056" t="s">
        <v>718</v>
      </c>
      <c r="F7056" t="s">
        <v>20193</v>
      </c>
      <c r="G7056" t="s">
        <v>269</v>
      </c>
      <c r="H7056" t="s">
        <v>46</v>
      </c>
      <c r="I7056" t="s">
        <v>129</v>
      </c>
      <c r="J7056" t="s">
        <v>130</v>
      </c>
      <c r="K7056" t="s">
        <v>131</v>
      </c>
      <c r="L7056" t="s">
        <v>20302</v>
      </c>
      <c r="M7056" t="s">
        <v>20303</v>
      </c>
      <c r="N7056">
        <v>2.6719444440000002</v>
      </c>
      <c r="O7056">
        <v>0</v>
      </c>
      <c r="P7056">
        <v>0</v>
      </c>
      <c r="Q7056">
        <v>0</v>
      </c>
      <c r="R7056">
        <v>69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184.36416700000001</v>
      </c>
      <c r="Y7056">
        <v>0</v>
      </c>
      <c r="Z7056">
        <v>0</v>
      </c>
    </row>
    <row r="7057" spans="1:26" x14ac:dyDescent="0.25">
      <c r="A7057">
        <v>2195754</v>
      </c>
      <c r="B7057">
        <v>1</v>
      </c>
      <c r="C7057" t="s">
        <v>76</v>
      </c>
      <c r="D7057" t="s">
        <v>80</v>
      </c>
      <c r="E7057" t="s">
        <v>181</v>
      </c>
      <c r="F7057" t="s">
        <v>20304</v>
      </c>
      <c r="G7057" t="s">
        <v>287</v>
      </c>
      <c r="H7057" t="s">
        <v>46</v>
      </c>
      <c r="I7057" t="s">
        <v>129</v>
      </c>
      <c r="J7057" t="s">
        <v>130</v>
      </c>
      <c r="K7057" t="s">
        <v>131</v>
      </c>
      <c r="L7057" t="s">
        <v>20305</v>
      </c>
      <c r="M7057" t="s">
        <v>20306</v>
      </c>
      <c r="N7057">
        <v>2.5377777770000001</v>
      </c>
      <c r="O7057">
        <v>0</v>
      </c>
      <c r="P7057">
        <v>14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35.528888999999999</v>
      </c>
      <c r="W7057">
        <v>0</v>
      </c>
      <c r="X7057">
        <v>0</v>
      </c>
      <c r="Y7057">
        <v>0</v>
      </c>
      <c r="Z7057">
        <v>0</v>
      </c>
    </row>
    <row r="7058" spans="1:26" x14ac:dyDescent="0.25">
      <c r="A7058">
        <v>2195751</v>
      </c>
      <c r="B7058">
        <v>1</v>
      </c>
      <c r="C7058" t="s">
        <v>76</v>
      </c>
      <c r="D7058" t="s">
        <v>79</v>
      </c>
      <c r="E7058" t="s">
        <v>181</v>
      </c>
      <c r="F7058" t="s">
        <v>20307</v>
      </c>
      <c r="G7058" t="s">
        <v>183</v>
      </c>
      <c r="H7058" t="s">
        <v>46</v>
      </c>
      <c r="I7058" t="s">
        <v>129</v>
      </c>
      <c r="J7058" t="s">
        <v>130</v>
      </c>
      <c r="K7058" t="s">
        <v>131</v>
      </c>
      <c r="L7058" t="s">
        <v>20308</v>
      </c>
      <c r="M7058" t="s">
        <v>20309</v>
      </c>
      <c r="N7058">
        <v>1.885555555</v>
      </c>
      <c r="O7058">
        <v>0</v>
      </c>
      <c r="P7058">
        <v>3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5.6566669999999997</v>
      </c>
      <c r="W7058">
        <v>0</v>
      </c>
      <c r="X7058">
        <v>0</v>
      </c>
      <c r="Y7058">
        <v>0</v>
      </c>
      <c r="Z7058">
        <v>0</v>
      </c>
    </row>
    <row r="7059" spans="1:26" x14ac:dyDescent="0.25">
      <c r="A7059">
        <v>2195752</v>
      </c>
      <c r="B7059">
        <v>1</v>
      </c>
      <c r="C7059" t="s">
        <v>76</v>
      </c>
      <c r="D7059" t="s">
        <v>101</v>
      </c>
      <c r="E7059" t="s">
        <v>718</v>
      </c>
      <c r="F7059" t="s">
        <v>20310</v>
      </c>
      <c r="G7059" t="s">
        <v>726</v>
      </c>
      <c r="H7059" t="s">
        <v>46</v>
      </c>
      <c r="I7059" t="s">
        <v>129</v>
      </c>
      <c r="J7059" t="s">
        <v>130</v>
      </c>
      <c r="K7059" t="s">
        <v>131</v>
      </c>
      <c r="L7059" t="s">
        <v>20311</v>
      </c>
      <c r="M7059" t="s">
        <v>20312</v>
      </c>
      <c r="N7059">
        <v>3.4597222219999999</v>
      </c>
      <c r="O7059">
        <v>0</v>
      </c>
      <c r="P7059">
        <v>69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238.720833</v>
      </c>
      <c r="W7059">
        <v>0</v>
      </c>
      <c r="X7059">
        <v>0</v>
      </c>
      <c r="Y7059">
        <v>0</v>
      </c>
      <c r="Z7059">
        <v>0</v>
      </c>
    </row>
    <row r="7060" spans="1:26" x14ac:dyDescent="0.25">
      <c r="A7060">
        <v>2195755</v>
      </c>
      <c r="B7060">
        <v>1</v>
      </c>
      <c r="C7060" t="s">
        <v>77</v>
      </c>
      <c r="D7060" t="s">
        <v>119</v>
      </c>
      <c r="E7060" t="s">
        <v>143</v>
      </c>
      <c r="F7060" t="s">
        <v>11084</v>
      </c>
      <c r="G7060" t="s">
        <v>136</v>
      </c>
      <c r="H7060" t="s">
        <v>47</v>
      </c>
      <c r="I7060" t="s">
        <v>129</v>
      </c>
      <c r="J7060" t="s">
        <v>130</v>
      </c>
      <c r="K7060" t="s">
        <v>131</v>
      </c>
      <c r="L7060" t="s">
        <v>20313</v>
      </c>
      <c r="M7060" t="s">
        <v>20314</v>
      </c>
      <c r="N7060">
        <v>0.54111111099999998</v>
      </c>
      <c r="O7060">
        <v>4</v>
      </c>
      <c r="P7060">
        <v>83</v>
      </c>
      <c r="Q7060">
        <v>0</v>
      </c>
      <c r="R7060">
        <v>0</v>
      </c>
      <c r="S7060">
        <v>0</v>
      </c>
      <c r="T7060">
        <v>0</v>
      </c>
      <c r="U7060">
        <v>2.164444</v>
      </c>
      <c r="V7060">
        <v>44.912222</v>
      </c>
      <c r="W7060">
        <v>0</v>
      </c>
      <c r="X7060">
        <v>0</v>
      </c>
      <c r="Y7060">
        <v>0</v>
      </c>
      <c r="Z7060">
        <v>0</v>
      </c>
    </row>
    <row r="7061" spans="1:26" x14ac:dyDescent="0.25">
      <c r="A7061">
        <v>2195757</v>
      </c>
      <c r="B7061">
        <v>1</v>
      </c>
      <c r="C7061" t="s">
        <v>76</v>
      </c>
      <c r="D7061" t="s">
        <v>103</v>
      </c>
      <c r="E7061" t="s">
        <v>126</v>
      </c>
      <c r="F7061" t="s">
        <v>18401</v>
      </c>
      <c r="G7061" t="s">
        <v>128</v>
      </c>
      <c r="H7061" t="s">
        <v>46</v>
      </c>
      <c r="I7061" t="s">
        <v>129</v>
      </c>
      <c r="J7061" t="s">
        <v>130</v>
      </c>
      <c r="K7061" t="s">
        <v>131</v>
      </c>
      <c r="L7061" t="s">
        <v>20315</v>
      </c>
      <c r="M7061" t="s">
        <v>20316</v>
      </c>
      <c r="N7061">
        <v>1.965833333</v>
      </c>
      <c r="O7061">
        <v>0</v>
      </c>
      <c r="P7061">
        <v>0</v>
      </c>
      <c r="Q7061">
        <v>0</v>
      </c>
      <c r="R7061">
        <v>158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310.60166700000002</v>
      </c>
      <c r="Y7061">
        <v>0</v>
      </c>
      <c r="Z7061">
        <v>0</v>
      </c>
    </row>
    <row r="7062" spans="1:26" x14ac:dyDescent="0.25">
      <c r="A7062">
        <v>2195758</v>
      </c>
      <c r="B7062">
        <v>1</v>
      </c>
      <c r="C7062" t="s">
        <v>77</v>
      </c>
      <c r="D7062" t="s">
        <v>124</v>
      </c>
      <c r="E7062" t="s">
        <v>181</v>
      </c>
      <c r="F7062" t="s">
        <v>20317</v>
      </c>
      <c r="G7062" t="s">
        <v>287</v>
      </c>
      <c r="H7062" t="s">
        <v>46</v>
      </c>
      <c r="I7062" t="s">
        <v>129</v>
      </c>
      <c r="J7062" t="s">
        <v>130</v>
      </c>
      <c r="K7062" t="s">
        <v>131</v>
      </c>
      <c r="L7062" t="s">
        <v>20318</v>
      </c>
      <c r="M7062" t="s">
        <v>20319</v>
      </c>
      <c r="N7062">
        <v>1.7066666660000001</v>
      </c>
      <c r="O7062">
        <v>0</v>
      </c>
      <c r="P7062">
        <v>1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1.7066669999999999</v>
      </c>
      <c r="W7062">
        <v>0</v>
      </c>
      <c r="X7062">
        <v>0</v>
      </c>
      <c r="Y7062">
        <v>0</v>
      </c>
      <c r="Z7062">
        <v>0</v>
      </c>
    </row>
    <row r="7063" spans="1:26" x14ac:dyDescent="0.25">
      <c r="A7063">
        <v>2195759</v>
      </c>
      <c r="B7063">
        <v>1</v>
      </c>
      <c r="C7063" t="s">
        <v>76</v>
      </c>
      <c r="D7063" t="s">
        <v>106</v>
      </c>
      <c r="E7063" t="s">
        <v>143</v>
      </c>
      <c r="F7063" t="s">
        <v>20320</v>
      </c>
      <c r="G7063" t="s">
        <v>4860</v>
      </c>
      <c r="H7063" t="s">
        <v>47</v>
      </c>
      <c r="I7063" t="s">
        <v>129</v>
      </c>
      <c r="J7063" t="s">
        <v>130</v>
      </c>
      <c r="K7063" t="s">
        <v>131</v>
      </c>
      <c r="L7063" t="s">
        <v>20321</v>
      </c>
      <c r="M7063" t="s">
        <v>20322</v>
      </c>
      <c r="N7063">
        <v>2.6091666660000001</v>
      </c>
      <c r="O7063">
        <v>4</v>
      </c>
      <c r="P7063">
        <v>1459</v>
      </c>
      <c r="Q7063">
        <v>0</v>
      </c>
      <c r="R7063">
        <v>0</v>
      </c>
      <c r="S7063">
        <v>0</v>
      </c>
      <c r="T7063">
        <v>0</v>
      </c>
      <c r="U7063">
        <v>10.436667</v>
      </c>
      <c r="V7063">
        <v>3806.7741660000002</v>
      </c>
      <c r="W7063">
        <v>0</v>
      </c>
      <c r="X7063">
        <v>0</v>
      </c>
      <c r="Y7063">
        <v>0</v>
      </c>
      <c r="Z7063">
        <v>0</v>
      </c>
    </row>
    <row r="7064" spans="1:26" x14ac:dyDescent="0.25">
      <c r="A7064">
        <v>2195766</v>
      </c>
      <c r="B7064">
        <v>1</v>
      </c>
      <c r="C7064" t="s">
        <v>76</v>
      </c>
      <c r="D7064" t="s">
        <v>95</v>
      </c>
      <c r="E7064" t="s">
        <v>126</v>
      </c>
      <c r="F7064" t="s">
        <v>5876</v>
      </c>
      <c r="G7064" t="s">
        <v>128</v>
      </c>
      <c r="H7064" t="s">
        <v>46</v>
      </c>
      <c r="I7064" t="s">
        <v>129</v>
      </c>
      <c r="J7064" t="s">
        <v>130</v>
      </c>
      <c r="K7064" t="s">
        <v>131</v>
      </c>
      <c r="L7064" t="s">
        <v>20323</v>
      </c>
      <c r="M7064" t="s">
        <v>20324</v>
      </c>
      <c r="N7064">
        <v>9.8891666659999995</v>
      </c>
      <c r="O7064">
        <v>0</v>
      </c>
      <c r="P7064">
        <v>23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227.45083299999999</v>
      </c>
      <c r="W7064">
        <v>0</v>
      </c>
      <c r="X7064">
        <v>0</v>
      </c>
      <c r="Y7064">
        <v>0</v>
      </c>
      <c r="Z7064">
        <v>0</v>
      </c>
    </row>
    <row r="7065" spans="1:26" x14ac:dyDescent="0.25">
      <c r="A7065">
        <v>2195764</v>
      </c>
      <c r="B7065">
        <v>1</v>
      </c>
      <c r="C7065" t="s">
        <v>76</v>
      </c>
      <c r="D7065" t="s">
        <v>95</v>
      </c>
      <c r="E7065" t="s">
        <v>126</v>
      </c>
      <c r="F7065" t="s">
        <v>10832</v>
      </c>
      <c r="G7065" t="s">
        <v>128</v>
      </c>
      <c r="H7065" t="s">
        <v>46</v>
      </c>
      <c r="I7065" t="s">
        <v>129</v>
      </c>
      <c r="J7065" t="s">
        <v>130</v>
      </c>
      <c r="K7065" t="s">
        <v>131</v>
      </c>
      <c r="L7065" t="s">
        <v>20325</v>
      </c>
      <c r="M7065" t="s">
        <v>20326</v>
      </c>
      <c r="N7065">
        <v>4.5791666659999999</v>
      </c>
      <c r="O7065">
        <v>0</v>
      </c>
      <c r="P7065">
        <v>33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151.11250000000001</v>
      </c>
      <c r="W7065">
        <v>0</v>
      </c>
      <c r="X7065">
        <v>0</v>
      </c>
      <c r="Y7065">
        <v>0</v>
      </c>
      <c r="Z7065">
        <v>0</v>
      </c>
    </row>
    <row r="7066" spans="1:26" x14ac:dyDescent="0.25">
      <c r="A7066">
        <v>2195760</v>
      </c>
      <c r="B7066">
        <v>1</v>
      </c>
      <c r="C7066" t="s">
        <v>77</v>
      </c>
      <c r="D7066" t="s">
        <v>119</v>
      </c>
      <c r="E7066" t="s">
        <v>161</v>
      </c>
      <c r="F7066" t="s">
        <v>20327</v>
      </c>
      <c r="G7066" t="s">
        <v>402</v>
      </c>
      <c r="H7066" t="s">
        <v>46</v>
      </c>
      <c r="I7066" t="s">
        <v>129</v>
      </c>
      <c r="J7066" t="s">
        <v>130</v>
      </c>
      <c r="K7066" t="s">
        <v>131</v>
      </c>
      <c r="L7066" t="s">
        <v>20328</v>
      </c>
      <c r="M7066" t="s">
        <v>20329</v>
      </c>
      <c r="N7066">
        <v>1.9455555550000001</v>
      </c>
      <c r="O7066">
        <v>1</v>
      </c>
      <c r="P7066">
        <v>372</v>
      </c>
      <c r="Q7066">
        <v>0</v>
      </c>
      <c r="R7066">
        <v>0</v>
      </c>
      <c r="S7066">
        <v>0</v>
      </c>
      <c r="T7066">
        <v>0</v>
      </c>
      <c r="U7066">
        <v>1.9455560000000001</v>
      </c>
      <c r="V7066">
        <v>723.746666</v>
      </c>
      <c r="W7066">
        <v>0</v>
      </c>
      <c r="X7066">
        <v>0</v>
      </c>
      <c r="Y7066">
        <v>0</v>
      </c>
      <c r="Z7066">
        <v>0</v>
      </c>
    </row>
    <row r="7067" spans="1:26" x14ac:dyDescent="0.25">
      <c r="A7067">
        <v>2195763</v>
      </c>
      <c r="B7067">
        <v>1</v>
      </c>
      <c r="C7067" t="s">
        <v>76</v>
      </c>
      <c r="D7067" t="s">
        <v>78</v>
      </c>
      <c r="E7067" t="s">
        <v>181</v>
      </c>
      <c r="F7067" t="s">
        <v>20330</v>
      </c>
      <c r="G7067" t="s">
        <v>194</v>
      </c>
      <c r="H7067" t="s">
        <v>46</v>
      </c>
      <c r="I7067" t="s">
        <v>129</v>
      </c>
      <c r="J7067" t="s">
        <v>130</v>
      </c>
      <c r="K7067" t="s">
        <v>131</v>
      </c>
      <c r="L7067" t="s">
        <v>20331</v>
      </c>
      <c r="M7067" t="s">
        <v>20332</v>
      </c>
      <c r="N7067">
        <v>1.3805555549999999</v>
      </c>
      <c r="O7067">
        <v>0</v>
      </c>
      <c r="P7067">
        <v>6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8.2833330000000007</v>
      </c>
      <c r="W7067">
        <v>0</v>
      </c>
      <c r="X7067">
        <v>0</v>
      </c>
      <c r="Y7067">
        <v>0</v>
      </c>
      <c r="Z7067">
        <v>0</v>
      </c>
    </row>
    <row r="7068" spans="1:26" x14ac:dyDescent="0.25">
      <c r="A7068">
        <v>2195769</v>
      </c>
      <c r="B7068">
        <v>1</v>
      </c>
      <c r="C7068" t="s">
        <v>76</v>
      </c>
      <c r="D7068" t="s">
        <v>80</v>
      </c>
      <c r="E7068" t="s">
        <v>181</v>
      </c>
      <c r="F7068" t="s">
        <v>20333</v>
      </c>
      <c r="G7068" t="s">
        <v>287</v>
      </c>
      <c r="H7068" t="s">
        <v>46</v>
      </c>
      <c r="I7068" t="s">
        <v>129</v>
      </c>
      <c r="J7068" t="s">
        <v>130</v>
      </c>
      <c r="K7068" t="s">
        <v>131</v>
      </c>
      <c r="L7068" t="s">
        <v>20251</v>
      </c>
      <c r="M7068" t="s">
        <v>20334</v>
      </c>
      <c r="N7068">
        <v>0.52555555499999995</v>
      </c>
      <c r="O7068">
        <v>0</v>
      </c>
      <c r="P7068">
        <v>5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2.6277780000000002</v>
      </c>
      <c r="W7068">
        <v>0</v>
      </c>
      <c r="X7068">
        <v>0</v>
      </c>
      <c r="Y7068">
        <v>0</v>
      </c>
      <c r="Z7068">
        <v>0</v>
      </c>
    </row>
    <row r="7069" spans="1:26" x14ac:dyDescent="0.25">
      <c r="A7069">
        <v>2195770</v>
      </c>
      <c r="B7069">
        <v>1</v>
      </c>
      <c r="C7069" t="s">
        <v>76</v>
      </c>
      <c r="D7069" t="s">
        <v>81</v>
      </c>
      <c r="E7069" t="s">
        <v>718</v>
      </c>
      <c r="F7069" t="s">
        <v>20335</v>
      </c>
      <c r="G7069" t="s">
        <v>128</v>
      </c>
      <c r="H7069" t="s">
        <v>46</v>
      </c>
      <c r="I7069" t="s">
        <v>129</v>
      </c>
      <c r="J7069" t="s">
        <v>130</v>
      </c>
      <c r="K7069" t="s">
        <v>131</v>
      </c>
      <c r="L7069" t="s">
        <v>20336</v>
      </c>
      <c r="M7069" t="s">
        <v>20337</v>
      </c>
      <c r="N7069">
        <v>1.967222222</v>
      </c>
      <c r="O7069">
        <v>0</v>
      </c>
      <c r="P7069">
        <v>85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167.21388899999999</v>
      </c>
      <c r="W7069">
        <v>0</v>
      </c>
      <c r="X7069">
        <v>0</v>
      </c>
      <c r="Y7069">
        <v>0</v>
      </c>
      <c r="Z7069">
        <v>0</v>
      </c>
    </row>
    <row r="7070" spans="1:26" x14ac:dyDescent="0.25">
      <c r="A7070">
        <v>2195771</v>
      </c>
      <c r="B7070">
        <v>1</v>
      </c>
      <c r="C7070" t="s">
        <v>77</v>
      </c>
      <c r="D7070" t="s">
        <v>119</v>
      </c>
      <c r="E7070" t="s">
        <v>143</v>
      </c>
      <c r="F7070" t="s">
        <v>20338</v>
      </c>
      <c r="G7070" t="s">
        <v>136</v>
      </c>
      <c r="H7070" t="s">
        <v>47</v>
      </c>
      <c r="I7070" t="s">
        <v>129</v>
      </c>
      <c r="J7070" t="s">
        <v>130</v>
      </c>
      <c r="K7070" t="s">
        <v>131</v>
      </c>
      <c r="L7070" t="s">
        <v>20339</v>
      </c>
      <c r="M7070" t="s">
        <v>20340</v>
      </c>
      <c r="N7070">
        <v>1</v>
      </c>
      <c r="O7070">
        <v>1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1</v>
      </c>
      <c r="V7070">
        <v>0</v>
      </c>
      <c r="W7070">
        <v>0</v>
      </c>
      <c r="X7070">
        <v>0</v>
      </c>
      <c r="Y7070">
        <v>0</v>
      </c>
      <c r="Z7070">
        <v>0</v>
      </c>
    </row>
    <row r="7071" spans="1:26" x14ac:dyDescent="0.25">
      <c r="A7071">
        <v>2195774</v>
      </c>
      <c r="B7071">
        <v>1</v>
      </c>
      <c r="C7071" t="s">
        <v>76</v>
      </c>
      <c r="D7071" t="s">
        <v>103</v>
      </c>
      <c r="E7071" t="s">
        <v>126</v>
      </c>
      <c r="F7071" t="s">
        <v>20341</v>
      </c>
      <c r="G7071" t="s">
        <v>128</v>
      </c>
      <c r="H7071" t="s">
        <v>46</v>
      </c>
      <c r="I7071" t="s">
        <v>129</v>
      </c>
      <c r="J7071" t="s">
        <v>130</v>
      </c>
      <c r="K7071" t="s">
        <v>131</v>
      </c>
      <c r="L7071" t="s">
        <v>20342</v>
      </c>
      <c r="M7071" t="s">
        <v>20343</v>
      </c>
      <c r="N7071">
        <v>1.268333333</v>
      </c>
      <c r="O7071">
        <v>0</v>
      </c>
      <c r="P7071">
        <v>0</v>
      </c>
      <c r="Q7071">
        <v>0</v>
      </c>
      <c r="R7071">
        <v>15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19.024999999999999</v>
      </c>
      <c r="Y7071">
        <v>0</v>
      </c>
      <c r="Z7071">
        <v>0</v>
      </c>
    </row>
    <row r="7072" spans="1:26" x14ac:dyDescent="0.25">
      <c r="A7072">
        <v>2195775</v>
      </c>
      <c r="B7072">
        <v>1</v>
      </c>
      <c r="C7072" t="s">
        <v>77</v>
      </c>
      <c r="D7072" t="s">
        <v>116</v>
      </c>
      <c r="E7072" t="s">
        <v>186</v>
      </c>
      <c r="F7072" t="s">
        <v>20344</v>
      </c>
      <c r="G7072" t="s">
        <v>136</v>
      </c>
      <c r="H7072" t="s">
        <v>47</v>
      </c>
      <c r="I7072" t="s">
        <v>129</v>
      </c>
      <c r="J7072" t="s">
        <v>130</v>
      </c>
      <c r="K7072" t="s">
        <v>131</v>
      </c>
      <c r="L7072" t="s">
        <v>20345</v>
      </c>
      <c r="M7072" t="s">
        <v>20346</v>
      </c>
      <c r="N7072">
        <v>0.92138888799999996</v>
      </c>
      <c r="O7072">
        <v>111</v>
      </c>
      <c r="P7072">
        <v>325</v>
      </c>
      <c r="Q7072">
        <v>0</v>
      </c>
      <c r="R7072">
        <v>0</v>
      </c>
      <c r="S7072">
        <v>0</v>
      </c>
      <c r="T7072">
        <v>0</v>
      </c>
      <c r="U7072">
        <v>102.27416700000001</v>
      </c>
      <c r="V7072">
        <v>299.45138900000001</v>
      </c>
      <c r="W7072">
        <v>0</v>
      </c>
      <c r="X7072">
        <v>0</v>
      </c>
      <c r="Y7072">
        <v>0</v>
      </c>
      <c r="Z7072">
        <v>0</v>
      </c>
    </row>
    <row r="7073" spans="1:26" x14ac:dyDescent="0.25">
      <c r="A7073">
        <v>2195777</v>
      </c>
      <c r="B7073">
        <v>1</v>
      </c>
      <c r="C7073" t="s">
        <v>77</v>
      </c>
      <c r="D7073" t="s">
        <v>120</v>
      </c>
      <c r="E7073" t="s">
        <v>813</v>
      </c>
      <c r="F7073" t="s">
        <v>20347</v>
      </c>
      <c r="G7073" t="s">
        <v>16681</v>
      </c>
      <c r="H7073" t="s">
        <v>47</v>
      </c>
      <c r="I7073" t="s">
        <v>129</v>
      </c>
      <c r="J7073" t="s">
        <v>130</v>
      </c>
      <c r="K7073" t="s">
        <v>131</v>
      </c>
      <c r="L7073" t="s">
        <v>20348</v>
      </c>
      <c r="M7073" t="s">
        <v>20349</v>
      </c>
      <c r="N7073">
        <v>1.3730555550000001</v>
      </c>
      <c r="O7073">
        <v>20</v>
      </c>
      <c r="P7073">
        <v>0</v>
      </c>
      <c r="Q7073">
        <v>281</v>
      </c>
      <c r="R7073">
        <v>7581</v>
      </c>
      <c r="S7073">
        <v>0</v>
      </c>
      <c r="T7073">
        <v>0</v>
      </c>
      <c r="U7073">
        <v>27.461110999999999</v>
      </c>
      <c r="V7073">
        <v>0</v>
      </c>
      <c r="W7073">
        <v>385.82861100000002</v>
      </c>
      <c r="X7073">
        <v>10409.134162</v>
      </c>
      <c r="Y7073">
        <v>0</v>
      </c>
      <c r="Z7073">
        <v>0</v>
      </c>
    </row>
    <row r="7074" spans="1:26" x14ac:dyDescent="0.25">
      <c r="A7074">
        <v>2195778</v>
      </c>
      <c r="B7074">
        <v>1</v>
      </c>
      <c r="C7074" t="s">
        <v>76</v>
      </c>
      <c r="D7074" t="s">
        <v>88</v>
      </c>
      <c r="E7074" t="s">
        <v>126</v>
      </c>
      <c r="F7074" t="s">
        <v>20350</v>
      </c>
      <c r="G7074" t="s">
        <v>128</v>
      </c>
      <c r="H7074" t="s">
        <v>46</v>
      </c>
      <c r="I7074" t="s">
        <v>129</v>
      </c>
      <c r="J7074" t="s">
        <v>130</v>
      </c>
      <c r="K7074" t="s">
        <v>131</v>
      </c>
      <c r="L7074" t="s">
        <v>20351</v>
      </c>
      <c r="M7074" t="s">
        <v>20352</v>
      </c>
      <c r="N7074">
        <v>1.541111111</v>
      </c>
      <c r="O7074">
        <v>0</v>
      </c>
      <c r="P7074">
        <v>26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40.068888999999999</v>
      </c>
      <c r="W7074">
        <v>0</v>
      </c>
      <c r="X7074">
        <v>0</v>
      </c>
      <c r="Y7074">
        <v>0</v>
      </c>
      <c r="Z7074">
        <v>0</v>
      </c>
    </row>
    <row r="7075" spans="1:26" x14ac:dyDescent="0.25">
      <c r="A7075">
        <v>2195779</v>
      </c>
      <c r="B7075">
        <v>1</v>
      </c>
      <c r="C7075" t="s">
        <v>76</v>
      </c>
      <c r="D7075" t="s">
        <v>95</v>
      </c>
      <c r="E7075" t="s">
        <v>126</v>
      </c>
      <c r="F7075" t="s">
        <v>19924</v>
      </c>
      <c r="G7075" t="s">
        <v>269</v>
      </c>
      <c r="H7075" t="s">
        <v>46</v>
      </c>
      <c r="I7075" t="s">
        <v>129</v>
      </c>
      <c r="J7075" t="s">
        <v>130</v>
      </c>
      <c r="K7075" t="s">
        <v>131</v>
      </c>
      <c r="L7075" t="s">
        <v>20353</v>
      </c>
      <c r="M7075" t="s">
        <v>20354</v>
      </c>
      <c r="N7075">
        <v>9.2397222219999993</v>
      </c>
      <c r="O7075">
        <v>0</v>
      </c>
      <c r="P7075">
        <v>94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868.53388900000004</v>
      </c>
      <c r="W7075">
        <v>0</v>
      </c>
      <c r="X7075">
        <v>0</v>
      </c>
      <c r="Y7075">
        <v>0</v>
      </c>
      <c r="Z7075">
        <v>0</v>
      </c>
    </row>
    <row r="7076" spans="1:26" x14ac:dyDescent="0.25">
      <c r="A7076">
        <v>2195781</v>
      </c>
      <c r="B7076">
        <v>1</v>
      </c>
      <c r="C7076" t="s">
        <v>76</v>
      </c>
      <c r="D7076" t="s">
        <v>92</v>
      </c>
      <c r="E7076" t="s">
        <v>181</v>
      </c>
      <c r="F7076" t="s">
        <v>20355</v>
      </c>
      <c r="G7076" t="s">
        <v>194</v>
      </c>
      <c r="H7076" t="s">
        <v>46</v>
      </c>
      <c r="I7076" t="s">
        <v>129</v>
      </c>
      <c r="J7076" t="s">
        <v>130</v>
      </c>
      <c r="K7076" t="s">
        <v>131</v>
      </c>
      <c r="L7076" t="s">
        <v>20356</v>
      </c>
      <c r="M7076" t="s">
        <v>20357</v>
      </c>
      <c r="N7076">
        <v>3.8772222219999999</v>
      </c>
      <c r="O7076">
        <v>0</v>
      </c>
      <c r="P7076">
        <v>0</v>
      </c>
      <c r="Q7076">
        <v>0</v>
      </c>
      <c r="R7076">
        <v>1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3.8772220000000002</v>
      </c>
      <c r="Y7076">
        <v>0</v>
      </c>
      <c r="Z7076">
        <v>0</v>
      </c>
    </row>
    <row r="7077" spans="1:26" x14ac:dyDescent="0.25">
      <c r="A7077">
        <v>2195780</v>
      </c>
      <c r="B7077">
        <v>1</v>
      </c>
      <c r="C7077" t="s">
        <v>76</v>
      </c>
      <c r="D7077" t="s">
        <v>88</v>
      </c>
      <c r="E7077" t="s">
        <v>143</v>
      </c>
      <c r="F7077" t="s">
        <v>20358</v>
      </c>
      <c r="G7077" t="s">
        <v>136</v>
      </c>
      <c r="H7077" t="s">
        <v>47</v>
      </c>
      <c r="I7077" t="s">
        <v>129</v>
      </c>
      <c r="J7077" t="s">
        <v>130</v>
      </c>
      <c r="K7077" t="s">
        <v>131</v>
      </c>
      <c r="L7077" t="s">
        <v>20359</v>
      </c>
      <c r="M7077" t="s">
        <v>20360</v>
      </c>
      <c r="N7077">
        <v>0.574722222</v>
      </c>
      <c r="O7077">
        <v>20</v>
      </c>
      <c r="P7077">
        <v>1994</v>
      </c>
      <c r="Q7077">
        <v>0</v>
      </c>
      <c r="R7077">
        <v>0</v>
      </c>
      <c r="S7077">
        <v>0</v>
      </c>
      <c r="T7077">
        <v>0</v>
      </c>
      <c r="U7077">
        <v>11.494444</v>
      </c>
      <c r="V7077">
        <v>1145.9961109999999</v>
      </c>
      <c r="W7077">
        <v>0</v>
      </c>
      <c r="X7077">
        <v>0</v>
      </c>
      <c r="Y7077">
        <v>0</v>
      </c>
      <c r="Z7077">
        <v>0</v>
      </c>
    </row>
    <row r="7078" spans="1:26" x14ac:dyDescent="0.25">
      <c r="A7078">
        <v>2195785</v>
      </c>
      <c r="B7078">
        <v>1</v>
      </c>
      <c r="C7078" t="s">
        <v>77</v>
      </c>
      <c r="D7078" t="s">
        <v>119</v>
      </c>
      <c r="E7078" t="s">
        <v>126</v>
      </c>
      <c r="F7078" t="s">
        <v>20361</v>
      </c>
      <c r="G7078" t="s">
        <v>128</v>
      </c>
      <c r="H7078" t="s">
        <v>46</v>
      </c>
      <c r="I7078" t="s">
        <v>129</v>
      </c>
      <c r="J7078" t="s">
        <v>130</v>
      </c>
      <c r="K7078" t="s">
        <v>131</v>
      </c>
      <c r="L7078" t="s">
        <v>20362</v>
      </c>
      <c r="M7078" t="s">
        <v>20363</v>
      </c>
      <c r="N7078">
        <v>1.96</v>
      </c>
      <c r="O7078">
        <v>0</v>
      </c>
      <c r="P7078">
        <v>136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266.56</v>
      </c>
      <c r="W7078">
        <v>0</v>
      </c>
      <c r="X7078">
        <v>0</v>
      </c>
      <c r="Y7078">
        <v>0</v>
      </c>
      <c r="Z7078">
        <v>0</v>
      </c>
    </row>
    <row r="7079" spans="1:26" x14ac:dyDescent="0.25">
      <c r="A7079">
        <v>2195783</v>
      </c>
      <c r="B7079">
        <v>1</v>
      </c>
      <c r="C7079" t="s">
        <v>76</v>
      </c>
      <c r="D7079" t="s">
        <v>79</v>
      </c>
      <c r="E7079" t="s">
        <v>143</v>
      </c>
      <c r="F7079" t="s">
        <v>20364</v>
      </c>
      <c r="G7079" t="s">
        <v>8037</v>
      </c>
      <c r="H7079" t="s">
        <v>47</v>
      </c>
      <c r="I7079" t="s">
        <v>129</v>
      </c>
      <c r="J7079" t="s">
        <v>130</v>
      </c>
      <c r="K7079" t="s">
        <v>131</v>
      </c>
      <c r="L7079" t="s">
        <v>20365</v>
      </c>
      <c r="M7079" t="s">
        <v>20366</v>
      </c>
      <c r="N7079">
        <v>2.4202777769999999</v>
      </c>
      <c r="O7079">
        <v>55</v>
      </c>
      <c r="P7079">
        <v>153</v>
      </c>
      <c r="Q7079">
        <v>0</v>
      </c>
      <c r="R7079">
        <v>0</v>
      </c>
      <c r="S7079">
        <v>0</v>
      </c>
      <c r="T7079">
        <v>0</v>
      </c>
      <c r="U7079">
        <v>133.11527799999999</v>
      </c>
      <c r="V7079">
        <v>370.30250000000001</v>
      </c>
      <c r="W7079">
        <v>0</v>
      </c>
      <c r="X7079">
        <v>0</v>
      </c>
      <c r="Y7079">
        <v>0</v>
      </c>
      <c r="Z7079">
        <v>0</v>
      </c>
    </row>
    <row r="7080" spans="1:26" x14ac:dyDescent="0.25">
      <c r="A7080">
        <v>2195786</v>
      </c>
      <c r="B7080">
        <v>1</v>
      </c>
      <c r="C7080" t="s">
        <v>77</v>
      </c>
      <c r="D7080" t="s">
        <v>123</v>
      </c>
      <c r="E7080" t="s">
        <v>181</v>
      </c>
      <c r="F7080" t="s">
        <v>20367</v>
      </c>
      <c r="G7080" t="s">
        <v>183</v>
      </c>
      <c r="H7080" t="s">
        <v>46</v>
      </c>
      <c r="I7080" t="s">
        <v>129</v>
      </c>
      <c r="J7080" t="s">
        <v>130</v>
      </c>
      <c r="K7080" t="s">
        <v>131</v>
      </c>
      <c r="L7080" t="s">
        <v>20368</v>
      </c>
      <c r="M7080" t="s">
        <v>20369</v>
      </c>
      <c r="N7080">
        <v>4.2005555550000002</v>
      </c>
      <c r="O7080">
        <v>0</v>
      </c>
      <c r="P7080">
        <v>1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4.2005559999999997</v>
      </c>
      <c r="W7080">
        <v>0</v>
      </c>
      <c r="X7080">
        <v>0</v>
      </c>
      <c r="Y7080">
        <v>0</v>
      </c>
      <c r="Z7080">
        <v>0</v>
      </c>
    </row>
    <row r="7081" spans="1:26" x14ac:dyDescent="0.25">
      <c r="A7081">
        <v>2195789</v>
      </c>
      <c r="B7081">
        <v>1</v>
      </c>
      <c r="C7081" t="s">
        <v>76</v>
      </c>
      <c r="D7081" t="s">
        <v>88</v>
      </c>
      <c r="E7081" t="s">
        <v>143</v>
      </c>
      <c r="F7081" t="s">
        <v>20358</v>
      </c>
      <c r="G7081" t="s">
        <v>136</v>
      </c>
      <c r="H7081" t="s">
        <v>47</v>
      </c>
      <c r="I7081" t="s">
        <v>129</v>
      </c>
      <c r="J7081" t="s">
        <v>130</v>
      </c>
      <c r="K7081" t="s">
        <v>131</v>
      </c>
      <c r="L7081" t="s">
        <v>20370</v>
      </c>
      <c r="M7081" t="s">
        <v>20371</v>
      </c>
      <c r="N7081">
        <v>1.2108333330000001</v>
      </c>
      <c r="O7081">
        <v>20</v>
      </c>
      <c r="P7081">
        <v>2017</v>
      </c>
      <c r="Q7081">
        <v>0</v>
      </c>
      <c r="R7081">
        <v>0</v>
      </c>
      <c r="S7081">
        <v>0</v>
      </c>
      <c r="T7081">
        <v>0</v>
      </c>
      <c r="U7081">
        <v>24.216667000000001</v>
      </c>
      <c r="V7081">
        <v>2442.2508330000001</v>
      </c>
      <c r="W7081">
        <v>0</v>
      </c>
      <c r="X7081">
        <v>0</v>
      </c>
      <c r="Y7081">
        <v>0</v>
      </c>
      <c r="Z7081">
        <v>0</v>
      </c>
    </row>
    <row r="7082" spans="1:26" x14ac:dyDescent="0.25">
      <c r="A7082">
        <v>2195791</v>
      </c>
      <c r="B7082">
        <v>1</v>
      </c>
      <c r="C7082" t="s">
        <v>76</v>
      </c>
      <c r="D7082" t="s">
        <v>79</v>
      </c>
      <c r="E7082" t="s">
        <v>181</v>
      </c>
      <c r="F7082" t="s">
        <v>20372</v>
      </c>
      <c r="G7082" t="s">
        <v>287</v>
      </c>
      <c r="H7082" t="s">
        <v>46</v>
      </c>
      <c r="I7082" t="s">
        <v>129</v>
      </c>
      <c r="J7082" t="s">
        <v>130</v>
      </c>
      <c r="K7082" t="s">
        <v>131</v>
      </c>
      <c r="L7082" t="s">
        <v>20373</v>
      </c>
      <c r="M7082" t="s">
        <v>20374</v>
      </c>
      <c r="N7082">
        <v>2.7549999999999999</v>
      </c>
      <c r="O7082">
        <v>0</v>
      </c>
      <c r="P7082">
        <v>28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77.14</v>
      </c>
      <c r="W7082">
        <v>0</v>
      </c>
      <c r="X7082">
        <v>0</v>
      </c>
      <c r="Y7082">
        <v>0</v>
      </c>
      <c r="Z7082">
        <v>0</v>
      </c>
    </row>
    <row r="7083" spans="1:26" x14ac:dyDescent="0.25">
      <c r="A7083">
        <v>2195790</v>
      </c>
      <c r="B7083">
        <v>1</v>
      </c>
      <c r="C7083" t="s">
        <v>76</v>
      </c>
      <c r="D7083" t="s">
        <v>95</v>
      </c>
      <c r="E7083" t="s">
        <v>126</v>
      </c>
      <c r="F7083" t="s">
        <v>19660</v>
      </c>
      <c r="G7083" t="s">
        <v>128</v>
      </c>
      <c r="H7083" t="s">
        <v>46</v>
      </c>
      <c r="I7083" t="s">
        <v>129</v>
      </c>
      <c r="J7083" t="s">
        <v>130</v>
      </c>
      <c r="K7083" t="s">
        <v>131</v>
      </c>
      <c r="L7083" t="s">
        <v>20375</v>
      </c>
      <c r="M7083" t="s">
        <v>20376</v>
      </c>
      <c r="N7083">
        <v>5.523055555</v>
      </c>
      <c r="O7083">
        <v>0</v>
      </c>
      <c r="P7083">
        <v>0</v>
      </c>
      <c r="Q7083">
        <v>0</v>
      </c>
      <c r="R7083">
        <v>62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342.42944399999999</v>
      </c>
      <c r="Y7083">
        <v>0</v>
      </c>
      <c r="Z7083">
        <v>0</v>
      </c>
    </row>
    <row r="7084" spans="1:26" x14ac:dyDescent="0.25">
      <c r="A7084">
        <v>2195792</v>
      </c>
      <c r="B7084">
        <v>1</v>
      </c>
      <c r="C7084" t="s">
        <v>76</v>
      </c>
      <c r="D7084" t="s">
        <v>95</v>
      </c>
      <c r="E7084" t="s">
        <v>186</v>
      </c>
      <c r="F7084" t="s">
        <v>20377</v>
      </c>
      <c r="G7084" t="s">
        <v>136</v>
      </c>
      <c r="H7084" t="s">
        <v>47</v>
      </c>
      <c r="I7084" t="s">
        <v>129</v>
      </c>
      <c r="J7084" t="s">
        <v>130</v>
      </c>
      <c r="K7084" t="s">
        <v>131</v>
      </c>
      <c r="L7084" t="s">
        <v>20378</v>
      </c>
      <c r="M7084" t="s">
        <v>20379</v>
      </c>
      <c r="N7084">
        <v>1.5122222219999999</v>
      </c>
      <c r="O7084">
        <v>4</v>
      </c>
      <c r="P7084">
        <v>1096</v>
      </c>
      <c r="Q7084">
        <v>0</v>
      </c>
      <c r="R7084">
        <v>0</v>
      </c>
      <c r="S7084">
        <v>0</v>
      </c>
      <c r="T7084">
        <v>0</v>
      </c>
      <c r="U7084">
        <v>6.048889</v>
      </c>
      <c r="V7084">
        <v>1657.3955550000001</v>
      </c>
      <c r="W7084">
        <v>0</v>
      </c>
      <c r="X7084">
        <v>0</v>
      </c>
      <c r="Y7084">
        <v>0</v>
      </c>
      <c r="Z7084">
        <v>0</v>
      </c>
    </row>
    <row r="7085" spans="1:26" x14ac:dyDescent="0.25">
      <c r="A7085">
        <v>2195798</v>
      </c>
      <c r="B7085">
        <v>1</v>
      </c>
      <c r="C7085" t="s">
        <v>77</v>
      </c>
      <c r="D7085" t="s">
        <v>124</v>
      </c>
      <c r="E7085" t="s">
        <v>126</v>
      </c>
      <c r="F7085" t="s">
        <v>15735</v>
      </c>
      <c r="G7085" t="s">
        <v>128</v>
      </c>
      <c r="H7085" t="s">
        <v>46</v>
      </c>
      <c r="I7085" t="s">
        <v>129</v>
      </c>
      <c r="J7085" t="s">
        <v>130</v>
      </c>
      <c r="K7085" t="s">
        <v>131</v>
      </c>
      <c r="L7085" t="s">
        <v>20380</v>
      </c>
      <c r="M7085" t="s">
        <v>20381</v>
      </c>
      <c r="N7085">
        <v>5.6019444439999999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80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448.15555599999999</v>
      </c>
    </row>
    <row r="7086" spans="1:26" x14ac:dyDescent="0.25">
      <c r="A7086">
        <v>2195795</v>
      </c>
      <c r="B7086">
        <v>1</v>
      </c>
      <c r="C7086" t="s">
        <v>76</v>
      </c>
      <c r="D7086" t="s">
        <v>95</v>
      </c>
      <c r="E7086" t="s">
        <v>126</v>
      </c>
      <c r="F7086" t="s">
        <v>8323</v>
      </c>
      <c r="G7086" t="s">
        <v>128</v>
      </c>
      <c r="H7086" t="s">
        <v>46</v>
      </c>
      <c r="I7086" t="s">
        <v>129</v>
      </c>
      <c r="J7086" t="s">
        <v>130</v>
      </c>
      <c r="K7086" t="s">
        <v>131</v>
      </c>
      <c r="L7086" t="s">
        <v>20382</v>
      </c>
      <c r="M7086" t="s">
        <v>20383</v>
      </c>
      <c r="N7086">
        <v>5.1511111109999996</v>
      </c>
      <c r="O7086">
        <v>0</v>
      </c>
      <c r="P7086">
        <v>45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231.8</v>
      </c>
      <c r="W7086">
        <v>0</v>
      </c>
      <c r="X7086">
        <v>0</v>
      </c>
      <c r="Y7086">
        <v>0</v>
      </c>
      <c r="Z7086">
        <v>0</v>
      </c>
    </row>
    <row r="7087" spans="1:26" x14ac:dyDescent="0.25">
      <c r="A7087">
        <v>2195793</v>
      </c>
      <c r="B7087">
        <v>1</v>
      </c>
      <c r="C7087" t="s">
        <v>76</v>
      </c>
      <c r="D7087" t="s">
        <v>101</v>
      </c>
      <c r="E7087" t="s">
        <v>126</v>
      </c>
      <c r="F7087" t="s">
        <v>20384</v>
      </c>
      <c r="G7087" t="s">
        <v>140</v>
      </c>
      <c r="H7087" t="s">
        <v>46</v>
      </c>
      <c r="I7087" t="s">
        <v>129</v>
      </c>
      <c r="J7087" t="s">
        <v>130</v>
      </c>
      <c r="K7087" t="s">
        <v>131</v>
      </c>
      <c r="L7087" t="s">
        <v>20385</v>
      </c>
      <c r="M7087" t="s">
        <v>20386</v>
      </c>
      <c r="N7087">
        <v>1.6927777770000001</v>
      </c>
      <c r="O7087">
        <v>0</v>
      </c>
      <c r="P7087">
        <v>11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18.620556000000001</v>
      </c>
      <c r="W7087">
        <v>0</v>
      </c>
      <c r="X7087">
        <v>0</v>
      </c>
      <c r="Y7087">
        <v>0</v>
      </c>
      <c r="Z7087">
        <v>0</v>
      </c>
    </row>
    <row r="7088" spans="1:26" x14ac:dyDescent="0.25">
      <c r="A7088">
        <v>2195794</v>
      </c>
      <c r="B7088">
        <v>1</v>
      </c>
      <c r="C7088" t="s">
        <v>76</v>
      </c>
      <c r="D7088" t="s">
        <v>93</v>
      </c>
      <c r="E7088" t="s">
        <v>181</v>
      </c>
      <c r="F7088" t="s">
        <v>20387</v>
      </c>
      <c r="G7088" t="s">
        <v>194</v>
      </c>
      <c r="H7088" t="s">
        <v>46</v>
      </c>
      <c r="I7088" t="s">
        <v>129</v>
      </c>
      <c r="J7088" t="s">
        <v>130</v>
      </c>
      <c r="K7088" t="s">
        <v>131</v>
      </c>
      <c r="L7088" t="s">
        <v>20388</v>
      </c>
      <c r="M7088" t="s">
        <v>20389</v>
      </c>
      <c r="N7088">
        <v>2.3730555550000001</v>
      </c>
      <c r="O7088">
        <v>0</v>
      </c>
      <c r="P7088">
        <v>1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2.3730560000000001</v>
      </c>
      <c r="W7088">
        <v>0</v>
      </c>
      <c r="X7088">
        <v>0</v>
      </c>
      <c r="Y7088">
        <v>0</v>
      </c>
      <c r="Z7088">
        <v>0</v>
      </c>
    </row>
    <row r="7089" spans="1:26" x14ac:dyDescent="0.25">
      <c r="A7089">
        <v>2195797</v>
      </c>
      <c r="B7089">
        <v>1</v>
      </c>
      <c r="C7089" t="s">
        <v>76</v>
      </c>
      <c r="D7089" t="s">
        <v>86</v>
      </c>
      <c r="E7089" t="s">
        <v>718</v>
      </c>
      <c r="F7089" t="s">
        <v>20390</v>
      </c>
      <c r="G7089" t="s">
        <v>128</v>
      </c>
      <c r="H7089" t="s">
        <v>46</v>
      </c>
      <c r="I7089" t="s">
        <v>129</v>
      </c>
      <c r="J7089" t="s">
        <v>130</v>
      </c>
      <c r="K7089" t="s">
        <v>131</v>
      </c>
      <c r="L7089" t="s">
        <v>20391</v>
      </c>
      <c r="M7089" t="s">
        <v>20392</v>
      </c>
      <c r="N7089">
        <v>3.343611111</v>
      </c>
      <c r="O7089">
        <v>0</v>
      </c>
      <c r="P7089">
        <v>168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561.72666700000002</v>
      </c>
      <c r="W7089">
        <v>0</v>
      </c>
      <c r="X7089">
        <v>0</v>
      </c>
      <c r="Y7089">
        <v>0</v>
      </c>
      <c r="Z7089">
        <v>0</v>
      </c>
    </row>
    <row r="7090" spans="1:26" x14ac:dyDescent="0.25">
      <c r="A7090">
        <v>2195800</v>
      </c>
      <c r="B7090">
        <v>1</v>
      </c>
      <c r="C7090" t="s">
        <v>76</v>
      </c>
      <c r="D7090" t="s">
        <v>79</v>
      </c>
      <c r="E7090" t="s">
        <v>126</v>
      </c>
      <c r="F7090" t="s">
        <v>20166</v>
      </c>
      <c r="G7090" t="s">
        <v>128</v>
      </c>
      <c r="H7090" t="s">
        <v>46</v>
      </c>
      <c r="I7090" t="s">
        <v>129</v>
      </c>
      <c r="J7090" t="s">
        <v>130</v>
      </c>
      <c r="K7090" t="s">
        <v>131</v>
      </c>
      <c r="L7090" t="s">
        <v>20393</v>
      </c>
      <c r="M7090" t="s">
        <v>20394</v>
      </c>
      <c r="N7090">
        <v>1.3033333330000001</v>
      </c>
      <c r="O7090">
        <v>0</v>
      </c>
      <c r="P7090">
        <v>158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205.92666700000001</v>
      </c>
      <c r="W7090">
        <v>0</v>
      </c>
      <c r="X7090">
        <v>0</v>
      </c>
      <c r="Y7090">
        <v>0</v>
      </c>
      <c r="Z7090">
        <v>0</v>
      </c>
    </row>
    <row r="7091" spans="1:26" x14ac:dyDescent="0.25">
      <c r="A7091">
        <v>2195804</v>
      </c>
      <c r="B7091">
        <v>1</v>
      </c>
      <c r="C7091" t="s">
        <v>76</v>
      </c>
      <c r="D7091" t="s">
        <v>80</v>
      </c>
      <c r="E7091" t="s">
        <v>126</v>
      </c>
      <c r="F7091" t="s">
        <v>20395</v>
      </c>
      <c r="G7091" t="s">
        <v>128</v>
      </c>
      <c r="H7091" t="s">
        <v>46</v>
      </c>
      <c r="I7091" t="s">
        <v>129</v>
      </c>
      <c r="J7091" t="s">
        <v>130</v>
      </c>
      <c r="K7091" t="s">
        <v>131</v>
      </c>
      <c r="L7091" t="s">
        <v>20396</v>
      </c>
      <c r="M7091" t="s">
        <v>20397</v>
      </c>
      <c r="N7091">
        <v>2.5469444440000002</v>
      </c>
      <c r="O7091">
        <v>0</v>
      </c>
      <c r="P7091">
        <v>25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63.673611000000001</v>
      </c>
      <c r="W7091">
        <v>0</v>
      </c>
      <c r="X7091">
        <v>0</v>
      </c>
      <c r="Y7091">
        <v>0</v>
      </c>
      <c r="Z7091">
        <v>0</v>
      </c>
    </row>
    <row r="7092" spans="1:26" x14ac:dyDescent="0.25">
      <c r="A7092">
        <v>2195801</v>
      </c>
      <c r="B7092">
        <v>1</v>
      </c>
      <c r="C7092" t="s">
        <v>76</v>
      </c>
      <c r="D7092" t="s">
        <v>89</v>
      </c>
      <c r="E7092" t="s">
        <v>181</v>
      </c>
      <c r="F7092" t="s">
        <v>20398</v>
      </c>
      <c r="G7092" t="s">
        <v>194</v>
      </c>
      <c r="H7092" t="s">
        <v>46</v>
      </c>
      <c r="I7092" t="s">
        <v>129</v>
      </c>
      <c r="J7092" t="s">
        <v>130</v>
      </c>
      <c r="K7092" t="s">
        <v>131</v>
      </c>
      <c r="L7092" t="s">
        <v>20399</v>
      </c>
      <c r="M7092" t="s">
        <v>20400</v>
      </c>
      <c r="N7092">
        <v>1.953333333</v>
      </c>
      <c r="O7092">
        <v>0</v>
      </c>
      <c r="P7092">
        <v>1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1.953333</v>
      </c>
      <c r="W7092">
        <v>0</v>
      </c>
      <c r="X7092">
        <v>0</v>
      </c>
      <c r="Y7092">
        <v>0</v>
      </c>
      <c r="Z7092">
        <v>0</v>
      </c>
    </row>
    <row r="7093" spans="1:26" x14ac:dyDescent="0.25">
      <c r="A7093">
        <v>2195802</v>
      </c>
      <c r="B7093">
        <v>1</v>
      </c>
      <c r="C7093" t="s">
        <v>77</v>
      </c>
      <c r="D7093" t="s">
        <v>124</v>
      </c>
      <c r="E7093" t="s">
        <v>186</v>
      </c>
      <c r="F7093" t="s">
        <v>20401</v>
      </c>
      <c r="G7093" t="s">
        <v>136</v>
      </c>
      <c r="H7093" t="s">
        <v>47</v>
      </c>
      <c r="I7093" t="s">
        <v>129</v>
      </c>
      <c r="J7093" t="s">
        <v>130</v>
      </c>
      <c r="K7093" t="s">
        <v>131</v>
      </c>
      <c r="L7093" t="s">
        <v>20402</v>
      </c>
      <c r="M7093" t="s">
        <v>20403</v>
      </c>
      <c r="N7093">
        <v>0.70138888799999999</v>
      </c>
      <c r="O7093">
        <v>4</v>
      </c>
      <c r="P7093">
        <v>312</v>
      </c>
      <c r="Q7093">
        <v>0</v>
      </c>
      <c r="R7093">
        <v>0</v>
      </c>
      <c r="S7093">
        <v>0</v>
      </c>
      <c r="T7093">
        <v>0</v>
      </c>
      <c r="U7093">
        <v>2.8055560000000002</v>
      </c>
      <c r="V7093">
        <v>218.83333300000001</v>
      </c>
      <c r="W7093">
        <v>0</v>
      </c>
      <c r="X7093">
        <v>0</v>
      </c>
      <c r="Y7093">
        <v>0</v>
      </c>
      <c r="Z7093">
        <v>0</v>
      </c>
    </row>
    <row r="7094" spans="1:26" x14ac:dyDescent="0.25">
      <c r="A7094">
        <v>2195807</v>
      </c>
      <c r="B7094">
        <v>1</v>
      </c>
      <c r="C7094" t="s">
        <v>76</v>
      </c>
      <c r="D7094" t="s">
        <v>92</v>
      </c>
      <c r="E7094" t="s">
        <v>181</v>
      </c>
      <c r="F7094" t="s">
        <v>20404</v>
      </c>
      <c r="G7094" t="s">
        <v>194</v>
      </c>
      <c r="H7094" t="s">
        <v>46</v>
      </c>
      <c r="I7094" t="s">
        <v>129</v>
      </c>
      <c r="J7094" t="s">
        <v>130</v>
      </c>
      <c r="K7094" t="s">
        <v>131</v>
      </c>
      <c r="L7094" t="s">
        <v>20405</v>
      </c>
      <c r="M7094" t="s">
        <v>20406</v>
      </c>
      <c r="N7094">
        <v>1.4924999999999999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1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1.4924999999999999</v>
      </c>
    </row>
    <row r="7095" spans="1:26" x14ac:dyDescent="0.25">
      <c r="A7095">
        <v>2195809</v>
      </c>
      <c r="B7095">
        <v>1</v>
      </c>
      <c r="C7095" t="s">
        <v>76</v>
      </c>
      <c r="D7095" t="s">
        <v>88</v>
      </c>
      <c r="E7095" t="s">
        <v>143</v>
      </c>
      <c r="F7095" t="s">
        <v>20407</v>
      </c>
      <c r="G7095" t="s">
        <v>136</v>
      </c>
      <c r="H7095" t="s">
        <v>47</v>
      </c>
      <c r="I7095" t="s">
        <v>129</v>
      </c>
      <c r="J7095" t="s">
        <v>130</v>
      </c>
      <c r="K7095" t="s">
        <v>131</v>
      </c>
      <c r="L7095" t="s">
        <v>20408</v>
      </c>
      <c r="M7095" t="s">
        <v>20409</v>
      </c>
      <c r="N7095">
        <v>0.77500000000000002</v>
      </c>
      <c r="O7095">
        <v>15</v>
      </c>
      <c r="P7095">
        <v>764</v>
      </c>
      <c r="Q7095">
        <v>0</v>
      </c>
      <c r="R7095">
        <v>0</v>
      </c>
      <c r="S7095">
        <v>0</v>
      </c>
      <c r="T7095">
        <v>0</v>
      </c>
      <c r="U7095">
        <v>11.625</v>
      </c>
      <c r="V7095">
        <v>592.1</v>
      </c>
      <c r="W7095">
        <v>0</v>
      </c>
      <c r="X7095">
        <v>0</v>
      </c>
      <c r="Y7095">
        <v>0</v>
      </c>
      <c r="Z7095">
        <v>0</v>
      </c>
    </row>
    <row r="7096" spans="1:26" x14ac:dyDescent="0.25">
      <c r="A7096">
        <v>2195811</v>
      </c>
      <c r="B7096">
        <v>1</v>
      </c>
      <c r="C7096" t="s">
        <v>77</v>
      </c>
      <c r="D7096" t="s">
        <v>123</v>
      </c>
      <c r="E7096" t="s">
        <v>143</v>
      </c>
      <c r="F7096" t="s">
        <v>20410</v>
      </c>
      <c r="G7096" t="s">
        <v>3348</v>
      </c>
      <c r="H7096" t="s">
        <v>47</v>
      </c>
      <c r="I7096" t="s">
        <v>129</v>
      </c>
      <c r="J7096" t="s">
        <v>130</v>
      </c>
      <c r="K7096" t="s">
        <v>131</v>
      </c>
      <c r="L7096" t="s">
        <v>20411</v>
      </c>
      <c r="M7096" t="s">
        <v>20412</v>
      </c>
      <c r="N7096">
        <v>7.1133333329999999</v>
      </c>
      <c r="O7096">
        <v>2</v>
      </c>
      <c r="P7096">
        <v>1</v>
      </c>
      <c r="Q7096">
        <v>0</v>
      </c>
      <c r="R7096">
        <v>0</v>
      </c>
      <c r="S7096">
        <v>0</v>
      </c>
      <c r="T7096">
        <v>0</v>
      </c>
      <c r="U7096">
        <v>14.226667000000001</v>
      </c>
      <c r="V7096">
        <v>7.1133329999999999</v>
      </c>
      <c r="W7096">
        <v>0</v>
      </c>
      <c r="X7096">
        <v>0</v>
      </c>
      <c r="Y7096">
        <v>0</v>
      </c>
      <c r="Z7096">
        <v>0</v>
      </c>
    </row>
    <row r="7097" spans="1:26" x14ac:dyDescent="0.25">
      <c r="A7097">
        <v>2195833</v>
      </c>
      <c r="B7097">
        <v>1</v>
      </c>
      <c r="C7097" t="s">
        <v>76</v>
      </c>
      <c r="D7097" t="s">
        <v>78</v>
      </c>
      <c r="E7097" t="s">
        <v>181</v>
      </c>
      <c r="F7097" t="s">
        <v>20413</v>
      </c>
      <c r="G7097" t="s">
        <v>287</v>
      </c>
      <c r="H7097" t="s">
        <v>46</v>
      </c>
      <c r="I7097" t="s">
        <v>129</v>
      </c>
      <c r="J7097" t="s">
        <v>130</v>
      </c>
      <c r="K7097" t="s">
        <v>131</v>
      </c>
      <c r="L7097" t="s">
        <v>20414</v>
      </c>
      <c r="M7097" t="s">
        <v>20415</v>
      </c>
      <c r="N7097">
        <v>1.255833333</v>
      </c>
      <c r="O7097">
        <v>0</v>
      </c>
      <c r="P7097">
        <v>1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1.255833</v>
      </c>
      <c r="W7097">
        <v>0</v>
      </c>
      <c r="X7097">
        <v>0</v>
      </c>
      <c r="Y7097">
        <v>0</v>
      </c>
      <c r="Z7097">
        <v>0</v>
      </c>
    </row>
    <row r="7098" spans="1:26" x14ac:dyDescent="0.25">
      <c r="A7098">
        <v>2195820</v>
      </c>
      <c r="B7098">
        <v>1</v>
      </c>
      <c r="C7098" t="s">
        <v>77</v>
      </c>
      <c r="D7098" t="s">
        <v>119</v>
      </c>
      <c r="E7098" t="s">
        <v>126</v>
      </c>
      <c r="F7098" t="s">
        <v>20416</v>
      </c>
      <c r="G7098" t="s">
        <v>671</v>
      </c>
      <c r="H7098" t="s">
        <v>46</v>
      </c>
      <c r="I7098" t="s">
        <v>129</v>
      </c>
      <c r="J7098" t="s">
        <v>130</v>
      </c>
      <c r="K7098" t="s">
        <v>131</v>
      </c>
      <c r="L7098" t="s">
        <v>20417</v>
      </c>
      <c r="M7098" t="s">
        <v>20418</v>
      </c>
      <c r="N7098">
        <v>1.8233333329999999</v>
      </c>
      <c r="O7098">
        <v>0</v>
      </c>
      <c r="P7098">
        <v>177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322.73</v>
      </c>
      <c r="W7098">
        <v>0</v>
      </c>
      <c r="X7098">
        <v>0</v>
      </c>
      <c r="Y7098">
        <v>0</v>
      </c>
      <c r="Z7098">
        <v>0</v>
      </c>
    </row>
    <row r="7099" spans="1:26" x14ac:dyDescent="0.25">
      <c r="A7099">
        <v>2195841</v>
      </c>
      <c r="B7099">
        <v>1</v>
      </c>
      <c r="C7099" t="s">
        <v>76</v>
      </c>
      <c r="D7099" t="s">
        <v>86</v>
      </c>
      <c r="E7099" t="s">
        <v>181</v>
      </c>
      <c r="F7099" t="s">
        <v>20419</v>
      </c>
      <c r="G7099" t="s">
        <v>194</v>
      </c>
      <c r="H7099" t="s">
        <v>46</v>
      </c>
      <c r="I7099" t="s">
        <v>129</v>
      </c>
      <c r="J7099" t="s">
        <v>130</v>
      </c>
      <c r="K7099" t="s">
        <v>131</v>
      </c>
      <c r="L7099" t="s">
        <v>20420</v>
      </c>
      <c r="M7099" t="s">
        <v>20421</v>
      </c>
      <c r="N7099">
        <v>4.0055555549999999</v>
      </c>
      <c r="O7099">
        <v>0</v>
      </c>
      <c r="P7099">
        <v>2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8.0111109999999996</v>
      </c>
      <c r="W7099">
        <v>0</v>
      </c>
      <c r="X7099">
        <v>0</v>
      </c>
      <c r="Y7099">
        <v>0</v>
      </c>
      <c r="Z7099">
        <v>0</v>
      </c>
    </row>
    <row r="7100" spans="1:26" x14ac:dyDescent="0.25">
      <c r="A7100">
        <v>2195827</v>
      </c>
      <c r="B7100">
        <v>1</v>
      </c>
      <c r="C7100" t="s">
        <v>77</v>
      </c>
      <c r="D7100" t="s">
        <v>109</v>
      </c>
      <c r="E7100" t="s">
        <v>134</v>
      </c>
      <c r="F7100" t="s">
        <v>20422</v>
      </c>
      <c r="G7100" t="s">
        <v>136</v>
      </c>
      <c r="H7100" t="s">
        <v>47</v>
      </c>
      <c r="I7100" t="s">
        <v>283</v>
      </c>
      <c r="J7100" t="s">
        <v>130</v>
      </c>
      <c r="K7100" t="s">
        <v>131</v>
      </c>
      <c r="L7100" t="s">
        <v>20423</v>
      </c>
      <c r="M7100" t="s">
        <v>20424</v>
      </c>
      <c r="N7100">
        <v>2.5000000000000001E-2</v>
      </c>
      <c r="O7100">
        <v>16</v>
      </c>
      <c r="P7100">
        <v>70</v>
      </c>
      <c r="Q7100">
        <v>0</v>
      </c>
      <c r="R7100">
        <v>2</v>
      </c>
      <c r="S7100">
        <v>12</v>
      </c>
      <c r="T7100">
        <v>635</v>
      </c>
      <c r="U7100">
        <v>0.4</v>
      </c>
      <c r="V7100">
        <v>1.75</v>
      </c>
      <c r="W7100">
        <v>0</v>
      </c>
      <c r="X7100">
        <v>0.05</v>
      </c>
      <c r="Y7100">
        <v>0.3</v>
      </c>
      <c r="Z7100">
        <v>15.875</v>
      </c>
    </row>
    <row r="7101" spans="1:26" x14ac:dyDescent="0.25">
      <c r="A7101">
        <v>2195832</v>
      </c>
      <c r="B7101">
        <v>1</v>
      </c>
      <c r="C7101" t="s">
        <v>77</v>
      </c>
      <c r="D7101" t="s">
        <v>109</v>
      </c>
      <c r="E7101" t="s">
        <v>186</v>
      </c>
      <c r="F7101" t="s">
        <v>20425</v>
      </c>
      <c r="G7101" t="s">
        <v>136</v>
      </c>
      <c r="H7101" t="s">
        <v>47</v>
      </c>
      <c r="I7101" t="s">
        <v>129</v>
      </c>
      <c r="J7101" t="s">
        <v>130</v>
      </c>
      <c r="K7101" t="s">
        <v>131</v>
      </c>
      <c r="L7101" t="s">
        <v>20426</v>
      </c>
      <c r="M7101" t="s">
        <v>20427</v>
      </c>
      <c r="N7101">
        <v>0.74777777700000003</v>
      </c>
      <c r="O7101">
        <v>64</v>
      </c>
      <c r="P7101">
        <v>691</v>
      </c>
      <c r="Q7101">
        <v>0</v>
      </c>
      <c r="R7101">
        <v>0</v>
      </c>
      <c r="S7101">
        <v>0</v>
      </c>
      <c r="T7101">
        <v>0</v>
      </c>
      <c r="U7101">
        <v>47.857778000000003</v>
      </c>
      <c r="V7101">
        <v>516.71444399999996</v>
      </c>
      <c r="W7101">
        <v>0</v>
      </c>
      <c r="X7101">
        <v>0</v>
      </c>
      <c r="Y7101">
        <v>0</v>
      </c>
      <c r="Z7101">
        <v>0</v>
      </c>
    </row>
    <row r="7102" spans="1:26" x14ac:dyDescent="0.25">
      <c r="A7102">
        <v>2195834</v>
      </c>
      <c r="B7102">
        <v>1</v>
      </c>
      <c r="C7102" t="s">
        <v>77</v>
      </c>
      <c r="D7102" t="s">
        <v>113</v>
      </c>
      <c r="E7102" t="s">
        <v>181</v>
      </c>
      <c r="F7102" t="s">
        <v>20428</v>
      </c>
      <c r="G7102" t="s">
        <v>194</v>
      </c>
      <c r="H7102" t="s">
        <v>46</v>
      </c>
      <c r="I7102" t="s">
        <v>129</v>
      </c>
      <c r="J7102" t="s">
        <v>130</v>
      </c>
      <c r="K7102" t="s">
        <v>131</v>
      </c>
      <c r="L7102" t="s">
        <v>20429</v>
      </c>
      <c r="M7102" t="s">
        <v>20430</v>
      </c>
      <c r="N7102">
        <v>1.4455555550000001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2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2.891111</v>
      </c>
    </row>
    <row r="7103" spans="1:26" x14ac:dyDescent="0.25">
      <c r="A7103">
        <v>2195831</v>
      </c>
      <c r="B7103">
        <v>1</v>
      </c>
      <c r="C7103" t="s">
        <v>77</v>
      </c>
      <c r="D7103" t="s">
        <v>123</v>
      </c>
      <c r="E7103" t="s">
        <v>134</v>
      </c>
      <c r="F7103" t="s">
        <v>20431</v>
      </c>
      <c r="G7103" t="s">
        <v>418</v>
      </c>
      <c r="H7103" t="s">
        <v>47</v>
      </c>
      <c r="I7103" t="s">
        <v>129</v>
      </c>
      <c r="J7103" t="s">
        <v>130</v>
      </c>
      <c r="K7103" t="s">
        <v>251</v>
      </c>
      <c r="L7103" t="s">
        <v>20432</v>
      </c>
      <c r="M7103" t="s">
        <v>20433</v>
      </c>
      <c r="N7103">
        <v>8.500447222</v>
      </c>
      <c r="O7103">
        <v>23</v>
      </c>
      <c r="P7103">
        <v>105</v>
      </c>
      <c r="Q7103">
        <v>0</v>
      </c>
      <c r="R7103">
        <v>0</v>
      </c>
      <c r="S7103">
        <v>0</v>
      </c>
      <c r="T7103">
        <v>0</v>
      </c>
      <c r="U7103">
        <v>195.51028600000001</v>
      </c>
      <c r="V7103">
        <v>892.54695800000002</v>
      </c>
      <c r="W7103">
        <v>0</v>
      </c>
      <c r="X7103">
        <v>0</v>
      </c>
      <c r="Y7103">
        <v>0</v>
      </c>
      <c r="Z7103">
        <v>0</v>
      </c>
    </row>
    <row r="7104" spans="1:26" x14ac:dyDescent="0.25">
      <c r="A7104">
        <v>2195846</v>
      </c>
      <c r="B7104">
        <v>1</v>
      </c>
      <c r="C7104" t="s">
        <v>76</v>
      </c>
      <c r="D7104" t="s">
        <v>92</v>
      </c>
      <c r="E7104" t="s">
        <v>126</v>
      </c>
      <c r="F7104" t="s">
        <v>6862</v>
      </c>
      <c r="G7104" t="s">
        <v>128</v>
      </c>
      <c r="H7104" t="s">
        <v>46</v>
      </c>
      <c r="I7104" t="s">
        <v>129</v>
      </c>
      <c r="J7104" t="s">
        <v>130</v>
      </c>
      <c r="K7104" t="s">
        <v>131</v>
      </c>
      <c r="L7104" t="s">
        <v>20434</v>
      </c>
      <c r="M7104" t="s">
        <v>20435</v>
      </c>
      <c r="N7104">
        <v>1.967777777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113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222.358889</v>
      </c>
    </row>
    <row r="7105" spans="1:26" x14ac:dyDescent="0.25">
      <c r="A7105">
        <v>2195844</v>
      </c>
      <c r="B7105">
        <v>1</v>
      </c>
      <c r="C7105" t="s">
        <v>76</v>
      </c>
      <c r="D7105" t="s">
        <v>92</v>
      </c>
      <c r="E7105" t="s">
        <v>126</v>
      </c>
      <c r="F7105" t="s">
        <v>20436</v>
      </c>
      <c r="G7105" t="s">
        <v>5461</v>
      </c>
      <c r="H7105" t="s">
        <v>46</v>
      </c>
      <c r="I7105" t="s">
        <v>129</v>
      </c>
      <c r="J7105" t="s">
        <v>130</v>
      </c>
      <c r="K7105" t="s">
        <v>131</v>
      </c>
      <c r="L7105" t="s">
        <v>20437</v>
      </c>
      <c r="M7105" t="s">
        <v>20438</v>
      </c>
      <c r="N7105">
        <v>8.8541666659999994</v>
      </c>
      <c r="O7105">
        <v>0</v>
      </c>
      <c r="P7105">
        <v>0</v>
      </c>
      <c r="Q7105">
        <v>0</v>
      </c>
      <c r="R7105">
        <v>7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61.979166999999997</v>
      </c>
      <c r="Y7105">
        <v>0</v>
      </c>
      <c r="Z7105">
        <v>0</v>
      </c>
    </row>
    <row r="7106" spans="1:26" x14ac:dyDescent="0.25">
      <c r="A7106">
        <v>2195838</v>
      </c>
      <c r="B7106">
        <v>1</v>
      </c>
      <c r="C7106" t="s">
        <v>76</v>
      </c>
      <c r="D7106" t="s">
        <v>102</v>
      </c>
      <c r="E7106" t="s">
        <v>186</v>
      </c>
      <c r="F7106" t="s">
        <v>20439</v>
      </c>
      <c r="G7106" t="s">
        <v>418</v>
      </c>
      <c r="H7106" t="s">
        <v>47</v>
      </c>
      <c r="I7106" t="s">
        <v>129</v>
      </c>
      <c r="J7106" t="s">
        <v>130</v>
      </c>
      <c r="K7106" t="s">
        <v>251</v>
      </c>
      <c r="L7106" t="s">
        <v>20440</v>
      </c>
      <c r="M7106" t="s">
        <v>20441</v>
      </c>
      <c r="N7106">
        <v>3.7308333330000001</v>
      </c>
      <c r="O7106">
        <v>52</v>
      </c>
      <c r="P7106">
        <v>917</v>
      </c>
      <c r="Q7106">
        <v>0</v>
      </c>
      <c r="R7106">
        <v>0</v>
      </c>
      <c r="S7106">
        <v>1</v>
      </c>
      <c r="T7106">
        <v>0</v>
      </c>
      <c r="U7106">
        <v>194.003333</v>
      </c>
      <c r="V7106">
        <v>3421.1741659999998</v>
      </c>
      <c r="W7106">
        <v>0</v>
      </c>
      <c r="X7106">
        <v>0</v>
      </c>
      <c r="Y7106">
        <v>3.7308330000000001</v>
      </c>
      <c r="Z7106">
        <v>0</v>
      </c>
    </row>
    <row r="7107" spans="1:26" x14ac:dyDescent="0.25">
      <c r="A7107">
        <v>2195859</v>
      </c>
      <c r="B7107">
        <v>1</v>
      </c>
      <c r="C7107" t="s">
        <v>76</v>
      </c>
      <c r="D7107" t="s">
        <v>96</v>
      </c>
      <c r="E7107" t="s">
        <v>186</v>
      </c>
      <c r="F7107" t="s">
        <v>20442</v>
      </c>
      <c r="G7107" t="s">
        <v>418</v>
      </c>
      <c r="H7107" t="s">
        <v>47</v>
      </c>
      <c r="I7107" t="s">
        <v>129</v>
      </c>
      <c r="J7107" t="s">
        <v>130</v>
      </c>
      <c r="K7107" t="s">
        <v>251</v>
      </c>
      <c r="L7107" t="s">
        <v>20443</v>
      </c>
      <c r="M7107" t="s">
        <v>20444</v>
      </c>
      <c r="N7107">
        <v>3.3250000000000002</v>
      </c>
      <c r="O7107">
        <v>35</v>
      </c>
      <c r="P7107">
        <v>543</v>
      </c>
      <c r="Q7107">
        <v>0</v>
      </c>
      <c r="R7107">
        <v>0</v>
      </c>
      <c r="S7107">
        <v>0</v>
      </c>
      <c r="T7107">
        <v>0</v>
      </c>
      <c r="U7107">
        <v>116.375</v>
      </c>
      <c r="V7107">
        <v>1805.4749999999999</v>
      </c>
      <c r="W7107">
        <v>0</v>
      </c>
      <c r="X7107">
        <v>0</v>
      </c>
      <c r="Y7107">
        <v>0</v>
      </c>
      <c r="Z7107">
        <v>0</v>
      </c>
    </row>
    <row r="7108" spans="1:26" x14ac:dyDescent="0.25">
      <c r="A7108">
        <v>2195836</v>
      </c>
      <c r="B7108">
        <v>1</v>
      </c>
      <c r="C7108" t="s">
        <v>77</v>
      </c>
      <c r="D7108" t="s">
        <v>109</v>
      </c>
      <c r="E7108" t="s">
        <v>186</v>
      </c>
      <c r="F7108" t="s">
        <v>20445</v>
      </c>
      <c r="G7108" t="s">
        <v>418</v>
      </c>
      <c r="H7108" t="s">
        <v>47</v>
      </c>
      <c r="I7108" t="s">
        <v>129</v>
      </c>
      <c r="J7108" t="s">
        <v>130</v>
      </c>
      <c r="K7108" t="s">
        <v>251</v>
      </c>
      <c r="L7108" t="s">
        <v>20446</v>
      </c>
      <c r="M7108" t="s">
        <v>20447</v>
      </c>
      <c r="N7108">
        <v>0.403888888</v>
      </c>
      <c r="O7108">
        <v>0</v>
      </c>
      <c r="P7108">
        <v>1</v>
      </c>
      <c r="Q7108">
        <v>3</v>
      </c>
      <c r="R7108">
        <v>466</v>
      </c>
      <c r="S7108">
        <v>0</v>
      </c>
      <c r="T7108">
        <v>0</v>
      </c>
      <c r="U7108">
        <v>0</v>
      </c>
      <c r="V7108">
        <v>0.403889</v>
      </c>
      <c r="W7108">
        <v>1.211667</v>
      </c>
      <c r="X7108">
        <v>188.212222</v>
      </c>
      <c r="Y7108">
        <v>0</v>
      </c>
      <c r="Z7108">
        <v>0</v>
      </c>
    </row>
    <row r="7109" spans="1:26" x14ac:dyDescent="0.25">
      <c r="A7109">
        <v>2195839</v>
      </c>
      <c r="B7109">
        <v>1</v>
      </c>
      <c r="C7109" t="s">
        <v>76</v>
      </c>
      <c r="D7109" t="s">
        <v>85</v>
      </c>
      <c r="E7109" t="s">
        <v>181</v>
      </c>
      <c r="F7109" t="s">
        <v>20448</v>
      </c>
      <c r="G7109" t="s">
        <v>636</v>
      </c>
      <c r="H7109" t="s">
        <v>46</v>
      </c>
      <c r="I7109" t="s">
        <v>129</v>
      </c>
      <c r="J7109" t="s">
        <v>15</v>
      </c>
      <c r="K7109" t="s">
        <v>131</v>
      </c>
      <c r="L7109" t="s">
        <v>20449</v>
      </c>
      <c r="M7109" t="s">
        <v>20450</v>
      </c>
      <c r="N7109">
        <v>4.2744444440000002</v>
      </c>
      <c r="O7109">
        <v>0</v>
      </c>
      <c r="P7109">
        <v>3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12.823333</v>
      </c>
      <c r="W7109">
        <v>0</v>
      </c>
      <c r="X7109">
        <v>0</v>
      </c>
      <c r="Y7109">
        <v>0</v>
      </c>
      <c r="Z7109">
        <v>0</v>
      </c>
    </row>
    <row r="7110" spans="1:26" x14ac:dyDescent="0.25">
      <c r="A7110">
        <v>2195837</v>
      </c>
      <c r="B7110">
        <v>1</v>
      </c>
      <c r="C7110" t="s">
        <v>77</v>
      </c>
      <c r="D7110" t="s">
        <v>114</v>
      </c>
      <c r="E7110" t="s">
        <v>161</v>
      </c>
      <c r="F7110" t="s">
        <v>20451</v>
      </c>
      <c r="G7110" t="s">
        <v>366</v>
      </c>
      <c r="H7110" t="s">
        <v>46</v>
      </c>
      <c r="I7110" t="s">
        <v>129</v>
      </c>
      <c r="J7110" t="s">
        <v>130</v>
      </c>
      <c r="K7110" t="s">
        <v>251</v>
      </c>
      <c r="L7110" t="s">
        <v>20452</v>
      </c>
      <c r="M7110" t="s">
        <v>20453</v>
      </c>
      <c r="N7110">
        <v>4.3954313880000004</v>
      </c>
      <c r="O7110">
        <v>1</v>
      </c>
      <c r="P7110">
        <v>600</v>
      </c>
      <c r="Q7110">
        <v>0</v>
      </c>
      <c r="R7110">
        <v>0</v>
      </c>
      <c r="S7110">
        <v>0</v>
      </c>
      <c r="T7110">
        <v>0</v>
      </c>
      <c r="U7110">
        <v>4.3954310000000003</v>
      </c>
      <c r="V7110">
        <v>2637.2588329999999</v>
      </c>
      <c r="W7110">
        <v>0</v>
      </c>
      <c r="X7110">
        <v>0</v>
      </c>
      <c r="Y7110">
        <v>0</v>
      </c>
      <c r="Z7110">
        <v>0</v>
      </c>
    </row>
    <row r="7111" spans="1:26" x14ac:dyDescent="0.25">
      <c r="A7111">
        <v>2195845</v>
      </c>
      <c r="B7111">
        <v>1</v>
      </c>
      <c r="C7111" t="s">
        <v>76</v>
      </c>
      <c r="D7111" t="s">
        <v>79</v>
      </c>
      <c r="E7111" t="s">
        <v>181</v>
      </c>
      <c r="F7111" t="s">
        <v>20454</v>
      </c>
      <c r="G7111" t="s">
        <v>287</v>
      </c>
      <c r="H7111" t="s">
        <v>46</v>
      </c>
      <c r="I7111" t="s">
        <v>129</v>
      </c>
      <c r="J7111" t="s">
        <v>130</v>
      </c>
      <c r="K7111" t="s">
        <v>131</v>
      </c>
      <c r="L7111" t="s">
        <v>20455</v>
      </c>
      <c r="M7111" t="s">
        <v>20456</v>
      </c>
      <c r="N7111">
        <v>3.1088888880000001</v>
      </c>
      <c r="O7111">
        <v>0</v>
      </c>
      <c r="P7111">
        <v>1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3.108889</v>
      </c>
      <c r="W7111">
        <v>0</v>
      </c>
      <c r="X7111">
        <v>0</v>
      </c>
      <c r="Y7111">
        <v>0</v>
      </c>
      <c r="Z7111">
        <v>0</v>
      </c>
    </row>
    <row r="7112" spans="1:26" x14ac:dyDescent="0.25">
      <c r="A7112">
        <v>2195848</v>
      </c>
      <c r="B7112">
        <v>1</v>
      </c>
      <c r="C7112" t="s">
        <v>77</v>
      </c>
      <c r="D7112" t="s">
        <v>108</v>
      </c>
      <c r="E7112" t="s">
        <v>186</v>
      </c>
      <c r="F7112" t="s">
        <v>15706</v>
      </c>
      <c r="G7112" t="s">
        <v>366</v>
      </c>
      <c r="H7112" t="s">
        <v>47</v>
      </c>
      <c r="I7112" t="s">
        <v>129</v>
      </c>
      <c r="J7112" t="s">
        <v>130</v>
      </c>
      <c r="K7112" t="s">
        <v>251</v>
      </c>
      <c r="L7112" t="s">
        <v>20457</v>
      </c>
      <c r="M7112" t="s">
        <v>20458</v>
      </c>
      <c r="N7112">
        <v>1.115</v>
      </c>
      <c r="O7112">
        <v>134</v>
      </c>
      <c r="P7112">
        <v>1119</v>
      </c>
      <c r="Q7112">
        <v>0</v>
      </c>
      <c r="R7112">
        <v>0</v>
      </c>
      <c r="S7112">
        <v>7</v>
      </c>
      <c r="T7112">
        <v>273</v>
      </c>
      <c r="U7112">
        <v>149.41</v>
      </c>
      <c r="V7112">
        <v>1247.6849999999999</v>
      </c>
      <c r="W7112">
        <v>0</v>
      </c>
      <c r="X7112">
        <v>0</v>
      </c>
      <c r="Y7112">
        <v>7.8049999999999997</v>
      </c>
      <c r="Z7112">
        <v>304.39499999999998</v>
      </c>
    </row>
    <row r="7113" spans="1:26" x14ac:dyDescent="0.25">
      <c r="A7113">
        <v>2195856</v>
      </c>
      <c r="B7113">
        <v>1</v>
      </c>
      <c r="C7113" t="s">
        <v>76</v>
      </c>
      <c r="D7113" t="s">
        <v>86</v>
      </c>
      <c r="E7113" t="s">
        <v>181</v>
      </c>
      <c r="F7113" t="s">
        <v>20459</v>
      </c>
      <c r="G7113" t="s">
        <v>194</v>
      </c>
      <c r="H7113" t="s">
        <v>46</v>
      </c>
      <c r="I7113" t="s">
        <v>129</v>
      </c>
      <c r="J7113" t="s">
        <v>130</v>
      </c>
      <c r="K7113" t="s">
        <v>131</v>
      </c>
      <c r="L7113" t="s">
        <v>20460</v>
      </c>
      <c r="M7113" t="s">
        <v>20461</v>
      </c>
      <c r="N7113">
        <v>5.5494444439999997</v>
      </c>
      <c r="O7113">
        <v>0</v>
      </c>
      <c r="P7113">
        <v>1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5.5494440000000003</v>
      </c>
      <c r="W7113">
        <v>0</v>
      </c>
      <c r="X7113">
        <v>0</v>
      </c>
      <c r="Y7113">
        <v>0</v>
      </c>
      <c r="Z7113">
        <v>0</v>
      </c>
    </row>
    <row r="7114" spans="1:26" x14ac:dyDescent="0.25">
      <c r="A7114">
        <v>2195847</v>
      </c>
      <c r="B7114">
        <v>1</v>
      </c>
      <c r="C7114" t="s">
        <v>77</v>
      </c>
      <c r="D7114" t="s">
        <v>124</v>
      </c>
      <c r="E7114" t="s">
        <v>143</v>
      </c>
      <c r="F7114" t="s">
        <v>20462</v>
      </c>
      <c r="G7114" t="s">
        <v>418</v>
      </c>
      <c r="H7114" t="s">
        <v>47</v>
      </c>
      <c r="I7114" t="s">
        <v>129</v>
      </c>
      <c r="J7114" t="s">
        <v>130</v>
      </c>
      <c r="K7114" t="s">
        <v>251</v>
      </c>
      <c r="L7114" t="s">
        <v>20463</v>
      </c>
      <c r="M7114" t="s">
        <v>20464</v>
      </c>
      <c r="N7114">
        <v>7.8542194439999999</v>
      </c>
      <c r="O7114">
        <v>1</v>
      </c>
      <c r="P7114">
        <v>79</v>
      </c>
      <c r="Q7114">
        <v>0</v>
      </c>
      <c r="R7114">
        <v>0</v>
      </c>
      <c r="S7114">
        <v>0</v>
      </c>
      <c r="T7114">
        <v>0</v>
      </c>
      <c r="U7114">
        <v>7.8542189999999996</v>
      </c>
      <c r="V7114">
        <v>620.48333600000001</v>
      </c>
      <c r="W7114">
        <v>0</v>
      </c>
      <c r="X7114">
        <v>0</v>
      </c>
      <c r="Y7114">
        <v>0</v>
      </c>
      <c r="Z7114">
        <v>0</v>
      </c>
    </row>
    <row r="7115" spans="1:26" x14ac:dyDescent="0.25">
      <c r="A7115">
        <v>2195855</v>
      </c>
      <c r="B7115">
        <v>1</v>
      </c>
      <c r="C7115" t="s">
        <v>76</v>
      </c>
      <c r="D7115" t="s">
        <v>86</v>
      </c>
      <c r="E7115" t="s">
        <v>161</v>
      </c>
      <c r="F7115" t="s">
        <v>20465</v>
      </c>
      <c r="G7115" t="s">
        <v>259</v>
      </c>
      <c r="H7115" t="s">
        <v>46</v>
      </c>
      <c r="I7115" t="s">
        <v>129</v>
      </c>
      <c r="J7115" t="s">
        <v>130</v>
      </c>
      <c r="K7115" t="s">
        <v>131</v>
      </c>
      <c r="L7115" t="s">
        <v>20466</v>
      </c>
      <c r="M7115" t="s">
        <v>20467</v>
      </c>
      <c r="N7115">
        <v>1.8574999999999999</v>
      </c>
      <c r="O7115">
        <v>0</v>
      </c>
      <c r="P7115">
        <v>10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18.574999999999999</v>
      </c>
      <c r="W7115">
        <v>0</v>
      </c>
      <c r="X7115">
        <v>0</v>
      </c>
      <c r="Y7115">
        <v>0</v>
      </c>
      <c r="Z7115">
        <v>0</v>
      </c>
    </row>
    <row r="7116" spans="1:26" x14ac:dyDescent="0.25">
      <c r="A7116">
        <v>2195869</v>
      </c>
      <c r="B7116">
        <v>1</v>
      </c>
      <c r="C7116" t="s">
        <v>76</v>
      </c>
      <c r="D7116" t="s">
        <v>101</v>
      </c>
      <c r="E7116" t="s">
        <v>126</v>
      </c>
      <c r="F7116" t="s">
        <v>20468</v>
      </c>
      <c r="G7116" t="s">
        <v>128</v>
      </c>
      <c r="H7116" t="s">
        <v>46</v>
      </c>
      <c r="I7116" t="s">
        <v>129</v>
      </c>
      <c r="J7116" t="s">
        <v>130</v>
      </c>
      <c r="K7116" t="s">
        <v>131</v>
      </c>
      <c r="L7116" t="s">
        <v>20469</v>
      </c>
      <c r="M7116" t="s">
        <v>20470</v>
      </c>
      <c r="N7116">
        <v>2.832777777</v>
      </c>
      <c r="O7116">
        <v>0</v>
      </c>
      <c r="P7116">
        <v>54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152.97</v>
      </c>
      <c r="W7116">
        <v>0</v>
      </c>
      <c r="X7116">
        <v>0</v>
      </c>
      <c r="Y7116">
        <v>0</v>
      </c>
      <c r="Z7116">
        <v>0</v>
      </c>
    </row>
    <row r="7117" spans="1:26" x14ac:dyDescent="0.25">
      <c r="A7117">
        <v>2195862</v>
      </c>
      <c r="B7117">
        <v>1</v>
      </c>
      <c r="C7117" t="s">
        <v>77</v>
      </c>
      <c r="D7117" t="s">
        <v>108</v>
      </c>
      <c r="E7117" t="s">
        <v>134</v>
      </c>
      <c r="F7117" t="s">
        <v>20471</v>
      </c>
      <c r="G7117" t="s">
        <v>366</v>
      </c>
      <c r="H7117" t="s">
        <v>47</v>
      </c>
      <c r="I7117" t="s">
        <v>129</v>
      </c>
      <c r="J7117" t="s">
        <v>130</v>
      </c>
      <c r="K7117" t="s">
        <v>251</v>
      </c>
      <c r="L7117" t="s">
        <v>20472</v>
      </c>
      <c r="M7117" t="s">
        <v>20473</v>
      </c>
      <c r="N7117">
        <v>7.7994444439999997</v>
      </c>
      <c r="O7117">
        <v>0</v>
      </c>
      <c r="P7117">
        <v>3</v>
      </c>
      <c r="Q7117">
        <v>10</v>
      </c>
      <c r="R7117">
        <v>11</v>
      </c>
      <c r="S7117">
        <v>264</v>
      </c>
      <c r="T7117">
        <v>2139</v>
      </c>
      <c r="U7117">
        <v>0</v>
      </c>
      <c r="V7117">
        <v>23.398333000000001</v>
      </c>
      <c r="W7117">
        <v>77.994444000000001</v>
      </c>
      <c r="X7117">
        <v>85.793888999999993</v>
      </c>
      <c r="Y7117">
        <v>2059.0533329999998</v>
      </c>
      <c r="Z7117">
        <v>16683.011665999999</v>
      </c>
    </row>
    <row r="7118" spans="1:26" x14ac:dyDescent="0.25">
      <c r="A7118">
        <v>2195873</v>
      </c>
      <c r="B7118">
        <v>1</v>
      </c>
      <c r="C7118" t="s">
        <v>76</v>
      </c>
      <c r="D7118" t="s">
        <v>85</v>
      </c>
      <c r="E7118" t="s">
        <v>143</v>
      </c>
      <c r="F7118" t="s">
        <v>20474</v>
      </c>
      <c r="G7118" t="s">
        <v>366</v>
      </c>
      <c r="H7118" t="s">
        <v>47</v>
      </c>
      <c r="I7118" t="s">
        <v>129</v>
      </c>
      <c r="J7118" t="s">
        <v>130</v>
      </c>
      <c r="K7118" t="s">
        <v>251</v>
      </c>
      <c r="L7118" t="s">
        <v>20472</v>
      </c>
      <c r="M7118" t="s">
        <v>20475</v>
      </c>
      <c r="N7118">
        <v>8.1447222220000004</v>
      </c>
      <c r="O7118">
        <v>3</v>
      </c>
      <c r="P7118">
        <v>924</v>
      </c>
      <c r="Q7118">
        <v>0</v>
      </c>
      <c r="R7118">
        <v>0</v>
      </c>
      <c r="S7118">
        <v>0</v>
      </c>
      <c r="T7118">
        <v>0</v>
      </c>
      <c r="U7118">
        <v>24.434166999999999</v>
      </c>
      <c r="V7118">
        <v>7525.7233329999999</v>
      </c>
      <c r="W7118">
        <v>0</v>
      </c>
      <c r="X7118">
        <v>0</v>
      </c>
      <c r="Y7118">
        <v>0</v>
      </c>
      <c r="Z7118">
        <v>0</v>
      </c>
    </row>
    <row r="7119" spans="1:26" x14ac:dyDescent="0.25">
      <c r="A7119">
        <v>2195854</v>
      </c>
      <c r="B7119">
        <v>1</v>
      </c>
      <c r="C7119" t="s">
        <v>76</v>
      </c>
      <c r="D7119" t="s">
        <v>79</v>
      </c>
      <c r="E7119" t="s">
        <v>181</v>
      </c>
      <c r="F7119" t="s">
        <v>14556</v>
      </c>
      <c r="G7119" t="s">
        <v>183</v>
      </c>
      <c r="H7119" t="s">
        <v>46</v>
      </c>
      <c r="I7119" t="s">
        <v>129</v>
      </c>
      <c r="J7119" t="s">
        <v>130</v>
      </c>
      <c r="K7119" t="s">
        <v>131</v>
      </c>
      <c r="L7119" t="s">
        <v>20476</v>
      </c>
      <c r="M7119" t="s">
        <v>20477</v>
      </c>
      <c r="N7119">
        <v>4.7911111110000002</v>
      </c>
      <c r="O7119">
        <v>0</v>
      </c>
      <c r="P7119">
        <v>1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4.7911109999999999</v>
      </c>
      <c r="W7119">
        <v>0</v>
      </c>
      <c r="X7119">
        <v>0</v>
      </c>
      <c r="Y7119">
        <v>0</v>
      </c>
      <c r="Z7119">
        <v>0</v>
      </c>
    </row>
    <row r="7120" spans="1:26" x14ac:dyDescent="0.25">
      <c r="A7120">
        <v>2195852</v>
      </c>
      <c r="B7120">
        <v>1</v>
      </c>
      <c r="C7120" t="s">
        <v>76</v>
      </c>
      <c r="D7120" t="s">
        <v>101</v>
      </c>
      <c r="E7120" t="s">
        <v>143</v>
      </c>
      <c r="F7120" t="s">
        <v>20478</v>
      </c>
      <c r="G7120" t="s">
        <v>418</v>
      </c>
      <c r="H7120" t="s">
        <v>47</v>
      </c>
      <c r="I7120" t="s">
        <v>129</v>
      </c>
      <c r="J7120" t="s">
        <v>130</v>
      </c>
      <c r="K7120" t="s">
        <v>251</v>
      </c>
      <c r="L7120" t="s">
        <v>20479</v>
      </c>
      <c r="M7120" t="s">
        <v>20480</v>
      </c>
      <c r="N7120">
        <v>8.4161786109999994</v>
      </c>
      <c r="O7120">
        <v>2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16.832356999999998</v>
      </c>
      <c r="V7120">
        <v>0</v>
      </c>
      <c r="W7120">
        <v>0</v>
      </c>
      <c r="X7120">
        <v>0</v>
      </c>
      <c r="Y7120">
        <v>0</v>
      </c>
      <c r="Z7120">
        <v>0</v>
      </c>
    </row>
    <row r="7121" spans="1:26" x14ac:dyDescent="0.25">
      <c r="A7121">
        <v>2195857</v>
      </c>
      <c r="B7121">
        <v>1</v>
      </c>
      <c r="C7121" t="s">
        <v>76</v>
      </c>
      <c r="D7121" t="s">
        <v>91</v>
      </c>
      <c r="E7121" t="s">
        <v>186</v>
      </c>
      <c r="F7121" t="s">
        <v>20481</v>
      </c>
      <c r="G7121" t="s">
        <v>136</v>
      </c>
      <c r="H7121" t="s">
        <v>47</v>
      </c>
      <c r="I7121" t="s">
        <v>129</v>
      </c>
      <c r="J7121" t="s">
        <v>130</v>
      </c>
      <c r="K7121" t="s">
        <v>131</v>
      </c>
      <c r="L7121" t="s">
        <v>20482</v>
      </c>
      <c r="M7121" t="s">
        <v>20483</v>
      </c>
      <c r="N7121">
        <v>0.34972222200000003</v>
      </c>
      <c r="O7121">
        <v>2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0.69944399999999995</v>
      </c>
      <c r="V7121">
        <v>0</v>
      </c>
      <c r="W7121">
        <v>0</v>
      </c>
      <c r="X7121">
        <v>0</v>
      </c>
      <c r="Y7121">
        <v>0</v>
      </c>
      <c r="Z7121">
        <v>0</v>
      </c>
    </row>
    <row r="7122" spans="1:26" x14ac:dyDescent="0.25">
      <c r="A7122">
        <v>2195858</v>
      </c>
      <c r="B7122">
        <v>1</v>
      </c>
      <c r="C7122" t="s">
        <v>77</v>
      </c>
      <c r="D7122" t="s">
        <v>123</v>
      </c>
      <c r="E7122" t="s">
        <v>718</v>
      </c>
      <c r="F7122" t="s">
        <v>20484</v>
      </c>
      <c r="G7122" t="s">
        <v>366</v>
      </c>
      <c r="H7122" t="s">
        <v>46</v>
      </c>
      <c r="I7122" t="s">
        <v>129</v>
      </c>
      <c r="J7122" t="s">
        <v>130</v>
      </c>
      <c r="K7122" t="s">
        <v>251</v>
      </c>
      <c r="L7122" t="s">
        <v>20485</v>
      </c>
      <c r="M7122" t="s">
        <v>20486</v>
      </c>
      <c r="N7122">
        <v>4.3875000000000002</v>
      </c>
      <c r="O7122">
        <v>0</v>
      </c>
      <c r="P7122">
        <v>26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114.075</v>
      </c>
      <c r="W7122">
        <v>0</v>
      </c>
      <c r="X7122">
        <v>0</v>
      </c>
      <c r="Y7122">
        <v>0</v>
      </c>
      <c r="Z7122">
        <v>0</v>
      </c>
    </row>
    <row r="7123" spans="1:26" x14ac:dyDescent="0.25">
      <c r="A7123">
        <v>2195909</v>
      </c>
      <c r="B7123">
        <v>1</v>
      </c>
      <c r="C7123" t="s">
        <v>77</v>
      </c>
      <c r="D7123" t="s">
        <v>109</v>
      </c>
      <c r="E7123" t="s">
        <v>186</v>
      </c>
      <c r="F7123" t="s">
        <v>20487</v>
      </c>
      <c r="G7123" t="s">
        <v>418</v>
      </c>
      <c r="H7123" t="s">
        <v>47</v>
      </c>
      <c r="I7123" t="s">
        <v>129</v>
      </c>
      <c r="J7123" t="s">
        <v>130</v>
      </c>
      <c r="K7123" t="s">
        <v>251</v>
      </c>
      <c r="L7123" t="s">
        <v>20488</v>
      </c>
      <c r="M7123" t="s">
        <v>20489</v>
      </c>
      <c r="N7123">
        <v>1.7675000000000001</v>
      </c>
      <c r="O7123">
        <v>0</v>
      </c>
      <c r="P7123">
        <v>1</v>
      </c>
      <c r="Q7123">
        <v>3</v>
      </c>
      <c r="R7123">
        <v>466</v>
      </c>
      <c r="S7123">
        <v>0</v>
      </c>
      <c r="T7123">
        <v>0</v>
      </c>
      <c r="U7123">
        <v>0</v>
      </c>
      <c r="V7123">
        <v>1.7675000000000001</v>
      </c>
      <c r="W7123">
        <v>5.3025000000000002</v>
      </c>
      <c r="X7123">
        <v>823.65499999999997</v>
      </c>
      <c r="Y7123">
        <v>0</v>
      </c>
      <c r="Z7123">
        <v>0</v>
      </c>
    </row>
    <row r="7124" spans="1:26" x14ac:dyDescent="0.25">
      <c r="A7124">
        <v>2195871</v>
      </c>
      <c r="B7124">
        <v>1</v>
      </c>
      <c r="C7124" t="s">
        <v>76</v>
      </c>
      <c r="D7124" t="s">
        <v>79</v>
      </c>
      <c r="E7124" t="s">
        <v>126</v>
      </c>
      <c r="F7124" t="s">
        <v>20490</v>
      </c>
      <c r="G7124" t="s">
        <v>163</v>
      </c>
      <c r="H7124" t="s">
        <v>46</v>
      </c>
      <c r="I7124" t="s">
        <v>129</v>
      </c>
      <c r="J7124" t="s">
        <v>130</v>
      </c>
      <c r="K7124" t="s">
        <v>131</v>
      </c>
      <c r="L7124" t="s">
        <v>20491</v>
      </c>
      <c r="M7124" t="s">
        <v>20492</v>
      </c>
      <c r="N7124">
        <v>0.41694444400000003</v>
      </c>
      <c r="O7124">
        <v>0</v>
      </c>
      <c r="P7124">
        <v>73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30.436944</v>
      </c>
      <c r="W7124">
        <v>0</v>
      </c>
      <c r="X7124">
        <v>0</v>
      </c>
      <c r="Y7124">
        <v>0</v>
      </c>
      <c r="Z7124">
        <v>0</v>
      </c>
    </row>
    <row r="7125" spans="1:26" x14ac:dyDescent="0.25">
      <c r="A7125">
        <v>2195860</v>
      </c>
      <c r="B7125">
        <v>1</v>
      </c>
      <c r="C7125" t="s">
        <v>76</v>
      </c>
      <c r="D7125" t="s">
        <v>81</v>
      </c>
      <c r="E7125" t="s">
        <v>126</v>
      </c>
      <c r="F7125" t="s">
        <v>20493</v>
      </c>
      <c r="G7125" t="s">
        <v>418</v>
      </c>
      <c r="H7125" t="s">
        <v>46</v>
      </c>
      <c r="I7125" t="s">
        <v>129</v>
      </c>
      <c r="J7125" t="s">
        <v>130</v>
      </c>
      <c r="K7125" t="s">
        <v>251</v>
      </c>
      <c r="L7125" t="s">
        <v>20494</v>
      </c>
      <c r="M7125" t="s">
        <v>20495</v>
      </c>
      <c r="N7125">
        <v>2.5825</v>
      </c>
      <c r="O7125">
        <v>0</v>
      </c>
      <c r="P7125">
        <v>213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550.07249999999999</v>
      </c>
      <c r="W7125">
        <v>0</v>
      </c>
      <c r="X7125">
        <v>0</v>
      </c>
      <c r="Y7125">
        <v>0</v>
      </c>
      <c r="Z7125">
        <v>0</v>
      </c>
    </row>
    <row r="7126" spans="1:26" x14ac:dyDescent="0.25">
      <c r="A7126">
        <v>2195861</v>
      </c>
      <c r="B7126">
        <v>1</v>
      </c>
      <c r="C7126" t="s">
        <v>77</v>
      </c>
      <c r="D7126" t="s">
        <v>124</v>
      </c>
      <c r="E7126" t="s">
        <v>181</v>
      </c>
      <c r="F7126" t="s">
        <v>20496</v>
      </c>
      <c r="G7126" t="s">
        <v>183</v>
      </c>
      <c r="H7126" t="s">
        <v>46</v>
      </c>
      <c r="I7126" t="s">
        <v>129</v>
      </c>
      <c r="J7126" t="s">
        <v>130</v>
      </c>
      <c r="K7126" t="s">
        <v>131</v>
      </c>
      <c r="L7126" t="s">
        <v>20497</v>
      </c>
      <c r="M7126" t="s">
        <v>20498</v>
      </c>
      <c r="N7126">
        <v>8.6216666659999994</v>
      </c>
      <c r="O7126">
        <v>0</v>
      </c>
      <c r="P7126">
        <v>11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94.838333000000006</v>
      </c>
      <c r="W7126">
        <v>0</v>
      </c>
      <c r="X7126">
        <v>0</v>
      </c>
      <c r="Y7126">
        <v>0</v>
      </c>
      <c r="Z7126">
        <v>0</v>
      </c>
    </row>
    <row r="7127" spans="1:26" x14ac:dyDescent="0.25">
      <c r="A7127">
        <v>2195875</v>
      </c>
      <c r="B7127">
        <v>1</v>
      </c>
      <c r="C7127" t="s">
        <v>77</v>
      </c>
      <c r="D7127" t="s">
        <v>109</v>
      </c>
      <c r="E7127" t="s">
        <v>143</v>
      </c>
      <c r="F7127" t="s">
        <v>20499</v>
      </c>
      <c r="G7127" t="s">
        <v>279</v>
      </c>
      <c r="H7127" t="s">
        <v>47</v>
      </c>
      <c r="I7127" t="s">
        <v>129</v>
      </c>
      <c r="J7127" t="s">
        <v>130</v>
      </c>
      <c r="K7127" t="s">
        <v>131</v>
      </c>
      <c r="L7127" t="s">
        <v>20500</v>
      </c>
      <c r="M7127" t="s">
        <v>20501</v>
      </c>
      <c r="N7127">
        <v>1.6488888880000001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14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23.084444000000001</v>
      </c>
    </row>
    <row r="7128" spans="1:26" x14ac:dyDescent="0.25">
      <c r="A7128">
        <v>2195867</v>
      </c>
      <c r="B7128">
        <v>1</v>
      </c>
      <c r="C7128" t="s">
        <v>76</v>
      </c>
      <c r="D7128" t="s">
        <v>93</v>
      </c>
      <c r="E7128" t="s">
        <v>186</v>
      </c>
      <c r="F7128" t="s">
        <v>20502</v>
      </c>
      <c r="G7128" t="s">
        <v>418</v>
      </c>
      <c r="H7128" t="s">
        <v>47</v>
      </c>
      <c r="I7128" t="s">
        <v>129</v>
      </c>
      <c r="J7128" t="s">
        <v>130</v>
      </c>
      <c r="K7128" t="s">
        <v>251</v>
      </c>
      <c r="L7128" t="s">
        <v>20503</v>
      </c>
      <c r="M7128" t="s">
        <v>20504</v>
      </c>
      <c r="N7128">
        <v>8.2544444440000007</v>
      </c>
      <c r="O7128">
        <v>6</v>
      </c>
      <c r="P7128">
        <v>445</v>
      </c>
      <c r="Q7128">
        <v>0</v>
      </c>
      <c r="R7128">
        <v>0</v>
      </c>
      <c r="S7128">
        <v>0</v>
      </c>
      <c r="T7128">
        <v>0</v>
      </c>
      <c r="U7128">
        <v>49.526667000000003</v>
      </c>
      <c r="V7128">
        <v>3673.2277779999999</v>
      </c>
      <c r="W7128">
        <v>0</v>
      </c>
      <c r="X7128">
        <v>0</v>
      </c>
      <c r="Y7128">
        <v>0</v>
      </c>
      <c r="Z7128">
        <v>0</v>
      </c>
    </row>
    <row r="7129" spans="1:26" x14ac:dyDescent="0.25">
      <c r="A7129">
        <v>2195864</v>
      </c>
      <c r="B7129">
        <v>1</v>
      </c>
      <c r="C7129" t="s">
        <v>77</v>
      </c>
      <c r="D7129" t="s">
        <v>116</v>
      </c>
      <c r="E7129" t="s">
        <v>161</v>
      </c>
      <c r="F7129" t="s">
        <v>5566</v>
      </c>
      <c r="G7129" t="s">
        <v>418</v>
      </c>
      <c r="H7129" t="s">
        <v>46</v>
      </c>
      <c r="I7129" t="s">
        <v>129</v>
      </c>
      <c r="J7129" t="s">
        <v>130</v>
      </c>
      <c r="K7129" t="s">
        <v>251</v>
      </c>
      <c r="L7129" t="s">
        <v>20505</v>
      </c>
      <c r="M7129" t="s">
        <v>20506</v>
      </c>
      <c r="N7129">
        <v>7.6500313880000004</v>
      </c>
      <c r="O7129">
        <v>1</v>
      </c>
      <c r="P7129">
        <v>281</v>
      </c>
      <c r="Q7129">
        <v>0</v>
      </c>
      <c r="R7129">
        <v>0</v>
      </c>
      <c r="S7129">
        <v>0</v>
      </c>
      <c r="T7129">
        <v>0</v>
      </c>
      <c r="U7129">
        <v>7.6500310000000002</v>
      </c>
      <c r="V7129">
        <v>2149.6588200000001</v>
      </c>
      <c r="W7129">
        <v>0</v>
      </c>
      <c r="X7129">
        <v>0</v>
      </c>
      <c r="Y7129">
        <v>0</v>
      </c>
      <c r="Z7129">
        <v>0</v>
      </c>
    </row>
    <row r="7130" spans="1:26" x14ac:dyDescent="0.25">
      <c r="A7130">
        <v>2195889</v>
      </c>
      <c r="B7130">
        <v>1</v>
      </c>
      <c r="C7130" t="s">
        <v>76</v>
      </c>
      <c r="D7130" t="s">
        <v>78</v>
      </c>
      <c r="E7130" t="s">
        <v>181</v>
      </c>
      <c r="F7130" t="s">
        <v>20507</v>
      </c>
      <c r="G7130" t="s">
        <v>194</v>
      </c>
      <c r="H7130" t="s">
        <v>46</v>
      </c>
      <c r="I7130" t="s">
        <v>129</v>
      </c>
      <c r="J7130" t="s">
        <v>130</v>
      </c>
      <c r="K7130" t="s">
        <v>131</v>
      </c>
      <c r="L7130" t="s">
        <v>20508</v>
      </c>
      <c r="M7130" t="s">
        <v>20509</v>
      </c>
      <c r="N7130">
        <v>2.0141666659999999</v>
      </c>
      <c r="O7130">
        <v>0</v>
      </c>
      <c r="P7130">
        <v>1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2.014167</v>
      </c>
      <c r="W7130">
        <v>0</v>
      </c>
      <c r="X7130">
        <v>0</v>
      </c>
      <c r="Y7130">
        <v>0</v>
      </c>
      <c r="Z7130">
        <v>0</v>
      </c>
    </row>
    <row r="7131" spans="1:26" x14ac:dyDescent="0.25">
      <c r="A7131">
        <v>2195868</v>
      </c>
      <c r="B7131">
        <v>1</v>
      </c>
      <c r="C7131" t="s">
        <v>77</v>
      </c>
      <c r="D7131" t="s">
        <v>110</v>
      </c>
      <c r="E7131" t="s">
        <v>181</v>
      </c>
      <c r="F7131" t="s">
        <v>20510</v>
      </c>
      <c r="G7131" t="s">
        <v>194</v>
      </c>
      <c r="H7131" t="s">
        <v>46</v>
      </c>
      <c r="I7131" t="s">
        <v>129</v>
      </c>
      <c r="J7131" t="s">
        <v>130</v>
      </c>
      <c r="K7131" t="s">
        <v>131</v>
      </c>
      <c r="L7131" t="s">
        <v>20511</v>
      </c>
      <c r="M7131" t="s">
        <v>20512</v>
      </c>
      <c r="N7131">
        <v>1.574166666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1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1.5741670000000001</v>
      </c>
    </row>
    <row r="7132" spans="1:26" x14ac:dyDescent="0.25">
      <c r="A7132">
        <v>2195887</v>
      </c>
      <c r="B7132">
        <v>1</v>
      </c>
      <c r="C7132" t="s">
        <v>76</v>
      </c>
      <c r="D7132" t="s">
        <v>91</v>
      </c>
      <c r="E7132" t="s">
        <v>181</v>
      </c>
      <c r="F7132" t="s">
        <v>20513</v>
      </c>
      <c r="G7132" t="s">
        <v>194</v>
      </c>
      <c r="H7132" t="s">
        <v>46</v>
      </c>
      <c r="I7132" t="s">
        <v>129</v>
      </c>
      <c r="J7132" t="s">
        <v>130</v>
      </c>
      <c r="K7132" t="s">
        <v>131</v>
      </c>
      <c r="L7132" t="s">
        <v>20514</v>
      </c>
      <c r="M7132" t="s">
        <v>20515</v>
      </c>
      <c r="N7132">
        <v>1.4202777769999999</v>
      </c>
      <c r="O7132">
        <v>0</v>
      </c>
      <c r="P7132">
        <v>1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1.4202779999999999</v>
      </c>
      <c r="W7132">
        <v>0</v>
      </c>
      <c r="X7132">
        <v>0</v>
      </c>
      <c r="Y7132">
        <v>0</v>
      </c>
      <c r="Z7132">
        <v>0</v>
      </c>
    </row>
    <row r="7133" spans="1:26" x14ac:dyDescent="0.25">
      <c r="A7133">
        <v>2195872</v>
      </c>
      <c r="B7133">
        <v>1</v>
      </c>
      <c r="C7133" t="s">
        <v>77</v>
      </c>
      <c r="D7133" t="s">
        <v>119</v>
      </c>
      <c r="E7133" t="s">
        <v>161</v>
      </c>
      <c r="F7133" t="s">
        <v>17944</v>
      </c>
      <c r="G7133" t="s">
        <v>418</v>
      </c>
      <c r="H7133" t="s">
        <v>46</v>
      </c>
      <c r="I7133" t="s">
        <v>129</v>
      </c>
      <c r="J7133" t="s">
        <v>130</v>
      </c>
      <c r="K7133" t="s">
        <v>251</v>
      </c>
      <c r="L7133" t="s">
        <v>20516</v>
      </c>
      <c r="M7133" t="s">
        <v>20517</v>
      </c>
      <c r="N7133">
        <v>7.328940555</v>
      </c>
      <c r="O7133">
        <v>1</v>
      </c>
      <c r="P7133">
        <v>20</v>
      </c>
      <c r="Q7133">
        <v>0</v>
      </c>
      <c r="R7133">
        <v>0</v>
      </c>
      <c r="S7133">
        <v>0</v>
      </c>
      <c r="T7133">
        <v>0</v>
      </c>
      <c r="U7133">
        <v>7.3289410000000004</v>
      </c>
      <c r="V7133">
        <v>146.578811</v>
      </c>
      <c r="W7133">
        <v>0</v>
      </c>
      <c r="X7133">
        <v>0</v>
      </c>
      <c r="Y7133">
        <v>0</v>
      </c>
      <c r="Z7133">
        <v>0</v>
      </c>
    </row>
    <row r="7134" spans="1:26" x14ac:dyDescent="0.25">
      <c r="A7134">
        <v>2195874</v>
      </c>
      <c r="B7134">
        <v>1</v>
      </c>
      <c r="C7134" t="s">
        <v>77</v>
      </c>
      <c r="D7134" t="s">
        <v>119</v>
      </c>
      <c r="E7134" t="s">
        <v>126</v>
      </c>
      <c r="F7134" t="s">
        <v>20518</v>
      </c>
      <c r="G7134" t="s">
        <v>418</v>
      </c>
      <c r="H7134" t="s">
        <v>46</v>
      </c>
      <c r="I7134" t="s">
        <v>129</v>
      </c>
      <c r="J7134" t="s">
        <v>130</v>
      </c>
      <c r="K7134" t="s">
        <v>251</v>
      </c>
      <c r="L7134" t="s">
        <v>20519</v>
      </c>
      <c r="M7134" t="s">
        <v>20520</v>
      </c>
      <c r="N7134">
        <v>7.3238888879999999</v>
      </c>
      <c r="O7134">
        <v>0</v>
      </c>
      <c r="P7134">
        <v>58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424.78555599999999</v>
      </c>
      <c r="W7134">
        <v>0</v>
      </c>
      <c r="X7134">
        <v>0</v>
      </c>
      <c r="Y7134">
        <v>0</v>
      </c>
      <c r="Z7134">
        <v>0</v>
      </c>
    </row>
    <row r="7135" spans="1:26" x14ac:dyDescent="0.25">
      <c r="A7135">
        <v>2195879</v>
      </c>
      <c r="B7135">
        <v>1</v>
      </c>
      <c r="C7135" t="s">
        <v>77</v>
      </c>
      <c r="D7135" t="s">
        <v>124</v>
      </c>
      <c r="E7135" t="s">
        <v>161</v>
      </c>
      <c r="F7135" t="s">
        <v>20521</v>
      </c>
      <c r="G7135" t="s">
        <v>366</v>
      </c>
      <c r="H7135" t="s">
        <v>46</v>
      </c>
      <c r="I7135" t="s">
        <v>129</v>
      </c>
      <c r="J7135" t="s">
        <v>130</v>
      </c>
      <c r="K7135" t="s">
        <v>251</v>
      </c>
      <c r="L7135" t="s">
        <v>20522</v>
      </c>
      <c r="M7135" t="s">
        <v>20523</v>
      </c>
      <c r="N7135">
        <v>0.92188972199999997</v>
      </c>
      <c r="O7135">
        <v>1</v>
      </c>
      <c r="P7135">
        <v>169</v>
      </c>
      <c r="Q7135">
        <v>0</v>
      </c>
      <c r="R7135">
        <v>0</v>
      </c>
      <c r="S7135">
        <v>0</v>
      </c>
      <c r="T7135">
        <v>0</v>
      </c>
      <c r="U7135">
        <v>0.92188999999999999</v>
      </c>
      <c r="V7135">
        <v>155.799363</v>
      </c>
      <c r="W7135">
        <v>0</v>
      </c>
      <c r="X7135">
        <v>0</v>
      </c>
      <c r="Y7135">
        <v>0</v>
      </c>
      <c r="Z7135">
        <v>0</v>
      </c>
    </row>
    <row r="7136" spans="1:26" x14ac:dyDescent="0.25">
      <c r="A7136">
        <v>2195886</v>
      </c>
      <c r="B7136">
        <v>1</v>
      </c>
      <c r="C7136" t="s">
        <v>76</v>
      </c>
      <c r="D7136" t="s">
        <v>100</v>
      </c>
      <c r="E7136" t="s">
        <v>143</v>
      </c>
      <c r="F7136" t="s">
        <v>20524</v>
      </c>
      <c r="G7136" t="s">
        <v>145</v>
      </c>
      <c r="H7136" t="s">
        <v>47</v>
      </c>
      <c r="I7136" t="s">
        <v>129</v>
      </c>
      <c r="J7136" t="s">
        <v>130</v>
      </c>
      <c r="K7136" t="s">
        <v>131</v>
      </c>
      <c r="L7136" t="s">
        <v>20525</v>
      </c>
      <c r="M7136" t="s">
        <v>20526</v>
      </c>
      <c r="N7136">
        <v>3.1119444440000001</v>
      </c>
      <c r="O7136">
        <v>2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6.2238889999999998</v>
      </c>
      <c r="V7136">
        <v>0</v>
      </c>
      <c r="W7136">
        <v>0</v>
      </c>
      <c r="X7136">
        <v>0</v>
      </c>
      <c r="Y7136">
        <v>0</v>
      </c>
      <c r="Z7136">
        <v>0</v>
      </c>
    </row>
    <row r="7137" spans="1:26" x14ac:dyDescent="0.25">
      <c r="A7137">
        <v>2195895</v>
      </c>
      <c r="B7137">
        <v>1</v>
      </c>
      <c r="C7137" t="s">
        <v>76</v>
      </c>
      <c r="D7137" t="s">
        <v>79</v>
      </c>
      <c r="E7137" t="s">
        <v>181</v>
      </c>
      <c r="F7137" t="s">
        <v>20527</v>
      </c>
      <c r="G7137" t="s">
        <v>287</v>
      </c>
      <c r="H7137" t="s">
        <v>46</v>
      </c>
      <c r="I7137" t="s">
        <v>129</v>
      </c>
      <c r="J7137" t="s">
        <v>130</v>
      </c>
      <c r="K7137" t="s">
        <v>131</v>
      </c>
      <c r="L7137" t="s">
        <v>20528</v>
      </c>
      <c r="M7137" t="s">
        <v>20529</v>
      </c>
      <c r="N7137">
        <v>1.0938888879999999</v>
      </c>
      <c r="O7137">
        <v>0</v>
      </c>
      <c r="P7137">
        <v>1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1.0938889999999999</v>
      </c>
      <c r="W7137">
        <v>0</v>
      </c>
      <c r="X7137">
        <v>0</v>
      </c>
      <c r="Y7137">
        <v>0</v>
      </c>
      <c r="Z7137">
        <v>0</v>
      </c>
    </row>
    <row r="7138" spans="1:26" x14ac:dyDescent="0.25">
      <c r="A7138">
        <v>2195890</v>
      </c>
      <c r="B7138">
        <v>1</v>
      </c>
      <c r="C7138" t="s">
        <v>77</v>
      </c>
      <c r="D7138" t="s">
        <v>113</v>
      </c>
      <c r="E7138" t="s">
        <v>143</v>
      </c>
      <c r="F7138" t="s">
        <v>20530</v>
      </c>
      <c r="G7138" t="s">
        <v>145</v>
      </c>
      <c r="H7138" t="s">
        <v>47</v>
      </c>
      <c r="I7138" t="s">
        <v>129</v>
      </c>
      <c r="J7138" t="s">
        <v>130</v>
      </c>
      <c r="K7138" t="s">
        <v>131</v>
      </c>
      <c r="L7138" t="s">
        <v>20531</v>
      </c>
      <c r="M7138" t="s">
        <v>20532</v>
      </c>
      <c r="N7138">
        <v>3.1897222219999999</v>
      </c>
      <c r="O7138">
        <v>0</v>
      </c>
      <c r="P7138">
        <v>0</v>
      </c>
      <c r="Q7138">
        <v>1</v>
      </c>
      <c r="R7138">
        <v>13</v>
      </c>
      <c r="S7138">
        <v>0</v>
      </c>
      <c r="T7138">
        <v>0</v>
      </c>
      <c r="U7138">
        <v>0</v>
      </c>
      <c r="V7138">
        <v>0</v>
      </c>
      <c r="W7138">
        <v>3.1897220000000002</v>
      </c>
      <c r="X7138">
        <v>41.466388999999999</v>
      </c>
      <c r="Y7138">
        <v>0</v>
      </c>
      <c r="Z7138">
        <v>0</v>
      </c>
    </row>
    <row r="7139" spans="1:26" x14ac:dyDescent="0.25">
      <c r="A7139">
        <v>2195926</v>
      </c>
      <c r="B7139">
        <v>1</v>
      </c>
      <c r="C7139" t="s">
        <v>76</v>
      </c>
      <c r="D7139" t="s">
        <v>80</v>
      </c>
      <c r="E7139" t="s">
        <v>126</v>
      </c>
      <c r="F7139" t="s">
        <v>20533</v>
      </c>
      <c r="G7139" t="s">
        <v>128</v>
      </c>
      <c r="H7139" t="s">
        <v>46</v>
      </c>
      <c r="I7139" t="s">
        <v>129</v>
      </c>
      <c r="J7139" t="s">
        <v>130</v>
      </c>
      <c r="K7139" t="s">
        <v>131</v>
      </c>
      <c r="L7139" t="s">
        <v>20534</v>
      </c>
      <c r="M7139" t="s">
        <v>20535</v>
      </c>
      <c r="N7139">
        <v>1.986111111</v>
      </c>
      <c r="O7139">
        <v>0</v>
      </c>
      <c r="P7139">
        <v>219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434.95833299999998</v>
      </c>
      <c r="W7139">
        <v>0</v>
      </c>
      <c r="X7139">
        <v>0</v>
      </c>
      <c r="Y7139">
        <v>0</v>
      </c>
      <c r="Z7139">
        <v>0</v>
      </c>
    </row>
    <row r="7140" spans="1:26" x14ac:dyDescent="0.25">
      <c r="A7140">
        <v>2195907</v>
      </c>
      <c r="B7140">
        <v>1</v>
      </c>
      <c r="C7140" t="s">
        <v>76</v>
      </c>
      <c r="D7140" t="s">
        <v>79</v>
      </c>
      <c r="E7140" t="s">
        <v>181</v>
      </c>
      <c r="F7140" t="s">
        <v>20536</v>
      </c>
      <c r="G7140" t="s">
        <v>183</v>
      </c>
      <c r="H7140" t="s">
        <v>46</v>
      </c>
      <c r="I7140" t="s">
        <v>129</v>
      </c>
      <c r="J7140" t="s">
        <v>130</v>
      </c>
      <c r="K7140" t="s">
        <v>131</v>
      </c>
      <c r="L7140" t="s">
        <v>20537</v>
      </c>
      <c r="M7140" t="s">
        <v>20538</v>
      </c>
      <c r="N7140">
        <v>7.9275000000000002</v>
      </c>
      <c r="O7140">
        <v>0</v>
      </c>
      <c r="P7140">
        <v>5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39.637500000000003</v>
      </c>
      <c r="W7140">
        <v>0</v>
      </c>
      <c r="X7140">
        <v>0</v>
      </c>
      <c r="Y7140">
        <v>0</v>
      </c>
      <c r="Z7140">
        <v>0</v>
      </c>
    </row>
    <row r="7141" spans="1:26" x14ac:dyDescent="0.25">
      <c r="A7141">
        <v>2195884</v>
      </c>
      <c r="B7141">
        <v>1</v>
      </c>
      <c r="C7141" t="s">
        <v>77</v>
      </c>
      <c r="D7141" t="s">
        <v>114</v>
      </c>
      <c r="E7141" t="s">
        <v>143</v>
      </c>
      <c r="F7141" t="s">
        <v>20539</v>
      </c>
      <c r="G7141" t="s">
        <v>366</v>
      </c>
      <c r="H7141" t="s">
        <v>47</v>
      </c>
      <c r="I7141" t="s">
        <v>129</v>
      </c>
      <c r="J7141" t="s">
        <v>130</v>
      </c>
      <c r="K7141" t="s">
        <v>251</v>
      </c>
      <c r="L7141" t="s">
        <v>20540</v>
      </c>
      <c r="M7141" t="s">
        <v>20541</v>
      </c>
      <c r="N7141">
        <v>1.4877794440000001</v>
      </c>
      <c r="O7141">
        <v>0</v>
      </c>
      <c r="P7141">
        <v>0</v>
      </c>
      <c r="Q7141">
        <v>0</v>
      </c>
      <c r="R7141">
        <v>0</v>
      </c>
      <c r="S7141">
        <v>1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1.487779</v>
      </c>
      <c r="Z7141">
        <v>0</v>
      </c>
    </row>
    <row r="7142" spans="1:26" x14ac:dyDescent="0.25">
      <c r="A7142">
        <v>2195894</v>
      </c>
      <c r="B7142">
        <v>1</v>
      </c>
      <c r="C7142" t="s">
        <v>76</v>
      </c>
      <c r="D7142" t="s">
        <v>88</v>
      </c>
      <c r="E7142" t="s">
        <v>181</v>
      </c>
      <c r="F7142" t="s">
        <v>20542</v>
      </c>
      <c r="G7142" t="s">
        <v>287</v>
      </c>
      <c r="H7142" t="s">
        <v>46</v>
      </c>
      <c r="I7142" t="s">
        <v>129</v>
      </c>
      <c r="J7142" t="s">
        <v>130</v>
      </c>
      <c r="K7142" t="s">
        <v>131</v>
      </c>
      <c r="L7142" t="s">
        <v>20543</v>
      </c>
      <c r="M7142" t="s">
        <v>20544</v>
      </c>
      <c r="N7142">
        <v>1.833611111</v>
      </c>
      <c r="O7142">
        <v>0</v>
      </c>
      <c r="P7142">
        <v>2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3.6672220000000002</v>
      </c>
      <c r="W7142">
        <v>0</v>
      </c>
      <c r="X7142">
        <v>0</v>
      </c>
      <c r="Y7142">
        <v>0</v>
      </c>
      <c r="Z7142">
        <v>0</v>
      </c>
    </row>
    <row r="7143" spans="1:26" x14ac:dyDescent="0.25">
      <c r="A7143">
        <v>2195901</v>
      </c>
      <c r="B7143">
        <v>1</v>
      </c>
      <c r="C7143" t="s">
        <v>76</v>
      </c>
      <c r="D7143" t="s">
        <v>88</v>
      </c>
      <c r="E7143" t="s">
        <v>161</v>
      </c>
      <c r="F7143" t="s">
        <v>20545</v>
      </c>
      <c r="G7143" t="s">
        <v>402</v>
      </c>
      <c r="H7143" t="s">
        <v>46</v>
      </c>
      <c r="I7143" t="s">
        <v>129</v>
      </c>
      <c r="J7143" t="s">
        <v>130</v>
      </c>
      <c r="K7143" t="s">
        <v>131</v>
      </c>
      <c r="L7143" t="s">
        <v>20546</v>
      </c>
      <c r="M7143" t="s">
        <v>20547</v>
      </c>
      <c r="N7143">
        <v>0.60805555499999997</v>
      </c>
      <c r="O7143">
        <v>1</v>
      </c>
      <c r="P7143">
        <v>146</v>
      </c>
      <c r="Q7143">
        <v>0</v>
      </c>
      <c r="R7143">
        <v>0</v>
      </c>
      <c r="S7143">
        <v>0</v>
      </c>
      <c r="T7143">
        <v>0</v>
      </c>
      <c r="U7143">
        <v>0.60805600000000004</v>
      </c>
      <c r="V7143">
        <v>88.776111</v>
      </c>
      <c r="W7143">
        <v>0</v>
      </c>
      <c r="X7143">
        <v>0</v>
      </c>
      <c r="Y7143">
        <v>0</v>
      </c>
      <c r="Z7143">
        <v>0</v>
      </c>
    </row>
    <row r="7144" spans="1:26" x14ac:dyDescent="0.25">
      <c r="A7144">
        <v>2195903</v>
      </c>
      <c r="B7144">
        <v>1</v>
      </c>
      <c r="C7144" t="s">
        <v>76</v>
      </c>
      <c r="D7144" t="s">
        <v>78</v>
      </c>
      <c r="E7144" t="s">
        <v>126</v>
      </c>
      <c r="F7144" t="s">
        <v>20548</v>
      </c>
      <c r="G7144" t="s">
        <v>128</v>
      </c>
      <c r="H7144" t="s">
        <v>46</v>
      </c>
      <c r="I7144" t="s">
        <v>129</v>
      </c>
      <c r="J7144" t="s">
        <v>130</v>
      </c>
      <c r="K7144" t="s">
        <v>131</v>
      </c>
      <c r="L7144" t="s">
        <v>20549</v>
      </c>
      <c r="M7144" t="s">
        <v>20550</v>
      </c>
      <c r="N7144">
        <v>1.858055555</v>
      </c>
      <c r="O7144">
        <v>0</v>
      </c>
      <c r="P7144">
        <v>56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104.05111100000001</v>
      </c>
      <c r="W7144">
        <v>0</v>
      </c>
      <c r="X7144">
        <v>0</v>
      </c>
      <c r="Y7144">
        <v>0</v>
      </c>
      <c r="Z7144">
        <v>0</v>
      </c>
    </row>
    <row r="7145" spans="1:26" x14ac:dyDescent="0.25">
      <c r="A7145">
        <v>2195906</v>
      </c>
      <c r="B7145">
        <v>1</v>
      </c>
      <c r="C7145" t="s">
        <v>76</v>
      </c>
      <c r="D7145" t="s">
        <v>81</v>
      </c>
      <c r="E7145" t="s">
        <v>126</v>
      </c>
      <c r="F7145" t="s">
        <v>5846</v>
      </c>
      <c r="G7145" t="s">
        <v>418</v>
      </c>
      <c r="H7145" t="s">
        <v>46</v>
      </c>
      <c r="I7145" t="s">
        <v>129</v>
      </c>
      <c r="J7145" t="s">
        <v>130</v>
      </c>
      <c r="K7145" t="s">
        <v>251</v>
      </c>
      <c r="L7145" t="s">
        <v>20551</v>
      </c>
      <c r="M7145" t="s">
        <v>20552</v>
      </c>
      <c r="N7145">
        <v>7.0510397219999996</v>
      </c>
      <c r="O7145">
        <v>0</v>
      </c>
      <c r="P7145">
        <v>146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1029.4517989999999</v>
      </c>
      <c r="W7145">
        <v>0</v>
      </c>
      <c r="X7145">
        <v>0</v>
      </c>
      <c r="Y7145">
        <v>0</v>
      </c>
      <c r="Z7145">
        <v>0</v>
      </c>
    </row>
    <row r="7146" spans="1:26" x14ac:dyDescent="0.25">
      <c r="A7146">
        <v>2195910</v>
      </c>
      <c r="B7146">
        <v>1</v>
      </c>
      <c r="C7146" t="s">
        <v>77</v>
      </c>
      <c r="D7146" t="s">
        <v>123</v>
      </c>
      <c r="E7146" t="s">
        <v>181</v>
      </c>
      <c r="F7146" t="s">
        <v>20553</v>
      </c>
      <c r="G7146" t="s">
        <v>287</v>
      </c>
      <c r="H7146" t="s">
        <v>46</v>
      </c>
      <c r="I7146" t="s">
        <v>129</v>
      </c>
      <c r="J7146" t="s">
        <v>130</v>
      </c>
      <c r="K7146" t="s">
        <v>131</v>
      </c>
      <c r="L7146" t="s">
        <v>20554</v>
      </c>
      <c r="M7146" t="s">
        <v>20555</v>
      </c>
      <c r="N7146">
        <v>1.814444444</v>
      </c>
      <c r="O7146">
        <v>0</v>
      </c>
      <c r="P7146">
        <v>11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19.958888999999999</v>
      </c>
      <c r="W7146">
        <v>0</v>
      </c>
      <c r="X7146">
        <v>0</v>
      </c>
      <c r="Y7146">
        <v>0</v>
      </c>
      <c r="Z7146">
        <v>0</v>
      </c>
    </row>
    <row r="7147" spans="1:26" x14ac:dyDescent="0.25">
      <c r="A7147">
        <v>2195921</v>
      </c>
      <c r="B7147">
        <v>1</v>
      </c>
      <c r="C7147" t="s">
        <v>77</v>
      </c>
      <c r="D7147" t="s">
        <v>109</v>
      </c>
      <c r="E7147" t="s">
        <v>181</v>
      </c>
      <c r="F7147" t="s">
        <v>20556</v>
      </c>
      <c r="G7147" t="s">
        <v>194</v>
      </c>
      <c r="H7147" t="s">
        <v>46</v>
      </c>
      <c r="I7147" t="s">
        <v>129</v>
      </c>
      <c r="J7147" t="s">
        <v>130</v>
      </c>
      <c r="K7147" t="s">
        <v>131</v>
      </c>
      <c r="L7147" t="s">
        <v>20557</v>
      </c>
      <c r="M7147" t="s">
        <v>20558</v>
      </c>
      <c r="N7147">
        <v>2.190555555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1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2.1905559999999999</v>
      </c>
    </row>
    <row r="7148" spans="1:26" x14ac:dyDescent="0.25">
      <c r="A7148">
        <v>2195908</v>
      </c>
      <c r="B7148">
        <v>1</v>
      </c>
      <c r="C7148" t="s">
        <v>77</v>
      </c>
      <c r="D7148" t="s">
        <v>124</v>
      </c>
      <c r="E7148" t="s">
        <v>126</v>
      </c>
      <c r="F7148" t="s">
        <v>20559</v>
      </c>
      <c r="G7148" t="s">
        <v>418</v>
      </c>
      <c r="H7148" t="s">
        <v>46</v>
      </c>
      <c r="I7148" t="s">
        <v>129</v>
      </c>
      <c r="J7148" t="s">
        <v>130</v>
      </c>
      <c r="K7148" t="s">
        <v>251</v>
      </c>
      <c r="L7148" t="s">
        <v>20557</v>
      </c>
      <c r="M7148" t="s">
        <v>20560</v>
      </c>
      <c r="N7148">
        <v>7.7547944439999998</v>
      </c>
      <c r="O7148">
        <v>0</v>
      </c>
      <c r="P7148">
        <v>259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2008.491761</v>
      </c>
      <c r="W7148">
        <v>0</v>
      </c>
      <c r="X7148">
        <v>0</v>
      </c>
      <c r="Y7148">
        <v>0</v>
      </c>
      <c r="Z7148">
        <v>0</v>
      </c>
    </row>
    <row r="7149" spans="1:26" x14ac:dyDescent="0.25">
      <c r="A7149">
        <v>2195897</v>
      </c>
      <c r="B7149">
        <v>1</v>
      </c>
      <c r="C7149" t="s">
        <v>76</v>
      </c>
      <c r="D7149" t="s">
        <v>93</v>
      </c>
      <c r="E7149" t="s">
        <v>161</v>
      </c>
      <c r="F7149" t="s">
        <v>20561</v>
      </c>
      <c r="G7149" t="s">
        <v>163</v>
      </c>
      <c r="H7149" t="s">
        <v>46</v>
      </c>
      <c r="I7149" t="s">
        <v>129</v>
      </c>
      <c r="J7149" t="s">
        <v>130</v>
      </c>
      <c r="K7149" t="s">
        <v>131</v>
      </c>
      <c r="L7149" t="s">
        <v>20562</v>
      </c>
      <c r="M7149" t="s">
        <v>20563</v>
      </c>
      <c r="N7149">
        <v>2.6952777769999998</v>
      </c>
      <c r="O7149">
        <v>1</v>
      </c>
      <c r="P7149">
        <v>389</v>
      </c>
      <c r="Q7149">
        <v>0</v>
      </c>
      <c r="R7149">
        <v>0</v>
      </c>
      <c r="S7149">
        <v>0</v>
      </c>
      <c r="T7149">
        <v>0</v>
      </c>
      <c r="U7149">
        <v>2.6952780000000001</v>
      </c>
      <c r="V7149">
        <v>1048.4630549999999</v>
      </c>
      <c r="W7149">
        <v>0</v>
      </c>
      <c r="X7149">
        <v>0</v>
      </c>
      <c r="Y7149">
        <v>0</v>
      </c>
      <c r="Z7149">
        <v>0</v>
      </c>
    </row>
    <row r="7150" spans="1:26" x14ac:dyDescent="0.25">
      <c r="A7150">
        <v>2195920</v>
      </c>
      <c r="B7150">
        <v>1</v>
      </c>
      <c r="C7150" t="s">
        <v>76</v>
      </c>
      <c r="D7150" t="s">
        <v>100</v>
      </c>
      <c r="E7150" t="s">
        <v>143</v>
      </c>
      <c r="F7150" t="s">
        <v>20564</v>
      </c>
      <c r="G7150" t="s">
        <v>366</v>
      </c>
      <c r="H7150" t="s">
        <v>47</v>
      </c>
      <c r="I7150" t="s">
        <v>129</v>
      </c>
      <c r="J7150" t="s">
        <v>130</v>
      </c>
      <c r="K7150" t="s">
        <v>251</v>
      </c>
      <c r="L7150" t="s">
        <v>20565</v>
      </c>
      <c r="M7150" t="s">
        <v>20566</v>
      </c>
      <c r="N7150">
        <v>5.7194444439999996</v>
      </c>
      <c r="O7150">
        <v>4</v>
      </c>
      <c r="P7150">
        <v>1156</v>
      </c>
      <c r="Q7150">
        <v>0</v>
      </c>
      <c r="R7150">
        <v>0</v>
      </c>
      <c r="S7150">
        <v>0</v>
      </c>
      <c r="T7150">
        <v>0</v>
      </c>
      <c r="U7150">
        <v>22.877777999999999</v>
      </c>
      <c r="V7150">
        <v>6611.6777769999999</v>
      </c>
      <c r="W7150">
        <v>0</v>
      </c>
      <c r="X7150">
        <v>0</v>
      </c>
      <c r="Y7150">
        <v>0</v>
      </c>
      <c r="Z7150">
        <v>0</v>
      </c>
    </row>
    <row r="7151" spans="1:26" x14ac:dyDescent="0.25">
      <c r="A7151">
        <v>2195911</v>
      </c>
      <c r="B7151">
        <v>1</v>
      </c>
      <c r="C7151" t="s">
        <v>76</v>
      </c>
      <c r="D7151" t="s">
        <v>90</v>
      </c>
      <c r="E7151" t="s">
        <v>143</v>
      </c>
      <c r="F7151" t="s">
        <v>20567</v>
      </c>
      <c r="G7151" t="s">
        <v>366</v>
      </c>
      <c r="H7151" t="s">
        <v>46</v>
      </c>
      <c r="I7151" t="s">
        <v>129</v>
      </c>
      <c r="J7151" t="s">
        <v>130</v>
      </c>
      <c r="K7151" t="s">
        <v>251</v>
      </c>
      <c r="L7151" t="s">
        <v>20568</v>
      </c>
      <c r="M7151" t="s">
        <v>20569</v>
      </c>
      <c r="N7151">
        <v>6.4840036110000003</v>
      </c>
      <c r="O7151">
        <v>1</v>
      </c>
      <c r="P7151">
        <v>347</v>
      </c>
      <c r="Q7151">
        <v>0</v>
      </c>
      <c r="R7151">
        <v>0</v>
      </c>
      <c r="S7151">
        <v>0</v>
      </c>
      <c r="T7151">
        <v>0</v>
      </c>
      <c r="U7151">
        <v>6.4840039999999997</v>
      </c>
      <c r="V7151">
        <v>2249.9492530000002</v>
      </c>
      <c r="W7151">
        <v>0</v>
      </c>
      <c r="X7151">
        <v>0</v>
      </c>
      <c r="Y7151">
        <v>0</v>
      </c>
      <c r="Z7151">
        <v>0</v>
      </c>
    </row>
    <row r="7152" spans="1:26" x14ac:dyDescent="0.25">
      <c r="A7152">
        <v>2195913</v>
      </c>
      <c r="B7152">
        <v>1</v>
      </c>
      <c r="C7152" t="s">
        <v>76</v>
      </c>
      <c r="D7152" t="s">
        <v>99</v>
      </c>
      <c r="E7152" t="s">
        <v>134</v>
      </c>
      <c r="F7152" t="s">
        <v>20570</v>
      </c>
      <c r="G7152" t="s">
        <v>201</v>
      </c>
      <c r="H7152" t="s">
        <v>47</v>
      </c>
      <c r="I7152" t="s">
        <v>129</v>
      </c>
      <c r="J7152" t="s">
        <v>130</v>
      </c>
      <c r="K7152" t="s">
        <v>251</v>
      </c>
      <c r="L7152" t="s">
        <v>20571</v>
      </c>
      <c r="M7152" t="s">
        <v>20572</v>
      </c>
      <c r="N7152">
        <v>6.7709166000000001E-2</v>
      </c>
      <c r="O7152">
        <v>57</v>
      </c>
      <c r="P7152">
        <v>98</v>
      </c>
      <c r="Q7152">
        <v>0</v>
      </c>
      <c r="R7152">
        <v>0</v>
      </c>
      <c r="S7152">
        <v>0</v>
      </c>
      <c r="T7152">
        <v>0</v>
      </c>
      <c r="U7152">
        <v>3.8594219999999999</v>
      </c>
      <c r="V7152">
        <v>6.6354980000000001</v>
      </c>
      <c r="W7152">
        <v>0</v>
      </c>
      <c r="X7152">
        <v>0</v>
      </c>
      <c r="Y7152">
        <v>0</v>
      </c>
      <c r="Z7152">
        <v>0</v>
      </c>
    </row>
    <row r="7153" spans="1:26" x14ac:dyDescent="0.25">
      <c r="A7153">
        <v>2195919</v>
      </c>
      <c r="B7153">
        <v>1</v>
      </c>
      <c r="C7153" t="s">
        <v>76</v>
      </c>
      <c r="D7153" t="s">
        <v>105</v>
      </c>
      <c r="E7153" t="s">
        <v>126</v>
      </c>
      <c r="F7153" t="s">
        <v>20573</v>
      </c>
      <c r="G7153" t="s">
        <v>128</v>
      </c>
      <c r="H7153" t="s">
        <v>46</v>
      </c>
      <c r="I7153" t="s">
        <v>129</v>
      </c>
      <c r="J7153" t="s">
        <v>130</v>
      </c>
      <c r="K7153" t="s">
        <v>131</v>
      </c>
      <c r="L7153" t="s">
        <v>20574</v>
      </c>
      <c r="M7153" t="s">
        <v>20575</v>
      </c>
      <c r="N7153">
        <v>2.423333333</v>
      </c>
      <c r="O7153">
        <v>0</v>
      </c>
      <c r="P7153">
        <v>0</v>
      </c>
      <c r="Q7153">
        <v>0</v>
      </c>
      <c r="R7153">
        <v>19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46.043332999999997</v>
      </c>
      <c r="Y7153">
        <v>0</v>
      </c>
      <c r="Z7153">
        <v>0</v>
      </c>
    </row>
    <row r="7154" spans="1:26" x14ac:dyDescent="0.25">
      <c r="A7154">
        <v>2195916</v>
      </c>
      <c r="B7154">
        <v>1</v>
      </c>
      <c r="C7154" t="s">
        <v>76</v>
      </c>
      <c r="D7154" t="s">
        <v>99</v>
      </c>
      <c r="E7154" t="s">
        <v>186</v>
      </c>
      <c r="F7154" t="s">
        <v>20576</v>
      </c>
      <c r="G7154" t="s">
        <v>9243</v>
      </c>
      <c r="H7154" t="s">
        <v>47</v>
      </c>
      <c r="I7154" t="s">
        <v>129</v>
      </c>
      <c r="J7154" t="s">
        <v>130</v>
      </c>
      <c r="K7154" t="s">
        <v>131</v>
      </c>
      <c r="L7154" t="s">
        <v>20577</v>
      </c>
      <c r="M7154" t="s">
        <v>20578</v>
      </c>
      <c r="N7154">
        <v>2.1358333329999999</v>
      </c>
      <c r="O7154">
        <v>17</v>
      </c>
      <c r="P7154">
        <v>59</v>
      </c>
      <c r="Q7154">
        <v>0</v>
      </c>
      <c r="R7154">
        <v>0</v>
      </c>
      <c r="S7154">
        <v>0</v>
      </c>
      <c r="T7154">
        <v>0</v>
      </c>
      <c r="U7154">
        <v>36.309167000000002</v>
      </c>
      <c r="V7154">
        <v>126.014167</v>
      </c>
      <c r="W7154">
        <v>0</v>
      </c>
      <c r="X7154">
        <v>0</v>
      </c>
      <c r="Y7154">
        <v>0</v>
      </c>
      <c r="Z7154">
        <v>0</v>
      </c>
    </row>
    <row r="7155" spans="1:26" x14ac:dyDescent="0.25">
      <c r="A7155">
        <v>2195960</v>
      </c>
      <c r="B7155">
        <v>1</v>
      </c>
      <c r="C7155" t="s">
        <v>77</v>
      </c>
      <c r="D7155" t="s">
        <v>108</v>
      </c>
      <c r="E7155" t="s">
        <v>186</v>
      </c>
      <c r="F7155" t="s">
        <v>20579</v>
      </c>
      <c r="G7155" t="s">
        <v>366</v>
      </c>
      <c r="H7155" t="s">
        <v>47</v>
      </c>
      <c r="I7155" t="s">
        <v>129</v>
      </c>
      <c r="J7155" t="s">
        <v>130</v>
      </c>
      <c r="K7155" t="s">
        <v>251</v>
      </c>
      <c r="L7155" t="s">
        <v>20577</v>
      </c>
      <c r="M7155" t="s">
        <v>20580</v>
      </c>
      <c r="N7155">
        <v>7.4</v>
      </c>
      <c r="O7155">
        <v>134</v>
      </c>
      <c r="P7155">
        <v>1120</v>
      </c>
      <c r="Q7155">
        <v>0</v>
      </c>
      <c r="R7155">
        <v>0</v>
      </c>
      <c r="S7155">
        <v>7</v>
      </c>
      <c r="T7155">
        <v>272</v>
      </c>
      <c r="U7155">
        <v>991.6</v>
      </c>
      <c r="V7155">
        <v>8288</v>
      </c>
      <c r="W7155">
        <v>0</v>
      </c>
      <c r="X7155">
        <v>0</v>
      </c>
      <c r="Y7155">
        <v>51.8</v>
      </c>
      <c r="Z7155">
        <v>2012.8</v>
      </c>
    </row>
    <row r="7156" spans="1:26" x14ac:dyDescent="0.25">
      <c r="A7156">
        <v>2195933</v>
      </c>
      <c r="B7156">
        <v>1</v>
      </c>
      <c r="C7156" t="s">
        <v>76</v>
      </c>
      <c r="D7156" t="s">
        <v>80</v>
      </c>
      <c r="E7156" t="s">
        <v>181</v>
      </c>
      <c r="F7156" t="s">
        <v>20581</v>
      </c>
      <c r="G7156" t="s">
        <v>194</v>
      </c>
      <c r="H7156" t="s">
        <v>46</v>
      </c>
      <c r="I7156" t="s">
        <v>129</v>
      </c>
      <c r="J7156" t="s">
        <v>130</v>
      </c>
      <c r="K7156" t="s">
        <v>131</v>
      </c>
      <c r="L7156" t="s">
        <v>20582</v>
      </c>
      <c r="M7156" t="s">
        <v>20583</v>
      </c>
      <c r="N7156">
        <v>2.5169444439999999</v>
      </c>
      <c r="O7156">
        <v>0</v>
      </c>
      <c r="P7156">
        <v>2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5.0338890000000003</v>
      </c>
      <c r="W7156">
        <v>0</v>
      </c>
      <c r="X7156">
        <v>0</v>
      </c>
      <c r="Y7156">
        <v>0</v>
      </c>
      <c r="Z7156">
        <v>0</v>
      </c>
    </row>
    <row r="7157" spans="1:26" x14ac:dyDescent="0.25">
      <c r="A7157">
        <v>2195923</v>
      </c>
      <c r="B7157">
        <v>1</v>
      </c>
      <c r="C7157" t="s">
        <v>76</v>
      </c>
      <c r="D7157" t="s">
        <v>79</v>
      </c>
      <c r="E7157" t="s">
        <v>143</v>
      </c>
      <c r="F7157" t="s">
        <v>20584</v>
      </c>
      <c r="G7157" t="s">
        <v>136</v>
      </c>
      <c r="H7157" t="s">
        <v>47</v>
      </c>
      <c r="I7157" t="s">
        <v>129</v>
      </c>
      <c r="J7157" t="s">
        <v>130</v>
      </c>
      <c r="K7157" t="s">
        <v>131</v>
      </c>
      <c r="L7157" t="s">
        <v>20585</v>
      </c>
      <c r="M7157" t="s">
        <v>20586</v>
      </c>
      <c r="N7157">
        <v>0.62611111100000005</v>
      </c>
      <c r="O7157">
        <v>36</v>
      </c>
      <c r="P7157">
        <v>3371</v>
      </c>
      <c r="Q7157">
        <v>0</v>
      </c>
      <c r="R7157">
        <v>0</v>
      </c>
      <c r="S7157">
        <v>0</v>
      </c>
      <c r="T7157">
        <v>0</v>
      </c>
      <c r="U7157">
        <v>22.54</v>
      </c>
      <c r="V7157">
        <v>2110.620555</v>
      </c>
      <c r="W7157">
        <v>0</v>
      </c>
      <c r="X7157">
        <v>0</v>
      </c>
      <c r="Y7157">
        <v>0</v>
      </c>
      <c r="Z7157">
        <v>0</v>
      </c>
    </row>
    <row r="7158" spans="1:26" x14ac:dyDescent="0.25">
      <c r="A7158">
        <v>2196010</v>
      </c>
      <c r="B7158">
        <v>1</v>
      </c>
      <c r="C7158" t="s">
        <v>76</v>
      </c>
      <c r="D7158" t="s">
        <v>78</v>
      </c>
      <c r="E7158" t="s">
        <v>126</v>
      </c>
      <c r="F7158" t="s">
        <v>19981</v>
      </c>
      <c r="G7158" t="s">
        <v>128</v>
      </c>
      <c r="H7158" t="s">
        <v>46</v>
      </c>
      <c r="I7158" t="s">
        <v>129</v>
      </c>
      <c r="J7158" t="s">
        <v>130</v>
      </c>
      <c r="K7158" t="s">
        <v>131</v>
      </c>
      <c r="L7158" t="s">
        <v>20587</v>
      </c>
      <c r="M7158" t="s">
        <v>20588</v>
      </c>
      <c r="N7158">
        <v>1.8919444439999999</v>
      </c>
      <c r="O7158">
        <v>0</v>
      </c>
      <c r="P7158">
        <v>22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41.622777999999997</v>
      </c>
      <c r="W7158">
        <v>0</v>
      </c>
      <c r="X7158">
        <v>0</v>
      </c>
      <c r="Y7158">
        <v>0</v>
      </c>
      <c r="Z7158">
        <v>0</v>
      </c>
    </row>
    <row r="7159" spans="1:26" x14ac:dyDescent="0.25">
      <c r="A7159">
        <v>2195937</v>
      </c>
      <c r="B7159">
        <v>1</v>
      </c>
      <c r="C7159" t="s">
        <v>76</v>
      </c>
      <c r="D7159" t="s">
        <v>79</v>
      </c>
      <c r="E7159" t="s">
        <v>126</v>
      </c>
      <c r="F7159" t="s">
        <v>7010</v>
      </c>
      <c r="G7159" t="s">
        <v>269</v>
      </c>
      <c r="H7159" t="s">
        <v>46</v>
      </c>
      <c r="I7159" t="s">
        <v>129</v>
      </c>
      <c r="J7159" t="s">
        <v>130</v>
      </c>
      <c r="K7159" t="s">
        <v>131</v>
      </c>
      <c r="L7159" t="s">
        <v>20589</v>
      </c>
      <c r="M7159" t="s">
        <v>20590</v>
      </c>
      <c r="N7159">
        <v>3.8116666659999998</v>
      </c>
      <c r="O7159">
        <v>0</v>
      </c>
      <c r="P7159">
        <v>163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621.30166699999995</v>
      </c>
      <c r="W7159">
        <v>0</v>
      </c>
      <c r="X7159">
        <v>0</v>
      </c>
      <c r="Y7159">
        <v>0</v>
      </c>
      <c r="Z7159">
        <v>0</v>
      </c>
    </row>
    <row r="7160" spans="1:26" x14ac:dyDescent="0.25">
      <c r="A7160">
        <v>2195940</v>
      </c>
      <c r="B7160">
        <v>1</v>
      </c>
      <c r="C7160" t="s">
        <v>76</v>
      </c>
      <c r="D7160" t="s">
        <v>96</v>
      </c>
      <c r="E7160" t="s">
        <v>181</v>
      </c>
      <c r="F7160" t="s">
        <v>20591</v>
      </c>
      <c r="G7160" t="s">
        <v>194</v>
      </c>
      <c r="H7160" t="s">
        <v>46</v>
      </c>
      <c r="I7160" t="s">
        <v>129</v>
      </c>
      <c r="J7160" t="s">
        <v>130</v>
      </c>
      <c r="K7160" t="s">
        <v>131</v>
      </c>
      <c r="L7160" t="s">
        <v>20592</v>
      </c>
      <c r="M7160" t="s">
        <v>20593</v>
      </c>
      <c r="N7160">
        <v>1.631388888</v>
      </c>
      <c r="O7160">
        <v>0</v>
      </c>
      <c r="P7160">
        <v>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1.631389</v>
      </c>
      <c r="W7160">
        <v>0</v>
      </c>
      <c r="X7160">
        <v>0</v>
      </c>
      <c r="Y7160">
        <v>0</v>
      </c>
      <c r="Z7160">
        <v>0</v>
      </c>
    </row>
    <row r="7161" spans="1:26" x14ac:dyDescent="0.25">
      <c r="A7161">
        <v>2195945</v>
      </c>
      <c r="B7161">
        <v>1</v>
      </c>
      <c r="C7161" t="s">
        <v>77</v>
      </c>
      <c r="D7161" t="s">
        <v>108</v>
      </c>
      <c r="E7161" t="s">
        <v>181</v>
      </c>
      <c r="F7161" t="s">
        <v>20594</v>
      </c>
      <c r="G7161" t="s">
        <v>183</v>
      </c>
      <c r="H7161" t="s">
        <v>46</v>
      </c>
      <c r="I7161" t="s">
        <v>129</v>
      </c>
      <c r="J7161" t="s">
        <v>130</v>
      </c>
      <c r="K7161" t="s">
        <v>131</v>
      </c>
      <c r="L7161" t="s">
        <v>20595</v>
      </c>
      <c r="M7161" t="s">
        <v>20596</v>
      </c>
      <c r="N7161">
        <v>3.844166666</v>
      </c>
      <c r="O7161">
        <v>0</v>
      </c>
      <c r="P7161">
        <v>16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61.506667</v>
      </c>
      <c r="W7161">
        <v>0</v>
      </c>
      <c r="X7161">
        <v>0</v>
      </c>
      <c r="Y7161">
        <v>0</v>
      </c>
      <c r="Z7161">
        <v>0</v>
      </c>
    </row>
    <row r="7162" spans="1:26" x14ac:dyDescent="0.25">
      <c r="A7162">
        <v>2195939</v>
      </c>
      <c r="B7162">
        <v>1</v>
      </c>
      <c r="C7162" t="s">
        <v>77</v>
      </c>
      <c r="D7162" t="s">
        <v>124</v>
      </c>
      <c r="E7162" t="s">
        <v>181</v>
      </c>
      <c r="F7162" t="s">
        <v>20597</v>
      </c>
      <c r="G7162" t="s">
        <v>183</v>
      </c>
      <c r="H7162" t="s">
        <v>46</v>
      </c>
      <c r="I7162" t="s">
        <v>129</v>
      </c>
      <c r="J7162" t="s">
        <v>130</v>
      </c>
      <c r="K7162" t="s">
        <v>131</v>
      </c>
      <c r="L7162" t="s">
        <v>20598</v>
      </c>
      <c r="M7162" t="s">
        <v>20599</v>
      </c>
      <c r="N7162">
        <v>7.5641666660000002</v>
      </c>
      <c r="O7162">
        <v>0</v>
      </c>
      <c r="P7162">
        <v>1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7.5641670000000003</v>
      </c>
      <c r="W7162">
        <v>0</v>
      </c>
      <c r="X7162">
        <v>0</v>
      </c>
      <c r="Y7162">
        <v>0</v>
      </c>
      <c r="Z7162">
        <v>0</v>
      </c>
    </row>
    <row r="7163" spans="1:26" x14ac:dyDescent="0.25">
      <c r="A7163">
        <v>2196002</v>
      </c>
      <c r="B7163">
        <v>1</v>
      </c>
      <c r="C7163" t="s">
        <v>76</v>
      </c>
      <c r="D7163" t="s">
        <v>84</v>
      </c>
      <c r="E7163" t="s">
        <v>718</v>
      </c>
      <c r="F7163" t="s">
        <v>20264</v>
      </c>
      <c r="G7163" t="s">
        <v>269</v>
      </c>
      <c r="H7163" t="s">
        <v>46</v>
      </c>
      <c r="I7163" t="s">
        <v>129</v>
      </c>
      <c r="J7163" t="s">
        <v>130</v>
      </c>
      <c r="K7163" t="s">
        <v>131</v>
      </c>
      <c r="L7163" t="s">
        <v>20600</v>
      </c>
      <c r="M7163" t="s">
        <v>20601</v>
      </c>
      <c r="N7163">
        <v>5.5824999999999996</v>
      </c>
      <c r="O7163">
        <v>0</v>
      </c>
      <c r="P7163">
        <v>130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725.72500000000002</v>
      </c>
      <c r="W7163">
        <v>0</v>
      </c>
      <c r="X7163">
        <v>0</v>
      </c>
      <c r="Y7163">
        <v>0</v>
      </c>
      <c r="Z7163">
        <v>0</v>
      </c>
    </row>
    <row r="7164" spans="1:26" x14ac:dyDescent="0.25">
      <c r="A7164">
        <v>2195949</v>
      </c>
      <c r="B7164">
        <v>1</v>
      </c>
      <c r="C7164" t="s">
        <v>76</v>
      </c>
      <c r="D7164" t="s">
        <v>101</v>
      </c>
      <c r="E7164" t="s">
        <v>143</v>
      </c>
      <c r="F7164" t="s">
        <v>20602</v>
      </c>
      <c r="G7164" t="s">
        <v>145</v>
      </c>
      <c r="H7164" t="s">
        <v>47</v>
      </c>
      <c r="I7164" t="s">
        <v>129</v>
      </c>
      <c r="J7164" t="s">
        <v>130</v>
      </c>
      <c r="K7164" t="s">
        <v>131</v>
      </c>
      <c r="L7164" t="s">
        <v>20603</v>
      </c>
      <c r="M7164" t="s">
        <v>20604</v>
      </c>
      <c r="N7164">
        <v>0.94944444400000005</v>
      </c>
      <c r="O7164">
        <v>0</v>
      </c>
      <c r="P7164">
        <v>54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51.27</v>
      </c>
      <c r="W7164">
        <v>0</v>
      </c>
      <c r="X7164">
        <v>0</v>
      </c>
      <c r="Y7164">
        <v>0</v>
      </c>
      <c r="Z7164">
        <v>0</v>
      </c>
    </row>
    <row r="7165" spans="1:26" x14ac:dyDescent="0.25">
      <c r="A7165">
        <v>2195969</v>
      </c>
      <c r="B7165">
        <v>1</v>
      </c>
      <c r="C7165" t="s">
        <v>76</v>
      </c>
      <c r="D7165" t="s">
        <v>93</v>
      </c>
      <c r="E7165" t="s">
        <v>126</v>
      </c>
      <c r="F7165" t="s">
        <v>20605</v>
      </c>
      <c r="G7165" t="s">
        <v>128</v>
      </c>
      <c r="H7165" t="s">
        <v>46</v>
      </c>
      <c r="I7165" t="s">
        <v>129</v>
      </c>
      <c r="J7165" t="s">
        <v>130</v>
      </c>
      <c r="K7165" t="s">
        <v>131</v>
      </c>
      <c r="L7165" t="s">
        <v>20606</v>
      </c>
      <c r="M7165" t="s">
        <v>20607</v>
      </c>
      <c r="N7165">
        <v>1.3361111109999999</v>
      </c>
      <c r="O7165">
        <v>0</v>
      </c>
      <c r="P7165">
        <v>40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53.444443999999997</v>
      </c>
      <c r="W7165">
        <v>0</v>
      </c>
      <c r="X7165">
        <v>0</v>
      </c>
      <c r="Y7165">
        <v>0</v>
      </c>
      <c r="Z7165">
        <v>0</v>
      </c>
    </row>
    <row r="7166" spans="1:26" x14ac:dyDescent="0.25">
      <c r="A7166">
        <v>2195952</v>
      </c>
      <c r="B7166">
        <v>1</v>
      </c>
      <c r="C7166" t="s">
        <v>76</v>
      </c>
      <c r="D7166" t="s">
        <v>102</v>
      </c>
      <c r="E7166" t="s">
        <v>181</v>
      </c>
      <c r="F7166" t="s">
        <v>20608</v>
      </c>
      <c r="G7166" t="s">
        <v>183</v>
      </c>
      <c r="H7166" t="s">
        <v>46</v>
      </c>
      <c r="I7166" t="s">
        <v>129</v>
      </c>
      <c r="J7166" t="s">
        <v>130</v>
      </c>
      <c r="K7166" t="s">
        <v>131</v>
      </c>
      <c r="L7166" t="s">
        <v>20609</v>
      </c>
      <c r="M7166" t="s">
        <v>20610</v>
      </c>
      <c r="N7166">
        <v>2.153333333</v>
      </c>
      <c r="O7166">
        <v>0</v>
      </c>
      <c r="P7166">
        <v>11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23.686667</v>
      </c>
      <c r="W7166">
        <v>0</v>
      </c>
      <c r="X7166">
        <v>0</v>
      </c>
      <c r="Y7166">
        <v>0</v>
      </c>
      <c r="Z7166">
        <v>0</v>
      </c>
    </row>
    <row r="7167" spans="1:26" x14ac:dyDescent="0.25">
      <c r="A7167">
        <v>2195951</v>
      </c>
      <c r="B7167">
        <v>1</v>
      </c>
      <c r="C7167" t="s">
        <v>77</v>
      </c>
      <c r="D7167" t="s">
        <v>110</v>
      </c>
      <c r="E7167" t="s">
        <v>181</v>
      </c>
      <c r="F7167" t="s">
        <v>20611</v>
      </c>
      <c r="G7167" t="s">
        <v>194</v>
      </c>
      <c r="H7167" t="s">
        <v>46</v>
      </c>
      <c r="I7167" t="s">
        <v>129</v>
      </c>
      <c r="J7167" t="s">
        <v>130</v>
      </c>
      <c r="K7167" t="s">
        <v>131</v>
      </c>
      <c r="L7167" t="s">
        <v>20612</v>
      </c>
      <c r="M7167" t="s">
        <v>20613</v>
      </c>
      <c r="N7167">
        <v>2.3786111110000001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1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2.3786109999999998</v>
      </c>
    </row>
    <row r="7168" spans="1:26" x14ac:dyDescent="0.25">
      <c r="A7168">
        <v>2195944</v>
      </c>
      <c r="B7168">
        <v>1</v>
      </c>
      <c r="C7168" t="s">
        <v>76</v>
      </c>
      <c r="D7168" t="s">
        <v>80</v>
      </c>
      <c r="E7168" t="s">
        <v>126</v>
      </c>
      <c r="F7168" t="s">
        <v>20243</v>
      </c>
      <c r="G7168" t="s">
        <v>269</v>
      </c>
      <c r="H7168" t="s">
        <v>46</v>
      </c>
      <c r="I7168" t="s">
        <v>129</v>
      </c>
      <c r="J7168" t="s">
        <v>130</v>
      </c>
      <c r="K7168" t="s">
        <v>131</v>
      </c>
      <c r="L7168" t="s">
        <v>20614</v>
      </c>
      <c r="M7168" t="s">
        <v>20615</v>
      </c>
      <c r="N7168">
        <v>3.1230555550000001</v>
      </c>
      <c r="O7168">
        <v>0</v>
      </c>
      <c r="P7168">
        <v>161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502.81194399999998</v>
      </c>
      <c r="W7168">
        <v>0</v>
      </c>
      <c r="X7168">
        <v>0</v>
      </c>
      <c r="Y7168">
        <v>0</v>
      </c>
      <c r="Z7168">
        <v>0</v>
      </c>
    </row>
    <row r="7169" spans="1:26" x14ac:dyDescent="0.25">
      <c r="A7169">
        <v>2195947</v>
      </c>
      <c r="B7169">
        <v>1</v>
      </c>
      <c r="C7169" t="s">
        <v>76</v>
      </c>
      <c r="D7169" t="s">
        <v>79</v>
      </c>
      <c r="E7169" t="s">
        <v>813</v>
      </c>
      <c r="F7169" t="s">
        <v>20616</v>
      </c>
      <c r="G7169" t="s">
        <v>136</v>
      </c>
      <c r="H7169" t="s">
        <v>47</v>
      </c>
      <c r="I7169" t="s">
        <v>129</v>
      </c>
      <c r="J7169" t="s">
        <v>130</v>
      </c>
      <c r="K7169" t="s">
        <v>131</v>
      </c>
      <c r="L7169" t="s">
        <v>20617</v>
      </c>
      <c r="M7169" t="s">
        <v>20618</v>
      </c>
      <c r="N7169">
        <v>0.23339722199999999</v>
      </c>
      <c r="O7169">
        <v>37</v>
      </c>
      <c r="P7169">
        <v>3373</v>
      </c>
      <c r="Q7169">
        <v>0</v>
      </c>
      <c r="R7169">
        <v>0</v>
      </c>
      <c r="S7169">
        <v>0</v>
      </c>
      <c r="T7169">
        <v>0</v>
      </c>
      <c r="U7169">
        <v>8.6356970000000004</v>
      </c>
      <c r="V7169">
        <v>787.24883</v>
      </c>
      <c r="W7169">
        <v>0</v>
      </c>
      <c r="X7169">
        <v>0</v>
      </c>
      <c r="Y7169">
        <v>0</v>
      </c>
      <c r="Z7169">
        <v>0</v>
      </c>
    </row>
    <row r="7170" spans="1:26" x14ac:dyDescent="0.25">
      <c r="A7170">
        <v>2195948</v>
      </c>
      <c r="B7170">
        <v>1</v>
      </c>
      <c r="C7170" t="s">
        <v>76</v>
      </c>
      <c r="D7170" t="s">
        <v>96</v>
      </c>
      <c r="E7170" t="s">
        <v>186</v>
      </c>
      <c r="F7170" t="s">
        <v>20619</v>
      </c>
      <c r="G7170" t="s">
        <v>136</v>
      </c>
      <c r="H7170" t="s">
        <v>47</v>
      </c>
      <c r="I7170" t="s">
        <v>283</v>
      </c>
      <c r="J7170" t="s">
        <v>130</v>
      </c>
      <c r="K7170" t="s">
        <v>131</v>
      </c>
      <c r="L7170" t="s">
        <v>20620</v>
      </c>
      <c r="M7170" t="s">
        <v>20621</v>
      </c>
      <c r="N7170">
        <v>1.1111111E-2</v>
      </c>
      <c r="O7170">
        <v>33</v>
      </c>
      <c r="P7170">
        <v>1126</v>
      </c>
      <c r="Q7170">
        <v>0</v>
      </c>
      <c r="R7170">
        <v>0</v>
      </c>
      <c r="S7170">
        <v>0</v>
      </c>
      <c r="T7170">
        <v>0</v>
      </c>
      <c r="U7170">
        <v>0.36666700000000002</v>
      </c>
      <c r="V7170">
        <v>12.511111</v>
      </c>
      <c r="W7170">
        <v>0</v>
      </c>
      <c r="X7170">
        <v>0</v>
      </c>
      <c r="Y7170">
        <v>0</v>
      </c>
      <c r="Z7170">
        <v>0</v>
      </c>
    </row>
    <row r="7171" spans="1:26" x14ac:dyDescent="0.25">
      <c r="A7171">
        <v>2195966</v>
      </c>
      <c r="B7171">
        <v>1</v>
      </c>
      <c r="C7171" t="s">
        <v>76</v>
      </c>
      <c r="D7171" t="s">
        <v>80</v>
      </c>
      <c r="E7171" t="s">
        <v>126</v>
      </c>
      <c r="F7171" t="s">
        <v>20622</v>
      </c>
      <c r="G7171" t="s">
        <v>128</v>
      </c>
      <c r="H7171" t="s">
        <v>46</v>
      </c>
      <c r="I7171" t="s">
        <v>129</v>
      </c>
      <c r="J7171" t="s">
        <v>130</v>
      </c>
      <c r="K7171" t="s">
        <v>131</v>
      </c>
      <c r="L7171" t="s">
        <v>20623</v>
      </c>
      <c r="M7171" t="s">
        <v>20624</v>
      </c>
      <c r="N7171">
        <v>3.89</v>
      </c>
      <c r="O7171">
        <v>0</v>
      </c>
      <c r="P7171">
        <v>57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221.73</v>
      </c>
      <c r="W7171">
        <v>0</v>
      </c>
      <c r="X7171">
        <v>0</v>
      </c>
      <c r="Y7171">
        <v>0</v>
      </c>
      <c r="Z7171">
        <v>0</v>
      </c>
    </row>
    <row r="7172" spans="1:26" x14ac:dyDescent="0.25">
      <c r="A7172">
        <v>2195957</v>
      </c>
      <c r="B7172">
        <v>1</v>
      </c>
      <c r="C7172" t="s">
        <v>77</v>
      </c>
      <c r="D7172" t="s">
        <v>114</v>
      </c>
      <c r="E7172" t="s">
        <v>126</v>
      </c>
      <c r="F7172" t="s">
        <v>20625</v>
      </c>
      <c r="G7172" t="s">
        <v>5317</v>
      </c>
      <c r="H7172" t="s">
        <v>46</v>
      </c>
      <c r="I7172" t="s">
        <v>129</v>
      </c>
      <c r="J7172" t="s">
        <v>130</v>
      </c>
      <c r="K7172" t="s">
        <v>131</v>
      </c>
      <c r="L7172" t="s">
        <v>20626</v>
      </c>
      <c r="M7172" t="s">
        <v>20627</v>
      </c>
      <c r="N7172">
        <v>1.236111111</v>
      </c>
      <c r="O7172">
        <v>0</v>
      </c>
      <c r="P7172">
        <v>40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49.444443999999997</v>
      </c>
      <c r="W7172">
        <v>0</v>
      </c>
      <c r="X7172">
        <v>0</v>
      </c>
      <c r="Y7172">
        <v>0</v>
      </c>
      <c r="Z7172">
        <v>0</v>
      </c>
    </row>
    <row r="7173" spans="1:26" x14ac:dyDescent="0.25">
      <c r="A7173">
        <v>2195954</v>
      </c>
      <c r="B7173">
        <v>1</v>
      </c>
      <c r="C7173" t="s">
        <v>76</v>
      </c>
      <c r="D7173" t="s">
        <v>101</v>
      </c>
      <c r="E7173" t="s">
        <v>143</v>
      </c>
      <c r="F7173" t="s">
        <v>20628</v>
      </c>
      <c r="G7173" t="s">
        <v>136</v>
      </c>
      <c r="H7173" t="s">
        <v>47</v>
      </c>
      <c r="I7173" t="s">
        <v>129</v>
      </c>
      <c r="J7173" t="s">
        <v>130</v>
      </c>
      <c r="K7173" t="s">
        <v>131</v>
      </c>
      <c r="L7173" t="s">
        <v>20629</v>
      </c>
      <c r="M7173" t="s">
        <v>20630</v>
      </c>
      <c r="N7173">
        <v>0.58722222199999996</v>
      </c>
      <c r="O7173">
        <v>20</v>
      </c>
      <c r="P7173">
        <v>6285</v>
      </c>
      <c r="Q7173">
        <v>0</v>
      </c>
      <c r="R7173">
        <v>0</v>
      </c>
      <c r="S7173">
        <v>0</v>
      </c>
      <c r="T7173">
        <v>0</v>
      </c>
      <c r="U7173">
        <v>11.744444</v>
      </c>
      <c r="V7173">
        <v>3690.6916649999998</v>
      </c>
      <c r="W7173">
        <v>0</v>
      </c>
      <c r="X7173">
        <v>0</v>
      </c>
      <c r="Y7173">
        <v>0</v>
      </c>
      <c r="Z7173">
        <v>0</v>
      </c>
    </row>
    <row r="7174" spans="1:26" x14ac:dyDescent="0.25">
      <c r="A7174">
        <v>2195953</v>
      </c>
      <c r="B7174">
        <v>1</v>
      </c>
      <c r="C7174" t="s">
        <v>76</v>
      </c>
      <c r="D7174" t="s">
        <v>101</v>
      </c>
      <c r="E7174" t="s">
        <v>813</v>
      </c>
      <c r="F7174" t="s">
        <v>20631</v>
      </c>
      <c r="G7174" t="s">
        <v>136</v>
      </c>
      <c r="H7174" t="s">
        <v>47</v>
      </c>
      <c r="I7174" t="s">
        <v>129</v>
      </c>
      <c r="J7174" t="s">
        <v>130</v>
      </c>
      <c r="K7174" t="s">
        <v>131</v>
      </c>
      <c r="L7174" t="s">
        <v>20632</v>
      </c>
      <c r="M7174" t="s">
        <v>20633</v>
      </c>
      <c r="N7174">
        <v>6.6386944000000003E-2</v>
      </c>
      <c r="O7174">
        <v>81</v>
      </c>
      <c r="P7174">
        <v>2873</v>
      </c>
      <c r="Q7174">
        <v>0</v>
      </c>
      <c r="R7174">
        <v>0</v>
      </c>
      <c r="S7174">
        <v>0</v>
      </c>
      <c r="T7174">
        <v>0</v>
      </c>
      <c r="U7174">
        <v>5.3773419999999996</v>
      </c>
      <c r="V7174">
        <v>190.72969000000001</v>
      </c>
      <c r="W7174">
        <v>0</v>
      </c>
      <c r="X7174">
        <v>0</v>
      </c>
      <c r="Y7174">
        <v>0</v>
      </c>
      <c r="Z7174">
        <v>0</v>
      </c>
    </row>
    <row r="7175" spans="1:26" x14ac:dyDescent="0.25">
      <c r="A7175">
        <v>2195975</v>
      </c>
      <c r="B7175">
        <v>1</v>
      </c>
      <c r="C7175" t="s">
        <v>76</v>
      </c>
      <c r="D7175" t="s">
        <v>78</v>
      </c>
      <c r="E7175" t="s">
        <v>181</v>
      </c>
      <c r="F7175" t="s">
        <v>20634</v>
      </c>
      <c r="G7175" t="s">
        <v>183</v>
      </c>
      <c r="H7175" t="s">
        <v>46</v>
      </c>
      <c r="I7175" t="s">
        <v>129</v>
      </c>
      <c r="J7175" t="s">
        <v>130</v>
      </c>
      <c r="K7175" t="s">
        <v>131</v>
      </c>
      <c r="L7175" t="s">
        <v>20635</v>
      </c>
      <c r="M7175" t="s">
        <v>20636</v>
      </c>
      <c r="N7175">
        <v>9.9627777769999994</v>
      </c>
      <c r="O7175">
        <v>0</v>
      </c>
      <c r="P7175">
        <v>2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19.925556</v>
      </c>
      <c r="W7175">
        <v>0</v>
      </c>
      <c r="X7175">
        <v>0</v>
      </c>
      <c r="Y7175">
        <v>0</v>
      </c>
      <c r="Z7175">
        <v>0</v>
      </c>
    </row>
    <row r="7176" spans="1:26" x14ac:dyDescent="0.25">
      <c r="A7176">
        <v>2195956</v>
      </c>
      <c r="B7176">
        <v>1</v>
      </c>
      <c r="C7176" t="s">
        <v>76</v>
      </c>
      <c r="D7176" t="s">
        <v>102</v>
      </c>
      <c r="E7176" t="s">
        <v>181</v>
      </c>
      <c r="F7176" t="s">
        <v>20637</v>
      </c>
      <c r="G7176" t="s">
        <v>183</v>
      </c>
      <c r="H7176" t="s">
        <v>46</v>
      </c>
      <c r="I7176" t="s">
        <v>129</v>
      </c>
      <c r="J7176" t="s">
        <v>130</v>
      </c>
      <c r="K7176" t="s">
        <v>131</v>
      </c>
      <c r="L7176" t="s">
        <v>20638</v>
      </c>
      <c r="M7176" t="s">
        <v>20639</v>
      </c>
      <c r="N7176">
        <v>3.6455555550000001</v>
      </c>
      <c r="O7176">
        <v>0</v>
      </c>
      <c r="P7176">
        <v>1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3.645556</v>
      </c>
      <c r="W7176">
        <v>0</v>
      </c>
      <c r="X7176">
        <v>0</v>
      </c>
      <c r="Y7176">
        <v>0</v>
      </c>
      <c r="Z7176">
        <v>0</v>
      </c>
    </row>
    <row r="7177" spans="1:26" x14ac:dyDescent="0.25">
      <c r="A7177">
        <v>2195959</v>
      </c>
      <c r="B7177">
        <v>1</v>
      </c>
      <c r="C7177" t="s">
        <v>76</v>
      </c>
      <c r="D7177" t="s">
        <v>101</v>
      </c>
      <c r="E7177" t="s">
        <v>813</v>
      </c>
      <c r="F7177" t="s">
        <v>20631</v>
      </c>
      <c r="G7177" t="s">
        <v>136</v>
      </c>
      <c r="H7177" t="s">
        <v>47</v>
      </c>
      <c r="I7177" t="s">
        <v>129</v>
      </c>
      <c r="J7177" t="s">
        <v>130</v>
      </c>
      <c r="K7177" t="s">
        <v>131</v>
      </c>
      <c r="L7177" t="s">
        <v>20640</v>
      </c>
      <c r="M7177" t="s">
        <v>20641</v>
      </c>
      <c r="N7177">
        <v>0.48225000000000001</v>
      </c>
      <c r="O7177">
        <v>81</v>
      </c>
      <c r="P7177">
        <v>2873</v>
      </c>
      <c r="Q7177">
        <v>0</v>
      </c>
      <c r="R7177">
        <v>0</v>
      </c>
      <c r="S7177">
        <v>0</v>
      </c>
      <c r="T7177">
        <v>0</v>
      </c>
      <c r="U7177">
        <v>39.062249999999999</v>
      </c>
      <c r="V7177">
        <v>1385.50425</v>
      </c>
      <c r="W7177">
        <v>0</v>
      </c>
      <c r="X7177">
        <v>0</v>
      </c>
      <c r="Y7177">
        <v>0</v>
      </c>
      <c r="Z7177">
        <v>0</v>
      </c>
    </row>
    <row r="7178" spans="1:26" x14ac:dyDescent="0.25">
      <c r="A7178">
        <v>2195964</v>
      </c>
      <c r="B7178">
        <v>1</v>
      </c>
      <c r="C7178" t="s">
        <v>76</v>
      </c>
      <c r="D7178" t="s">
        <v>92</v>
      </c>
      <c r="E7178" t="s">
        <v>126</v>
      </c>
      <c r="F7178" t="s">
        <v>20642</v>
      </c>
      <c r="G7178" t="s">
        <v>140</v>
      </c>
      <c r="H7178" t="s">
        <v>46</v>
      </c>
      <c r="I7178" t="s">
        <v>129</v>
      </c>
      <c r="J7178" t="s">
        <v>130</v>
      </c>
      <c r="K7178" t="s">
        <v>131</v>
      </c>
      <c r="L7178" t="s">
        <v>20643</v>
      </c>
      <c r="M7178" t="s">
        <v>20644</v>
      </c>
      <c r="N7178">
        <v>0.88249999999999995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82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72.364999999999995</v>
      </c>
    </row>
    <row r="7179" spans="1:26" x14ac:dyDescent="0.25">
      <c r="A7179">
        <v>2195962</v>
      </c>
      <c r="B7179">
        <v>1</v>
      </c>
      <c r="C7179" t="s">
        <v>76</v>
      </c>
      <c r="D7179" t="s">
        <v>88</v>
      </c>
      <c r="E7179" t="s">
        <v>181</v>
      </c>
      <c r="F7179" t="s">
        <v>20645</v>
      </c>
      <c r="G7179" t="s">
        <v>183</v>
      </c>
      <c r="H7179" t="s">
        <v>46</v>
      </c>
      <c r="I7179" t="s">
        <v>129</v>
      </c>
      <c r="J7179" t="s">
        <v>130</v>
      </c>
      <c r="K7179" t="s">
        <v>131</v>
      </c>
      <c r="L7179" t="s">
        <v>20646</v>
      </c>
      <c r="M7179" t="s">
        <v>20647</v>
      </c>
      <c r="N7179">
        <v>3.8161111110000001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3.8161109999999998</v>
      </c>
      <c r="W7179">
        <v>0</v>
      </c>
      <c r="X7179">
        <v>0</v>
      </c>
      <c r="Y7179">
        <v>0</v>
      </c>
      <c r="Z7179">
        <v>0</v>
      </c>
    </row>
    <row r="7180" spans="1:26" x14ac:dyDescent="0.25">
      <c r="A7180">
        <v>2195971</v>
      </c>
      <c r="B7180">
        <v>1</v>
      </c>
      <c r="C7180" t="s">
        <v>76</v>
      </c>
      <c r="D7180" t="s">
        <v>96</v>
      </c>
      <c r="E7180" t="s">
        <v>143</v>
      </c>
      <c r="F7180" t="s">
        <v>20648</v>
      </c>
      <c r="G7180" t="s">
        <v>145</v>
      </c>
      <c r="H7180" t="s">
        <v>47</v>
      </c>
      <c r="I7180" t="s">
        <v>129</v>
      </c>
      <c r="J7180" t="s">
        <v>130</v>
      </c>
      <c r="K7180" t="s">
        <v>131</v>
      </c>
      <c r="L7180" t="s">
        <v>20649</v>
      </c>
      <c r="M7180" t="s">
        <v>20650</v>
      </c>
      <c r="N7180">
        <v>1.623611111</v>
      </c>
      <c r="O7180">
        <v>1</v>
      </c>
      <c r="P7180">
        <v>81</v>
      </c>
      <c r="Q7180">
        <v>0</v>
      </c>
      <c r="R7180">
        <v>0</v>
      </c>
      <c r="S7180">
        <v>0</v>
      </c>
      <c r="T7180">
        <v>0</v>
      </c>
      <c r="U7180">
        <v>1.6236109999999999</v>
      </c>
      <c r="V7180">
        <v>131.51249999999999</v>
      </c>
      <c r="W7180">
        <v>0</v>
      </c>
      <c r="X7180">
        <v>0</v>
      </c>
      <c r="Y7180">
        <v>0</v>
      </c>
      <c r="Z7180">
        <v>0</v>
      </c>
    </row>
    <row r="7181" spans="1:26" x14ac:dyDescent="0.25">
      <c r="A7181">
        <v>2196008</v>
      </c>
      <c r="B7181">
        <v>1</v>
      </c>
      <c r="C7181" t="s">
        <v>76</v>
      </c>
      <c r="D7181" t="s">
        <v>90</v>
      </c>
      <c r="E7181" t="s">
        <v>181</v>
      </c>
      <c r="F7181" t="s">
        <v>20651</v>
      </c>
      <c r="G7181" t="s">
        <v>183</v>
      </c>
      <c r="H7181" t="s">
        <v>46</v>
      </c>
      <c r="I7181" t="s">
        <v>129</v>
      </c>
      <c r="J7181" t="s">
        <v>130</v>
      </c>
      <c r="K7181" t="s">
        <v>131</v>
      </c>
      <c r="L7181" t="s">
        <v>20652</v>
      </c>
      <c r="M7181" t="s">
        <v>20653</v>
      </c>
      <c r="N7181">
        <v>4.6383333330000003</v>
      </c>
      <c r="O7181">
        <v>0</v>
      </c>
      <c r="P7181">
        <v>4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18.553332999999999</v>
      </c>
      <c r="W7181">
        <v>0</v>
      </c>
      <c r="X7181">
        <v>0</v>
      </c>
      <c r="Y7181">
        <v>0</v>
      </c>
      <c r="Z7181">
        <v>0</v>
      </c>
    </row>
    <row r="7182" spans="1:26" x14ac:dyDescent="0.25">
      <c r="A7182">
        <v>2195973</v>
      </c>
      <c r="B7182">
        <v>1</v>
      </c>
      <c r="C7182" t="s">
        <v>76</v>
      </c>
      <c r="D7182" t="s">
        <v>92</v>
      </c>
      <c r="E7182" t="s">
        <v>181</v>
      </c>
      <c r="F7182" t="s">
        <v>20654</v>
      </c>
      <c r="G7182" t="s">
        <v>194</v>
      </c>
      <c r="H7182" t="s">
        <v>46</v>
      </c>
      <c r="I7182" t="s">
        <v>129</v>
      </c>
      <c r="J7182" t="s">
        <v>130</v>
      </c>
      <c r="K7182" t="s">
        <v>131</v>
      </c>
      <c r="L7182" t="s">
        <v>20655</v>
      </c>
      <c r="M7182" t="s">
        <v>20656</v>
      </c>
      <c r="N7182">
        <v>3.9144444439999999</v>
      </c>
      <c r="O7182">
        <v>0</v>
      </c>
      <c r="P7182">
        <v>0</v>
      </c>
      <c r="Q7182">
        <v>0</v>
      </c>
      <c r="R7182">
        <v>1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3.914444</v>
      </c>
      <c r="Y7182">
        <v>0</v>
      </c>
      <c r="Z7182">
        <v>0</v>
      </c>
    </row>
    <row r="7183" spans="1:26" x14ac:dyDescent="0.25">
      <c r="A7183">
        <v>2195986</v>
      </c>
      <c r="B7183">
        <v>1</v>
      </c>
      <c r="C7183" t="s">
        <v>76</v>
      </c>
      <c r="D7183" t="s">
        <v>106</v>
      </c>
      <c r="E7183" t="s">
        <v>181</v>
      </c>
      <c r="F7183" t="s">
        <v>20657</v>
      </c>
      <c r="G7183" t="s">
        <v>183</v>
      </c>
      <c r="H7183" t="s">
        <v>46</v>
      </c>
      <c r="I7183" t="s">
        <v>129</v>
      </c>
      <c r="J7183" t="s">
        <v>130</v>
      </c>
      <c r="K7183" t="s">
        <v>131</v>
      </c>
      <c r="L7183" t="s">
        <v>20658</v>
      </c>
      <c r="M7183" t="s">
        <v>20659</v>
      </c>
      <c r="N7183">
        <v>5.5255555550000004</v>
      </c>
      <c r="O7183">
        <v>0</v>
      </c>
      <c r="P7183">
        <v>3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16.576667</v>
      </c>
      <c r="W7183">
        <v>0</v>
      </c>
      <c r="X7183">
        <v>0</v>
      </c>
      <c r="Y7183">
        <v>0</v>
      </c>
      <c r="Z7183">
        <v>0</v>
      </c>
    </row>
    <row r="7184" spans="1:26" x14ac:dyDescent="0.25">
      <c r="A7184">
        <v>2195988</v>
      </c>
      <c r="B7184">
        <v>1</v>
      </c>
      <c r="C7184" t="s">
        <v>76</v>
      </c>
      <c r="D7184" t="s">
        <v>78</v>
      </c>
      <c r="E7184" t="s">
        <v>181</v>
      </c>
      <c r="F7184" t="s">
        <v>20660</v>
      </c>
      <c r="G7184" t="s">
        <v>287</v>
      </c>
      <c r="H7184" t="s">
        <v>46</v>
      </c>
      <c r="I7184" t="s">
        <v>129</v>
      </c>
      <c r="J7184" t="s">
        <v>130</v>
      </c>
      <c r="K7184" t="s">
        <v>131</v>
      </c>
      <c r="L7184" t="s">
        <v>20661</v>
      </c>
      <c r="M7184" t="s">
        <v>20662</v>
      </c>
      <c r="N7184">
        <v>3.3672222220000001</v>
      </c>
      <c r="O7184">
        <v>0</v>
      </c>
      <c r="P7184">
        <v>1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3.3672219999999999</v>
      </c>
      <c r="W7184">
        <v>0</v>
      </c>
      <c r="X7184">
        <v>0</v>
      </c>
      <c r="Y7184">
        <v>0</v>
      </c>
      <c r="Z7184">
        <v>0</v>
      </c>
    </row>
    <row r="7185" spans="1:26" x14ac:dyDescent="0.25">
      <c r="A7185">
        <v>2195972</v>
      </c>
      <c r="B7185">
        <v>1</v>
      </c>
      <c r="C7185" t="s">
        <v>76</v>
      </c>
      <c r="D7185" t="s">
        <v>103</v>
      </c>
      <c r="E7185" t="s">
        <v>181</v>
      </c>
      <c r="F7185" t="s">
        <v>20663</v>
      </c>
      <c r="G7185" t="s">
        <v>194</v>
      </c>
      <c r="H7185" t="s">
        <v>46</v>
      </c>
      <c r="I7185" t="s">
        <v>129</v>
      </c>
      <c r="J7185" t="s">
        <v>130</v>
      </c>
      <c r="K7185" t="s">
        <v>131</v>
      </c>
      <c r="L7185" t="s">
        <v>20664</v>
      </c>
      <c r="M7185" t="s">
        <v>20665</v>
      </c>
      <c r="N7185">
        <v>1.725833333</v>
      </c>
      <c r="O7185">
        <v>0</v>
      </c>
      <c r="P7185">
        <v>0</v>
      </c>
      <c r="Q7185">
        <v>0</v>
      </c>
      <c r="R7185">
        <v>2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3.451667</v>
      </c>
      <c r="Y7185">
        <v>0</v>
      </c>
      <c r="Z7185">
        <v>0</v>
      </c>
    </row>
    <row r="7186" spans="1:26" x14ac:dyDescent="0.25">
      <c r="A7186">
        <v>2195970</v>
      </c>
      <c r="B7186">
        <v>1</v>
      </c>
      <c r="C7186" t="s">
        <v>77</v>
      </c>
      <c r="D7186" t="s">
        <v>124</v>
      </c>
      <c r="E7186" t="s">
        <v>186</v>
      </c>
      <c r="F7186" t="s">
        <v>10549</v>
      </c>
      <c r="G7186" t="s">
        <v>136</v>
      </c>
      <c r="H7186" t="s">
        <v>47</v>
      </c>
      <c r="I7186" t="s">
        <v>129</v>
      </c>
      <c r="J7186" t="s">
        <v>130</v>
      </c>
      <c r="K7186" t="s">
        <v>131</v>
      </c>
      <c r="L7186" t="s">
        <v>20666</v>
      </c>
      <c r="M7186" t="s">
        <v>20667</v>
      </c>
      <c r="N7186">
        <v>2.432222222</v>
      </c>
      <c r="O7186">
        <v>324</v>
      </c>
      <c r="P7186">
        <v>172</v>
      </c>
      <c r="Q7186">
        <v>0</v>
      </c>
      <c r="R7186">
        <v>0</v>
      </c>
      <c r="S7186">
        <v>0</v>
      </c>
      <c r="T7186">
        <v>0</v>
      </c>
      <c r="U7186">
        <v>788.04</v>
      </c>
      <c r="V7186">
        <v>418.34222199999999</v>
      </c>
      <c r="W7186">
        <v>0</v>
      </c>
      <c r="X7186">
        <v>0</v>
      </c>
      <c r="Y7186">
        <v>0</v>
      </c>
      <c r="Z7186">
        <v>0</v>
      </c>
    </row>
    <row r="7187" spans="1:26" x14ac:dyDescent="0.25">
      <c r="A7187">
        <v>2195983</v>
      </c>
      <c r="B7187">
        <v>1</v>
      </c>
      <c r="C7187" t="s">
        <v>76</v>
      </c>
      <c r="D7187" t="s">
        <v>80</v>
      </c>
      <c r="E7187" t="s">
        <v>126</v>
      </c>
      <c r="F7187" t="s">
        <v>19906</v>
      </c>
      <c r="G7187" t="s">
        <v>128</v>
      </c>
      <c r="H7187" t="s">
        <v>46</v>
      </c>
      <c r="I7187" t="s">
        <v>129</v>
      </c>
      <c r="J7187" t="s">
        <v>130</v>
      </c>
      <c r="K7187" t="s">
        <v>131</v>
      </c>
      <c r="L7187" t="s">
        <v>20668</v>
      </c>
      <c r="M7187" t="s">
        <v>20669</v>
      </c>
      <c r="N7187">
        <v>0.77833333299999996</v>
      </c>
      <c r="O7187">
        <v>0</v>
      </c>
      <c r="P7187">
        <v>108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84.06</v>
      </c>
      <c r="W7187">
        <v>0</v>
      </c>
      <c r="X7187">
        <v>0</v>
      </c>
      <c r="Y7187">
        <v>0</v>
      </c>
      <c r="Z7187">
        <v>0</v>
      </c>
    </row>
    <row r="7188" spans="1:26" x14ac:dyDescent="0.25">
      <c r="A7188">
        <v>2196031</v>
      </c>
      <c r="B7188">
        <v>1</v>
      </c>
      <c r="C7188" t="s">
        <v>76</v>
      </c>
      <c r="D7188" t="s">
        <v>86</v>
      </c>
      <c r="E7188" t="s">
        <v>181</v>
      </c>
      <c r="F7188" t="s">
        <v>20670</v>
      </c>
      <c r="G7188" t="s">
        <v>194</v>
      </c>
      <c r="H7188" t="s">
        <v>46</v>
      </c>
      <c r="I7188" t="s">
        <v>129</v>
      </c>
      <c r="J7188" t="s">
        <v>130</v>
      </c>
      <c r="K7188" t="s">
        <v>131</v>
      </c>
      <c r="L7188" t="s">
        <v>20671</v>
      </c>
      <c r="M7188" t="s">
        <v>20672</v>
      </c>
      <c r="N7188">
        <v>5.3177777769999999</v>
      </c>
      <c r="O7188">
        <v>0</v>
      </c>
      <c r="P7188">
        <v>3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15.953333000000001</v>
      </c>
      <c r="W7188">
        <v>0</v>
      </c>
      <c r="X7188">
        <v>0</v>
      </c>
      <c r="Y7188">
        <v>0</v>
      </c>
      <c r="Z7188">
        <v>0</v>
      </c>
    </row>
    <row r="7189" spans="1:26" x14ac:dyDescent="0.25">
      <c r="A7189">
        <v>2195978</v>
      </c>
      <c r="B7189">
        <v>1</v>
      </c>
      <c r="C7189" t="s">
        <v>76</v>
      </c>
      <c r="D7189" t="s">
        <v>95</v>
      </c>
      <c r="E7189" t="s">
        <v>181</v>
      </c>
      <c r="F7189" t="s">
        <v>20673</v>
      </c>
      <c r="G7189" t="s">
        <v>287</v>
      </c>
      <c r="H7189" t="s">
        <v>46</v>
      </c>
      <c r="I7189" t="s">
        <v>129</v>
      </c>
      <c r="J7189" t="s">
        <v>130</v>
      </c>
      <c r="K7189" t="s">
        <v>131</v>
      </c>
      <c r="L7189" t="s">
        <v>20674</v>
      </c>
      <c r="M7189" t="s">
        <v>20675</v>
      </c>
      <c r="N7189">
        <v>3.8880555550000002</v>
      </c>
      <c r="O7189">
        <v>0</v>
      </c>
      <c r="P7189">
        <v>1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3.8880560000000002</v>
      </c>
      <c r="W7189">
        <v>0</v>
      </c>
      <c r="X7189">
        <v>0</v>
      </c>
      <c r="Y7189">
        <v>0</v>
      </c>
      <c r="Z7189">
        <v>0</v>
      </c>
    </row>
    <row r="7190" spans="1:26" x14ac:dyDescent="0.25">
      <c r="A7190">
        <v>2195979</v>
      </c>
      <c r="B7190">
        <v>1</v>
      </c>
      <c r="C7190" t="s">
        <v>76</v>
      </c>
      <c r="D7190" t="s">
        <v>92</v>
      </c>
      <c r="E7190" t="s">
        <v>181</v>
      </c>
      <c r="F7190" t="s">
        <v>4990</v>
      </c>
      <c r="G7190" t="s">
        <v>163</v>
      </c>
      <c r="H7190" t="s">
        <v>46</v>
      </c>
      <c r="I7190" t="s">
        <v>129</v>
      </c>
      <c r="J7190" t="s">
        <v>130</v>
      </c>
      <c r="K7190" t="s">
        <v>131</v>
      </c>
      <c r="L7190" t="s">
        <v>20676</v>
      </c>
      <c r="M7190" t="s">
        <v>20677</v>
      </c>
      <c r="N7190">
        <v>8.0697222219999993</v>
      </c>
      <c r="O7190">
        <v>0</v>
      </c>
      <c r="P7190">
        <v>0</v>
      </c>
      <c r="Q7190">
        <v>0</v>
      </c>
      <c r="R7190">
        <v>1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8.0697220000000005</v>
      </c>
      <c r="Y7190">
        <v>0</v>
      </c>
      <c r="Z7190">
        <v>0</v>
      </c>
    </row>
    <row r="7191" spans="1:26" x14ac:dyDescent="0.25">
      <c r="A7191">
        <v>2195977</v>
      </c>
      <c r="B7191">
        <v>1</v>
      </c>
      <c r="C7191" t="s">
        <v>76</v>
      </c>
      <c r="D7191" t="s">
        <v>86</v>
      </c>
      <c r="E7191" t="s">
        <v>718</v>
      </c>
      <c r="F7191" t="s">
        <v>20678</v>
      </c>
      <c r="G7191" t="s">
        <v>269</v>
      </c>
      <c r="H7191" t="s">
        <v>46</v>
      </c>
      <c r="I7191" t="s">
        <v>129</v>
      </c>
      <c r="J7191" t="s">
        <v>130</v>
      </c>
      <c r="K7191" t="s">
        <v>131</v>
      </c>
      <c r="L7191" t="s">
        <v>20679</v>
      </c>
      <c r="M7191" t="s">
        <v>20680</v>
      </c>
      <c r="N7191">
        <v>7.3116666659999998</v>
      </c>
      <c r="O7191">
        <v>0</v>
      </c>
      <c r="P7191">
        <v>114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833.53</v>
      </c>
      <c r="W7191">
        <v>0</v>
      </c>
      <c r="X7191">
        <v>0</v>
      </c>
      <c r="Y7191">
        <v>0</v>
      </c>
      <c r="Z7191">
        <v>0</v>
      </c>
    </row>
    <row r="7192" spans="1:26" x14ac:dyDescent="0.25">
      <c r="A7192">
        <v>2195984</v>
      </c>
      <c r="B7192">
        <v>1</v>
      </c>
      <c r="C7192" t="s">
        <v>76</v>
      </c>
      <c r="D7192" t="s">
        <v>89</v>
      </c>
      <c r="E7192" t="s">
        <v>181</v>
      </c>
      <c r="F7192" t="s">
        <v>20681</v>
      </c>
      <c r="G7192" t="s">
        <v>194</v>
      </c>
      <c r="H7192" t="s">
        <v>46</v>
      </c>
      <c r="I7192" t="s">
        <v>129</v>
      </c>
      <c r="J7192" t="s">
        <v>130</v>
      </c>
      <c r="K7192" t="s">
        <v>131</v>
      </c>
      <c r="L7192" t="s">
        <v>20682</v>
      </c>
      <c r="M7192" t="s">
        <v>20683</v>
      </c>
      <c r="N7192">
        <v>0.61361111099999999</v>
      </c>
      <c r="O7192">
        <v>0</v>
      </c>
      <c r="P7192">
        <v>1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0.61361100000000002</v>
      </c>
      <c r="W7192">
        <v>0</v>
      </c>
      <c r="X7192">
        <v>0</v>
      </c>
      <c r="Y7192">
        <v>0</v>
      </c>
      <c r="Z7192">
        <v>0</v>
      </c>
    </row>
    <row r="7193" spans="1:26" x14ac:dyDescent="0.25">
      <c r="A7193">
        <v>2196006</v>
      </c>
      <c r="B7193">
        <v>1</v>
      </c>
      <c r="C7193" t="s">
        <v>76</v>
      </c>
      <c r="D7193" t="s">
        <v>96</v>
      </c>
      <c r="E7193" t="s">
        <v>181</v>
      </c>
      <c r="F7193" t="s">
        <v>20684</v>
      </c>
      <c r="G7193" t="s">
        <v>194</v>
      </c>
      <c r="H7193" t="s">
        <v>46</v>
      </c>
      <c r="I7193" t="s">
        <v>129</v>
      </c>
      <c r="J7193" t="s">
        <v>130</v>
      </c>
      <c r="K7193" t="s">
        <v>131</v>
      </c>
      <c r="L7193" t="s">
        <v>20685</v>
      </c>
      <c r="M7193" t="s">
        <v>20686</v>
      </c>
      <c r="N7193">
        <v>3.3944444439999999</v>
      </c>
      <c r="O7193">
        <v>0</v>
      </c>
      <c r="P7193">
        <v>1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3.394444</v>
      </c>
      <c r="W7193">
        <v>0</v>
      </c>
      <c r="X7193">
        <v>0</v>
      </c>
      <c r="Y7193">
        <v>0</v>
      </c>
      <c r="Z7193">
        <v>0</v>
      </c>
    </row>
    <row r="7194" spans="1:26" x14ac:dyDescent="0.25">
      <c r="A7194">
        <v>2195995</v>
      </c>
      <c r="B7194">
        <v>1</v>
      </c>
      <c r="C7194" t="s">
        <v>76</v>
      </c>
      <c r="D7194" t="s">
        <v>92</v>
      </c>
      <c r="E7194" t="s">
        <v>126</v>
      </c>
      <c r="F7194" t="s">
        <v>19394</v>
      </c>
      <c r="G7194" t="s">
        <v>140</v>
      </c>
      <c r="H7194" t="s">
        <v>46</v>
      </c>
      <c r="I7194" t="s">
        <v>129</v>
      </c>
      <c r="J7194" t="s">
        <v>130</v>
      </c>
      <c r="K7194" t="s">
        <v>131</v>
      </c>
      <c r="L7194" t="s">
        <v>20687</v>
      </c>
      <c r="M7194" t="s">
        <v>20688</v>
      </c>
      <c r="N7194">
        <v>2.591111111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4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10.364444000000001</v>
      </c>
    </row>
    <row r="7195" spans="1:26" x14ac:dyDescent="0.25">
      <c r="A7195">
        <v>2195994</v>
      </c>
      <c r="B7195">
        <v>1</v>
      </c>
      <c r="C7195" t="s">
        <v>77</v>
      </c>
      <c r="D7195" t="s">
        <v>114</v>
      </c>
      <c r="E7195" t="s">
        <v>126</v>
      </c>
      <c r="F7195" t="s">
        <v>20689</v>
      </c>
      <c r="G7195" t="s">
        <v>128</v>
      </c>
      <c r="H7195" t="s">
        <v>46</v>
      </c>
      <c r="I7195" t="s">
        <v>129</v>
      </c>
      <c r="J7195" t="s">
        <v>130</v>
      </c>
      <c r="K7195" t="s">
        <v>131</v>
      </c>
      <c r="L7195" t="s">
        <v>20690</v>
      </c>
      <c r="M7195" t="s">
        <v>20691</v>
      </c>
      <c r="N7195">
        <v>1.893333333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64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121.173333</v>
      </c>
    </row>
    <row r="7196" spans="1:26" x14ac:dyDescent="0.25">
      <c r="A7196">
        <v>2196026</v>
      </c>
      <c r="B7196">
        <v>1</v>
      </c>
      <c r="C7196" t="s">
        <v>77</v>
      </c>
      <c r="D7196" t="s">
        <v>118</v>
      </c>
      <c r="E7196" t="s">
        <v>126</v>
      </c>
      <c r="F7196" t="s">
        <v>20692</v>
      </c>
      <c r="G7196" t="s">
        <v>128</v>
      </c>
      <c r="H7196" t="s">
        <v>46</v>
      </c>
      <c r="I7196" t="s">
        <v>129</v>
      </c>
      <c r="J7196" t="s">
        <v>130</v>
      </c>
      <c r="K7196" t="s">
        <v>131</v>
      </c>
      <c r="L7196" t="s">
        <v>20693</v>
      </c>
      <c r="M7196" t="s">
        <v>20694</v>
      </c>
      <c r="N7196">
        <v>3.076944444</v>
      </c>
      <c r="O7196">
        <v>0</v>
      </c>
      <c r="P7196">
        <v>187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575.38861099999997</v>
      </c>
      <c r="W7196">
        <v>0</v>
      </c>
      <c r="X7196">
        <v>0</v>
      </c>
      <c r="Y7196">
        <v>0</v>
      </c>
      <c r="Z7196">
        <v>0</v>
      </c>
    </row>
    <row r="7197" spans="1:26" x14ac:dyDescent="0.25">
      <c r="A7197">
        <v>2196032</v>
      </c>
      <c r="B7197">
        <v>1</v>
      </c>
      <c r="C7197" t="s">
        <v>76</v>
      </c>
      <c r="D7197" t="s">
        <v>95</v>
      </c>
      <c r="E7197" t="s">
        <v>126</v>
      </c>
      <c r="F7197" t="s">
        <v>20695</v>
      </c>
      <c r="G7197" t="s">
        <v>140</v>
      </c>
      <c r="H7197" t="s">
        <v>46</v>
      </c>
      <c r="I7197" t="s">
        <v>129</v>
      </c>
      <c r="J7197" t="s">
        <v>130</v>
      </c>
      <c r="K7197" t="s">
        <v>131</v>
      </c>
      <c r="L7197" t="s">
        <v>20696</v>
      </c>
      <c r="M7197" t="s">
        <v>20697</v>
      </c>
      <c r="N7197">
        <v>12.085277777</v>
      </c>
      <c r="O7197">
        <v>0</v>
      </c>
      <c r="P7197">
        <v>78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942.65166699999997</v>
      </c>
      <c r="W7197">
        <v>0</v>
      </c>
      <c r="X7197">
        <v>0</v>
      </c>
      <c r="Y7197">
        <v>0</v>
      </c>
      <c r="Z7197">
        <v>0</v>
      </c>
    </row>
    <row r="7198" spans="1:26" x14ac:dyDescent="0.25">
      <c r="A7198">
        <v>2196001</v>
      </c>
      <c r="B7198">
        <v>1</v>
      </c>
      <c r="C7198" t="s">
        <v>76</v>
      </c>
      <c r="D7198" t="s">
        <v>95</v>
      </c>
      <c r="E7198" t="s">
        <v>143</v>
      </c>
      <c r="F7198" t="s">
        <v>20698</v>
      </c>
      <c r="G7198" t="s">
        <v>136</v>
      </c>
      <c r="H7198" t="s">
        <v>47</v>
      </c>
      <c r="I7198" t="s">
        <v>129</v>
      </c>
      <c r="J7198" t="s">
        <v>130</v>
      </c>
      <c r="K7198" t="s">
        <v>131</v>
      </c>
      <c r="L7198" t="s">
        <v>20699</v>
      </c>
      <c r="M7198" t="s">
        <v>20700</v>
      </c>
      <c r="N7198">
        <v>0.23166666599999999</v>
      </c>
      <c r="O7198">
        <v>3</v>
      </c>
      <c r="P7198">
        <v>353</v>
      </c>
      <c r="Q7198">
        <v>0</v>
      </c>
      <c r="R7198">
        <v>0</v>
      </c>
      <c r="S7198">
        <v>0</v>
      </c>
      <c r="T7198">
        <v>0</v>
      </c>
      <c r="U7198">
        <v>0.69499999999999995</v>
      </c>
      <c r="V7198">
        <v>81.778333000000003</v>
      </c>
      <c r="W7198">
        <v>0</v>
      </c>
      <c r="X7198">
        <v>0</v>
      </c>
      <c r="Y7198">
        <v>0</v>
      </c>
      <c r="Z7198">
        <v>0</v>
      </c>
    </row>
    <row r="7199" spans="1:26" x14ac:dyDescent="0.25">
      <c r="A7199">
        <v>2196009</v>
      </c>
      <c r="B7199">
        <v>1</v>
      </c>
      <c r="C7199" t="s">
        <v>76</v>
      </c>
      <c r="D7199" t="s">
        <v>99</v>
      </c>
      <c r="E7199" t="s">
        <v>181</v>
      </c>
      <c r="F7199" t="s">
        <v>15266</v>
      </c>
      <c r="G7199" t="s">
        <v>636</v>
      </c>
      <c r="H7199" t="s">
        <v>46</v>
      </c>
      <c r="I7199" t="s">
        <v>129</v>
      </c>
      <c r="J7199" t="s">
        <v>15</v>
      </c>
      <c r="K7199" t="s">
        <v>131</v>
      </c>
      <c r="L7199" t="s">
        <v>20701</v>
      </c>
      <c r="M7199" t="s">
        <v>20702</v>
      </c>
      <c r="N7199">
        <v>2.559722222</v>
      </c>
      <c r="O7199">
        <v>0</v>
      </c>
      <c r="P7199">
        <v>5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12.798610999999999</v>
      </c>
      <c r="W7199">
        <v>0</v>
      </c>
      <c r="X7199">
        <v>0</v>
      </c>
      <c r="Y7199">
        <v>0</v>
      </c>
      <c r="Z7199">
        <v>0</v>
      </c>
    </row>
    <row r="7200" spans="1:26" x14ac:dyDescent="0.25">
      <c r="A7200">
        <v>2196007</v>
      </c>
      <c r="B7200">
        <v>1</v>
      </c>
      <c r="C7200" t="s">
        <v>76</v>
      </c>
      <c r="D7200" t="s">
        <v>88</v>
      </c>
      <c r="E7200" t="s">
        <v>126</v>
      </c>
      <c r="F7200" t="s">
        <v>19527</v>
      </c>
      <c r="G7200" t="s">
        <v>269</v>
      </c>
      <c r="H7200" t="s">
        <v>46</v>
      </c>
      <c r="I7200" t="s">
        <v>129</v>
      </c>
      <c r="J7200" t="s">
        <v>130</v>
      </c>
      <c r="K7200" t="s">
        <v>131</v>
      </c>
      <c r="L7200" t="s">
        <v>20703</v>
      </c>
      <c r="M7200" t="s">
        <v>20704</v>
      </c>
      <c r="N7200">
        <v>3.0336111109999999</v>
      </c>
      <c r="O7200">
        <v>0</v>
      </c>
      <c r="P7200">
        <v>18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54.604999999999997</v>
      </c>
      <c r="W7200">
        <v>0</v>
      </c>
      <c r="X7200">
        <v>0</v>
      </c>
      <c r="Y7200">
        <v>0</v>
      </c>
      <c r="Z7200">
        <v>0</v>
      </c>
    </row>
    <row r="7201" spans="1:26" x14ac:dyDescent="0.25">
      <c r="A7201">
        <v>2196004</v>
      </c>
      <c r="B7201">
        <v>1</v>
      </c>
      <c r="C7201" t="s">
        <v>76</v>
      </c>
      <c r="D7201" t="s">
        <v>104</v>
      </c>
      <c r="E7201" t="s">
        <v>134</v>
      </c>
      <c r="F7201" t="s">
        <v>19108</v>
      </c>
      <c r="G7201" t="s">
        <v>136</v>
      </c>
      <c r="H7201" t="s">
        <v>47</v>
      </c>
      <c r="I7201" t="s">
        <v>129</v>
      </c>
      <c r="J7201" t="s">
        <v>130</v>
      </c>
      <c r="K7201" t="s">
        <v>131</v>
      </c>
      <c r="L7201" t="s">
        <v>20705</v>
      </c>
      <c r="M7201" t="s">
        <v>20706</v>
      </c>
      <c r="N7201">
        <v>2.0150000000000001</v>
      </c>
      <c r="O7201">
        <v>1</v>
      </c>
      <c r="P7201">
        <v>3</v>
      </c>
      <c r="Q7201">
        <v>12</v>
      </c>
      <c r="R7201">
        <v>284</v>
      </c>
      <c r="S7201">
        <v>11</v>
      </c>
      <c r="T7201">
        <v>250</v>
      </c>
      <c r="U7201">
        <v>2.0150000000000001</v>
      </c>
      <c r="V7201">
        <v>6.0449999999999999</v>
      </c>
      <c r="W7201">
        <v>24.18</v>
      </c>
      <c r="X7201">
        <v>572.26</v>
      </c>
      <c r="Y7201">
        <v>22.164999999999999</v>
      </c>
      <c r="Z7201">
        <v>503.75</v>
      </c>
    </row>
    <row r="7202" spans="1:26" x14ac:dyDescent="0.25">
      <c r="A7202">
        <v>2196014</v>
      </c>
      <c r="B7202">
        <v>1</v>
      </c>
      <c r="C7202" t="s">
        <v>76</v>
      </c>
      <c r="D7202" t="s">
        <v>81</v>
      </c>
      <c r="E7202" t="s">
        <v>126</v>
      </c>
      <c r="F7202" t="s">
        <v>20707</v>
      </c>
      <c r="G7202" t="s">
        <v>418</v>
      </c>
      <c r="H7202" t="s">
        <v>46</v>
      </c>
      <c r="I7202" t="s">
        <v>129</v>
      </c>
      <c r="J7202" t="s">
        <v>130</v>
      </c>
      <c r="K7202" t="s">
        <v>251</v>
      </c>
      <c r="L7202" t="s">
        <v>20708</v>
      </c>
      <c r="M7202" t="s">
        <v>20709</v>
      </c>
      <c r="N7202">
        <v>2.2956416659999999</v>
      </c>
      <c r="O7202">
        <v>0</v>
      </c>
      <c r="P7202">
        <v>100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229.564167</v>
      </c>
      <c r="W7202">
        <v>0</v>
      </c>
      <c r="X7202">
        <v>0</v>
      </c>
      <c r="Y7202">
        <v>0</v>
      </c>
      <c r="Z7202">
        <v>0</v>
      </c>
    </row>
    <row r="7203" spans="1:26" x14ac:dyDescent="0.25">
      <c r="A7203">
        <v>2196018</v>
      </c>
      <c r="B7203">
        <v>1</v>
      </c>
      <c r="C7203" t="s">
        <v>77</v>
      </c>
      <c r="D7203" t="s">
        <v>112</v>
      </c>
      <c r="E7203" t="s">
        <v>134</v>
      </c>
      <c r="F7203" t="s">
        <v>2515</v>
      </c>
      <c r="G7203" t="s">
        <v>136</v>
      </c>
      <c r="H7203" t="s">
        <v>47</v>
      </c>
      <c r="I7203" t="s">
        <v>129</v>
      </c>
      <c r="J7203" t="s">
        <v>130</v>
      </c>
      <c r="K7203" t="s">
        <v>131</v>
      </c>
      <c r="L7203" t="s">
        <v>20710</v>
      </c>
      <c r="M7203" t="s">
        <v>20711</v>
      </c>
      <c r="N7203">
        <v>1.9694444440000001</v>
      </c>
      <c r="O7203">
        <v>0</v>
      </c>
      <c r="P7203">
        <v>0</v>
      </c>
      <c r="Q7203">
        <v>0</v>
      </c>
      <c r="R7203">
        <v>55</v>
      </c>
      <c r="S7203">
        <v>7</v>
      </c>
      <c r="T7203">
        <v>833</v>
      </c>
      <c r="U7203">
        <v>0</v>
      </c>
      <c r="V7203">
        <v>0</v>
      </c>
      <c r="W7203">
        <v>0</v>
      </c>
      <c r="X7203">
        <v>108.319444</v>
      </c>
      <c r="Y7203">
        <v>13.786111</v>
      </c>
      <c r="Z7203">
        <v>1640.5472219999999</v>
      </c>
    </row>
    <row r="7204" spans="1:26" x14ac:dyDescent="0.25">
      <c r="A7204">
        <v>2196016</v>
      </c>
      <c r="B7204">
        <v>1</v>
      </c>
      <c r="C7204" t="s">
        <v>76</v>
      </c>
      <c r="D7204" t="s">
        <v>99</v>
      </c>
      <c r="E7204" t="s">
        <v>134</v>
      </c>
      <c r="F7204" t="s">
        <v>20712</v>
      </c>
      <c r="G7204" t="s">
        <v>366</v>
      </c>
      <c r="H7204" t="s">
        <v>47</v>
      </c>
      <c r="I7204" t="s">
        <v>129</v>
      </c>
      <c r="J7204" t="s">
        <v>130</v>
      </c>
      <c r="K7204" t="s">
        <v>251</v>
      </c>
      <c r="L7204" t="s">
        <v>20713</v>
      </c>
      <c r="M7204" t="s">
        <v>20714</v>
      </c>
      <c r="N7204">
        <v>6.1186111109999999</v>
      </c>
      <c r="O7204">
        <v>4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24.474443999999998</v>
      </c>
      <c r="V7204">
        <v>0</v>
      </c>
      <c r="W7204">
        <v>0</v>
      </c>
      <c r="X7204">
        <v>0</v>
      </c>
      <c r="Y7204">
        <v>0</v>
      </c>
      <c r="Z7204">
        <v>0</v>
      </c>
    </row>
    <row r="7205" spans="1:26" x14ac:dyDescent="0.25">
      <c r="A7205">
        <v>2196017</v>
      </c>
      <c r="B7205">
        <v>1</v>
      </c>
      <c r="C7205" t="s">
        <v>77</v>
      </c>
      <c r="D7205" t="s">
        <v>114</v>
      </c>
      <c r="E7205" t="s">
        <v>143</v>
      </c>
      <c r="F7205" t="s">
        <v>20715</v>
      </c>
      <c r="G7205" t="s">
        <v>366</v>
      </c>
      <c r="H7205" t="s">
        <v>47</v>
      </c>
      <c r="I7205" t="s">
        <v>129</v>
      </c>
      <c r="J7205" t="s">
        <v>130</v>
      </c>
      <c r="K7205" t="s">
        <v>251</v>
      </c>
      <c r="L7205" t="s">
        <v>20716</v>
      </c>
      <c r="M7205" t="s">
        <v>20717</v>
      </c>
      <c r="N7205">
        <v>0.40865833299999998</v>
      </c>
      <c r="O7205">
        <v>11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4.4952420000000002</v>
      </c>
      <c r="V7205">
        <v>0</v>
      </c>
      <c r="W7205">
        <v>0</v>
      </c>
      <c r="X7205">
        <v>0</v>
      </c>
      <c r="Y7205">
        <v>0</v>
      </c>
      <c r="Z7205">
        <v>0</v>
      </c>
    </row>
    <row r="7206" spans="1:26" x14ac:dyDescent="0.25">
      <c r="A7206">
        <v>2196020</v>
      </c>
      <c r="B7206">
        <v>1</v>
      </c>
      <c r="C7206" t="s">
        <v>76</v>
      </c>
      <c r="D7206" t="s">
        <v>92</v>
      </c>
      <c r="E7206" t="s">
        <v>126</v>
      </c>
      <c r="F7206" t="s">
        <v>20718</v>
      </c>
      <c r="G7206" t="s">
        <v>269</v>
      </c>
      <c r="H7206" t="s">
        <v>46</v>
      </c>
      <c r="I7206" t="s">
        <v>129</v>
      </c>
      <c r="J7206" t="s">
        <v>130</v>
      </c>
      <c r="K7206" t="s">
        <v>131</v>
      </c>
      <c r="L7206" t="s">
        <v>20719</v>
      </c>
      <c r="M7206" t="s">
        <v>20720</v>
      </c>
      <c r="N7206">
        <v>8.4833333329999991</v>
      </c>
      <c r="O7206">
        <v>0</v>
      </c>
      <c r="P7206">
        <v>0</v>
      </c>
      <c r="Q7206">
        <v>0</v>
      </c>
      <c r="R7206">
        <v>72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610.79999999999995</v>
      </c>
      <c r="Y7206">
        <v>0</v>
      </c>
      <c r="Z7206">
        <v>0</v>
      </c>
    </row>
    <row r="7207" spans="1:26" x14ac:dyDescent="0.25">
      <c r="A7207">
        <v>2196023</v>
      </c>
      <c r="B7207">
        <v>1</v>
      </c>
      <c r="C7207" t="s">
        <v>76</v>
      </c>
      <c r="D7207" t="s">
        <v>96</v>
      </c>
      <c r="E7207" t="s">
        <v>181</v>
      </c>
      <c r="F7207" t="s">
        <v>20721</v>
      </c>
      <c r="G7207" t="s">
        <v>163</v>
      </c>
      <c r="H7207" t="s">
        <v>46</v>
      </c>
      <c r="I7207" t="s">
        <v>129</v>
      </c>
      <c r="J7207" t="s">
        <v>130</v>
      </c>
      <c r="K7207" t="s">
        <v>131</v>
      </c>
      <c r="L7207" t="s">
        <v>20722</v>
      </c>
      <c r="M7207" t="s">
        <v>20723</v>
      </c>
      <c r="N7207">
        <v>5.4238888879999996</v>
      </c>
      <c r="O7207">
        <v>0</v>
      </c>
      <c r="P7207">
        <v>1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5.423889</v>
      </c>
      <c r="W7207">
        <v>0</v>
      </c>
      <c r="X7207">
        <v>0</v>
      </c>
      <c r="Y7207">
        <v>0</v>
      </c>
      <c r="Z7207">
        <v>0</v>
      </c>
    </row>
    <row r="7208" spans="1:26" x14ac:dyDescent="0.25">
      <c r="A7208">
        <v>2196029</v>
      </c>
      <c r="B7208">
        <v>1</v>
      </c>
      <c r="C7208" t="s">
        <v>77</v>
      </c>
      <c r="D7208" t="s">
        <v>109</v>
      </c>
      <c r="E7208" t="s">
        <v>186</v>
      </c>
      <c r="F7208" t="s">
        <v>7762</v>
      </c>
      <c r="G7208" t="s">
        <v>418</v>
      </c>
      <c r="H7208" t="s">
        <v>47</v>
      </c>
      <c r="I7208" t="s">
        <v>129</v>
      </c>
      <c r="J7208" t="s">
        <v>130</v>
      </c>
      <c r="K7208" t="s">
        <v>251</v>
      </c>
      <c r="L7208" t="s">
        <v>20724</v>
      </c>
      <c r="M7208" t="s">
        <v>20725</v>
      </c>
      <c r="N7208">
        <v>1.0830555550000001</v>
      </c>
      <c r="O7208">
        <v>0</v>
      </c>
      <c r="P7208">
        <v>3</v>
      </c>
      <c r="Q7208">
        <v>16</v>
      </c>
      <c r="R7208">
        <v>752</v>
      </c>
      <c r="S7208">
        <v>23</v>
      </c>
      <c r="T7208">
        <v>1029</v>
      </c>
      <c r="U7208">
        <v>0</v>
      </c>
      <c r="V7208">
        <v>3.2491669999999999</v>
      </c>
      <c r="W7208">
        <v>17.328889</v>
      </c>
      <c r="X7208">
        <v>814.45777699999996</v>
      </c>
      <c r="Y7208">
        <v>24.910278000000002</v>
      </c>
      <c r="Z7208">
        <v>1114.464166</v>
      </c>
    </row>
    <row r="7209" spans="1:26" x14ac:dyDescent="0.25">
      <c r="A7209">
        <v>2196043</v>
      </c>
      <c r="B7209">
        <v>1</v>
      </c>
      <c r="C7209" t="s">
        <v>76</v>
      </c>
      <c r="D7209" t="s">
        <v>86</v>
      </c>
      <c r="E7209" t="s">
        <v>126</v>
      </c>
      <c r="F7209" t="s">
        <v>2908</v>
      </c>
      <c r="G7209" t="s">
        <v>640</v>
      </c>
      <c r="H7209" t="s">
        <v>46</v>
      </c>
      <c r="I7209" t="s">
        <v>129</v>
      </c>
      <c r="J7209" t="s">
        <v>130</v>
      </c>
      <c r="K7209" t="s">
        <v>131</v>
      </c>
      <c r="L7209" t="s">
        <v>20726</v>
      </c>
      <c r="M7209" t="s">
        <v>20727</v>
      </c>
      <c r="N7209">
        <v>1.099444444</v>
      </c>
      <c r="O7209">
        <v>0</v>
      </c>
      <c r="P7209">
        <v>338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371.61222199999997</v>
      </c>
      <c r="W7209">
        <v>0</v>
      </c>
      <c r="X7209">
        <v>0</v>
      </c>
      <c r="Y7209">
        <v>0</v>
      </c>
      <c r="Z7209">
        <v>0</v>
      </c>
    </row>
    <row r="7210" spans="1:26" x14ac:dyDescent="0.25">
      <c r="A7210">
        <v>2196030</v>
      </c>
      <c r="B7210">
        <v>1</v>
      </c>
      <c r="C7210" t="s">
        <v>77</v>
      </c>
      <c r="D7210" t="s">
        <v>120</v>
      </c>
      <c r="E7210" t="s">
        <v>181</v>
      </c>
      <c r="F7210" t="s">
        <v>20728</v>
      </c>
      <c r="G7210" t="s">
        <v>194</v>
      </c>
      <c r="H7210" t="s">
        <v>46</v>
      </c>
      <c r="I7210" t="s">
        <v>129</v>
      </c>
      <c r="J7210" t="s">
        <v>130</v>
      </c>
      <c r="K7210" t="s">
        <v>131</v>
      </c>
      <c r="L7210" t="s">
        <v>20729</v>
      </c>
      <c r="M7210" t="s">
        <v>20730</v>
      </c>
      <c r="N7210">
        <v>5.988888888</v>
      </c>
      <c r="O7210">
        <v>0</v>
      </c>
      <c r="P7210">
        <v>0</v>
      </c>
      <c r="Q7210">
        <v>0</v>
      </c>
      <c r="R7210">
        <v>2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11.977778000000001</v>
      </c>
      <c r="Y7210">
        <v>0</v>
      </c>
      <c r="Z7210">
        <v>0</v>
      </c>
    </row>
    <row r="7211" spans="1:26" x14ac:dyDescent="0.25">
      <c r="A7211">
        <v>2196045</v>
      </c>
      <c r="B7211">
        <v>1</v>
      </c>
      <c r="C7211" t="s">
        <v>76</v>
      </c>
      <c r="D7211" t="s">
        <v>86</v>
      </c>
      <c r="E7211" t="s">
        <v>181</v>
      </c>
      <c r="F7211" t="s">
        <v>20731</v>
      </c>
      <c r="G7211" t="s">
        <v>194</v>
      </c>
      <c r="H7211" t="s">
        <v>46</v>
      </c>
      <c r="I7211" t="s">
        <v>129</v>
      </c>
      <c r="J7211" t="s">
        <v>130</v>
      </c>
      <c r="K7211" t="s">
        <v>131</v>
      </c>
      <c r="L7211" t="s">
        <v>20732</v>
      </c>
      <c r="M7211" t="s">
        <v>20733</v>
      </c>
      <c r="N7211">
        <v>1.4908333330000001</v>
      </c>
      <c r="O7211">
        <v>0</v>
      </c>
      <c r="P7211">
        <v>6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8.9450000000000003</v>
      </c>
      <c r="W7211">
        <v>0</v>
      </c>
      <c r="X7211">
        <v>0</v>
      </c>
      <c r="Y7211">
        <v>0</v>
      </c>
      <c r="Z7211">
        <v>0</v>
      </c>
    </row>
    <row r="7212" spans="1:26" x14ac:dyDescent="0.25">
      <c r="A7212">
        <v>2196041</v>
      </c>
      <c r="B7212">
        <v>1</v>
      </c>
      <c r="C7212" t="s">
        <v>76</v>
      </c>
      <c r="D7212" t="s">
        <v>91</v>
      </c>
      <c r="E7212" t="s">
        <v>126</v>
      </c>
      <c r="F7212" t="s">
        <v>20734</v>
      </c>
      <c r="G7212" t="s">
        <v>916</v>
      </c>
      <c r="H7212" t="s">
        <v>46</v>
      </c>
      <c r="I7212" t="s">
        <v>129</v>
      </c>
      <c r="J7212" t="s">
        <v>130</v>
      </c>
      <c r="K7212" t="s">
        <v>131</v>
      </c>
      <c r="L7212" t="s">
        <v>20735</v>
      </c>
      <c r="M7212" t="s">
        <v>20736</v>
      </c>
      <c r="N7212">
        <v>2.1883333330000001</v>
      </c>
      <c r="O7212">
        <v>0</v>
      </c>
      <c r="P7212">
        <v>94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205.70333299999999</v>
      </c>
      <c r="W7212">
        <v>0</v>
      </c>
      <c r="X7212">
        <v>0</v>
      </c>
      <c r="Y7212">
        <v>0</v>
      </c>
      <c r="Z7212">
        <v>0</v>
      </c>
    </row>
    <row r="7213" spans="1:26" x14ac:dyDescent="0.25">
      <c r="A7213">
        <v>2196047</v>
      </c>
      <c r="B7213">
        <v>1</v>
      </c>
      <c r="C7213" t="s">
        <v>76</v>
      </c>
      <c r="D7213" t="s">
        <v>89</v>
      </c>
      <c r="E7213" t="s">
        <v>181</v>
      </c>
      <c r="F7213" t="s">
        <v>20737</v>
      </c>
      <c r="G7213" t="s">
        <v>194</v>
      </c>
      <c r="H7213" t="s">
        <v>46</v>
      </c>
      <c r="I7213" t="s">
        <v>129</v>
      </c>
      <c r="J7213" t="s">
        <v>130</v>
      </c>
      <c r="K7213" t="s">
        <v>131</v>
      </c>
      <c r="L7213" t="s">
        <v>20738</v>
      </c>
      <c r="M7213" t="s">
        <v>20739</v>
      </c>
      <c r="N7213">
        <v>1.3625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1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1.3625</v>
      </c>
    </row>
    <row r="7214" spans="1:26" x14ac:dyDescent="0.25">
      <c r="A7214">
        <v>2196061</v>
      </c>
      <c r="B7214">
        <v>1</v>
      </c>
      <c r="C7214" t="s">
        <v>76</v>
      </c>
      <c r="D7214" t="s">
        <v>84</v>
      </c>
      <c r="E7214" t="s">
        <v>161</v>
      </c>
      <c r="F7214" t="s">
        <v>20740</v>
      </c>
      <c r="G7214" t="s">
        <v>163</v>
      </c>
      <c r="H7214" t="s">
        <v>46</v>
      </c>
      <c r="I7214" t="s">
        <v>129</v>
      </c>
      <c r="J7214" t="s">
        <v>130</v>
      </c>
      <c r="K7214" t="s">
        <v>131</v>
      </c>
      <c r="L7214" t="s">
        <v>20741</v>
      </c>
      <c r="M7214" t="s">
        <v>20742</v>
      </c>
      <c r="N7214">
        <v>9.4688888880000004</v>
      </c>
      <c r="O7214">
        <v>1</v>
      </c>
      <c r="P7214">
        <v>307</v>
      </c>
      <c r="Q7214">
        <v>0</v>
      </c>
      <c r="R7214">
        <v>0</v>
      </c>
      <c r="S7214">
        <v>0</v>
      </c>
      <c r="T7214">
        <v>0</v>
      </c>
      <c r="U7214">
        <v>9.4688890000000008</v>
      </c>
      <c r="V7214">
        <v>2906.9488889999998</v>
      </c>
      <c r="W7214">
        <v>0</v>
      </c>
      <c r="X7214">
        <v>0</v>
      </c>
      <c r="Y7214">
        <v>0</v>
      </c>
      <c r="Z7214">
        <v>0</v>
      </c>
    </row>
    <row r="7215" spans="1:26" x14ac:dyDescent="0.25">
      <c r="A7215">
        <v>2196063</v>
      </c>
      <c r="B7215">
        <v>1</v>
      </c>
      <c r="C7215" t="s">
        <v>77</v>
      </c>
      <c r="D7215" t="s">
        <v>117</v>
      </c>
      <c r="E7215" t="s">
        <v>161</v>
      </c>
      <c r="F7215" t="s">
        <v>20743</v>
      </c>
      <c r="G7215" t="s">
        <v>402</v>
      </c>
      <c r="H7215" t="s">
        <v>46</v>
      </c>
      <c r="I7215" t="s">
        <v>129</v>
      </c>
      <c r="J7215" t="s">
        <v>130</v>
      </c>
      <c r="K7215" t="s">
        <v>131</v>
      </c>
      <c r="L7215" t="s">
        <v>20744</v>
      </c>
      <c r="M7215" t="s">
        <v>20745</v>
      </c>
      <c r="N7215">
        <v>2.1605555550000002</v>
      </c>
      <c r="O7215">
        <v>0</v>
      </c>
      <c r="P7215">
        <v>0</v>
      </c>
      <c r="Q7215">
        <v>0</v>
      </c>
      <c r="R7215">
        <v>0</v>
      </c>
      <c r="S7215">
        <v>1</v>
      </c>
      <c r="T7215">
        <v>136</v>
      </c>
      <c r="U7215">
        <v>0</v>
      </c>
      <c r="V7215">
        <v>0</v>
      </c>
      <c r="W7215">
        <v>0</v>
      </c>
      <c r="X7215">
        <v>0</v>
      </c>
      <c r="Y7215">
        <v>2.1605560000000001</v>
      </c>
      <c r="Z7215">
        <v>293.835555</v>
      </c>
    </row>
    <row r="7216" spans="1:26" x14ac:dyDescent="0.25">
      <c r="A7216">
        <v>2196051</v>
      </c>
      <c r="B7216">
        <v>1</v>
      </c>
      <c r="C7216" t="s">
        <v>76</v>
      </c>
      <c r="D7216" t="s">
        <v>78</v>
      </c>
      <c r="E7216" t="s">
        <v>181</v>
      </c>
      <c r="F7216" t="s">
        <v>20746</v>
      </c>
      <c r="G7216" t="s">
        <v>636</v>
      </c>
      <c r="H7216" t="s">
        <v>46</v>
      </c>
      <c r="I7216" t="s">
        <v>129</v>
      </c>
      <c r="J7216" t="s">
        <v>130</v>
      </c>
      <c r="K7216" t="s">
        <v>131</v>
      </c>
      <c r="L7216" t="s">
        <v>20747</v>
      </c>
      <c r="M7216" t="s">
        <v>20748</v>
      </c>
      <c r="N7216">
        <v>0.88500000000000001</v>
      </c>
      <c r="O7216">
        <v>0</v>
      </c>
      <c r="P7216">
        <v>1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0.88500000000000001</v>
      </c>
      <c r="W7216">
        <v>0</v>
      </c>
      <c r="X7216">
        <v>0</v>
      </c>
      <c r="Y7216">
        <v>0</v>
      </c>
      <c r="Z7216">
        <v>0</v>
      </c>
    </row>
    <row r="7217" spans="1:26" x14ac:dyDescent="0.25">
      <c r="A7217">
        <v>2196059</v>
      </c>
      <c r="B7217">
        <v>1</v>
      </c>
      <c r="C7217" t="s">
        <v>77</v>
      </c>
      <c r="D7217" t="s">
        <v>123</v>
      </c>
      <c r="E7217" t="s">
        <v>181</v>
      </c>
      <c r="F7217" t="s">
        <v>20749</v>
      </c>
      <c r="G7217" t="s">
        <v>194</v>
      </c>
      <c r="H7217" t="s">
        <v>46</v>
      </c>
      <c r="I7217" t="s">
        <v>129</v>
      </c>
      <c r="J7217" t="s">
        <v>130</v>
      </c>
      <c r="K7217" t="s">
        <v>131</v>
      </c>
      <c r="L7217" t="s">
        <v>20750</v>
      </c>
      <c r="M7217" t="s">
        <v>20751</v>
      </c>
      <c r="N7217">
        <v>5.7625000000000002</v>
      </c>
      <c r="O7217">
        <v>0</v>
      </c>
      <c r="P7217">
        <v>1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5.7625000000000002</v>
      </c>
      <c r="W7217">
        <v>0</v>
      </c>
      <c r="X7217">
        <v>0</v>
      </c>
      <c r="Y7217">
        <v>0</v>
      </c>
      <c r="Z7217">
        <v>0</v>
      </c>
    </row>
    <row r="7218" spans="1:26" x14ac:dyDescent="0.25">
      <c r="A7218">
        <v>2196055</v>
      </c>
      <c r="B7218">
        <v>1</v>
      </c>
      <c r="C7218" t="s">
        <v>76</v>
      </c>
      <c r="D7218" t="s">
        <v>92</v>
      </c>
      <c r="E7218" t="s">
        <v>181</v>
      </c>
      <c r="F7218" t="s">
        <v>20752</v>
      </c>
      <c r="G7218" t="s">
        <v>194</v>
      </c>
      <c r="H7218" t="s">
        <v>46</v>
      </c>
      <c r="I7218" t="s">
        <v>129</v>
      </c>
      <c r="J7218" t="s">
        <v>130</v>
      </c>
      <c r="K7218" t="s">
        <v>131</v>
      </c>
      <c r="L7218" t="s">
        <v>20753</v>
      </c>
      <c r="M7218" t="s">
        <v>20754</v>
      </c>
      <c r="N7218">
        <v>1.3872222219999999</v>
      </c>
      <c r="O7218">
        <v>0</v>
      </c>
      <c r="P7218">
        <v>0</v>
      </c>
      <c r="Q7218">
        <v>0</v>
      </c>
      <c r="R7218">
        <v>1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1.387222</v>
      </c>
      <c r="Y7218">
        <v>0</v>
      </c>
      <c r="Z7218">
        <v>0</v>
      </c>
    </row>
    <row r="7219" spans="1:26" x14ac:dyDescent="0.25">
      <c r="A7219">
        <v>2196056</v>
      </c>
      <c r="B7219">
        <v>1</v>
      </c>
      <c r="C7219" t="s">
        <v>76</v>
      </c>
      <c r="D7219" t="s">
        <v>96</v>
      </c>
      <c r="E7219" t="s">
        <v>186</v>
      </c>
      <c r="F7219" t="s">
        <v>20619</v>
      </c>
      <c r="G7219" t="s">
        <v>201</v>
      </c>
      <c r="H7219" t="s">
        <v>47</v>
      </c>
      <c r="I7219" t="s">
        <v>129</v>
      </c>
      <c r="J7219" t="s">
        <v>130</v>
      </c>
      <c r="K7219" t="s">
        <v>131</v>
      </c>
      <c r="L7219" t="s">
        <v>20755</v>
      </c>
      <c r="M7219" t="s">
        <v>20756</v>
      </c>
      <c r="N7219">
        <v>0.27194444400000001</v>
      </c>
      <c r="O7219">
        <v>33</v>
      </c>
      <c r="P7219">
        <v>1126</v>
      </c>
      <c r="Q7219">
        <v>0</v>
      </c>
      <c r="R7219">
        <v>0</v>
      </c>
      <c r="S7219">
        <v>0</v>
      </c>
      <c r="T7219">
        <v>0</v>
      </c>
      <c r="U7219">
        <v>8.9741669999999996</v>
      </c>
      <c r="V7219">
        <v>306.20944400000002</v>
      </c>
      <c r="W7219">
        <v>0</v>
      </c>
      <c r="X7219">
        <v>0</v>
      </c>
      <c r="Y7219">
        <v>0</v>
      </c>
      <c r="Z7219">
        <v>0</v>
      </c>
    </row>
    <row r="7220" spans="1:26" x14ac:dyDescent="0.25">
      <c r="A7220">
        <v>2196060</v>
      </c>
      <c r="B7220">
        <v>1</v>
      </c>
      <c r="C7220" t="s">
        <v>76</v>
      </c>
      <c r="D7220" t="s">
        <v>92</v>
      </c>
      <c r="E7220" t="s">
        <v>181</v>
      </c>
      <c r="F7220" t="s">
        <v>20757</v>
      </c>
      <c r="G7220" t="s">
        <v>287</v>
      </c>
      <c r="H7220" t="s">
        <v>46</v>
      </c>
      <c r="I7220" t="s">
        <v>129</v>
      </c>
      <c r="J7220" t="s">
        <v>130</v>
      </c>
      <c r="K7220" t="s">
        <v>131</v>
      </c>
      <c r="L7220" t="s">
        <v>20758</v>
      </c>
      <c r="M7220" t="s">
        <v>20759</v>
      </c>
      <c r="N7220">
        <v>9.9736111110000003</v>
      </c>
      <c r="O7220">
        <v>0</v>
      </c>
      <c r="P7220">
        <v>0</v>
      </c>
      <c r="Q7220">
        <v>0</v>
      </c>
      <c r="R7220">
        <v>4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39.894444</v>
      </c>
      <c r="Y7220">
        <v>0</v>
      </c>
      <c r="Z7220">
        <v>0</v>
      </c>
    </row>
    <row r="7221" spans="1:26" x14ac:dyDescent="0.25">
      <c r="A7221">
        <v>2196069</v>
      </c>
      <c r="B7221">
        <v>1</v>
      </c>
      <c r="C7221" t="s">
        <v>76</v>
      </c>
      <c r="D7221" t="s">
        <v>103</v>
      </c>
      <c r="E7221" t="s">
        <v>181</v>
      </c>
      <c r="F7221" t="s">
        <v>20760</v>
      </c>
      <c r="G7221" t="s">
        <v>183</v>
      </c>
      <c r="H7221" t="s">
        <v>46</v>
      </c>
      <c r="I7221" t="s">
        <v>129</v>
      </c>
      <c r="J7221" t="s">
        <v>130</v>
      </c>
      <c r="K7221" t="s">
        <v>131</v>
      </c>
      <c r="L7221" t="s">
        <v>20761</v>
      </c>
      <c r="M7221" t="s">
        <v>20762</v>
      </c>
      <c r="N7221">
        <v>1.5833333329999999</v>
      </c>
      <c r="O7221">
        <v>0</v>
      </c>
      <c r="P7221">
        <v>0</v>
      </c>
      <c r="Q7221">
        <v>0</v>
      </c>
      <c r="R7221">
        <v>13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20.583333</v>
      </c>
      <c r="Y7221">
        <v>0</v>
      </c>
      <c r="Z7221">
        <v>0</v>
      </c>
    </row>
    <row r="7222" spans="1:26" x14ac:dyDescent="0.25">
      <c r="A7222">
        <v>2196066</v>
      </c>
      <c r="B7222">
        <v>1</v>
      </c>
      <c r="C7222" t="s">
        <v>76</v>
      </c>
      <c r="D7222" t="s">
        <v>101</v>
      </c>
      <c r="E7222" t="s">
        <v>126</v>
      </c>
      <c r="F7222" t="s">
        <v>20468</v>
      </c>
      <c r="G7222" t="s">
        <v>259</v>
      </c>
      <c r="H7222" t="s">
        <v>46</v>
      </c>
      <c r="I7222" t="s">
        <v>129</v>
      </c>
      <c r="J7222" t="s">
        <v>130</v>
      </c>
      <c r="K7222" t="s">
        <v>131</v>
      </c>
      <c r="L7222" t="s">
        <v>20763</v>
      </c>
      <c r="M7222" t="s">
        <v>20764</v>
      </c>
      <c r="N7222">
        <v>1.638055555</v>
      </c>
      <c r="O7222">
        <v>0</v>
      </c>
      <c r="P7222">
        <v>54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88.454999999999998</v>
      </c>
      <c r="W7222">
        <v>0</v>
      </c>
      <c r="X7222">
        <v>0</v>
      </c>
      <c r="Y7222">
        <v>0</v>
      </c>
      <c r="Z7222">
        <v>0</v>
      </c>
    </row>
    <row r="7223" spans="1:26" x14ac:dyDescent="0.25">
      <c r="A7223">
        <v>2196065</v>
      </c>
      <c r="B7223">
        <v>1</v>
      </c>
      <c r="C7223" t="s">
        <v>77</v>
      </c>
      <c r="D7223" t="s">
        <v>108</v>
      </c>
      <c r="E7223" t="s">
        <v>186</v>
      </c>
      <c r="F7223" t="s">
        <v>20765</v>
      </c>
      <c r="G7223" t="s">
        <v>136</v>
      </c>
      <c r="H7223" t="s">
        <v>47</v>
      </c>
      <c r="I7223" t="s">
        <v>129</v>
      </c>
      <c r="J7223" t="s">
        <v>130</v>
      </c>
      <c r="K7223" t="s">
        <v>131</v>
      </c>
      <c r="L7223" t="s">
        <v>20766</v>
      </c>
      <c r="M7223" t="s">
        <v>20767</v>
      </c>
      <c r="N7223">
        <v>0.81055555499999998</v>
      </c>
      <c r="O7223">
        <v>0</v>
      </c>
      <c r="P7223">
        <v>0</v>
      </c>
      <c r="Q7223">
        <v>4</v>
      </c>
      <c r="R7223">
        <v>0</v>
      </c>
      <c r="S7223">
        <v>53</v>
      </c>
      <c r="T7223">
        <v>255</v>
      </c>
      <c r="U7223">
        <v>0</v>
      </c>
      <c r="V7223">
        <v>0</v>
      </c>
      <c r="W7223">
        <v>3.2422219999999999</v>
      </c>
      <c r="X7223">
        <v>0</v>
      </c>
      <c r="Y7223">
        <v>42.959443999999998</v>
      </c>
      <c r="Z7223">
        <v>206.691667</v>
      </c>
    </row>
    <row r="7224" spans="1:26" x14ac:dyDescent="0.25">
      <c r="A7224">
        <v>2196070</v>
      </c>
      <c r="B7224">
        <v>1</v>
      </c>
      <c r="C7224" t="s">
        <v>76</v>
      </c>
      <c r="D7224" t="s">
        <v>99</v>
      </c>
      <c r="E7224" t="s">
        <v>186</v>
      </c>
      <c r="F7224" t="s">
        <v>20768</v>
      </c>
      <c r="G7224" t="s">
        <v>136</v>
      </c>
      <c r="H7224" t="s">
        <v>47</v>
      </c>
      <c r="I7224" t="s">
        <v>129</v>
      </c>
      <c r="J7224" t="s">
        <v>130</v>
      </c>
      <c r="K7224" t="s">
        <v>131</v>
      </c>
      <c r="L7224" t="s">
        <v>20769</v>
      </c>
      <c r="M7224" t="s">
        <v>20770</v>
      </c>
      <c r="N7224">
        <v>0.10361111100000001</v>
      </c>
      <c r="O7224">
        <v>100</v>
      </c>
      <c r="P7224">
        <v>2218</v>
      </c>
      <c r="Q7224">
        <v>0</v>
      </c>
      <c r="R7224">
        <v>0</v>
      </c>
      <c r="S7224">
        <v>0</v>
      </c>
      <c r="T7224">
        <v>0</v>
      </c>
      <c r="U7224">
        <v>10.361110999999999</v>
      </c>
      <c r="V7224">
        <v>229.80944400000001</v>
      </c>
      <c r="W7224">
        <v>0</v>
      </c>
      <c r="X7224">
        <v>0</v>
      </c>
      <c r="Y7224">
        <v>0</v>
      </c>
      <c r="Z7224">
        <v>0</v>
      </c>
    </row>
    <row r="7225" spans="1:26" x14ac:dyDescent="0.25">
      <c r="A7225">
        <v>2196103</v>
      </c>
      <c r="B7225">
        <v>1</v>
      </c>
      <c r="C7225" t="s">
        <v>76</v>
      </c>
      <c r="D7225" t="s">
        <v>81</v>
      </c>
      <c r="E7225" t="s">
        <v>181</v>
      </c>
      <c r="F7225" t="s">
        <v>20771</v>
      </c>
      <c r="G7225" t="s">
        <v>183</v>
      </c>
      <c r="H7225" t="s">
        <v>46</v>
      </c>
      <c r="I7225" t="s">
        <v>129</v>
      </c>
      <c r="J7225" t="s">
        <v>130</v>
      </c>
      <c r="K7225" t="s">
        <v>131</v>
      </c>
      <c r="L7225" t="s">
        <v>20772</v>
      </c>
      <c r="M7225" t="s">
        <v>20624</v>
      </c>
      <c r="N7225">
        <v>1.9016666659999999</v>
      </c>
      <c r="O7225">
        <v>0</v>
      </c>
      <c r="P7225">
        <v>15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28.524999999999999</v>
      </c>
      <c r="W7225">
        <v>0</v>
      </c>
      <c r="X7225">
        <v>0</v>
      </c>
      <c r="Y7225">
        <v>0</v>
      </c>
      <c r="Z7225">
        <v>0</v>
      </c>
    </row>
    <row r="7226" spans="1:26" x14ac:dyDescent="0.25">
      <c r="A7226">
        <v>2196072</v>
      </c>
      <c r="B7226">
        <v>1</v>
      </c>
      <c r="C7226" t="s">
        <v>76</v>
      </c>
      <c r="D7226" t="s">
        <v>89</v>
      </c>
      <c r="E7226" t="s">
        <v>126</v>
      </c>
      <c r="F7226" t="s">
        <v>1815</v>
      </c>
      <c r="G7226" t="s">
        <v>444</v>
      </c>
      <c r="H7226" t="s">
        <v>46</v>
      </c>
      <c r="I7226" t="s">
        <v>129</v>
      </c>
      <c r="J7226" t="s">
        <v>130</v>
      </c>
      <c r="K7226" t="s">
        <v>131</v>
      </c>
      <c r="L7226" t="s">
        <v>20773</v>
      </c>
      <c r="M7226" t="s">
        <v>20774</v>
      </c>
      <c r="N7226">
        <v>1.801388888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19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34.226388999999998</v>
      </c>
    </row>
    <row r="7227" spans="1:26" x14ac:dyDescent="0.25">
      <c r="A7227">
        <v>2196083</v>
      </c>
      <c r="B7227">
        <v>1</v>
      </c>
      <c r="C7227" t="s">
        <v>76</v>
      </c>
      <c r="D7227" t="s">
        <v>104</v>
      </c>
      <c r="E7227" t="s">
        <v>134</v>
      </c>
      <c r="F7227" t="s">
        <v>8827</v>
      </c>
      <c r="G7227" t="s">
        <v>136</v>
      </c>
      <c r="H7227" t="s">
        <v>47</v>
      </c>
      <c r="I7227" t="s">
        <v>129</v>
      </c>
      <c r="J7227" t="s">
        <v>130</v>
      </c>
      <c r="K7227" t="s">
        <v>131</v>
      </c>
      <c r="L7227" t="s">
        <v>20775</v>
      </c>
      <c r="M7227" t="s">
        <v>20776</v>
      </c>
      <c r="N7227">
        <v>1.037222222</v>
      </c>
      <c r="O7227">
        <v>0</v>
      </c>
      <c r="P7227">
        <v>1</v>
      </c>
      <c r="Q7227">
        <v>14</v>
      </c>
      <c r="R7227">
        <v>805</v>
      </c>
      <c r="S7227">
        <v>10</v>
      </c>
      <c r="T7227">
        <v>437</v>
      </c>
      <c r="U7227">
        <v>0</v>
      </c>
      <c r="V7227">
        <v>1.0372220000000001</v>
      </c>
      <c r="W7227">
        <v>14.521110999999999</v>
      </c>
      <c r="X7227">
        <v>834.96388899999999</v>
      </c>
      <c r="Y7227">
        <v>10.372222000000001</v>
      </c>
      <c r="Z7227">
        <v>453.26611100000002</v>
      </c>
    </row>
    <row r="7228" spans="1:26" x14ac:dyDescent="0.25">
      <c r="A7228">
        <v>2196079</v>
      </c>
      <c r="B7228">
        <v>1</v>
      </c>
      <c r="C7228" t="s">
        <v>76</v>
      </c>
      <c r="D7228" t="s">
        <v>101</v>
      </c>
      <c r="E7228" t="s">
        <v>186</v>
      </c>
      <c r="F7228" t="s">
        <v>20777</v>
      </c>
      <c r="G7228" t="s">
        <v>448</v>
      </c>
      <c r="H7228" t="s">
        <v>47</v>
      </c>
      <c r="I7228" t="s">
        <v>129</v>
      </c>
      <c r="J7228" t="s">
        <v>130</v>
      </c>
      <c r="K7228" t="s">
        <v>131</v>
      </c>
      <c r="L7228" t="s">
        <v>20532</v>
      </c>
      <c r="M7228" t="s">
        <v>20778</v>
      </c>
      <c r="N7228">
        <v>2.832222222</v>
      </c>
      <c r="O7228">
        <v>12</v>
      </c>
      <c r="P7228">
        <v>433</v>
      </c>
      <c r="Q7228">
        <v>0</v>
      </c>
      <c r="R7228">
        <v>0</v>
      </c>
      <c r="S7228">
        <v>0</v>
      </c>
      <c r="T7228">
        <v>0</v>
      </c>
      <c r="U7228">
        <v>33.986666999999997</v>
      </c>
      <c r="V7228">
        <v>1226.352222</v>
      </c>
      <c r="W7228">
        <v>0</v>
      </c>
      <c r="X7228">
        <v>0</v>
      </c>
      <c r="Y7228">
        <v>0</v>
      </c>
      <c r="Z7228">
        <v>0</v>
      </c>
    </row>
    <row r="7229" spans="1:26" x14ac:dyDescent="0.25">
      <c r="A7229">
        <v>2196087</v>
      </c>
      <c r="B7229">
        <v>1</v>
      </c>
      <c r="C7229" t="s">
        <v>77</v>
      </c>
      <c r="D7229" t="s">
        <v>114</v>
      </c>
      <c r="E7229" t="s">
        <v>718</v>
      </c>
      <c r="F7229" t="s">
        <v>20779</v>
      </c>
      <c r="G7229" t="s">
        <v>726</v>
      </c>
      <c r="H7229" t="s">
        <v>46</v>
      </c>
      <c r="I7229" t="s">
        <v>129</v>
      </c>
      <c r="J7229" t="s">
        <v>130</v>
      </c>
      <c r="K7229" t="s">
        <v>131</v>
      </c>
      <c r="L7229" t="s">
        <v>20780</v>
      </c>
      <c r="M7229" t="s">
        <v>20781</v>
      </c>
      <c r="N7229">
        <v>1.0194444439999999</v>
      </c>
      <c r="O7229">
        <v>0</v>
      </c>
      <c r="P7229">
        <v>89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90.730556000000007</v>
      </c>
      <c r="W7229">
        <v>0</v>
      </c>
      <c r="X7229">
        <v>0</v>
      </c>
      <c r="Y7229">
        <v>0</v>
      </c>
      <c r="Z7229">
        <v>0</v>
      </c>
    </row>
    <row r="7230" spans="1:26" x14ac:dyDescent="0.25">
      <c r="A7230">
        <v>2196085</v>
      </c>
      <c r="B7230">
        <v>1</v>
      </c>
      <c r="C7230" t="s">
        <v>76</v>
      </c>
      <c r="D7230" t="s">
        <v>102</v>
      </c>
      <c r="E7230" t="s">
        <v>181</v>
      </c>
      <c r="F7230" t="s">
        <v>20608</v>
      </c>
      <c r="G7230" t="s">
        <v>194</v>
      </c>
      <c r="H7230" t="s">
        <v>46</v>
      </c>
      <c r="I7230" t="s">
        <v>129</v>
      </c>
      <c r="J7230" t="s">
        <v>130</v>
      </c>
      <c r="K7230" t="s">
        <v>131</v>
      </c>
      <c r="L7230" t="s">
        <v>20782</v>
      </c>
      <c r="M7230" t="s">
        <v>20783</v>
      </c>
      <c r="N7230">
        <v>0.70694444400000001</v>
      </c>
      <c r="O7230">
        <v>0</v>
      </c>
      <c r="P7230">
        <v>11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7.776389</v>
      </c>
      <c r="W7230">
        <v>0</v>
      </c>
      <c r="X7230">
        <v>0</v>
      </c>
      <c r="Y7230">
        <v>0</v>
      </c>
      <c r="Z7230">
        <v>0</v>
      </c>
    </row>
    <row r="7231" spans="1:26" x14ac:dyDescent="0.25">
      <c r="A7231">
        <v>2196093</v>
      </c>
      <c r="B7231">
        <v>1</v>
      </c>
      <c r="C7231" t="s">
        <v>76</v>
      </c>
      <c r="D7231" t="s">
        <v>96</v>
      </c>
      <c r="E7231" t="s">
        <v>181</v>
      </c>
      <c r="F7231" t="s">
        <v>20784</v>
      </c>
      <c r="G7231" t="s">
        <v>1384</v>
      </c>
      <c r="H7231" t="s">
        <v>46</v>
      </c>
      <c r="I7231" t="s">
        <v>129</v>
      </c>
      <c r="J7231" t="s">
        <v>130</v>
      </c>
      <c r="K7231" t="s">
        <v>131</v>
      </c>
      <c r="L7231" t="s">
        <v>20785</v>
      </c>
      <c r="M7231" t="s">
        <v>20786</v>
      </c>
      <c r="N7231">
        <v>1.701944444</v>
      </c>
      <c r="O7231">
        <v>0</v>
      </c>
      <c r="P7231">
        <v>1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1.7019439999999999</v>
      </c>
      <c r="W7231">
        <v>0</v>
      </c>
      <c r="X7231">
        <v>0</v>
      </c>
      <c r="Y7231">
        <v>0</v>
      </c>
      <c r="Z7231">
        <v>0</v>
      </c>
    </row>
    <row r="7232" spans="1:26" x14ac:dyDescent="0.25">
      <c r="A7232">
        <v>2196092</v>
      </c>
      <c r="B7232">
        <v>1</v>
      </c>
      <c r="C7232" t="s">
        <v>76</v>
      </c>
      <c r="D7232" t="s">
        <v>95</v>
      </c>
      <c r="E7232" t="s">
        <v>181</v>
      </c>
      <c r="F7232" t="s">
        <v>20787</v>
      </c>
      <c r="G7232" t="s">
        <v>194</v>
      </c>
      <c r="H7232" t="s">
        <v>46</v>
      </c>
      <c r="I7232" t="s">
        <v>129</v>
      </c>
      <c r="J7232" t="s">
        <v>130</v>
      </c>
      <c r="K7232" t="s">
        <v>131</v>
      </c>
      <c r="L7232" t="s">
        <v>20788</v>
      </c>
      <c r="M7232" t="s">
        <v>20789</v>
      </c>
      <c r="N7232">
        <v>9.6950000000000003</v>
      </c>
      <c r="O7232">
        <v>0</v>
      </c>
      <c r="P7232">
        <v>1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9.6950000000000003</v>
      </c>
      <c r="W7232">
        <v>0</v>
      </c>
      <c r="X7232">
        <v>0</v>
      </c>
      <c r="Y7232">
        <v>0</v>
      </c>
      <c r="Z7232">
        <v>0</v>
      </c>
    </row>
    <row r="7233" spans="1:26" x14ac:dyDescent="0.25">
      <c r="A7233">
        <v>2196098</v>
      </c>
      <c r="B7233">
        <v>1</v>
      </c>
      <c r="C7233" t="s">
        <v>76</v>
      </c>
      <c r="D7233" t="s">
        <v>92</v>
      </c>
      <c r="E7233" t="s">
        <v>718</v>
      </c>
      <c r="F7233" t="s">
        <v>20790</v>
      </c>
      <c r="G7233" t="s">
        <v>444</v>
      </c>
      <c r="H7233" t="s">
        <v>46</v>
      </c>
      <c r="I7233" t="s">
        <v>129</v>
      </c>
      <c r="J7233" t="s">
        <v>130</v>
      </c>
      <c r="K7233" t="s">
        <v>131</v>
      </c>
      <c r="L7233" t="s">
        <v>20791</v>
      </c>
      <c r="M7233" t="s">
        <v>20792</v>
      </c>
      <c r="N7233">
        <v>5.8341666659999998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7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40.839167000000003</v>
      </c>
    </row>
    <row r="7234" spans="1:26" x14ac:dyDescent="0.25">
      <c r="A7234">
        <v>2196104</v>
      </c>
      <c r="B7234">
        <v>1</v>
      </c>
      <c r="C7234" t="s">
        <v>76</v>
      </c>
      <c r="D7234" t="s">
        <v>85</v>
      </c>
      <c r="E7234" t="s">
        <v>126</v>
      </c>
      <c r="F7234" t="s">
        <v>20793</v>
      </c>
      <c r="G7234" t="s">
        <v>128</v>
      </c>
      <c r="H7234" t="s">
        <v>46</v>
      </c>
      <c r="I7234" t="s">
        <v>129</v>
      </c>
      <c r="J7234" t="s">
        <v>130</v>
      </c>
      <c r="K7234" t="s">
        <v>131</v>
      </c>
      <c r="L7234" t="s">
        <v>20794</v>
      </c>
      <c r="M7234" t="s">
        <v>20795</v>
      </c>
      <c r="N7234">
        <v>1.5194444439999999</v>
      </c>
      <c r="O7234">
        <v>0</v>
      </c>
      <c r="P7234">
        <v>10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15.194444000000001</v>
      </c>
      <c r="W7234">
        <v>0</v>
      </c>
      <c r="X7234">
        <v>0</v>
      </c>
      <c r="Y7234">
        <v>0</v>
      </c>
      <c r="Z7234">
        <v>0</v>
      </c>
    </row>
    <row r="7235" spans="1:26" x14ac:dyDescent="0.25">
      <c r="A7235">
        <v>2196101</v>
      </c>
      <c r="B7235">
        <v>1</v>
      </c>
      <c r="C7235" t="s">
        <v>76</v>
      </c>
      <c r="D7235" t="s">
        <v>100</v>
      </c>
      <c r="E7235" t="s">
        <v>718</v>
      </c>
      <c r="F7235" t="s">
        <v>20796</v>
      </c>
      <c r="G7235" t="s">
        <v>269</v>
      </c>
      <c r="H7235" t="s">
        <v>46</v>
      </c>
      <c r="I7235" t="s">
        <v>129</v>
      </c>
      <c r="J7235" t="s">
        <v>130</v>
      </c>
      <c r="K7235" t="s">
        <v>131</v>
      </c>
      <c r="L7235" t="s">
        <v>20797</v>
      </c>
      <c r="M7235" t="s">
        <v>20798</v>
      </c>
      <c r="N7235">
        <v>3.0052777769999999</v>
      </c>
      <c r="O7235">
        <v>0</v>
      </c>
      <c r="P7235">
        <v>213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640.12416700000006</v>
      </c>
      <c r="W7235">
        <v>0</v>
      </c>
      <c r="X7235">
        <v>0</v>
      </c>
      <c r="Y7235">
        <v>0</v>
      </c>
      <c r="Z7235">
        <v>0</v>
      </c>
    </row>
    <row r="7236" spans="1:26" x14ac:dyDescent="0.25">
      <c r="A7236">
        <v>2196105</v>
      </c>
      <c r="B7236">
        <v>1</v>
      </c>
      <c r="C7236" t="s">
        <v>76</v>
      </c>
      <c r="D7236" t="s">
        <v>88</v>
      </c>
      <c r="E7236" t="s">
        <v>181</v>
      </c>
      <c r="F7236" t="s">
        <v>20799</v>
      </c>
      <c r="G7236" t="s">
        <v>194</v>
      </c>
      <c r="H7236" t="s">
        <v>46</v>
      </c>
      <c r="I7236" t="s">
        <v>129</v>
      </c>
      <c r="J7236" t="s">
        <v>130</v>
      </c>
      <c r="K7236" t="s">
        <v>131</v>
      </c>
      <c r="L7236" t="s">
        <v>20800</v>
      </c>
      <c r="M7236" t="s">
        <v>20801</v>
      </c>
      <c r="N7236">
        <v>5.8361111110000001</v>
      </c>
      <c r="O7236">
        <v>0</v>
      </c>
      <c r="P7236">
        <v>1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5.8361109999999998</v>
      </c>
      <c r="W7236">
        <v>0</v>
      </c>
      <c r="X7236">
        <v>0</v>
      </c>
      <c r="Y7236">
        <v>0</v>
      </c>
      <c r="Z7236">
        <v>0</v>
      </c>
    </row>
    <row r="7237" spans="1:26" x14ac:dyDescent="0.25">
      <c r="A7237">
        <v>2196112</v>
      </c>
      <c r="B7237">
        <v>1</v>
      </c>
      <c r="C7237" t="s">
        <v>76</v>
      </c>
      <c r="D7237" t="s">
        <v>106</v>
      </c>
      <c r="E7237" t="s">
        <v>161</v>
      </c>
      <c r="F7237" t="s">
        <v>2263</v>
      </c>
      <c r="G7237" t="s">
        <v>402</v>
      </c>
      <c r="H7237" t="s">
        <v>46</v>
      </c>
      <c r="I7237" t="s">
        <v>129</v>
      </c>
      <c r="J7237" t="s">
        <v>130</v>
      </c>
      <c r="K7237" t="s">
        <v>131</v>
      </c>
      <c r="L7237" t="s">
        <v>20802</v>
      </c>
      <c r="M7237" t="s">
        <v>20803</v>
      </c>
      <c r="N7237">
        <v>1.5061111110000001</v>
      </c>
      <c r="O7237">
        <v>1</v>
      </c>
      <c r="P7237">
        <v>437</v>
      </c>
      <c r="Q7237">
        <v>0</v>
      </c>
      <c r="R7237">
        <v>0</v>
      </c>
      <c r="S7237">
        <v>0</v>
      </c>
      <c r="T7237">
        <v>0</v>
      </c>
      <c r="U7237">
        <v>1.506111</v>
      </c>
      <c r="V7237">
        <v>658.17055600000003</v>
      </c>
      <c r="W7237">
        <v>0</v>
      </c>
      <c r="X7237">
        <v>0</v>
      </c>
      <c r="Y7237">
        <v>0</v>
      </c>
      <c r="Z7237">
        <v>0</v>
      </c>
    </row>
    <row r="7238" spans="1:26" x14ac:dyDescent="0.25">
      <c r="A7238">
        <v>2196110</v>
      </c>
      <c r="B7238">
        <v>1</v>
      </c>
      <c r="C7238" t="s">
        <v>77</v>
      </c>
      <c r="D7238" t="s">
        <v>119</v>
      </c>
      <c r="E7238" t="s">
        <v>813</v>
      </c>
      <c r="F7238" t="s">
        <v>20804</v>
      </c>
      <c r="G7238" t="s">
        <v>136</v>
      </c>
      <c r="H7238" t="s">
        <v>47</v>
      </c>
      <c r="I7238" t="s">
        <v>129</v>
      </c>
      <c r="J7238" t="s">
        <v>130</v>
      </c>
      <c r="K7238" t="s">
        <v>131</v>
      </c>
      <c r="L7238" t="s">
        <v>20805</v>
      </c>
      <c r="M7238" t="s">
        <v>20806</v>
      </c>
      <c r="N7238">
        <v>0.465277777</v>
      </c>
      <c r="O7238">
        <v>492</v>
      </c>
      <c r="P7238">
        <v>1563</v>
      </c>
      <c r="Q7238">
        <v>45</v>
      </c>
      <c r="R7238">
        <v>0</v>
      </c>
      <c r="S7238">
        <v>299</v>
      </c>
      <c r="T7238">
        <v>523</v>
      </c>
      <c r="U7238">
        <v>228.91666599999999</v>
      </c>
      <c r="V7238">
        <v>727.22916499999997</v>
      </c>
      <c r="W7238">
        <v>20.9375</v>
      </c>
      <c r="X7238">
        <v>0</v>
      </c>
      <c r="Y7238">
        <v>139.118055</v>
      </c>
      <c r="Z7238">
        <v>243.34027699999999</v>
      </c>
    </row>
    <row r="7239" spans="1:26" x14ac:dyDescent="0.25">
      <c r="A7239">
        <v>2196114</v>
      </c>
      <c r="B7239">
        <v>1</v>
      </c>
      <c r="C7239" t="s">
        <v>76</v>
      </c>
      <c r="D7239" t="s">
        <v>88</v>
      </c>
      <c r="E7239" t="s">
        <v>181</v>
      </c>
      <c r="F7239" t="s">
        <v>20807</v>
      </c>
      <c r="G7239" t="s">
        <v>287</v>
      </c>
      <c r="H7239" t="s">
        <v>46</v>
      </c>
      <c r="I7239" t="s">
        <v>129</v>
      </c>
      <c r="J7239" t="s">
        <v>130</v>
      </c>
      <c r="K7239" t="s">
        <v>131</v>
      </c>
      <c r="L7239" t="s">
        <v>20808</v>
      </c>
      <c r="M7239" t="s">
        <v>20809</v>
      </c>
      <c r="N7239">
        <v>2.4783333330000001</v>
      </c>
      <c r="O7239">
        <v>0</v>
      </c>
      <c r="P7239">
        <v>4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9.9133329999999997</v>
      </c>
      <c r="W7239">
        <v>0</v>
      </c>
      <c r="X7239">
        <v>0</v>
      </c>
      <c r="Y7239">
        <v>0</v>
      </c>
      <c r="Z7239">
        <v>0</v>
      </c>
    </row>
    <row r="7240" spans="1:26" x14ac:dyDescent="0.25">
      <c r="A7240">
        <v>2196121</v>
      </c>
      <c r="B7240">
        <v>1</v>
      </c>
      <c r="C7240" t="s">
        <v>77</v>
      </c>
      <c r="D7240" t="s">
        <v>118</v>
      </c>
      <c r="E7240" t="s">
        <v>143</v>
      </c>
      <c r="F7240" t="s">
        <v>20810</v>
      </c>
      <c r="G7240" t="s">
        <v>136</v>
      </c>
      <c r="H7240" t="s">
        <v>47</v>
      </c>
      <c r="I7240" t="s">
        <v>129</v>
      </c>
      <c r="J7240" t="s">
        <v>130</v>
      </c>
      <c r="K7240" t="s">
        <v>131</v>
      </c>
      <c r="L7240" t="s">
        <v>20811</v>
      </c>
      <c r="M7240" t="s">
        <v>20812</v>
      </c>
      <c r="N7240">
        <v>0.69</v>
      </c>
      <c r="O7240">
        <v>14</v>
      </c>
      <c r="P7240">
        <v>1202</v>
      </c>
      <c r="Q7240">
        <v>0</v>
      </c>
      <c r="R7240">
        <v>0</v>
      </c>
      <c r="S7240">
        <v>0</v>
      </c>
      <c r="T7240">
        <v>0</v>
      </c>
      <c r="U7240">
        <v>9.66</v>
      </c>
      <c r="V7240">
        <v>829.38</v>
      </c>
      <c r="W7240">
        <v>0</v>
      </c>
      <c r="X7240">
        <v>0</v>
      </c>
      <c r="Y7240">
        <v>0</v>
      </c>
      <c r="Z7240">
        <v>0</v>
      </c>
    </row>
    <row r="7241" spans="1:26" x14ac:dyDescent="0.25">
      <c r="A7241">
        <v>2196128</v>
      </c>
      <c r="B7241">
        <v>1</v>
      </c>
      <c r="C7241" t="s">
        <v>76</v>
      </c>
      <c r="D7241" t="s">
        <v>89</v>
      </c>
      <c r="E7241" t="s">
        <v>181</v>
      </c>
      <c r="F7241" t="s">
        <v>20813</v>
      </c>
      <c r="G7241" t="s">
        <v>183</v>
      </c>
      <c r="H7241" t="s">
        <v>46</v>
      </c>
      <c r="I7241" t="s">
        <v>129</v>
      </c>
      <c r="J7241" t="s">
        <v>130</v>
      </c>
      <c r="K7241" t="s">
        <v>131</v>
      </c>
      <c r="L7241" t="s">
        <v>20814</v>
      </c>
      <c r="M7241" t="s">
        <v>20815</v>
      </c>
      <c r="N7241">
        <v>1.9402777769999999</v>
      </c>
      <c r="O7241">
        <v>0</v>
      </c>
      <c r="P7241">
        <v>1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1.9402779999999999</v>
      </c>
      <c r="W7241">
        <v>0</v>
      </c>
      <c r="X7241">
        <v>0</v>
      </c>
      <c r="Y7241">
        <v>0</v>
      </c>
      <c r="Z7241">
        <v>0</v>
      </c>
    </row>
    <row r="7242" spans="1:26" x14ac:dyDescent="0.25">
      <c r="A7242">
        <v>2196136</v>
      </c>
      <c r="B7242">
        <v>1</v>
      </c>
      <c r="C7242" t="s">
        <v>76</v>
      </c>
      <c r="D7242" t="s">
        <v>79</v>
      </c>
      <c r="E7242" t="s">
        <v>126</v>
      </c>
      <c r="F7242" t="s">
        <v>9845</v>
      </c>
      <c r="G7242" t="s">
        <v>140</v>
      </c>
      <c r="H7242" t="s">
        <v>46</v>
      </c>
      <c r="I7242" t="s">
        <v>129</v>
      </c>
      <c r="J7242" t="s">
        <v>130</v>
      </c>
      <c r="K7242" t="s">
        <v>131</v>
      </c>
      <c r="L7242" t="s">
        <v>20816</v>
      </c>
      <c r="M7242" t="s">
        <v>20817</v>
      </c>
      <c r="N7242">
        <v>8.0666666659999997</v>
      </c>
      <c r="O7242">
        <v>0</v>
      </c>
      <c r="P7242">
        <v>1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8.0666670000000007</v>
      </c>
      <c r="W7242">
        <v>0</v>
      </c>
      <c r="X7242">
        <v>0</v>
      </c>
      <c r="Y7242">
        <v>0</v>
      </c>
      <c r="Z7242">
        <v>0</v>
      </c>
    </row>
    <row r="7243" spans="1:26" x14ac:dyDescent="0.25">
      <c r="A7243">
        <v>2196134</v>
      </c>
      <c r="B7243">
        <v>1</v>
      </c>
      <c r="C7243" t="s">
        <v>76</v>
      </c>
      <c r="D7243" t="s">
        <v>100</v>
      </c>
      <c r="E7243" t="s">
        <v>181</v>
      </c>
      <c r="F7243" t="s">
        <v>20818</v>
      </c>
      <c r="G7243" t="s">
        <v>194</v>
      </c>
      <c r="H7243" t="s">
        <v>46</v>
      </c>
      <c r="I7243" t="s">
        <v>129</v>
      </c>
      <c r="J7243" t="s">
        <v>130</v>
      </c>
      <c r="K7243" t="s">
        <v>131</v>
      </c>
      <c r="L7243" t="s">
        <v>20819</v>
      </c>
      <c r="M7243" t="s">
        <v>20820</v>
      </c>
      <c r="N7243">
        <v>1.1033333329999999</v>
      </c>
      <c r="O7243">
        <v>0</v>
      </c>
      <c r="P7243">
        <v>4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4.4133329999999997</v>
      </c>
      <c r="W7243">
        <v>0</v>
      </c>
      <c r="X7243">
        <v>0</v>
      </c>
      <c r="Y7243">
        <v>0</v>
      </c>
      <c r="Z7243">
        <v>0</v>
      </c>
    </row>
    <row r="7244" spans="1:26" x14ac:dyDescent="0.25">
      <c r="A7244">
        <v>2196130</v>
      </c>
      <c r="B7244">
        <v>1</v>
      </c>
      <c r="C7244" t="s">
        <v>76</v>
      </c>
      <c r="D7244" t="s">
        <v>80</v>
      </c>
      <c r="E7244" t="s">
        <v>718</v>
      </c>
      <c r="F7244" t="s">
        <v>20821</v>
      </c>
      <c r="G7244" t="s">
        <v>726</v>
      </c>
      <c r="H7244" t="s">
        <v>46</v>
      </c>
      <c r="I7244" t="s">
        <v>129</v>
      </c>
      <c r="J7244" t="s">
        <v>130</v>
      </c>
      <c r="K7244" t="s">
        <v>131</v>
      </c>
      <c r="L7244" t="s">
        <v>20822</v>
      </c>
      <c r="M7244" t="s">
        <v>20823</v>
      </c>
      <c r="N7244">
        <v>5.2238888880000003</v>
      </c>
      <c r="O7244">
        <v>0</v>
      </c>
      <c r="P7244">
        <v>87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454.47833300000002</v>
      </c>
      <c r="W7244">
        <v>0</v>
      </c>
      <c r="X7244">
        <v>0</v>
      </c>
      <c r="Y7244">
        <v>0</v>
      </c>
      <c r="Z7244">
        <v>0</v>
      </c>
    </row>
    <row r="7245" spans="1:26" x14ac:dyDescent="0.25">
      <c r="A7245">
        <v>2196141</v>
      </c>
      <c r="B7245">
        <v>1</v>
      </c>
      <c r="C7245" t="s">
        <v>76</v>
      </c>
      <c r="D7245" t="s">
        <v>80</v>
      </c>
      <c r="E7245" t="s">
        <v>181</v>
      </c>
      <c r="F7245" t="s">
        <v>20824</v>
      </c>
      <c r="G7245" t="s">
        <v>183</v>
      </c>
      <c r="H7245" t="s">
        <v>46</v>
      </c>
      <c r="I7245" t="s">
        <v>129</v>
      </c>
      <c r="J7245" t="s">
        <v>130</v>
      </c>
      <c r="K7245" t="s">
        <v>131</v>
      </c>
      <c r="L7245" t="s">
        <v>20825</v>
      </c>
      <c r="M7245" t="s">
        <v>20826</v>
      </c>
      <c r="N7245">
        <v>3.5297222220000002</v>
      </c>
      <c r="O7245">
        <v>0</v>
      </c>
      <c r="P7245">
        <v>2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7.0594440000000001</v>
      </c>
      <c r="W7245">
        <v>0</v>
      </c>
      <c r="X7245">
        <v>0</v>
      </c>
      <c r="Y7245">
        <v>0</v>
      </c>
      <c r="Z7245">
        <v>0</v>
      </c>
    </row>
    <row r="7246" spans="1:26" x14ac:dyDescent="0.25">
      <c r="A7246">
        <v>2196131</v>
      </c>
      <c r="B7246">
        <v>1</v>
      </c>
      <c r="C7246" t="s">
        <v>76</v>
      </c>
      <c r="D7246" t="s">
        <v>86</v>
      </c>
      <c r="E7246" t="s">
        <v>143</v>
      </c>
      <c r="F7246" t="s">
        <v>20827</v>
      </c>
      <c r="G7246" t="s">
        <v>3348</v>
      </c>
      <c r="H7246" t="s">
        <v>47</v>
      </c>
      <c r="I7246" t="s">
        <v>129</v>
      </c>
      <c r="J7246" t="s">
        <v>130</v>
      </c>
      <c r="K7246" t="s">
        <v>131</v>
      </c>
      <c r="L7246" t="s">
        <v>20828</v>
      </c>
      <c r="M7246" t="s">
        <v>20829</v>
      </c>
      <c r="N7246">
        <v>6.8333333329999997</v>
      </c>
      <c r="O7246">
        <v>1</v>
      </c>
      <c r="P7246">
        <v>315</v>
      </c>
      <c r="Q7246">
        <v>0</v>
      </c>
      <c r="R7246">
        <v>0</v>
      </c>
      <c r="S7246">
        <v>0</v>
      </c>
      <c r="T7246">
        <v>0</v>
      </c>
      <c r="U7246">
        <v>6.8333329999999997</v>
      </c>
      <c r="V7246">
        <v>2152.5</v>
      </c>
      <c r="W7246">
        <v>0</v>
      </c>
      <c r="X7246">
        <v>0</v>
      </c>
      <c r="Y7246">
        <v>0</v>
      </c>
      <c r="Z7246">
        <v>0</v>
      </c>
    </row>
    <row r="7247" spans="1:26" x14ac:dyDescent="0.25">
      <c r="A7247">
        <v>2196142</v>
      </c>
      <c r="B7247">
        <v>1</v>
      </c>
      <c r="C7247" t="s">
        <v>76</v>
      </c>
      <c r="D7247" t="s">
        <v>92</v>
      </c>
      <c r="E7247" t="s">
        <v>143</v>
      </c>
      <c r="F7247" t="s">
        <v>20830</v>
      </c>
      <c r="G7247" t="s">
        <v>279</v>
      </c>
      <c r="H7247" t="s">
        <v>47</v>
      </c>
      <c r="I7247" t="s">
        <v>129</v>
      </c>
      <c r="J7247" t="s">
        <v>130</v>
      </c>
      <c r="K7247" t="s">
        <v>131</v>
      </c>
      <c r="L7247" t="s">
        <v>20831</v>
      </c>
      <c r="M7247" t="s">
        <v>20832</v>
      </c>
      <c r="N7247">
        <v>0.63916666600000005</v>
      </c>
      <c r="O7247">
        <v>0</v>
      </c>
      <c r="P7247">
        <v>0</v>
      </c>
      <c r="Q7247">
        <v>1</v>
      </c>
      <c r="R7247">
        <v>20</v>
      </c>
      <c r="S7247">
        <v>0</v>
      </c>
      <c r="T7247">
        <v>0</v>
      </c>
      <c r="U7247">
        <v>0</v>
      </c>
      <c r="V7247">
        <v>0</v>
      </c>
      <c r="W7247">
        <v>0.63916700000000004</v>
      </c>
      <c r="X7247">
        <v>12.783333000000001</v>
      </c>
      <c r="Y7247">
        <v>0</v>
      </c>
      <c r="Z7247">
        <v>0</v>
      </c>
    </row>
    <row r="7248" spans="1:26" x14ac:dyDescent="0.25">
      <c r="A7248">
        <v>2196138</v>
      </c>
      <c r="B7248">
        <v>1</v>
      </c>
      <c r="C7248" t="s">
        <v>77</v>
      </c>
      <c r="D7248" t="s">
        <v>109</v>
      </c>
      <c r="E7248" t="s">
        <v>186</v>
      </c>
      <c r="F7248" t="s">
        <v>20833</v>
      </c>
      <c r="G7248" t="s">
        <v>418</v>
      </c>
      <c r="H7248" t="s">
        <v>47</v>
      </c>
      <c r="I7248" t="s">
        <v>129</v>
      </c>
      <c r="J7248" t="s">
        <v>130</v>
      </c>
      <c r="K7248" t="s">
        <v>251</v>
      </c>
      <c r="L7248" t="s">
        <v>20834</v>
      </c>
      <c r="M7248" t="s">
        <v>20835</v>
      </c>
      <c r="N7248">
        <v>2.256628611</v>
      </c>
      <c r="O7248">
        <v>0</v>
      </c>
      <c r="P7248">
        <v>0</v>
      </c>
      <c r="Q7248">
        <v>1</v>
      </c>
      <c r="R7248">
        <v>51</v>
      </c>
      <c r="S7248">
        <v>7</v>
      </c>
      <c r="T7248">
        <v>593</v>
      </c>
      <c r="U7248">
        <v>0</v>
      </c>
      <c r="V7248">
        <v>0</v>
      </c>
      <c r="W7248">
        <v>2.2566290000000002</v>
      </c>
      <c r="X7248">
        <v>115.088059</v>
      </c>
      <c r="Y7248">
        <v>15.7964</v>
      </c>
      <c r="Z7248">
        <v>1338.1807659999999</v>
      </c>
    </row>
    <row r="7249" spans="1:26" x14ac:dyDescent="0.25">
      <c r="A7249">
        <v>2196143</v>
      </c>
      <c r="B7249">
        <v>1</v>
      </c>
      <c r="C7249" t="s">
        <v>76</v>
      </c>
      <c r="D7249" t="s">
        <v>92</v>
      </c>
      <c r="E7249" t="s">
        <v>181</v>
      </c>
      <c r="F7249" t="s">
        <v>20836</v>
      </c>
      <c r="G7249" t="s">
        <v>163</v>
      </c>
      <c r="H7249" t="s">
        <v>46</v>
      </c>
      <c r="I7249" t="s">
        <v>129</v>
      </c>
      <c r="J7249" t="s">
        <v>130</v>
      </c>
      <c r="K7249" t="s">
        <v>131</v>
      </c>
      <c r="L7249" t="s">
        <v>20837</v>
      </c>
      <c r="M7249" t="s">
        <v>20838</v>
      </c>
      <c r="N7249">
        <v>1.8416666660000001</v>
      </c>
      <c r="O7249">
        <v>0</v>
      </c>
      <c r="P7249">
        <v>0</v>
      </c>
      <c r="Q7249">
        <v>0</v>
      </c>
      <c r="R7249">
        <v>1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1.8416669999999999</v>
      </c>
      <c r="Y7249">
        <v>0</v>
      </c>
      <c r="Z7249">
        <v>0</v>
      </c>
    </row>
    <row r="7250" spans="1:26" x14ac:dyDescent="0.25">
      <c r="A7250">
        <v>2196148</v>
      </c>
      <c r="B7250">
        <v>1</v>
      </c>
      <c r="C7250" t="s">
        <v>76</v>
      </c>
      <c r="D7250" t="s">
        <v>89</v>
      </c>
      <c r="E7250" t="s">
        <v>181</v>
      </c>
      <c r="F7250" t="s">
        <v>20839</v>
      </c>
      <c r="G7250" t="s">
        <v>183</v>
      </c>
      <c r="H7250" t="s">
        <v>46</v>
      </c>
      <c r="I7250" t="s">
        <v>129</v>
      </c>
      <c r="J7250" t="s">
        <v>130</v>
      </c>
      <c r="K7250" t="s">
        <v>131</v>
      </c>
      <c r="L7250" t="s">
        <v>20840</v>
      </c>
      <c r="M7250" t="s">
        <v>20841</v>
      </c>
      <c r="N7250">
        <v>3.3736111110000002</v>
      </c>
      <c r="O7250">
        <v>0</v>
      </c>
      <c r="P7250">
        <v>7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23.615278</v>
      </c>
      <c r="W7250">
        <v>0</v>
      </c>
      <c r="X7250">
        <v>0</v>
      </c>
      <c r="Y7250">
        <v>0</v>
      </c>
      <c r="Z7250">
        <v>0</v>
      </c>
    </row>
    <row r="7251" spans="1:26" x14ac:dyDescent="0.25">
      <c r="A7251">
        <v>2196149</v>
      </c>
      <c r="B7251">
        <v>1</v>
      </c>
      <c r="C7251" t="s">
        <v>76</v>
      </c>
      <c r="D7251" t="s">
        <v>79</v>
      </c>
      <c r="E7251" t="s">
        <v>161</v>
      </c>
      <c r="F7251" t="s">
        <v>20842</v>
      </c>
      <c r="G7251" t="s">
        <v>163</v>
      </c>
      <c r="H7251" t="s">
        <v>46</v>
      </c>
      <c r="I7251" t="s">
        <v>129</v>
      </c>
      <c r="J7251" t="s">
        <v>130</v>
      </c>
      <c r="K7251" t="s">
        <v>131</v>
      </c>
      <c r="L7251" t="s">
        <v>20843</v>
      </c>
      <c r="M7251" t="s">
        <v>20844</v>
      </c>
      <c r="N7251">
        <v>2.790277777</v>
      </c>
      <c r="O7251">
        <v>1</v>
      </c>
      <c r="P7251">
        <v>736</v>
      </c>
      <c r="Q7251">
        <v>0</v>
      </c>
      <c r="R7251">
        <v>0</v>
      </c>
      <c r="S7251">
        <v>0</v>
      </c>
      <c r="T7251">
        <v>0</v>
      </c>
      <c r="U7251">
        <v>2.7902779999999998</v>
      </c>
      <c r="V7251">
        <v>2053.644444</v>
      </c>
      <c r="W7251">
        <v>0</v>
      </c>
      <c r="X7251">
        <v>0</v>
      </c>
      <c r="Y7251">
        <v>0</v>
      </c>
      <c r="Z7251">
        <v>0</v>
      </c>
    </row>
    <row r="7252" spans="1:26" x14ac:dyDescent="0.25">
      <c r="A7252">
        <v>2196157</v>
      </c>
      <c r="B7252">
        <v>1</v>
      </c>
      <c r="C7252" t="s">
        <v>76</v>
      </c>
      <c r="D7252" t="s">
        <v>92</v>
      </c>
      <c r="E7252" t="s">
        <v>186</v>
      </c>
      <c r="F7252" t="s">
        <v>20845</v>
      </c>
      <c r="G7252" t="s">
        <v>201</v>
      </c>
      <c r="H7252" t="s">
        <v>47</v>
      </c>
      <c r="I7252" t="s">
        <v>129</v>
      </c>
      <c r="J7252" t="s">
        <v>130</v>
      </c>
      <c r="K7252" t="s">
        <v>131</v>
      </c>
      <c r="L7252" t="s">
        <v>20846</v>
      </c>
      <c r="M7252" t="s">
        <v>20847</v>
      </c>
      <c r="N7252">
        <v>0.55166666600000003</v>
      </c>
      <c r="O7252">
        <v>0</v>
      </c>
      <c r="P7252">
        <v>0</v>
      </c>
      <c r="Q7252">
        <v>3</v>
      </c>
      <c r="R7252">
        <v>24</v>
      </c>
      <c r="S7252">
        <v>0</v>
      </c>
      <c r="T7252">
        <v>0</v>
      </c>
      <c r="U7252">
        <v>0</v>
      </c>
      <c r="V7252">
        <v>0</v>
      </c>
      <c r="W7252">
        <v>1.655</v>
      </c>
      <c r="X7252">
        <v>13.24</v>
      </c>
      <c r="Y7252">
        <v>0</v>
      </c>
      <c r="Z7252">
        <v>0</v>
      </c>
    </row>
    <row r="7253" spans="1:26" x14ac:dyDescent="0.25">
      <c r="A7253">
        <v>2196144</v>
      </c>
      <c r="B7253">
        <v>1</v>
      </c>
      <c r="C7253" t="s">
        <v>76</v>
      </c>
      <c r="D7253" t="s">
        <v>80</v>
      </c>
      <c r="E7253" t="s">
        <v>126</v>
      </c>
      <c r="F7253" t="s">
        <v>20848</v>
      </c>
      <c r="G7253" t="s">
        <v>128</v>
      </c>
      <c r="H7253" t="s">
        <v>46</v>
      </c>
      <c r="I7253" t="s">
        <v>129</v>
      </c>
      <c r="J7253" t="s">
        <v>130</v>
      </c>
      <c r="K7253" t="s">
        <v>131</v>
      </c>
      <c r="L7253" t="s">
        <v>20849</v>
      </c>
      <c r="M7253" t="s">
        <v>20850</v>
      </c>
      <c r="N7253">
        <v>3.860833333</v>
      </c>
      <c r="O7253">
        <v>0</v>
      </c>
      <c r="P7253">
        <v>33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127.4075</v>
      </c>
      <c r="W7253">
        <v>0</v>
      </c>
      <c r="X7253">
        <v>0</v>
      </c>
      <c r="Y7253">
        <v>0</v>
      </c>
      <c r="Z7253">
        <v>0</v>
      </c>
    </row>
    <row r="7254" spans="1:26" x14ac:dyDescent="0.25">
      <c r="A7254">
        <v>2196165</v>
      </c>
      <c r="B7254">
        <v>1</v>
      </c>
      <c r="C7254" t="s">
        <v>76</v>
      </c>
      <c r="D7254" t="s">
        <v>84</v>
      </c>
      <c r="E7254" t="s">
        <v>718</v>
      </c>
      <c r="F7254" t="s">
        <v>20851</v>
      </c>
      <c r="G7254" t="s">
        <v>636</v>
      </c>
      <c r="H7254" t="s">
        <v>46</v>
      </c>
      <c r="I7254" t="s">
        <v>129</v>
      </c>
      <c r="J7254" t="s">
        <v>15</v>
      </c>
      <c r="K7254" t="s">
        <v>131</v>
      </c>
      <c r="L7254" t="s">
        <v>20852</v>
      </c>
      <c r="M7254" t="s">
        <v>20853</v>
      </c>
      <c r="N7254">
        <v>5.3602777770000003</v>
      </c>
      <c r="O7254">
        <v>0</v>
      </c>
      <c r="P7254">
        <v>76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407.38111099999998</v>
      </c>
      <c r="W7254">
        <v>0</v>
      </c>
      <c r="X7254">
        <v>0</v>
      </c>
      <c r="Y7254">
        <v>0</v>
      </c>
      <c r="Z7254">
        <v>0</v>
      </c>
    </row>
    <row r="7255" spans="1:26" x14ac:dyDescent="0.25">
      <c r="A7255">
        <v>2196154</v>
      </c>
      <c r="B7255">
        <v>1</v>
      </c>
      <c r="C7255" t="s">
        <v>77</v>
      </c>
      <c r="D7255" t="s">
        <v>123</v>
      </c>
      <c r="E7255" t="s">
        <v>181</v>
      </c>
      <c r="F7255" t="s">
        <v>16434</v>
      </c>
      <c r="G7255" t="s">
        <v>183</v>
      </c>
      <c r="H7255" t="s">
        <v>46</v>
      </c>
      <c r="I7255" t="s">
        <v>129</v>
      </c>
      <c r="J7255" t="s">
        <v>130</v>
      </c>
      <c r="K7255" t="s">
        <v>131</v>
      </c>
      <c r="L7255" t="s">
        <v>20854</v>
      </c>
      <c r="M7255" t="s">
        <v>20855</v>
      </c>
      <c r="N7255">
        <v>1.4608333330000001</v>
      </c>
      <c r="O7255">
        <v>0</v>
      </c>
      <c r="P7255">
        <v>3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4.3825000000000003</v>
      </c>
      <c r="W7255">
        <v>0</v>
      </c>
      <c r="X7255">
        <v>0</v>
      </c>
      <c r="Y7255">
        <v>0</v>
      </c>
      <c r="Z7255">
        <v>0</v>
      </c>
    </row>
    <row r="7256" spans="1:26" x14ac:dyDescent="0.25">
      <c r="A7256">
        <v>2196169</v>
      </c>
      <c r="B7256">
        <v>1</v>
      </c>
      <c r="C7256" t="s">
        <v>77</v>
      </c>
      <c r="D7256" t="s">
        <v>118</v>
      </c>
      <c r="E7256" t="s">
        <v>143</v>
      </c>
      <c r="F7256" t="s">
        <v>15452</v>
      </c>
      <c r="G7256" t="s">
        <v>145</v>
      </c>
      <c r="H7256" t="s">
        <v>47</v>
      </c>
      <c r="I7256" t="s">
        <v>129</v>
      </c>
      <c r="J7256" t="s">
        <v>130</v>
      </c>
      <c r="K7256" t="s">
        <v>131</v>
      </c>
      <c r="L7256" t="s">
        <v>20856</v>
      </c>
      <c r="M7256" t="s">
        <v>20857</v>
      </c>
      <c r="N7256">
        <v>1.882222222</v>
      </c>
      <c r="O7256">
        <v>19</v>
      </c>
      <c r="P7256">
        <v>313</v>
      </c>
      <c r="Q7256">
        <v>0</v>
      </c>
      <c r="R7256">
        <v>0</v>
      </c>
      <c r="S7256">
        <v>15</v>
      </c>
      <c r="T7256">
        <v>679</v>
      </c>
      <c r="U7256">
        <v>35.762222000000001</v>
      </c>
      <c r="V7256">
        <v>589.13555499999995</v>
      </c>
      <c r="W7256">
        <v>0</v>
      </c>
      <c r="X7256">
        <v>0</v>
      </c>
      <c r="Y7256">
        <v>28.233332999999998</v>
      </c>
      <c r="Z7256">
        <v>1278.0288889999999</v>
      </c>
    </row>
    <row r="7257" spans="1:26" x14ac:dyDescent="0.25">
      <c r="A7257">
        <v>2196171</v>
      </c>
      <c r="B7257">
        <v>1</v>
      </c>
      <c r="C7257" t="s">
        <v>77</v>
      </c>
      <c r="D7257" t="s">
        <v>118</v>
      </c>
      <c r="E7257" t="s">
        <v>181</v>
      </c>
      <c r="F7257" t="s">
        <v>20858</v>
      </c>
      <c r="G7257" t="s">
        <v>194</v>
      </c>
      <c r="H7257" t="s">
        <v>46</v>
      </c>
      <c r="I7257" t="s">
        <v>129</v>
      </c>
      <c r="J7257" t="s">
        <v>130</v>
      </c>
      <c r="K7257" t="s">
        <v>131</v>
      </c>
      <c r="L7257" t="s">
        <v>20859</v>
      </c>
      <c r="M7257" t="s">
        <v>20860</v>
      </c>
      <c r="N7257">
        <v>4.2641666660000004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1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4.2641669999999996</v>
      </c>
    </row>
    <row r="7258" spans="1:26" x14ac:dyDescent="0.25">
      <c r="A7258">
        <v>2196180</v>
      </c>
      <c r="B7258">
        <v>1</v>
      </c>
      <c r="C7258" t="s">
        <v>77</v>
      </c>
      <c r="D7258" t="s">
        <v>124</v>
      </c>
      <c r="E7258" t="s">
        <v>134</v>
      </c>
      <c r="F7258" t="s">
        <v>19056</v>
      </c>
      <c r="G7258" t="s">
        <v>136</v>
      </c>
      <c r="H7258" t="s">
        <v>47</v>
      </c>
      <c r="I7258" t="s">
        <v>129</v>
      </c>
      <c r="J7258" t="s">
        <v>130</v>
      </c>
      <c r="K7258" t="s">
        <v>131</v>
      </c>
      <c r="L7258" t="s">
        <v>20861</v>
      </c>
      <c r="M7258" t="s">
        <v>20862</v>
      </c>
      <c r="N7258">
        <v>0.54</v>
      </c>
      <c r="O7258">
        <v>69</v>
      </c>
      <c r="P7258">
        <v>1456</v>
      </c>
      <c r="Q7258">
        <v>0</v>
      </c>
      <c r="R7258">
        <v>0</v>
      </c>
      <c r="S7258">
        <v>0</v>
      </c>
      <c r="T7258">
        <v>0</v>
      </c>
      <c r="U7258">
        <v>37.26</v>
      </c>
      <c r="V7258">
        <v>786.24</v>
      </c>
      <c r="W7258">
        <v>0</v>
      </c>
      <c r="X7258">
        <v>0</v>
      </c>
      <c r="Y7258">
        <v>0</v>
      </c>
      <c r="Z7258">
        <v>0</v>
      </c>
    </row>
    <row r="7259" spans="1:26" x14ac:dyDescent="0.25">
      <c r="A7259">
        <v>2196184</v>
      </c>
      <c r="B7259">
        <v>1</v>
      </c>
      <c r="C7259" t="s">
        <v>76</v>
      </c>
      <c r="D7259" t="s">
        <v>96</v>
      </c>
      <c r="E7259" t="s">
        <v>181</v>
      </c>
      <c r="F7259" t="s">
        <v>20863</v>
      </c>
      <c r="G7259" t="s">
        <v>183</v>
      </c>
      <c r="H7259" t="s">
        <v>46</v>
      </c>
      <c r="I7259" t="s">
        <v>129</v>
      </c>
      <c r="J7259" t="s">
        <v>130</v>
      </c>
      <c r="K7259" t="s">
        <v>131</v>
      </c>
      <c r="L7259" t="s">
        <v>20864</v>
      </c>
      <c r="M7259" t="s">
        <v>20865</v>
      </c>
      <c r="N7259">
        <v>0.83472222200000001</v>
      </c>
      <c r="O7259">
        <v>0</v>
      </c>
      <c r="P7259">
        <v>1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0.83472199999999996</v>
      </c>
      <c r="W7259">
        <v>0</v>
      </c>
      <c r="X7259">
        <v>0</v>
      </c>
      <c r="Y7259">
        <v>0</v>
      </c>
      <c r="Z7259">
        <v>0</v>
      </c>
    </row>
    <row r="7260" spans="1:26" x14ac:dyDescent="0.25">
      <c r="A7260">
        <v>2196186</v>
      </c>
      <c r="B7260">
        <v>1</v>
      </c>
      <c r="C7260" t="s">
        <v>76</v>
      </c>
      <c r="D7260" t="s">
        <v>104</v>
      </c>
      <c r="E7260" t="s">
        <v>126</v>
      </c>
      <c r="F7260" t="s">
        <v>20866</v>
      </c>
      <c r="G7260" t="s">
        <v>128</v>
      </c>
      <c r="H7260" t="s">
        <v>46</v>
      </c>
      <c r="I7260" t="s">
        <v>129</v>
      </c>
      <c r="J7260" t="s">
        <v>130</v>
      </c>
      <c r="K7260" t="s">
        <v>131</v>
      </c>
      <c r="L7260" t="s">
        <v>20867</v>
      </c>
      <c r="M7260" t="s">
        <v>20868</v>
      </c>
      <c r="N7260">
        <v>0.97638888800000001</v>
      </c>
      <c r="O7260">
        <v>0</v>
      </c>
      <c r="P7260">
        <v>0</v>
      </c>
      <c r="Q7260">
        <v>0</v>
      </c>
      <c r="R7260">
        <v>121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118.143055</v>
      </c>
      <c r="Y7260">
        <v>0</v>
      </c>
      <c r="Z7260">
        <v>0</v>
      </c>
    </row>
    <row r="7261" spans="1:26" x14ac:dyDescent="0.25">
      <c r="A7261">
        <v>2196181</v>
      </c>
      <c r="B7261">
        <v>1</v>
      </c>
      <c r="C7261" t="s">
        <v>76</v>
      </c>
      <c r="D7261" t="s">
        <v>105</v>
      </c>
      <c r="E7261" t="s">
        <v>126</v>
      </c>
      <c r="F7261" t="s">
        <v>20869</v>
      </c>
      <c r="G7261" t="s">
        <v>140</v>
      </c>
      <c r="H7261" t="s">
        <v>46</v>
      </c>
      <c r="I7261" t="s">
        <v>129</v>
      </c>
      <c r="J7261" t="s">
        <v>130</v>
      </c>
      <c r="K7261" t="s">
        <v>131</v>
      </c>
      <c r="L7261" t="s">
        <v>20870</v>
      </c>
      <c r="M7261" t="s">
        <v>20871</v>
      </c>
      <c r="N7261">
        <v>1.0080555550000001</v>
      </c>
      <c r="O7261">
        <v>0</v>
      </c>
      <c r="P7261">
        <v>0</v>
      </c>
      <c r="Q7261">
        <v>0</v>
      </c>
      <c r="R7261">
        <v>10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10.080556</v>
      </c>
      <c r="Y7261">
        <v>0</v>
      </c>
      <c r="Z7261">
        <v>0</v>
      </c>
    </row>
    <row r="7262" spans="1:26" x14ac:dyDescent="0.25">
      <c r="A7262">
        <v>2196182</v>
      </c>
      <c r="B7262">
        <v>1</v>
      </c>
      <c r="C7262" t="s">
        <v>76</v>
      </c>
      <c r="D7262" t="s">
        <v>94</v>
      </c>
      <c r="E7262" t="s">
        <v>186</v>
      </c>
      <c r="F7262" t="s">
        <v>20872</v>
      </c>
      <c r="G7262" t="s">
        <v>136</v>
      </c>
      <c r="H7262" t="s">
        <v>47</v>
      </c>
      <c r="I7262" t="s">
        <v>129</v>
      </c>
      <c r="J7262" t="s">
        <v>130</v>
      </c>
      <c r="K7262" t="s">
        <v>131</v>
      </c>
      <c r="L7262" t="s">
        <v>20873</v>
      </c>
      <c r="M7262" t="s">
        <v>20874</v>
      </c>
      <c r="N7262">
        <v>0.68916666599999998</v>
      </c>
      <c r="O7262">
        <v>0</v>
      </c>
      <c r="P7262">
        <v>12</v>
      </c>
      <c r="Q7262">
        <v>24</v>
      </c>
      <c r="R7262">
        <v>815</v>
      </c>
      <c r="S7262">
        <v>0</v>
      </c>
      <c r="T7262">
        <v>0</v>
      </c>
      <c r="U7262">
        <v>0</v>
      </c>
      <c r="V7262">
        <v>8.27</v>
      </c>
      <c r="W7262">
        <v>16.54</v>
      </c>
      <c r="X7262">
        <v>561.67083300000002</v>
      </c>
      <c r="Y7262">
        <v>0</v>
      </c>
      <c r="Z7262">
        <v>0</v>
      </c>
    </row>
    <row r="7263" spans="1:26" x14ac:dyDescent="0.25">
      <c r="A7263">
        <v>2196190</v>
      </c>
      <c r="B7263">
        <v>1</v>
      </c>
      <c r="C7263" t="s">
        <v>76</v>
      </c>
      <c r="D7263" t="s">
        <v>80</v>
      </c>
      <c r="E7263" t="s">
        <v>181</v>
      </c>
      <c r="F7263" t="s">
        <v>20875</v>
      </c>
      <c r="G7263" t="s">
        <v>194</v>
      </c>
      <c r="H7263" t="s">
        <v>46</v>
      </c>
      <c r="I7263" t="s">
        <v>129</v>
      </c>
      <c r="J7263" t="s">
        <v>130</v>
      </c>
      <c r="K7263" t="s">
        <v>131</v>
      </c>
      <c r="L7263" t="s">
        <v>20876</v>
      </c>
      <c r="M7263" t="s">
        <v>20877</v>
      </c>
      <c r="N7263">
        <v>1.7183333329999999</v>
      </c>
      <c r="O7263">
        <v>0</v>
      </c>
      <c r="P7263">
        <v>1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1.7183330000000001</v>
      </c>
      <c r="W7263">
        <v>0</v>
      </c>
      <c r="X7263">
        <v>0</v>
      </c>
      <c r="Y7263">
        <v>0</v>
      </c>
      <c r="Z7263">
        <v>0</v>
      </c>
    </row>
    <row r="7264" spans="1:26" x14ac:dyDescent="0.25">
      <c r="A7264">
        <v>2196194</v>
      </c>
      <c r="B7264">
        <v>1</v>
      </c>
      <c r="C7264" t="s">
        <v>76</v>
      </c>
      <c r="D7264" t="s">
        <v>101</v>
      </c>
      <c r="E7264" t="s">
        <v>181</v>
      </c>
      <c r="F7264" t="s">
        <v>20878</v>
      </c>
      <c r="G7264" t="s">
        <v>194</v>
      </c>
      <c r="H7264" t="s">
        <v>46</v>
      </c>
      <c r="I7264" t="s">
        <v>129</v>
      </c>
      <c r="J7264" t="s">
        <v>130</v>
      </c>
      <c r="K7264" t="s">
        <v>131</v>
      </c>
      <c r="L7264" t="s">
        <v>20879</v>
      </c>
      <c r="M7264" t="s">
        <v>20880</v>
      </c>
      <c r="N7264">
        <v>1.7777777770000001</v>
      </c>
      <c r="O7264">
        <v>0</v>
      </c>
      <c r="P7264">
        <v>2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3.5555560000000002</v>
      </c>
      <c r="W7264">
        <v>0</v>
      </c>
      <c r="X7264">
        <v>0</v>
      </c>
      <c r="Y7264">
        <v>0</v>
      </c>
      <c r="Z7264">
        <v>0</v>
      </c>
    </row>
    <row r="7265" spans="1:26" x14ac:dyDescent="0.25">
      <c r="A7265">
        <v>2196203</v>
      </c>
      <c r="B7265">
        <v>1</v>
      </c>
      <c r="C7265" t="s">
        <v>76</v>
      </c>
      <c r="D7265" t="s">
        <v>94</v>
      </c>
      <c r="E7265" t="s">
        <v>181</v>
      </c>
      <c r="F7265" t="s">
        <v>20881</v>
      </c>
      <c r="G7265" t="s">
        <v>194</v>
      </c>
      <c r="H7265" t="s">
        <v>46</v>
      </c>
      <c r="I7265" t="s">
        <v>129</v>
      </c>
      <c r="J7265" t="s">
        <v>130</v>
      </c>
      <c r="K7265" t="s">
        <v>131</v>
      </c>
      <c r="L7265" t="s">
        <v>20882</v>
      </c>
      <c r="M7265" t="s">
        <v>20883</v>
      </c>
      <c r="N7265">
        <v>3.0333333329999999</v>
      </c>
      <c r="O7265">
        <v>0</v>
      </c>
      <c r="P7265">
        <v>1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3.0333329999999998</v>
      </c>
      <c r="W7265">
        <v>0</v>
      </c>
      <c r="X7265">
        <v>0</v>
      </c>
      <c r="Y7265">
        <v>0</v>
      </c>
      <c r="Z7265">
        <v>0</v>
      </c>
    </row>
    <row r="7266" spans="1:26" x14ac:dyDescent="0.25">
      <c r="A7266">
        <v>2196205</v>
      </c>
      <c r="B7266">
        <v>1</v>
      </c>
      <c r="C7266" t="s">
        <v>76</v>
      </c>
      <c r="D7266" t="s">
        <v>81</v>
      </c>
      <c r="E7266" t="s">
        <v>181</v>
      </c>
      <c r="F7266" t="s">
        <v>20884</v>
      </c>
      <c r="G7266" t="s">
        <v>287</v>
      </c>
      <c r="H7266" t="s">
        <v>46</v>
      </c>
      <c r="I7266" t="s">
        <v>129</v>
      </c>
      <c r="J7266" t="s">
        <v>130</v>
      </c>
      <c r="K7266" t="s">
        <v>131</v>
      </c>
      <c r="L7266" t="s">
        <v>20885</v>
      </c>
      <c r="M7266" t="s">
        <v>20886</v>
      </c>
      <c r="N7266">
        <v>3.0097222220000002</v>
      </c>
      <c r="O7266">
        <v>0</v>
      </c>
      <c r="P7266">
        <v>12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36.116667</v>
      </c>
      <c r="W7266">
        <v>0</v>
      </c>
      <c r="X7266">
        <v>0</v>
      </c>
      <c r="Y7266">
        <v>0</v>
      </c>
      <c r="Z7266">
        <v>0</v>
      </c>
    </row>
    <row r="7267" spans="1:26" x14ac:dyDescent="0.25">
      <c r="A7267">
        <v>2196206</v>
      </c>
      <c r="B7267">
        <v>1</v>
      </c>
      <c r="C7267" t="s">
        <v>76</v>
      </c>
      <c r="D7267" t="s">
        <v>92</v>
      </c>
      <c r="E7267" t="s">
        <v>181</v>
      </c>
      <c r="F7267" t="s">
        <v>20887</v>
      </c>
      <c r="G7267" t="s">
        <v>194</v>
      </c>
      <c r="H7267" t="s">
        <v>46</v>
      </c>
      <c r="I7267" t="s">
        <v>129</v>
      </c>
      <c r="J7267" t="s">
        <v>130</v>
      </c>
      <c r="K7267" t="s">
        <v>131</v>
      </c>
      <c r="L7267" t="s">
        <v>20888</v>
      </c>
      <c r="M7267" t="s">
        <v>20889</v>
      </c>
      <c r="N7267">
        <v>9.5569444440000009</v>
      </c>
      <c r="O7267">
        <v>0</v>
      </c>
      <c r="P7267">
        <v>0</v>
      </c>
      <c r="Q7267">
        <v>0</v>
      </c>
      <c r="R7267">
        <v>1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9.5569439999999997</v>
      </c>
      <c r="Y7267">
        <v>0</v>
      </c>
      <c r="Z7267">
        <v>0</v>
      </c>
    </row>
    <row r="7268" spans="1:26" x14ac:dyDescent="0.25">
      <c r="A7268">
        <v>2196212</v>
      </c>
      <c r="B7268">
        <v>1</v>
      </c>
      <c r="C7268" t="s">
        <v>77</v>
      </c>
      <c r="D7268" t="s">
        <v>124</v>
      </c>
      <c r="E7268" t="s">
        <v>181</v>
      </c>
      <c r="F7268" t="s">
        <v>20890</v>
      </c>
      <c r="G7268" t="s">
        <v>194</v>
      </c>
      <c r="H7268" t="s">
        <v>46</v>
      </c>
      <c r="I7268" t="s">
        <v>129</v>
      </c>
      <c r="J7268" t="s">
        <v>130</v>
      </c>
      <c r="K7268" t="s">
        <v>131</v>
      </c>
      <c r="L7268" t="s">
        <v>20891</v>
      </c>
      <c r="M7268" t="s">
        <v>20892</v>
      </c>
      <c r="N7268">
        <v>8.1741666659999996</v>
      </c>
      <c r="O7268">
        <v>0</v>
      </c>
      <c r="P7268">
        <v>1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8.1741670000000006</v>
      </c>
      <c r="W7268">
        <v>0</v>
      </c>
      <c r="X7268">
        <v>0</v>
      </c>
      <c r="Y7268">
        <v>0</v>
      </c>
      <c r="Z7268">
        <v>0</v>
      </c>
    </row>
    <row r="7269" spans="1:26" x14ac:dyDescent="0.25">
      <c r="A7269">
        <v>2196207</v>
      </c>
      <c r="B7269">
        <v>1</v>
      </c>
      <c r="C7269" t="s">
        <v>77</v>
      </c>
      <c r="D7269" t="s">
        <v>109</v>
      </c>
      <c r="E7269" t="s">
        <v>181</v>
      </c>
      <c r="F7269" t="s">
        <v>20893</v>
      </c>
      <c r="G7269" t="s">
        <v>194</v>
      </c>
      <c r="H7269" t="s">
        <v>46</v>
      </c>
      <c r="I7269" t="s">
        <v>129</v>
      </c>
      <c r="J7269" t="s">
        <v>130</v>
      </c>
      <c r="K7269" t="s">
        <v>131</v>
      </c>
      <c r="L7269" t="s">
        <v>20894</v>
      </c>
      <c r="M7269" t="s">
        <v>20895</v>
      </c>
      <c r="N7269">
        <v>5.2113888880000001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1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5.2113889999999996</v>
      </c>
    </row>
    <row r="7270" spans="1:26" x14ac:dyDescent="0.25">
      <c r="A7270">
        <v>2196211</v>
      </c>
      <c r="B7270">
        <v>1</v>
      </c>
      <c r="C7270" t="s">
        <v>76</v>
      </c>
      <c r="D7270" t="s">
        <v>92</v>
      </c>
      <c r="E7270" t="s">
        <v>181</v>
      </c>
      <c r="F7270" t="s">
        <v>20896</v>
      </c>
      <c r="G7270" t="s">
        <v>194</v>
      </c>
      <c r="H7270" t="s">
        <v>46</v>
      </c>
      <c r="I7270" t="s">
        <v>129</v>
      </c>
      <c r="J7270" t="s">
        <v>130</v>
      </c>
      <c r="K7270" t="s">
        <v>131</v>
      </c>
      <c r="L7270" t="s">
        <v>20897</v>
      </c>
      <c r="M7270" t="s">
        <v>20898</v>
      </c>
      <c r="N7270">
        <v>4.8055555549999998</v>
      </c>
      <c r="O7270">
        <v>0</v>
      </c>
      <c r="P7270">
        <v>0</v>
      </c>
      <c r="Q7270">
        <v>0</v>
      </c>
      <c r="R7270">
        <v>1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4.8055560000000002</v>
      </c>
      <c r="Y7270">
        <v>0</v>
      </c>
      <c r="Z7270">
        <v>0</v>
      </c>
    </row>
    <row r="7271" spans="1:26" x14ac:dyDescent="0.25">
      <c r="A7271">
        <v>2196215</v>
      </c>
      <c r="B7271">
        <v>1</v>
      </c>
      <c r="C7271" t="s">
        <v>77</v>
      </c>
      <c r="D7271" t="s">
        <v>124</v>
      </c>
      <c r="E7271" t="s">
        <v>181</v>
      </c>
      <c r="F7271" t="s">
        <v>20899</v>
      </c>
      <c r="G7271" t="s">
        <v>287</v>
      </c>
      <c r="H7271" t="s">
        <v>46</v>
      </c>
      <c r="I7271" t="s">
        <v>129</v>
      </c>
      <c r="J7271" t="s">
        <v>130</v>
      </c>
      <c r="K7271" t="s">
        <v>131</v>
      </c>
      <c r="L7271" t="s">
        <v>20900</v>
      </c>
      <c r="M7271" t="s">
        <v>20901</v>
      </c>
      <c r="N7271">
        <v>3.5547222220000001</v>
      </c>
      <c r="O7271">
        <v>0</v>
      </c>
      <c r="P7271">
        <v>1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3.5547219999999999</v>
      </c>
      <c r="W7271">
        <v>0</v>
      </c>
      <c r="X7271">
        <v>0</v>
      </c>
      <c r="Y7271">
        <v>0</v>
      </c>
      <c r="Z7271">
        <v>0</v>
      </c>
    </row>
    <row r="7272" spans="1:26" x14ac:dyDescent="0.25">
      <c r="A7272">
        <v>2196209</v>
      </c>
      <c r="B7272">
        <v>1</v>
      </c>
      <c r="C7272" t="s">
        <v>77</v>
      </c>
      <c r="D7272" t="s">
        <v>124</v>
      </c>
      <c r="E7272" t="s">
        <v>126</v>
      </c>
      <c r="F7272" t="s">
        <v>20902</v>
      </c>
      <c r="G7272" t="s">
        <v>640</v>
      </c>
      <c r="H7272" t="s">
        <v>46</v>
      </c>
      <c r="I7272" t="s">
        <v>129</v>
      </c>
      <c r="J7272" t="s">
        <v>130</v>
      </c>
      <c r="K7272" t="s">
        <v>131</v>
      </c>
      <c r="L7272" t="s">
        <v>20862</v>
      </c>
      <c r="M7272" t="s">
        <v>20903</v>
      </c>
      <c r="N7272">
        <v>5.7586111109999996</v>
      </c>
      <c r="O7272">
        <v>0</v>
      </c>
      <c r="P7272">
        <v>61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351.27527800000001</v>
      </c>
      <c r="W7272">
        <v>0</v>
      </c>
      <c r="X7272">
        <v>0</v>
      </c>
      <c r="Y7272">
        <v>0</v>
      </c>
      <c r="Z7272">
        <v>0</v>
      </c>
    </row>
    <row r="7273" spans="1:26" x14ac:dyDescent="0.25">
      <c r="A7273">
        <v>2196213</v>
      </c>
      <c r="B7273">
        <v>1</v>
      </c>
      <c r="C7273" t="s">
        <v>76</v>
      </c>
      <c r="D7273" t="s">
        <v>90</v>
      </c>
      <c r="E7273" t="s">
        <v>181</v>
      </c>
      <c r="F7273" t="s">
        <v>20904</v>
      </c>
      <c r="G7273" t="s">
        <v>194</v>
      </c>
      <c r="H7273" t="s">
        <v>46</v>
      </c>
      <c r="I7273" t="s">
        <v>129</v>
      </c>
      <c r="J7273" t="s">
        <v>130</v>
      </c>
      <c r="K7273" t="s">
        <v>131</v>
      </c>
      <c r="L7273" t="s">
        <v>20905</v>
      </c>
      <c r="M7273" t="s">
        <v>20906</v>
      </c>
      <c r="N7273">
        <v>2.7433333329999998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2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5.4866669999999997</v>
      </c>
    </row>
    <row r="7274" spans="1:26" x14ac:dyDescent="0.25">
      <c r="A7274">
        <v>2196189</v>
      </c>
      <c r="B7274">
        <v>1</v>
      </c>
      <c r="C7274" t="s">
        <v>76</v>
      </c>
      <c r="D7274" t="s">
        <v>103</v>
      </c>
      <c r="E7274" t="s">
        <v>161</v>
      </c>
      <c r="F7274" t="s">
        <v>20907</v>
      </c>
      <c r="G7274" t="s">
        <v>5461</v>
      </c>
      <c r="H7274" t="s">
        <v>46</v>
      </c>
      <c r="I7274" t="s">
        <v>129</v>
      </c>
      <c r="J7274" t="s">
        <v>130</v>
      </c>
      <c r="K7274" t="s">
        <v>131</v>
      </c>
      <c r="L7274" t="s">
        <v>20908</v>
      </c>
      <c r="M7274" t="s">
        <v>20909</v>
      </c>
      <c r="N7274">
        <v>0.51500000000000001</v>
      </c>
      <c r="O7274">
        <v>0</v>
      </c>
      <c r="P7274">
        <v>1</v>
      </c>
      <c r="Q7274">
        <v>1</v>
      </c>
      <c r="R7274">
        <v>842</v>
      </c>
      <c r="S7274">
        <v>0</v>
      </c>
      <c r="T7274">
        <v>0</v>
      </c>
      <c r="U7274">
        <v>0</v>
      </c>
      <c r="V7274">
        <v>0.51500000000000001</v>
      </c>
      <c r="W7274">
        <v>0.51500000000000001</v>
      </c>
      <c r="X7274">
        <v>433.63</v>
      </c>
      <c r="Y7274">
        <v>0</v>
      </c>
      <c r="Z7274">
        <v>0</v>
      </c>
    </row>
    <row r="7275" spans="1:26" x14ac:dyDescent="0.25">
      <c r="A7275">
        <v>2196226</v>
      </c>
      <c r="B7275">
        <v>1</v>
      </c>
      <c r="C7275" t="s">
        <v>76</v>
      </c>
      <c r="D7275" t="s">
        <v>78</v>
      </c>
      <c r="E7275" t="s">
        <v>181</v>
      </c>
      <c r="F7275" t="s">
        <v>20910</v>
      </c>
      <c r="G7275" t="s">
        <v>194</v>
      </c>
      <c r="H7275" t="s">
        <v>46</v>
      </c>
      <c r="I7275" t="s">
        <v>129</v>
      </c>
      <c r="J7275" t="s">
        <v>130</v>
      </c>
      <c r="K7275" t="s">
        <v>131</v>
      </c>
      <c r="L7275" t="s">
        <v>20911</v>
      </c>
      <c r="M7275" t="s">
        <v>20912</v>
      </c>
      <c r="N7275">
        <v>3.801666666</v>
      </c>
      <c r="O7275">
        <v>0</v>
      </c>
      <c r="P7275">
        <v>5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19.008333</v>
      </c>
      <c r="W7275">
        <v>0</v>
      </c>
      <c r="X7275">
        <v>0</v>
      </c>
      <c r="Y7275">
        <v>0</v>
      </c>
      <c r="Z7275">
        <v>0</v>
      </c>
    </row>
    <row r="7276" spans="1:26" x14ac:dyDescent="0.25">
      <c r="A7276">
        <v>2196222</v>
      </c>
      <c r="B7276">
        <v>1</v>
      </c>
      <c r="C7276" t="s">
        <v>76</v>
      </c>
      <c r="D7276" t="s">
        <v>84</v>
      </c>
      <c r="E7276" t="s">
        <v>181</v>
      </c>
      <c r="F7276" t="s">
        <v>20913</v>
      </c>
      <c r="G7276" t="s">
        <v>183</v>
      </c>
      <c r="H7276" t="s">
        <v>46</v>
      </c>
      <c r="I7276" t="s">
        <v>129</v>
      </c>
      <c r="J7276" t="s">
        <v>130</v>
      </c>
      <c r="K7276" t="s">
        <v>131</v>
      </c>
      <c r="L7276" t="s">
        <v>20914</v>
      </c>
      <c r="M7276" t="s">
        <v>20915</v>
      </c>
      <c r="N7276">
        <v>5.7608333329999999</v>
      </c>
      <c r="O7276">
        <v>0</v>
      </c>
      <c r="P7276">
        <v>28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161.30333300000001</v>
      </c>
      <c r="W7276">
        <v>0</v>
      </c>
      <c r="X7276">
        <v>0</v>
      </c>
      <c r="Y7276">
        <v>0</v>
      </c>
      <c r="Z7276">
        <v>0</v>
      </c>
    </row>
    <row r="7277" spans="1:26" x14ac:dyDescent="0.25">
      <c r="A7277">
        <v>2196230</v>
      </c>
      <c r="B7277">
        <v>1</v>
      </c>
      <c r="C7277" t="s">
        <v>76</v>
      </c>
      <c r="D7277" t="s">
        <v>100</v>
      </c>
      <c r="E7277" t="s">
        <v>181</v>
      </c>
      <c r="F7277" t="s">
        <v>14070</v>
      </c>
      <c r="G7277" t="s">
        <v>194</v>
      </c>
      <c r="H7277" t="s">
        <v>46</v>
      </c>
      <c r="I7277" t="s">
        <v>129</v>
      </c>
      <c r="J7277" t="s">
        <v>130</v>
      </c>
      <c r="K7277" t="s">
        <v>131</v>
      </c>
      <c r="L7277" t="s">
        <v>20916</v>
      </c>
      <c r="M7277" t="s">
        <v>20917</v>
      </c>
      <c r="N7277">
        <v>3.8463888879999999</v>
      </c>
      <c r="O7277">
        <v>0</v>
      </c>
      <c r="P7277">
        <v>1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3.8463889999999998</v>
      </c>
      <c r="W7277">
        <v>0</v>
      </c>
      <c r="X7277">
        <v>0</v>
      </c>
      <c r="Y7277">
        <v>0</v>
      </c>
      <c r="Z7277">
        <v>0</v>
      </c>
    </row>
    <row r="7278" spans="1:26" x14ac:dyDescent="0.25">
      <c r="A7278">
        <v>2196231</v>
      </c>
      <c r="B7278">
        <v>1</v>
      </c>
      <c r="C7278" t="s">
        <v>77</v>
      </c>
      <c r="D7278" t="s">
        <v>115</v>
      </c>
      <c r="E7278" t="s">
        <v>126</v>
      </c>
      <c r="F7278" t="s">
        <v>9523</v>
      </c>
      <c r="G7278" t="s">
        <v>128</v>
      </c>
      <c r="H7278" t="s">
        <v>46</v>
      </c>
      <c r="I7278" t="s">
        <v>129</v>
      </c>
      <c r="J7278" t="s">
        <v>130</v>
      </c>
      <c r="K7278" t="s">
        <v>131</v>
      </c>
      <c r="L7278" t="s">
        <v>20918</v>
      </c>
      <c r="M7278" t="s">
        <v>20919</v>
      </c>
      <c r="N7278">
        <v>1.81</v>
      </c>
      <c r="O7278">
        <v>0</v>
      </c>
      <c r="P7278">
        <v>0</v>
      </c>
      <c r="Q7278">
        <v>0</v>
      </c>
      <c r="R7278">
        <v>5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9.0500000000000007</v>
      </c>
      <c r="Y7278">
        <v>0</v>
      </c>
      <c r="Z7278">
        <v>0</v>
      </c>
    </row>
    <row r="7279" spans="1:26" x14ac:dyDescent="0.25">
      <c r="A7279">
        <v>2196236</v>
      </c>
      <c r="B7279">
        <v>1</v>
      </c>
      <c r="C7279" t="s">
        <v>76</v>
      </c>
      <c r="D7279" t="s">
        <v>93</v>
      </c>
      <c r="E7279" t="s">
        <v>181</v>
      </c>
      <c r="F7279" t="s">
        <v>20920</v>
      </c>
      <c r="G7279" t="s">
        <v>1384</v>
      </c>
      <c r="H7279" t="s">
        <v>46</v>
      </c>
      <c r="I7279" t="s">
        <v>129</v>
      </c>
      <c r="J7279" t="s">
        <v>130</v>
      </c>
      <c r="K7279" t="s">
        <v>131</v>
      </c>
      <c r="L7279" t="s">
        <v>20921</v>
      </c>
      <c r="M7279" t="s">
        <v>20922</v>
      </c>
      <c r="N7279">
        <v>2.9155555550000001</v>
      </c>
      <c r="O7279">
        <v>0</v>
      </c>
      <c r="P7279">
        <v>1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2.915556</v>
      </c>
      <c r="W7279">
        <v>0</v>
      </c>
      <c r="X7279">
        <v>0</v>
      </c>
      <c r="Y7279">
        <v>0</v>
      </c>
      <c r="Z7279">
        <v>0</v>
      </c>
    </row>
    <row r="7280" spans="1:26" x14ac:dyDescent="0.25">
      <c r="A7280">
        <v>2196232</v>
      </c>
      <c r="B7280">
        <v>1</v>
      </c>
      <c r="C7280" t="s">
        <v>77</v>
      </c>
      <c r="D7280" t="s">
        <v>124</v>
      </c>
      <c r="E7280" t="s">
        <v>181</v>
      </c>
      <c r="F7280" t="s">
        <v>20923</v>
      </c>
      <c r="G7280" t="s">
        <v>183</v>
      </c>
      <c r="H7280" t="s">
        <v>46</v>
      </c>
      <c r="I7280" t="s">
        <v>129</v>
      </c>
      <c r="J7280" t="s">
        <v>130</v>
      </c>
      <c r="K7280" t="s">
        <v>131</v>
      </c>
      <c r="L7280" t="s">
        <v>20924</v>
      </c>
      <c r="M7280" t="s">
        <v>20925</v>
      </c>
      <c r="N7280">
        <v>3.1491666660000002</v>
      </c>
      <c r="O7280">
        <v>0</v>
      </c>
      <c r="P7280">
        <v>11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34.640833000000001</v>
      </c>
      <c r="W7280">
        <v>0</v>
      </c>
      <c r="X7280">
        <v>0</v>
      </c>
      <c r="Y7280">
        <v>0</v>
      </c>
      <c r="Z7280">
        <v>0</v>
      </c>
    </row>
    <row r="7281" spans="1:26" x14ac:dyDescent="0.25">
      <c r="A7281">
        <v>2196235</v>
      </c>
      <c r="B7281">
        <v>1</v>
      </c>
      <c r="C7281" t="s">
        <v>76</v>
      </c>
      <c r="D7281" t="s">
        <v>79</v>
      </c>
      <c r="E7281" t="s">
        <v>813</v>
      </c>
      <c r="F7281" t="s">
        <v>20616</v>
      </c>
      <c r="G7281" t="s">
        <v>136</v>
      </c>
      <c r="H7281" t="s">
        <v>47</v>
      </c>
      <c r="I7281" t="s">
        <v>129</v>
      </c>
      <c r="J7281" t="s">
        <v>130</v>
      </c>
      <c r="K7281" t="s">
        <v>131</v>
      </c>
      <c r="L7281" t="s">
        <v>20926</v>
      </c>
      <c r="M7281" t="s">
        <v>20927</v>
      </c>
      <c r="N7281">
        <v>0.88888888799999999</v>
      </c>
      <c r="O7281">
        <v>37</v>
      </c>
      <c r="P7281">
        <v>3366</v>
      </c>
      <c r="Q7281">
        <v>0</v>
      </c>
      <c r="R7281">
        <v>0</v>
      </c>
      <c r="S7281">
        <v>0</v>
      </c>
      <c r="T7281">
        <v>0</v>
      </c>
      <c r="U7281">
        <v>32.888888999999999</v>
      </c>
      <c r="V7281">
        <v>2991.9999969999999</v>
      </c>
      <c r="W7281">
        <v>0</v>
      </c>
      <c r="X7281">
        <v>0</v>
      </c>
      <c r="Y7281">
        <v>0</v>
      </c>
      <c r="Z7281">
        <v>0</v>
      </c>
    </row>
    <row r="7282" spans="1:26" x14ac:dyDescent="0.25">
      <c r="A7282">
        <v>2196237</v>
      </c>
      <c r="B7282">
        <v>1</v>
      </c>
      <c r="C7282" t="s">
        <v>76</v>
      </c>
      <c r="D7282" t="s">
        <v>80</v>
      </c>
      <c r="E7282" t="s">
        <v>126</v>
      </c>
      <c r="F7282" t="s">
        <v>20928</v>
      </c>
      <c r="G7282" t="s">
        <v>128</v>
      </c>
      <c r="H7282" t="s">
        <v>46</v>
      </c>
      <c r="I7282" t="s">
        <v>129</v>
      </c>
      <c r="J7282" t="s">
        <v>130</v>
      </c>
      <c r="K7282" t="s">
        <v>131</v>
      </c>
      <c r="L7282" t="s">
        <v>20929</v>
      </c>
      <c r="M7282" t="s">
        <v>20930</v>
      </c>
      <c r="N7282">
        <v>2.7269444439999999</v>
      </c>
      <c r="O7282">
        <v>0</v>
      </c>
      <c r="P7282">
        <v>252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687.19</v>
      </c>
      <c r="W7282">
        <v>0</v>
      </c>
      <c r="X7282">
        <v>0</v>
      </c>
      <c r="Y7282">
        <v>0</v>
      </c>
      <c r="Z7282">
        <v>0</v>
      </c>
    </row>
    <row r="7283" spans="1:26" x14ac:dyDescent="0.25">
      <c r="A7283">
        <v>2196238</v>
      </c>
      <c r="B7283">
        <v>1</v>
      </c>
      <c r="C7283" t="s">
        <v>76</v>
      </c>
      <c r="D7283" t="s">
        <v>80</v>
      </c>
      <c r="E7283" t="s">
        <v>181</v>
      </c>
      <c r="F7283" t="s">
        <v>20931</v>
      </c>
      <c r="G7283" t="s">
        <v>194</v>
      </c>
      <c r="H7283" t="s">
        <v>46</v>
      </c>
      <c r="I7283" t="s">
        <v>129</v>
      </c>
      <c r="J7283" t="s">
        <v>130</v>
      </c>
      <c r="K7283" t="s">
        <v>131</v>
      </c>
      <c r="L7283" t="s">
        <v>20932</v>
      </c>
      <c r="M7283" t="s">
        <v>20933</v>
      </c>
      <c r="N7283">
        <v>10.7075</v>
      </c>
      <c r="O7283">
        <v>0</v>
      </c>
      <c r="P7283">
        <v>1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10.7075</v>
      </c>
      <c r="W7283">
        <v>0</v>
      </c>
      <c r="X7283">
        <v>0</v>
      </c>
      <c r="Y7283">
        <v>0</v>
      </c>
      <c r="Z7283">
        <v>0</v>
      </c>
    </row>
    <row r="7284" spans="1:26" x14ac:dyDescent="0.25">
      <c r="A7284">
        <v>2196242</v>
      </c>
      <c r="B7284">
        <v>1</v>
      </c>
      <c r="C7284" t="s">
        <v>76</v>
      </c>
      <c r="D7284" t="s">
        <v>92</v>
      </c>
      <c r="E7284" t="s">
        <v>126</v>
      </c>
      <c r="F7284" t="s">
        <v>20934</v>
      </c>
      <c r="G7284" t="s">
        <v>671</v>
      </c>
      <c r="H7284" t="s">
        <v>46</v>
      </c>
      <c r="I7284" t="s">
        <v>129</v>
      </c>
      <c r="J7284" t="s">
        <v>130</v>
      </c>
      <c r="K7284" t="s">
        <v>131</v>
      </c>
      <c r="L7284" t="s">
        <v>20935</v>
      </c>
      <c r="M7284" t="s">
        <v>20936</v>
      </c>
      <c r="N7284">
        <v>9.9366666660000007</v>
      </c>
      <c r="O7284">
        <v>0</v>
      </c>
      <c r="P7284">
        <v>0</v>
      </c>
      <c r="Q7284">
        <v>0</v>
      </c>
      <c r="R7284">
        <v>27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268.29000000000002</v>
      </c>
      <c r="Y7284">
        <v>0</v>
      </c>
      <c r="Z7284">
        <v>0</v>
      </c>
    </row>
    <row r="7285" spans="1:26" x14ac:dyDescent="0.25">
      <c r="A7285">
        <v>2196245</v>
      </c>
      <c r="B7285">
        <v>1</v>
      </c>
      <c r="C7285" t="s">
        <v>76</v>
      </c>
      <c r="D7285" t="s">
        <v>103</v>
      </c>
      <c r="E7285" t="s">
        <v>126</v>
      </c>
      <c r="F7285" t="s">
        <v>19620</v>
      </c>
      <c r="G7285" t="s">
        <v>128</v>
      </c>
      <c r="H7285" t="s">
        <v>46</v>
      </c>
      <c r="I7285" t="s">
        <v>129</v>
      </c>
      <c r="J7285" t="s">
        <v>130</v>
      </c>
      <c r="K7285" t="s">
        <v>131</v>
      </c>
      <c r="L7285" t="s">
        <v>20937</v>
      </c>
      <c r="M7285" t="s">
        <v>20938</v>
      </c>
      <c r="N7285">
        <v>6.4794444440000003</v>
      </c>
      <c r="O7285">
        <v>0</v>
      </c>
      <c r="P7285">
        <v>1</v>
      </c>
      <c r="Q7285">
        <v>0</v>
      </c>
      <c r="R7285">
        <v>18</v>
      </c>
      <c r="S7285">
        <v>0</v>
      </c>
      <c r="T7285">
        <v>0</v>
      </c>
      <c r="U7285">
        <v>0</v>
      </c>
      <c r="V7285">
        <v>6.479444</v>
      </c>
      <c r="W7285">
        <v>0</v>
      </c>
      <c r="X7285">
        <v>116.63</v>
      </c>
      <c r="Y7285">
        <v>0</v>
      </c>
      <c r="Z7285">
        <v>0</v>
      </c>
    </row>
    <row r="7286" spans="1:26" x14ac:dyDescent="0.25">
      <c r="A7286">
        <v>2196246</v>
      </c>
      <c r="B7286">
        <v>1</v>
      </c>
      <c r="C7286" t="s">
        <v>76</v>
      </c>
      <c r="D7286" t="s">
        <v>95</v>
      </c>
      <c r="E7286" t="s">
        <v>161</v>
      </c>
      <c r="F7286" t="s">
        <v>20939</v>
      </c>
      <c r="G7286" t="s">
        <v>140</v>
      </c>
      <c r="H7286" t="s">
        <v>46</v>
      </c>
      <c r="I7286" t="s">
        <v>129</v>
      </c>
      <c r="J7286" t="s">
        <v>130</v>
      </c>
      <c r="K7286" t="s">
        <v>131</v>
      </c>
      <c r="L7286" t="s">
        <v>20940</v>
      </c>
      <c r="M7286" t="s">
        <v>20941</v>
      </c>
      <c r="N7286">
        <v>3.1319444440000002</v>
      </c>
      <c r="O7286">
        <v>1</v>
      </c>
      <c r="P7286">
        <v>193</v>
      </c>
      <c r="Q7286">
        <v>0</v>
      </c>
      <c r="R7286">
        <v>0</v>
      </c>
      <c r="S7286">
        <v>0</v>
      </c>
      <c r="T7286">
        <v>0</v>
      </c>
      <c r="U7286">
        <v>3.1319439999999998</v>
      </c>
      <c r="V7286">
        <v>604.46527800000001</v>
      </c>
      <c r="W7286">
        <v>0</v>
      </c>
      <c r="X7286">
        <v>0</v>
      </c>
      <c r="Y7286">
        <v>0</v>
      </c>
      <c r="Z7286">
        <v>0</v>
      </c>
    </row>
    <row r="7287" spans="1:26" x14ac:dyDescent="0.25">
      <c r="A7287">
        <v>2196250</v>
      </c>
      <c r="B7287">
        <v>1</v>
      </c>
      <c r="C7287" t="s">
        <v>76</v>
      </c>
      <c r="D7287" t="s">
        <v>100</v>
      </c>
      <c r="E7287" t="s">
        <v>181</v>
      </c>
      <c r="F7287" t="s">
        <v>20942</v>
      </c>
      <c r="G7287" t="s">
        <v>163</v>
      </c>
      <c r="H7287" t="s">
        <v>46</v>
      </c>
      <c r="I7287" t="s">
        <v>129</v>
      </c>
      <c r="J7287" t="s">
        <v>130</v>
      </c>
      <c r="K7287" t="s">
        <v>131</v>
      </c>
      <c r="L7287" t="s">
        <v>20943</v>
      </c>
      <c r="M7287" t="s">
        <v>20944</v>
      </c>
      <c r="N7287">
        <v>3.7994444440000001</v>
      </c>
      <c r="O7287">
        <v>0</v>
      </c>
      <c r="P7287">
        <v>1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3.7994439999999998</v>
      </c>
      <c r="W7287">
        <v>0</v>
      </c>
      <c r="X7287">
        <v>0</v>
      </c>
      <c r="Y7287">
        <v>0</v>
      </c>
      <c r="Z7287">
        <v>0</v>
      </c>
    </row>
    <row r="7288" spans="1:26" x14ac:dyDescent="0.25">
      <c r="A7288">
        <v>2196252</v>
      </c>
      <c r="B7288">
        <v>1</v>
      </c>
      <c r="C7288" t="s">
        <v>77</v>
      </c>
      <c r="D7288" t="s">
        <v>118</v>
      </c>
      <c r="E7288" t="s">
        <v>181</v>
      </c>
      <c r="F7288" t="s">
        <v>20945</v>
      </c>
      <c r="G7288" t="s">
        <v>287</v>
      </c>
      <c r="H7288" t="s">
        <v>46</v>
      </c>
      <c r="I7288" t="s">
        <v>129</v>
      </c>
      <c r="J7288" t="s">
        <v>130</v>
      </c>
      <c r="K7288" t="s">
        <v>131</v>
      </c>
      <c r="L7288" t="s">
        <v>20946</v>
      </c>
      <c r="M7288" t="s">
        <v>20947</v>
      </c>
      <c r="N7288">
        <v>2.466111111</v>
      </c>
      <c r="O7288">
        <v>0</v>
      </c>
      <c r="P7288">
        <v>1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2.4661110000000002</v>
      </c>
      <c r="W7288">
        <v>0</v>
      </c>
      <c r="X7288">
        <v>0</v>
      </c>
      <c r="Y7288">
        <v>0</v>
      </c>
      <c r="Z7288">
        <v>0</v>
      </c>
    </row>
    <row r="7289" spans="1:26" x14ac:dyDescent="0.25">
      <c r="A7289">
        <v>2196248</v>
      </c>
      <c r="B7289">
        <v>1</v>
      </c>
      <c r="C7289" t="s">
        <v>76</v>
      </c>
      <c r="D7289" t="s">
        <v>95</v>
      </c>
      <c r="E7289" t="s">
        <v>126</v>
      </c>
      <c r="F7289" t="s">
        <v>20948</v>
      </c>
      <c r="G7289" t="s">
        <v>128</v>
      </c>
      <c r="H7289" t="s">
        <v>46</v>
      </c>
      <c r="I7289" t="s">
        <v>129</v>
      </c>
      <c r="J7289" t="s">
        <v>130</v>
      </c>
      <c r="K7289" t="s">
        <v>131</v>
      </c>
      <c r="L7289" t="s">
        <v>20949</v>
      </c>
      <c r="M7289" t="s">
        <v>20950</v>
      </c>
      <c r="N7289">
        <v>5.989166666</v>
      </c>
      <c r="O7289">
        <v>0</v>
      </c>
      <c r="P7289">
        <v>11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65.880832999999996</v>
      </c>
      <c r="W7289">
        <v>0</v>
      </c>
      <c r="X7289">
        <v>0</v>
      </c>
      <c r="Y7289">
        <v>0</v>
      </c>
      <c r="Z7289">
        <v>0</v>
      </c>
    </row>
    <row r="7290" spans="1:26" x14ac:dyDescent="0.25">
      <c r="A7290">
        <v>2196249</v>
      </c>
      <c r="B7290">
        <v>1</v>
      </c>
      <c r="C7290" t="s">
        <v>76</v>
      </c>
      <c r="D7290" t="s">
        <v>92</v>
      </c>
      <c r="E7290" t="s">
        <v>181</v>
      </c>
      <c r="F7290" t="s">
        <v>20951</v>
      </c>
      <c r="G7290" t="s">
        <v>183</v>
      </c>
      <c r="H7290" t="s">
        <v>46</v>
      </c>
      <c r="I7290" t="s">
        <v>129</v>
      </c>
      <c r="J7290" t="s">
        <v>130</v>
      </c>
      <c r="K7290" t="s">
        <v>131</v>
      </c>
      <c r="L7290" t="s">
        <v>20952</v>
      </c>
      <c r="M7290" t="s">
        <v>20953</v>
      </c>
      <c r="N7290">
        <v>1.068333333</v>
      </c>
      <c r="O7290">
        <v>0</v>
      </c>
      <c r="P7290">
        <v>0</v>
      </c>
      <c r="Q7290">
        <v>0</v>
      </c>
      <c r="R7290">
        <v>6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6.41</v>
      </c>
      <c r="Y7290">
        <v>0</v>
      </c>
      <c r="Z7290">
        <v>0</v>
      </c>
    </row>
    <row r="7291" spans="1:26" x14ac:dyDescent="0.25">
      <c r="A7291">
        <v>2196256</v>
      </c>
      <c r="B7291">
        <v>1</v>
      </c>
      <c r="C7291" t="s">
        <v>76</v>
      </c>
      <c r="D7291" t="s">
        <v>100</v>
      </c>
      <c r="E7291" t="s">
        <v>181</v>
      </c>
      <c r="F7291" t="s">
        <v>20954</v>
      </c>
      <c r="G7291" t="s">
        <v>194</v>
      </c>
      <c r="H7291" t="s">
        <v>46</v>
      </c>
      <c r="I7291" t="s">
        <v>129</v>
      </c>
      <c r="J7291" t="s">
        <v>130</v>
      </c>
      <c r="K7291" t="s">
        <v>131</v>
      </c>
      <c r="L7291" t="s">
        <v>20955</v>
      </c>
      <c r="M7291" t="s">
        <v>20956</v>
      </c>
      <c r="N7291">
        <v>3.3774999999999999</v>
      </c>
      <c r="O7291">
        <v>0</v>
      </c>
      <c r="P7291">
        <v>2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6.7549999999999999</v>
      </c>
      <c r="W7291">
        <v>0</v>
      </c>
      <c r="X7291">
        <v>0</v>
      </c>
      <c r="Y7291">
        <v>0</v>
      </c>
      <c r="Z7291">
        <v>0</v>
      </c>
    </row>
    <row r="7292" spans="1:26" x14ac:dyDescent="0.25">
      <c r="A7292">
        <v>2196253</v>
      </c>
      <c r="B7292">
        <v>1</v>
      </c>
      <c r="C7292" t="s">
        <v>76</v>
      </c>
      <c r="D7292" t="s">
        <v>99</v>
      </c>
      <c r="E7292" t="s">
        <v>181</v>
      </c>
      <c r="F7292" t="s">
        <v>20957</v>
      </c>
      <c r="G7292" t="s">
        <v>194</v>
      </c>
      <c r="H7292" t="s">
        <v>46</v>
      </c>
      <c r="I7292" t="s">
        <v>129</v>
      </c>
      <c r="J7292" t="s">
        <v>130</v>
      </c>
      <c r="K7292" t="s">
        <v>131</v>
      </c>
      <c r="L7292" t="s">
        <v>20958</v>
      </c>
      <c r="M7292" t="s">
        <v>20959</v>
      </c>
      <c r="N7292">
        <v>0.98111111100000004</v>
      </c>
      <c r="O7292">
        <v>0</v>
      </c>
      <c r="P7292">
        <v>1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0.98111099999999996</v>
      </c>
      <c r="W7292">
        <v>0</v>
      </c>
      <c r="X7292">
        <v>0</v>
      </c>
      <c r="Y7292">
        <v>0</v>
      </c>
      <c r="Z7292">
        <v>0</v>
      </c>
    </row>
    <row r="7293" spans="1:26" x14ac:dyDescent="0.25">
      <c r="A7293">
        <v>2196257</v>
      </c>
      <c r="B7293">
        <v>1</v>
      </c>
      <c r="C7293" t="s">
        <v>76</v>
      </c>
      <c r="D7293" t="s">
        <v>91</v>
      </c>
      <c r="E7293" t="s">
        <v>126</v>
      </c>
      <c r="F7293" t="s">
        <v>20960</v>
      </c>
      <c r="G7293" t="s">
        <v>671</v>
      </c>
      <c r="H7293" t="s">
        <v>46</v>
      </c>
      <c r="I7293" t="s">
        <v>129</v>
      </c>
      <c r="J7293" t="s">
        <v>130</v>
      </c>
      <c r="K7293" t="s">
        <v>131</v>
      </c>
      <c r="L7293" t="s">
        <v>20961</v>
      </c>
      <c r="M7293" t="s">
        <v>20962</v>
      </c>
      <c r="N7293">
        <v>0.59388888799999995</v>
      </c>
      <c r="O7293">
        <v>0</v>
      </c>
      <c r="P7293">
        <v>332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197.171111</v>
      </c>
      <c r="W7293">
        <v>0</v>
      </c>
      <c r="X7293">
        <v>0</v>
      </c>
      <c r="Y7293">
        <v>0</v>
      </c>
      <c r="Z7293">
        <v>0</v>
      </c>
    </row>
    <row r="7294" spans="1:26" x14ac:dyDescent="0.25">
      <c r="A7294">
        <v>2196254</v>
      </c>
      <c r="B7294">
        <v>1</v>
      </c>
      <c r="C7294" t="s">
        <v>77</v>
      </c>
      <c r="D7294" t="s">
        <v>115</v>
      </c>
      <c r="E7294" t="s">
        <v>126</v>
      </c>
      <c r="F7294" t="s">
        <v>20963</v>
      </c>
      <c r="G7294" t="s">
        <v>223</v>
      </c>
      <c r="H7294" t="s">
        <v>46</v>
      </c>
      <c r="I7294" t="s">
        <v>129</v>
      </c>
      <c r="J7294" t="s">
        <v>130</v>
      </c>
      <c r="K7294" t="s">
        <v>131</v>
      </c>
      <c r="L7294" t="s">
        <v>20964</v>
      </c>
      <c r="M7294" t="s">
        <v>20965</v>
      </c>
      <c r="N7294">
        <v>3.5247222219999998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3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10.574166999999999</v>
      </c>
    </row>
    <row r="7295" spans="1:26" x14ac:dyDescent="0.25">
      <c r="A7295">
        <v>2196276</v>
      </c>
      <c r="B7295">
        <v>1</v>
      </c>
      <c r="C7295" t="s">
        <v>76</v>
      </c>
      <c r="D7295" t="s">
        <v>96</v>
      </c>
      <c r="E7295" t="s">
        <v>181</v>
      </c>
      <c r="F7295" t="s">
        <v>20966</v>
      </c>
      <c r="G7295" t="s">
        <v>194</v>
      </c>
      <c r="H7295" t="s">
        <v>46</v>
      </c>
      <c r="I7295" t="s">
        <v>129</v>
      </c>
      <c r="J7295" t="s">
        <v>130</v>
      </c>
      <c r="K7295" t="s">
        <v>131</v>
      </c>
      <c r="L7295" t="s">
        <v>20967</v>
      </c>
      <c r="M7295" t="s">
        <v>20968</v>
      </c>
      <c r="N7295">
        <v>2.071111111</v>
      </c>
      <c r="O7295">
        <v>0</v>
      </c>
      <c r="P7295">
        <v>1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2.0711110000000001</v>
      </c>
      <c r="W7295">
        <v>0</v>
      </c>
      <c r="X7295">
        <v>0</v>
      </c>
      <c r="Y7295">
        <v>0</v>
      </c>
      <c r="Z7295">
        <v>0</v>
      </c>
    </row>
    <row r="7296" spans="1:26" x14ac:dyDescent="0.25">
      <c r="A7296">
        <v>2196422</v>
      </c>
      <c r="B7296">
        <v>1</v>
      </c>
      <c r="C7296" t="s">
        <v>76</v>
      </c>
      <c r="D7296" t="s">
        <v>103</v>
      </c>
      <c r="E7296" t="s">
        <v>126</v>
      </c>
      <c r="F7296" t="s">
        <v>229</v>
      </c>
      <c r="G7296" t="s">
        <v>128</v>
      </c>
      <c r="H7296" t="s">
        <v>46</v>
      </c>
      <c r="I7296" t="s">
        <v>129</v>
      </c>
      <c r="J7296" t="s">
        <v>130</v>
      </c>
      <c r="K7296" t="s">
        <v>131</v>
      </c>
      <c r="L7296" t="s">
        <v>20969</v>
      </c>
      <c r="M7296" t="s">
        <v>20970</v>
      </c>
      <c r="N7296">
        <v>5.9013888879999996</v>
      </c>
      <c r="O7296">
        <v>0</v>
      </c>
      <c r="P7296">
        <v>0</v>
      </c>
      <c r="Q7296">
        <v>0</v>
      </c>
      <c r="R7296">
        <v>26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153.43611100000001</v>
      </c>
      <c r="Y7296">
        <v>0</v>
      </c>
      <c r="Z7296">
        <v>0</v>
      </c>
    </row>
    <row r="7297" spans="1:26" x14ac:dyDescent="0.25">
      <c r="A7297">
        <v>2196263</v>
      </c>
      <c r="B7297">
        <v>1</v>
      </c>
      <c r="C7297" t="s">
        <v>76</v>
      </c>
      <c r="D7297" t="s">
        <v>100</v>
      </c>
      <c r="E7297" t="s">
        <v>813</v>
      </c>
      <c r="F7297" t="s">
        <v>20971</v>
      </c>
      <c r="G7297" t="s">
        <v>136</v>
      </c>
      <c r="H7297" t="s">
        <v>47</v>
      </c>
      <c r="I7297" t="s">
        <v>129</v>
      </c>
      <c r="J7297" t="s">
        <v>130</v>
      </c>
      <c r="K7297" t="s">
        <v>131</v>
      </c>
      <c r="L7297" t="s">
        <v>20972</v>
      </c>
      <c r="M7297" t="s">
        <v>20973</v>
      </c>
      <c r="N7297">
        <v>0.21083333300000001</v>
      </c>
      <c r="O7297">
        <v>105</v>
      </c>
      <c r="P7297">
        <v>562</v>
      </c>
      <c r="Q7297">
        <v>0</v>
      </c>
      <c r="R7297">
        <v>0</v>
      </c>
      <c r="S7297">
        <v>0</v>
      </c>
      <c r="T7297">
        <v>0</v>
      </c>
      <c r="U7297">
        <v>22.137499999999999</v>
      </c>
      <c r="V7297">
        <v>118.488333</v>
      </c>
      <c r="W7297">
        <v>0</v>
      </c>
      <c r="X7297">
        <v>0</v>
      </c>
      <c r="Y7297">
        <v>0</v>
      </c>
      <c r="Z7297">
        <v>0</v>
      </c>
    </row>
    <row r="7298" spans="1:26" x14ac:dyDescent="0.25">
      <c r="A7298">
        <v>2196270</v>
      </c>
      <c r="B7298">
        <v>1</v>
      </c>
      <c r="C7298" t="s">
        <v>76</v>
      </c>
      <c r="D7298" t="s">
        <v>93</v>
      </c>
      <c r="E7298" t="s">
        <v>181</v>
      </c>
      <c r="F7298" t="s">
        <v>20974</v>
      </c>
      <c r="G7298" t="s">
        <v>194</v>
      </c>
      <c r="H7298" t="s">
        <v>46</v>
      </c>
      <c r="I7298" t="s">
        <v>129</v>
      </c>
      <c r="J7298" t="s">
        <v>130</v>
      </c>
      <c r="K7298" t="s">
        <v>131</v>
      </c>
      <c r="L7298" t="s">
        <v>20975</v>
      </c>
      <c r="M7298" t="s">
        <v>20976</v>
      </c>
      <c r="N7298">
        <v>1.7936111109999999</v>
      </c>
      <c r="O7298">
        <v>0</v>
      </c>
      <c r="P7298">
        <v>1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1.7936110000000001</v>
      </c>
      <c r="W7298">
        <v>0</v>
      </c>
      <c r="X7298">
        <v>0</v>
      </c>
      <c r="Y7298">
        <v>0</v>
      </c>
      <c r="Z7298">
        <v>0</v>
      </c>
    </row>
    <row r="7299" spans="1:26" x14ac:dyDescent="0.25">
      <c r="A7299">
        <v>2196271</v>
      </c>
      <c r="B7299">
        <v>1</v>
      </c>
      <c r="C7299" t="s">
        <v>76</v>
      </c>
      <c r="D7299" t="s">
        <v>93</v>
      </c>
      <c r="E7299" t="s">
        <v>181</v>
      </c>
      <c r="F7299" t="s">
        <v>20977</v>
      </c>
      <c r="G7299" t="s">
        <v>194</v>
      </c>
      <c r="H7299" t="s">
        <v>46</v>
      </c>
      <c r="I7299" t="s">
        <v>129</v>
      </c>
      <c r="J7299" t="s">
        <v>130</v>
      </c>
      <c r="K7299" t="s">
        <v>131</v>
      </c>
      <c r="L7299" t="s">
        <v>20978</v>
      </c>
      <c r="M7299" t="s">
        <v>20979</v>
      </c>
      <c r="N7299">
        <v>1.109722222</v>
      </c>
      <c r="O7299">
        <v>1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1.1097220000000001</v>
      </c>
      <c r="V7299">
        <v>0</v>
      </c>
      <c r="W7299">
        <v>0</v>
      </c>
      <c r="X7299">
        <v>0</v>
      </c>
      <c r="Y7299">
        <v>0</v>
      </c>
      <c r="Z7299">
        <v>0</v>
      </c>
    </row>
    <row r="7300" spans="1:26" x14ac:dyDescent="0.25">
      <c r="A7300">
        <v>2196273</v>
      </c>
      <c r="B7300">
        <v>1</v>
      </c>
      <c r="C7300" t="s">
        <v>76</v>
      </c>
      <c r="D7300" t="s">
        <v>86</v>
      </c>
      <c r="E7300" t="s">
        <v>181</v>
      </c>
      <c r="F7300" t="s">
        <v>20980</v>
      </c>
      <c r="G7300" t="s">
        <v>194</v>
      </c>
      <c r="H7300" t="s">
        <v>46</v>
      </c>
      <c r="I7300" t="s">
        <v>129</v>
      </c>
      <c r="J7300" t="s">
        <v>130</v>
      </c>
      <c r="K7300" t="s">
        <v>131</v>
      </c>
      <c r="L7300" t="s">
        <v>20981</v>
      </c>
      <c r="M7300" t="s">
        <v>20982</v>
      </c>
      <c r="N7300">
        <v>4.4019444439999997</v>
      </c>
      <c r="O7300">
        <v>0</v>
      </c>
      <c r="P7300">
        <v>1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4.4019440000000003</v>
      </c>
      <c r="W7300">
        <v>0</v>
      </c>
      <c r="X7300">
        <v>0</v>
      </c>
      <c r="Y7300">
        <v>0</v>
      </c>
      <c r="Z7300">
        <v>0</v>
      </c>
    </row>
    <row r="7301" spans="1:26" x14ac:dyDescent="0.25">
      <c r="A7301">
        <v>2196274</v>
      </c>
      <c r="B7301">
        <v>1</v>
      </c>
      <c r="C7301" t="s">
        <v>77</v>
      </c>
      <c r="D7301" t="s">
        <v>108</v>
      </c>
      <c r="E7301" t="s">
        <v>126</v>
      </c>
      <c r="F7301" t="s">
        <v>20983</v>
      </c>
      <c r="G7301" t="s">
        <v>128</v>
      </c>
      <c r="H7301" t="s">
        <v>46</v>
      </c>
      <c r="I7301" t="s">
        <v>129</v>
      </c>
      <c r="J7301" t="s">
        <v>130</v>
      </c>
      <c r="K7301" t="s">
        <v>131</v>
      </c>
      <c r="L7301" t="s">
        <v>20984</v>
      </c>
      <c r="M7301" t="s">
        <v>20985</v>
      </c>
      <c r="N7301">
        <v>0.61861111099999999</v>
      </c>
      <c r="O7301">
        <v>0</v>
      </c>
      <c r="P7301">
        <v>22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13.609444</v>
      </c>
      <c r="W7301">
        <v>0</v>
      </c>
      <c r="X7301">
        <v>0</v>
      </c>
      <c r="Y7301">
        <v>0</v>
      </c>
      <c r="Z7301">
        <v>0</v>
      </c>
    </row>
    <row r="7302" spans="1:26" x14ac:dyDescent="0.25">
      <c r="A7302">
        <v>2196277</v>
      </c>
      <c r="B7302">
        <v>1</v>
      </c>
      <c r="C7302" t="s">
        <v>76</v>
      </c>
      <c r="D7302" t="s">
        <v>88</v>
      </c>
      <c r="E7302" t="s">
        <v>718</v>
      </c>
      <c r="F7302" t="s">
        <v>17077</v>
      </c>
      <c r="G7302" t="s">
        <v>269</v>
      </c>
      <c r="H7302" t="s">
        <v>46</v>
      </c>
      <c r="I7302" t="s">
        <v>129</v>
      </c>
      <c r="J7302" t="s">
        <v>130</v>
      </c>
      <c r="K7302" t="s">
        <v>131</v>
      </c>
      <c r="L7302" t="s">
        <v>20986</v>
      </c>
      <c r="M7302" t="s">
        <v>20987</v>
      </c>
      <c r="N7302">
        <v>4.006388888</v>
      </c>
      <c r="O7302">
        <v>0</v>
      </c>
      <c r="P7302">
        <v>41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164.261944</v>
      </c>
      <c r="W7302">
        <v>0</v>
      </c>
      <c r="X7302">
        <v>0</v>
      </c>
      <c r="Y7302">
        <v>0</v>
      </c>
      <c r="Z7302">
        <v>0</v>
      </c>
    </row>
    <row r="7303" spans="1:26" x14ac:dyDescent="0.25">
      <c r="A7303">
        <v>2196282</v>
      </c>
      <c r="B7303">
        <v>1</v>
      </c>
      <c r="C7303" t="s">
        <v>77</v>
      </c>
      <c r="D7303" t="s">
        <v>114</v>
      </c>
      <c r="E7303" t="s">
        <v>143</v>
      </c>
      <c r="F7303" t="s">
        <v>20988</v>
      </c>
      <c r="G7303" t="s">
        <v>279</v>
      </c>
      <c r="H7303" t="s">
        <v>47</v>
      </c>
      <c r="I7303" t="s">
        <v>129</v>
      </c>
      <c r="J7303" t="s">
        <v>130</v>
      </c>
      <c r="K7303" t="s">
        <v>131</v>
      </c>
      <c r="L7303" t="s">
        <v>20989</v>
      </c>
      <c r="M7303" t="s">
        <v>20990</v>
      </c>
      <c r="N7303">
        <v>3.5194444439999999</v>
      </c>
      <c r="O7303">
        <v>10</v>
      </c>
      <c r="P7303">
        <v>0</v>
      </c>
      <c r="Q7303">
        <v>0</v>
      </c>
      <c r="R7303">
        <v>0</v>
      </c>
      <c r="S7303">
        <v>3</v>
      </c>
      <c r="T7303">
        <v>0</v>
      </c>
      <c r="U7303">
        <v>35.194443999999997</v>
      </c>
      <c r="V7303">
        <v>0</v>
      </c>
      <c r="W7303">
        <v>0</v>
      </c>
      <c r="X7303">
        <v>0</v>
      </c>
      <c r="Y7303">
        <v>10.558332999999999</v>
      </c>
      <c r="Z7303">
        <v>0</v>
      </c>
    </row>
    <row r="7304" spans="1:26" x14ac:dyDescent="0.25">
      <c r="A7304">
        <v>2196283</v>
      </c>
      <c r="B7304">
        <v>1</v>
      </c>
      <c r="C7304" t="s">
        <v>76</v>
      </c>
      <c r="D7304" t="s">
        <v>96</v>
      </c>
      <c r="E7304" t="s">
        <v>126</v>
      </c>
      <c r="F7304" t="s">
        <v>20991</v>
      </c>
      <c r="G7304" t="s">
        <v>140</v>
      </c>
      <c r="H7304" t="s">
        <v>46</v>
      </c>
      <c r="I7304" t="s">
        <v>129</v>
      </c>
      <c r="J7304" t="s">
        <v>130</v>
      </c>
      <c r="K7304" t="s">
        <v>131</v>
      </c>
      <c r="L7304" t="s">
        <v>20992</v>
      </c>
      <c r="M7304" t="s">
        <v>20993</v>
      </c>
      <c r="N7304">
        <v>1.1486111109999999</v>
      </c>
      <c r="O7304">
        <v>0</v>
      </c>
      <c r="P7304">
        <v>11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12.634722</v>
      </c>
      <c r="W7304">
        <v>0</v>
      </c>
      <c r="X7304">
        <v>0</v>
      </c>
      <c r="Y7304">
        <v>0</v>
      </c>
      <c r="Z7304">
        <v>0</v>
      </c>
    </row>
    <row r="7305" spans="1:26" x14ac:dyDescent="0.25">
      <c r="A7305">
        <v>2196284</v>
      </c>
      <c r="B7305">
        <v>1</v>
      </c>
      <c r="C7305" t="s">
        <v>76</v>
      </c>
      <c r="D7305" t="s">
        <v>79</v>
      </c>
      <c r="E7305" t="s">
        <v>143</v>
      </c>
      <c r="F7305" t="s">
        <v>20994</v>
      </c>
      <c r="G7305" t="s">
        <v>136</v>
      </c>
      <c r="H7305" t="s">
        <v>47</v>
      </c>
      <c r="I7305" t="s">
        <v>129</v>
      </c>
      <c r="J7305" t="s">
        <v>130</v>
      </c>
      <c r="K7305" t="s">
        <v>131</v>
      </c>
      <c r="L7305" t="s">
        <v>20995</v>
      </c>
      <c r="M7305" t="s">
        <v>20996</v>
      </c>
      <c r="N7305">
        <v>0.46833333300000002</v>
      </c>
      <c r="O7305">
        <v>16</v>
      </c>
      <c r="P7305">
        <v>743</v>
      </c>
      <c r="Q7305">
        <v>0</v>
      </c>
      <c r="R7305">
        <v>0</v>
      </c>
      <c r="S7305">
        <v>0</v>
      </c>
      <c r="T7305">
        <v>0</v>
      </c>
      <c r="U7305">
        <v>7.4933329999999998</v>
      </c>
      <c r="V7305">
        <v>347.97166600000003</v>
      </c>
      <c r="W7305">
        <v>0</v>
      </c>
      <c r="X7305">
        <v>0</v>
      </c>
      <c r="Y7305">
        <v>0</v>
      </c>
      <c r="Z7305">
        <v>0</v>
      </c>
    </row>
    <row r="7306" spans="1:26" x14ac:dyDescent="0.25">
      <c r="A7306">
        <v>2196290</v>
      </c>
      <c r="B7306">
        <v>1</v>
      </c>
      <c r="C7306" t="s">
        <v>77</v>
      </c>
      <c r="D7306" t="s">
        <v>122</v>
      </c>
      <c r="E7306" t="s">
        <v>161</v>
      </c>
      <c r="F7306" t="s">
        <v>20997</v>
      </c>
      <c r="G7306" t="s">
        <v>3105</v>
      </c>
      <c r="H7306" t="s">
        <v>46</v>
      </c>
      <c r="I7306" t="s">
        <v>129</v>
      </c>
      <c r="J7306" t="s">
        <v>130</v>
      </c>
      <c r="K7306" t="s">
        <v>131</v>
      </c>
      <c r="L7306" t="s">
        <v>20998</v>
      </c>
      <c r="M7306" t="s">
        <v>20999</v>
      </c>
      <c r="N7306">
        <v>1.675</v>
      </c>
      <c r="O7306">
        <v>0</v>
      </c>
      <c r="P7306">
        <v>1</v>
      </c>
      <c r="Q7306">
        <v>1</v>
      </c>
      <c r="R7306">
        <v>67</v>
      </c>
      <c r="S7306">
        <v>0</v>
      </c>
      <c r="T7306">
        <v>0</v>
      </c>
      <c r="U7306">
        <v>0</v>
      </c>
      <c r="V7306">
        <v>1.675</v>
      </c>
      <c r="W7306">
        <v>1.675</v>
      </c>
      <c r="X7306">
        <v>112.22499999999999</v>
      </c>
      <c r="Y7306">
        <v>0</v>
      </c>
      <c r="Z7306">
        <v>0</v>
      </c>
    </row>
    <row r="7307" spans="1:26" x14ac:dyDescent="0.25">
      <c r="A7307">
        <v>2196291</v>
      </c>
      <c r="B7307">
        <v>1</v>
      </c>
      <c r="C7307" t="s">
        <v>76</v>
      </c>
      <c r="D7307" t="s">
        <v>82</v>
      </c>
      <c r="E7307" t="s">
        <v>181</v>
      </c>
      <c r="F7307" t="s">
        <v>21000</v>
      </c>
      <c r="G7307" t="s">
        <v>636</v>
      </c>
      <c r="H7307" t="s">
        <v>46</v>
      </c>
      <c r="I7307" t="s">
        <v>129</v>
      </c>
      <c r="J7307" t="s">
        <v>130</v>
      </c>
      <c r="K7307" t="s">
        <v>131</v>
      </c>
      <c r="L7307" t="s">
        <v>21001</v>
      </c>
      <c r="M7307" t="s">
        <v>21002</v>
      </c>
      <c r="N7307">
        <v>3.5061111110000001</v>
      </c>
      <c r="O7307">
        <v>0</v>
      </c>
      <c r="P7307">
        <v>15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52.591667000000001</v>
      </c>
      <c r="W7307">
        <v>0</v>
      </c>
      <c r="X7307">
        <v>0</v>
      </c>
      <c r="Y7307">
        <v>0</v>
      </c>
      <c r="Z7307">
        <v>0</v>
      </c>
    </row>
    <row r="7308" spans="1:26" x14ac:dyDescent="0.25">
      <c r="A7308">
        <v>2196318</v>
      </c>
      <c r="B7308">
        <v>1</v>
      </c>
      <c r="C7308" t="s">
        <v>76</v>
      </c>
      <c r="D7308" t="s">
        <v>100</v>
      </c>
      <c r="E7308" t="s">
        <v>134</v>
      </c>
      <c r="F7308" t="s">
        <v>21003</v>
      </c>
      <c r="G7308" t="s">
        <v>9243</v>
      </c>
      <c r="H7308" t="s">
        <v>47</v>
      </c>
      <c r="I7308" t="s">
        <v>129</v>
      </c>
      <c r="J7308" t="s">
        <v>130</v>
      </c>
      <c r="K7308" t="s">
        <v>131</v>
      </c>
      <c r="L7308" t="s">
        <v>21004</v>
      </c>
      <c r="M7308" t="s">
        <v>21005</v>
      </c>
      <c r="N7308">
        <v>2.0152777770000001</v>
      </c>
      <c r="O7308">
        <v>6</v>
      </c>
      <c r="P7308">
        <v>102</v>
      </c>
      <c r="Q7308">
        <v>0</v>
      </c>
      <c r="R7308">
        <v>0</v>
      </c>
      <c r="S7308">
        <v>0</v>
      </c>
      <c r="T7308">
        <v>0</v>
      </c>
      <c r="U7308">
        <v>12.091666999999999</v>
      </c>
      <c r="V7308">
        <v>205.558333</v>
      </c>
      <c r="W7308">
        <v>0</v>
      </c>
      <c r="X7308">
        <v>0</v>
      </c>
      <c r="Y7308">
        <v>0</v>
      </c>
      <c r="Z7308">
        <v>0</v>
      </c>
    </row>
    <row r="7309" spans="1:26" x14ac:dyDescent="0.25">
      <c r="A7309">
        <v>2196294</v>
      </c>
      <c r="B7309">
        <v>1</v>
      </c>
      <c r="C7309" t="s">
        <v>77</v>
      </c>
      <c r="D7309" t="s">
        <v>124</v>
      </c>
      <c r="E7309" t="s">
        <v>181</v>
      </c>
      <c r="F7309" t="s">
        <v>21006</v>
      </c>
      <c r="G7309" t="s">
        <v>287</v>
      </c>
      <c r="H7309" t="s">
        <v>46</v>
      </c>
      <c r="I7309" t="s">
        <v>129</v>
      </c>
      <c r="J7309" t="s">
        <v>130</v>
      </c>
      <c r="K7309" t="s">
        <v>131</v>
      </c>
      <c r="L7309" t="s">
        <v>21007</v>
      </c>
      <c r="M7309" t="s">
        <v>21008</v>
      </c>
      <c r="N7309">
        <v>2.4474999999999998</v>
      </c>
      <c r="O7309">
        <v>0</v>
      </c>
      <c r="P7309">
        <v>36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88.11</v>
      </c>
      <c r="W7309">
        <v>0</v>
      </c>
      <c r="X7309">
        <v>0</v>
      </c>
      <c r="Y7309">
        <v>0</v>
      </c>
      <c r="Z7309">
        <v>0</v>
      </c>
    </row>
    <row r="7310" spans="1:26" x14ac:dyDescent="0.25">
      <c r="A7310">
        <v>2196293</v>
      </c>
      <c r="B7310">
        <v>1</v>
      </c>
      <c r="C7310" t="s">
        <v>76</v>
      </c>
      <c r="D7310" t="s">
        <v>100</v>
      </c>
      <c r="E7310" t="s">
        <v>813</v>
      </c>
      <c r="F7310" t="s">
        <v>20971</v>
      </c>
      <c r="G7310" t="s">
        <v>136</v>
      </c>
      <c r="H7310" t="s">
        <v>47</v>
      </c>
      <c r="I7310" t="s">
        <v>129</v>
      </c>
      <c r="J7310" t="s">
        <v>130</v>
      </c>
      <c r="K7310" t="s">
        <v>131</v>
      </c>
      <c r="L7310" t="s">
        <v>21009</v>
      </c>
      <c r="M7310" t="s">
        <v>21010</v>
      </c>
      <c r="N7310">
        <v>0.42511666599999998</v>
      </c>
      <c r="O7310">
        <v>105</v>
      </c>
      <c r="P7310">
        <v>562</v>
      </c>
      <c r="Q7310">
        <v>0</v>
      </c>
      <c r="R7310">
        <v>0</v>
      </c>
      <c r="S7310">
        <v>0</v>
      </c>
      <c r="T7310">
        <v>0</v>
      </c>
      <c r="U7310">
        <v>44.637250000000002</v>
      </c>
      <c r="V7310">
        <v>238.91556600000001</v>
      </c>
      <c r="W7310">
        <v>0</v>
      </c>
      <c r="X7310">
        <v>0</v>
      </c>
      <c r="Y7310">
        <v>0</v>
      </c>
      <c r="Z7310">
        <v>0</v>
      </c>
    </row>
    <row r="7311" spans="1:26" x14ac:dyDescent="0.25">
      <c r="A7311">
        <v>2196307</v>
      </c>
      <c r="B7311">
        <v>1</v>
      </c>
      <c r="C7311" t="s">
        <v>76</v>
      </c>
      <c r="D7311" t="s">
        <v>88</v>
      </c>
      <c r="E7311" t="s">
        <v>126</v>
      </c>
      <c r="F7311" t="s">
        <v>21011</v>
      </c>
      <c r="G7311" t="s">
        <v>255</v>
      </c>
      <c r="H7311" t="s">
        <v>46</v>
      </c>
      <c r="I7311" t="s">
        <v>129</v>
      </c>
      <c r="J7311" t="s">
        <v>130</v>
      </c>
      <c r="K7311" t="s">
        <v>131</v>
      </c>
      <c r="L7311" t="s">
        <v>21012</v>
      </c>
      <c r="M7311" t="s">
        <v>21013</v>
      </c>
      <c r="N7311">
        <v>2.3377777769999999</v>
      </c>
      <c r="O7311">
        <v>0</v>
      </c>
      <c r="P7311">
        <v>35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81.822221999999996</v>
      </c>
      <c r="W7311">
        <v>0</v>
      </c>
      <c r="X7311">
        <v>0</v>
      </c>
      <c r="Y7311">
        <v>0</v>
      </c>
      <c r="Z7311">
        <v>0</v>
      </c>
    </row>
    <row r="7312" spans="1:26" x14ac:dyDescent="0.25">
      <c r="A7312">
        <v>2196300</v>
      </c>
      <c r="B7312">
        <v>1</v>
      </c>
      <c r="C7312" t="s">
        <v>77</v>
      </c>
      <c r="D7312" t="s">
        <v>123</v>
      </c>
      <c r="E7312" t="s">
        <v>134</v>
      </c>
      <c r="F7312" t="s">
        <v>21014</v>
      </c>
      <c r="G7312" t="s">
        <v>136</v>
      </c>
      <c r="H7312" t="s">
        <v>47</v>
      </c>
      <c r="I7312" t="s">
        <v>283</v>
      </c>
      <c r="J7312" t="s">
        <v>130</v>
      </c>
      <c r="K7312" t="s">
        <v>131</v>
      </c>
      <c r="L7312" t="s">
        <v>21015</v>
      </c>
      <c r="M7312" t="s">
        <v>21016</v>
      </c>
      <c r="N7312">
        <v>1.1111111E-2</v>
      </c>
      <c r="O7312">
        <v>51</v>
      </c>
      <c r="P7312">
        <v>657</v>
      </c>
      <c r="Q7312">
        <v>0</v>
      </c>
      <c r="R7312">
        <v>0</v>
      </c>
      <c r="S7312">
        <v>0</v>
      </c>
      <c r="T7312">
        <v>0</v>
      </c>
      <c r="U7312">
        <v>0.56666700000000003</v>
      </c>
      <c r="V7312">
        <v>7.3</v>
      </c>
      <c r="W7312">
        <v>0</v>
      </c>
      <c r="X7312">
        <v>0</v>
      </c>
      <c r="Y7312">
        <v>0</v>
      </c>
      <c r="Z7312">
        <v>0</v>
      </c>
    </row>
    <row r="7313" spans="1:26" x14ac:dyDescent="0.25">
      <c r="A7313">
        <v>2196298</v>
      </c>
      <c r="B7313">
        <v>1</v>
      </c>
      <c r="C7313" t="s">
        <v>76</v>
      </c>
      <c r="D7313" t="s">
        <v>79</v>
      </c>
      <c r="E7313" t="s">
        <v>143</v>
      </c>
      <c r="F7313" t="s">
        <v>21017</v>
      </c>
      <c r="G7313" t="s">
        <v>136</v>
      </c>
      <c r="H7313" t="s">
        <v>47</v>
      </c>
      <c r="I7313" t="s">
        <v>129</v>
      </c>
      <c r="J7313" t="s">
        <v>130</v>
      </c>
      <c r="K7313" t="s">
        <v>131</v>
      </c>
      <c r="L7313" t="s">
        <v>21018</v>
      </c>
      <c r="M7313" t="s">
        <v>21019</v>
      </c>
      <c r="N7313">
        <v>0.15888888800000001</v>
      </c>
      <c r="O7313">
        <v>8</v>
      </c>
      <c r="P7313">
        <v>78</v>
      </c>
      <c r="Q7313">
        <v>0</v>
      </c>
      <c r="R7313">
        <v>0</v>
      </c>
      <c r="S7313">
        <v>0</v>
      </c>
      <c r="T7313">
        <v>0</v>
      </c>
      <c r="U7313">
        <v>1.2711110000000001</v>
      </c>
      <c r="V7313">
        <v>12.393333</v>
      </c>
      <c r="W7313">
        <v>0</v>
      </c>
      <c r="X7313">
        <v>0</v>
      </c>
      <c r="Y7313">
        <v>0</v>
      </c>
      <c r="Z7313">
        <v>0</v>
      </c>
    </row>
    <row r="7314" spans="1:26" x14ac:dyDescent="0.25">
      <c r="A7314">
        <v>2196304</v>
      </c>
      <c r="B7314">
        <v>1</v>
      </c>
      <c r="C7314" t="s">
        <v>76</v>
      </c>
      <c r="D7314" t="s">
        <v>81</v>
      </c>
      <c r="E7314" t="s">
        <v>126</v>
      </c>
      <c r="F7314" t="s">
        <v>21020</v>
      </c>
      <c r="G7314" t="s">
        <v>128</v>
      </c>
      <c r="H7314" t="s">
        <v>46</v>
      </c>
      <c r="I7314" t="s">
        <v>129</v>
      </c>
      <c r="J7314" t="s">
        <v>130</v>
      </c>
      <c r="K7314" t="s">
        <v>131</v>
      </c>
      <c r="L7314" t="s">
        <v>21021</v>
      </c>
      <c r="M7314" t="s">
        <v>21022</v>
      </c>
      <c r="N7314">
        <v>1.224722222</v>
      </c>
      <c r="O7314">
        <v>0</v>
      </c>
      <c r="P7314">
        <v>220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269.43888900000002</v>
      </c>
      <c r="W7314">
        <v>0</v>
      </c>
      <c r="X7314">
        <v>0</v>
      </c>
      <c r="Y7314">
        <v>0</v>
      </c>
      <c r="Z7314">
        <v>0</v>
      </c>
    </row>
    <row r="7315" spans="1:26" x14ac:dyDescent="0.25">
      <c r="A7315">
        <v>2196306</v>
      </c>
      <c r="B7315">
        <v>1</v>
      </c>
      <c r="C7315" t="s">
        <v>77</v>
      </c>
      <c r="D7315" t="s">
        <v>123</v>
      </c>
      <c r="E7315" t="s">
        <v>134</v>
      </c>
      <c r="F7315" t="s">
        <v>21023</v>
      </c>
      <c r="G7315" t="s">
        <v>136</v>
      </c>
      <c r="H7315" t="s">
        <v>47</v>
      </c>
      <c r="I7315" t="s">
        <v>129</v>
      </c>
      <c r="J7315" t="s">
        <v>130</v>
      </c>
      <c r="K7315" t="s">
        <v>131</v>
      </c>
      <c r="L7315" t="s">
        <v>21024</v>
      </c>
      <c r="M7315" t="s">
        <v>21025</v>
      </c>
      <c r="N7315">
        <v>1.809722222</v>
      </c>
      <c r="O7315">
        <v>3</v>
      </c>
      <c r="P7315">
        <v>457</v>
      </c>
      <c r="Q7315">
        <v>0</v>
      </c>
      <c r="R7315">
        <v>0</v>
      </c>
      <c r="S7315">
        <v>0</v>
      </c>
      <c r="T7315">
        <v>0</v>
      </c>
      <c r="U7315">
        <v>5.4291669999999996</v>
      </c>
      <c r="V7315">
        <v>827.04305499999998</v>
      </c>
      <c r="W7315">
        <v>0</v>
      </c>
      <c r="X7315">
        <v>0</v>
      </c>
      <c r="Y7315">
        <v>0</v>
      </c>
      <c r="Z7315">
        <v>0</v>
      </c>
    </row>
    <row r="7316" spans="1:26" x14ac:dyDescent="0.25">
      <c r="A7316">
        <v>2196320</v>
      </c>
      <c r="B7316">
        <v>1</v>
      </c>
      <c r="C7316" t="s">
        <v>76</v>
      </c>
      <c r="D7316" t="s">
        <v>103</v>
      </c>
      <c r="E7316" t="s">
        <v>181</v>
      </c>
      <c r="F7316" t="s">
        <v>21026</v>
      </c>
      <c r="G7316" t="s">
        <v>287</v>
      </c>
      <c r="H7316" t="s">
        <v>46</v>
      </c>
      <c r="I7316" t="s">
        <v>129</v>
      </c>
      <c r="J7316" t="s">
        <v>130</v>
      </c>
      <c r="K7316" t="s">
        <v>131</v>
      </c>
      <c r="L7316" t="s">
        <v>21027</v>
      </c>
      <c r="M7316" t="s">
        <v>21028</v>
      </c>
      <c r="N7316">
        <v>5.0577777770000001</v>
      </c>
      <c r="O7316">
        <v>0</v>
      </c>
      <c r="P7316">
        <v>0</v>
      </c>
      <c r="Q7316">
        <v>0</v>
      </c>
      <c r="R7316">
        <v>9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45.52</v>
      </c>
      <c r="Y7316">
        <v>0</v>
      </c>
      <c r="Z7316">
        <v>0</v>
      </c>
    </row>
    <row r="7317" spans="1:26" x14ac:dyDescent="0.25">
      <c r="A7317">
        <v>2196322</v>
      </c>
      <c r="B7317">
        <v>1</v>
      </c>
      <c r="C7317" t="s">
        <v>76</v>
      </c>
      <c r="D7317" t="s">
        <v>102</v>
      </c>
      <c r="E7317" t="s">
        <v>161</v>
      </c>
      <c r="F7317" t="s">
        <v>21029</v>
      </c>
      <c r="G7317" t="s">
        <v>3105</v>
      </c>
      <c r="H7317" t="s">
        <v>46</v>
      </c>
      <c r="I7317" t="s">
        <v>129</v>
      </c>
      <c r="J7317" t="s">
        <v>130</v>
      </c>
      <c r="K7317" t="s">
        <v>131</v>
      </c>
      <c r="L7317" t="s">
        <v>21030</v>
      </c>
      <c r="M7317" t="s">
        <v>21031</v>
      </c>
      <c r="N7317">
        <v>6.7355555550000004</v>
      </c>
      <c r="O7317">
        <v>0</v>
      </c>
      <c r="P7317">
        <v>24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161.653333</v>
      </c>
      <c r="W7317">
        <v>0</v>
      </c>
      <c r="X7317">
        <v>0</v>
      </c>
      <c r="Y7317">
        <v>0</v>
      </c>
      <c r="Z7317">
        <v>0</v>
      </c>
    </row>
    <row r="7318" spans="1:26" x14ac:dyDescent="0.25">
      <c r="A7318">
        <v>2196313</v>
      </c>
      <c r="B7318">
        <v>1</v>
      </c>
      <c r="C7318" t="s">
        <v>76</v>
      </c>
      <c r="D7318" t="s">
        <v>95</v>
      </c>
      <c r="E7318" t="s">
        <v>181</v>
      </c>
      <c r="F7318" t="s">
        <v>21032</v>
      </c>
      <c r="G7318" t="s">
        <v>194</v>
      </c>
      <c r="H7318" t="s">
        <v>46</v>
      </c>
      <c r="I7318" t="s">
        <v>129</v>
      </c>
      <c r="J7318" t="s">
        <v>130</v>
      </c>
      <c r="K7318" t="s">
        <v>131</v>
      </c>
      <c r="L7318" t="s">
        <v>21033</v>
      </c>
      <c r="M7318" t="s">
        <v>21034</v>
      </c>
      <c r="N7318">
        <v>0.60583333299999997</v>
      </c>
      <c r="O7318">
        <v>1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0.60583299999999995</v>
      </c>
      <c r="V7318">
        <v>0</v>
      </c>
      <c r="W7318">
        <v>0</v>
      </c>
      <c r="X7318">
        <v>0</v>
      </c>
      <c r="Y7318">
        <v>0</v>
      </c>
      <c r="Z7318">
        <v>0</v>
      </c>
    </row>
    <row r="7319" spans="1:26" x14ac:dyDescent="0.25">
      <c r="A7319">
        <v>2196323</v>
      </c>
      <c r="B7319">
        <v>1</v>
      </c>
      <c r="C7319" t="s">
        <v>76</v>
      </c>
      <c r="D7319" t="s">
        <v>102</v>
      </c>
      <c r="E7319" t="s">
        <v>186</v>
      </c>
      <c r="F7319" t="s">
        <v>21035</v>
      </c>
      <c r="G7319" t="s">
        <v>136</v>
      </c>
      <c r="H7319" t="s">
        <v>47</v>
      </c>
      <c r="I7319" t="s">
        <v>129</v>
      </c>
      <c r="J7319" t="s">
        <v>130</v>
      </c>
      <c r="K7319" t="s">
        <v>131</v>
      </c>
      <c r="L7319" t="s">
        <v>21036</v>
      </c>
      <c r="M7319" t="s">
        <v>21037</v>
      </c>
      <c r="N7319">
        <v>1.105</v>
      </c>
      <c r="O7319">
        <v>49</v>
      </c>
      <c r="P7319">
        <v>249</v>
      </c>
      <c r="Q7319">
        <v>0</v>
      </c>
      <c r="R7319">
        <v>0</v>
      </c>
      <c r="S7319">
        <v>0</v>
      </c>
      <c r="T7319">
        <v>0</v>
      </c>
      <c r="U7319">
        <v>54.145000000000003</v>
      </c>
      <c r="V7319">
        <v>275.14499999999998</v>
      </c>
      <c r="W7319">
        <v>0</v>
      </c>
      <c r="X7319">
        <v>0</v>
      </c>
      <c r="Y7319">
        <v>0</v>
      </c>
      <c r="Z7319">
        <v>0</v>
      </c>
    </row>
    <row r="7320" spans="1:26" x14ac:dyDescent="0.25">
      <c r="A7320">
        <v>2196324</v>
      </c>
      <c r="B7320">
        <v>1</v>
      </c>
      <c r="C7320" t="s">
        <v>77</v>
      </c>
      <c r="D7320" t="s">
        <v>113</v>
      </c>
      <c r="E7320" t="s">
        <v>181</v>
      </c>
      <c r="F7320" t="s">
        <v>21038</v>
      </c>
      <c r="G7320" t="s">
        <v>194</v>
      </c>
      <c r="H7320" t="s">
        <v>46</v>
      </c>
      <c r="I7320" t="s">
        <v>129</v>
      </c>
      <c r="J7320" t="s">
        <v>130</v>
      </c>
      <c r="K7320" t="s">
        <v>131</v>
      </c>
      <c r="L7320" t="s">
        <v>21039</v>
      </c>
      <c r="M7320" t="s">
        <v>21040</v>
      </c>
      <c r="N7320">
        <v>3.338333333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1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3.338333</v>
      </c>
    </row>
    <row r="7321" spans="1:26" x14ac:dyDescent="0.25">
      <c r="A7321">
        <v>2196325</v>
      </c>
      <c r="B7321">
        <v>1</v>
      </c>
      <c r="C7321" t="s">
        <v>76</v>
      </c>
      <c r="D7321" t="s">
        <v>93</v>
      </c>
      <c r="E7321" t="s">
        <v>181</v>
      </c>
      <c r="F7321" t="s">
        <v>21041</v>
      </c>
      <c r="G7321" t="s">
        <v>183</v>
      </c>
      <c r="H7321" t="s">
        <v>46</v>
      </c>
      <c r="I7321" t="s">
        <v>129</v>
      </c>
      <c r="J7321" t="s">
        <v>130</v>
      </c>
      <c r="K7321" t="s">
        <v>131</v>
      </c>
      <c r="L7321" t="s">
        <v>21042</v>
      </c>
      <c r="M7321" t="s">
        <v>21043</v>
      </c>
      <c r="N7321">
        <v>6.0644444440000003</v>
      </c>
      <c r="O7321">
        <v>0</v>
      </c>
      <c r="P7321">
        <v>1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6.0644439999999999</v>
      </c>
      <c r="W7321">
        <v>0</v>
      </c>
      <c r="X7321">
        <v>0</v>
      </c>
      <c r="Y7321">
        <v>0</v>
      </c>
      <c r="Z7321">
        <v>0</v>
      </c>
    </row>
    <row r="7322" spans="1:26" x14ac:dyDescent="0.25">
      <c r="A7322">
        <v>2196327</v>
      </c>
      <c r="B7322">
        <v>1</v>
      </c>
      <c r="C7322" t="s">
        <v>76</v>
      </c>
      <c r="D7322" t="s">
        <v>92</v>
      </c>
      <c r="E7322" t="s">
        <v>181</v>
      </c>
      <c r="F7322" t="s">
        <v>21044</v>
      </c>
      <c r="G7322" t="s">
        <v>183</v>
      </c>
      <c r="H7322" t="s">
        <v>46</v>
      </c>
      <c r="I7322" t="s">
        <v>129</v>
      </c>
      <c r="J7322" t="s">
        <v>130</v>
      </c>
      <c r="K7322" t="s">
        <v>131</v>
      </c>
      <c r="L7322" t="s">
        <v>21045</v>
      </c>
      <c r="M7322" t="s">
        <v>21046</v>
      </c>
      <c r="N7322">
        <v>2.3702777770000001</v>
      </c>
      <c r="O7322">
        <v>0</v>
      </c>
      <c r="P7322">
        <v>0</v>
      </c>
      <c r="Q7322">
        <v>0</v>
      </c>
      <c r="R7322">
        <v>6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14.221667</v>
      </c>
      <c r="Y7322">
        <v>0</v>
      </c>
      <c r="Z7322">
        <v>0</v>
      </c>
    </row>
    <row r="7323" spans="1:26" x14ac:dyDescent="0.25">
      <c r="A7323">
        <v>2196329</v>
      </c>
      <c r="B7323">
        <v>1</v>
      </c>
      <c r="C7323" t="s">
        <v>77</v>
      </c>
      <c r="D7323" t="s">
        <v>114</v>
      </c>
      <c r="E7323" t="s">
        <v>126</v>
      </c>
      <c r="F7323" t="s">
        <v>21047</v>
      </c>
      <c r="G7323" t="s">
        <v>255</v>
      </c>
      <c r="H7323" t="s">
        <v>46</v>
      </c>
      <c r="I7323" t="s">
        <v>129</v>
      </c>
      <c r="J7323" t="s">
        <v>130</v>
      </c>
      <c r="K7323" t="s">
        <v>131</v>
      </c>
      <c r="L7323" t="s">
        <v>21048</v>
      </c>
      <c r="M7323" t="s">
        <v>21049</v>
      </c>
      <c r="N7323">
        <v>1.7725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23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40.767499999999998</v>
      </c>
    </row>
    <row r="7324" spans="1:26" x14ac:dyDescent="0.25">
      <c r="A7324">
        <v>2196331</v>
      </c>
      <c r="B7324">
        <v>1</v>
      </c>
      <c r="C7324" t="s">
        <v>76</v>
      </c>
      <c r="D7324" t="s">
        <v>90</v>
      </c>
      <c r="E7324" t="s">
        <v>181</v>
      </c>
      <c r="F7324" t="s">
        <v>21050</v>
      </c>
      <c r="G7324" t="s">
        <v>194</v>
      </c>
      <c r="H7324" t="s">
        <v>46</v>
      </c>
      <c r="I7324" t="s">
        <v>129</v>
      </c>
      <c r="J7324" t="s">
        <v>130</v>
      </c>
      <c r="K7324" t="s">
        <v>131</v>
      </c>
      <c r="L7324" t="s">
        <v>21051</v>
      </c>
      <c r="M7324" t="s">
        <v>21052</v>
      </c>
      <c r="N7324">
        <v>3.006388888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1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3.006389</v>
      </c>
    </row>
    <row r="7325" spans="1:26" x14ac:dyDescent="0.25">
      <c r="A7325">
        <v>2196337</v>
      </c>
      <c r="B7325">
        <v>1</v>
      </c>
      <c r="C7325" t="s">
        <v>77</v>
      </c>
      <c r="D7325" t="s">
        <v>123</v>
      </c>
      <c r="E7325" t="s">
        <v>143</v>
      </c>
      <c r="F7325" t="s">
        <v>21053</v>
      </c>
      <c r="G7325" t="s">
        <v>136</v>
      </c>
      <c r="H7325" t="s">
        <v>47</v>
      </c>
      <c r="I7325" t="s">
        <v>129</v>
      </c>
      <c r="J7325" t="s">
        <v>130</v>
      </c>
      <c r="K7325" t="s">
        <v>131</v>
      </c>
      <c r="L7325" t="s">
        <v>21054</v>
      </c>
      <c r="M7325" t="s">
        <v>21055</v>
      </c>
      <c r="N7325">
        <v>3.4902777770000002</v>
      </c>
      <c r="O7325">
        <v>2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6.980556</v>
      </c>
      <c r="V7325">
        <v>0</v>
      </c>
      <c r="W7325">
        <v>0</v>
      </c>
      <c r="X7325">
        <v>0</v>
      </c>
      <c r="Y7325">
        <v>0</v>
      </c>
      <c r="Z7325">
        <v>0</v>
      </c>
    </row>
    <row r="7326" spans="1:26" x14ac:dyDescent="0.25">
      <c r="A7326">
        <v>2196342</v>
      </c>
      <c r="B7326">
        <v>1</v>
      </c>
      <c r="C7326" t="s">
        <v>77</v>
      </c>
      <c r="D7326" t="s">
        <v>116</v>
      </c>
      <c r="E7326" t="s">
        <v>181</v>
      </c>
      <c r="F7326" t="s">
        <v>21056</v>
      </c>
      <c r="G7326" t="s">
        <v>194</v>
      </c>
      <c r="H7326" t="s">
        <v>46</v>
      </c>
      <c r="I7326" t="s">
        <v>129</v>
      </c>
      <c r="J7326" t="s">
        <v>130</v>
      </c>
      <c r="K7326" t="s">
        <v>131</v>
      </c>
      <c r="L7326" t="s">
        <v>21057</v>
      </c>
      <c r="M7326" t="s">
        <v>21058</v>
      </c>
      <c r="N7326">
        <v>1.0680555549999999</v>
      </c>
      <c r="O7326">
        <v>0</v>
      </c>
      <c r="P7326">
        <v>1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1.0680559999999999</v>
      </c>
      <c r="W7326">
        <v>0</v>
      </c>
      <c r="X7326">
        <v>0</v>
      </c>
      <c r="Y7326">
        <v>0</v>
      </c>
      <c r="Z7326">
        <v>0</v>
      </c>
    </row>
    <row r="7327" spans="1:26" x14ac:dyDescent="0.25">
      <c r="A7327">
        <v>2196345</v>
      </c>
      <c r="B7327">
        <v>1</v>
      </c>
      <c r="C7327" t="s">
        <v>76</v>
      </c>
      <c r="D7327" t="s">
        <v>86</v>
      </c>
      <c r="E7327" t="s">
        <v>813</v>
      </c>
      <c r="F7327" t="s">
        <v>21059</v>
      </c>
      <c r="G7327" t="s">
        <v>3348</v>
      </c>
      <c r="H7327" t="s">
        <v>47</v>
      </c>
      <c r="I7327" t="s">
        <v>129</v>
      </c>
      <c r="J7327" t="s">
        <v>130</v>
      </c>
      <c r="K7327" t="s">
        <v>131</v>
      </c>
      <c r="L7327" t="s">
        <v>21060</v>
      </c>
      <c r="M7327" t="s">
        <v>21061</v>
      </c>
      <c r="N7327">
        <v>0.97888888799999996</v>
      </c>
      <c r="O7327">
        <v>9</v>
      </c>
      <c r="P7327">
        <v>3425</v>
      </c>
      <c r="Q7327">
        <v>0</v>
      </c>
      <c r="R7327">
        <v>0</v>
      </c>
      <c r="S7327">
        <v>0</v>
      </c>
      <c r="T7327">
        <v>0</v>
      </c>
      <c r="U7327">
        <v>8.81</v>
      </c>
      <c r="V7327">
        <v>3352.6944410000001</v>
      </c>
      <c r="W7327">
        <v>0</v>
      </c>
      <c r="X7327">
        <v>0</v>
      </c>
      <c r="Y7327">
        <v>0</v>
      </c>
      <c r="Z7327">
        <v>0</v>
      </c>
    </row>
    <row r="7328" spans="1:26" x14ac:dyDescent="0.25">
      <c r="A7328">
        <v>2196344</v>
      </c>
      <c r="B7328">
        <v>1</v>
      </c>
      <c r="C7328" t="s">
        <v>76</v>
      </c>
      <c r="D7328" t="s">
        <v>86</v>
      </c>
      <c r="E7328" t="s">
        <v>143</v>
      </c>
      <c r="F7328" t="s">
        <v>21062</v>
      </c>
      <c r="G7328" t="s">
        <v>136</v>
      </c>
      <c r="H7328" t="s">
        <v>47</v>
      </c>
      <c r="I7328" t="s">
        <v>283</v>
      </c>
      <c r="J7328" t="s">
        <v>130</v>
      </c>
      <c r="K7328" t="s">
        <v>131</v>
      </c>
      <c r="L7328" t="s">
        <v>21063</v>
      </c>
      <c r="M7328" t="s">
        <v>21064</v>
      </c>
      <c r="N7328">
        <v>1.6666666E-2</v>
      </c>
      <c r="O7328">
        <v>8</v>
      </c>
      <c r="P7328">
        <v>3114</v>
      </c>
      <c r="Q7328">
        <v>0</v>
      </c>
      <c r="R7328">
        <v>0</v>
      </c>
      <c r="S7328">
        <v>0</v>
      </c>
      <c r="T7328">
        <v>0</v>
      </c>
      <c r="U7328">
        <v>0.13333300000000001</v>
      </c>
      <c r="V7328">
        <v>51.899997999999997</v>
      </c>
      <c r="W7328">
        <v>0</v>
      </c>
      <c r="X7328">
        <v>0</v>
      </c>
      <c r="Y7328">
        <v>0</v>
      </c>
      <c r="Z7328">
        <v>0</v>
      </c>
    </row>
    <row r="7329" spans="1:26" x14ac:dyDescent="0.25">
      <c r="A7329">
        <v>2196350</v>
      </c>
      <c r="B7329">
        <v>1</v>
      </c>
      <c r="C7329" t="s">
        <v>76</v>
      </c>
      <c r="D7329" t="s">
        <v>91</v>
      </c>
      <c r="E7329" t="s">
        <v>186</v>
      </c>
      <c r="F7329" t="s">
        <v>18841</v>
      </c>
      <c r="G7329" t="s">
        <v>136</v>
      </c>
      <c r="H7329" t="s">
        <v>47</v>
      </c>
      <c r="I7329" t="s">
        <v>129</v>
      </c>
      <c r="J7329" t="s">
        <v>130</v>
      </c>
      <c r="K7329" t="s">
        <v>131</v>
      </c>
      <c r="L7329" t="s">
        <v>21065</v>
      </c>
      <c r="M7329" t="s">
        <v>21066</v>
      </c>
      <c r="N7329">
        <v>1.7938888879999999</v>
      </c>
      <c r="O7329">
        <v>3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5.3816670000000002</v>
      </c>
      <c r="V7329">
        <v>0</v>
      </c>
      <c r="W7329">
        <v>0</v>
      </c>
      <c r="X7329">
        <v>0</v>
      </c>
      <c r="Y7329">
        <v>0</v>
      </c>
      <c r="Z7329">
        <v>0</v>
      </c>
    </row>
    <row r="7330" spans="1:26" x14ac:dyDescent="0.25">
      <c r="A7330">
        <v>2196365</v>
      </c>
      <c r="B7330">
        <v>1</v>
      </c>
      <c r="C7330" t="s">
        <v>76</v>
      </c>
      <c r="D7330" t="s">
        <v>90</v>
      </c>
      <c r="E7330" t="s">
        <v>161</v>
      </c>
      <c r="F7330" t="s">
        <v>21067</v>
      </c>
      <c r="G7330" t="s">
        <v>259</v>
      </c>
      <c r="H7330" t="s">
        <v>46</v>
      </c>
      <c r="I7330" t="s">
        <v>129</v>
      </c>
      <c r="J7330" t="s">
        <v>130</v>
      </c>
      <c r="K7330" t="s">
        <v>131</v>
      </c>
      <c r="L7330" t="s">
        <v>21068</v>
      </c>
      <c r="M7330" t="s">
        <v>21069</v>
      </c>
      <c r="N7330">
        <v>2.1583333329999999</v>
      </c>
      <c r="O7330">
        <v>1</v>
      </c>
      <c r="P7330">
        <v>406</v>
      </c>
      <c r="Q7330">
        <v>0</v>
      </c>
      <c r="R7330">
        <v>0</v>
      </c>
      <c r="S7330">
        <v>0</v>
      </c>
      <c r="T7330">
        <v>0</v>
      </c>
      <c r="U7330">
        <v>2.1583329999999998</v>
      </c>
      <c r="V7330">
        <v>876.28333299999997</v>
      </c>
      <c r="W7330">
        <v>0</v>
      </c>
      <c r="X7330">
        <v>0</v>
      </c>
      <c r="Y7330">
        <v>0</v>
      </c>
      <c r="Z7330">
        <v>0</v>
      </c>
    </row>
    <row r="7331" spans="1:26" x14ac:dyDescent="0.25">
      <c r="A7331">
        <v>2196383</v>
      </c>
      <c r="B7331">
        <v>1</v>
      </c>
      <c r="C7331" t="s">
        <v>76</v>
      </c>
      <c r="D7331" t="s">
        <v>92</v>
      </c>
      <c r="E7331" t="s">
        <v>126</v>
      </c>
      <c r="F7331" t="s">
        <v>21070</v>
      </c>
      <c r="G7331" t="s">
        <v>128</v>
      </c>
      <c r="H7331" t="s">
        <v>46</v>
      </c>
      <c r="I7331" t="s">
        <v>129</v>
      </c>
      <c r="J7331" t="s">
        <v>130</v>
      </c>
      <c r="K7331" t="s">
        <v>131</v>
      </c>
      <c r="L7331" t="s">
        <v>21071</v>
      </c>
      <c r="M7331" t="s">
        <v>21072</v>
      </c>
      <c r="N7331">
        <v>3.0724999999999998</v>
      </c>
      <c r="O7331">
        <v>0</v>
      </c>
      <c r="P7331">
        <v>0</v>
      </c>
      <c r="Q7331">
        <v>0</v>
      </c>
      <c r="R7331">
        <v>297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912.53250000000003</v>
      </c>
      <c r="Y7331">
        <v>0</v>
      </c>
      <c r="Z7331">
        <v>0</v>
      </c>
    </row>
    <row r="7332" spans="1:26" x14ac:dyDescent="0.25">
      <c r="A7332">
        <v>2196353</v>
      </c>
      <c r="B7332">
        <v>1</v>
      </c>
      <c r="C7332" t="s">
        <v>77</v>
      </c>
      <c r="D7332" t="s">
        <v>114</v>
      </c>
      <c r="E7332" t="s">
        <v>143</v>
      </c>
      <c r="F7332" t="s">
        <v>21073</v>
      </c>
      <c r="G7332" t="s">
        <v>136</v>
      </c>
      <c r="H7332" t="s">
        <v>47</v>
      </c>
      <c r="I7332" t="s">
        <v>283</v>
      </c>
      <c r="J7332" t="s">
        <v>130</v>
      </c>
      <c r="K7332" t="s">
        <v>131</v>
      </c>
      <c r="L7332" t="s">
        <v>21074</v>
      </c>
      <c r="M7332" t="s">
        <v>21075</v>
      </c>
      <c r="N7332">
        <v>8.3333330000000001E-3</v>
      </c>
      <c r="O7332">
        <v>14</v>
      </c>
      <c r="P7332">
        <v>254</v>
      </c>
      <c r="Q7332">
        <v>0</v>
      </c>
      <c r="R7332">
        <v>0</v>
      </c>
      <c r="S7332">
        <v>57</v>
      </c>
      <c r="T7332">
        <v>710</v>
      </c>
      <c r="U7332">
        <v>0.11666700000000001</v>
      </c>
      <c r="V7332">
        <v>2.1166670000000001</v>
      </c>
      <c r="W7332">
        <v>0</v>
      </c>
      <c r="X7332">
        <v>0</v>
      </c>
      <c r="Y7332">
        <v>0.47499999999999998</v>
      </c>
      <c r="Z7332">
        <v>5.9166660000000002</v>
      </c>
    </row>
    <row r="7333" spans="1:26" x14ac:dyDescent="0.25">
      <c r="A7333">
        <v>2196362</v>
      </c>
      <c r="B7333">
        <v>1</v>
      </c>
      <c r="C7333" t="s">
        <v>76</v>
      </c>
      <c r="D7333" t="s">
        <v>78</v>
      </c>
      <c r="E7333" t="s">
        <v>126</v>
      </c>
      <c r="F7333" t="s">
        <v>21076</v>
      </c>
      <c r="G7333" t="s">
        <v>128</v>
      </c>
      <c r="H7333" t="s">
        <v>46</v>
      </c>
      <c r="I7333" t="s">
        <v>129</v>
      </c>
      <c r="J7333" t="s">
        <v>130</v>
      </c>
      <c r="K7333" t="s">
        <v>131</v>
      </c>
      <c r="L7333" t="s">
        <v>21077</v>
      </c>
      <c r="M7333" t="s">
        <v>21078</v>
      </c>
      <c r="N7333">
        <v>2.9041666660000001</v>
      </c>
      <c r="O7333">
        <v>0</v>
      </c>
      <c r="P7333">
        <v>185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537.27083300000004</v>
      </c>
      <c r="W7333">
        <v>0</v>
      </c>
      <c r="X7333">
        <v>0</v>
      </c>
      <c r="Y7333">
        <v>0</v>
      </c>
      <c r="Z7333">
        <v>0</v>
      </c>
    </row>
    <row r="7334" spans="1:26" x14ac:dyDescent="0.25">
      <c r="A7334">
        <v>2196357</v>
      </c>
      <c r="B7334">
        <v>1</v>
      </c>
      <c r="C7334" t="s">
        <v>76</v>
      </c>
      <c r="D7334" t="s">
        <v>86</v>
      </c>
      <c r="E7334" t="s">
        <v>181</v>
      </c>
      <c r="F7334" t="s">
        <v>21079</v>
      </c>
      <c r="G7334" t="s">
        <v>183</v>
      </c>
      <c r="H7334" t="s">
        <v>46</v>
      </c>
      <c r="I7334" t="s">
        <v>129</v>
      </c>
      <c r="J7334" t="s">
        <v>130</v>
      </c>
      <c r="K7334" t="s">
        <v>131</v>
      </c>
      <c r="L7334" t="s">
        <v>21080</v>
      </c>
      <c r="M7334" t="s">
        <v>21081</v>
      </c>
      <c r="N7334">
        <v>3.443333333</v>
      </c>
      <c r="O7334">
        <v>0</v>
      </c>
      <c r="P7334">
        <v>26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89.526667000000003</v>
      </c>
      <c r="W7334">
        <v>0</v>
      </c>
      <c r="X7334">
        <v>0</v>
      </c>
      <c r="Y7334">
        <v>0</v>
      </c>
      <c r="Z7334">
        <v>0</v>
      </c>
    </row>
    <row r="7335" spans="1:26" x14ac:dyDescent="0.25">
      <c r="A7335">
        <v>2196356</v>
      </c>
      <c r="B7335">
        <v>1</v>
      </c>
      <c r="C7335" t="s">
        <v>76</v>
      </c>
      <c r="D7335" t="s">
        <v>93</v>
      </c>
      <c r="E7335" t="s">
        <v>143</v>
      </c>
      <c r="F7335" t="s">
        <v>21082</v>
      </c>
      <c r="G7335" t="s">
        <v>136</v>
      </c>
      <c r="H7335" t="s">
        <v>47</v>
      </c>
      <c r="I7335" t="s">
        <v>129</v>
      </c>
      <c r="J7335" t="s">
        <v>130</v>
      </c>
      <c r="K7335" t="s">
        <v>131</v>
      </c>
      <c r="L7335" t="s">
        <v>21083</v>
      </c>
      <c r="M7335" t="s">
        <v>21084</v>
      </c>
      <c r="N7335">
        <v>0.92083333300000003</v>
      </c>
      <c r="O7335">
        <v>28</v>
      </c>
      <c r="P7335">
        <v>3236</v>
      </c>
      <c r="Q7335">
        <v>0</v>
      </c>
      <c r="R7335">
        <v>0</v>
      </c>
      <c r="S7335">
        <v>0</v>
      </c>
      <c r="T7335">
        <v>0</v>
      </c>
      <c r="U7335">
        <v>25.783332999999999</v>
      </c>
      <c r="V7335">
        <v>2979.8166660000002</v>
      </c>
      <c r="W7335">
        <v>0</v>
      </c>
      <c r="X7335">
        <v>0</v>
      </c>
      <c r="Y7335">
        <v>0</v>
      </c>
      <c r="Z7335">
        <v>0</v>
      </c>
    </row>
    <row r="7336" spans="1:26" x14ac:dyDescent="0.25">
      <c r="A7336">
        <v>2196384</v>
      </c>
      <c r="B7336">
        <v>1</v>
      </c>
      <c r="C7336" t="s">
        <v>76</v>
      </c>
      <c r="D7336" t="s">
        <v>99</v>
      </c>
      <c r="E7336" t="s">
        <v>126</v>
      </c>
      <c r="F7336" t="s">
        <v>21085</v>
      </c>
      <c r="G7336" t="s">
        <v>128</v>
      </c>
      <c r="H7336" t="s">
        <v>46</v>
      </c>
      <c r="I7336" t="s">
        <v>129</v>
      </c>
      <c r="J7336" t="s">
        <v>130</v>
      </c>
      <c r="K7336" t="s">
        <v>131</v>
      </c>
      <c r="L7336" t="s">
        <v>21086</v>
      </c>
      <c r="M7336" t="s">
        <v>21087</v>
      </c>
      <c r="N7336">
        <v>1.2780555549999999</v>
      </c>
      <c r="O7336">
        <v>0</v>
      </c>
      <c r="P7336">
        <v>327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417.92416600000001</v>
      </c>
      <c r="W7336">
        <v>0</v>
      </c>
      <c r="X7336">
        <v>0</v>
      </c>
      <c r="Y7336">
        <v>0</v>
      </c>
      <c r="Z7336">
        <v>0</v>
      </c>
    </row>
    <row r="7337" spans="1:26" x14ac:dyDescent="0.25">
      <c r="A7337">
        <v>2196389</v>
      </c>
      <c r="B7337">
        <v>1</v>
      </c>
      <c r="C7337" t="s">
        <v>76</v>
      </c>
      <c r="D7337" t="s">
        <v>99</v>
      </c>
      <c r="E7337" t="s">
        <v>181</v>
      </c>
      <c r="F7337" t="s">
        <v>21088</v>
      </c>
      <c r="G7337" t="s">
        <v>194</v>
      </c>
      <c r="H7337" t="s">
        <v>46</v>
      </c>
      <c r="I7337" t="s">
        <v>129</v>
      </c>
      <c r="J7337" t="s">
        <v>130</v>
      </c>
      <c r="K7337" t="s">
        <v>131</v>
      </c>
      <c r="L7337" t="s">
        <v>21089</v>
      </c>
      <c r="M7337" t="s">
        <v>21090</v>
      </c>
      <c r="N7337">
        <v>1.6786111109999999</v>
      </c>
      <c r="O7337">
        <v>0</v>
      </c>
      <c r="P7337">
        <v>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1.6786110000000001</v>
      </c>
      <c r="W7337">
        <v>0</v>
      </c>
      <c r="X7337">
        <v>0</v>
      </c>
      <c r="Y7337">
        <v>0</v>
      </c>
      <c r="Z7337">
        <v>0</v>
      </c>
    </row>
    <row r="7338" spans="1:26" x14ac:dyDescent="0.25">
      <c r="A7338">
        <v>2196367</v>
      </c>
      <c r="B7338">
        <v>1</v>
      </c>
      <c r="C7338" t="s">
        <v>76</v>
      </c>
      <c r="D7338" t="s">
        <v>106</v>
      </c>
      <c r="E7338" t="s">
        <v>126</v>
      </c>
      <c r="F7338" t="s">
        <v>21091</v>
      </c>
      <c r="G7338" t="s">
        <v>128</v>
      </c>
      <c r="H7338" t="s">
        <v>46</v>
      </c>
      <c r="I7338" t="s">
        <v>129</v>
      </c>
      <c r="J7338" t="s">
        <v>130</v>
      </c>
      <c r="K7338" t="s">
        <v>131</v>
      </c>
      <c r="L7338" t="s">
        <v>20677</v>
      </c>
      <c r="M7338" t="s">
        <v>21092</v>
      </c>
      <c r="N7338">
        <v>2.5816666659999998</v>
      </c>
      <c r="O7338">
        <v>0</v>
      </c>
      <c r="P7338">
        <v>32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82.613332999999997</v>
      </c>
      <c r="W7338">
        <v>0</v>
      </c>
      <c r="X7338">
        <v>0</v>
      </c>
      <c r="Y7338">
        <v>0</v>
      </c>
      <c r="Z7338">
        <v>0</v>
      </c>
    </row>
    <row r="7339" spans="1:26" x14ac:dyDescent="0.25">
      <c r="A7339">
        <v>2196372</v>
      </c>
      <c r="B7339">
        <v>1</v>
      </c>
      <c r="C7339" t="s">
        <v>77</v>
      </c>
      <c r="D7339" t="s">
        <v>119</v>
      </c>
      <c r="E7339" t="s">
        <v>186</v>
      </c>
      <c r="F7339" t="s">
        <v>21093</v>
      </c>
      <c r="G7339" t="s">
        <v>136</v>
      </c>
      <c r="H7339" t="s">
        <v>47</v>
      </c>
      <c r="I7339" t="s">
        <v>129</v>
      </c>
      <c r="J7339" t="s">
        <v>130</v>
      </c>
      <c r="K7339" t="s">
        <v>131</v>
      </c>
      <c r="L7339" t="s">
        <v>21094</v>
      </c>
      <c r="M7339" t="s">
        <v>21095</v>
      </c>
      <c r="N7339">
        <v>1.02</v>
      </c>
      <c r="O7339">
        <v>14</v>
      </c>
      <c r="P7339">
        <v>146</v>
      </c>
      <c r="Q7339">
        <v>0</v>
      </c>
      <c r="R7339">
        <v>0</v>
      </c>
      <c r="S7339">
        <v>0</v>
      </c>
      <c r="T7339">
        <v>0</v>
      </c>
      <c r="U7339">
        <v>14.28</v>
      </c>
      <c r="V7339">
        <v>148.91999999999999</v>
      </c>
      <c r="W7339">
        <v>0</v>
      </c>
      <c r="X7339">
        <v>0</v>
      </c>
      <c r="Y7339">
        <v>0</v>
      </c>
      <c r="Z7339">
        <v>0</v>
      </c>
    </row>
    <row r="7340" spans="1:26" x14ac:dyDescent="0.25">
      <c r="A7340">
        <v>2196371</v>
      </c>
      <c r="B7340">
        <v>1</v>
      </c>
      <c r="C7340" t="s">
        <v>76</v>
      </c>
      <c r="D7340" t="s">
        <v>80</v>
      </c>
      <c r="E7340" t="s">
        <v>126</v>
      </c>
      <c r="F7340" t="s">
        <v>21096</v>
      </c>
      <c r="G7340" t="s">
        <v>140</v>
      </c>
      <c r="H7340" t="s">
        <v>46</v>
      </c>
      <c r="I7340" t="s">
        <v>129</v>
      </c>
      <c r="J7340" t="s">
        <v>130</v>
      </c>
      <c r="K7340" t="s">
        <v>131</v>
      </c>
      <c r="L7340" t="s">
        <v>21097</v>
      </c>
      <c r="M7340" t="s">
        <v>21098</v>
      </c>
      <c r="N7340">
        <v>3.2458333330000002</v>
      </c>
      <c r="O7340">
        <v>0</v>
      </c>
      <c r="P7340">
        <v>298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967.25833299999999</v>
      </c>
      <c r="W7340">
        <v>0</v>
      </c>
      <c r="X7340">
        <v>0</v>
      </c>
      <c r="Y7340">
        <v>0</v>
      </c>
      <c r="Z7340">
        <v>0</v>
      </c>
    </row>
    <row r="7341" spans="1:26" x14ac:dyDescent="0.25">
      <c r="A7341">
        <v>2196376</v>
      </c>
      <c r="B7341">
        <v>1</v>
      </c>
      <c r="C7341" t="s">
        <v>76</v>
      </c>
      <c r="D7341" t="s">
        <v>78</v>
      </c>
      <c r="E7341" t="s">
        <v>126</v>
      </c>
      <c r="F7341" t="s">
        <v>21099</v>
      </c>
      <c r="G7341" t="s">
        <v>128</v>
      </c>
      <c r="H7341" t="s">
        <v>46</v>
      </c>
      <c r="I7341" t="s">
        <v>129</v>
      </c>
      <c r="J7341" t="s">
        <v>130</v>
      </c>
      <c r="K7341" t="s">
        <v>131</v>
      </c>
      <c r="L7341" t="s">
        <v>21100</v>
      </c>
      <c r="M7341" t="s">
        <v>21101</v>
      </c>
      <c r="N7341">
        <v>0.58388888800000005</v>
      </c>
      <c r="O7341">
        <v>0</v>
      </c>
      <c r="P7341">
        <v>353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206.11277699999999</v>
      </c>
      <c r="W7341">
        <v>0</v>
      </c>
      <c r="X7341">
        <v>0</v>
      </c>
      <c r="Y7341">
        <v>0</v>
      </c>
      <c r="Z7341">
        <v>0</v>
      </c>
    </row>
    <row r="7342" spans="1:26" x14ac:dyDescent="0.25">
      <c r="A7342">
        <v>2196374</v>
      </c>
      <c r="B7342">
        <v>1</v>
      </c>
      <c r="C7342" t="s">
        <v>76</v>
      </c>
      <c r="D7342" t="s">
        <v>79</v>
      </c>
      <c r="E7342" t="s">
        <v>126</v>
      </c>
      <c r="F7342" t="s">
        <v>21102</v>
      </c>
      <c r="G7342" t="s">
        <v>140</v>
      </c>
      <c r="H7342" t="s">
        <v>46</v>
      </c>
      <c r="I7342" t="s">
        <v>129</v>
      </c>
      <c r="J7342" t="s">
        <v>130</v>
      </c>
      <c r="K7342" t="s">
        <v>131</v>
      </c>
      <c r="L7342" t="s">
        <v>21103</v>
      </c>
      <c r="M7342" t="s">
        <v>21104</v>
      </c>
      <c r="N7342">
        <v>5.7113888880000001</v>
      </c>
      <c r="O7342">
        <v>0</v>
      </c>
      <c r="P7342">
        <v>56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319.83777800000001</v>
      </c>
      <c r="W7342">
        <v>0</v>
      </c>
      <c r="X7342">
        <v>0</v>
      </c>
      <c r="Y7342">
        <v>0</v>
      </c>
      <c r="Z7342">
        <v>0</v>
      </c>
    </row>
    <row r="7343" spans="1:26" x14ac:dyDescent="0.25">
      <c r="A7343">
        <v>2196390</v>
      </c>
      <c r="B7343">
        <v>1</v>
      </c>
      <c r="C7343" t="s">
        <v>77</v>
      </c>
      <c r="D7343" t="s">
        <v>108</v>
      </c>
      <c r="E7343" t="s">
        <v>186</v>
      </c>
      <c r="F7343" t="s">
        <v>8602</v>
      </c>
      <c r="G7343" t="s">
        <v>136</v>
      </c>
      <c r="H7343" t="s">
        <v>47</v>
      </c>
      <c r="I7343" t="s">
        <v>129</v>
      </c>
      <c r="J7343" t="s">
        <v>130</v>
      </c>
      <c r="K7343" t="s">
        <v>131</v>
      </c>
      <c r="L7343" t="s">
        <v>21105</v>
      </c>
      <c r="M7343" t="s">
        <v>21106</v>
      </c>
      <c r="N7343">
        <v>1.904722222</v>
      </c>
      <c r="O7343">
        <v>134</v>
      </c>
      <c r="P7343">
        <v>1120</v>
      </c>
      <c r="Q7343">
        <v>0</v>
      </c>
      <c r="R7343">
        <v>0</v>
      </c>
      <c r="S7343">
        <v>7</v>
      </c>
      <c r="T7343">
        <v>273</v>
      </c>
      <c r="U7343">
        <v>255.232778</v>
      </c>
      <c r="V7343">
        <v>2133.2888889999999</v>
      </c>
      <c r="W7343">
        <v>0</v>
      </c>
      <c r="X7343">
        <v>0</v>
      </c>
      <c r="Y7343">
        <v>13.333055999999999</v>
      </c>
      <c r="Z7343">
        <v>519.98916699999995</v>
      </c>
    </row>
    <row r="7344" spans="1:26" x14ac:dyDescent="0.25">
      <c r="A7344">
        <v>2196380</v>
      </c>
      <c r="B7344">
        <v>1</v>
      </c>
      <c r="C7344" t="s">
        <v>76</v>
      </c>
      <c r="D7344" t="s">
        <v>93</v>
      </c>
      <c r="E7344" t="s">
        <v>143</v>
      </c>
      <c r="F7344" t="s">
        <v>2488</v>
      </c>
      <c r="G7344" t="s">
        <v>136</v>
      </c>
      <c r="H7344" t="s">
        <v>47</v>
      </c>
      <c r="I7344" t="s">
        <v>129</v>
      </c>
      <c r="J7344" t="s">
        <v>130</v>
      </c>
      <c r="K7344" t="s">
        <v>131</v>
      </c>
      <c r="L7344" t="s">
        <v>21107</v>
      </c>
      <c r="M7344" t="s">
        <v>21108</v>
      </c>
      <c r="N7344">
        <v>0.379722222</v>
      </c>
      <c r="O7344">
        <v>10</v>
      </c>
      <c r="P7344">
        <v>680</v>
      </c>
      <c r="Q7344">
        <v>0</v>
      </c>
      <c r="R7344">
        <v>0</v>
      </c>
      <c r="S7344">
        <v>0</v>
      </c>
      <c r="T7344">
        <v>0</v>
      </c>
      <c r="U7344">
        <v>3.7972220000000001</v>
      </c>
      <c r="V7344">
        <v>258.21111100000002</v>
      </c>
      <c r="W7344">
        <v>0</v>
      </c>
      <c r="X7344">
        <v>0</v>
      </c>
      <c r="Y7344">
        <v>0</v>
      </c>
      <c r="Z7344">
        <v>0</v>
      </c>
    </row>
    <row r="7345" spans="1:26" x14ac:dyDescent="0.25">
      <c r="A7345">
        <v>2196386</v>
      </c>
      <c r="B7345">
        <v>1</v>
      </c>
      <c r="C7345" t="s">
        <v>77</v>
      </c>
      <c r="D7345" t="s">
        <v>124</v>
      </c>
      <c r="E7345" t="s">
        <v>181</v>
      </c>
      <c r="F7345" t="s">
        <v>21109</v>
      </c>
      <c r="G7345" t="s">
        <v>183</v>
      </c>
      <c r="H7345" t="s">
        <v>46</v>
      </c>
      <c r="I7345" t="s">
        <v>129</v>
      </c>
      <c r="J7345" t="s">
        <v>130</v>
      </c>
      <c r="K7345" t="s">
        <v>131</v>
      </c>
      <c r="L7345" t="s">
        <v>21110</v>
      </c>
      <c r="M7345" t="s">
        <v>21111</v>
      </c>
      <c r="N7345">
        <v>2.3361111110000001</v>
      </c>
      <c r="O7345">
        <v>0</v>
      </c>
      <c r="P7345">
        <v>9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21.024999999999999</v>
      </c>
      <c r="W7345">
        <v>0</v>
      </c>
      <c r="X7345">
        <v>0</v>
      </c>
      <c r="Y7345">
        <v>0</v>
      </c>
      <c r="Z7345">
        <v>0</v>
      </c>
    </row>
    <row r="7346" spans="1:26" x14ac:dyDescent="0.25">
      <c r="A7346">
        <v>2196387</v>
      </c>
      <c r="B7346">
        <v>1</v>
      </c>
      <c r="C7346" t="s">
        <v>76</v>
      </c>
      <c r="D7346" t="s">
        <v>93</v>
      </c>
      <c r="E7346" t="s">
        <v>143</v>
      </c>
      <c r="F7346" t="s">
        <v>21112</v>
      </c>
      <c r="G7346" t="s">
        <v>136</v>
      </c>
      <c r="H7346" t="s">
        <v>47</v>
      </c>
      <c r="I7346" t="s">
        <v>129</v>
      </c>
      <c r="J7346" t="s">
        <v>130</v>
      </c>
      <c r="K7346" t="s">
        <v>131</v>
      </c>
      <c r="L7346" t="s">
        <v>21113</v>
      </c>
      <c r="M7346" t="s">
        <v>21114</v>
      </c>
      <c r="N7346">
        <v>2.108055555</v>
      </c>
      <c r="O7346">
        <v>8</v>
      </c>
      <c r="P7346">
        <v>1618</v>
      </c>
      <c r="Q7346">
        <v>0</v>
      </c>
      <c r="R7346">
        <v>0</v>
      </c>
      <c r="S7346">
        <v>0</v>
      </c>
      <c r="T7346">
        <v>0</v>
      </c>
      <c r="U7346">
        <v>16.864443999999999</v>
      </c>
      <c r="V7346">
        <v>3410.8338880000001</v>
      </c>
      <c r="W7346">
        <v>0</v>
      </c>
      <c r="X7346">
        <v>0</v>
      </c>
      <c r="Y7346">
        <v>0</v>
      </c>
      <c r="Z7346">
        <v>0</v>
      </c>
    </row>
    <row r="7347" spans="1:26" x14ac:dyDescent="0.25">
      <c r="A7347">
        <v>2196411</v>
      </c>
      <c r="B7347">
        <v>1</v>
      </c>
      <c r="C7347" t="s">
        <v>76</v>
      </c>
      <c r="D7347" t="s">
        <v>80</v>
      </c>
      <c r="E7347" t="s">
        <v>181</v>
      </c>
      <c r="F7347" t="s">
        <v>21115</v>
      </c>
      <c r="G7347" t="s">
        <v>183</v>
      </c>
      <c r="H7347" t="s">
        <v>46</v>
      </c>
      <c r="I7347" t="s">
        <v>129</v>
      </c>
      <c r="J7347" t="s">
        <v>130</v>
      </c>
      <c r="K7347" t="s">
        <v>131</v>
      </c>
      <c r="L7347" t="s">
        <v>21116</v>
      </c>
      <c r="M7347" t="s">
        <v>21117</v>
      </c>
      <c r="N7347">
        <v>5.340833333</v>
      </c>
      <c r="O7347">
        <v>0</v>
      </c>
      <c r="P7347">
        <v>7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37.385832999999998</v>
      </c>
      <c r="W7347">
        <v>0</v>
      </c>
      <c r="X7347">
        <v>0</v>
      </c>
      <c r="Y7347">
        <v>0</v>
      </c>
      <c r="Z7347">
        <v>0</v>
      </c>
    </row>
    <row r="7348" spans="1:26" x14ac:dyDescent="0.25">
      <c r="A7348">
        <v>2196463</v>
      </c>
      <c r="B7348">
        <v>1</v>
      </c>
      <c r="C7348" t="s">
        <v>76</v>
      </c>
      <c r="D7348" t="s">
        <v>102</v>
      </c>
      <c r="E7348" t="s">
        <v>126</v>
      </c>
      <c r="F7348" t="s">
        <v>21118</v>
      </c>
      <c r="G7348" t="s">
        <v>128</v>
      </c>
      <c r="H7348" t="s">
        <v>46</v>
      </c>
      <c r="I7348" t="s">
        <v>129</v>
      </c>
      <c r="J7348" t="s">
        <v>130</v>
      </c>
      <c r="K7348" t="s">
        <v>131</v>
      </c>
      <c r="L7348" t="s">
        <v>21119</v>
      </c>
      <c r="M7348" t="s">
        <v>21120</v>
      </c>
      <c r="N7348">
        <v>7.9513888880000003</v>
      </c>
      <c r="O7348">
        <v>0</v>
      </c>
      <c r="P7348">
        <v>7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55.659722000000002</v>
      </c>
      <c r="W7348">
        <v>0</v>
      </c>
      <c r="X7348">
        <v>0</v>
      </c>
      <c r="Y7348">
        <v>0</v>
      </c>
      <c r="Z7348">
        <v>0</v>
      </c>
    </row>
    <row r="7349" spans="1:26" x14ac:dyDescent="0.25">
      <c r="A7349">
        <v>2196404</v>
      </c>
      <c r="B7349">
        <v>1</v>
      </c>
      <c r="C7349" t="s">
        <v>76</v>
      </c>
      <c r="D7349" t="s">
        <v>86</v>
      </c>
      <c r="E7349" t="s">
        <v>126</v>
      </c>
      <c r="F7349" t="s">
        <v>18227</v>
      </c>
      <c r="G7349" t="s">
        <v>269</v>
      </c>
      <c r="H7349" t="s">
        <v>46</v>
      </c>
      <c r="I7349" t="s">
        <v>129</v>
      </c>
      <c r="J7349" t="s">
        <v>130</v>
      </c>
      <c r="K7349" t="s">
        <v>131</v>
      </c>
      <c r="L7349" t="s">
        <v>21121</v>
      </c>
      <c r="M7349" t="s">
        <v>21122</v>
      </c>
      <c r="N7349">
        <v>1.8352777769999999</v>
      </c>
      <c r="O7349">
        <v>0</v>
      </c>
      <c r="P7349">
        <v>143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262.44472200000001</v>
      </c>
      <c r="W7349">
        <v>0</v>
      </c>
      <c r="X7349">
        <v>0</v>
      </c>
      <c r="Y7349">
        <v>0</v>
      </c>
      <c r="Z7349">
        <v>0</v>
      </c>
    </row>
    <row r="7350" spans="1:26" x14ac:dyDescent="0.25">
      <c r="A7350">
        <v>2196410</v>
      </c>
      <c r="B7350">
        <v>1</v>
      </c>
      <c r="C7350" t="s">
        <v>76</v>
      </c>
      <c r="D7350" t="s">
        <v>78</v>
      </c>
      <c r="E7350" t="s">
        <v>126</v>
      </c>
      <c r="F7350" t="s">
        <v>21123</v>
      </c>
      <c r="G7350" t="s">
        <v>128</v>
      </c>
      <c r="H7350" t="s">
        <v>46</v>
      </c>
      <c r="I7350" t="s">
        <v>129</v>
      </c>
      <c r="J7350" t="s">
        <v>130</v>
      </c>
      <c r="K7350" t="s">
        <v>131</v>
      </c>
      <c r="L7350" t="s">
        <v>21124</v>
      </c>
      <c r="M7350" t="s">
        <v>21125</v>
      </c>
      <c r="N7350">
        <v>1.4694444440000001</v>
      </c>
      <c r="O7350">
        <v>0</v>
      </c>
      <c r="P7350">
        <v>144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211.6</v>
      </c>
      <c r="W7350">
        <v>0</v>
      </c>
      <c r="X7350">
        <v>0</v>
      </c>
      <c r="Y7350">
        <v>0</v>
      </c>
      <c r="Z7350">
        <v>0</v>
      </c>
    </row>
    <row r="7351" spans="1:26" x14ac:dyDescent="0.25">
      <c r="A7351">
        <v>2196406</v>
      </c>
      <c r="B7351">
        <v>1</v>
      </c>
      <c r="C7351" t="s">
        <v>76</v>
      </c>
      <c r="D7351" t="s">
        <v>99</v>
      </c>
      <c r="E7351" t="s">
        <v>186</v>
      </c>
      <c r="F7351" t="s">
        <v>21126</v>
      </c>
      <c r="G7351" t="s">
        <v>136</v>
      </c>
      <c r="H7351" t="s">
        <v>47</v>
      </c>
      <c r="I7351" t="s">
        <v>129</v>
      </c>
      <c r="J7351" t="s">
        <v>130</v>
      </c>
      <c r="K7351" t="s">
        <v>131</v>
      </c>
      <c r="L7351" t="s">
        <v>21127</v>
      </c>
      <c r="M7351" t="s">
        <v>21128</v>
      </c>
      <c r="N7351">
        <v>0.46444444400000001</v>
      </c>
      <c r="O7351">
        <v>44</v>
      </c>
      <c r="P7351">
        <v>2016</v>
      </c>
      <c r="Q7351">
        <v>0</v>
      </c>
      <c r="R7351">
        <v>0</v>
      </c>
      <c r="S7351">
        <v>0</v>
      </c>
      <c r="T7351">
        <v>0</v>
      </c>
      <c r="U7351">
        <v>20.435555999999998</v>
      </c>
      <c r="V7351">
        <v>936.31999900000005</v>
      </c>
      <c r="W7351">
        <v>0</v>
      </c>
      <c r="X7351">
        <v>0</v>
      </c>
      <c r="Y7351">
        <v>0</v>
      </c>
      <c r="Z7351">
        <v>0</v>
      </c>
    </row>
    <row r="7352" spans="1:26" x14ac:dyDescent="0.25">
      <c r="A7352">
        <v>2196407</v>
      </c>
      <c r="B7352">
        <v>1</v>
      </c>
      <c r="C7352" t="s">
        <v>77</v>
      </c>
      <c r="D7352" t="s">
        <v>114</v>
      </c>
      <c r="E7352" t="s">
        <v>126</v>
      </c>
      <c r="F7352" t="s">
        <v>21129</v>
      </c>
      <c r="G7352" t="s">
        <v>259</v>
      </c>
      <c r="H7352" t="s">
        <v>46</v>
      </c>
      <c r="I7352" t="s">
        <v>129</v>
      </c>
      <c r="J7352" t="s">
        <v>130</v>
      </c>
      <c r="K7352" t="s">
        <v>131</v>
      </c>
      <c r="L7352" t="s">
        <v>21130</v>
      </c>
      <c r="M7352" t="s">
        <v>21131</v>
      </c>
      <c r="N7352">
        <v>0.52277777700000005</v>
      </c>
      <c r="O7352">
        <v>0</v>
      </c>
      <c r="P7352">
        <v>169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88.349444000000005</v>
      </c>
      <c r="W7352">
        <v>0</v>
      </c>
      <c r="X7352">
        <v>0</v>
      </c>
      <c r="Y7352">
        <v>0</v>
      </c>
      <c r="Z7352">
        <v>0</v>
      </c>
    </row>
    <row r="7353" spans="1:26" x14ac:dyDescent="0.25">
      <c r="A7353">
        <v>2196413</v>
      </c>
      <c r="B7353">
        <v>1</v>
      </c>
      <c r="C7353" t="s">
        <v>76</v>
      </c>
      <c r="D7353" t="s">
        <v>86</v>
      </c>
      <c r="E7353" t="s">
        <v>181</v>
      </c>
      <c r="F7353" t="s">
        <v>21132</v>
      </c>
      <c r="G7353" t="s">
        <v>183</v>
      </c>
      <c r="H7353" t="s">
        <v>46</v>
      </c>
      <c r="I7353" t="s">
        <v>129</v>
      </c>
      <c r="J7353" t="s">
        <v>130</v>
      </c>
      <c r="K7353" t="s">
        <v>131</v>
      </c>
      <c r="L7353" t="s">
        <v>21133</v>
      </c>
      <c r="M7353" t="s">
        <v>21134</v>
      </c>
      <c r="N7353">
        <v>5.8049999999999997</v>
      </c>
      <c r="O7353">
        <v>0</v>
      </c>
      <c r="P7353">
        <v>33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191.565</v>
      </c>
      <c r="W7353">
        <v>0</v>
      </c>
      <c r="X7353">
        <v>0</v>
      </c>
      <c r="Y7353">
        <v>0</v>
      </c>
      <c r="Z7353">
        <v>0</v>
      </c>
    </row>
    <row r="7354" spans="1:26" x14ac:dyDescent="0.25">
      <c r="A7354">
        <v>2196417</v>
      </c>
      <c r="B7354">
        <v>1</v>
      </c>
      <c r="C7354" t="s">
        <v>77</v>
      </c>
      <c r="D7354" t="s">
        <v>119</v>
      </c>
      <c r="E7354" t="s">
        <v>126</v>
      </c>
      <c r="F7354" t="s">
        <v>21135</v>
      </c>
      <c r="G7354" t="s">
        <v>140</v>
      </c>
      <c r="H7354" t="s">
        <v>46</v>
      </c>
      <c r="I7354" t="s">
        <v>129</v>
      </c>
      <c r="J7354" t="s">
        <v>130</v>
      </c>
      <c r="K7354" t="s">
        <v>131</v>
      </c>
      <c r="L7354" t="s">
        <v>21136</v>
      </c>
      <c r="M7354" t="s">
        <v>21137</v>
      </c>
      <c r="N7354">
        <v>1.2327777769999999</v>
      </c>
      <c r="O7354">
        <v>0</v>
      </c>
      <c r="P7354">
        <v>10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12.327778</v>
      </c>
      <c r="W7354">
        <v>0</v>
      </c>
      <c r="X7354">
        <v>0</v>
      </c>
      <c r="Y7354">
        <v>0</v>
      </c>
      <c r="Z7354">
        <v>0</v>
      </c>
    </row>
    <row r="7355" spans="1:26" x14ac:dyDescent="0.25">
      <c r="A7355">
        <v>2196419</v>
      </c>
      <c r="B7355">
        <v>1</v>
      </c>
      <c r="C7355" t="s">
        <v>76</v>
      </c>
      <c r="D7355" t="s">
        <v>100</v>
      </c>
      <c r="E7355" t="s">
        <v>134</v>
      </c>
      <c r="F7355" t="s">
        <v>21003</v>
      </c>
      <c r="G7355" t="s">
        <v>136</v>
      </c>
      <c r="H7355" t="s">
        <v>47</v>
      </c>
      <c r="I7355" t="s">
        <v>129</v>
      </c>
      <c r="J7355" t="s">
        <v>130</v>
      </c>
      <c r="K7355" t="s">
        <v>131</v>
      </c>
      <c r="L7355" t="s">
        <v>21138</v>
      </c>
      <c r="M7355" t="s">
        <v>21139</v>
      </c>
      <c r="N7355">
        <v>0.96805555499999996</v>
      </c>
      <c r="O7355">
        <v>6</v>
      </c>
      <c r="P7355">
        <v>102</v>
      </c>
      <c r="Q7355">
        <v>0</v>
      </c>
      <c r="R7355">
        <v>0</v>
      </c>
      <c r="S7355">
        <v>0</v>
      </c>
      <c r="T7355">
        <v>0</v>
      </c>
      <c r="U7355">
        <v>5.8083330000000002</v>
      </c>
      <c r="V7355">
        <v>98.741667000000007</v>
      </c>
      <c r="W7355">
        <v>0</v>
      </c>
      <c r="X7355">
        <v>0</v>
      </c>
      <c r="Y7355">
        <v>0</v>
      </c>
      <c r="Z7355">
        <v>0</v>
      </c>
    </row>
    <row r="7356" spans="1:26" x14ac:dyDescent="0.25">
      <c r="A7356">
        <v>2196420</v>
      </c>
      <c r="B7356">
        <v>1</v>
      </c>
      <c r="C7356" t="s">
        <v>76</v>
      </c>
      <c r="D7356" t="s">
        <v>79</v>
      </c>
      <c r="E7356" t="s">
        <v>181</v>
      </c>
      <c r="F7356" t="s">
        <v>21140</v>
      </c>
      <c r="G7356" t="s">
        <v>194</v>
      </c>
      <c r="H7356" t="s">
        <v>46</v>
      </c>
      <c r="I7356" t="s">
        <v>129</v>
      </c>
      <c r="J7356" t="s">
        <v>130</v>
      </c>
      <c r="K7356" t="s">
        <v>131</v>
      </c>
      <c r="L7356" t="s">
        <v>21141</v>
      </c>
      <c r="M7356" t="s">
        <v>21142</v>
      </c>
      <c r="N7356">
        <v>6.3705555550000001</v>
      </c>
      <c r="O7356">
        <v>0</v>
      </c>
      <c r="P7356">
        <v>3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19.111667000000001</v>
      </c>
      <c r="W7356">
        <v>0</v>
      </c>
      <c r="X7356">
        <v>0</v>
      </c>
      <c r="Y7356">
        <v>0</v>
      </c>
      <c r="Z7356">
        <v>0</v>
      </c>
    </row>
    <row r="7357" spans="1:26" x14ac:dyDescent="0.25">
      <c r="A7357">
        <v>2196421</v>
      </c>
      <c r="B7357">
        <v>1</v>
      </c>
      <c r="C7357" t="s">
        <v>76</v>
      </c>
      <c r="D7357" t="s">
        <v>85</v>
      </c>
      <c r="E7357" t="s">
        <v>126</v>
      </c>
      <c r="F7357" t="s">
        <v>21143</v>
      </c>
      <c r="G7357" t="s">
        <v>128</v>
      </c>
      <c r="H7357" t="s">
        <v>46</v>
      </c>
      <c r="I7357" t="s">
        <v>129</v>
      </c>
      <c r="J7357" t="s">
        <v>130</v>
      </c>
      <c r="K7357" t="s">
        <v>131</v>
      </c>
      <c r="L7357" t="s">
        <v>21144</v>
      </c>
      <c r="M7357" t="s">
        <v>21145</v>
      </c>
      <c r="N7357">
        <v>0.84</v>
      </c>
      <c r="O7357">
        <v>0</v>
      </c>
      <c r="P7357">
        <v>97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81.48</v>
      </c>
      <c r="W7357">
        <v>0</v>
      </c>
      <c r="X7357">
        <v>0</v>
      </c>
      <c r="Y7357">
        <v>0</v>
      </c>
      <c r="Z7357">
        <v>0</v>
      </c>
    </row>
    <row r="7358" spans="1:26" x14ac:dyDescent="0.25">
      <c r="A7358">
        <v>2196428</v>
      </c>
      <c r="B7358">
        <v>1</v>
      </c>
      <c r="C7358" t="s">
        <v>76</v>
      </c>
      <c r="D7358" t="s">
        <v>99</v>
      </c>
      <c r="E7358" t="s">
        <v>186</v>
      </c>
      <c r="F7358" t="s">
        <v>21146</v>
      </c>
      <c r="G7358" t="s">
        <v>136</v>
      </c>
      <c r="H7358" t="s">
        <v>47</v>
      </c>
      <c r="I7358" t="s">
        <v>129</v>
      </c>
      <c r="J7358" t="s">
        <v>130</v>
      </c>
      <c r="K7358" t="s">
        <v>131</v>
      </c>
      <c r="L7358" t="s">
        <v>21147</v>
      </c>
      <c r="M7358" t="s">
        <v>21148</v>
      </c>
      <c r="N7358">
        <v>0.58444444399999995</v>
      </c>
      <c r="O7358">
        <v>9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5.26</v>
      </c>
      <c r="V7358">
        <v>0</v>
      </c>
      <c r="W7358">
        <v>0</v>
      </c>
      <c r="X7358">
        <v>0</v>
      </c>
      <c r="Y7358">
        <v>0</v>
      </c>
      <c r="Z7358">
        <v>0</v>
      </c>
    </row>
    <row r="7359" spans="1:26" x14ac:dyDescent="0.25">
      <c r="A7359">
        <v>2196432</v>
      </c>
      <c r="B7359">
        <v>1</v>
      </c>
      <c r="C7359" t="s">
        <v>76</v>
      </c>
      <c r="D7359" t="s">
        <v>81</v>
      </c>
      <c r="E7359" t="s">
        <v>126</v>
      </c>
      <c r="F7359" t="s">
        <v>21149</v>
      </c>
      <c r="G7359" t="s">
        <v>128</v>
      </c>
      <c r="H7359" t="s">
        <v>46</v>
      </c>
      <c r="I7359" t="s">
        <v>129</v>
      </c>
      <c r="J7359" t="s">
        <v>130</v>
      </c>
      <c r="K7359" t="s">
        <v>131</v>
      </c>
      <c r="L7359" t="s">
        <v>21150</v>
      </c>
      <c r="M7359" t="s">
        <v>21151</v>
      </c>
      <c r="N7359">
        <v>1.689444444</v>
      </c>
      <c r="O7359">
        <v>0</v>
      </c>
      <c r="P7359">
        <v>81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136.845</v>
      </c>
      <c r="W7359">
        <v>0</v>
      </c>
      <c r="X7359">
        <v>0</v>
      </c>
      <c r="Y7359">
        <v>0</v>
      </c>
      <c r="Z7359">
        <v>0</v>
      </c>
    </row>
    <row r="7360" spans="1:26" x14ac:dyDescent="0.25">
      <c r="A7360">
        <v>2196431</v>
      </c>
      <c r="B7360">
        <v>1</v>
      </c>
      <c r="C7360" t="s">
        <v>76</v>
      </c>
      <c r="D7360" t="s">
        <v>94</v>
      </c>
      <c r="E7360" t="s">
        <v>181</v>
      </c>
      <c r="F7360" t="s">
        <v>21152</v>
      </c>
      <c r="G7360" t="s">
        <v>194</v>
      </c>
      <c r="H7360" t="s">
        <v>46</v>
      </c>
      <c r="I7360" t="s">
        <v>129</v>
      </c>
      <c r="J7360" t="s">
        <v>130</v>
      </c>
      <c r="K7360" t="s">
        <v>131</v>
      </c>
      <c r="L7360" t="s">
        <v>21153</v>
      </c>
      <c r="M7360" t="s">
        <v>21154</v>
      </c>
      <c r="N7360">
        <v>1.582222222</v>
      </c>
      <c r="O7360">
        <v>0</v>
      </c>
      <c r="P7360">
        <v>0</v>
      </c>
      <c r="Q7360">
        <v>0</v>
      </c>
      <c r="R7360">
        <v>1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1.582222</v>
      </c>
      <c r="Y7360">
        <v>0</v>
      </c>
      <c r="Z7360">
        <v>0</v>
      </c>
    </row>
    <row r="7361" spans="1:26" x14ac:dyDescent="0.25">
      <c r="A7361">
        <v>2196433</v>
      </c>
      <c r="B7361">
        <v>1</v>
      </c>
      <c r="C7361" t="s">
        <v>77</v>
      </c>
      <c r="D7361" t="s">
        <v>116</v>
      </c>
      <c r="E7361" t="s">
        <v>181</v>
      </c>
      <c r="F7361" t="s">
        <v>21155</v>
      </c>
      <c r="G7361" t="s">
        <v>287</v>
      </c>
      <c r="H7361" t="s">
        <v>46</v>
      </c>
      <c r="I7361" t="s">
        <v>129</v>
      </c>
      <c r="J7361" t="s">
        <v>130</v>
      </c>
      <c r="K7361" t="s">
        <v>131</v>
      </c>
      <c r="L7361" t="s">
        <v>21156</v>
      </c>
      <c r="M7361" t="s">
        <v>21157</v>
      </c>
      <c r="N7361">
        <v>1.2547222220000001</v>
      </c>
      <c r="O7361">
        <v>0</v>
      </c>
      <c r="P7361">
        <v>7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8.7830560000000002</v>
      </c>
      <c r="W7361">
        <v>0</v>
      </c>
      <c r="X7361">
        <v>0</v>
      </c>
      <c r="Y7361">
        <v>0</v>
      </c>
      <c r="Z7361">
        <v>0</v>
      </c>
    </row>
    <row r="7362" spans="1:26" x14ac:dyDescent="0.25">
      <c r="A7362">
        <v>2196437</v>
      </c>
      <c r="B7362">
        <v>1</v>
      </c>
      <c r="C7362" t="s">
        <v>76</v>
      </c>
      <c r="D7362" t="s">
        <v>104</v>
      </c>
      <c r="E7362" t="s">
        <v>126</v>
      </c>
      <c r="F7362" t="s">
        <v>21158</v>
      </c>
      <c r="G7362" t="s">
        <v>128</v>
      </c>
      <c r="H7362" t="s">
        <v>46</v>
      </c>
      <c r="I7362" t="s">
        <v>129</v>
      </c>
      <c r="J7362" t="s">
        <v>130</v>
      </c>
      <c r="K7362" t="s">
        <v>131</v>
      </c>
      <c r="L7362" t="s">
        <v>21159</v>
      </c>
      <c r="M7362" t="s">
        <v>21160</v>
      </c>
      <c r="N7362">
        <v>1.418055555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27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38.287500000000001</v>
      </c>
    </row>
    <row r="7363" spans="1:26" x14ac:dyDescent="0.25">
      <c r="A7363">
        <v>2196441</v>
      </c>
      <c r="B7363">
        <v>1</v>
      </c>
      <c r="C7363" t="s">
        <v>77</v>
      </c>
      <c r="D7363" t="s">
        <v>124</v>
      </c>
      <c r="E7363" t="s">
        <v>181</v>
      </c>
      <c r="F7363" t="s">
        <v>21161</v>
      </c>
      <c r="G7363" t="s">
        <v>287</v>
      </c>
      <c r="H7363" t="s">
        <v>46</v>
      </c>
      <c r="I7363" t="s">
        <v>129</v>
      </c>
      <c r="J7363" t="s">
        <v>130</v>
      </c>
      <c r="K7363" t="s">
        <v>131</v>
      </c>
      <c r="L7363" t="s">
        <v>21162</v>
      </c>
      <c r="M7363" t="s">
        <v>21163</v>
      </c>
      <c r="N7363">
        <v>1.7441666659999999</v>
      </c>
      <c r="O7363">
        <v>0</v>
      </c>
      <c r="P7363">
        <v>35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61.045833000000002</v>
      </c>
      <c r="W7363">
        <v>0</v>
      </c>
      <c r="X7363">
        <v>0</v>
      </c>
      <c r="Y7363">
        <v>0</v>
      </c>
      <c r="Z7363">
        <v>0</v>
      </c>
    </row>
    <row r="7364" spans="1:26" x14ac:dyDescent="0.25">
      <c r="A7364">
        <v>2196440</v>
      </c>
      <c r="B7364">
        <v>1</v>
      </c>
      <c r="C7364" t="s">
        <v>76</v>
      </c>
      <c r="D7364" t="s">
        <v>79</v>
      </c>
      <c r="E7364" t="s">
        <v>181</v>
      </c>
      <c r="F7364" t="s">
        <v>18233</v>
      </c>
      <c r="G7364" t="s">
        <v>194</v>
      </c>
      <c r="H7364" t="s">
        <v>46</v>
      </c>
      <c r="I7364" t="s">
        <v>129</v>
      </c>
      <c r="J7364" t="s">
        <v>130</v>
      </c>
      <c r="K7364" t="s">
        <v>131</v>
      </c>
      <c r="L7364" t="s">
        <v>21164</v>
      </c>
      <c r="M7364" t="s">
        <v>21165</v>
      </c>
      <c r="N7364">
        <v>3.375555555</v>
      </c>
      <c r="O7364">
        <v>1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3.375556</v>
      </c>
      <c r="V7364">
        <v>0</v>
      </c>
      <c r="W7364">
        <v>0</v>
      </c>
      <c r="X7364">
        <v>0</v>
      </c>
      <c r="Y7364">
        <v>0</v>
      </c>
      <c r="Z7364">
        <v>0</v>
      </c>
    </row>
    <row r="7365" spans="1:26" x14ac:dyDescent="0.25">
      <c r="A7365">
        <v>2196442</v>
      </c>
      <c r="B7365">
        <v>1</v>
      </c>
      <c r="C7365" t="s">
        <v>76</v>
      </c>
      <c r="D7365" t="s">
        <v>106</v>
      </c>
      <c r="E7365" t="s">
        <v>143</v>
      </c>
      <c r="F7365" t="s">
        <v>21166</v>
      </c>
      <c r="G7365" t="s">
        <v>136</v>
      </c>
      <c r="H7365" t="s">
        <v>47</v>
      </c>
      <c r="I7365" t="s">
        <v>283</v>
      </c>
      <c r="J7365" t="s">
        <v>130</v>
      </c>
      <c r="K7365" t="s">
        <v>131</v>
      </c>
      <c r="L7365" t="s">
        <v>21167</v>
      </c>
      <c r="M7365" t="s">
        <v>21168</v>
      </c>
      <c r="N7365">
        <v>3.3333333E-2</v>
      </c>
      <c r="O7365">
        <v>3</v>
      </c>
      <c r="P7365">
        <v>1971</v>
      </c>
      <c r="Q7365">
        <v>0</v>
      </c>
      <c r="R7365">
        <v>0</v>
      </c>
      <c r="S7365">
        <v>0</v>
      </c>
      <c r="T7365">
        <v>0</v>
      </c>
      <c r="U7365">
        <v>0.1</v>
      </c>
      <c r="V7365">
        <v>65.699999000000005</v>
      </c>
      <c r="W7365">
        <v>0</v>
      </c>
      <c r="X7365">
        <v>0</v>
      </c>
      <c r="Y7365">
        <v>0</v>
      </c>
      <c r="Z7365">
        <v>0</v>
      </c>
    </row>
    <row r="7366" spans="1:26" x14ac:dyDescent="0.25">
      <c r="A7366">
        <v>2196444</v>
      </c>
      <c r="B7366">
        <v>1</v>
      </c>
      <c r="C7366" t="s">
        <v>77</v>
      </c>
      <c r="D7366" t="s">
        <v>118</v>
      </c>
      <c r="E7366" t="s">
        <v>143</v>
      </c>
      <c r="F7366" t="s">
        <v>21169</v>
      </c>
      <c r="G7366" t="s">
        <v>145</v>
      </c>
      <c r="H7366" t="s">
        <v>47</v>
      </c>
      <c r="I7366" t="s">
        <v>129</v>
      </c>
      <c r="J7366" t="s">
        <v>130</v>
      </c>
      <c r="K7366" t="s">
        <v>131</v>
      </c>
      <c r="L7366" t="s">
        <v>21170</v>
      </c>
      <c r="M7366" t="s">
        <v>21171</v>
      </c>
      <c r="N7366">
        <v>1.4869444439999999</v>
      </c>
      <c r="O7366">
        <v>1</v>
      </c>
      <c r="P7366">
        <v>195</v>
      </c>
      <c r="Q7366">
        <v>0</v>
      </c>
      <c r="R7366">
        <v>0</v>
      </c>
      <c r="S7366">
        <v>0</v>
      </c>
      <c r="T7366">
        <v>0</v>
      </c>
      <c r="U7366">
        <v>1.486944</v>
      </c>
      <c r="V7366">
        <v>289.95416699999998</v>
      </c>
      <c r="W7366">
        <v>0</v>
      </c>
      <c r="X7366">
        <v>0</v>
      </c>
      <c r="Y7366">
        <v>0</v>
      </c>
      <c r="Z7366">
        <v>0</v>
      </c>
    </row>
    <row r="7367" spans="1:26" x14ac:dyDescent="0.25">
      <c r="A7367">
        <v>2196438</v>
      </c>
      <c r="B7367">
        <v>1</v>
      </c>
      <c r="C7367" t="s">
        <v>76</v>
      </c>
      <c r="D7367" t="s">
        <v>93</v>
      </c>
      <c r="E7367" t="s">
        <v>143</v>
      </c>
      <c r="F7367" t="s">
        <v>21172</v>
      </c>
      <c r="G7367" t="s">
        <v>136</v>
      </c>
      <c r="H7367" t="s">
        <v>47</v>
      </c>
      <c r="I7367" t="s">
        <v>129</v>
      </c>
      <c r="J7367" t="s">
        <v>130</v>
      </c>
      <c r="K7367" t="s">
        <v>131</v>
      </c>
      <c r="L7367" t="s">
        <v>21173</v>
      </c>
      <c r="M7367" t="s">
        <v>21174</v>
      </c>
      <c r="N7367">
        <v>1.303055555</v>
      </c>
      <c r="O7367">
        <v>18</v>
      </c>
      <c r="P7367">
        <v>2298</v>
      </c>
      <c r="Q7367">
        <v>0</v>
      </c>
      <c r="R7367">
        <v>0</v>
      </c>
      <c r="S7367">
        <v>0</v>
      </c>
      <c r="T7367">
        <v>0</v>
      </c>
      <c r="U7367">
        <v>23.454999999999998</v>
      </c>
      <c r="V7367">
        <v>2994.4216649999998</v>
      </c>
      <c r="W7367">
        <v>0</v>
      </c>
      <c r="X7367">
        <v>0</v>
      </c>
      <c r="Y7367">
        <v>0</v>
      </c>
      <c r="Z7367">
        <v>0</v>
      </c>
    </row>
    <row r="7368" spans="1:26" x14ac:dyDescent="0.25">
      <c r="A7368">
        <v>2196448</v>
      </c>
      <c r="B7368">
        <v>1</v>
      </c>
      <c r="C7368" t="s">
        <v>76</v>
      </c>
      <c r="D7368" t="s">
        <v>106</v>
      </c>
      <c r="E7368" t="s">
        <v>126</v>
      </c>
      <c r="F7368" t="s">
        <v>21175</v>
      </c>
      <c r="G7368" t="s">
        <v>128</v>
      </c>
      <c r="H7368" t="s">
        <v>46</v>
      </c>
      <c r="I7368" t="s">
        <v>129</v>
      </c>
      <c r="J7368" t="s">
        <v>130</v>
      </c>
      <c r="K7368" t="s">
        <v>131</v>
      </c>
      <c r="L7368" t="s">
        <v>21176</v>
      </c>
      <c r="M7368" t="s">
        <v>21177</v>
      </c>
      <c r="N7368">
        <v>2.3827777769999998</v>
      </c>
      <c r="O7368">
        <v>0</v>
      </c>
      <c r="P7368">
        <v>100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238.27777800000001</v>
      </c>
      <c r="W7368">
        <v>0</v>
      </c>
      <c r="X7368">
        <v>0</v>
      </c>
      <c r="Y7368">
        <v>0</v>
      </c>
      <c r="Z7368">
        <v>0</v>
      </c>
    </row>
    <row r="7369" spans="1:26" x14ac:dyDescent="0.25">
      <c r="A7369">
        <v>2196450</v>
      </c>
      <c r="B7369">
        <v>1</v>
      </c>
      <c r="C7369" t="s">
        <v>76</v>
      </c>
      <c r="D7369" t="s">
        <v>79</v>
      </c>
      <c r="E7369" t="s">
        <v>126</v>
      </c>
      <c r="F7369" t="s">
        <v>9845</v>
      </c>
      <c r="G7369" t="s">
        <v>140</v>
      </c>
      <c r="H7369" t="s">
        <v>46</v>
      </c>
      <c r="I7369" t="s">
        <v>129</v>
      </c>
      <c r="J7369" t="s">
        <v>130</v>
      </c>
      <c r="K7369" t="s">
        <v>131</v>
      </c>
      <c r="L7369" t="s">
        <v>21178</v>
      </c>
      <c r="M7369" t="s">
        <v>21179</v>
      </c>
      <c r="N7369">
        <v>0.81416666599999998</v>
      </c>
      <c r="O7369">
        <v>0</v>
      </c>
      <c r="P7369">
        <v>1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0.81416699999999997</v>
      </c>
      <c r="W7369">
        <v>0</v>
      </c>
      <c r="X7369">
        <v>0</v>
      </c>
      <c r="Y7369">
        <v>0</v>
      </c>
      <c r="Z7369">
        <v>0</v>
      </c>
    </row>
    <row r="7370" spans="1:26" x14ac:dyDescent="0.25">
      <c r="A7370">
        <v>2196452</v>
      </c>
      <c r="B7370">
        <v>1</v>
      </c>
      <c r="C7370" t="s">
        <v>76</v>
      </c>
      <c r="D7370" t="s">
        <v>97</v>
      </c>
      <c r="E7370" t="s">
        <v>126</v>
      </c>
      <c r="F7370" t="s">
        <v>21180</v>
      </c>
      <c r="G7370" t="s">
        <v>128</v>
      </c>
      <c r="H7370" t="s">
        <v>46</v>
      </c>
      <c r="I7370" t="s">
        <v>129</v>
      </c>
      <c r="J7370" t="s">
        <v>130</v>
      </c>
      <c r="K7370" t="s">
        <v>131</v>
      </c>
      <c r="L7370" t="s">
        <v>21181</v>
      </c>
      <c r="M7370" t="s">
        <v>21182</v>
      </c>
      <c r="N7370">
        <v>1.156111111</v>
      </c>
      <c r="O7370">
        <v>0</v>
      </c>
      <c r="P7370">
        <v>82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94.801111000000006</v>
      </c>
      <c r="W7370">
        <v>0</v>
      </c>
      <c r="X7370">
        <v>0</v>
      </c>
      <c r="Y7370">
        <v>0</v>
      </c>
      <c r="Z7370">
        <v>0</v>
      </c>
    </row>
    <row r="7371" spans="1:26" x14ac:dyDescent="0.25">
      <c r="A7371">
        <v>2196454</v>
      </c>
      <c r="B7371">
        <v>1</v>
      </c>
      <c r="C7371" t="s">
        <v>77</v>
      </c>
      <c r="D7371" t="s">
        <v>116</v>
      </c>
      <c r="E7371" t="s">
        <v>126</v>
      </c>
      <c r="F7371" t="s">
        <v>21183</v>
      </c>
      <c r="G7371" t="s">
        <v>152</v>
      </c>
      <c r="H7371" t="s">
        <v>46</v>
      </c>
      <c r="I7371" t="s">
        <v>129</v>
      </c>
      <c r="J7371" t="s">
        <v>130</v>
      </c>
      <c r="K7371" t="s">
        <v>131</v>
      </c>
      <c r="L7371" t="s">
        <v>21184</v>
      </c>
      <c r="M7371" t="s">
        <v>21185</v>
      </c>
      <c r="N7371">
        <v>2.1380555550000002</v>
      </c>
      <c r="O7371">
        <v>0</v>
      </c>
      <c r="P7371">
        <v>66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141.11166700000001</v>
      </c>
      <c r="W7371">
        <v>0</v>
      </c>
      <c r="X7371">
        <v>0</v>
      </c>
      <c r="Y7371">
        <v>0</v>
      </c>
      <c r="Z7371">
        <v>0</v>
      </c>
    </row>
    <row r="7372" spans="1:26" x14ac:dyDescent="0.25">
      <c r="A7372">
        <v>2196455</v>
      </c>
      <c r="B7372">
        <v>1</v>
      </c>
      <c r="C7372" t="s">
        <v>76</v>
      </c>
      <c r="D7372" t="s">
        <v>86</v>
      </c>
      <c r="E7372" t="s">
        <v>181</v>
      </c>
      <c r="F7372" t="s">
        <v>21186</v>
      </c>
      <c r="G7372" t="s">
        <v>183</v>
      </c>
      <c r="H7372" t="s">
        <v>46</v>
      </c>
      <c r="I7372" t="s">
        <v>129</v>
      </c>
      <c r="J7372" t="s">
        <v>130</v>
      </c>
      <c r="K7372" t="s">
        <v>131</v>
      </c>
      <c r="L7372" t="s">
        <v>21187</v>
      </c>
      <c r="M7372" t="s">
        <v>21188</v>
      </c>
      <c r="N7372">
        <v>13.521666666</v>
      </c>
      <c r="O7372">
        <v>0</v>
      </c>
      <c r="P7372">
        <v>11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148.73833300000001</v>
      </c>
      <c r="W7372">
        <v>0</v>
      </c>
      <c r="X7372">
        <v>0</v>
      </c>
      <c r="Y7372">
        <v>0</v>
      </c>
      <c r="Z7372">
        <v>0</v>
      </c>
    </row>
    <row r="7373" spans="1:26" x14ac:dyDescent="0.25">
      <c r="A7373">
        <v>2196459</v>
      </c>
      <c r="B7373">
        <v>1</v>
      </c>
      <c r="C7373" t="s">
        <v>76</v>
      </c>
      <c r="D7373" t="s">
        <v>89</v>
      </c>
      <c r="E7373" t="s">
        <v>126</v>
      </c>
      <c r="F7373" t="s">
        <v>21189</v>
      </c>
      <c r="G7373" t="s">
        <v>128</v>
      </c>
      <c r="H7373" t="s">
        <v>46</v>
      </c>
      <c r="I7373" t="s">
        <v>129</v>
      </c>
      <c r="J7373" t="s">
        <v>130</v>
      </c>
      <c r="K7373" t="s">
        <v>131</v>
      </c>
      <c r="L7373" t="s">
        <v>21190</v>
      </c>
      <c r="M7373" t="s">
        <v>21191</v>
      </c>
      <c r="N7373">
        <v>2.957222222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5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14.786111</v>
      </c>
    </row>
    <row r="7374" spans="1:26" x14ac:dyDescent="0.25">
      <c r="A7374">
        <v>2196458</v>
      </c>
      <c r="B7374">
        <v>1</v>
      </c>
      <c r="C7374" t="s">
        <v>77</v>
      </c>
      <c r="D7374" t="s">
        <v>123</v>
      </c>
      <c r="E7374" t="s">
        <v>718</v>
      </c>
      <c r="F7374" t="s">
        <v>21192</v>
      </c>
      <c r="G7374" t="s">
        <v>4731</v>
      </c>
      <c r="H7374" t="s">
        <v>46</v>
      </c>
      <c r="I7374" t="s">
        <v>129</v>
      </c>
      <c r="J7374" t="s">
        <v>130</v>
      </c>
      <c r="K7374" t="s">
        <v>131</v>
      </c>
      <c r="L7374" t="s">
        <v>21193</v>
      </c>
      <c r="M7374" t="s">
        <v>21194</v>
      </c>
      <c r="N7374">
        <v>0.653888888</v>
      </c>
      <c r="O7374">
        <v>0</v>
      </c>
      <c r="P7374">
        <v>85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55.580554999999997</v>
      </c>
      <c r="W7374">
        <v>0</v>
      </c>
      <c r="X7374">
        <v>0</v>
      </c>
      <c r="Y7374">
        <v>0</v>
      </c>
      <c r="Z7374">
        <v>0</v>
      </c>
    </row>
    <row r="7375" spans="1:26" x14ac:dyDescent="0.25">
      <c r="A7375">
        <v>2196462</v>
      </c>
      <c r="B7375">
        <v>1</v>
      </c>
      <c r="C7375" t="s">
        <v>76</v>
      </c>
      <c r="D7375" t="s">
        <v>93</v>
      </c>
      <c r="E7375" t="s">
        <v>126</v>
      </c>
      <c r="F7375" t="s">
        <v>21195</v>
      </c>
      <c r="G7375" t="s">
        <v>128</v>
      </c>
      <c r="H7375" t="s">
        <v>46</v>
      </c>
      <c r="I7375" t="s">
        <v>129</v>
      </c>
      <c r="J7375" t="s">
        <v>130</v>
      </c>
      <c r="K7375" t="s">
        <v>131</v>
      </c>
      <c r="L7375" t="s">
        <v>21196</v>
      </c>
      <c r="M7375" t="s">
        <v>21197</v>
      </c>
      <c r="N7375">
        <v>2.054444444</v>
      </c>
      <c r="O7375">
        <v>0</v>
      </c>
      <c r="P7375">
        <v>100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205.444444</v>
      </c>
      <c r="W7375">
        <v>0</v>
      </c>
      <c r="X7375">
        <v>0</v>
      </c>
      <c r="Y7375">
        <v>0</v>
      </c>
      <c r="Z7375">
        <v>0</v>
      </c>
    </row>
    <row r="7376" spans="1:26" x14ac:dyDescent="0.25">
      <c r="A7376">
        <v>2196464</v>
      </c>
      <c r="B7376">
        <v>1</v>
      </c>
      <c r="C7376" t="s">
        <v>76</v>
      </c>
      <c r="D7376" t="s">
        <v>79</v>
      </c>
      <c r="E7376" t="s">
        <v>181</v>
      </c>
      <c r="F7376" t="s">
        <v>21198</v>
      </c>
      <c r="G7376" t="s">
        <v>194</v>
      </c>
      <c r="H7376" t="s">
        <v>46</v>
      </c>
      <c r="I7376" t="s">
        <v>129</v>
      </c>
      <c r="J7376" t="s">
        <v>130</v>
      </c>
      <c r="K7376" t="s">
        <v>131</v>
      </c>
      <c r="L7376" t="s">
        <v>21199</v>
      </c>
      <c r="M7376" t="s">
        <v>21200</v>
      </c>
      <c r="N7376">
        <v>4.8672222219999997</v>
      </c>
      <c r="O7376">
        <v>0</v>
      </c>
      <c r="P7376">
        <v>10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48.672221999999998</v>
      </c>
      <c r="W7376">
        <v>0</v>
      </c>
      <c r="X7376">
        <v>0</v>
      </c>
      <c r="Y7376">
        <v>0</v>
      </c>
      <c r="Z7376">
        <v>0</v>
      </c>
    </row>
    <row r="7377" spans="1:26" x14ac:dyDescent="0.25">
      <c r="A7377">
        <v>2196467</v>
      </c>
      <c r="B7377">
        <v>1</v>
      </c>
      <c r="C7377" t="s">
        <v>77</v>
      </c>
      <c r="D7377" t="s">
        <v>123</v>
      </c>
      <c r="E7377" t="s">
        <v>126</v>
      </c>
      <c r="F7377" t="s">
        <v>21201</v>
      </c>
      <c r="G7377" t="s">
        <v>128</v>
      </c>
      <c r="H7377" t="s">
        <v>46</v>
      </c>
      <c r="I7377" t="s">
        <v>129</v>
      </c>
      <c r="J7377" t="s">
        <v>130</v>
      </c>
      <c r="K7377" t="s">
        <v>131</v>
      </c>
      <c r="L7377" t="s">
        <v>21202</v>
      </c>
      <c r="M7377" t="s">
        <v>21203</v>
      </c>
      <c r="N7377">
        <v>2.0905555549999999</v>
      </c>
      <c r="O7377">
        <v>0</v>
      </c>
      <c r="P7377">
        <v>89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186.05944400000001</v>
      </c>
      <c r="W7377">
        <v>0</v>
      </c>
      <c r="X7377">
        <v>0</v>
      </c>
      <c r="Y7377">
        <v>0</v>
      </c>
      <c r="Z7377">
        <v>0</v>
      </c>
    </row>
    <row r="7378" spans="1:26" x14ac:dyDescent="0.25">
      <c r="A7378">
        <v>2196469</v>
      </c>
      <c r="B7378">
        <v>1</v>
      </c>
      <c r="C7378" t="s">
        <v>76</v>
      </c>
      <c r="D7378" t="s">
        <v>79</v>
      </c>
      <c r="E7378" t="s">
        <v>181</v>
      </c>
      <c r="F7378" t="s">
        <v>21204</v>
      </c>
      <c r="G7378" t="s">
        <v>194</v>
      </c>
      <c r="H7378" t="s">
        <v>46</v>
      </c>
      <c r="I7378" t="s">
        <v>129</v>
      </c>
      <c r="J7378" t="s">
        <v>130</v>
      </c>
      <c r="K7378" t="s">
        <v>131</v>
      </c>
      <c r="L7378" t="s">
        <v>21205</v>
      </c>
      <c r="M7378" t="s">
        <v>21206</v>
      </c>
      <c r="N7378">
        <v>4.3666666660000004</v>
      </c>
      <c r="O7378">
        <v>0</v>
      </c>
      <c r="P7378">
        <v>1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4.3666669999999996</v>
      </c>
      <c r="W7378">
        <v>0</v>
      </c>
      <c r="X7378">
        <v>0</v>
      </c>
      <c r="Y7378">
        <v>0</v>
      </c>
      <c r="Z7378">
        <v>0</v>
      </c>
    </row>
    <row r="7379" spans="1:26" x14ac:dyDescent="0.25">
      <c r="A7379">
        <v>2196471</v>
      </c>
      <c r="B7379">
        <v>1</v>
      </c>
      <c r="C7379" t="s">
        <v>76</v>
      </c>
      <c r="D7379" t="s">
        <v>97</v>
      </c>
      <c r="E7379" t="s">
        <v>143</v>
      </c>
      <c r="F7379" t="s">
        <v>21207</v>
      </c>
      <c r="G7379" t="s">
        <v>279</v>
      </c>
      <c r="H7379" t="s">
        <v>47</v>
      </c>
      <c r="I7379" t="s">
        <v>129</v>
      </c>
      <c r="J7379" t="s">
        <v>130</v>
      </c>
      <c r="K7379" t="s">
        <v>131</v>
      </c>
      <c r="L7379" t="s">
        <v>21208</v>
      </c>
      <c r="M7379" t="s">
        <v>21209</v>
      </c>
      <c r="N7379">
        <v>0.442222222</v>
      </c>
      <c r="O7379">
        <v>6</v>
      </c>
      <c r="P7379">
        <v>2424</v>
      </c>
      <c r="Q7379">
        <v>0</v>
      </c>
      <c r="R7379">
        <v>0</v>
      </c>
      <c r="S7379">
        <v>0</v>
      </c>
      <c r="T7379">
        <v>0</v>
      </c>
      <c r="U7379">
        <v>2.6533329999999999</v>
      </c>
      <c r="V7379">
        <v>1071.9466660000001</v>
      </c>
      <c r="W7379">
        <v>0</v>
      </c>
      <c r="X7379">
        <v>0</v>
      </c>
      <c r="Y7379">
        <v>0</v>
      </c>
      <c r="Z7379">
        <v>0</v>
      </c>
    </row>
    <row r="7380" spans="1:26" x14ac:dyDescent="0.25">
      <c r="A7380">
        <v>2196473</v>
      </c>
      <c r="B7380">
        <v>1</v>
      </c>
      <c r="C7380" t="s">
        <v>76</v>
      </c>
      <c r="D7380" t="s">
        <v>99</v>
      </c>
      <c r="E7380" t="s">
        <v>134</v>
      </c>
      <c r="F7380" t="s">
        <v>21210</v>
      </c>
      <c r="G7380" t="s">
        <v>1273</v>
      </c>
      <c r="H7380" t="s">
        <v>47</v>
      </c>
      <c r="I7380" t="s">
        <v>129</v>
      </c>
      <c r="J7380" t="s">
        <v>130</v>
      </c>
      <c r="K7380" t="s">
        <v>131</v>
      </c>
      <c r="L7380" t="s">
        <v>21211</v>
      </c>
      <c r="M7380" t="s">
        <v>21212</v>
      </c>
      <c r="N7380">
        <v>1.953333333</v>
      </c>
      <c r="O7380">
        <v>1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1.953333</v>
      </c>
      <c r="V7380">
        <v>0</v>
      </c>
      <c r="W7380">
        <v>0</v>
      </c>
      <c r="X7380">
        <v>0</v>
      </c>
      <c r="Y7380">
        <v>0</v>
      </c>
      <c r="Z7380">
        <v>0</v>
      </c>
    </row>
    <row r="7381" spans="1:26" x14ac:dyDescent="0.25">
      <c r="A7381">
        <v>2196474</v>
      </c>
      <c r="B7381">
        <v>1</v>
      </c>
      <c r="C7381" t="s">
        <v>76</v>
      </c>
      <c r="D7381" t="s">
        <v>79</v>
      </c>
      <c r="E7381" t="s">
        <v>813</v>
      </c>
      <c r="F7381" t="s">
        <v>21213</v>
      </c>
      <c r="G7381" t="s">
        <v>4860</v>
      </c>
      <c r="H7381" t="s">
        <v>47</v>
      </c>
      <c r="I7381" t="s">
        <v>129</v>
      </c>
      <c r="J7381" t="s">
        <v>130</v>
      </c>
      <c r="K7381" t="s">
        <v>131</v>
      </c>
      <c r="L7381" t="s">
        <v>21214</v>
      </c>
      <c r="M7381" t="s">
        <v>21215</v>
      </c>
      <c r="N7381">
        <v>1.4384377770000001</v>
      </c>
      <c r="O7381">
        <v>9</v>
      </c>
      <c r="P7381">
        <v>464</v>
      </c>
      <c r="Q7381">
        <v>0</v>
      </c>
      <c r="R7381">
        <v>0</v>
      </c>
      <c r="S7381">
        <v>0</v>
      </c>
      <c r="T7381">
        <v>0</v>
      </c>
      <c r="U7381">
        <v>12.94594</v>
      </c>
      <c r="V7381">
        <v>667.43512899999996</v>
      </c>
      <c r="W7381">
        <v>0</v>
      </c>
      <c r="X7381">
        <v>0</v>
      </c>
      <c r="Y7381">
        <v>0</v>
      </c>
      <c r="Z7381">
        <v>0</v>
      </c>
    </row>
    <row r="7382" spans="1:26" x14ac:dyDescent="0.25">
      <c r="A7382">
        <v>2196477</v>
      </c>
      <c r="B7382">
        <v>1</v>
      </c>
      <c r="C7382" t="s">
        <v>76</v>
      </c>
      <c r="D7382" t="s">
        <v>103</v>
      </c>
      <c r="E7382" t="s">
        <v>143</v>
      </c>
      <c r="F7382" t="s">
        <v>21216</v>
      </c>
      <c r="G7382" t="s">
        <v>279</v>
      </c>
      <c r="H7382" t="s">
        <v>47</v>
      </c>
      <c r="I7382" t="s">
        <v>129</v>
      </c>
      <c r="J7382" t="s">
        <v>130</v>
      </c>
      <c r="K7382" t="s">
        <v>131</v>
      </c>
      <c r="L7382" t="s">
        <v>21217</v>
      </c>
      <c r="M7382" t="s">
        <v>21218</v>
      </c>
      <c r="N7382">
        <v>0.37194444399999999</v>
      </c>
      <c r="O7382">
        <v>0</v>
      </c>
      <c r="P7382">
        <v>1</v>
      </c>
      <c r="Q7382">
        <v>19</v>
      </c>
      <c r="R7382">
        <v>2367</v>
      </c>
      <c r="S7382">
        <v>0</v>
      </c>
      <c r="T7382">
        <v>0</v>
      </c>
      <c r="U7382">
        <v>0</v>
      </c>
      <c r="V7382">
        <v>0.371944</v>
      </c>
      <c r="W7382">
        <v>7.0669440000000003</v>
      </c>
      <c r="X7382">
        <v>880.39249900000004</v>
      </c>
      <c r="Y7382">
        <v>0</v>
      </c>
      <c r="Z7382">
        <v>0</v>
      </c>
    </row>
    <row r="7383" spans="1:26" x14ac:dyDescent="0.25">
      <c r="A7383">
        <v>2196479</v>
      </c>
      <c r="B7383">
        <v>1</v>
      </c>
      <c r="C7383" t="s">
        <v>76</v>
      </c>
      <c r="D7383" t="s">
        <v>106</v>
      </c>
      <c r="E7383" t="s">
        <v>813</v>
      </c>
      <c r="F7383" t="s">
        <v>21219</v>
      </c>
      <c r="G7383" t="s">
        <v>136</v>
      </c>
      <c r="H7383" t="s">
        <v>47</v>
      </c>
      <c r="I7383" t="s">
        <v>129</v>
      </c>
      <c r="J7383" t="s">
        <v>130</v>
      </c>
      <c r="K7383" t="s">
        <v>131</v>
      </c>
      <c r="L7383" t="s">
        <v>21220</v>
      </c>
      <c r="M7383" t="s">
        <v>21221</v>
      </c>
      <c r="N7383">
        <v>1.1125</v>
      </c>
      <c r="O7383">
        <v>14</v>
      </c>
      <c r="P7383">
        <v>4530</v>
      </c>
      <c r="Q7383">
        <v>0</v>
      </c>
      <c r="R7383">
        <v>0</v>
      </c>
      <c r="S7383">
        <v>0</v>
      </c>
      <c r="T7383">
        <v>0</v>
      </c>
      <c r="U7383">
        <v>15.574999999999999</v>
      </c>
      <c r="V7383">
        <v>5039.625</v>
      </c>
      <c r="W7383">
        <v>0</v>
      </c>
      <c r="X7383">
        <v>0</v>
      </c>
      <c r="Y7383">
        <v>0</v>
      </c>
      <c r="Z7383">
        <v>0</v>
      </c>
    </row>
    <row r="7384" spans="1:26" x14ac:dyDescent="0.25">
      <c r="A7384">
        <v>2196480</v>
      </c>
      <c r="B7384">
        <v>1</v>
      </c>
      <c r="C7384" t="s">
        <v>77</v>
      </c>
      <c r="D7384" t="s">
        <v>114</v>
      </c>
      <c r="E7384" t="s">
        <v>126</v>
      </c>
      <c r="F7384" t="s">
        <v>21129</v>
      </c>
      <c r="G7384" t="s">
        <v>259</v>
      </c>
      <c r="H7384" t="s">
        <v>46</v>
      </c>
      <c r="I7384" t="s">
        <v>129</v>
      </c>
      <c r="J7384" t="s">
        <v>130</v>
      </c>
      <c r="K7384" t="s">
        <v>131</v>
      </c>
      <c r="L7384" t="s">
        <v>21222</v>
      </c>
      <c r="M7384" t="s">
        <v>21223</v>
      </c>
      <c r="N7384">
        <v>0.573333333</v>
      </c>
      <c r="O7384">
        <v>0</v>
      </c>
      <c r="P7384">
        <v>169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96.893332999999998</v>
      </c>
      <c r="W7384">
        <v>0</v>
      </c>
      <c r="X7384">
        <v>0</v>
      </c>
      <c r="Y7384">
        <v>0</v>
      </c>
      <c r="Z7384">
        <v>0</v>
      </c>
    </row>
    <row r="7385" spans="1:26" x14ac:dyDescent="0.25">
      <c r="A7385">
        <v>2196481</v>
      </c>
      <c r="B7385">
        <v>1</v>
      </c>
      <c r="C7385" t="s">
        <v>76</v>
      </c>
      <c r="D7385" t="s">
        <v>78</v>
      </c>
      <c r="E7385" t="s">
        <v>126</v>
      </c>
      <c r="F7385" t="s">
        <v>3828</v>
      </c>
      <c r="G7385" t="s">
        <v>128</v>
      </c>
      <c r="H7385" t="s">
        <v>46</v>
      </c>
      <c r="I7385" t="s">
        <v>129</v>
      </c>
      <c r="J7385" t="s">
        <v>130</v>
      </c>
      <c r="K7385" t="s">
        <v>131</v>
      </c>
      <c r="L7385" t="s">
        <v>21224</v>
      </c>
      <c r="M7385" t="s">
        <v>21225</v>
      </c>
      <c r="N7385">
        <v>1.5322222219999999</v>
      </c>
      <c r="O7385">
        <v>0</v>
      </c>
      <c r="P7385">
        <v>71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108.787778</v>
      </c>
      <c r="W7385">
        <v>0</v>
      </c>
      <c r="X7385">
        <v>0</v>
      </c>
      <c r="Y7385">
        <v>0</v>
      </c>
      <c r="Z7385">
        <v>0</v>
      </c>
    </row>
    <row r="7386" spans="1:26" x14ac:dyDescent="0.25">
      <c r="A7386">
        <v>2196482</v>
      </c>
      <c r="B7386">
        <v>1</v>
      </c>
      <c r="C7386" t="s">
        <v>76</v>
      </c>
      <c r="D7386" t="s">
        <v>93</v>
      </c>
      <c r="E7386" t="s">
        <v>181</v>
      </c>
      <c r="F7386" t="s">
        <v>21226</v>
      </c>
      <c r="G7386" t="s">
        <v>194</v>
      </c>
      <c r="H7386" t="s">
        <v>46</v>
      </c>
      <c r="I7386" t="s">
        <v>129</v>
      </c>
      <c r="J7386" t="s">
        <v>130</v>
      </c>
      <c r="K7386" t="s">
        <v>131</v>
      </c>
      <c r="L7386" t="s">
        <v>21227</v>
      </c>
      <c r="M7386" t="s">
        <v>21228</v>
      </c>
      <c r="N7386">
        <v>1.4813888879999999</v>
      </c>
      <c r="O7386">
        <v>0</v>
      </c>
      <c r="P7386">
        <v>3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4.4441670000000002</v>
      </c>
      <c r="W7386">
        <v>0</v>
      </c>
      <c r="X7386">
        <v>0</v>
      </c>
      <c r="Y7386">
        <v>0</v>
      </c>
      <c r="Z7386">
        <v>0</v>
      </c>
    </row>
    <row r="7387" spans="1:26" x14ac:dyDescent="0.25">
      <c r="A7387">
        <v>2196484</v>
      </c>
      <c r="B7387">
        <v>1</v>
      </c>
      <c r="C7387" t="s">
        <v>76</v>
      </c>
      <c r="D7387" t="s">
        <v>93</v>
      </c>
      <c r="E7387" t="s">
        <v>126</v>
      </c>
      <c r="F7387" t="s">
        <v>21229</v>
      </c>
      <c r="G7387" t="s">
        <v>128</v>
      </c>
      <c r="H7387" t="s">
        <v>46</v>
      </c>
      <c r="I7387" t="s">
        <v>129</v>
      </c>
      <c r="J7387" t="s">
        <v>130</v>
      </c>
      <c r="K7387" t="s">
        <v>131</v>
      </c>
      <c r="L7387" t="s">
        <v>21230</v>
      </c>
      <c r="M7387" t="s">
        <v>21231</v>
      </c>
      <c r="N7387">
        <v>1.9102777769999999</v>
      </c>
      <c r="O7387">
        <v>0</v>
      </c>
      <c r="P7387">
        <v>115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219.68194399999999</v>
      </c>
      <c r="W7387">
        <v>0</v>
      </c>
      <c r="X7387">
        <v>0</v>
      </c>
      <c r="Y7387">
        <v>0</v>
      </c>
      <c r="Z7387">
        <v>0</v>
      </c>
    </row>
    <row r="7388" spans="1:26" x14ac:dyDescent="0.25">
      <c r="A7388">
        <v>2196492</v>
      </c>
      <c r="B7388">
        <v>1</v>
      </c>
      <c r="C7388" t="s">
        <v>76</v>
      </c>
      <c r="D7388" t="s">
        <v>106</v>
      </c>
      <c r="E7388" t="s">
        <v>143</v>
      </c>
      <c r="F7388" t="s">
        <v>21232</v>
      </c>
      <c r="G7388" t="s">
        <v>201</v>
      </c>
      <c r="H7388" t="s">
        <v>47</v>
      </c>
      <c r="I7388" t="s">
        <v>129</v>
      </c>
      <c r="J7388" t="s">
        <v>130</v>
      </c>
      <c r="K7388" t="s">
        <v>131</v>
      </c>
      <c r="L7388" t="s">
        <v>21233</v>
      </c>
      <c r="M7388" t="s">
        <v>21234</v>
      </c>
      <c r="N7388">
        <v>1.6783333330000001</v>
      </c>
      <c r="O7388">
        <v>1</v>
      </c>
      <c r="P7388">
        <v>492</v>
      </c>
      <c r="Q7388">
        <v>0</v>
      </c>
      <c r="R7388">
        <v>0</v>
      </c>
      <c r="S7388">
        <v>0</v>
      </c>
      <c r="T7388">
        <v>0</v>
      </c>
      <c r="U7388">
        <v>1.6783330000000001</v>
      </c>
      <c r="V7388">
        <v>825.74</v>
      </c>
      <c r="W7388">
        <v>0</v>
      </c>
      <c r="X7388">
        <v>0</v>
      </c>
      <c r="Y7388">
        <v>0</v>
      </c>
      <c r="Z7388">
        <v>0</v>
      </c>
    </row>
    <row r="7389" spans="1:26" x14ac:dyDescent="0.25">
      <c r="A7389">
        <v>2196489</v>
      </c>
      <c r="B7389">
        <v>1</v>
      </c>
      <c r="C7389" t="s">
        <v>76</v>
      </c>
      <c r="D7389" t="s">
        <v>79</v>
      </c>
      <c r="E7389" t="s">
        <v>813</v>
      </c>
      <c r="F7389" t="s">
        <v>21235</v>
      </c>
      <c r="G7389" t="s">
        <v>201</v>
      </c>
      <c r="H7389" t="s">
        <v>8616</v>
      </c>
      <c r="I7389" t="s">
        <v>129</v>
      </c>
      <c r="J7389" t="s">
        <v>130</v>
      </c>
      <c r="K7389" t="s">
        <v>131</v>
      </c>
      <c r="L7389" t="s">
        <v>21236</v>
      </c>
      <c r="M7389" t="s">
        <v>21237</v>
      </c>
      <c r="N7389">
        <v>9.6388888000000006E-2</v>
      </c>
      <c r="O7389">
        <v>38</v>
      </c>
      <c r="P7389">
        <v>13592</v>
      </c>
      <c r="Q7389">
        <v>0</v>
      </c>
      <c r="R7389">
        <v>0</v>
      </c>
      <c r="S7389">
        <v>0</v>
      </c>
      <c r="T7389">
        <v>0</v>
      </c>
      <c r="U7389">
        <v>3.6627779999999999</v>
      </c>
      <c r="V7389">
        <v>1310.1177660000001</v>
      </c>
      <c r="W7389">
        <v>0</v>
      </c>
      <c r="X7389">
        <v>0</v>
      </c>
      <c r="Y7389">
        <v>0</v>
      </c>
      <c r="Z7389">
        <v>0</v>
      </c>
    </row>
    <row r="7390" spans="1:26" x14ac:dyDescent="0.25">
      <c r="A7390">
        <v>2196491</v>
      </c>
      <c r="B7390">
        <v>1</v>
      </c>
      <c r="C7390" t="s">
        <v>76</v>
      </c>
      <c r="D7390" t="s">
        <v>79</v>
      </c>
      <c r="E7390" t="s">
        <v>126</v>
      </c>
      <c r="F7390" t="s">
        <v>21238</v>
      </c>
      <c r="G7390" t="s">
        <v>636</v>
      </c>
      <c r="H7390" t="s">
        <v>46</v>
      </c>
      <c r="I7390" t="s">
        <v>129</v>
      </c>
      <c r="J7390" t="s">
        <v>15</v>
      </c>
      <c r="K7390" t="s">
        <v>131</v>
      </c>
      <c r="L7390" t="s">
        <v>21239</v>
      </c>
      <c r="M7390" t="s">
        <v>21240</v>
      </c>
      <c r="N7390">
        <v>0.97805555499999997</v>
      </c>
      <c r="O7390">
        <v>0</v>
      </c>
      <c r="P7390">
        <v>79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77.266389000000004</v>
      </c>
      <c r="W7390">
        <v>0</v>
      </c>
      <c r="X7390">
        <v>0</v>
      </c>
      <c r="Y7390">
        <v>0</v>
      </c>
      <c r="Z7390">
        <v>0</v>
      </c>
    </row>
    <row r="7391" spans="1:26" x14ac:dyDescent="0.25">
      <c r="A7391">
        <v>2196493</v>
      </c>
      <c r="B7391">
        <v>1</v>
      </c>
      <c r="C7391" t="s">
        <v>76</v>
      </c>
      <c r="D7391" t="s">
        <v>79</v>
      </c>
      <c r="E7391" t="s">
        <v>143</v>
      </c>
      <c r="F7391" t="s">
        <v>21241</v>
      </c>
      <c r="G7391" t="s">
        <v>136</v>
      </c>
      <c r="H7391" t="s">
        <v>47</v>
      </c>
      <c r="I7391" t="s">
        <v>129</v>
      </c>
      <c r="J7391" t="s">
        <v>130</v>
      </c>
      <c r="K7391" t="s">
        <v>131</v>
      </c>
      <c r="L7391" t="s">
        <v>21242</v>
      </c>
      <c r="M7391" t="s">
        <v>21243</v>
      </c>
      <c r="N7391">
        <v>1.191944444</v>
      </c>
      <c r="O7391">
        <v>5</v>
      </c>
      <c r="P7391">
        <v>199</v>
      </c>
      <c r="Q7391">
        <v>0</v>
      </c>
      <c r="R7391">
        <v>0</v>
      </c>
      <c r="S7391">
        <v>0</v>
      </c>
      <c r="T7391">
        <v>0</v>
      </c>
      <c r="U7391">
        <v>5.9597220000000002</v>
      </c>
      <c r="V7391">
        <v>237.196944</v>
      </c>
      <c r="W7391">
        <v>0</v>
      </c>
      <c r="X7391">
        <v>0</v>
      </c>
      <c r="Y7391">
        <v>0</v>
      </c>
      <c r="Z7391">
        <v>0</v>
      </c>
    </row>
    <row r="7392" spans="1:26" x14ac:dyDescent="0.25">
      <c r="A7392">
        <v>2196499</v>
      </c>
      <c r="B7392">
        <v>1</v>
      </c>
      <c r="C7392" t="s">
        <v>76</v>
      </c>
      <c r="D7392" t="s">
        <v>79</v>
      </c>
      <c r="E7392" t="s">
        <v>813</v>
      </c>
      <c r="F7392" t="s">
        <v>21244</v>
      </c>
      <c r="G7392" t="s">
        <v>8615</v>
      </c>
      <c r="H7392" t="s">
        <v>8616</v>
      </c>
      <c r="I7392" t="s">
        <v>129</v>
      </c>
      <c r="J7392" t="s">
        <v>130</v>
      </c>
      <c r="K7392" t="s">
        <v>131</v>
      </c>
      <c r="L7392" t="s">
        <v>21245</v>
      </c>
      <c r="M7392" t="s">
        <v>21246</v>
      </c>
      <c r="N7392">
        <v>0.443611111</v>
      </c>
      <c r="O7392">
        <v>402</v>
      </c>
      <c r="P7392">
        <v>54903</v>
      </c>
      <c r="Q7392">
        <v>0</v>
      </c>
      <c r="R7392">
        <v>0</v>
      </c>
      <c r="S7392">
        <v>0</v>
      </c>
      <c r="T7392">
        <v>0</v>
      </c>
      <c r="U7392">
        <v>178.33166700000001</v>
      </c>
      <c r="V7392">
        <v>24355.580827000002</v>
      </c>
      <c r="W7392">
        <v>0</v>
      </c>
      <c r="X7392">
        <v>0</v>
      </c>
      <c r="Y7392">
        <v>0</v>
      </c>
      <c r="Z7392">
        <v>0</v>
      </c>
    </row>
    <row r="7393" spans="1:26" x14ac:dyDescent="0.25">
      <c r="A7393">
        <v>2196505</v>
      </c>
      <c r="B7393">
        <v>1</v>
      </c>
      <c r="C7393" t="s">
        <v>76</v>
      </c>
      <c r="D7393" t="s">
        <v>79</v>
      </c>
      <c r="E7393" t="s">
        <v>143</v>
      </c>
      <c r="F7393" t="s">
        <v>21247</v>
      </c>
      <c r="G7393" t="s">
        <v>136</v>
      </c>
      <c r="H7393" t="s">
        <v>47</v>
      </c>
      <c r="I7393" t="s">
        <v>129</v>
      </c>
      <c r="J7393" t="s">
        <v>130</v>
      </c>
      <c r="K7393" t="s">
        <v>131</v>
      </c>
      <c r="L7393" t="s">
        <v>21248</v>
      </c>
      <c r="M7393" t="s">
        <v>21249</v>
      </c>
      <c r="N7393">
        <v>0.63388888799999998</v>
      </c>
      <c r="O7393">
        <v>5</v>
      </c>
      <c r="P7393">
        <v>199</v>
      </c>
      <c r="Q7393">
        <v>0</v>
      </c>
      <c r="R7393">
        <v>0</v>
      </c>
      <c r="S7393">
        <v>0</v>
      </c>
      <c r="T7393">
        <v>0</v>
      </c>
      <c r="U7393">
        <v>3.1694439999999999</v>
      </c>
      <c r="V7393">
        <v>126.143889</v>
      </c>
      <c r="W7393">
        <v>0</v>
      </c>
      <c r="X7393">
        <v>0</v>
      </c>
      <c r="Y7393">
        <v>0</v>
      </c>
      <c r="Z7393">
        <v>0</v>
      </c>
    </row>
    <row r="7394" spans="1:26" x14ac:dyDescent="0.25">
      <c r="A7394">
        <v>2196504</v>
      </c>
      <c r="B7394">
        <v>1</v>
      </c>
      <c r="C7394" t="s">
        <v>76</v>
      </c>
      <c r="D7394" t="s">
        <v>106</v>
      </c>
      <c r="E7394" t="s">
        <v>813</v>
      </c>
      <c r="F7394" t="s">
        <v>21219</v>
      </c>
      <c r="G7394" t="s">
        <v>9243</v>
      </c>
      <c r="H7394" t="s">
        <v>47</v>
      </c>
      <c r="I7394" t="s">
        <v>129</v>
      </c>
      <c r="J7394" t="s">
        <v>130</v>
      </c>
      <c r="K7394" t="s">
        <v>131</v>
      </c>
      <c r="L7394" t="s">
        <v>21250</v>
      </c>
      <c r="M7394" t="s">
        <v>21251</v>
      </c>
      <c r="N7394">
        <v>1.065833333</v>
      </c>
      <c r="O7394">
        <v>14</v>
      </c>
      <c r="P7394">
        <v>4530</v>
      </c>
      <c r="Q7394">
        <v>0</v>
      </c>
      <c r="R7394">
        <v>0</v>
      </c>
      <c r="S7394">
        <v>0</v>
      </c>
      <c r="T7394">
        <v>0</v>
      </c>
      <c r="U7394">
        <v>14.921666999999999</v>
      </c>
      <c r="V7394">
        <v>4828.2249979999997</v>
      </c>
      <c r="W7394">
        <v>0</v>
      </c>
      <c r="X7394">
        <v>0</v>
      </c>
      <c r="Y7394">
        <v>0</v>
      </c>
      <c r="Z7394">
        <v>0</v>
      </c>
    </row>
    <row r="7395" spans="1:26" x14ac:dyDescent="0.25">
      <c r="A7395">
        <v>2196514</v>
      </c>
      <c r="B7395">
        <v>1</v>
      </c>
      <c r="C7395" t="s">
        <v>76</v>
      </c>
      <c r="D7395" t="s">
        <v>102</v>
      </c>
      <c r="E7395" t="s">
        <v>161</v>
      </c>
      <c r="F7395" t="s">
        <v>21252</v>
      </c>
      <c r="G7395" t="s">
        <v>402</v>
      </c>
      <c r="H7395" t="s">
        <v>46</v>
      </c>
      <c r="I7395" t="s">
        <v>129</v>
      </c>
      <c r="J7395" t="s">
        <v>130</v>
      </c>
      <c r="K7395" t="s">
        <v>131</v>
      </c>
      <c r="L7395" t="s">
        <v>21253</v>
      </c>
      <c r="M7395" t="s">
        <v>21254</v>
      </c>
      <c r="N7395">
        <v>2.96</v>
      </c>
      <c r="O7395">
        <v>0</v>
      </c>
      <c r="P7395">
        <v>36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106.56</v>
      </c>
      <c r="W7395">
        <v>0</v>
      </c>
      <c r="X7395">
        <v>0</v>
      </c>
      <c r="Y7395">
        <v>0</v>
      </c>
      <c r="Z7395">
        <v>0</v>
      </c>
    </row>
    <row r="7396" spans="1:26" x14ac:dyDescent="0.25">
      <c r="A7396">
        <v>2196511</v>
      </c>
      <c r="B7396">
        <v>1</v>
      </c>
      <c r="C7396" t="s">
        <v>77</v>
      </c>
      <c r="D7396" t="s">
        <v>108</v>
      </c>
      <c r="E7396" t="s">
        <v>134</v>
      </c>
      <c r="F7396" t="s">
        <v>21255</v>
      </c>
      <c r="G7396" t="s">
        <v>136</v>
      </c>
      <c r="H7396" t="s">
        <v>47</v>
      </c>
      <c r="I7396" t="s">
        <v>129</v>
      </c>
      <c r="J7396" t="s">
        <v>130</v>
      </c>
      <c r="K7396" t="s">
        <v>131</v>
      </c>
      <c r="L7396" t="s">
        <v>21256</v>
      </c>
      <c r="M7396" t="s">
        <v>21257</v>
      </c>
      <c r="N7396">
        <v>2.17</v>
      </c>
      <c r="O7396">
        <v>16</v>
      </c>
      <c r="P7396">
        <v>269</v>
      </c>
      <c r="Q7396">
        <v>0</v>
      </c>
      <c r="R7396">
        <v>0</v>
      </c>
      <c r="S7396">
        <v>0</v>
      </c>
      <c r="T7396">
        <v>0</v>
      </c>
      <c r="U7396">
        <v>34.72</v>
      </c>
      <c r="V7396">
        <v>583.73</v>
      </c>
      <c r="W7396">
        <v>0</v>
      </c>
      <c r="X7396">
        <v>0</v>
      </c>
      <c r="Y7396">
        <v>0</v>
      </c>
      <c r="Z7396">
        <v>0</v>
      </c>
    </row>
    <row r="7397" spans="1:26" x14ac:dyDescent="0.25">
      <c r="A7397">
        <v>2196510</v>
      </c>
      <c r="B7397">
        <v>1</v>
      </c>
      <c r="C7397" t="s">
        <v>76</v>
      </c>
      <c r="D7397" t="s">
        <v>88</v>
      </c>
      <c r="E7397" t="s">
        <v>181</v>
      </c>
      <c r="F7397" t="s">
        <v>4423</v>
      </c>
      <c r="G7397" t="s">
        <v>194</v>
      </c>
      <c r="H7397" t="s">
        <v>46</v>
      </c>
      <c r="I7397" t="s">
        <v>129</v>
      </c>
      <c r="J7397" t="s">
        <v>130</v>
      </c>
      <c r="K7397" t="s">
        <v>131</v>
      </c>
      <c r="L7397" t="s">
        <v>21258</v>
      </c>
      <c r="M7397" t="s">
        <v>21259</v>
      </c>
      <c r="N7397">
        <v>4.3363888880000001</v>
      </c>
      <c r="O7397">
        <v>0</v>
      </c>
      <c r="P7397">
        <v>13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56.373055999999998</v>
      </c>
      <c r="W7397">
        <v>0</v>
      </c>
      <c r="X7397">
        <v>0</v>
      </c>
      <c r="Y7397">
        <v>0</v>
      </c>
      <c r="Z7397">
        <v>0</v>
      </c>
    </row>
    <row r="7398" spans="1:26" x14ac:dyDescent="0.25">
      <c r="A7398">
        <v>2196507</v>
      </c>
      <c r="B7398">
        <v>1</v>
      </c>
      <c r="C7398" t="s">
        <v>76</v>
      </c>
      <c r="D7398" t="s">
        <v>106</v>
      </c>
      <c r="E7398" t="s">
        <v>143</v>
      </c>
      <c r="F7398" t="s">
        <v>21260</v>
      </c>
      <c r="G7398" t="s">
        <v>136</v>
      </c>
      <c r="H7398" t="s">
        <v>47</v>
      </c>
      <c r="I7398" t="s">
        <v>129</v>
      </c>
      <c r="J7398" t="s">
        <v>130</v>
      </c>
      <c r="K7398" t="s">
        <v>131</v>
      </c>
      <c r="L7398" t="s">
        <v>21261</v>
      </c>
      <c r="M7398" t="s">
        <v>21262</v>
      </c>
      <c r="N7398">
        <v>1.1741666660000001</v>
      </c>
      <c r="O7398">
        <v>1</v>
      </c>
      <c r="P7398">
        <v>527</v>
      </c>
      <c r="Q7398">
        <v>0</v>
      </c>
      <c r="R7398">
        <v>0</v>
      </c>
      <c r="S7398">
        <v>0</v>
      </c>
      <c r="T7398">
        <v>0</v>
      </c>
      <c r="U7398">
        <v>1.174167</v>
      </c>
      <c r="V7398">
        <v>618.78583300000003</v>
      </c>
      <c r="W7398">
        <v>0</v>
      </c>
      <c r="X7398">
        <v>0</v>
      </c>
      <c r="Y7398">
        <v>0</v>
      </c>
      <c r="Z7398">
        <v>0</v>
      </c>
    </row>
    <row r="7399" spans="1:26" x14ac:dyDescent="0.25">
      <c r="A7399">
        <v>2196509</v>
      </c>
      <c r="B7399">
        <v>1</v>
      </c>
      <c r="C7399" t="s">
        <v>76</v>
      </c>
      <c r="D7399" t="s">
        <v>93</v>
      </c>
      <c r="E7399" t="s">
        <v>126</v>
      </c>
      <c r="F7399" t="s">
        <v>21263</v>
      </c>
      <c r="G7399" t="s">
        <v>128</v>
      </c>
      <c r="H7399" t="s">
        <v>46</v>
      </c>
      <c r="I7399" t="s">
        <v>129</v>
      </c>
      <c r="J7399" t="s">
        <v>130</v>
      </c>
      <c r="K7399" t="s">
        <v>131</v>
      </c>
      <c r="L7399" t="s">
        <v>21264</v>
      </c>
      <c r="M7399" t="s">
        <v>21265</v>
      </c>
      <c r="N7399">
        <v>5.7702777770000004</v>
      </c>
      <c r="O7399">
        <v>0</v>
      </c>
      <c r="P7399">
        <v>56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323.13555600000001</v>
      </c>
      <c r="W7399">
        <v>0</v>
      </c>
      <c r="X7399">
        <v>0</v>
      </c>
      <c r="Y7399">
        <v>0</v>
      </c>
      <c r="Z7399">
        <v>0</v>
      </c>
    </row>
    <row r="7400" spans="1:26" x14ac:dyDescent="0.25">
      <c r="A7400">
        <v>2196508</v>
      </c>
      <c r="B7400">
        <v>1</v>
      </c>
      <c r="C7400" t="s">
        <v>76</v>
      </c>
      <c r="D7400" t="s">
        <v>106</v>
      </c>
      <c r="E7400" t="s">
        <v>181</v>
      </c>
      <c r="F7400" t="s">
        <v>21266</v>
      </c>
      <c r="G7400" t="s">
        <v>128</v>
      </c>
      <c r="H7400" t="s">
        <v>46</v>
      </c>
      <c r="I7400" t="s">
        <v>129</v>
      </c>
      <c r="J7400" t="s">
        <v>130</v>
      </c>
      <c r="K7400" t="s">
        <v>131</v>
      </c>
      <c r="L7400" t="s">
        <v>21267</v>
      </c>
      <c r="M7400" t="s">
        <v>21268</v>
      </c>
      <c r="N7400">
        <v>2.82</v>
      </c>
      <c r="O7400">
        <v>0</v>
      </c>
      <c r="P7400">
        <v>1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2.82</v>
      </c>
      <c r="W7400">
        <v>0</v>
      </c>
      <c r="X7400">
        <v>0</v>
      </c>
      <c r="Y7400">
        <v>0</v>
      </c>
      <c r="Z7400">
        <v>0</v>
      </c>
    </row>
    <row r="7401" spans="1:26" x14ac:dyDescent="0.25">
      <c r="A7401">
        <v>2196513</v>
      </c>
      <c r="B7401">
        <v>1</v>
      </c>
      <c r="C7401" t="s">
        <v>76</v>
      </c>
      <c r="D7401" t="s">
        <v>86</v>
      </c>
      <c r="E7401" t="s">
        <v>181</v>
      </c>
      <c r="F7401" t="s">
        <v>21269</v>
      </c>
      <c r="G7401" t="s">
        <v>183</v>
      </c>
      <c r="H7401" t="s">
        <v>46</v>
      </c>
      <c r="I7401" t="s">
        <v>129</v>
      </c>
      <c r="J7401" t="s">
        <v>130</v>
      </c>
      <c r="K7401" t="s">
        <v>131</v>
      </c>
      <c r="L7401" t="s">
        <v>21270</v>
      </c>
      <c r="M7401" t="s">
        <v>21271</v>
      </c>
      <c r="N7401">
        <v>19.389166666000001</v>
      </c>
      <c r="O7401">
        <v>0</v>
      </c>
      <c r="P7401">
        <v>16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310.22666700000002</v>
      </c>
      <c r="W7401">
        <v>0</v>
      </c>
      <c r="X7401">
        <v>0</v>
      </c>
      <c r="Y7401">
        <v>0</v>
      </c>
      <c r="Z7401">
        <v>0</v>
      </c>
    </row>
    <row r="7402" spans="1:26" x14ac:dyDescent="0.25">
      <c r="A7402">
        <v>2196512</v>
      </c>
      <c r="B7402">
        <v>1</v>
      </c>
      <c r="C7402" t="s">
        <v>76</v>
      </c>
      <c r="D7402" t="s">
        <v>93</v>
      </c>
      <c r="E7402" t="s">
        <v>126</v>
      </c>
      <c r="F7402" t="s">
        <v>21272</v>
      </c>
      <c r="G7402" t="s">
        <v>259</v>
      </c>
      <c r="H7402" t="s">
        <v>46</v>
      </c>
      <c r="I7402" t="s">
        <v>129</v>
      </c>
      <c r="J7402" t="s">
        <v>130</v>
      </c>
      <c r="K7402" t="s">
        <v>131</v>
      </c>
      <c r="L7402" t="s">
        <v>21273</v>
      </c>
      <c r="M7402" t="s">
        <v>21274</v>
      </c>
      <c r="N7402">
        <v>5.4766666659999999</v>
      </c>
      <c r="O7402">
        <v>0</v>
      </c>
      <c r="P7402">
        <v>118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646.246667</v>
      </c>
      <c r="W7402">
        <v>0</v>
      </c>
      <c r="X7402">
        <v>0</v>
      </c>
      <c r="Y7402">
        <v>0</v>
      </c>
      <c r="Z7402">
        <v>0</v>
      </c>
    </row>
    <row r="7403" spans="1:26" x14ac:dyDescent="0.25">
      <c r="A7403">
        <v>2196516</v>
      </c>
      <c r="B7403">
        <v>1</v>
      </c>
      <c r="C7403" t="s">
        <v>76</v>
      </c>
      <c r="D7403" t="s">
        <v>101</v>
      </c>
      <c r="E7403" t="s">
        <v>181</v>
      </c>
      <c r="F7403" t="s">
        <v>21275</v>
      </c>
      <c r="G7403" t="s">
        <v>183</v>
      </c>
      <c r="H7403" t="s">
        <v>46</v>
      </c>
      <c r="I7403" t="s">
        <v>129</v>
      </c>
      <c r="J7403" t="s">
        <v>130</v>
      </c>
      <c r="K7403" t="s">
        <v>131</v>
      </c>
      <c r="L7403" t="s">
        <v>21276</v>
      </c>
      <c r="M7403" t="s">
        <v>21277</v>
      </c>
      <c r="N7403">
        <v>7.9783333330000001</v>
      </c>
      <c r="O7403">
        <v>0</v>
      </c>
      <c r="P7403">
        <v>1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7.9783330000000001</v>
      </c>
      <c r="W7403">
        <v>0</v>
      </c>
      <c r="X7403">
        <v>0</v>
      </c>
      <c r="Y7403">
        <v>0</v>
      </c>
      <c r="Z7403">
        <v>0</v>
      </c>
    </row>
    <row r="7404" spans="1:26" x14ac:dyDescent="0.25">
      <c r="A7404">
        <v>2196517</v>
      </c>
      <c r="B7404">
        <v>1</v>
      </c>
      <c r="C7404" t="s">
        <v>76</v>
      </c>
      <c r="D7404" t="s">
        <v>80</v>
      </c>
      <c r="E7404" t="s">
        <v>126</v>
      </c>
      <c r="F7404" t="s">
        <v>21278</v>
      </c>
      <c r="G7404" t="s">
        <v>128</v>
      </c>
      <c r="H7404" t="s">
        <v>46</v>
      </c>
      <c r="I7404" t="s">
        <v>129</v>
      </c>
      <c r="J7404" t="s">
        <v>130</v>
      </c>
      <c r="K7404" t="s">
        <v>131</v>
      </c>
      <c r="L7404" t="s">
        <v>21279</v>
      </c>
      <c r="M7404" t="s">
        <v>21280</v>
      </c>
      <c r="N7404">
        <v>1.6922222220000001</v>
      </c>
      <c r="O7404">
        <v>0</v>
      </c>
      <c r="P7404">
        <v>159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269.063333</v>
      </c>
      <c r="W7404">
        <v>0</v>
      </c>
      <c r="X7404">
        <v>0</v>
      </c>
      <c r="Y7404">
        <v>0</v>
      </c>
      <c r="Z7404">
        <v>0</v>
      </c>
    </row>
    <row r="7405" spans="1:26" x14ac:dyDescent="0.25">
      <c r="A7405">
        <v>2196520</v>
      </c>
      <c r="B7405">
        <v>1</v>
      </c>
      <c r="C7405" t="s">
        <v>76</v>
      </c>
      <c r="D7405" t="s">
        <v>92</v>
      </c>
      <c r="E7405" t="s">
        <v>126</v>
      </c>
      <c r="F7405" t="s">
        <v>19394</v>
      </c>
      <c r="G7405" t="s">
        <v>444</v>
      </c>
      <c r="H7405" t="s">
        <v>46</v>
      </c>
      <c r="I7405" t="s">
        <v>129</v>
      </c>
      <c r="J7405" t="s">
        <v>130</v>
      </c>
      <c r="K7405" t="s">
        <v>131</v>
      </c>
      <c r="L7405" t="s">
        <v>21281</v>
      </c>
      <c r="M7405" t="s">
        <v>21282</v>
      </c>
      <c r="N7405">
        <v>3.6527777769999998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4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14.611110999999999</v>
      </c>
    </row>
    <row r="7406" spans="1:26" x14ac:dyDescent="0.25">
      <c r="A7406">
        <v>2196528</v>
      </c>
      <c r="B7406">
        <v>1</v>
      </c>
      <c r="C7406" t="s">
        <v>77</v>
      </c>
      <c r="D7406" t="s">
        <v>108</v>
      </c>
      <c r="E7406" t="s">
        <v>186</v>
      </c>
      <c r="F7406" t="s">
        <v>21283</v>
      </c>
      <c r="G7406" t="s">
        <v>136</v>
      </c>
      <c r="H7406" t="s">
        <v>47</v>
      </c>
      <c r="I7406" t="s">
        <v>129</v>
      </c>
      <c r="J7406" t="s">
        <v>130</v>
      </c>
      <c r="K7406" t="s">
        <v>131</v>
      </c>
      <c r="L7406" t="s">
        <v>21284</v>
      </c>
      <c r="M7406" t="s">
        <v>21285</v>
      </c>
      <c r="N7406">
        <v>0.54</v>
      </c>
      <c r="O7406">
        <v>1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0.54</v>
      </c>
      <c r="V7406">
        <v>0</v>
      </c>
      <c r="W7406">
        <v>0</v>
      </c>
      <c r="X7406">
        <v>0</v>
      </c>
      <c r="Y7406">
        <v>0</v>
      </c>
      <c r="Z7406">
        <v>0</v>
      </c>
    </row>
    <row r="7407" spans="1:26" x14ac:dyDescent="0.25">
      <c r="A7407">
        <v>2196531</v>
      </c>
      <c r="B7407">
        <v>1</v>
      </c>
      <c r="C7407" t="s">
        <v>76</v>
      </c>
      <c r="D7407" t="s">
        <v>80</v>
      </c>
      <c r="E7407" t="s">
        <v>181</v>
      </c>
      <c r="F7407" t="s">
        <v>21286</v>
      </c>
      <c r="G7407" t="s">
        <v>287</v>
      </c>
      <c r="H7407" t="s">
        <v>46</v>
      </c>
      <c r="I7407" t="s">
        <v>129</v>
      </c>
      <c r="J7407" t="s">
        <v>130</v>
      </c>
      <c r="K7407" t="s">
        <v>131</v>
      </c>
      <c r="L7407" t="s">
        <v>21287</v>
      </c>
      <c r="M7407" t="s">
        <v>21288</v>
      </c>
      <c r="N7407">
        <v>2.5766666659999999</v>
      </c>
      <c r="O7407">
        <v>0</v>
      </c>
      <c r="P7407">
        <v>1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2.576667</v>
      </c>
      <c r="W7407">
        <v>0</v>
      </c>
      <c r="X7407">
        <v>0</v>
      </c>
      <c r="Y7407">
        <v>0</v>
      </c>
      <c r="Z7407">
        <v>0</v>
      </c>
    </row>
    <row r="7408" spans="1:26" x14ac:dyDescent="0.25">
      <c r="A7408">
        <v>2196533</v>
      </c>
      <c r="B7408">
        <v>1</v>
      </c>
      <c r="C7408" t="s">
        <v>76</v>
      </c>
      <c r="D7408" t="s">
        <v>104</v>
      </c>
      <c r="E7408" t="s">
        <v>126</v>
      </c>
      <c r="F7408" t="s">
        <v>21158</v>
      </c>
      <c r="G7408" t="s">
        <v>671</v>
      </c>
      <c r="H7408" t="s">
        <v>46</v>
      </c>
      <c r="I7408" t="s">
        <v>129</v>
      </c>
      <c r="J7408" t="s">
        <v>130</v>
      </c>
      <c r="K7408" t="s">
        <v>131</v>
      </c>
      <c r="L7408" t="s">
        <v>21289</v>
      </c>
      <c r="M7408" t="s">
        <v>21290</v>
      </c>
      <c r="N7408">
        <v>3.8005555549999999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27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102.61499999999999</v>
      </c>
    </row>
    <row r="7409" spans="1:26" x14ac:dyDescent="0.25">
      <c r="A7409">
        <v>2196742</v>
      </c>
      <c r="B7409">
        <v>1</v>
      </c>
      <c r="C7409" t="s">
        <v>76</v>
      </c>
      <c r="D7409" t="s">
        <v>80</v>
      </c>
      <c r="E7409" t="s">
        <v>181</v>
      </c>
      <c r="F7409" t="s">
        <v>21291</v>
      </c>
      <c r="G7409" t="s">
        <v>194</v>
      </c>
      <c r="H7409" t="s">
        <v>46</v>
      </c>
      <c r="I7409" t="s">
        <v>129</v>
      </c>
      <c r="J7409" t="s">
        <v>130</v>
      </c>
      <c r="K7409" t="s">
        <v>131</v>
      </c>
      <c r="L7409" t="s">
        <v>21292</v>
      </c>
      <c r="M7409" t="s">
        <v>21293</v>
      </c>
      <c r="N7409">
        <v>10.266944444</v>
      </c>
      <c r="O7409">
        <v>0</v>
      </c>
      <c r="P7409">
        <v>1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10.266944000000001</v>
      </c>
      <c r="W7409">
        <v>0</v>
      </c>
      <c r="X7409">
        <v>0</v>
      </c>
      <c r="Y7409">
        <v>0</v>
      </c>
      <c r="Z7409">
        <v>0</v>
      </c>
    </row>
    <row r="7410" spans="1:26" x14ac:dyDescent="0.25">
      <c r="A7410">
        <v>2196538</v>
      </c>
      <c r="B7410">
        <v>1</v>
      </c>
      <c r="C7410" t="s">
        <v>76</v>
      </c>
      <c r="D7410" t="s">
        <v>81</v>
      </c>
      <c r="E7410" t="s">
        <v>181</v>
      </c>
      <c r="F7410" t="s">
        <v>3583</v>
      </c>
      <c r="G7410" t="s">
        <v>287</v>
      </c>
      <c r="H7410" t="s">
        <v>46</v>
      </c>
      <c r="I7410" t="s">
        <v>129</v>
      </c>
      <c r="J7410" t="s">
        <v>130</v>
      </c>
      <c r="K7410" t="s">
        <v>131</v>
      </c>
      <c r="L7410" t="s">
        <v>21294</v>
      </c>
      <c r="M7410" t="s">
        <v>21295</v>
      </c>
      <c r="N7410">
        <v>1.698611111</v>
      </c>
      <c r="O7410">
        <v>0</v>
      </c>
      <c r="P7410">
        <v>12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20.383333</v>
      </c>
      <c r="W7410">
        <v>0</v>
      </c>
      <c r="X7410">
        <v>0</v>
      </c>
      <c r="Y7410">
        <v>0</v>
      </c>
      <c r="Z7410">
        <v>0</v>
      </c>
    </row>
    <row r="7411" spans="1:26" x14ac:dyDescent="0.25">
      <c r="A7411">
        <v>2196540</v>
      </c>
      <c r="B7411">
        <v>1</v>
      </c>
      <c r="C7411" t="s">
        <v>76</v>
      </c>
      <c r="D7411" t="s">
        <v>95</v>
      </c>
      <c r="E7411" t="s">
        <v>126</v>
      </c>
      <c r="F7411" t="s">
        <v>21296</v>
      </c>
      <c r="G7411" t="s">
        <v>128</v>
      </c>
      <c r="H7411" t="s">
        <v>46</v>
      </c>
      <c r="I7411" t="s">
        <v>129</v>
      </c>
      <c r="J7411" t="s">
        <v>130</v>
      </c>
      <c r="K7411" t="s">
        <v>131</v>
      </c>
      <c r="L7411" t="s">
        <v>21297</v>
      </c>
      <c r="M7411" t="s">
        <v>21298</v>
      </c>
      <c r="N7411">
        <v>1.2111111109999999</v>
      </c>
      <c r="O7411">
        <v>0</v>
      </c>
      <c r="P7411">
        <v>0</v>
      </c>
      <c r="Q7411">
        <v>0</v>
      </c>
      <c r="R7411">
        <v>50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60.555556000000003</v>
      </c>
      <c r="Y7411">
        <v>0</v>
      </c>
      <c r="Z7411">
        <v>0</v>
      </c>
    </row>
    <row r="7412" spans="1:26" x14ac:dyDescent="0.25">
      <c r="A7412">
        <v>2196542</v>
      </c>
      <c r="B7412">
        <v>1</v>
      </c>
      <c r="C7412" t="s">
        <v>76</v>
      </c>
      <c r="D7412" t="s">
        <v>92</v>
      </c>
      <c r="E7412" t="s">
        <v>181</v>
      </c>
      <c r="F7412" t="s">
        <v>21299</v>
      </c>
      <c r="G7412" t="s">
        <v>194</v>
      </c>
      <c r="H7412" t="s">
        <v>46</v>
      </c>
      <c r="I7412" t="s">
        <v>129</v>
      </c>
      <c r="J7412" t="s">
        <v>130</v>
      </c>
      <c r="K7412" t="s">
        <v>131</v>
      </c>
      <c r="L7412" t="s">
        <v>21300</v>
      </c>
      <c r="M7412" t="s">
        <v>21301</v>
      </c>
      <c r="N7412">
        <v>5.011666666</v>
      </c>
      <c r="O7412">
        <v>0</v>
      </c>
      <c r="P7412">
        <v>0</v>
      </c>
      <c r="Q7412">
        <v>0</v>
      </c>
      <c r="R7412">
        <v>1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5.0116670000000001</v>
      </c>
      <c r="Y7412">
        <v>0</v>
      </c>
      <c r="Z7412">
        <v>0</v>
      </c>
    </row>
    <row r="7413" spans="1:26" x14ac:dyDescent="0.25">
      <c r="A7413">
        <v>2196551</v>
      </c>
      <c r="B7413">
        <v>1</v>
      </c>
      <c r="C7413" t="s">
        <v>76</v>
      </c>
      <c r="D7413" t="s">
        <v>89</v>
      </c>
      <c r="E7413" t="s">
        <v>126</v>
      </c>
      <c r="F7413" t="s">
        <v>21302</v>
      </c>
      <c r="G7413" t="s">
        <v>128</v>
      </c>
      <c r="H7413" t="s">
        <v>46</v>
      </c>
      <c r="I7413" t="s">
        <v>129</v>
      </c>
      <c r="J7413" t="s">
        <v>130</v>
      </c>
      <c r="K7413" t="s">
        <v>131</v>
      </c>
      <c r="L7413" t="s">
        <v>21303</v>
      </c>
      <c r="M7413" t="s">
        <v>21304</v>
      </c>
      <c r="N7413">
        <v>1.4202777769999999</v>
      </c>
      <c r="O7413">
        <v>0</v>
      </c>
      <c r="P7413">
        <v>13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18.463611</v>
      </c>
      <c r="W7413">
        <v>0</v>
      </c>
      <c r="X7413">
        <v>0</v>
      </c>
      <c r="Y7413">
        <v>0</v>
      </c>
      <c r="Z7413">
        <v>0</v>
      </c>
    </row>
    <row r="7414" spans="1:26" x14ac:dyDescent="0.25">
      <c r="A7414">
        <v>2196539</v>
      </c>
      <c r="B7414">
        <v>1</v>
      </c>
      <c r="C7414" t="s">
        <v>77</v>
      </c>
      <c r="D7414" t="s">
        <v>111</v>
      </c>
      <c r="E7414" t="s">
        <v>186</v>
      </c>
      <c r="F7414" t="s">
        <v>21305</v>
      </c>
      <c r="G7414" t="s">
        <v>136</v>
      </c>
      <c r="H7414" t="s">
        <v>47</v>
      </c>
      <c r="I7414" t="s">
        <v>129</v>
      </c>
      <c r="J7414" t="s">
        <v>130</v>
      </c>
      <c r="K7414" t="s">
        <v>131</v>
      </c>
      <c r="L7414" t="s">
        <v>21306</v>
      </c>
      <c r="M7414" t="s">
        <v>21307</v>
      </c>
      <c r="N7414">
        <v>0.162222222</v>
      </c>
      <c r="O7414">
        <v>0</v>
      </c>
      <c r="P7414">
        <v>1</v>
      </c>
      <c r="Q7414">
        <v>31</v>
      </c>
      <c r="R7414">
        <v>3874</v>
      </c>
      <c r="S7414">
        <v>0</v>
      </c>
      <c r="T7414">
        <v>0</v>
      </c>
      <c r="U7414">
        <v>0</v>
      </c>
      <c r="V7414">
        <v>0.16222200000000001</v>
      </c>
      <c r="W7414">
        <v>5.0288890000000004</v>
      </c>
      <c r="X7414">
        <v>628.44888800000001</v>
      </c>
      <c r="Y7414">
        <v>0</v>
      </c>
      <c r="Z7414">
        <v>0</v>
      </c>
    </row>
    <row r="7415" spans="1:26" x14ac:dyDescent="0.25">
      <c r="A7415">
        <v>2196552</v>
      </c>
      <c r="B7415">
        <v>1</v>
      </c>
      <c r="C7415" t="s">
        <v>76</v>
      </c>
      <c r="D7415" t="s">
        <v>90</v>
      </c>
      <c r="E7415" t="s">
        <v>181</v>
      </c>
      <c r="F7415" t="s">
        <v>21308</v>
      </c>
      <c r="G7415" t="s">
        <v>194</v>
      </c>
      <c r="H7415" t="s">
        <v>46</v>
      </c>
      <c r="I7415" t="s">
        <v>129</v>
      </c>
      <c r="J7415" t="s">
        <v>130</v>
      </c>
      <c r="K7415" t="s">
        <v>131</v>
      </c>
      <c r="L7415" t="s">
        <v>21309</v>
      </c>
      <c r="M7415" t="s">
        <v>21310</v>
      </c>
      <c r="N7415">
        <v>1.7197222219999999</v>
      </c>
      <c r="O7415">
        <v>0</v>
      </c>
      <c r="P7415">
        <v>0</v>
      </c>
      <c r="Q7415">
        <v>0</v>
      </c>
      <c r="R7415">
        <v>1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1.719722</v>
      </c>
      <c r="Y7415">
        <v>0</v>
      </c>
      <c r="Z7415">
        <v>0</v>
      </c>
    </row>
    <row r="7416" spans="1:26" x14ac:dyDescent="0.25">
      <c r="A7416">
        <v>2196557</v>
      </c>
      <c r="B7416">
        <v>1</v>
      </c>
      <c r="C7416" t="s">
        <v>77</v>
      </c>
      <c r="D7416" t="s">
        <v>108</v>
      </c>
      <c r="E7416" t="s">
        <v>186</v>
      </c>
      <c r="F7416" t="s">
        <v>21311</v>
      </c>
      <c r="G7416" t="s">
        <v>366</v>
      </c>
      <c r="H7416" t="s">
        <v>47</v>
      </c>
      <c r="I7416" t="s">
        <v>129</v>
      </c>
      <c r="J7416" t="s">
        <v>130</v>
      </c>
      <c r="K7416" t="s">
        <v>251</v>
      </c>
      <c r="L7416" t="s">
        <v>21312</v>
      </c>
      <c r="M7416" t="s">
        <v>21313</v>
      </c>
      <c r="N7416">
        <v>4.6997222220000001</v>
      </c>
      <c r="O7416">
        <v>100</v>
      </c>
      <c r="P7416">
        <v>499</v>
      </c>
      <c r="Q7416">
        <v>27</v>
      </c>
      <c r="R7416">
        <v>6</v>
      </c>
      <c r="S7416">
        <v>110</v>
      </c>
      <c r="T7416">
        <v>780</v>
      </c>
      <c r="U7416">
        <v>469.97222199999999</v>
      </c>
      <c r="V7416">
        <v>2345.1613889999999</v>
      </c>
      <c r="W7416">
        <v>126.8925</v>
      </c>
      <c r="X7416">
        <v>28.198333000000002</v>
      </c>
      <c r="Y7416">
        <v>516.96944399999995</v>
      </c>
      <c r="Z7416">
        <v>3665.7833329999999</v>
      </c>
    </row>
    <row r="7417" spans="1:26" x14ac:dyDescent="0.25">
      <c r="A7417">
        <v>2196561</v>
      </c>
      <c r="B7417">
        <v>1</v>
      </c>
      <c r="C7417" t="s">
        <v>76</v>
      </c>
      <c r="D7417" t="s">
        <v>88</v>
      </c>
      <c r="E7417" t="s">
        <v>161</v>
      </c>
      <c r="F7417" t="s">
        <v>21314</v>
      </c>
      <c r="G7417" t="s">
        <v>402</v>
      </c>
      <c r="H7417" t="s">
        <v>46</v>
      </c>
      <c r="I7417" t="s">
        <v>129</v>
      </c>
      <c r="J7417" t="s">
        <v>130</v>
      </c>
      <c r="K7417" t="s">
        <v>131</v>
      </c>
      <c r="L7417" t="s">
        <v>21315</v>
      </c>
      <c r="M7417" t="s">
        <v>21316</v>
      </c>
      <c r="N7417">
        <v>4.2969444440000002</v>
      </c>
      <c r="O7417">
        <v>0</v>
      </c>
      <c r="P7417">
        <v>223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958.21861100000001</v>
      </c>
      <c r="W7417">
        <v>0</v>
      </c>
      <c r="X7417">
        <v>0</v>
      </c>
      <c r="Y7417">
        <v>0</v>
      </c>
      <c r="Z7417">
        <v>0</v>
      </c>
    </row>
    <row r="7418" spans="1:26" x14ac:dyDescent="0.25">
      <c r="A7418">
        <v>2196553</v>
      </c>
      <c r="B7418">
        <v>1</v>
      </c>
      <c r="C7418" t="s">
        <v>77</v>
      </c>
      <c r="D7418" t="s">
        <v>116</v>
      </c>
      <c r="E7418" t="s">
        <v>161</v>
      </c>
      <c r="F7418" t="s">
        <v>5566</v>
      </c>
      <c r="G7418" t="s">
        <v>418</v>
      </c>
      <c r="H7418" t="s">
        <v>46</v>
      </c>
      <c r="I7418" t="s">
        <v>129</v>
      </c>
      <c r="J7418" t="s">
        <v>130</v>
      </c>
      <c r="K7418" t="s">
        <v>251</v>
      </c>
      <c r="L7418" t="s">
        <v>21317</v>
      </c>
      <c r="M7418" t="s">
        <v>21318</v>
      </c>
      <c r="N7418">
        <v>8.612533333</v>
      </c>
      <c r="O7418">
        <v>1</v>
      </c>
      <c r="P7418">
        <v>281</v>
      </c>
      <c r="Q7418">
        <v>0</v>
      </c>
      <c r="R7418">
        <v>0</v>
      </c>
      <c r="S7418">
        <v>0</v>
      </c>
      <c r="T7418">
        <v>0</v>
      </c>
      <c r="U7418">
        <v>8.6125330000000009</v>
      </c>
      <c r="V7418">
        <v>2420.1218669999998</v>
      </c>
      <c r="W7418">
        <v>0</v>
      </c>
      <c r="X7418">
        <v>0</v>
      </c>
      <c r="Y7418">
        <v>0</v>
      </c>
      <c r="Z7418">
        <v>0</v>
      </c>
    </row>
    <row r="7419" spans="1:26" x14ac:dyDescent="0.25">
      <c r="A7419">
        <v>2196554</v>
      </c>
      <c r="B7419">
        <v>1</v>
      </c>
      <c r="C7419" t="s">
        <v>76</v>
      </c>
      <c r="D7419" t="s">
        <v>104</v>
      </c>
      <c r="E7419" t="s">
        <v>161</v>
      </c>
      <c r="F7419" t="s">
        <v>11294</v>
      </c>
      <c r="G7419" t="s">
        <v>418</v>
      </c>
      <c r="H7419" t="s">
        <v>46</v>
      </c>
      <c r="I7419" t="s">
        <v>129</v>
      </c>
      <c r="J7419" t="s">
        <v>130</v>
      </c>
      <c r="K7419" t="s">
        <v>251</v>
      </c>
      <c r="L7419" t="s">
        <v>21319</v>
      </c>
      <c r="M7419" t="s">
        <v>21320</v>
      </c>
      <c r="N7419">
        <v>8.3063405550000002</v>
      </c>
      <c r="O7419">
        <v>0</v>
      </c>
      <c r="P7419">
        <v>0</v>
      </c>
      <c r="Q7419">
        <v>1</v>
      </c>
      <c r="R7419">
        <v>149</v>
      </c>
      <c r="S7419">
        <v>0</v>
      </c>
      <c r="T7419">
        <v>0</v>
      </c>
      <c r="U7419">
        <v>0</v>
      </c>
      <c r="V7419">
        <v>0</v>
      </c>
      <c r="W7419">
        <v>8.3063409999999998</v>
      </c>
      <c r="X7419">
        <v>1237.6447430000001</v>
      </c>
      <c r="Y7419">
        <v>0</v>
      </c>
      <c r="Z7419">
        <v>0</v>
      </c>
    </row>
    <row r="7420" spans="1:26" x14ac:dyDescent="0.25">
      <c r="A7420">
        <v>2196563</v>
      </c>
      <c r="B7420">
        <v>1</v>
      </c>
      <c r="C7420" t="s">
        <v>76</v>
      </c>
      <c r="D7420" t="s">
        <v>93</v>
      </c>
      <c r="E7420" t="s">
        <v>181</v>
      </c>
      <c r="F7420" t="s">
        <v>21321</v>
      </c>
      <c r="G7420" t="s">
        <v>194</v>
      </c>
      <c r="H7420" t="s">
        <v>46</v>
      </c>
      <c r="I7420" t="s">
        <v>129</v>
      </c>
      <c r="J7420" t="s">
        <v>130</v>
      </c>
      <c r="K7420" t="s">
        <v>131</v>
      </c>
      <c r="L7420" t="s">
        <v>21322</v>
      </c>
      <c r="M7420" t="s">
        <v>21323</v>
      </c>
      <c r="N7420">
        <v>3.440833333</v>
      </c>
      <c r="O7420">
        <v>0</v>
      </c>
      <c r="P7420">
        <v>1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3.440833</v>
      </c>
      <c r="W7420">
        <v>0</v>
      </c>
      <c r="X7420">
        <v>0</v>
      </c>
      <c r="Y7420">
        <v>0</v>
      </c>
      <c r="Z7420">
        <v>0</v>
      </c>
    </row>
    <row r="7421" spans="1:26" x14ac:dyDescent="0.25">
      <c r="A7421">
        <v>2196565</v>
      </c>
      <c r="B7421">
        <v>1</v>
      </c>
      <c r="C7421" t="s">
        <v>76</v>
      </c>
      <c r="D7421" t="s">
        <v>87</v>
      </c>
      <c r="E7421" t="s">
        <v>186</v>
      </c>
      <c r="F7421" t="s">
        <v>21324</v>
      </c>
      <c r="G7421" t="s">
        <v>418</v>
      </c>
      <c r="H7421" t="s">
        <v>47</v>
      </c>
      <c r="I7421" t="s">
        <v>129</v>
      </c>
      <c r="J7421" t="s">
        <v>130</v>
      </c>
      <c r="K7421" t="s">
        <v>251</v>
      </c>
      <c r="L7421" t="s">
        <v>21325</v>
      </c>
      <c r="M7421" t="s">
        <v>21326</v>
      </c>
      <c r="N7421">
        <v>1.0786111110000001</v>
      </c>
      <c r="O7421">
        <v>0</v>
      </c>
      <c r="P7421">
        <v>1</v>
      </c>
      <c r="Q7421">
        <v>50</v>
      </c>
      <c r="R7421">
        <v>278</v>
      </c>
      <c r="S7421">
        <v>90</v>
      </c>
      <c r="T7421">
        <v>1393</v>
      </c>
      <c r="U7421">
        <v>0</v>
      </c>
      <c r="V7421">
        <v>1.078611</v>
      </c>
      <c r="W7421">
        <v>53.930556000000003</v>
      </c>
      <c r="X7421">
        <v>299.85388899999998</v>
      </c>
      <c r="Y7421">
        <v>97.075000000000003</v>
      </c>
      <c r="Z7421">
        <v>1502.5052780000001</v>
      </c>
    </row>
    <row r="7422" spans="1:26" x14ac:dyDescent="0.25">
      <c r="A7422">
        <v>2196558</v>
      </c>
      <c r="B7422">
        <v>1</v>
      </c>
      <c r="C7422" t="s">
        <v>76</v>
      </c>
      <c r="D7422" t="s">
        <v>99</v>
      </c>
      <c r="E7422" t="s">
        <v>813</v>
      </c>
      <c r="F7422" t="s">
        <v>19134</v>
      </c>
      <c r="G7422" t="s">
        <v>366</v>
      </c>
      <c r="H7422" t="s">
        <v>47</v>
      </c>
      <c r="I7422" t="s">
        <v>129</v>
      </c>
      <c r="J7422" t="s">
        <v>130</v>
      </c>
      <c r="K7422" t="s">
        <v>251</v>
      </c>
      <c r="L7422" t="s">
        <v>21327</v>
      </c>
      <c r="M7422" t="s">
        <v>21328</v>
      </c>
      <c r="N7422">
        <v>0.62749999999999995</v>
      </c>
      <c r="O7422">
        <v>67</v>
      </c>
      <c r="P7422">
        <v>99</v>
      </c>
      <c r="Q7422">
        <v>0</v>
      </c>
      <c r="R7422">
        <v>0</v>
      </c>
      <c r="S7422">
        <v>0</v>
      </c>
      <c r="T7422">
        <v>0</v>
      </c>
      <c r="U7422">
        <v>42.042499999999997</v>
      </c>
      <c r="V7422">
        <v>62.122500000000002</v>
      </c>
      <c r="W7422">
        <v>0</v>
      </c>
      <c r="X7422">
        <v>0</v>
      </c>
      <c r="Y7422">
        <v>0</v>
      </c>
      <c r="Z7422">
        <v>0</v>
      </c>
    </row>
    <row r="7423" spans="1:26" x14ac:dyDescent="0.25">
      <c r="A7423">
        <v>2196559</v>
      </c>
      <c r="B7423">
        <v>1</v>
      </c>
      <c r="C7423" t="s">
        <v>77</v>
      </c>
      <c r="D7423" t="s">
        <v>108</v>
      </c>
      <c r="E7423" t="s">
        <v>186</v>
      </c>
      <c r="F7423" t="s">
        <v>15706</v>
      </c>
      <c r="G7423" t="s">
        <v>366</v>
      </c>
      <c r="H7423" t="s">
        <v>47</v>
      </c>
      <c r="I7423" t="s">
        <v>129</v>
      </c>
      <c r="J7423" t="s">
        <v>130</v>
      </c>
      <c r="K7423" t="s">
        <v>251</v>
      </c>
      <c r="L7423" t="s">
        <v>21329</v>
      </c>
      <c r="M7423" t="s">
        <v>21330</v>
      </c>
      <c r="N7423">
        <v>8.6437333330000001</v>
      </c>
      <c r="O7423">
        <v>134</v>
      </c>
      <c r="P7423">
        <v>1120</v>
      </c>
      <c r="Q7423">
        <v>0</v>
      </c>
      <c r="R7423">
        <v>0</v>
      </c>
      <c r="S7423">
        <v>7</v>
      </c>
      <c r="T7423">
        <v>273</v>
      </c>
      <c r="U7423">
        <v>1158.2602670000001</v>
      </c>
      <c r="V7423">
        <v>9680.9813329999997</v>
      </c>
      <c r="W7423">
        <v>0</v>
      </c>
      <c r="X7423">
        <v>0</v>
      </c>
      <c r="Y7423">
        <v>60.506132999999998</v>
      </c>
      <c r="Z7423">
        <v>2359.7392</v>
      </c>
    </row>
    <row r="7424" spans="1:26" x14ac:dyDescent="0.25">
      <c r="A7424">
        <v>2196560</v>
      </c>
      <c r="B7424">
        <v>1</v>
      </c>
      <c r="C7424" t="s">
        <v>77</v>
      </c>
      <c r="D7424" t="s">
        <v>114</v>
      </c>
      <c r="E7424" t="s">
        <v>161</v>
      </c>
      <c r="F7424" t="s">
        <v>21331</v>
      </c>
      <c r="G7424" t="s">
        <v>366</v>
      </c>
      <c r="H7424" t="s">
        <v>46</v>
      </c>
      <c r="I7424" t="s">
        <v>129</v>
      </c>
      <c r="J7424" t="s">
        <v>130</v>
      </c>
      <c r="K7424" t="s">
        <v>251</v>
      </c>
      <c r="L7424" t="s">
        <v>21332</v>
      </c>
      <c r="M7424" t="s">
        <v>21333</v>
      </c>
      <c r="N7424">
        <v>5.83941</v>
      </c>
      <c r="O7424">
        <v>1</v>
      </c>
      <c r="P7424">
        <v>686</v>
      </c>
      <c r="Q7424">
        <v>0</v>
      </c>
      <c r="R7424">
        <v>0</v>
      </c>
      <c r="S7424">
        <v>0</v>
      </c>
      <c r="T7424">
        <v>0</v>
      </c>
      <c r="U7424">
        <v>5.83941</v>
      </c>
      <c r="V7424">
        <v>4005.8352599999998</v>
      </c>
      <c r="W7424">
        <v>0</v>
      </c>
      <c r="X7424">
        <v>0</v>
      </c>
      <c r="Y7424">
        <v>0</v>
      </c>
      <c r="Z7424">
        <v>0</v>
      </c>
    </row>
    <row r="7425" spans="1:26" x14ac:dyDescent="0.25">
      <c r="A7425">
        <v>2196564</v>
      </c>
      <c r="B7425">
        <v>1</v>
      </c>
      <c r="C7425" t="s">
        <v>76</v>
      </c>
      <c r="D7425" t="s">
        <v>86</v>
      </c>
      <c r="E7425" t="s">
        <v>143</v>
      </c>
      <c r="F7425" t="s">
        <v>21334</v>
      </c>
      <c r="G7425" t="s">
        <v>418</v>
      </c>
      <c r="H7425" t="s">
        <v>47</v>
      </c>
      <c r="I7425" t="s">
        <v>129</v>
      </c>
      <c r="J7425" t="s">
        <v>130</v>
      </c>
      <c r="K7425" t="s">
        <v>251</v>
      </c>
      <c r="L7425" t="s">
        <v>21335</v>
      </c>
      <c r="M7425" t="s">
        <v>21336</v>
      </c>
      <c r="N7425">
        <v>8.2352072219999997</v>
      </c>
      <c r="O7425">
        <v>0</v>
      </c>
      <c r="P7425">
        <v>152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1251.7514980000001</v>
      </c>
      <c r="W7425">
        <v>0</v>
      </c>
      <c r="X7425">
        <v>0</v>
      </c>
      <c r="Y7425">
        <v>0</v>
      </c>
      <c r="Z7425">
        <v>0</v>
      </c>
    </row>
    <row r="7426" spans="1:26" x14ac:dyDescent="0.25">
      <c r="A7426">
        <v>2196573</v>
      </c>
      <c r="B7426">
        <v>1</v>
      </c>
      <c r="C7426" t="s">
        <v>76</v>
      </c>
      <c r="D7426" t="s">
        <v>103</v>
      </c>
      <c r="E7426" t="s">
        <v>181</v>
      </c>
      <c r="F7426" t="s">
        <v>21337</v>
      </c>
      <c r="G7426" t="s">
        <v>287</v>
      </c>
      <c r="H7426" t="s">
        <v>46</v>
      </c>
      <c r="I7426" t="s">
        <v>129</v>
      </c>
      <c r="J7426" t="s">
        <v>130</v>
      </c>
      <c r="K7426" t="s">
        <v>131</v>
      </c>
      <c r="L7426" t="s">
        <v>21338</v>
      </c>
      <c r="M7426" t="s">
        <v>21339</v>
      </c>
      <c r="N7426">
        <v>1.7438888880000001</v>
      </c>
      <c r="O7426">
        <v>0</v>
      </c>
      <c r="P7426">
        <v>0</v>
      </c>
      <c r="Q7426">
        <v>0</v>
      </c>
      <c r="R7426">
        <v>10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17.438889</v>
      </c>
      <c r="Y7426">
        <v>0</v>
      </c>
      <c r="Z7426">
        <v>0</v>
      </c>
    </row>
    <row r="7427" spans="1:26" x14ac:dyDescent="0.25">
      <c r="A7427">
        <v>2196582</v>
      </c>
      <c r="B7427">
        <v>1</v>
      </c>
      <c r="C7427" t="s">
        <v>76</v>
      </c>
      <c r="D7427" t="s">
        <v>78</v>
      </c>
      <c r="E7427" t="s">
        <v>126</v>
      </c>
      <c r="F7427" t="s">
        <v>21340</v>
      </c>
      <c r="G7427" t="s">
        <v>671</v>
      </c>
      <c r="H7427" t="s">
        <v>46</v>
      </c>
      <c r="I7427" t="s">
        <v>129</v>
      </c>
      <c r="J7427" t="s">
        <v>130</v>
      </c>
      <c r="K7427" t="s">
        <v>131</v>
      </c>
      <c r="L7427" t="s">
        <v>21341</v>
      </c>
      <c r="M7427" t="s">
        <v>21342</v>
      </c>
      <c r="N7427">
        <v>0.77444444400000001</v>
      </c>
      <c r="O7427">
        <v>0</v>
      </c>
      <c r="P7427">
        <v>198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153.34</v>
      </c>
      <c r="W7427">
        <v>0</v>
      </c>
      <c r="X7427">
        <v>0</v>
      </c>
      <c r="Y7427">
        <v>0</v>
      </c>
      <c r="Z7427">
        <v>0</v>
      </c>
    </row>
    <row r="7428" spans="1:26" x14ac:dyDescent="0.25">
      <c r="A7428">
        <v>2196568</v>
      </c>
      <c r="B7428">
        <v>1</v>
      </c>
      <c r="C7428" t="s">
        <v>76</v>
      </c>
      <c r="D7428" t="s">
        <v>93</v>
      </c>
      <c r="E7428" t="s">
        <v>126</v>
      </c>
      <c r="F7428" t="s">
        <v>21343</v>
      </c>
      <c r="G7428" t="s">
        <v>418</v>
      </c>
      <c r="H7428" t="s">
        <v>46</v>
      </c>
      <c r="I7428" t="s">
        <v>129</v>
      </c>
      <c r="J7428" t="s">
        <v>130</v>
      </c>
      <c r="K7428" t="s">
        <v>251</v>
      </c>
      <c r="L7428" t="s">
        <v>21341</v>
      </c>
      <c r="M7428" t="s">
        <v>21344</v>
      </c>
      <c r="N7428">
        <v>7.3739822220000004</v>
      </c>
      <c r="O7428">
        <v>0</v>
      </c>
      <c r="P7428">
        <v>52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383.44707599999998</v>
      </c>
      <c r="W7428">
        <v>0</v>
      </c>
      <c r="X7428">
        <v>0</v>
      </c>
      <c r="Y7428">
        <v>0</v>
      </c>
      <c r="Z7428">
        <v>0</v>
      </c>
    </row>
    <row r="7429" spans="1:26" x14ac:dyDescent="0.25">
      <c r="A7429">
        <v>2196569</v>
      </c>
      <c r="B7429">
        <v>1</v>
      </c>
      <c r="C7429" t="s">
        <v>77</v>
      </c>
      <c r="D7429" t="s">
        <v>114</v>
      </c>
      <c r="E7429" t="s">
        <v>134</v>
      </c>
      <c r="F7429" t="s">
        <v>21345</v>
      </c>
      <c r="G7429" t="s">
        <v>366</v>
      </c>
      <c r="H7429" t="s">
        <v>47</v>
      </c>
      <c r="I7429" t="s">
        <v>129</v>
      </c>
      <c r="J7429" t="s">
        <v>130</v>
      </c>
      <c r="K7429" t="s">
        <v>251</v>
      </c>
      <c r="L7429" t="s">
        <v>21346</v>
      </c>
      <c r="M7429" t="s">
        <v>21347</v>
      </c>
      <c r="N7429">
        <v>4.7886111109999998</v>
      </c>
      <c r="O7429">
        <v>31</v>
      </c>
      <c r="P7429">
        <v>513</v>
      </c>
      <c r="Q7429">
        <v>6</v>
      </c>
      <c r="R7429">
        <v>97</v>
      </c>
      <c r="S7429">
        <v>0</v>
      </c>
      <c r="T7429">
        <v>0</v>
      </c>
      <c r="U7429">
        <v>148.446944</v>
      </c>
      <c r="V7429">
        <v>2456.5574999999999</v>
      </c>
      <c r="W7429">
        <v>28.731667000000002</v>
      </c>
      <c r="X7429">
        <v>464.49527799999998</v>
      </c>
      <c r="Y7429">
        <v>0</v>
      </c>
      <c r="Z7429">
        <v>0</v>
      </c>
    </row>
    <row r="7430" spans="1:26" x14ac:dyDescent="0.25">
      <c r="A7430">
        <v>2196575</v>
      </c>
      <c r="B7430">
        <v>1</v>
      </c>
      <c r="C7430" t="s">
        <v>76</v>
      </c>
      <c r="D7430" t="s">
        <v>106</v>
      </c>
      <c r="E7430" t="s">
        <v>126</v>
      </c>
      <c r="F7430" t="s">
        <v>21348</v>
      </c>
      <c r="G7430" t="s">
        <v>366</v>
      </c>
      <c r="H7430" t="s">
        <v>46</v>
      </c>
      <c r="I7430" t="s">
        <v>129</v>
      </c>
      <c r="J7430" t="s">
        <v>130</v>
      </c>
      <c r="K7430" t="s">
        <v>251</v>
      </c>
      <c r="L7430" t="s">
        <v>21349</v>
      </c>
      <c r="M7430" t="s">
        <v>21350</v>
      </c>
      <c r="N7430">
        <v>2.801563888</v>
      </c>
      <c r="O7430">
        <v>0</v>
      </c>
      <c r="P7430">
        <v>125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350.19548600000002</v>
      </c>
      <c r="W7430">
        <v>0</v>
      </c>
      <c r="X7430">
        <v>0</v>
      </c>
      <c r="Y7430">
        <v>0</v>
      </c>
      <c r="Z7430">
        <v>0</v>
      </c>
    </row>
    <row r="7431" spans="1:26" x14ac:dyDescent="0.25">
      <c r="A7431">
        <v>2196576</v>
      </c>
      <c r="B7431">
        <v>1</v>
      </c>
      <c r="C7431" t="s">
        <v>77</v>
      </c>
      <c r="D7431" t="s">
        <v>119</v>
      </c>
      <c r="E7431" t="s">
        <v>161</v>
      </c>
      <c r="F7431" t="s">
        <v>21351</v>
      </c>
      <c r="G7431" t="s">
        <v>418</v>
      </c>
      <c r="H7431" t="s">
        <v>46</v>
      </c>
      <c r="I7431" t="s">
        <v>129</v>
      </c>
      <c r="J7431" t="s">
        <v>130</v>
      </c>
      <c r="K7431" t="s">
        <v>251</v>
      </c>
      <c r="L7431" t="s">
        <v>21352</v>
      </c>
      <c r="M7431" t="s">
        <v>21353</v>
      </c>
      <c r="N7431">
        <v>7.4392619440000001</v>
      </c>
      <c r="O7431">
        <v>1</v>
      </c>
      <c r="P7431">
        <v>252</v>
      </c>
      <c r="Q7431">
        <v>0</v>
      </c>
      <c r="R7431">
        <v>0</v>
      </c>
      <c r="S7431">
        <v>0</v>
      </c>
      <c r="T7431">
        <v>0</v>
      </c>
      <c r="U7431">
        <v>7.4392620000000003</v>
      </c>
      <c r="V7431">
        <v>1874.6940099999999</v>
      </c>
      <c r="W7431">
        <v>0</v>
      </c>
      <c r="X7431">
        <v>0</v>
      </c>
      <c r="Y7431">
        <v>0</v>
      </c>
      <c r="Z7431">
        <v>0</v>
      </c>
    </row>
    <row r="7432" spans="1:26" x14ac:dyDescent="0.25">
      <c r="A7432">
        <v>2196579</v>
      </c>
      <c r="B7432">
        <v>1</v>
      </c>
      <c r="C7432" t="s">
        <v>76</v>
      </c>
      <c r="D7432" t="s">
        <v>79</v>
      </c>
      <c r="E7432" t="s">
        <v>181</v>
      </c>
      <c r="F7432" t="s">
        <v>20527</v>
      </c>
      <c r="G7432" t="s">
        <v>128</v>
      </c>
      <c r="H7432" t="s">
        <v>46</v>
      </c>
      <c r="I7432" t="s">
        <v>129</v>
      </c>
      <c r="J7432" t="s">
        <v>130</v>
      </c>
      <c r="K7432" t="s">
        <v>131</v>
      </c>
      <c r="L7432" t="s">
        <v>21354</v>
      </c>
      <c r="M7432" t="s">
        <v>21355</v>
      </c>
      <c r="N7432">
        <v>1.2819444440000001</v>
      </c>
      <c r="O7432">
        <v>0</v>
      </c>
      <c r="P7432">
        <v>1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1.281944</v>
      </c>
      <c r="W7432">
        <v>0</v>
      </c>
      <c r="X7432">
        <v>0</v>
      </c>
      <c r="Y7432">
        <v>0</v>
      </c>
      <c r="Z7432">
        <v>0</v>
      </c>
    </row>
    <row r="7433" spans="1:26" x14ac:dyDescent="0.25">
      <c r="A7433">
        <v>2196580</v>
      </c>
      <c r="B7433">
        <v>1</v>
      </c>
      <c r="C7433" t="s">
        <v>77</v>
      </c>
      <c r="D7433" t="s">
        <v>124</v>
      </c>
      <c r="E7433" t="s">
        <v>161</v>
      </c>
      <c r="F7433" t="s">
        <v>5575</v>
      </c>
      <c r="G7433" t="s">
        <v>418</v>
      </c>
      <c r="H7433" t="s">
        <v>46</v>
      </c>
      <c r="I7433" t="s">
        <v>129</v>
      </c>
      <c r="J7433" t="s">
        <v>130</v>
      </c>
      <c r="K7433" t="s">
        <v>251</v>
      </c>
      <c r="L7433" t="s">
        <v>21356</v>
      </c>
      <c r="M7433" t="s">
        <v>21357</v>
      </c>
      <c r="N7433">
        <v>8.3066155550000005</v>
      </c>
      <c r="O7433">
        <v>1</v>
      </c>
      <c r="P7433">
        <v>79</v>
      </c>
      <c r="Q7433">
        <v>0</v>
      </c>
      <c r="R7433">
        <v>0</v>
      </c>
      <c r="S7433">
        <v>0</v>
      </c>
      <c r="T7433">
        <v>0</v>
      </c>
      <c r="U7433">
        <v>8.306616</v>
      </c>
      <c r="V7433">
        <v>656.22262899999998</v>
      </c>
      <c r="W7433">
        <v>0</v>
      </c>
      <c r="X7433">
        <v>0</v>
      </c>
      <c r="Y7433">
        <v>0</v>
      </c>
      <c r="Z7433">
        <v>0</v>
      </c>
    </row>
    <row r="7434" spans="1:26" x14ac:dyDescent="0.25">
      <c r="A7434">
        <v>2196585</v>
      </c>
      <c r="B7434">
        <v>1</v>
      </c>
      <c r="C7434" t="s">
        <v>77</v>
      </c>
      <c r="D7434" t="s">
        <v>108</v>
      </c>
      <c r="E7434" t="s">
        <v>181</v>
      </c>
      <c r="F7434" t="s">
        <v>21358</v>
      </c>
      <c r="G7434" t="s">
        <v>183</v>
      </c>
      <c r="H7434" t="s">
        <v>46</v>
      </c>
      <c r="I7434" t="s">
        <v>129</v>
      </c>
      <c r="J7434" t="s">
        <v>130</v>
      </c>
      <c r="K7434" t="s">
        <v>131</v>
      </c>
      <c r="L7434" t="s">
        <v>21359</v>
      </c>
      <c r="M7434" t="s">
        <v>21360</v>
      </c>
      <c r="N7434">
        <v>1.896111111</v>
      </c>
      <c r="O7434">
        <v>0</v>
      </c>
      <c r="P7434">
        <v>1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1.8961110000000001</v>
      </c>
      <c r="W7434">
        <v>0</v>
      </c>
      <c r="X7434">
        <v>0</v>
      </c>
      <c r="Y7434">
        <v>0</v>
      </c>
      <c r="Z7434">
        <v>0</v>
      </c>
    </row>
    <row r="7435" spans="1:26" x14ac:dyDescent="0.25">
      <c r="A7435">
        <v>2196583</v>
      </c>
      <c r="B7435">
        <v>1</v>
      </c>
      <c r="C7435" t="s">
        <v>76</v>
      </c>
      <c r="D7435" t="s">
        <v>99</v>
      </c>
      <c r="E7435" t="s">
        <v>143</v>
      </c>
      <c r="F7435" t="s">
        <v>21361</v>
      </c>
      <c r="G7435" t="s">
        <v>418</v>
      </c>
      <c r="H7435" t="s">
        <v>47</v>
      </c>
      <c r="I7435" t="s">
        <v>129</v>
      </c>
      <c r="J7435" t="s">
        <v>130</v>
      </c>
      <c r="K7435" t="s">
        <v>251</v>
      </c>
      <c r="L7435" t="s">
        <v>21362</v>
      </c>
      <c r="M7435" t="s">
        <v>21363</v>
      </c>
      <c r="N7435">
        <v>0.32193138799999999</v>
      </c>
      <c r="O7435">
        <v>1</v>
      </c>
      <c r="P7435">
        <v>295</v>
      </c>
      <c r="Q7435">
        <v>0</v>
      </c>
      <c r="R7435">
        <v>0</v>
      </c>
      <c r="S7435">
        <v>0</v>
      </c>
      <c r="T7435">
        <v>0</v>
      </c>
      <c r="U7435">
        <v>0.32193100000000002</v>
      </c>
      <c r="V7435">
        <v>94.969758999999996</v>
      </c>
      <c r="W7435">
        <v>0</v>
      </c>
      <c r="X7435">
        <v>0</v>
      </c>
      <c r="Y7435">
        <v>0</v>
      </c>
      <c r="Z7435">
        <v>0</v>
      </c>
    </row>
    <row r="7436" spans="1:26" x14ac:dyDescent="0.25">
      <c r="A7436">
        <v>2196584</v>
      </c>
      <c r="B7436">
        <v>1</v>
      </c>
      <c r="C7436" t="s">
        <v>76</v>
      </c>
      <c r="D7436" t="s">
        <v>90</v>
      </c>
      <c r="E7436" t="s">
        <v>143</v>
      </c>
      <c r="F7436" t="s">
        <v>21364</v>
      </c>
      <c r="G7436" t="s">
        <v>366</v>
      </c>
      <c r="H7436" t="s">
        <v>47</v>
      </c>
      <c r="I7436" t="s">
        <v>129</v>
      </c>
      <c r="J7436" t="s">
        <v>130</v>
      </c>
      <c r="K7436" t="s">
        <v>251</v>
      </c>
      <c r="L7436" t="s">
        <v>21365</v>
      </c>
      <c r="M7436" t="s">
        <v>21366</v>
      </c>
      <c r="N7436">
        <v>1.1541952769999999</v>
      </c>
      <c r="O7436">
        <v>1</v>
      </c>
      <c r="P7436">
        <v>828</v>
      </c>
      <c r="Q7436">
        <v>0</v>
      </c>
      <c r="R7436">
        <v>0</v>
      </c>
      <c r="S7436">
        <v>0</v>
      </c>
      <c r="T7436">
        <v>0</v>
      </c>
      <c r="U7436">
        <v>1.1541950000000001</v>
      </c>
      <c r="V7436">
        <v>955.67368899999997</v>
      </c>
      <c r="W7436">
        <v>0</v>
      </c>
      <c r="X7436">
        <v>0</v>
      </c>
      <c r="Y7436">
        <v>0</v>
      </c>
      <c r="Z7436">
        <v>0</v>
      </c>
    </row>
    <row r="7437" spans="1:26" x14ac:dyDescent="0.25">
      <c r="A7437">
        <v>2196606</v>
      </c>
      <c r="B7437">
        <v>1</v>
      </c>
      <c r="C7437" t="s">
        <v>76</v>
      </c>
      <c r="D7437" t="s">
        <v>85</v>
      </c>
      <c r="E7437" t="s">
        <v>181</v>
      </c>
      <c r="F7437" t="s">
        <v>21367</v>
      </c>
      <c r="G7437" t="s">
        <v>194</v>
      </c>
      <c r="H7437" t="s">
        <v>46</v>
      </c>
      <c r="I7437" t="s">
        <v>129</v>
      </c>
      <c r="J7437" t="s">
        <v>130</v>
      </c>
      <c r="K7437" t="s">
        <v>131</v>
      </c>
      <c r="L7437" t="s">
        <v>21368</v>
      </c>
      <c r="M7437" t="s">
        <v>21369</v>
      </c>
      <c r="N7437">
        <v>0.84444444399999996</v>
      </c>
      <c r="O7437">
        <v>0</v>
      </c>
      <c r="P7437">
        <v>1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0.84444399999999997</v>
      </c>
      <c r="W7437">
        <v>0</v>
      </c>
      <c r="X7437">
        <v>0</v>
      </c>
      <c r="Y7437">
        <v>0</v>
      </c>
      <c r="Z7437">
        <v>0</v>
      </c>
    </row>
    <row r="7438" spans="1:26" x14ac:dyDescent="0.25">
      <c r="A7438">
        <v>2196588</v>
      </c>
      <c r="B7438">
        <v>1</v>
      </c>
      <c r="C7438" t="s">
        <v>76</v>
      </c>
      <c r="D7438" t="s">
        <v>79</v>
      </c>
      <c r="E7438" t="s">
        <v>126</v>
      </c>
      <c r="F7438" t="s">
        <v>21370</v>
      </c>
      <c r="G7438" t="s">
        <v>640</v>
      </c>
      <c r="H7438" t="s">
        <v>46</v>
      </c>
      <c r="I7438" t="s">
        <v>129</v>
      </c>
      <c r="J7438" t="s">
        <v>130</v>
      </c>
      <c r="K7438" t="s">
        <v>131</v>
      </c>
      <c r="L7438" t="s">
        <v>21371</v>
      </c>
      <c r="M7438" t="s">
        <v>21372</v>
      </c>
      <c r="N7438">
        <v>1.4436111110000001</v>
      </c>
      <c r="O7438">
        <v>0</v>
      </c>
      <c r="P7438">
        <v>53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76.511388999999994</v>
      </c>
      <c r="W7438">
        <v>0</v>
      </c>
      <c r="X7438">
        <v>0</v>
      </c>
      <c r="Y7438">
        <v>0</v>
      </c>
      <c r="Z7438">
        <v>0</v>
      </c>
    </row>
    <row r="7439" spans="1:26" x14ac:dyDescent="0.25">
      <c r="A7439">
        <v>2196593</v>
      </c>
      <c r="B7439">
        <v>1</v>
      </c>
      <c r="C7439" t="s">
        <v>76</v>
      </c>
      <c r="D7439" t="s">
        <v>79</v>
      </c>
      <c r="E7439" t="s">
        <v>181</v>
      </c>
      <c r="F7439" t="s">
        <v>21373</v>
      </c>
      <c r="G7439" t="s">
        <v>287</v>
      </c>
      <c r="H7439" t="s">
        <v>46</v>
      </c>
      <c r="I7439" t="s">
        <v>129</v>
      </c>
      <c r="J7439" t="s">
        <v>130</v>
      </c>
      <c r="K7439" t="s">
        <v>131</v>
      </c>
      <c r="L7439" t="s">
        <v>21374</v>
      </c>
      <c r="M7439" t="s">
        <v>21375</v>
      </c>
      <c r="N7439">
        <v>1.7080555550000001</v>
      </c>
      <c r="O7439">
        <v>0</v>
      </c>
      <c r="P7439">
        <v>1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1.708056</v>
      </c>
      <c r="W7439">
        <v>0</v>
      </c>
      <c r="X7439">
        <v>0</v>
      </c>
      <c r="Y7439">
        <v>0</v>
      </c>
      <c r="Z7439">
        <v>0</v>
      </c>
    </row>
    <row r="7440" spans="1:26" x14ac:dyDescent="0.25">
      <c r="A7440">
        <v>2196587</v>
      </c>
      <c r="B7440">
        <v>1</v>
      </c>
      <c r="C7440" t="s">
        <v>76</v>
      </c>
      <c r="D7440" t="s">
        <v>102</v>
      </c>
      <c r="E7440" t="s">
        <v>186</v>
      </c>
      <c r="F7440" t="s">
        <v>9635</v>
      </c>
      <c r="G7440" t="s">
        <v>136</v>
      </c>
      <c r="H7440" t="s">
        <v>47</v>
      </c>
      <c r="I7440" t="s">
        <v>129</v>
      </c>
      <c r="J7440" t="s">
        <v>130</v>
      </c>
      <c r="K7440" t="s">
        <v>131</v>
      </c>
      <c r="L7440" t="s">
        <v>21376</v>
      </c>
      <c r="M7440" t="s">
        <v>21377</v>
      </c>
      <c r="N7440">
        <v>0.80055555499999997</v>
      </c>
      <c r="O7440">
        <v>20</v>
      </c>
      <c r="P7440">
        <v>157</v>
      </c>
      <c r="Q7440">
        <v>0</v>
      </c>
      <c r="R7440">
        <v>0</v>
      </c>
      <c r="S7440">
        <v>12</v>
      </c>
      <c r="T7440">
        <v>11</v>
      </c>
      <c r="U7440">
        <v>16.011111</v>
      </c>
      <c r="V7440">
        <v>125.68722200000001</v>
      </c>
      <c r="W7440">
        <v>0</v>
      </c>
      <c r="X7440">
        <v>0</v>
      </c>
      <c r="Y7440">
        <v>9.6066669999999998</v>
      </c>
      <c r="Z7440">
        <v>8.8061109999999996</v>
      </c>
    </row>
    <row r="7441" spans="1:26" x14ac:dyDescent="0.25">
      <c r="A7441">
        <v>2196586</v>
      </c>
      <c r="B7441">
        <v>1</v>
      </c>
      <c r="C7441" t="s">
        <v>76</v>
      </c>
      <c r="D7441" t="s">
        <v>101</v>
      </c>
      <c r="E7441" t="s">
        <v>126</v>
      </c>
      <c r="F7441" t="s">
        <v>17741</v>
      </c>
      <c r="G7441" t="s">
        <v>418</v>
      </c>
      <c r="H7441" t="s">
        <v>46</v>
      </c>
      <c r="I7441" t="s">
        <v>129</v>
      </c>
      <c r="J7441" t="s">
        <v>130</v>
      </c>
      <c r="K7441" t="s">
        <v>251</v>
      </c>
      <c r="L7441" t="s">
        <v>21378</v>
      </c>
      <c r="M7441" t="s">
        <v>21379</v>
      </c>
      <c r="N7441">
        <v>7.7480238879999996</v>
      </c>
      <c r="O7441">
        <v>0</v>
      </c>
      <c r="P7441">
        <v>49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379.65317099999999</v>
      </c>
      <c r="W7441">
        <v>0</v>
      </c>
      <c r="X7441">
        <v>0</v>
      </c>
      <c r="Y7441">
        <v>0</v>
      </c>
      <c r="Z7441">
        <v>0</v>
      </c>
    </row>
    <row r="7442" spans="1:26" x14ac:dyDescent="0.25">
      <c r="A7442">
        <v>2196595</v>
      </c>
      <c r="B7442">
        <v>1</v>
      </c>
      <c r="C7442" t="s">
        <v>77</v>
      </c>
      <c r="D7442" t="s">
        <v>124</v>
      </c>
      <c r="E7442" t="s">
        <v>181</v>
      </c>
      <c r="F7442" t="s">
        <v>7787</v>
      </c>
      <c r="G7442" t="s">
        <v>183</v>
      </c>
      <c r="H7442" t="s">
        <v>46</v>
      </c>
      <c r="I7442" t="s">
        <v>129</v>
      </c>
      <c r="J7442" t="s">
        <v>130</v>
      </c>
      <c r="K7442" t="s">
        <v>131</v>
      </c>
      <c r="L7442" t="s">
        <v>21380</v>
      </c>
      <c r="M7442" t="s">
        <v>21381</v>
      </c>
      <c r="N7442">
        <v>5.5697222220000002</v>
      </c>
      <c r="O7442">
        <v>0</v>
      </c>
      <c r="P7442">
        <v>2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11.139443999999999</v>
      </c>
      <c r="W7442">
        <v>0</v>
      </c>
      <c r="X7442">
        <v>0</v>
      </c>
      <c r="Y7442">
        <v>0</v>
      </c>
      <c r="Z7442">
        <v>0</v>
      </c>
    </row>
    <row r="7443" spans="1:26" x14ac:dyDescent="0.25">
      <c r="A7443">
        <v>2196611</v>
      </c>
      <c r="B7443">
        <v>1</v>
      </c>
      <c r="C7443" t="s">
        <v>76</v>
      </c>
      <c r="D7443" t="s">
        <v>86</v>
      </c>
      <c r="E7443" t="s">
        <v>181</v>
      </c>
      <c r="F7443" t="s">
        <v>21382</v>
      </c>
      <c r="G7443" t="s">
        <v>194</v>
      </c>
      <c r="H7443" t="s">
        <v>46</v>
      </c>
      <c r="I7443" t="s">
        <v>129</v>
      </c>
      <c r="J7443" t="s">
        <v>130</v>
      </c>
      <c r="K7443" t="s">
        <v>131</v>
      </c>
      <c r="L7443" t="s">
        <v>21383</v>
      </c>
      <c r="M7443" t="s">
        <v>21384</v>
      </c>
      <c r="N7443">
        <v>1.2013888880000001</v>
      </c>
      <c r="O7443">
        <v>0</v>
      </c>
      <c r="P7443">
        <v>2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2.4027780000000001</v>
      </c>
      <c r="W7443">
        <v>0</v>
      </c>
      <c r="X7443">
        <v>0</v>
      </c>
      <c r="Y7443">
        <v>0</v>
      </c>
      <c r="Z7443">
        <v>0</v>
      </c>
    </row>
    <row r="7444" spans="1:26" x14ac:dyDescent="0.25">
      <c r="A7444">
        <v>2196604</v>
      </c>
      <c r="B7444">
        <v>1</v>
      </c>
      <c r="C7444" t="s">
        <v>76</v>
      </c>
      <c r="D7444" t="s">
        <v>83</v>
      </c>
      <c r="E7444" t="s">
        <v>161</v>
      </c>
      <c r="F7444" t="s">
        <v>21385</v>
      </c>
      <c r="G7444" t="s">
        <v>366</v>
      </c>
      <c r="H7444" t="s">
        <v>46</v>
      </c>
      <c r="I7444" t="s">
        <v>129</v>
      </c>
      <c r="J7444" t="s">
        <v>130</v>
      </c>
      <c r="K7444" t="s">
        <v>251</v>
      </c>
      <c r="L7444" t="s">
        <v>21386</v>
      </c>
      <c r="M7444" t="s">
        <v>21387</v>
      </c>
      <c r="N7444">
        <v>3.3766666660000002</v>
      </c>
      <c r="O7444">
        <v>1</v>
      </c>
      <c r="P7444">
        <v>492</v>
      </c>
      <c r="Q7444">
        <v>0</v>
      </c>
      <c r="R7444">
        <v>0</v>
      </c>
      <c r="S7444">
        <v>0</v>
      </c>
      <c r="T7444">
        <v>0</v>
      </c>
      <c r="U7444">
        <v>3.3766669999999999</v>
      </c>
      <c r="V7444">
        <v>1661.32</v>
      </c>
      <c r="W7444">
        <v>0</v>
      </c>
      <c r="X7444">
        <v>0</v>
      </c>
      <c r="Y7444">
        <v>0</v>
      </c>
      <c r="Z7444">
        <v>0</v>
      </c>
    </row>
    <row r="7445" spans="1:26" x14ac:dyDescent="0.25">
      <c r="A7445">
        <v>2196603</v>
      </c>
      <c r="B7445">
        <v>1</v>
      </c>
      <c r="C7445" t="s">
        <v>76</v>
      </c>
      <c r="D7445" t="s">
        <v>107</v>
      </c>
      <c r="E7445" t="s">
        <v>143</v>
      </c>
      <c r="F7445" t="s">
        <v>21388</v>
      </c>
      <c r="G7445" t="s">
        <v>366</v>
      </c>
      <c r="H7445" t="s">
        <v>47</v>
      </c>
      <c r="I7445" t="s">
        <v>129</v>
      </c>
      <c r="J7445" t="s">
        <v>130</v>
      </c>
      <c r="K7445" t="s">
        <v>251</v>
      </c>
      <c r="L7445" t="s">
        <v>21389</v>
      </c>
      <c r="M7445" t="s">
        <v>21390</v>
      </c>
      <c r="N7445">
        <v>8.653611111</v>
      </c>
      <c r="O7445">
        <v>4</v>
      </c>
      <c r="P7445">
        <v>1000</v>
      </c>
      <c r="Q7445">
        <v>0</v>
      </c>
      <c r="R7445">
        <v>0</v>
      </c>
      <c r="S7445">
        <v>0</v>
      </c>
      <c r="T7445">
        <v>0</v>
      </c>
      <c r="U7445">
        <v>34.614443999999999</v>
      </c>
      <c r="V7445">
        <v>8653.6111110000002</v>
      </c>
      <c r="W7445">
        <v>0</v>
      </c>
      <c r="X7445">
        <v>0</v>
      </c>
      <c r="Y7445">
        <v>0</v>
      </c>
      <c r="Z7445">
        <v>0</v>
      </c>
    </row>
    <row r="7446" spans="1:26" x14ac:dyDescent="0.25">
      <c r="A7446">
        <v>2196597</v>
      </c>
      <c r="B7446">
        <v>1</v>
      </c>
      <c r="C7446" t="s">
        <v>76</v>
      </c>
      <c r="D7446" t="s">
        <v>96</v>
      </c>
      <c r="E7446" t="s">
        <v>186</v>
      </c>
      <c r="F7446" t="s">
        <v>21391</v>
      </c>
      <c r="G7446" t="s">
        <v>136</v>
      </c>
      <c r="H7446" t="s">
        <v>47</v>
      </c>
      <c r="I7446" t="s">
        <v>129</v>
      </c>
      <c r="J7446" t="s">
        <v>130</v>
      </c>
      <c r="K7446" t="s">
        <v>131</v>
      </c>
      <c r="L7446" t="s">
        <v>21392</v>
      </c>
      <c r="M7446" t="s">
        <v>21393</v>
      </c>
      <c r="N7446">
        <v>0.700555555</v>
      </c>
      <c r="O7446">
        <v>18</v>
      </c>
      <c r="P7446">
        <v>16</v>
      </c>
      <c r="Q7446">
        <v>0</v>
      </c>
      <c r="R7446">
        <v>0</v>
      </c>
      <c r="S7446">
        <v>0</v>
      </c>
      <c r="T7446">
        <v>0</v>
      </c>
      <c r="U7446">
        <v>12.61</v>
      </c>
      <c r="V7446">
        <v>11.208888999999999</v>
      </c>
      <c r="W7446">
        <v>0</v>
      </c>
      <c r="X7446">
        <v>0</v>
      </c>
      <c r="Y7446">
        <v>0</v>
      </c>
      <c r="Z7446">
        <v>0</v>
      </c>
    </row>
    <row r="7447" spans="1:26" x14ac:dyDescent="0.25">
      <c r="A7447">
        <v>2196600</v>
      </c>
      <c r="B7447">
        <v>1</v>
      </c>
      <c r="C7447" t="s">
        <v>77</v>
      </c>
      <c r="D7447" t="s">
        <v>111</v>
      </c>
      <c r="E7447" t="s">
        <v>126</v>
      </c>
      <c r="F7447" t="s">
        <v>21394</v>
      </c>
      <c r="G7447" t="s">
        <v>432</v>
      </c>
      <c r="H7447" t="s">
        <v>46</v>
      </c>
      <c r="I7447" t="s">
        <v>129</v>
      </c>
      <c r="J7447" t="s">
        <v>130</v>
      </c>
      <c r="K7447" t="s">
        <v>131</v>
      </c>
      <c r="L7447" t="s">
        <v>21395</v>
      </c>
      <c r="M7447" t="s">
        <v>21396</v>
      </c>
      <c r="N7447">
        <v>4.3480555550000002</v>
      </c>
      <c r="O7447">
        <v>0</v>
      </c>
      <c r="P7447">
        <v>0</v>
      </c>
      <c r="Q7447">
        <v>0</v>
      </c>
      <c r="R7447">
        <v>16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69.568888999999999</v>
      </c>
      <c r="Y7447">
        <v>0</v>
      </c>
      <c r="Z7447">
        <v>0</v>
      </c>
    </row>
    <row r="7448" spans="1:26" x14ac:dyDescent="0.25">
      <c r="A7448">
        <v>2196638</v>
      </c>
      <c r="B7448">
        <v>1</v>
      </c>
      <c r="C7448" t="s">
        <v>76</v>
      </c>
      <c r="D7448" t="s">
        <v>93</v>
      </c>
      <c r="E7448" t="s">
        <v>161</v>
      </c>
      <c r="F7448" t="s">
        <v>21397</v>
      </c>
      <c r="G7448" t="s">
        <v>402</v>
      </c>
      <c r="H7448" t="s">
        <v>46</v>
      </c>
      <c r="I7448" t="s">
        <v>129</v>
      </c>
      <c r="J7448" t="s">
        <v>130</v>
      </c>
      <c r="K7448" t="s">
        <v>131</v>
      </c>
      <c r="L7448" t="s">
        <v>21398</v>
      </c>
      <c r="M7448" t="s">
        <v>21399</v>
      </c>
      <c r="N7448">
        <v>2.7625000000000002</v>
      </c>
      <c r="O7448">
        <v>1</v>
      </c>
      <c r="P7448">
        <v>443</v>
      </c>
      <c r="Q7448">
        <v>0</v>
      </c>
      <c r="R7448">
        <v>0</v>
      </c>
      <c r="S7448">
        <v>0</v>
      </c>
      <c r="T7448">
        <v>0</v>
      </c>
      <c r="U7448">
        <v>2.7625000000000002</v>
      </c>
      <c r="V7448">
        <v>1223.7874999999999</v>
      </c>
      <c r="W7448">
        <v>0</v>
      </c>
      <c r="X7448">
        <v>0</v>
      </c>
      <c r="Y7448">
        <v>0</v>
      </c>
      <c r="Z7448">
        <v>0</v>
      </c>
    </row>
    <row r="7449" spans="1:26" x14ac:dyDescent="0.25">
      <c r="A7449">
        <v>2196602</v>
      </c>
      <c r="B7449">
        <v>1</v>
      </c>
      <c r="C7449" t="s">
        <v>76</v>
      </c>
      <c r="D7449" t="s">
        <v>93</v>
      </c>
      <c r="E7449" t="s">
        <v>186</v>
      </c>
      <c r="F7449" t="s">
        <v>21400</v>
      </c>
      <c r="G7449" t="s">
        <v>418</v>
      </c>
      <c r="H7449" t="s">
        <v>47</v>
      </c>
      <c r="I7449" t="s">
        <v>129</v>
      </c>
      <c r="J7449" t="s">
        <v>130</v>
      </c>
      <c r="K7449" t="s">
        <v>251</v>
      </c>
      <c r="L7449" t="s">
        <v>21401</v>
      </c>
      <c r="M7449" t="s">
        <v>21402</v>
      </c>
      <c r="N7449">
        <v>6.8666666660000004</v>
      </c>
      <c r="O7449">
        <v>68</v>
      </c>
      <c r="P7449">
        <v>1517</v>
      </c>
      <c r="Q7449">
        <v>0</v>
      </c>
      <c r="R7449">
        <v>0</v>
      </c>
      <c r="S7449">
        <v>0</v>
      </c>
      <c r="T7449">
        <v>0</v>
      </c>
      <c r="U7449">
        <v>466.933333</v>
      </c>
      <c r="V7449">
        <v>10416.733332</v>
      </c>
      <c r="W7449">
        <v>0</v>
      </c>
      <c r="X7449">
        <v>0</v>
      </c>
      <c r="Y7449">
        <v>0</v>
      </c>
      <c r="Z7449">
        <v>0</v>
      </c>
    </row>
    <row r="7450" spans="1:26" x14ac:dyDescent="0.25">
      <c r="A7450">
        <v>2196601</v>
      </c>
      <c r="B7450">
        <v>1</v>
      </c>
      <c r="C7450" t="s">
        <v>76</v>
      </c>
      <c r="D7450" t="s">
        <v>107</v>
      </c>
      <c r="E7450" t="s">
        <v>161</v>
      </c>
      <c r="F7450" t="s">
        <v>21403</v>
      </c>
      <c r="G7450" t="s">
        <v>366</v>
      </c>
      <c r="H7450" t="s">
        <v>46</v>
      </c>
      <c r="I7450" t="s">
        <v>129</v>
      </c>
      <c r="J7450" t="s">
        <v>130</v>
      </c>
      <c r="K7450" t="s">
        <v>251</v>
      </c>
      <c r="L7450" t="s">
        <v>21404</v>
      </c>
      <c r="M7450" t="s">
        <v>21405</v>
      </c>
      <c r="N7450">
        <v>2.8702777770000001</v>
      </c>
      <c r="O7450">
        <v>1</v>
      </c>
      <c r="P7450">
        <v>721</v>
      </c>
      <c r="Q7450">
        <v>0</v>
      </c>
      <c r="R7450">
        <v>0</v>
      </c>
      <c r="S7450">
        <v>0</v>
      </c>
      <c r="T7450">
        <v>0</v>
      </c>
      <c r="U7450">
        <v>2.8702779999999999</v>
      </c>
      <c r="V7450">
        <v>2069.4702769999999</v>
      </c>
      <c r="W7450">
        <v>0</v>
      </c>
      <c r="X7450">
        <v>0</v>
      </c>
      <c r="Y7450">
        <v>0</v>
      </c>
      <c r="Z7450">
        <v>0</v>
      </c>
    </row>
    <row r="7451" spans="1:26" x14ac:dyDescent="0.25">
      <c r="A7451">
        <v>2196605</v>
      </c>
      <c r="B7451">
        <v>1</v>
      </c>
      <c r="C7451" t="s">
        <v>77</v>
      </c>
      <c r="D7451" t="s">
        <v>124</v>
      </c>
      <c r="E7451" t="s">
        <v>161</v>
      </c>
      <c r="F7451" t="s">
        <v>21406</v>
      </c>
      <c r="G7451" t="s">
        <v>418</v>
      </c>
      <c r="H7451" t="s">
        <v>46</v>
      </c>
      <c r="I7451" t="s">
        <v>129</v>
      </c>
      <c r="J7451" t="s">
        <v>130</v>
      </c>
      <c r="K7451" t="s">
        <v>251</v>
      </c>
      <c r="L7451" t="s">
        <v>21407</v>
      </c>
      <c r="M7451" t="s">
        <v>21408</v>
      </c>
      <c r="N7451">
        <v>7.9983333329999997</v>
      </c>
      <c r="O7451">
        <v>1</v>
      </c>
      <c r="P7451">
        <v>259</v>
      </c>
      <c r="Q7451">
        <v>0</v>
      </c>
      <c r="R7451">
        <v>0</v>
      </c>
      <c r="S7451">
        <v>0</v>
      </c>
      <c r="T7451">
        <v>0</v>
      </c>
      <c r="U7451">
        <v>7.9983329999999997</v>
      </c>
      <c r="V7451">
        <v>2071.5683330000002</v>
      </c>
      <c r="W7451">
        <v>0</v>
      </c>
      <c r="X7451">
        <v>0</v>
      </c>
      <c r="Y7451">
        <v>0</v>
      </c>
      <c r="Z7451">
        <v>0</v>
      </c>
    </row>
    <row r="7452" spans="1:26" x14ac:dyDescent="0.25">
      <c r="A7452">
        <v>2196613</v>
      </c>
      <c r="B7452">
        <v>1</v>
      </c>
      <c r="C7452" t="s">
        <v>76</v>
      </c>
      <c r="D7452" t="s">
        <v>81</v>
      </c>
      <c r="E7452" t="s">
        <v>181</v>
      </c>
      <c r="F7452" t="s">
        <v>21409</v>
      </c>
      <c r="G7452" t="s">
        <v>194</v>
      </c>
      <c r="H7452" t="s">
        <v>46</v>
      </c>
      <c r="I7452" t="s">
        <v>129</v>
      </c>
      <c r="J7452" t="s">
        <v>130</v>
      </c>
      <c r="K7452" t="s">
        <v>131</v>
      </c>
      <c r="L7452" t="s">
        <v>21410</v>
      </c>
      <c r="M7452" t="s">
        <v>21411</v>
      </c>
      <c r="N7452">
        <v>0.90222222200000002</v>
      </c>
      <c r="O7452">
        <v>0</v>
      </c>
      <c r="P7452">
        <v>11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9.9244439999999994</v>
      </c>
      <c r="W7452">
        <v>0</v>
      </c>
      <c r="X7452">
        <v>0</v>
      </c>
      <c r="Y7452">
        <v>0</v>
      </c>
      <c r="Z7452">
        <v>0</v>
      </c>
    </row>
    <row r="7453" spans="1:26" x14ac:dyDescent="0.25">
      <c r="A7453">
        <v>2196609</v>
      </c>
      <c r="B7453">
        <v>1</v>
      </c>
      <c r="C7453" t="s">
        <v>76</v>
      </c>
      <c r="D7453" t="s">
        <v>99</v>
      </c>
      <c r="E7453" t="s">
        <v>134</v>
      </c>
      <c r="F7453" t="s">
        <v>21412</v>
      </c>
      <c r="G7453" t="s">
        <v>366</v>
      </c>
      <c r="H7453" t="s">
        <v>47</v>
      </c>
      <c r="I7453" t="s">
        <v>129</v>
      </c>
      <c r="J7453" t="s">
        <v>130</v>
      </c>
      <c r="K7453" t="s">
        <v>251</v>
      </c>
      <c r="L7453" t="s">
        <v>21413</v>
      </c>
      <c r="M7453" t="s">
        <v>21414</v>
      </c>
      <c r="N7453">
        <v>10.556871111</v>
      </c>
      <c r="O7453">
        <v>22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232.25116399999999</v>
      </c>
      <c r="V7453">
        <v>0</v>
      </c>
      <c r="W7453">
        <v>0</v>
      </c>
      <c r="X7453">
        <v>0</v>
      </c>
      <c r="Y7453">
        <v>0</v>
      </c>
      <c r="Z7453">
        <v>0</v>
      </c>
    </row>
    <row r="7454" spans="1:26" x14ac:dyDescent="0.25">
      <c r="A7454">
        <v>2196627</v>
      </c>
      <c r="B7454">
        <v>1</v>
      </c>
      <c r="C7454" t="s">
        <v>76</v>
      </c>
      <c r="D7454" t="s">
        <v>99</v>
      </c>
      <c r="E7454" t="s">
        <v>134</v>
      </c>
      <c r="F7454" t="s">
        <v>2873</v>
      </c>
      <c r="G7454" t="s">
        <v>136</v>
      </c>
      <c r="H7454" t="s">
        <v>47</v>
      </c>
      <c r="I7454" t="s">
        <v>129</v>
      </c>
      <c r="J7454" t="s">
        <v>130</v>
      </c>
      <c r="K7454" t="s">
        <v>131</v>
      </c>
      <c r="L7454" t="s">
        <v>21415</v>
      </c>
      <c r="M7454" t="s">
        <v>21416</v>
      </c>
      <c r="N7454">
        <v>1.661944444</v>
      </c>
      <c r="O7454">
        <v>55</v>
      </c>
      <c r="P7454">
        <v>2397</v>
      </c>
      <c r="Q7454">
        <v>0</v>
      </c>
      <c r="R7454">
        <v>0</v>
      </c>
      <c r="S7454">
        <v>0</v>
      </c>
      <c r="T7454">
        <v>0</v>
      </c>
      <c r="U7454">
        <v>91.406943999999996</v>
      </c>
      <c r="V7454">
        <v>3983.680832</v>
      </c>
      <c r="W7454">
        <v>0</v>
      </c>
      <c r="X7454">
        <v>0</v>
      </c>
      <c r="Y7454">
        <v>0</v>
      </c>
      <c r="Z7454">
        <v>0</v>
      </c>
    </row>
    <row r="7455" spans="1:26" x14ac:dyDescent="0.25">
      <c r="A7455">
        <v>2196610</v>
      </c>
      <c r="B7455">
        <v>1</v>
      </c>
      <c r="C7455" t="s">
        <v>77</v>
      </c>
      <c r="D7455" t="s">
        <v>124</v>
      </c>
      <c r="E7455" t="s">
        <v>126</v>
      </c>
      <c r="F7455" t="s">
        <v>21417</v>
      </c>
      <c r="G7455" t="s">
        <v>418</v>
      </c>
      <c r="H7455" t="s">
        <v>46</v>
      </c>
      <c r="I7455" t="s">
        <v>129</v>
      </c>
      <c r="J7455" t="s">
        <v>130</v>
      </c>
      <c r="K7455" t="s">
        <v>251</v>
      </c>
      <c r="L7455" t="s">
        <v>21418</v>
      </c>
      <c r="M7455" t="s">
        <v>21419</v>
      </c>
      <c r="N7455">
        <v>7.8986111110000001</v>
      </c>
      <c r="O7455">
        <v>0</v>
      </c>
      <c r="P7455">
        <v>67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529.20694400000002</v>
      </c>
      <c r="W7455">
        <v>0</v>
      </c>
      <c r="X7455">
        <v>0</v>
      </c>
      <c r="Y7455">
        <v>0</v>
      </c>
      <c r="Z7455">
        <v>0</v>
      </c>
    </row>
    <row r="7456" spans="1:26" x14ac:dyDescent="0.25">
      <c r="A7456">
        <v>2196614</v>
      </c>
      <c r="B7456">
        <v>1</v>
      </c>
      <c r="C7456" t="s">
        <v>76</v>
      </c>
      <c r="D7456" t="s">
        <v>100</v>
      </c>
      <c r="E7456" t="s">
        <v>143</v>
      </c>
      <c r="F7456" t="s">
        <v>21420</v>
      </c>
      <c r="G7456" t="s">
        <v>366</v>
      </c>
      <c r="H7456" t="s">
        <v>47</v>
      </c>
      <c r="I7456" t="s">
        <v>129</v>
      </c>
      <c r="J7456" t="s">
        <v>130</v>
      </c>
      <c r="K7456" t="s">
        <v>251</v>
      </c>
      <c r="L7456" t="s">
        <v>21421</v>
      </c>
      <c r="M7456" t="s">
        <v>21422</v>
      </c>
      <c r="N7456">
        <v>7.6084444439999999</v>
      </c>
      <c r="O7456">
        <v>1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7.6084440000000004</v>
      </c>
      <c r="V7456">
        <v>0</v>
      </c>
      <c r="W7456">
        <v>0</v>
      </c>
      <c r="X7456">
        <v>0</v>
      </c>
      <c r="Y7456">
        <v>0</v>
      </c>
      <c r="Z7456">
        <v>0</v>
      </c>
    </row>
    <row r="7457" spans="1:26" x14ac:dyDescent="0.25">
      <c r="A7457">
        <v>2196626</v>
      </c>
      <c r="B7457">
        <v>1</v>
      </c>
      <c r="C7457" t="s">
        <v>77</v>
      </c>
      <c r="D7457" t="s">
        <v>109</v>
      </c>
      <c r="E7457" t="s">
        <v>126</v>
      </c>
      <c r="F7457" t="s">
        <v>21423</v>
      </c>
      <c r="G7457" t="s">
        <v>128</v>
      </c>
      <c r="H7457" t="s">
        <v>46</v>
      </c>
      <c r="I7457" t="s">
        <v>129</v>
      </c>
      <c r="J7457" t="s">
        <v>130</v>
      </c>
      <c r="K7457" t="s">
        <v>131</v>
      </c>
      <c r="L7457" t="s">
        <v>21424</v>
      </c>
      <c r="M7457" t="s">
        <v>21425</v>
      </c>
      <c r="N7457">
        <v>0.96361111099999996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21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20.235833</v>
      </c>
    </row>
    <row r="7458" spans="1:26" x14ac:dyDescent="0.25">
      <c r="A7458">
        <v>2196631</v>
      </c>
      <c r="B7458">
        <v>1</v>
      </c>
      <c r="C7458" t="s">
        <v>77</v>
      </c>
      <c r="D7458" t="s">
        <v>122</v>
      </c>
      <c r="E7458" t="s">
        <v>143</v>
      </c>
      <c r="F7458" t="s">
        <v>21426</v>
      </c>
      <c r="G7458" t="s">
        <v>279</v>
      </c>
      <c r="H7458" t="s">
        <v>47</v>
      </c>
      <c r="I7458" t="s">
        <v>129</v>
      </c>
      <c r="J7458" t="s">
        <v>130</v>
      </c>
      <c r="K7458" t="s">
        <v>131</v>
      </c>
      <c r="L7458" t="s">
        <v>21427</v>
      </c>
      <c r="M7458" t="s">
        <v>21428</v>
      </c>
      <c r="N7458">
        <v>0.98388888799999996</v>
      </c>
      <c r="O7458">
        <v>0</v>
      </c>
      <c r="P7458">
        <v>0</v>
      </c>
      <c r="Q7458">
        <v>1</v>
      </c>
      <c r="R7458">
        <v>45</v>
      </c>
      <c r="S7458">
        <v>0</v>
      </c>
      <c r="T7458">
        <v>2</v>
      </c>
      <c r="U7458">
        <v>0</v>
      </c>
      <c r="V7458">
        <v>0</v>
      </c>
      <c r="W7458">
        <v>0.98388900000000001</v>
      </c>
      <c r="X7458">
        <v>44.274999999999999</v>
      </c>
      <c r="Y7458">
        <v>0</v>
      </c>
      <c r="Z7458">
        <v>1.967778</v>
      </c>
    </row>
    <row r="7459" spans="1:26" x14ac:dyDescent="0.25">
      <c r="A7459">
        <v>2196630</v>
      </c>
      <c r="B7459">
        <v>1</v>
      </c>
      <c r="C7459" t="s">
        <v>77</v>
      </c>
      <c r="D7459" t="s">
        <v>111</v>
      </c>
      <c r="E7459" t="s">
        <v>181</v>
      </c>
      <c r="F7459" t="s">
        <v>21429</v>
      </c>
      <c r="G7459" t="s">
        <v>636</v>
      </c>
      <c r="H7459" t="s">
        <v>46</v>
      </c>
      <c r="I7459" t="s">
        <v>129</v>
      </c>
      <c r="J7459" t="s">
        <v>130</v>
      </c>
      <c r="K7459" t="s">
        <v>131</v>
      </c>
      <c r="L7459" t="s">
        <v>21430</v>
      </c>
      <c r="M7459" t="s">
        <v>21431</v>
      </c>
      <c r="N7459">
        <v>4.7300000000000004</v>
      </c>
      <c r="O7459">
        <v>0</v>
      </c>
      <c r="P7459">
        <v>0</v>
      </c>
      <c r="Q7459">
        <v>0</v>
      </c>
      <c r="R7459">
        <v>0</v>
      </c>
      <c r="S7459">
        <v>1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4.7300000000000004</v>
      </c>
      <c r="Z7459">
        <v>0</v>
      </c>
    </row>
    <row r="7460" spans="1:26" x14ac:dyDescent="0.25">
      <c r="A7460">
        <v>2196634</v>
      </c>
      <c r="B7460">
        <v>1</v>
      </c>
      <c r="C7460" t="s">
        <v>76</v>
      </c>
      <c r="D7460" t="s">
        <v>84</v>
      </c>
      <c r="E7460" t="s">
        <v>181</v>
      </c>
      <c r="F7460" t="s">
        <v>21432</v>
      </c>
      <c r="G7460" t="s">
        <v>287</v>
      </c>
      <c r="H7460" t="s">
        <v>46</v>
      </c>
      <c r="I7460" t="s">
        <v>129</v>
      </c>
      <c r="J7460" t="s">
        <v>130</v>
      </c>
      <c r="K7460" t="s">
        <v>131</v>
      </c>
      <c r="L7460" t="s">
        <v>21433</v>
      </c>
      <c r="M7460" t="s">
        <v>21434</v>
      </c>
      <c r="N7460">
        <v>2.9627777769999999</v>
      </c>
      <c r="O7460">
        <v>0</v>
      </c>
      <c r="P7460">
        <v>2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5.9255560000000003</v>
      </c>
      <c r="W7460">
        <v>0</v>
      </c>
      <c r="X7460">
        <v>0</v>
      </c>
      <c r="Y7460">
        <v>0</v>
      </c>
      <c r="Z7460">
        <v>0</v>
      </c>
    </row>
    <row r="7461" spans="1:26" x14ac:dyDescent="0.25">
      <c r="A7461">
        <v>2196633</v>
      </c>
      <c r="B7461">
        <v>1</v>
      </c>
      <c r="C7461" t="s">
        <v>76</v>
      </c>
      <c r="D7461" t="s">
        <v>96</v>
      </c>
      <c r="E7461" t="s">
        <v>181</v>
      </c>
      <c r="F7461" t="s">
        <v>21435</v>
      </c>
      <c r="G7461" t="s">
        <v>636</v>
      </c>
      <c r="H7461" t="s">
        <v>46</v>
      </c>
      <c r="I7461" t="s">
        <v>129</v>
      </c>
      <c r="J7461" t="s">
        <v>130</v>
      </c>
      <c r="K7461" t="s">
        <v>131</v>
      </c>
      <c r="L7461" t="s">
        <v>21436</v>
      </c>
      <c r="M7461" t="s">
        <v>21437</v>
      </c>
      <c r="N7461">
        <v>7.2394444440000001</v>
      </c>
      <c r="O7461">
        <v>0</v>
      </c>
      <c r="P7461">
        <v>2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14.478889000000001</v>
      </c>
      <c r="W7461">
        <v>0</v>
      </c>
      <c r="X7461">
        <v>0</v>
      </c>
      <c r="Y7461">
        <v>0</v>
      </c>
      <c r="Z7461">
        <v>0</v>
      </c>
    </row>
    <row r="7462" spans="1:26" x14ac:dyDescent="0.25">
      <c r="A7462">
        <v>2196632</v>
      </c>
      <c r="B7462">
        <v>1</v>
      </c>
      <c r="C7462" t="s">
        <v>76</v>
      </c>
      <c r="D7462" t="s">
        <v>102</v>
      </c>
      <c r="E7462" t="s">
        <v>181</v>
      </c>
      <c r="F7462" t="s">
        <v>21438</v>
      </c>
      <c r="G7462" t="s">
        <v>194</v>
      </c>
      <c r="H7462" t="s">
        <v>46</v>
      </c>
      <c r="I7462" t="s">
        <v>129</v>
      </c>
      <c r="J7462" t="s">
        <v>130</v>
      </c>
      <c r="K7462" t="s">
        <v>131</v>
      </c>
      <c r="L7462" t="s">
        <v>21439</v>
      </c>
      <c r="M7462" t="s">
        <v>21440</v>
      </c>
      <c r="N7462">
        <v>1.062777777</v>
      </c>
      <c r="O7462">
        <v>0</v>
      </c>
      <c r="P7462">
        <v>1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1.062778</v>
      </c>
      <c r="W7462">
        <v>0</v>
      </c>
      <c r="X7462">
        <v>0</v>
      </c>
      <c r="Y7462">
        <v>0</v>
      </c>
      <c r="Z7462">
        <v>0</v>
      </c>
    </row>
    <row r="7463" spans="1:26" x14ac:dyDescent="0.25">
      <c r="A7463">
        <v>2196640</v>
      </c>
      <c r="B7463">
        <v>1</v>
      </c>
      <c r="C7463" t="s">
        <v>76</v>
      </c>
      <c r="D7463" t="s">
        <v>79</v>
      </c>
      <c r="E7463" t="s">
        <v>134</v>
      </c>
      <c r="F7463" t="s">
        <v>21441</v>
      </c>
      <c r="G7463" t="s">
        <v>136</v>
      </c>
      <c r="H7463" t="s">
        <v>47</v>
      </c>
      <c r="I7463" t="s">
        <v>129</v>
      </c>
      <c r="J7463" t="s">
        <v>130</v>
      </c>
      <c r="K7463" t="s">
        <v>131</v>
      </c>
      <c r="L7463" t="s">
        <v>21442</v>
      </c>
      <c r="M7463" t="s">
        <v>21443</v>
      </c>
      <c r="N7463">
        <v>0.45138888799999999</v>
      </c>
      <c r="O7463">
        <v>11</v>
      </c>
      <c r="P7463">
        <v>17</v>
      </c>
      <c r="Q7463">
        <v>0</v>
      </c>
      <c r="R7463">
        <v>0</v>
      </c>
      <c r="S7463">
        <v>0</v>
      </c>
      <c r="T7463">
        <v>0</v>
      </c>
      <c r="U7463">
        <v>4.9652779999999996</v>
      </c>
      <c r="V7463">
        <v>7.6736110000000002</v>
      </c>
      <c r="W7463">
        <v>0</v>
      </c>
      <c r="X7463">
        <v>0</v>
      </c>
      <c r="Y7463">
        <v>0</v>
      </c>
      <c r="Z7463">
        <v>0</v>
      </c>
    </row>
    <row r="7464" spans="1:26" x14ac:dyDescent="0.25">
      <c r="A7464">
        <v>2196787</v>
      </c>
      <c r="B7464">
        <v>1</v>
      </c>
      <c r="C7464" t="s">
        <v>76</v>
      </c>
      <c r="D7464" t="s">
        <v>79</v>
      </c>
      <c r="E7464" t="s">
        <v>143</v>
      </c>
      <c r="F7464" t="s">
        <v>21444</v>
      </c>
      <c r="G7464" t="s">
        <v>6958</v>
      </c>
      <c r="H7464" t="s">
        <v>47</v>
      </c>
      <c r="I7464" t="s">
        <v>129</v>
      </c>
      <c r="J7464" t="s">
        <v>130</v>
      </c>
      <c r="K7464" t="s">
        <v>131</v>
      </c>
      <c r="L7464" t="s">
        <v>21445</v>
      </c>
      <c r="M7464" t="s">
        <v>21446</v>
      </c>
      <c r="N7464">
        <v>6.1736111109999996</v>
      </c>
      <c r="O7464">
        <v>1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6.1736110000000002</v>
      </c>
      <c r="V7464">
        <v>0</v>
      </c>
      <c r="W7464">
        <v>0</v>
      </c>
      <c r="X7464">
        <v>0</v>
      </c>
      <c r="Y7464">
        <v>0</v>
      </c>
      <c r="Z7464">
        <v>0</v>
      </c>
    </row>
    <row r="7465" spans="1:26" x14ac:dyDescent="0.25">
      <c r="A7465">
        <v>2196647</v>
      </c>
      <c r="B7465">
        <v>1</v>
      </c>
      <c r="C7465" t="s">
        <v>76</v>
      </c>
      <c r="D7465" t="s">
        <v>88</v>
      </c>
      <c r="E7465" t="s">
        <v>186</v>
      </c>
      <c r="F7465" t="s">
        <v>6657</v>
      </c>
      <c r="G7465" t="s">
        <v>366</v>
      </c>
      <c r="H7465" t="s">
        <v>47</v>
      </c>
      <c r="I7465" t="s">
        <v>129</v>
      </c>
      <c r="J7465" t="s">
        <v>130</v>
      </c>
      <c r="K7465" t="s">
        <v>251</v>
      </c>
      <c r="L7465" t="s">
        <v>21447</v>
      </c>
      <c r="M7465" t="s">
        <v>21448</v>
      </c>
      <c r="N7465">
        <v>1.314166666</v>
      </c>
      <c r="O7465">
        <v>18</v>
      </c>
      <c r="P7465">
        <v>360</v>
      </c>
      <c r="Q7465">
        <v>0</v>
      </c>
      <c r="R7465">
        <v>0</v>
      </c>
      <c r="S7465">
        <v>0</v>
      </c>
      <c r="T7465">
        <v>0</v>
      </c>
      <c r="U7465">
        <v>23.655000000000001</v>
      </c>
      <c r="V7465">
        <v>473.1</v>
      </c>
      <c r="W7465">
        <v>0</v>
      </c>
      <c r="X7465">
        <v>0</v>
      </c>
      <c r="Y7465">
        <v>0</v>
      </c>
      <c r="Z7465">
        <v>0</v>
      </c>
    </row>
    <row r="7466" spans="1:26" x14ac:dyDescent="0.25">
      <c r="A7466">
        <v>2196644</v>
      </c>
      <c r="B7466">
        <v>1</v>
      </c>
      <c r="C7466" t="s">
        <v>76</v>
      </c>
      <c r="D7466" t="s">
        <v>93</v>
      </c>
      <c r="E7466" t="s">
        <v>186</v>
      </c>
      <c r="F7466" t="s">
        <v>6670</v>
      </c>
      <c r="G7466" t="s">
        <v>366</v>
      </c>
      <c r="H7466" t="s">
        <v>47</v>
      </c>
      <c r="I7466" t="s">
        <v>129</v>
      </c>
      <c r="J7466" t="s">
        <v>130</v>
      </c>
      <c r="K7466" t="s">
        <v>251</v>
      </c>
      <c r="L7466" t="s">
        <v>21449</v>
      </c>
      <c r="M7466" t="s">
        <v>21450</v>
      </c>
      <c r="N7466">
        <v>1.4583333329999999</v>
      </c>
      <c r="O7466">
        <v>2</v>
      </c>
      <c r="P7466">
        <v>190</v>
      </c>
      <c r="Q7466">
        <v>0</v>
      </c>
      <c r="R7466">
        <v>0</v>
      </c>
      <c r="S7466">
        <v>0</v>
      </c>
      <c r="T7466">
        <v>0</v>
      </c>
      <c r="U7466">
        <v>2.9166669999999999</v>
      </c>
      <c r="V7466">
        <v>277.08333299999998</v>
      </c>
      <c r="W7466">
        <v>0</v>
      </c>
      <c r="X7466">
        <v>0</v>
      </c>
      <c r="Y7466">
        <v>0</v>
      </c>
      <c r="Z7466">
        <v>0</v>
      </c>
    </row>
    <row r="7467" spans="1:26" x14ac:dyDescent="0.25">
      <c r="A7467">
        <v>2196636</v>
      </c>
      <c r="B7467">
        <v>1</v>
      </c>
      <c r="C7467" t="s">
        <v>76</v>
      </c>
      <c r="D7467" t="s">
        <v>91</v>
      </c>
      <c r="E7467" t="s">
        <v>126</v>
      </c>
      <c r="F7467" t="s">
        <v>20734</v>
      </c>
      <c r="G7467" t="s">
        <v>916</v>
      </c>
      <c r="H7467" t="s">
        <v>46</v>
      </c>
      <c r="I7467" t="s">
        <v>129</v>
      </c>
      <c r="J7467" t="s">
        <v>130</v>
      </c>
      <c r="K7467" t="s">
        <v>131</v>
      </c>
      <c r="L7467" t="s">
        <v>21451</v>
      </c>
      <c r="M7467" t="s">
        <v>21452</v>
      </c>
      <c r="N7467">
        <v>0.68</v>
      </c>
      <c r="O7467">
        <v>0</v>
      </c>
      <c r="P7467">
        <v>94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63.92</v>
      </c>
      <c r="W7467">
        <v>0</v>
      </c>
      <c r="X7467">
        <v>0</v>
      </c>
      <c r="Y7467">
        <v>0</v>
      </c>
      <c r="Z7467">
        <v>0</v>
      </c>
    </row>
    <row r="7468" spans="1:26" x14ac:dyDescent="0.25">
      <c r="A7468">
        <v>2196641</v>
      </c>
      <c r="B7468">
        <v>1</v>
      </c>
      <c r="C7468" t="s">
        <v>76</v>
      </c>
      <c r="D7468" t="s">
        <v>99</v>
      </c>
      <c r="E7468" t="s">
        <v>143</v>
      </c>
      <c r="F7468" t="s">
        <v>21453</v>
      </c>
      <c r="G7468" t="s">
        <v>145</v>
      </c>
      <c r="H7468" t="s">
        <v>47</v>
      </c>
      <c r="I7468" t="s">
        <v>129</v>
      </c>
      <c r="J7468" t="s">
        <v>130</v>
      </c>
      <c r="K7468" t="s">
        <v>131</v>
      </c>
      <c r="L7468" t="s">
        <v>21454</v>
      </c>
      <c r="M7468" t="s">
        <v>21455</v>
      </c>
      <c r="N7468">
        <v>0.39583333300000001</v>
      </c>
      <c r="O7468">
        <v>1</v>
      </c>
      <c r="P7468">
        <v>470</v>
      </c>
      <c r="Q7468">
        <v>0</v>
      </c>
      <c r="R7468">
        <v>0</v>
      </c>
      <c r="S7468">
        <v>0</v>
      </c>
      <c r="T7468">
        <v>0</v>
      </c>
      <c r="U7468">
        <v>0.39583299999999999</v>
      </c>
      <c r="V7468">
        <v>186.04166699999999</v>
      </c>
      <c r="W7468">
        <v>0</v>
      </c>
      <c r="X7468">
        <v>0</v>
      </c>
      <c r="Y7468">
        <v>0</v>
      </c>
      <c r="Z7468">
        <v>0</v>
      </c>
    </row>
    <row r="7469" spans="1:26" x14ac:dyDescent="0.25">
      <c r="A7469">
        <v>2196657</v>
      </c>
      <c r="B7469">
        <v>1</v>
      </c>
      <c r="C7469" t="s">
        <v>77</v>
      </c>
      <c r="D7469" t="s">
        <v>109</v>
      </c>
      <c r="E7469" t="s">
        <v>718</v>
      </c>
      <c r="F7469" t="s">
        <v>21456</v>
      </c>
      <c r="G7469" t="s">
        <v>726</v>
      </c>
      <c r="H7469" t="s">
        <v>46</v>
      </c>
      <c r="I7469" t="s">
        <v>129</v>
      </c>
      <c r="J7469" t="s">
        <v>130</v>
      </c>
      <c r="K7469" t="s">
        <v>131</v>
      </c>
      <c r="L7469" t="s">
        <v>21457</v>
      </c>
      <c r="M7469" t="s">
        <v>21458</v>
      </c>
      <c r="N7469">
        <v>1.6044444440000001</v>
      </c>
      <c r="O7469">
        <v>0</v>
      </c>
      <c r="P7469">
        <v>50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80.222222000000002</v>
      </c>
      <c r="W7469">
        <v>0</v>
      </c>
      <c r="X7469">
        <v>0</v>
      </c>
      <c r="Y7469">
        <v>0</v>
      </c>
      <c r="Z7469">
        <v>0</v>
      </c>
    </row>
    <row r="7470" spans="1:26" x14ac:dyDescent="0.25">
      <c r="A7470">
        <v>2196645</v>
      </c>
      <c r="B7470">
        <v>1</v>
      </c>
      <c r="C7470" t="s">
        <v>76</v>
      </c>
      <c r="D7470" t="s">
        <v>87</v>
      </c>
      <c r="E7470" t="s">
        <v>186</v>
      </c>
      <c r="F7470" t="s">
        <v>4565</v>
      </c>
      <c r="G7470" t="s">
        <v>418</v>
      </c>
      <c r="H7470" t="s">
        <v>47</v>
      </c>
      <c r="I7470" t="s">
        <v>129</v>
      </c>
      <c r="J7470" t="s">
        <v>130</v>
      </c>
      <c r="K7470" t="s">
        <v>251</v>
      </c>
      <c r="L7470" t="s">
        <v>21459</v>
      </c>
      <c r="M7470" t="s">
        <v>21460</v>
      </c>
      <c r="N7470">
        <v>3.6277777769999999</v>
      </c>
      <c r="O7470">
        <v>0</v>
      </c>
      <c r="P7470">
        <v>1</v>
      </c>
      <c r="Q7470">
        <v>50</v>
      </c>
      <c r="R7470">
        <v>278</v>
      </c>
      <c r="S7470">
        <v>90</v>
      </c>
      <c r="T7470">
        <v>1393</v>
      </c>
      <c r="U7470">
        <v>0</v>
      </c>
      <c r="V7470">
        <v>3.6277780000000002</v>
      </c>
      <c r="W7470">
        <v>181.38888900000001</v>
      </c>
      <c r="X7470">
        <v>1008.5222220000001</v>
      </c>
      <c r="Y7470">
        <v>326.5</v>
      </c>
      <c r="Z7470">
        <v>5053.4944429999996</v>
      </c>
    </row>
    <row r="7471" spans="1:26" x14ac:dyDescent="0.25">
      <c r="A7471">
        <v>2196651</v>
      </c>
      <c r="B7471">
        <v>1</v>
      </c>
      <c r="C7471" t="s">
        <v>76</v>
      </c>
      <c r="D7471" t="s">
        <v>96</v>
      </c>
      <c r="E7471" t="s">
        <v>181</v>
      </c>
      <c r="F7471" t="s">
        <v>21461</v>
      </c>
      <c r="G7471" t="s">
        <v>1384</v>
      </c>
      <c r="H7471" t="s">
        <v>46</v>
      </c>
      <c r="I7471" t="s">
        <v>129</v>
      </c>
      <c r="J7471" t="s">
        <v>130</v>
      </c>
      <c r="K7471" t="s">
        <v>131</v>
      </c>
      <c r="L7471" t="s">
        <v>21462</v>
      </c>
      <c r="M7471" t="s">
        <v>21463</v>
      </c>
      <c r="N7471">
        <v>0.61916666600000003</v>
      </c>
      <c r="O7471">
        <v>0</v>
      </c>
      <c r="P7471">
        <v>4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2.476667</v>
      </c>
      <c r="W7471">
        <v>0</v>
      </c>
      <c r="X7471">
        <v>0</v>
      </c>
      <c r="Y7471">
        <v>0</v>
      </c>
      <c r="Z7471">
        <v>0</v>
      </c>
    </row>
    <row r="7472" spans="1:26" x14ac:dyDescent="0.25">
      <c r="A7472">
        <v>2196637</v>
      </c>
      <c r="B7472">
        <v>1</v>
      </c>
      <c r="C7472" t="s">
        <v>77</v>
      </c>
      <c r="D7472" t="s">
        <v>123</v>
      </c>
      <c r="E7472" t="s">
        <v>126</v>
      </c>
      <c r="F7472" t="s">
        <v>21464</v>
      </c>
      <c r="G7472" t="s">
        <v>366</v>
      </c>
      <c r="H7472" t="s">
        <v>46</v>
      </c>
      <c r="I7472" t="s">
        <v>129</v>
      </c>
      <c r="J7472" t="s">
        <v>130</v>
      </c>
      <c r="K7472" t="s">
        <v>251</v>
      </c>
      <c r="L7472" t="s">
        <v>21465</v>
      </c>
      <c r="M7472" t="s">
        <v>21466</v>
      </c>
      <c r="N7472">
        <v>2.520918333</v>
      </c>
      <c r="O7472">
        <v>0</v>
      </c>
      <c r="P7472">
        <v>35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88.232141999999996</v>
      </c>
      <c r="W7472">
        <v>0</v>
      </c>
      <c r="X7472">
        <v>0</v>
      </c>
      <c r="Y7472">
        <v>0</v>
      </c>
      <c r="Z7472">
        <v>0</v>
      </c>
    </row>
    <row r="7473" spans="1:26" x14ac:dyDescent="0.25">
      <c r="A7473">
        <v>2196649</v>
      </c>
      <c r="B7473">
        <v>1</v>
      </c>
      <c r="C7473" t="s">
        <v>76</v>
      </c>
      <c r="D7473" t="s">
        <v>83</v>
      </c>
      <c r="E7473" t="s">
        <v>161</v>
      </c>
      <c r="F7473" t="s">
        <v>21467</v>
      </c>
      <c r="G7473" t="s">
        <v>163</v>
      </c>
      <c r="H7473" t="s">
        <v>46</v>
      </c>
      <c r="I7473" t="s">
        <v>129</v>
      </c>
      <c r="J7473" t="s">
        <v>130</v>
      </c>
      <c r="K7473" t="s">
        <v>131</v>
      </c>
      <c r="L7473" t="s">
        <v>21468</v>
      </c>
      <c r="M7473" t="s">
        <v>21469</v>
      </c>
      <c r="N7473">
        <v>0.755</v>
      </c>
      <c r="O7473">
        <v>1</v>
      </c>
      <c r="P7473">
        <v>536</v>
      </c>
      <c r="Q7473">
        <v>0</v>
      </c>
      <c r="R7473">
        <v>0</v>
      </c>
      <c r="S7473">
        <v>0</v>
      </c>
      <c r="T7473">
        <v>0</v>
      </c>
      <c r="U7473">
        <v>0.755</v>
      </c>
      <c r="V7473">
        <v>404.68</v>
      </c>
      <c r="W7473">
        <v>0</v>
      </c>
      <c r="X7473">
        <v>0</v>
      </c>
      <c r="Y7473">
        <v>0</v>
      </c>
      <c r="Z7473">
        <v>0</v>
      </c>
    </row>
    <row r="7474" spans="1:26" x14ac:dyDescent="0.25">
      <c r="A7474">
        <v>2196654</v>
      </c>
      <c r="B7474">
        <v>1</v>
      </c>
      <c r="C7474" t="s">
        <v>76</v>
      </c>
      <c r="D7474" t="s">
        <v>84</v>
      </c>
      <c r="E7474" t="s">
        <v>181</v>
      </c>
      <c r="F7474" t="s">
        <v>21470</v>
      </c>
      <c r="G7474" t="s">
        <v>194</v>
      </c>
      <c r="H7474" t="s">
        <v>46</v>
      </c>
      <c r="I7474" t="s">
        <v>129</v>
      </c>
      <c r="J7474" t="s">
        <v>130</v>
      </c>
      <c r="K7474" t="s">
        <v>131</v>
      </c>
      <c r="L7474" t="s">
        <v>21471</v>
      </c>
      <c r="M7474" t="s">
        <v>21472</v>
      </c>
      <c r="N7474">
        <v>3.7661111109999998</v>
      </c>
      <c r="O7474">
        <v>0</v>
      </c>
      <c r="P7474">
        <v>1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3.766111</v>
      </c>
      <c r="W7474">
        <v>0</v>
      </c>
      <c r="X7474">
        <v>0</v>
      </c>
      <c r="Y7474">
        <v>0</v>
      </c>
      <c r="Z7474">
        <v>0</v>
      </c>
    </row>
    <row r="7475" spans="1:26" x14ac:dyDescent="0.25">
      <c r="A7475">
        <v>2196653</v>
      </c>
      <c r="B7475">
        <v>1</v>
      </c>
      <c r="C7475" t="s">
        <v>76</v>
      </c>
      <c r="D7475" t="s">
        <v>78</v>
      </c>
      <c r="E7475" t="s">
        <v>181</v>
      </c>
      <c r="F7475" t="s">
        <v>21473</v>
      </c>
      <c r="G7475" t="s">
        <v>287</v>
      </c>
      <c r="H7475" t="s">
        <v>46</v>
      </c>
      <c r="I7475" t="s">
        <v>129</v>
      </c>
      <c r="J7475" t="s">
        <v>130</v>
      </c>
      <c r="K7475" t="s">
        <v>131</v>
      </c>
      <c r="L7475" t="s">
        <v>21474</v>
      </c>
      <c r="M7475" t="s">
        <v>21475</v>
      </c>
      <c r="N7475">
        <v>1.511111111</v>
      </c>
      <c r="O7475">
        <v>0</v>
      </c>
      <c r="P7475">
        <v>3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4.5333329999999998</v>
      </c>
      <c r="W7475">
        <v>0</v>
      </c>
      <c r="X7475">
        <v>0</v>
      </c>
      <c r="Y7475">
        <v>0</v>
      </c>
      <c r="Z7475">
        <v>0</v>
      </c>
    </row>
    <row r="7476" spans="1:26" x14ac:dyDescent="0.25">
      <c r="A7476">
        <v>2196646</v>
      </c>
      <c r="B7476">
        <v>1</v>
      </c>
      <c r="C7476" t="s">
        <v>76</v>
      </c>
      <c r="D7476" t="s">
        <v>90</v>
      </c>
      <c r="E7476" t="s">
        <v>186</v>
      </c>
      <c r="F7476" t="s">
        <v>21476</v>
      </c>
      <c r="G7476" t="s">
        <v>136</v>
      </c>
      <c r="H7476" t="s">
        <v>47</v>
      </c>
      <c r="I7476" t="s">
        <v>129</v>
      </c>
      <c r="J7476" t="s">
        <v>130</v>
      </c>
      <c r="K7476" t="s">
        <v>131</v>
      </c>
      <c r="L7476" t="s">
        <v>21477</v>
      </c>
      <c r="M7476" t="s">
        <v>21478</v>
      </c>
      <c r="N7476">
        <v>0.83583333299999996</v>
      </c>
      <c r="O7476">
        <v>60</v>
      </c>
      <c r="P7476">
        <v>9797</v>
      </c>
      <c r="Q7476">
        <v>0</v>
      </c>
      <c r="R7476">
        <v>0</v>
      </c>
      <c r="S7476">
        <v>0</v>
      </c>
      <c r="T7476">
        <v>0</v>
      </c>
      <c r="U7476">
        <v>50.15</v>
      </c>
      <c r="V7476">
        <v>8188.6591630000003</v>
      </c>
      <c r="W7476">
        <v>0</v>
      </c>
      <c r="X7476">
        <v>0</v>
      </c>
      <c r="Y7476">
        <v>0</v>
      </c>
      <c r="Z7476">
        <v>0</v>
      </c>
    </row>
    <row r="7477" spans="1:26" x14ac:dyDescent="0.25">
      <c r="A7477">
        <v>2196648</v>
      </c>
      <c r="B7477">
        <v>1</v>
      </c>
      <c r="C7477" t="s">
        <v>77</v>
      </c>
      <c r="D7477" t="s">
        <v>119</v>
      </c>
      <c r="E7477" t="s">
        <v>181</v>
      </c>
      <c r="F7477" t="s">
        <v>21479</v>
      </c>
      <c r="G7477" t="s">
        <v>183</v>
      </c>
      <c r="H7477" t="s">
        <v>46</v>
      </c>
      <c r="I7477" t="s">
        <v>129</v>
      </c>
      <c r="J7477" t="s">
        <v>130</v>
      </c>
      <c r="K7477" t="s">
        <v>131</v>
      </c>
      <c r="L7477" t="s">
        <v>21480</v>
      </c>
      <c r="M7477" t="s">
        <v>21481</v>
      </c>
      <c r="N7477">
        <v>2.8358333330000001</v>
      </c>
      <c r="O7477">
        <v>0</v>
      </c>
      <c r="P7477">
        <v>5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14.179167</v>
      </c>
      <c r="W7477">
        <v>0</v>
      </c>
      <c r="X7477">
        <v>0</v>
      </c>
      <c r="Y7477">
        <v>0</v>
      </c>
      <c r="Z7477">
        <v>0</v>
      </c>
    </row>
    <row r="7478" spans="1:26" x14ac:dyDescent="0.25">
      <c r="A7478">
        <v>2196658</v>
      </c>
      <c r="B7478">
        <v>1</v>
      </c>
      <c r="C7478" t="s">
        <v>76</v>
      </c>
      <c r="D7478" t="s">
        <v>102</v>
      </c>
      <c r="E7478" t="s">
        <v>126</v>
      </c>
      <c r="F7478" t="s">
        <v>21482</v>
      </c>
      <c r="G7478" t="s">
        <v>128</v>
      </c>
      <c r="H7478" t="s">
        <v>46</v>
      </c>
      <c r="I7478" t="s">
        <v>129</v>
      </c>
      <c r="J7478" t="s">
        <v>130</v>
      </c>
      <c r="K7478" t="s">
        <v>131</v>
      </c>
      <c r="L7478" t="s">
        <v>21483</v>
      </c>
      <c r="M7478" t="s">
        <v>21484</v>
      </c>
      <c r="N7478">
        <v>1.4624999999999999</v>
      </c>
      <c r="O7478">
        <v>0</v>
      </c>
      <c r="P7478">
        <v>27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39.487499999999997</v>
      </c>
      <c r="W7478">
        <v>0</v>
      </c>
      <c r="X7478">
        <v>0</v>
      </c>
      <c r="Y7478">
        <v>0</v>
      </c>
      <c r="Z7478">
        <v>0</v>
      </c>
    </row>
    <row r="7479" spans="1:26" x14ac:dyDescent="0.25">
      <c r="A7479">
        <v>2196655</v>
      </c>
      <c r="B7479">
        <v>1</v>
      </c>
      <c r="C7479" t="s">
        <v>76</v>
      </c>
      <c r="D7479" t="s">
        <v>92</v>
      </c>
      <c r="E7479" t="s">
        <v>181</v>
      </c>
      <c r="F7479" t="s">
        <v>21485</v>
      </c>
      <c r="G7479" t="s">
        <v>163</v>
      </c>
      <c r="H7479" t="s">
        <v>46</v>
      </c>
      <c r="I7479" t="s">
        <v>129</v>
      </c>
      <c r="J7479" t="s">
        <v>130</v>
      </c>
      <c r="K7479" t="s">
        <v>131</v>
      </c>
      <c r="L7479" t="s">
        <v>21486</v>
      </c>
      <c r="M7479" t="s">
        <v>21487</v>
      </c>
      <c r="N7479">
        <v>9.1497222219999994</v>
      </c>
      <c r="O7479">
        <v>0</v>
      </c>
      <c r="P7479">
        <v>0</v>
      </c>
      <c r="Q7479">
        <v>0</v>
      </c>
      <c r="R7479">
        <v>1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9.1497220000000006</v>
      </c>
      <c r="Y7479">
        <v>0</v>
      </c>
      <c r="Z7479">
        <v>0</v>
      </c>
    </row>
    <row r="7480" spans="1:26" x14ac:dyDescent="0.25">
      <c r="A7480">
        <v>2196656</v>
      </c>
      <c r="B7480">
        <v>1</v>
      </c>
      <c r="C7480" t="s">
        <v>76</v>
      </c>
      <c r="D7480" t="s">
        <v>104</v>
      </c>
      <c r="E7480" t="s">
        <v>126</v>
      </c>
      <c r="F7480" t="s">
        <v>21488</v>
      </c>
      <c r="G7480" t="s">
        <v>916</v>
      </c>
      <c r="H7480" t="s">
        <v>46</v>
      </c>
      <c r="I7480" t="s">
        <v>129</v>
      </c>
      <c r="J7480" t="s">
        <v>130</v>
      </c>
      <c r="K7480" t="s">
        <v>131</v>
      </c>
      <c r="L7480" t="s">
        <v>21489</v>
      </c>
      <c r="M7480" t="s">
        <v>21490</v>
      </c>
      <c r="N7480">
        <v>4.8483333330000002</v>
      </c>
      <c r="O7480">
        <v>0</v>
      </c>
      <c r="P7480">
        <v>0</v>
      </c>
      <c r="Q7480">
        <v>0</v>
      </c>
      <c r="R7480">
        <v>7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33.938333</v>
      </c>
      <c r="Y7480">
        <v>0</v>
      </c>
      <c r="Z7480">
        <v>0</v>
      </c>
    </row>
    <row r="7481" spans="1:26" x14ac:dyDescent="0.25">
      <c r="A7481">
        <v>2196660</v>
      </c>
      <c r="B7481">
        <v>1</v>
      </c>
      <c r="C7481" t="s">
        <v>77</v>
      </c>
      <c r="D7481" t="s">
        <v>116</v>
      </c>
      <c r="E7481" t="s">
        <v>181</v>
      </c>
      <c r="F7481" t="s">
        <v>21491</v>
      </c>
      <c r="G7481" t="s">
        <v>183</v>
      </c>
      <c r="H7481" t="s">
        <v>46</v>
      </c>
      <c r="I7481" t="s">
        <v>129</v>
      </c>
      <c r="J7481" t="s">
        <v>130</v>
      </c>
      <c r="K7481" t="s">
        <v>131</v>
      </c>
      <c r="L7481" t="s">
        <v>21492</v>
      </c>
      <c r="M7481" t="s">
        <v>21493</v>
      </c>
      <c r="N7481">
        <v>1.239166666</v>
      </c>
      <c r="O7481">
        <v>0</v>
      </c>
      <c r="P7481">
        <v>2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2.4783330000000001</v>
      </c>
      <c r="W7481">
        <v>0</v>
      </c>
      <c r="X7481">
        <v>0</v>
      </c>
      <c r="Y7481">
        <v>0</v>
      </c>
      <c r="Z7481">
        <v>0</v>
      </c>
    </row>
    <row r="7482" spans="1:26" x14ac:dyDescent="0.25">
      <c r="A7482">
        <v>2196715</v>
      </c>
      <c r="B7482">
        <v>1</v>
      </c>
      <c r="C7482" t="s">
        <v>76</v>
      </c>
      <c r="D7482" t="s">
        <v>90</v>
      </c>
      <c r="E7482" t="s">
        <v>143</v>
      </c>
      <c r="F7482" t="s">
        <v>21364</v>
      </c>
      <c r="G7482" t="s">
        <v>366</v>
      </c>
      <c r="H7482" t="s">
        <v>47</v>
      </c>
      <c r="I7482" t="s">
        <v>129</v>
      </c>
      <c r="J7482" t="s">
        <v>130</v>
      </c>
      <c r="K7482" t="s">
        <v>251</v>
      </c>
      <c r="L7482" t="s">
        <v>21494</v>
      </c>
      <c r="M7482" t="s">
        <v>21495</v>
      </c>
      <c r="N7482">
        <v>5.3166666659999997</v>
      </c>
      <c r="O7482">
        <v>1</v>
      </c>
      <c r="P7482">
        <v>831</v>
      </c>
      <c r="Q7482">
        <v>0</v>
      </c>
      <c r="R7482">
        <v>0</v>
      </c>
      <c r="S7482">
        <v>0</v>
      </c>
      <c r="T7482">
        <v>0</v>
      </c>
      <c r="U7482">
        <v>5.3166669999999998</v>
      </c>
      <c r="V7482">
        <v>4418.1499990000002</v>
      </c>
      <c r="W7482">
        <v>0</v>
      </c>
      <c r="X7482">
        <v>0</v>
      </c>
      <c r="Y7482">
        <v>0</v>
      </c>
      <c r="Z7482">
        <v>0</v>
      </c>
    </row>
    <row r="7483" spans="1:26" x14ac:dyDescent="0.25">
      <c r="A7483">
        <v>2196668</v>
      </c>
      <c r="B7483">
        <v>1</v>
      </c>
      <c r="C7483" t="s">
        <v>76</v>
      </c>
      <c r="D7483" t="s">
        <v>96</v>
      </c>
      <c r="E7483" t="s">
        <v>126</v>
      </c>
      <c r="F7483" t="s">
        <v>21496</v>
      </c>
      <c r="G7483" t="s">
        <v>152</v>
      </c>
      <c r="H7483" t="s">
        <v>46</v>
      </c>
      <c r="I7483" t="s">
        <v>129</v>
      </c>
      <c r="J7483" t="s">
        <v>130</v>
      </c>
      <c r="K7483" t="s">
        <v>131</v>
      </c>
      <c r="L7483" t="s">
        <v>21497</v>
      </c>
      <c r="M7483" t="s">
        <v>21498</v>
      </c>
      <c r="N7483">
        <v>4.0580555550000001</v>
      </c>
      <c r="O7483">
        <v>0</v>
      </c>
      <c r="P7483">
        <v>179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726.39194399999997</v>
      </c>
      <c r="W7483">
        <v>0</v>
      </c>
      <c r="X7483">
        <v>0</v>
      </c>
      <c r="Y7483">
        <v>0</v>
      </c>
      <c r="Z7483">
        <v>0</v>
      </c>
    </row>
    <row r="7484" spans="1:26" x14ac:dyDescent="0.25">
      <c r="A7484">
        <v>2196667</v>
      </c>
      <c r="B7484">
        <v>1</v>
      </c>
      <c r="C7484" t="s">
        <v>76</v>
      </c>
      <c r="D7484" t="s">
        <v>99</v>
      </c>
      <c r="E7484" t="s">
        <v>813</v>
      </c>
      <c r="F7484" t="s">
        <v>21499</v>
      </c>
      <c r="G7484" t="s">
        <v>136</v>
      </c>
      <c r="H7484" t="s">
        <v>47</v>
      </c>
      <c r="I7484" t="s">
        <v>129</v>
      </c>
      <c r="J7484" t="s">
        <v>130</v>
      </c>
      <c r="K7484" t="s">
        <v>131</v>
      </c>
      <c r="L7484" t="s">
        <v>21500</v>
      </c>
      <c r="M7484" t="s">
        <v>21501</v>
      </c>
      <c r="N7484">
        <v>0.39583333300000001</v>
      </c>
      <c r="O7484">
        <v>101</v>
      </c>
      <c r="P7484">
        <v>2346</v>
      </c>
      <c r="Q7484">
        <v>0</v>
      </c>
      <c r="R7484">
        <v>0</v>
      </c>
      <c r="S7484">
        <v>0</v>
      </c>
      <c r="T7484">
        <v>0</v>
      </c>
      <c r="U7484">
        <v>39.979166999999997</v>
      </c>
      <c r="V7484">
        <v>928.624999</v>
      </c>
      <c r="W7484">
        <v>0</v>
      </c>
      <c r="X7484">
        <v>0</v>
      </c>
      <c r="Y7484">
        <v>0</v>
      </c>
      <c r="Z7484">
        <v>0</v>
      </c>
    </row>
    <row r="7485" spans="1:26" x14ac:dyDescent="0.25">
      <c r="A7485">
        <v>2196666</v>
      </c>
      <c r="B7485">
        <v>1</v>
      </c>
      <c r="C7485" t="s">
        <v>76</v>
      </c>
      <c r="D7485" t="s">
        <v>90</v>
      </c>
      <c r="E7485" t="s">
        <v>186</v>
      </c>
      <c r="F7485" t="s">
        <v>19617</v>
      </c>
      <c r="G7485" t="s">
        <v>136</v>
      </c>
      <c r="H7485" t="s">
        <v>47</v>
      </c>
      <c r="I7485" t="s">
        <v>283</v>
      </c>
      <c r="J7485" t="s">
        <v>130</v>
      </c>
      <c r="K7485" t="s">
        <v>131</v>
      </c>
      <c r="L7485" t="s">
        <v>21502</v>
      </c>
      <c r="M7485" t="s">
        <v>21503</v>
      </c>
      <c r="N7485">
        <v>7.4999999999999997E-3</v>
      </c>
      <c r="O7485">
        <v>117</v>
      </c>
      <c r="P7485">
        <v>24852</v>
      </c>
      <c r="Q7485">
        <v>0</v>
      </c>
      <c r="R7485">
        <v>0</v>
      </c>
      <c r="S7485">
        <v>0</v>
      </c>
      <c r="T7485">
        <v>0</v>
      </c>
      <c r="U7485">
        <v>0.87749999999999995</v>
      </c>
      <c r="V7485">
        <v>186.39</v>
      </c>
      <c r="W7485">
        <v>0</v>
      </c>
      <c r="X7485">
        <v>0</v>
      </c>
      <c r="Y7485">
        <v>0</v>
      </c>
      <c r="Z7485">
        <v>0</v>
      </c>
    </row>
    <row r="7486" spans="1:26" x14ac:dyDescent="0.25">
      <c r="A7486">
        <v>2196671</v>
      </c>
      <c r="B7486">
        <v>1</v>
      </c>
      <c r="C7486" t="s">
        <v>77</v>
      </c>
      <c r="D7486" t="s">
        <v>123</v>
      </c>
      <c r="E7486" t="s">
        <v>181</v>
      </c>
      <c r="F7486" t="s">
        <v>21504</v>
      </c>
      <c r="G7486" t="s">
        <v>183</v>
      </c>
      <c r="H7486" t="s">
        <v>46</v>
      </c>
      <c r="I7486" t="s">
        <v>129</v>
      </c>
      <c r="J7486" t="s">
        <v>130</v>
      </c>
      <c r="K7486" t="s">
        <v>131</v>
      </c>
      <c r="L7486" t="s">
        <v>21505</v>
      </c>
      <c r="M7486" t="s">
        <v>21506</v>
      </c>
      <c r="N7486">
        <v>4.3886111110000003</v>
      </c>
      <c r="O7486">
        <v>0</v>
      </c>
      <c r="P7486">
        <v>15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65.829166999999998</v>
      </c>
      <c r="W7486">
        <v>0</v>
      </c>
      <c r="X7486">
        <v>0</v>
      </c>
      <c r="Y7486">
        <v>0</v>
      </c>
      <c r="Z7486">
        <v>0</v>
      </c>
    </row>
    <row r="7487" spans="1:26" x14ac:dyDescent="0.25">
      <c r="A7487">
        <v>2196674</v>
      </c>
      <c r="B7487">
        <v>1</v>
      </c>
      <c r="C7487" t="s">
        <v>76</v>
      </c>
      <c r="D7487" t="s">
        <v>80</v>
      </c>
      <c r="E7487" t="s">
        <v>181</v>
      </c>
      <c r="F7487" t="s">
        <v>21507</v>
      </c>
      <c r="G7487" t="s">
        <v>194</v>
      </c>
      <c r="H7487" t="s">
        <v>46</v>
      </c>
      <c r="I7487" t="s">
        <v>129</v>
      </c>
      <c r="J7487" t="s">
        <v>130</v>
      </c>
      <c r="K7487" t="s">
        <v>131</v>
      </c>
      <c r="L7487" t="s">
        <v>21508</v>
      </c>
      <c r="M7487" t="s">
        <v>21509</v>
      </c>
      <c r="N7487">
        <v>1.0802777770000001</v>
      </c>
      <c r="O7487">
        <v>0</v>
      </c>
      <c r="P7487">
        <v>2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2.1605560000000001</v>
      </c>
      <c r="W7487">
        <v>0</v>
      </c>
      <c r="X7487">
        <v>0</v>
      </c>
      <c r="Y7487">
        <v>0</v>
      </c>
      <c r="Z7487">
        <v>0</v>
      </c>
    </row>
    <row r="7488" spans="1:26" x14ac:dyDescent="0.25">
      <c r="A7488">
        <v>2196675</v>
      </c>
      <c r="B7488">
        <v>1</v>
      </c>
      <c r="C7488" t="s">
        <v>76</v>
      </c>
      <c r="D7488" t="s">
        <v>79</v>
      </c>
      <c r="E7488" t="s">
        <v>181</v>
      </c>
      <c r="F7488" t="s">
        <v>21510</v>
      </c>
      <c r="G7488" t="s">
        <v>194</v>
      </c>
      <c r="H7488" t="s">
        <v>46</v>
      </c>
      <c r="I7488" t="s">
        <v>129</v>
      </c>
      <c r="J7488" t="s">
        <v>130</v>
      </c>
      <c r="K7488" t="s">
        <v>131</v>
      </c>
      <c r="L7488" t="s">
        <v>21511</v>
      </c>
      <c r="M7488" t="s">
        <v>21512</v>
      </c>
      <c r="N7488">
        <v>1.795833333</v>
      </c>
      <c r="O7488">
        <v>0</v>
      </c>
      <c r="P7488">
        <v>1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1.795833</v>
      </c>
      <c r="W7488">
        <v>0</v>
      </c>
      <c r="X7488">
        <v>0</v>
      </c>
      <c r="Y7488">
        <v>0</v>
      </c>
      <c r="Z7488">
        <v>0</v>
      </c>
    </row>
    <row r="7489" spans="1:26" x14ac:dyDescent="0.25">
      <c r="A7489">
        <v>2196681</v>
      </c>
      <c r="B7489">
        <v>1</v>
      </c>
      <c r="C7489" t="s">
        <v>76</v>
      </c>
      <c r="D7489" t="s">
        <v>94</v>
      </c>
      <c r="E7489" t="s">
        <v>181</v>
      </c>
      <c r="F7489" t="s">
        <v>21513</v>
      </c>
      <c r="G7489" t="s">
        <v>194</v>
      </c>
      <c r="H7489" t="s">
        <v>46</v>
      </c>
      <c r="I7489" t="s">
        <v>129</v>
      </c>
      <c r="J7489" t="s">
        <v>130</v>
      </c>
      <c r="K7489" t="s">
        <v>131</v>
      </c>
      <c r="L7489" t="s">
        <v>21514</v>
      </c>
      <c r="M7489" t="s">
        <v>21515</v>
      </c>
      <c r="N7489">
        <v>0.44861111100000001</v>
      </c>
      <c r="O7489">
        <v>0</v>
      </c>
      <c r="P7489">
        <v>2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0.89722199999999996</v>
      </c>
      <c r="W7489">
        <v>0</v>
      </c>
      <c r="X7489">
        <v>0</v>
      </c>
      <c r="Y7489">
        <v>0</v>
      </c>
      <c r="Z7489">
        <v>0</v>
      </c>
    </row>
    <row r="7490" spans="1:26" x14ac:dyDescent="0.25">
      <c r="A7490">
        <v>2196699</v>
      </c>
      <c r="B7490">
        <v>1</v>
      </c>
      <c r="C7490" t="s">
        <v>76</v>
      </c>
      <c r="D7490" t="s">
        <v>90</v>
      </c>
      <c r="E7490" t="s">
        <v>126</v>
      </c>
      <c r="F7490" t="s">
        <v>21516</v>
      </c>
      <c r="G7490" t="s">
        <v>269</v>
      </c>
      <c r="H7490" t="s">
        <v>46</v>
      </c>
      <c r="I7490" t="s">
        <v>129</v>
      </c>
      <c r="J7490" t="s">
        <v>130</v>
      </c>
      <c r="K7490" t="s">
        <v>131</v>
      </c>
      <c r="L7490" t="s">
        <v>21517</v>
      </c>
      <c r="M7490" t="s">
        <v>21518</v>
      </c>
      <c r="N7490">
        <v>2.4188888880000001</v>
      </c>
      <c r="O7490">
        <v>0</v>
      </c>
      <c r="P7490">
        <v>176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425.72444400000001</v>
      </c>
      <c r="W7490">
        <v>0</v>
      </c>
      <c r="X7490">
        <v>0</v>
      </c>
      <c r="Y7490">
        <v>0</v>
      </c>
      <c r="Z7490">
        <v>0</v>
      </c>
    </row>
    <row r="7491" spans="1:26" x14ac:dyDescent="0.25">
      <c r="A7491">
        <v>2196679</v>
      </c>
      <c r="B7491">
        <v>1</v>
      </c>
      <c r="C7491" t="s">
        <v>77</v>
      </c>
      <c r="D7491" t="s">
        <v>119</v>
      </c>
      <c r="E7491" t="s">
        <v>126</v>
      </c>
      <c r="F7491" t="s">
        <v>21519</v>
      </c>
      <c r="G7491" t="s">
        <v>140</v>
      </c>
      <c r="H7491" t="s">
        <v>46</v>
      </c>
      <c r="I7491" t="s">
        <v>129</v>
      </c>
      <c r="J7491" t="s">
        <v>130</v>
      </c>
      <c r="K7491" t="s">
        <v>131</v>
      </c>
      <c r="L7491" t="s">
        <v>21520</v>
      </c>
      <c r="M7491" t="s">
        <v>21521</v>
      </c>
      <c r="N7491">
        <v>5.0041666659999997</v>
      </c>
      <c r="O7491">
        <v>0</v>
      </c>
      <c r="P7491">
        <v>67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335.27916699999997</v>
      </c>
      <c r="W7491">
        <v>0</v>
      </c>
      <c r="X7491">
        <v>0</v>
      </c>
      <c r="Y7491">
        <v>0</v>
      </c>
      <c r="Z7491">
        <v>0</v>
      </c>
    </row>
    <row r="7492" spans="1:26" x14ac:dyDescent="0.25">
      <c r="A7492">
        <v>2196682</v>
      </c>
      <c r="B7492">
        <v>1</v>
      </c>
      <c r="C7492" t="s">
        <v>76</v>
      </c>
      <c r="D7492" t="s">
        <v>103</v>
      </c>
      <c r="E7492" t="s">
        <v>143</v>
      </c>
      <c r="F7492" t="s">
        <v>21522</v>
      </c>
      <c r="G7492" t="s">
        <v>136</v>
      </c>
      <c r="H7492" t="s">
        <v>47</v>
      </c>
      <c r="I7492" t="s">
        <v>129</v>
      </c>
      <c r="J7492" t="s">
        <v>130</v>
      </c>
      <c r="K7492" t="s">
        <v>131</v>
      </c>
      <c r="L7492" t="s">
        <v>21523</v>
      </c>
      <c r="M7492" t="s">
        <v>21524</v>
      </c>
      <c r="N7492">
        <v>0.453333333</v>
      </c>
      <c r="O7492">
        <v>0</v>
      </c>
      <c r="P7492">
        <v>1</v>
      </c>
      <c r="Q7492">
        <v>20</v>
      </c>
      <c r="R7492">
        <v>2487</v>
      </c>
      <c r="S7492">
        <v>0</v>
      </c>
      <c r="T7492">
        <v>0</v>
      </c>
      <c r="U7492">
        <v>0</v>
      </c>
      <c r="V7492">
        <v>0.45333299999999999</v>
      </c>
      <c r="W7492">
        <v>9.0666670000000007</v>
      </c>
      <c r="X7492">
        <v>1127.4399989999999</v>
      </c>
      <c r="Y7492">
        <v>0</v>
      </c>
      <c r="Z7492">
        <v>0</v>
      </c>
    </row>
    <row r="7493" spans="1:26" x14ac:dyDescent="0.25">
      <c r="A7493">
        <v>2196696</v>
      </c>
      <c r="B7493">
        <v>1</v>
      </c>
      <c r="C7493" t="s">
        <v>76</v>
      </c>
      <c r="D7493" t="s">
        <v>97</v>
      </c>
      <c r="E7493" t="s">
        <v>126</v>
      </c>
      <c r="F7493" t="s">
        <v>21525</v>
      </c>
      <c r="G7493" t="s">
        <v>128</v>
      </c>
      <c r="H7493" t="s">
        <v>46</v>
      </c>
      <c r="I7493" t="s">
        <v>129</v>
      </c>
      <c r="J7493" t="s">
        <v>130</v>
      </c>
      <c r="K7493" t="s">
        <v>131</v>
      </c>
      <c r="L7493" t="s">
        <v>21526</v>
      </c>
      <c r="M7493" t="s">
        <v>21527</v>
      </c>
      <c r="N7493">
        <v>3.6850000000000001</v>
      </c>
      <c r="O7493">
        <v>0</v>
      </c>
      <c r="P7493">
        <v>106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390.61</v>
      </c>
      <c r="W7493">
        <v>0</v>
      </c>
      <c r="X7493">
        <v>0</v>
      </c>
      <c r="Y7493">
        <v>0</v>
      </c>
      <c r="Z7493">
        <v>0</v>
      </c>
    </row>
    <row r="7494" spans="1:26" x14ac:dyDescent="0.25">
      <c r="A7494">
        <v>2196689</v>
      </c>
      <c r="B7494">
        <v>1</v>
      </c>
      <c r="C7494" t="s">
        <v>76</v>
      </c>
      <c r="D7494" t="s">
        <v>81</v>
      </c>
      <c r="E7494" t="s">
        <v>181</v>
      </c>
      <c r="F7494" t="s">
        <v>21528</v>
      </c>
      <c r="G7494" t="s">
        <v>636</v>
      </c>
      <c r="H7494" t="s">
        <v>46</v>
      </c>
      <c r="I7494" t="s">
        <v>129</v>
      </c>
      <c r="J7494" t="s">
        <v>15</v>
      </c>
      <c r="K7494" t="s">
        <v>131</v>
      </c>
      <c r="L7494" t="s">
        <v>21529</v>
      </c>
      <c r="M7494" t="s">
        <v>21530</v>
      </c>
      <c r="N7494">
        <v>3.1605555550000002</v>
      </c>
      <c r="O7494">
        <v>0</v>
      </c>
      <c r="P7494">
        <v>6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18.963332999999999</v>
      </c>
      <c r="W7494">
        <v>0</v>
      </c>
      <c r="X7494">
        <v>0</v>
      </c>
      <c r="Y7494">
        <v>0</v>
      </c>
      <c r="Z7494">
        <v>0</v>
      </c>
    </row>
    <row r="7495" spans="1:26" x14ac:dyDescent="0.25">
      <c r="A7495">
        <v>2196695</v>
      </c>
      <c r="B7495">
        <v>1</v>
      </c>
      <c r="C7495" t="s">
        <v>76</v>
      </c>
      <c r="D7495" t="s">
        <v>102</v>
      </c>
      <c r="E7495" t="s">
        <v>126</v>
      </c>
      <c r="F7495" t="s">
        <v>21531</v>
      </c>
      <c r="G7495" t="s">
        <v>128</v>
      </c>
      <c r="H7495" t="s">
        <v>46</v>
      </c>
      <c r="I7495" t="s">
        <v>129</v>
      </c>
      <c r="J7495" t="s">
        <v>130</v>
      </c>
      <c r="K7495" t="s">
        <v>131</v>
      </c>
      <c r="L7495" t="s">
        <v>21532</v>
      </c>
      <c r="M7495" t="s">
        <v>21533</v>
      </c>
      <c r="N7495">
        <v>1.2583333329999999</v>
      </c>
      <c r="O7495">
        <v>0</v>
      </c>
      <c r="P7495">
        <v>1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1.2583329999999999</v>
      </c>
      <c r="W7495">
        <v>0</v>
      </c>
      <c r="X7495">
        <v>0</v>
      </c>
      <c r="Y7495">
        <v>0</v>
      </c>
      <c r="Z7495">
        <v>0</v>
      </c>
    </row>
    <row r="7496" spans="1:26" x14ac:dyDescent="0.25">
      <c r="A7496">
        <v>2196694</v>
      </c>
      <c r="B7496">
        <v>1</v>
      </c>
      <c r="C7496" t="s">
        <v>77</v>
      </c>
      <c r="D7496" t="s">
        <v>111</v>
      </c>
      <c r="E7496" t="s">
        <v>126</v>
      </c>
      <c r="F7496" t="s">
        <v>21534</v>
      </c>
      <c r="G7496" t="s">
        <v>128</v>
      </c>
      <c r="H7496" t="s">
        <v>46</v>
      </c>
      <c r="I7496" t="s">
        <v>129</v>
      </c>
      <c r="J7496" t="s">
        <v>130</v>
      </c>
      <c r="K7496" t="s">
        <v>131</v>
      </c>
      <c r="L7496" t="s">
        <v>21535</v>
      </c>
      <c r="M7496" t="s">
        <v>21536</v>
      </c>
      <c r="N7496">
        <v>3.8244444440000001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5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19.122222000000001</v>
      </c>
    </row>
    <row r="7497" spans="1:26" x14ac:dyDescent="0.25">
      <c r="A7497">
        <v>2196693</v>
      </c>
      <c r="B7497">
        <v>1</v>
      </c>
      <c r="C7497" t="s">
        <v>76</v>
      </c>
      <c r="D7497" t="s">
        <v>102</v>
      </c>
      <c r="E7497" t="s">
        <v>126</v>
      </c>
      <c r="F7497" t="s">
        <v>21537</v>
      </c>
      <c r="G7497" t="s">
        <v>128</v>
      </c>
      <c r="H7497" t="s">
        <v>46</v>
      </c>
      <c r="I7497" t="s">
        <v>129</v>
      </c>
      <c r="J7497" t="s">
        <v>130</v>
      </c>
      <c r="K7497" t="s">
        <v>131</v>
      </c>
      <c r="L7497" t="s">
        <v>21538</v>
      </c>
      <c r="M7497" t="s">
        <v>21539</v>
      </c>
      <c r="N7497">
        <v>3.281111111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20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65.622221999999994</v>
      </c>
    </row>
    <row r="7498" spans="1:26" x14ac:dyDescent="0.25">
      <c r="A7498">
        <v>2196702</v>
      </c>
      <c r="B7498">
        <v>1</v>
      </c>
      <c r="C7498" t="s">
        <v>76</v>
      </c>
      <c r="D7498" t="s">
        <v>81</v>
      </c>
      <c r="E7498" t="s">
        <v>181</v>
      </c>
      <c r="F7498" t="s">
        <v>21540</v>
      </c>
      <c r="G7498" t="s">
        <v>194</v>
      </c>
      <c r="H7498" t="s">
        <v>46</v>
      </c>
      <c r="I7498" t="s">
        <v>129</v>
      </c>
      <c r="J7498" t="s">
        <v>130</v>
      </c>
      <c r="K7498" t="s">
        <v>131</v>
      </c>
      <c r="L7498" t="s">
        <v>21541</v>
      </c>
      <c r="M7498" t="s">
        <v>21542</v>
      </c>
      <c r="N7498">
        <v>1.041666666</v>
      </c>
      <c r="O7498">
        <v>0</v>
      </c>
      <c r="P7498">
        <v>1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1.0416669999999999</v>
      </c>
      <c r="W7498">
        <v>0</v>
      </c>
      <c r="X7498">
        <v>0</v>
      </c>
      <c r="Y7498">
        <v>0</v>
      </c>
      <c r="Z7498">
        <v>0</v>
      </c>
    </row>
    <row r="7499" spans="1:26" x14ac:dyDescent="0.25">
      <c r="A7499">
        <v>2196697</v>
      </c>
      <c r="B7499">
        <v>1</v>
      </c>
      <c r="C7499" t="s">
        <v>77</v>
      </c>
      <c r="D7499" t="s">
        <v>114</v>
      </c>
      <c r="E7499" t="s">
        <v>181</v>
      </c>
      <c r="F7499" t="s">
        <v>21543</v>
      </c>
      <c r="G7499" t="s">
        <v>183</v>
      </c>
      <c r="H7499" t="s">
        <v>46</v>
      </c>
      <c r="I7499" t="s">
        <v>129</v>
      </c>
      <c r="J7499" t="s">
        <v>130</v>
      </c>
      <c r="K7499" t="s">
        <v>131</v>
      </c>
      <c r="L7499" t="s">
        <v>21544</v>
      </c>
      <c r="M7499" t="s">
        <v>21545</v>
      </c>
      <c r="N7499">
        <v>3.384166666</v>
      </c>
      <c r="O7499">
        <v>0</v>
      </c>
      <c r="P7499">
        <v>74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250.42833300000001</v>
      </c>
      <c r="W7499">
        <v>0</v>
      </c>
      <c r="X7499">
        <v>0</v>
      </c>
      <c r="Y7499">
        <v>0</v>
      </c>
      <c r="Z7499">
        <v>0</v>
      </c>
    </row>
    <row r="7500" spans="1:26" x14ac:dyDescent="0.25">
      <c r="A7500">
        <v>2196708</v>
      </c>
      <c r="B7500">
        <v>1</v>
      </c>
      <c r="C7500" t="s">
        <v>76</v>
      </c>
      <c r="D7500" t="s">
        <v>93</v>
      </c>
      <c r="E7500" t="s">
        <v>181</v>
      </c>
      <c r="F7500" t="s">
        <v>21546</v>
      </c>
      <c r="G7500" t="s">
        <v>194</v>
      </c>
      <c r="H7500" t="s">
        <v>46</v>
      </c>
      <c r="I7500" t="s">
        <v>129</v>
      </c>
      <c r="J7500" t="s">
        <v>130</v>
      </c>
      <c r="K7500" t="s">
        <v>131</v>
      </c>
      <c r="L7500" t="s">
        <v>21547</v>
      </c>
      <c r="M7500" t="s">
        <v>21548</v>
      </c>
      <c r="N7500">
        <v>1.471944444</v>
      </c>
      <c r="O7500">
        <v>0</v>
      </c>
      <c r="P7500">
        <v>1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1.4719439999999999</v>
      </c>
      <c r="W7500">
        <v>0</v>
      </c>
      <c r="X7500">
        <v>0</v>
      </c>
      <c r="Y7500">
        <v>0</v>
      </c>
      <c r="Z7500">
        <v>0</v>
      </c>
    </row>
    <row r="7501" spans="1:26" x14ac:dyDescent="0.25">
      <c r="A7501">
        <v>2196712</v>
      </c>
      <c r="B7501">
        <v>1</v>
      </c>
      <c r="C7501" t="s">
        <v>76</v>
      </c>
      <c r="D7501" t="s">
        <v>86</v>
      </c>
      <c r="E7501" t="s">
        <v>126</v>
      </c>
      <c r="F7501" t="s">
        <v>21549</v>
      </c>
      <c r="G7501" t="s">
        <v>128</v>
      </c>
      <c r="H7501" t="s">
        <v>46</v>
      </c>
      <c r="I7501" t="s">
        <v>129</v>
      </c>
      <c r="J7501" t="s">
        <v>130</v>
      </c>
      <c r="K7501" t="s">
        <v>131</v>
      </c>
      <c r="L7501" t="s">
        <v>21550</v>
      </c>
      <c r="M7501" t="s">
        <v>21551</v>
      </c>
      <c r="N7501">
        <v>1.4583333329999999</v>
      </c>
      <c r="O7501">
        <v>0</v>
      </c>
      <c r="P7501">
        <v>47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68.541667000000004</v>
      </c>
      <c r="W7501">
        <v>0</v>
      </c>
      <c r="X7501">
        <v>0</v>
      </c>
      <c r="Y7501">
        <v>0</v>
      </c>
      <c r="Z7501">
        <v>0</v>
      </c>
    </row>
    <row r="7502" spans="1:26" x14ac:dyDescent="0.25">
      <c r="A7502">
        <v>2196705</v>
      </c>
      <c r="B7502">
        <v>1</v>
      </c>
      <c r="C7502" t="s">
        <v>76</v>
      </c>
      <c r="D7502" t="s">
        <v>92</v>
      </c>
      <c r="E7502" t="s">
        <v>181</v>
      </c>
      <c r="F7502" t="s">
        <v>21552</v>
      </c>
      <c r="G7502" t="s">
        <v>194</v>
      </c>
      <c r="H7502" t="s">
        <v>46</v>
      </c>
      <c r="I7502" t="s">
        <v>129</v>
      </c>
      <c r="J7502" t="s">
        <v>130</v>
      </c>
      <c r="K7502" t="s">
        <v>131</v>
      </c>
      <c r="L7502" t="s">
        <v>21553</v>
      </c>
      <c r="M7502" t="s">
        <v>21554</v>
      </c>
      <c r="N7502">
        <v>0.80222222200000004</v>
      </c>
      <c r="O7502">
        <v>0</v>
      </c>
      <c r="P7502">
        <v>0</v>
      </c>
      <c r="Q7502">
        <v>0</v>
      </c>
      <c r="R7502">
        <v>1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0.80222199999999999</v>
      </c>
      <c r="Y7502">
        <v>0</v>
      </c>
      <c r="Z7502">
        <v>0</v>
      </c>
    </row>
    <row r="7503" spans="1:26" x14ac:dyDescent="0.25">
      <c r="A7503">
        <v>2196704</v>
      </c>
      <c r="B7503">
        <v>1</v>
      </c>
      <c r="C7503" t="s">
        <v>76</v>
      </c>
      <c r="D7503" t="s">
        <v>100</v>
      </c>
      <c r="E7503" t="s">
        <v>126</v>
      </c>
      <c r="F7503" t="s">
        <v>21555</v>
      </c>
      <c r="G7503" t="s">
        <v>366</v>
      </c>
      <c r="H7503" t="s">
        <v>46</v>
      </c>
      <c r="I7503" t="s">
        <v>129</v>
      </c>
      <c r="J7503" t="s">
        <v>130</v>
      </c>
      <c r="K7503" t="s">
        <v>251</v>
      </c>
      <c r="L7503" t="s">
        <v>21556</v>
      </c>
      <c r="M7503" t="s">
        <v>21557</v>
      </c>
      <c r="N7503">
        <v>2.4833147219999998</v>
      </c>
      <c r="O7503">
        <v>0</v>
      </c>
      <c r="P7503">
        <v>46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114.232477</v>
      </c>
      <c r="W7503">
        <v>0</v>
      </c>
      <c r="X7503">
        <v>0</v>
      </c>
      <c r="Y7503">
        <v>0</v>
      </c>
      <c r="Z7503">
        <v>0</v>
      </c>
    </row>
    <row r="7504" spans="1:26" x14ac:dyDescent="0.25">
      <c r="A7504">
        <v>2196709</v>
      </c>
      <c r="B7504">
        <v>1</v>
      </c>
      <c r="C7504" t="s">
        <v>76</v>
      </c>
      <c r="D7504" t="s">
        <v>80</v>
      </c>
      <c r="E7504" t="s">
        <v>126</v>
      </c>
      <c r="F7504" t="s">
        <v>21558</v>
      </c>
      <c r="G7504" t="s">
        <v>128</v>
      </c>
      <c r="H7504" t="s">
        <v>46</v>
      </c>
      <c r="I7504" t="s">
        <v>129</v>
      </c>
      <c r="J7504" t="s">
        <v>130</v>
      </c>
      <c r="K7504" t="s">
        <v>131</v>
      </c>
      <c r="L7504" t="s">
        <v>21559</v>
      </c>
      <c r="M7504" t="s">
        <v>21560</v>
      </c>
      <c r="N7504">
        <v>3.5441666660000002</v>
      </c>
      <c r="O7504">
        <v>0</v>
      </c>
      <c r="P7504">
        <v>56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198.473333</v>
      </c>
      <c r="W7504">
        <v>0</v>
      </c>
      <c r="X7504">
        <v>0</v>
      </c>
      <c r="Y7504">
        <v>0</v>
      </c>
      <c r="Z7504">
        <v>0</v>
      </c>
    </row>
    <row r="7505" spans="1:26" x14ac:dyDescent="0.25">
      <c r="A7505">
        <v>2196710</v>
      </c>
      <c r="B7505">
        <v>1</v>
      </c>
      <c r="C7505" t="s">
        <v>76</v>
      </c>
      <c r="D7505" t="s">
        <v>95</v>
      </c>
      <c r="E7505" t="s">
        <v>126</v>
      </c>
      <c r="F7505" t="s">
        <v>21561</v>
      </c>
      <c r="G7505" t="s">
        <v>223</v>
      </c>
      <c r="H7505" t="s">
        <v>46</v>
      </c>
      <c r="I7505" t="s">
        <v>129</v>
      </c>
      <c r="J7505" t="s">
        <v>130</v>
      </c>
      <c r="K7505" t="s">
        <v>131</v>
      </c>
      <c r="L7505" t="s">
        <v>21524</v>
      </c>
      <c r="M7505" t="s">
        <v>21562</v>
      </c>
      <c r="N7505">
        <v>0.50055555500000004</v>
      </c>
      <c r="O7505">
        <v>0</v>
      </c>
      <c r="P7505">
        <v>0</v>
      </c>
      <c r="Q7505">
        <v>0</v>
      </c>
      <c r="R7505">
        <v>64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32.035556</v>
      </c>
      <c r="Y7505">
        <v>0</v>
      </c>
      <c r="Z7505">
        <v>0</v>
      </c>
    </row>
    <row r="7506" spans="1:26" x14ac:dyDescent="0.25">
      <c r="A7506">
        <v>2196720</v>
      </c>
      <c r="B7506">
        <v>1</v>
      </c>
      <c r="C7506" t="s">
        <v>76</v>
      </c>
      <c r="D7506" t="s">
        <v>78</v>
      </c>
      <c r="E7506" t="s">
        <v>126</v>
      </c>
      <c r="F7506" t="s">
        <v>20548</v>
      </c>
      <c r="G7506" t="s">
        <v>128</v>
      </c>
      <c r="H7506" t="s">
        <v>46</v>
      </c>
      <c r="I7506" t="s">
        <v>129</v>
      </c>
      <c r="J7506" t="s">
        <v>130</v>
      </c>
      <c r="K7506" t="s">
        <v>131</v>
      </c>
      <c r="L7506" t="s">
        <v>21563</v>
      </c>
      <c r="M7506" t="s">
        <v>21564</v>
      </c>
      <c r="N7506">
        <v>0.92527777700000002</v>
      </c>
      <c r="O7506">
        <v>0</v>
      </c>
      <c r="P7506">
        <v>56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51.815556000000001</v>
      </c>
      <c r="W7506">
        <v>0</v>
      </c>
      <c r="X7506">
        <v>0</v>
      </c>
      <c r="Y7506">
        <v>0</v>
      </c>
      <c r="Z7506">
        <v>0</v>
      </c>
    </row>
    <row r="7507" spans="1:26" x14ac:dyDescent="0.25">
      <c r="A7507">
        <v>2196716</v>
      </c>
      <c r="B7507">
        <v>1</v>
      </c>
      <c r="C7507" t="s">
        <v>76</v>
      </c>
      <c r="D7507" t="s">
        <v>93</v>
      </c>
      <c r="E7507" t="s">
        <v>186</v>
      </c>
      <c r="F7507" t="s">
        <v>6670</v>
      </c>
      <c r="G7507" t="s">
        <v>279</v>
      </c>
      <c r="H7507" t="s">
        <v>47</v>
      </c>
      <c r="I7507" t="s">
        <v>129</v>
      </c>
      <c r="J7507" t="s">
        <v>130</v>
      </c>
      <c r="K7507" t="s">
        <v>131</v>
      </c>
      <c r="L7507" t="s">
        <v>21565</v>
      </c>
      <c r="M7507" t="s">
        <v>21566</v>
      </c>
      <c r="N7507">
        <v>1.943888888</v>
      </c>
      <c r="O7507">
        <v>2</v>
      </c>
      <c r="P7507">
        <v>190</v>
      </c>
      <c r="Q7507">
        <v>0</v>
      </c>
      <c r="R7507">
        <v>0</v>
      </c>
      <c r="S7507">
        <v>0</v>
      </c>
      <c r="T7507">
        <v>0</v>
      </c>
      <c r="U7507">
        <v>3.887778</v>
      </c>
      <c r="V7507">
        <v>369.33888899999999</v>
      </c>
      <c r="W7507">
        <v>0</v>
      </c>
      <c r="X7507">
        <v>0</v>
      </c>
      <c r="Y7507">
        <v>0</v>
      </c>
      <c r="Z7507">
        <v>0</v>
      </c>
    </row>
    <row r="7508" spans="1:26" x14ac:dyDescent="0.25">
      <c r="A7508">
        <v>2196717</v>
      </c>
      <c r="B7508">
        <v>1</v>
      </c>
      <c r="C7508" t="s">
        <v>76</v>
      </c>
      <c r="D7508" t="s">
        <v>99</v>
      </c>
      <c r="E7508" t="s">
        <v>126</v>
      </c>
      <c r="F7508" t="s">
        <v>21567</v>
      </c>
      <c r="G7508" t="s">
        <v>418</v>
      </c>
      <c r="H7508" t="s">
        <v>46</v>
      </c>
      <c r="I7508" t="s">
        <v>129</v>
      </c>
      <c r="J7508" t="s">
        <v>130</v>
      </c>
      <c r="K7508" t="s">
        <v>251</v>
      </c>
      <c r="L7508" t="s">
        <v>21568</v>
      </c>
      <c r="M7508" t="s">
        <v>21569</v>
      </c>
      <c r="N7508">
        <v>2.5552777770000001</v>
      </c>
      <c r="O7508">
        <v>0</v>
      </c>
      <c r="P7508">
        <v>46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117.542778</v>
      </c>
      <c r="W7508">
        <v>0</v>
      </c>
      <c r="X7508">
        <v>0</v>
      </c>
      <c r="Y7508">
        <v>0</v>
      </c>
      <c r="Z7508">
        <v>0</v>
      </c>
    </row>
    <row r="7509" spans="1:26" x14ac:dyDescent="0.25">
      <c r="A7509">
        <v>2196728</v>
      </c>
      <c r="B7509">
        <v>1</v>
      </c>
      <c r="C7509" t="s">
        <v>77</v>
      </c>
      <c r="D7509" t="s">
        <v>108</v>
      </c>
      <c r="E7509" t="s">
        <v>181</v>
      </c>
      <c r="F7509" t="s">
        <v>21570</v>
      </c>
      <c r="G7509" t="s">
        <v>183</v>
      </c>
      <c r="H7509" t="s">
        <v>46</v>
      </c>
      <c r="I7509" t="s">
        <v>129</v>
      </c>
      <c r="J7509" t="s">
        <v>130</v>
      </c>
      <c r="K7509" t="s">
        <v>131</v>
      </c>
      <c r="L7509" t="s">
        <v>21571</v>
      </c>
      <c r="M7509" t="s">
        <v>21572</v>
      </c>
      <c r="N7509">
        <v>1.4072222219999999</v>
      </c>
      <c r="O7509">
        <v>0</v>
      </c>
      <c r="P7509">
        <v>2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2.8144439999999999</v>
      </c>
      <c r="W7509">
        <v>0</v>
      </c>
      <c r="X7509">
        <v>0</v>
      </c>
      <c r="Y7509">
        <v>0</v>
      </c>
      <c r="Z7509">
        <v>0</v>
      </c>
    </row>
    <row r="7510" spans="1:26" x14ac:dyDescent="0.25">
      <c r="A7510">
        <v>2196740</v>
      </c>
      <c r="B7510">
        <v>1</v>
      </c>
      <c r="C7510" t="s">
        <v>76</v>
      </c>
      <c r="D7510" t="s">
        <v>80</v>
      </c>
      <c r="E7510" t="s">
        <v>181</v>
      </c>
      <c r="F7510" t="s">
        <v>21573</v>
      </c>
      <c r="G7510" t="s">
        <v>194</v>
      </c>
      <c r="H7510" t="s">
        <v>46</v>
      </c>
      <c r="I7510" t="s">
        <v>129</v>
      </c>
      <c r="J7510" t="s">
        <v>130</v>
      </c>
      <c r="K7510" t="s">
        <v>131</v>
      </c>
      <c r="L7510" t="s">
        <v>21574</v>
      </c>
      <c r="M7510" t="s">
        <v>21575</v>
      </c>
      <c r="N7510">
        <v>4.4569444440000003</v>
      </c>
      <c r="O7510">
        <v>0</v>
      </c>
      <c r="P7510">
        <v>2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8.9138889999999993</v>
      </c>
      <c r="W7510">
        <v>0</v>
      </c>
      <c r="X7510">
        <v>0</v>
      </c>
      <c r="Y7510">
        <v>0</v>
      </c>
      <c r="Z7510">
        <v>0</v>
      </c>
    </row>
    <row r="7511" spans="1:26" x14ac:dyDescent="0.25">
      <c r="A7511">
        <v>2196732</v>
      </c>
      <c r="B7511">
        <v>1</v>
      </c>
      <c r="C7511" t="s">
        <v>76</v>
      </c>
      <c r="D7511" t="s">
        <v>78</v>
      </c>
      <c r="E7511" t="s">
        <v>181</v>
      </c>
      <c r="F7511" t="s">
        <v>21576</v>
      </c>
      <c r="G7511" t="s">
        <v>194</v>
      </c>
      <c r="H7511" t="s">
        <v>46</v>
      </c>
      <c r="I7511" t="s">
        <v>129</v>
      </c>
      <c r="J7511" t="s">
        <v>130</v>
      </c>
      <c r="K7511" t="s">
        <v>131</v>
      </c>
      <c r="L7511" t="s">
        <v>21577</v>
      </c>
      <c r="M7511" t="s">
        <v>21578</v>
      </c>
      <c r="N7511">
        <v>1.2741666659999999</v>
      </c>
      <c r="O7511">
        <v>0</v>
      </c>
      <c r="P7511">
        <v>6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7.6449999999999996</v>
      </c>
      <c r="W7511">
        <v>0</v>
      </c>
      <c r="X7511">
        <v>0</v>
      </c>
      <c r="Y7511">
        <v>0</v>
      </c>
      <c r="Z7511">
        <v>0</v>
      </c>
    </row>
    <row r="7512" spans="1:26" x14ac:dyDescent="0.25">
      <c r="A7512">
        <v>2196725</v>
      </c>
      <c r="B7512">
        <v>1</v>
      </c>
      <c r="C7512" t="s">
        <v>76</v>
      </c>
      <c r="D7512" t="s">
        <v>95</v>
      </c>
      <c r="E7512" t="s">
        <v>181</v>
      </c>
      <c r="F7512" t="s">
        <v>21579</v>
      </c>
      <c r="G7512" t="s">
        <v>287</v>
      </c>
      <c r="H7512" t="s">
        <v>46</v>
      </c>
      <c r="I7512" t="s">
        <v>129</v>
      </c>
      <c r="J7512" t="s">
        <v>130</v>
      </c>
      <c r="K7512" t="s">
        <v>131</v>
      </c>
      <c r="L7512" t="s">
        <v>21580</v>
      </c>
      <c r="M7512" t="s">
        <v>21581</v>
      </c>
      <c r="N7512">
        <v>1.288888888</v>
      </c>
      <c r="O7512">
        <v>0</v>
      </c>
      <c r="P7512">
        <v>1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1.288889</v>
      </c>
      <c r="W7512">
        <v>0</v>
      </c>
      <c r="X7512">
        <v>0</v>
      </c>
      <c r="Y7512">
        <v>0</v>
      </c>
      <c r="Z7512">
        <v>0</v>
      </c>
    </row>
    <row r="7513" spans="1:26" x14ac:dyDescent="0.25">
      <c r="A7513">
        <v>2196721</v>
      </c>
      <c r="B7513">
        <v>1</v>
      </c>
      <c r="C7513" t="s">
        <v>76</v>
      </c>
      <c r="D7513" t="s">
        <v>92</v>
      </c>
      <c r="E7513" t="s">
        <v>181</v>
      </c>
      <c r="F7513" t="s">
        <v>21582</v>
      </c>
      <c r="G7513" t="s">
        <v>183</v>
      </c>
      <c r="H7513" t="s">
        <v>46</v>
      </c>
      <c r="I7513" t="s">
        <v>129</v>
      </c>
      <c r="J7513" t="s">
        <v>130</v>
      </c>
      <c r="K7513" t="s">
        <v>131</v>
      </c>
      <c r="L7513" t="s">
        <v>21583</v>
      </c>
      <c r="M7513" t="s">
        <v>21584</v>
      </c>
      <c r="N7513">
        <v>2.93</v>
      </c>
      <c r="O7513">
        <v>0</v>
      </c>
      <c r="P7513">
        <v>0</v>
      </c>
      <c r="Q7513">
        <v>0</v>
      </c>
      <c r="R7513">
        <v>1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2.93</v>
      </c>
      <c r="Y7513">
        <v>0</v>
      </c>
      <c r="Z7513">
        <v>0</v>
      </c>
    </row>
    <row r="7514" spans="1:26" x14ac:dyDescent="0.25">
      <c r="A7514">
        <v>2196722</v>
      </c>
      <c r="B7514">
        <v>1</v>
      </c>
      <c r="C7514" t="s">
        <v>76</v>
      </c>
      <c r="D7514" t="s">
        <v>92</v>
      </c>
      <c r="E7514" t="s">
        <v>181</v>
      </c>
      <c r="F7514" t="s">
        <v>21585</v>
      </c>
      <c r="G7514" t="s">
        <v>194</v>
      </c>
      <c r="H7514" t="s">
        <v>46</v>
      </c>
      <c r="I7514" t="s">
        <v>129</v>
      </c>
      <c r="J7514" t="s">
        <v>130</v>
      </c>
      <c r="K7514" t="s">
        <v>131</v>
      </c>
      <c r="L7514" t="s">
        <v>21586</v>
      </c>
      <c r="M7514" t="s">
        <v>21587</v>
      </c>
      <c r="N7514">
        <v>1.224722222</v>
      </c>
      <c r="O7514">
        <v>0</v>
      </c>
      <c r="P7514">
        <v>0</v>
      </c>
      <c r="Q7514">
        <v>0</v>
      </c>
      <c r="R7514">
        <v>1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1.2247220000000001</v>
      </c>
      <c r="Y7514">
        <v>0</v>
      </c>
      <c r="Z7514">
        <v>0</v>
      </c>
    </row>
    <row r="7515" spans="1:26" x14ac:dyDescent="0.25">
      <c r="A7515">
        <v>2196736</v>
      </c>
      <c r="B7515">
        <v>1</v>
      </c>
      <c r="C7515" t="s">
        <v>77</v>
      </c>
      <c r="D7515" t="s">
        <v>124</v>
      </c>
      <c r="E7515" t="s">
        <v>181</v>
      </c>
      <c r="F7515" t="s">
        <v>21006</v>
      </c>
      <c r="G7515" t="s">
        <v>183</v>
      </c>
      <c r="H7515" t="s">
        <v>46</v>
      </c>
      <c r="I7515" t="s">
        <v>129</v>
      </c>
      <c r="J7515" t="s">
        <v>130</v>
      </c>
      <c r="K7515" t="s">
        <v>131</v>
      </c>
      <c r="L7515" t="s">
        <v>21588</v>
      </c>
      <c r="M7515" t="s">
        <v>21589</v>
      </c>
      <c r="N7515">
        <v>7.6805555549999998</v>
      </c>
      <c r="O7515">
        <v>0</v>
      </c>
      <c r="P7515">
        <v>36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276.5</v>
      </c>
      <c r="W7515">
        <v>0</v>
      </c>
      <c r="X7515">
        <v>0</v>
      </c>
      <c r="Y7515">
        <v>0</v>
      </c>
      <c r="Z7515">
        <v>0</v>
      </c>
    </row>
    <row r="7516" spans="1:26" x14ac:dyDescent="0.25">
      <c r="A7516">
        <v>2196785</v>
      </c>
      <c r="B7516">
        <v>1</v>
      </c>
      <c r="C7516" t="s">
        <v>76</v>
      </c>
      <c r="D7516" t="s">
        <v>99</v>
      </c>
      <c r="E7516" t="s">
        <v>126</v>
      </c>
      <c r="F7516" t="s">
        <v>21590</v>
      </c>
      <c r="G7516" t="s">
        <v>432</v>
      </c>
      <c r="H7516" t="s">
        <v>46</v>
      </c>
      <c r="I7516" t="s">
        <v>129</v>
      </c>
      <c r="J7516" t="s">
        <v>130</v>
      </c>
      <c r="K7516" t="s">
        <v>131</v>
      </c>
      <c r="L7516" t="s">
        <v>21591</v>
      </c>
      <c r="M7516" t="s">
        <v>21592</v>
      </c>
      <c r="N7516">
        <v>2.511111111</v>
      </c>
      <c r="O7516">
        <v>0</v>
      </c>
      <c r="P7516">
        <v>153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384.2</v>
      </c>
      <c r="W7516">
        <v>0</v>
      </c>
      <c r="X7516">
        <v>0</v>
      </c>
      <c r="Y7516">
        <v>0</v>
      </c>
      <c r="Z7516">
        <v>0</v>
      </c>
    </row>
    <row r="7517" spans="1:26" x14ac:dyDescent="0.25">
      <c r="A7517">
        <v>2196738</v>
      </c>
      <c r="B7517">
        <v>1</v>
      </c>
      <c r="C7517" t="s">
        <v>76</v>
      </c>
      <c r="D7517" t="s">
        <v>79</v>
      </c>
      <c r="E7517" t="s">
        <v>181</v>
      </c>
      <c r="F7517" t="s">
        <v>21593</v>
      </c>
      <c r="G7517" t="s">
        <v>194</v>
      </c>
      <c r="H7517" t="s">
        <v>46</v>
      </c>
      <c r="I7517" t="s">
        <v>129</v>
      </c>
      <c r="J7517" t="s">
        <v>130</v>
      </c>
      <c r="K7517" t="s">
        <v>131</v>
      </c>
      <c r="L7517" t="s">
        <v>21594</v>
      </c>
      <c r="M7517" t="s">
        <v>21595</v>
      </c>
      <c r="N7517">
        <v>0.75527777699999998</v>
      </c>
      <c r="O7517">
        <v>0</v>
      </c>
      <c r="P7517">
        <v>4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3.0211109999999999</v>
      </c>
      <c r="W7517">
        <v>0</v>
      </c>
      <c r="X7517">
        <v>0</v>
      </c>
      <c r="Y7517">
        <v>0</v>
      </c>
      <c r="Z7517">
        <v>0</v>
      </c>
    </row>
    <row r="7518" spans="1:26" x14ac:dyDescent="0.25">
      <c r="A7518">
        <v>2196748</v>
      </c>
      <c r="B7518">
        <v>1</v>
      </c>
      <c r="C7518" t="s">
        <v>76</v>
      </c>
      <c r="D7518" t="s">
        <v>79</v>
      </c>
      <c r="E7518" t="s">
        <v>143</v>
      </c>
      <c r="F7518" t="s">
        <v>21596</v>
      </c>
      <c r="G7518" t="s">
        <v>136</v>
      </c>
      <c r="H7518" t="s">
        <v>47</v>
      </c>
      <c r="I7518" t="s">
        <v>129</v>
      </c>
      <c r="J7518" t="s">
        <v>130</v>
      </c>
      <c r="K7518" t="s">
        <v>131</v>
      </c>
      <c r="L7518" t="s">
        <v>21597</v>
      </c>
      <c r="M7518" t="s">
        <v>21598</v>
      </c>
      <c r="N7518">
        <v>0.46666666600000001</v>
      </c>
      <c r="O7518">
        <v>3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1.4</v>
      </c>
      <c r="V7518">
        <v>0</v>
      </c>
      <c r="W7518">
        <v>0</v>
      </c>
      <c r="X7518">
        <v>0</v>
      </c>
      <c r="Y7518">
        <v>0</v>
      </c>
      <c r="Z7518">
        <v>0</v>
      </c>
    </row>
    <row r="7519" spans="1:26" x14ac:dyDescent="0.25">
      <c r="A7519">
        <v>2196749</v>
      </c>
      <c r="B7519">
        <v>1</v>
      </c>
      <c r="C7519" t="s">
        <v>77</v>
      </c>
      <c r="D7519" t="s">
        <v>113</v>
      </c>
      <c r="E7519" t="s">
        <v>186</v>
      </c>
      <c r="F7519" t="s">
        <v>21599</v>
      </c>
      <c r="G7519" t="s">
        <v>366</v>
      </c>
      <c r="H7519" t="s">
        <v>47</v>
      </c>
      <c r="I7519" t="s">
        <v>129</v>
      </c>
      <c r="J7519" t="s">
        <v>130</v>
      </c>
      <c r="K7519" t="s">
        <v>251</v>
      </c>
      <c r="L7519" t="s">
        <v>21600</v>
      </c>
      <c r="M7519" t="s">
        <v>21601</v>
      </c>
      <c r="N7519">
        <v>1.2914027770000001</v>
      </c>
      <c r="O7519">
        <v>0</v>
      </c>
      <c r="P7519">
        <v>1</v>
      </c>
      <c r="Q7519">
        <v>6</v>
      </c>
      <c r="R7519">
        <v>65</v>
      </c>
      <c r="S7519">
        <v>58</v>
      </c>
      <c r="T7519">
        <v>453</v>
      </c>
      <c r="U7519">
        <v>0</v>
      </c>
      <c r="V7519">
        <v>1.2914030000000001</v>
      </c>
      <c r="W7519">
        <v>7.7484169999999999</v>
      </c>
      <c r="X7519">
        <v>83.941181</v>
      </c>
      <c r="Y7519">
        <v>74.901360999999994</v>
      </c>
      <c r="Z7519">
        <v>585.00545799999998</v>
      </c>
    </row>
    <row r="7520" spans="1:26" x14ac:dyDescent="0.25">
      <c r="A7520">
        <v>2196754</v>
      </c>
      <c r="B7520">
        <v>1</v>
      </c>
      <c r="C7520" t="s">
        <v>76</v>
      </c>
      <c r="D7520" t="s">
        <v>92</v>
      </c>
      <c r="E7520" t="s">
        <v>181</v>
      </c>
      <c r="F7520" t="s">
        <v>21602</v>
      </c>
      <c r="G7520" t="s">
        <v>183</v>
      </c>
      <c r="H7520" t="s">
        <v>46</v>
      </c>
      <c r="I7520" t="s">
        <v>129</v>
      </c>
      <c r="J7520" t="s">
        <v>130</v>
      </c>
      <c r="K7520" t="s">
        <v>131</v>
      </c>
      <c r="L7520" t="s">
        <v>21603</v>
      </c>
      <c r="M7520" t="s">
        <v>21604</v>
      </c>
      <c r="N7520">
        <v>3.9525000000000001</v>
      </c>
      <c r="O7520">
        <v>0</v>
      </c>
      <c r="P7520">
        <v>0</v>
      </c>
      <c r="Q7520">
        <v>0</v>
      </c>
      <c r="R7520">
        <v>1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3.9525000000000001</v>
      </c>
      <c r="Y7520">
        <v>0</v>
      </c>
      <c r="Z7520">
        <v>0</v>
      </c>
    </row>
    <row r="7521" spans="1:26" x14ac:dyDescent="0.25">
      <c r="A7521">
        <v>2196751</v>
      </c>
      <c r="B7521">
        <v>1</v>
      </c>
      <c r="C7521" t="s">
        <v>77</v>
      </c>
      <c r="D7521" t="s">
        <v>113</v>
      </c>
      <c r="E7521" t="s">
        <v>186</v>
      </c>
      <c r="F7521" t="s">
        <v>21605</v>
      </c>
      <c r="G7521" t="s">
        <v>366</v>
      </c>
      <c r="H7521" t="s">
        <v>47</v>
      </c>
      <c r="I7521" t="s">
        <v>129</v>
      </c>
      <c r="J7521" t="s">
        <v>130</v>
      </c>
      <c r="K7521" t="s">
        <v>251</v>
      </c>
      <c r="L7521" t="s">
        <v>21606</v>
      </c>
      <c r="M7521" t="s">
        <v>21607</v>
      </c>
      <c r="N7521">
        <v>1.1820305550000001</v>
      </c>
      <c r="O7521">
        <v>0</v>
      </c>
      <c r="P7521">
        <v>0</v>
      </c>
      <c r="Q7521">
        <v>10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11.820306</v>
      </c>
      <c r="X7521">
        <v>0</v>
      </c>
      <c r="Y7521">
        <v>0</v>
      </c>
      <c r="Z7521">
        <v>0</v>
      </c>
    </row>
    <row r="7522" spans="1:26" x14ac:dyDescent="0.25">
      <c r="A7522">
        <v>2196757</v>
      </c>
      <c r="B7522">
        <v>1</v>
      </c>
      <c r="C7522" t="s">
        <v>76</v>
      </c>
      <c r="D7522" t="s">
        <v>99</v>
      </c>
      <c r="E7522" t="s">
        <v>143</v>
      </c>
      <c r="F7522" t="s">
        <v>21608</v>
      </c>
      <c r="G7522" t="s">
        <v>145</v>
      </c>
      <c r="H7522" t="s">
        <v>47</v>
      </c>
      <c r="I7522" t="s">
        <v>129</v>
      </c>
      <c r="J7522" t="s">
        <v>130</v>
      </c>
      <c r="K7522" t="s">
        <v>131</v>
      </c>
      <c r="L7522" t="s">
        <v>21609</v>
      </c>
      <c r="M7522" t="s">
        <v>21610</v>
      </c>
      <c r="N7522">
        <v>9.0233333330000001</v>
      </c>
      <c r="O7522">
        <v>1</v>
      </c>
      <c r="P7522">
        <v>48</v>
      </c>
      <c r="Q7522">
        <v>0</v>
      </c>
      <c r="R7522">
        <v>0</v>
      </c>
      <c r="S7522">
        <v>0</v>
      </c>
      <c r="T7522">
        <v>0</v>
      </c>
      <c r="U7522">
        <v>9.0233329999999992</v>
      </c>
      <c r="V7522">
        <v>433.12</v>
      </c>
      <c r="W7522">
        <v>0</v>
      </c>
      <c r="X7522">
        <v>0</v>
      </c>
      <c r="Y7522">
        <v>0</v>
      </c>
      <c r="Z7522">
        <v>0</v>
      </c>
    </row>
    <row r="7523" spans="1:26" x14ac:dyDescent="0.25">
      <c r="A7523">
        <v>2196761</v>
      </c>
      <c r="B7523">
        <v>1</v>
      </c>
      <c r="C7523" t="s">
        <v>76</v>
      </c>
      <c r="D7523" t="s">
        <v>78</v>
      </c>
      <c r="E7523" t="s">
        <v>181</v>
      </c>
      <c r="F7523" t="s">
        <v>21473</v>
      </c>
      <c r="G7523" t="s">
        <v>287</v>
      </c>
      <c r="H7523" t="s">
        <v>46</v>
      </c>
      <c r="I7523" t="s">
        <v>129</v>
      </c>
      <c r="J7523" t="s">
        <v>130</v>
      </c>
      <c r="K7523" t="s">
        <v>131</v>
      </c>
      <c r="L7523" t="s">
        <v>21611</v>
      </c>
      <c r="M7523" t="s">
        <v>21612</v>
      </c>
      <c r="N7523">
        <v>1.5152777770000001</v>
      </c>
      <c r="O7523">
        <v>0</v>
      </c>
      <c r="P7523">
        <v>3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4.545833</v>
      </c>
      <c r="W7523">
        <v>0</v>
      </c>
      <c r="X7523">
        <v>0</v>
      </c>
      <c r="Y7523">
        <v>0</v>
      </c>
      <c r="Z7523">
        <v>0</v>
      </c>
    </row>
    <row r="7524" spans="1:26" x14ac:dyDescent="0.25">
      <c r="A7524">
        <v>2196780</v>
      </c>
      <c r="B7524">
        <v>1</v>
      </c>
      <c r="C7524" t="s">
        <v>76</v>
      </c>
      <c r="D7524" t="s">
        <v>101</v>
      </c>
      <c r="E7524" t="s">
        <v>161</v>
      </c>
      <c r="F7524" t="s">
        <v>21613</v>
      </c>
      <c r="G7524" t="s">
        <v>128</v>
      </c>
      <c r="H7524" t="s">
        <v>46</v>
      </c>
      <c r="I7524" t="s">
        <v>129</v>
      </c>
      <c r="J7524" t="s">
        <v>130</v>
      </c>
      <c r="K7524" t="s">
        <v>131</v>
      </c>
      <c r="L7524" t="s">
        <v>21614</v>
      </c>
      <c r="M7524" t="s">
        <v>21615</v>
      </c>
      <c r="N7524">
        <v>0.79972222199999998</v>
      </c>
      <c r="O7524">
        <v>1</v>
      </c>
      <c r="P7524">
        <v>18</v>
      </c>
      <c r="Q7524">
        <v>0</v>
      </c>
      <c r="R7524">
        <v>0</v>
      </c>
      <c r="S7524">
        <v>0</v>
      </c>
      <c r="T7524">
        <v>0</v>
      </c>
      <c r="U7524">
        <v>0.79972200000000004</v>
      </c>
      <c r="V7524">
        <v>14.395</v>
      </c>
      <c r="W7524">
        <v>0</v>
      </c>
      <c r="X7524">
        <v>0</v>
      </c>
      <c r="Y7524">
        <v>0</v>
      </c>
      <c r="Z7524">
        <v>0</v>
      </c>
    </row>
    <row r="7525" spans="1:26" x14ac:dyDescent="0.25">
      <c r="A7525">
        <v>2196759</v>
      </c>
      <c r="B7525">
        <v>1</v>
      </c>
      <c r="C7525" t="s">
        <v>76</v>
      </c>
      <c r="D7525" t="s">
        <v>79</v>
      </c>
      <c r="E7525" t="s">
        <v>143</v>
      </c>
      <c r="F7525" t="s">
        <v>21616</v>
      </c>
      <c r="G7525" t="s">
        <v>418</v>
      </c>
      <c r="H7525" t="s">
        <v>47</v>
      </c>
      <c r="I7525" t="s">
        <v>129</v>
      </c>
      <c r="J7525" t="s">
        <v>130</v>
      </c>
      <c r="K7525" t="s">
        <v>251</v>
      </c>
      <c r="L7525" t="s">
        <v>21617</v>
      </c>
      <c r="M7525" t="s">
        <v>21618</v>
      </c>
      <c r="N7525">
        <v>1.0393600000000001</v>
      </c>
      <c r="O7525">
        <v>2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2.0787200000000001</v>
      </c>
      <c r="V7525">
        <v>0</v>
      </c>
      <c r="W7525">
        <v>0</v>
      </c>
      <c r="X7525">
        <v>0</v>
      </c>
      <c r="Y7525">
        <v>0</v>
      </c>
      <c r="Z7525">
        <v>0</v>
      </c>
    </row>
    <row r="7526" spans="1:26" x14ac:dyDescent="0.25">
      <c r="A7526">
        <v>2196775</v>
      </c>
      <c r="B7526">
        <v>1</v>
      </c>
      <c r="C7526" t="s">
        <v>76</v>
      </c>
      <c r="D7526" t="s">
        <v>89</v>
      </c>
      <c r="E7526" t="s">
        <v>126</v>
      </c>
      <c r="F7526" t="s">
        <v>21619</v>
      </c>
      <c r="G7526" t="s">
        <v>128</v>
      </c>
      <c r="H7526" t="s">
        <v>46</v>
      </c>
      <c r="I7526" t="s">
        <v>129</v>
      </c>
      <c r="J7526" t="s">
        <v>130</v>
      </c>
      <c r="K7526" t="s">
        <v>131</v>
      </c>
      <c r="L7526" t="s">
        <v>21620</v>
      </c>
      <c r="M7526" t="s">
        <v>21621</v>
      </c>
      <c r="N7526">
        <v>1.8925000000000001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13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24.602499999999999</v>
      </c>
    </row>
    <row r="7527" spans="1:26" x14ac:dyDescent="0.25">
      <c r="A7527">
        <v>2196766</v>
      </c>
      <c r="B7527">
        <v>1</v>
      </c>
      <c r="C7527" t="s">
        <v>76</v>
      </c>
      <c r="D7527" t="s">
        <v>82</v>
      </c>
      <c r="E7527" t="s">
        <v>181</v>
      </c>
      <c r="F7527" t="s">
        <v>21622</v>
      </c>
      <c r="G7527" t="s">
        <v>287</v>
      </c>
      <c r="H7527" t="s">
        <v>46</v>
      </c>
      <c r="I7527" t="s">
        <v>129</v>
      </c>
      <c r="J7527" t="s">
        <v>130</v>
      </c>
      <c r="K7527" t="s">
        <v>131</v>
      </c>
      <c r="L7527" t="s">
        <v>21623</v>
      </c>
      <c r="M7527" t="s">
        <v>21624</v>
      </c>
      <c r="N7527">
        <v>1.0313888879999999</v>
      </c>
      <c r="O7527">
        <v>0</v>
      </c>
      <c r="P7527">
        <v>1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1.0313889999999999</v>
      </c>
      <c r="W7527">
        <v>0</v>
      </c>
      <c r="X7527">
        <v>0</v>
      </c>
      <c r="Y7527">
        <v>0</v>
      </c>
      <c r="Z7527">
        <v>0</v>
      </c>
    </row>
    <row r="7528" spans="1:26" x14ac:dyDescent="0.25">
      <c r="A7528">
        <v>2196797</v>
      </c>
      <c r="B7528">
        <v>1</v>
      </c>
      <c r="C7528" t="s">
        <v>76</v>
      </c>
      <c r="D7528" t="s">
        <v>78</v>
      </c>
      <c r="E7528" t="s">
        <v>181</v>
      </c>
      <c r="F7528" t="s">
        <v>21625</v>
      </c>
      <c r="G7528" t="s">
        <v>287</v>
      </c>
      <c r="H7528" t="s">
        <v>46</v>
      </c>
      <c r="I7528" t="s">
        <v>129</v>
      </c>
      <c r="J7528" t="s">
        <v>130</v>
      </c>
      <c r="K7528" t="s">
        <v>131</v>
      </c>
      <c r="L7528" t="s">
        <v>21626</v>
      </c>
      <c r="M7528" t="s">
        <v>21627</v>
      </c>
      <c r="N7528">
        <v>1.360833333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1.360833</v>
      </c>
      <c r="W7528">
        <v>0</v>
      </c>
      <c r="X7528">
        <v>0</v>
      </c>
      <c r="Y7528">
        <v>0</v>
      </c>
      <c r="Z7528">
        <v>0</v>
      </c>
    </row>
    <row r="7529" spans="1:26" x14ac:dyDescent="0.25">
      <c r="A7529">
        <v>2196784</v>
      </c>
      <c r="B7529">
        <v>1</v>
      </c>
      <c r="C7529" t="s">
        <v>76</v>
      </c>
      <c r="D7529" t="s">
        <v>79</v>
      </c>
      <c r="E7529" t="s">
        <v>181</v>
      </c>
      <c r="F7529" t="s">
        <v>21628</v>
      </c>
      <c r="G7529" t="s">
        <v>194</v>
      </c>
      <c r="H7529" t="s">
        <v>46</v>
      </c>
      <c r="I7529" t="s">
        <v>129</v>
      </c>
      <c r="J7529" t="s">
        <v>130</v>
      </c>
      <c r="K7529" t="s">
        <v>131</v>
      </c>
      <c r="L7529" t="s">
        <v>21629</v>
      </c>
      <c r="M7529" t="s">
        <v>21630</v>
      </c>
      <c r="N7529">
        <v>1.323055555</v>
      </c>
      <c r="O7529">
        <v>0</v>
      </c>
      <c r="P7529">
        <v>3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3.9691670000000001</v>
      </c>
      <c r="W7529">
        <v>0</v>
      </c>
      <c r="X7529">
        <v>0</v>
      </c>
      <c r="Y7529">
        <v>0</v>
      </c>
      <c r="Z7529">
        <v>0</v>
      </c>
    </row>
    <row r="7530" spans="1:26" x14ac:dyDescent="0.25">
      <c r="A7530">
        <v>2196788</v>
      </c>
      <c r="B7530">
        <v>1</v>
      </c>
      <c r="C7530" t="s">
        <v>76</v>
      </c>
      <c r="D7530" t="s">
        <v>88</v>
      </c>
      <c r="E7530" t="s">
        <v>181</v>
      </c>
      <c r="F7530" t="s">
        <v>21631</v>
      </c>
      <c r="G7530" t="s">
        <v>194</v>
      </c>
      <c r="H7530" t="s">
        <v>46</v>
      </c>
      <c r="I7530" t="s">
        <v>129</v>
      </c>
      <c r="J7530" t="s">
        <v>130</v>
      </c>
      <c r="K7530" t="s">
        <v>131</v>
      </c>
      <c r="L7530" t="s">
        <v>21632</v>
      </c>
      <c r="M7530" t="s">
        <v>21633</v>
      </c>
      <c r="N7530">
        <v>5.3452777769999997</v>
      </c>
      <c r="O7530">
        <v>0</v>
      </c>
      <c r="P7530">
        <v>40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213.81111100000001</v>
      </c>
      <c r="W7530">
        <v>0</v>
      </c>
      <c r="X7530">
        <v>0</v>
      </c>
      <c r="Y7530">
        <v>0</v>
      </c>
      <c r="Z7530">
        <v>0</v>
      </c>
    </row>
    <row r="7531" spans="1:26" x14ac:dyDescent="0.25">
      <c r="A7531">
        <v>2196783</v>
      </c>
      <c r="B7531">
        <v>1</v>
      </c>
      <c r="C7531" t="s">
        <v>76</v>
      </c>
      <c r="D7531" t="s">
        <v>88</v>
      </c>
      <c r="E7531" t="s">
        <v>181</v>
      </c>
      <c r="F7531" t="s">
        <v>21634</v>
      </c>
      <c r="G7531" t="s">
        <v>194</v>
      </c>
      <c r="H7531" t="s">
        <v>46</v>
      </c>
      <c r="I7531" t="s">
        <v>129</v>
      </c>
      <c r="J7531" t="s">
        <v>130</v>
      </c>
      <c r="K7531" t="s">
        <v>131</v>
      </c>
      <c r="L7531" t="s">
        <v>21635</v>
      </c>
      <c r="M7531" t="s">
        <v>21636</v>
      </c>
      <c r="N7531">
        <v>1.3133333330000001</v>
      </c>
      <c r="O7531">
        <v>0</v>
      </c>
      <c r="P7531">
        <v>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1.3133330000000001</v>
      </c>
      <c r="W7531">
        <v>0</v>
      </c>
      <c r="X7531">
        <v>0</v>
      </c>
      <c r="Y7531">
        <v>0</v>
      </c>
      <c r="Z7531">
        <v>0</v>
      </c>
    </row>
    <row r="7532" spans="1:26" x14ac:dyDescent="0.25">
      <c r="A7532">
        <v>2196789</v>
      </c>
      <c r="B7532">
        <v>1</v>
      </c>
      <c r="C7532" t="s">
        <v>76</v>
      </c>
      <c r="D7532" t="s">
        <v>96</v>
      </c>
      <c r="E7532" t="s">
        <v>181</v>
      </c>
      <c r="F7532" t="s">
        <v>21637</v>
      </c>
      <c r="G7532" t="s">
        <v>194</v>
      </c>
      <c r="H7532" t="s">
        <v>46</v>
      </c>
      <c r="I7532" t="s">
        <v>129</v>
      </c>
      <c r="J7532" t="s">
        <v>130</v>
      </c>
      <c r="K7532" t="s">
        <v>131</v>
      </c>
      <c r="L7532" t="s">
        <v>21638</v>
      </c>
      <c r="M7532" t="s">
        <v>21639</v>
      </c>
      <c r="N7532">
        <v>3.5425</v>
      </c>
      <c r="O7532">
        <v>0</v>
      </c>
      <c r="P7532">
        <v>1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3.5425</v>
      </c>
      <c r="W7532">
        <v>0</v>
      </c>
      <c r="X7532">
        <v>0</v>
      </c>
      <c r="Y7532">
        <v>0</v>
      </c>
      <c r="Z7532">
        <v>0</v>
      </c>
    </row>
    <row r="7533" spans="1:26" x14ac:dyDescent="0.25">
      <c r="A7533">
        <v>2196800</v>
      </c>
      <c r="B7533">
        <v>1</v>
      </c>
      <c r="C7533" t="s">
        <v>76</v>
      </c>
      <c r="D7533" t="s">
        <v>90</v>
      </c>
      <c r="E7533" t="s">
        <v>126</v>
      </c>
      <c r="F7533" t="s">
        <v>21640</v>
      </c>
      <c r="G7533" t="s">
        <v>128</v>
      </c>
      <c r="H7533" t="s">
        <v>46</v>
      </c>
      <c r="I7533" t="s">
        <v>129</v>
      </c>
      <c r="J7533" t="s">
        <v>130</v>
      </c>
      <c r="K7533" t="s">
        <v>131</v>
      </c>
      <c r="L7533" t="s">
        <v>21641</v>
      </c>
      <c r="M7533" t="s">
        <v>21642</v>
      </c>
      <c r="N7533">
        <v>2.1572222220000001</v>
      </c>
      <c r="O7533">
        <v>0</v>
      </c>
      <c r="P7533">
        <v>21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45.301667000000002</v>
      </c>
      <c r="W7533">
        <v>0</v>
      </c>
      <c r="X7533">
        <v>0</v>
      </c>
      <c r="Y7533">
        <v>0</v>
      </c>
      <c r="Z7533">
        <v>0</v>
      </c>
    </row>
    <row r="7534" spans="1:26" x14ac:dyDescent="0.25">
      <c r="A7534">
        <v>2196805</v>
      </c>
      <c r="B7534">
        <v>1</v>
      </c>
      <c r="C7534" t="s">
        <v>77</v>
      </c>
      <c r="D7534" t="s">
        <v>119</v>
      </c>
      <c r="E7534" t="s">
        <v>134</v>
      </c>
      <c r="F7534" t="s">
        <v>21643</v>
      </c>
      <c r="G7534" t="s">
        <v>136</v>
      </c>
      <c r="H7534" t="s">
        <v>47</v>
      </c>
      <c r="I7534" t="s">
        <v>129</v>
      </c>
      <c r="J7534" t="s">
        <v>130</v>
      </c>
      <c r="K7534" t="s">
        <v>131</v>
      </c>
      <c r="L7534" t="s">
        <v>21644</v>
      </c>
      <c r="M7534" t="s">
        <v>21645</v>
      </c>
      <c r="N7534">
        <v>1.2436111110000001</v>
      </c>
      <c r="O7534">
        <v>71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88.296389000000005</v>
      </c>
      <c r="V7534">
        <v>0</v>
      </c>
      <c r="W7534">
        <v>0</v>
      </c>
      <c r="X7534">
        <v>0</v>
      </c>
      <c r="Y7534">
        <v>0</v>
      </c>
      <c r="Z7534">
        <v>0</v>
      </c>
    </row>
    <row r="7535" spans="1:26" x14ac:dyDescent="0.25">
      <c r="A7535">
        <v>2196794</v>
      </c>
      <c r="B7535">
        <v>1</v>
      </c>
      <c r="C7535" t="s">
        <v>76</v>
      </c>
      <c r="D7535" t="s">
        <v>78</v>
      </c>
      <c r="E7535" t="s">
        <v>718</v>
      </c>
      <c r="F7535" t="s">
        <v>21646</v>
      </c>
      <c r="G7535" t="s">
        <v>259</v>
      </c>
      <c r="H7535" t="s">
        <v>46</v>
      </c>
      <c r="I7535" t="s">
        <v>129</v>
      </c>
      <c r="J7535" t="s">
        <v>130</v>
      </c>
      <c r="K7535" t="s">
        <v>131</v>
      </c>
      <c r="L7535" t="s">
        <v>21647</v>
      </c>
      <c r="M7535" t="s">
        <v>21648</v>
      </c>
      <c r="N7535">
        <v>2.3805555549999999</v>
      </c>
      <c r="O7535">
        <v>0</v>
      </c>
      <c r="P7535">
        <v>12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28.566666999999999</v>
      </c>
      <c r="W7535">
        <v>0</v>
      </c>
      <c r="X7535">
        <v>0</v>
      </c>
      <c r="Y7535">
        <v>0</v>
      </c>
      <c r="Z7535">
        <v>0</v>
      </c>
    </row>
    <row r="7536" spans="1:26" x14ac:dyDescent="0.25">
      <c r="A7536">
        <v>2196792</v>
      </c>
      <c r="B7536">
        <v>1</v>
      </c>
      <c r="C7536" t="s">
        <v>76</v>
      </c>
      <c r="D7536" t="s">
        <v>79</v>
      </c>
      <c r="E7536" t="s">
        <v>126</v>
      </c>
      <c r="F7536" t="s">
        <v>16973</v>
      </c>
      <c r="G7536" t="s">
        <v>128</v>
      </c>
      <c r="H7536" t="s">
        <v>46</v>
      </c>
      <c r="I7536" t="s">
        <v>129</v>
      </c>
      <c r="J7536" t="s">
        <v>130</v>
      </c>
      <c r="K7536" t="s">
        <v>131</v>
      </c>
      <c r="L7536" t="s">
        <v>21649</v>
      </c>
      <c r="M7536" t="s">
        <v>21650</v>
      </c>
      <c r="N7536">
        <v>1.3591666659999999</v>
      </c>
      <c r="O7536">
        <v>0</v>
      </c>
      <c r="P7536">
        <v>5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6.795833</v>
      </c>
      <c r="W7536">
        <v>0</v>
      </c>
      <c r="X7536">
        <v>0</v>
      </c>
      <c r="Y7536">
        <v>0</v>
      </c>
      <c r="Z7536">
        <v>0</v>
      </c>
    </row>
    <row r="7537" spans="1:26" x14ac:dyDescent="0.25">
      <c r="A7537">
        <v>2196820</v>
      </c>
      <c r="B7537">
        <v>1</v>
      </c>
      <c r="C7537" t="s">
        <v>77</v>
      </c>
      <c r="D7537" t="s">
        <v>110</v>
      </c>
      <c r="E7537" t="s">
        <v>134</v>
      </c>
      <c r="F7537" t="s">
        <v>21651</v>
      </c>
      <c r="G7537" t="s">
        <v>136</v>
      </c>
      <c r="H7537" t="s">
        <v>47</v>
      </c>
      <c r="I7537" t="s">
        <v>129</v>
      </c>
      <c r="J7537" t="s">
        <v>130</v>
      </c>
      <c r="K7537" t="s">
        <v>131</v>
      </c>
      <c r="L7537" t="s">
        <v>21652</v>
      </c>
      <c r="M7537" t="s">
        <v>21653</v>
      </c>
      <c r="N7537">
        <v>2.471944444</v>
      </c>
      <c r="O7537">
        <v>0</v>
      </c>
      <c r="P7537">
        <v>0</v>
      </c>
      <c r="Q7537">
        <v>3</v>
      </c>
      <c r="R7537">
        <v>339</v>
      </c>
      <c r="S7537">
        <v>0</v>
      </c>
      <c r="T7537">
        <v>0</v>
      </c>
      <c r="U7537">
        <v>0</v>
      </c>
      <c r="V7537">
        <v>0</v>
      </c>
      <c r="W7537">
        <v>7.4158330000000001</v>
      </c>
      <c r="X7537">
        <v>837.98916699999995</v>
      </c>
      <c r="Y7537">
        <v>0</v>
      </c>
      <c r="Z7537">
        <v>0</v>
      </c>
    </row>
    <row r="7538" spans="1:26" x14ac:dyDescent="0.25">
      <c r="A7538">
        <v>2196795</v>
      </c>
      <c r="B7538">
        <v>1</v>
      </c>
      <c r="C7538" t="s">
        <v>77</v>
      </c>
      <c r="D7538" t="s">
        <v>114</v>
      </c>
      <c r="E7538" t="s">
        <v>161</v>
      </c>
      <c r="F7538" t="s">
        <v>21654</v>
      </c>
      <c r="G7538" t="s">
        <v>402</v>
      </c>
      <c r="H7538" t="s">
        <v>46</v>
      </c>
      <c r="I7538" t="s">
        <v>129</v>
      </c>
      <c r="J7538" t="s">
        <v>130</v>
      </c>
      <c r="K7538" t="s">
        <v>131</v>
      </c>
      <c r="L7538" t="s">
        <v>21655</v>
      </c>
      <c r="M7538" t="s">
        <v>21656</v>
      </c>
      <c r="N7538">
        <v>5.7058333330000002</v>
      </c>
      <c r="O7538">
        <v>0</v>
      </c>
      <c r="P7538">
        <v>4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22.823333000000002</v>
      </c>
      <c r="W7538">
        <v>0</v>
      </c>
      <c r="X7538">
        <v>0</v>
      </c>
      <c r="Y7538">
        <v>0</v>
      </c>
      <c r="Z7538">
        <v>0</v>
      </c>
    </row>
    <row r="7539" spans="1:26" x14ac:dyDescent="0.25">
      <c r="A7539">
        <v>2196835</v>
      </c>
      <c r="B7539">
        <v>1</v>
      </c>
      <c r="C7539" t="s">
        <v>76</v>
      </c>
      <c r="D7539" t="s">
        <v>97</v>
      </c>
      <c r="E7539" t="s">
        <v>143</v>
      </c>
      <c r="F7539" t="s">
        <v>21657</v>
      </c>
      <c r="G7539" t="s">
        <v>145</v>
      </c>
      <c r="H7539" t="s">
        <v>47</v>
      </c>
      <c r="I7539" t="s">
        <v>129</v>
      </c>
      <c r="J7539" t="s">
        <v>130</v>
      </c>
      <c r="K7539" t="s">
        <v>131</v>
      </c>
      <c r="L7539" t="s">
        <v>21658</v>
      </c>
      <c r="M7539" t="s">
        <v>21659</v>
      </c>
      <c r="N7539">
        <v>2.284444444</v>
      </c>
      <c r="O7539">
        <v>1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2.2844440000000001</v>
      </c>
      <c r="V7539">
        <v>0</v>
      </c>
      <c r="W7539">
        <v>0</v>
      </c>
      <c r="X7539">
        <v>0</v>
      </c>
      <c r="Y7539">
        <v>0</v>
      </c>
      <c r="Z7539">
        <v>0</v>
      </c>
    </row>
    <row r="7540" spans="1:26" x14ac:dyDescent="0.25">
      <c r="A7540">
        <v>2196793</v>
      </c>
      <c r="B7540">
        <v>1</v>
      </c>
      <c r="C7540" t="s">
        <v>76</v>
      </c>
      <c r="D7540" t="s">
        <v>93</v>
      </c>
      <c r="E7540" t="s">
        <v>181</v>
      </c>
      <c r="F7540" t="s">
        <v>21660</v>
      </c>
      <c r="G7540" t="s">
        <v>194</v>
      </c>
      <c r="H7540" t="s">
        <v>46</v>
      </c>
      <c r="I7540" t="s">
        <v>129</v>
      </c>
      <c r="J7540" t="s">
        <v>130</v>
      </c>
      <c r="K7540" t="s">
        <v>131</v>
      </c>
      <c r="L7540" t="s">
        <v>21661</v>
      </c>
      <c r="M7540" t="s">
        <v>21662</v>
      </c>
      <c r="N7540">
        <v>1.832222222</v>
      </c>
      <c r="O7540">
        <v>0</v>
      </c>
      <c r="P7540">
        <v>1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1.832222</v>
      </c>
      <c r="W7540">
        <v>0</v>
      </c>
      <c r="X7540">
        <v>0</v>
      </c>
      <c r="Y7540">
        <v>0</v>
      </c>
      <c r="Z7540">
        <v>0</v>
      </c>
    </row>
    <row r="7541" spans="1:26" x14ac:dyDescent="0.25">
      <c r="A7541">
        <v>2196801</v>
      </c>
      <c r="B7541">
        <v>1</v>
      </c>
      <c r="C7541" t="s">
        <v>76</v>
      </c>
      <c r="D7541" t="s">
        <v>107</v>
      </c>
      <c r="E7541" t="s">
        <v>181</v>
      </c>
      <c r="F7541" t="s">
        <v>21663</v>
      </c>
      <c r="G7541" t="s">
        <v>287</v>
      </c>
      <c r="H7541" t="s">
        <v>46</v>
      </c>
      <c r="I7541" t="s">
        <v>129</v>
      </c>
      <c r="J7541" t="s">
        <v>130</v>
      </c>
      <c r="K7541" t="s">
        <v>131</v>
      </c>
      <c r="L7541" t="s">
        <v>21664</v>
      </c>
      <c r="M7541" t="s">
        <v>21665</v>
      </c>
      <c r="N7541">
        <v>1.9030555549999999</v>
      </c>
      <c r="O7541">
        <v>0</v>
      </c>
      <c r="P7541">
        <v>11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20.933610999999999</v>
      </c>
      <c r="W7541">
        <v>0</v>
      </c>
      <c r="X7541">
        <v>0</v>
      </c>
      <c r="Y7541">
        <v>0</v>
      </c>
      <c r="Z7541">
        <v>0</v>
      </c>
    </row>
    <row r="7542" spans="1:26" x14ac:dyDescent="0.25">
      <c r="A7542">
        <v>2196796</v>
      </c>
      <c r="B7542">
        <v>1</v>
      </c>
      <c r="C7542" t="s">
        <v>76</v>
      </c>
      <c r="D7542" t="s">
        <v>93</v>
      </c>
      <c r="E7542" t="s">
        <v>181</v>
      </c>
      <c r="F7542" t="s">
        <v>21666</v>
      </c>
      <c r="G7542" t="s">
        <v>194</v>
      </c>
      <c r="H7542" t="s">
        <v>46</v>
      </c>
      <c r="I7542" t="s">
        <v>129</v>
      </c>
      <c r="J7542" t="s">
        <v>130</v>
      </c>
      <c r="K7542" t="s">
        <v>131</v>
      </c>
      <c r="L7542" t="s">
        <v>21667</v>
      </c>
      <c r="M7542" t="s">
        <v>21668</v>
      </c>
      <c r="N7542">
        <v>2.264444444</v>
      </c>
      <c r="O7542">
        <v>0</v>
      </c>
      <c r="P7542">
        <v>1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2.2644440000000001</v>
      </c>
      <c r="W7542">
        <v>0</v>
      </c>
      <c r="X7542">
        <v>0</v>
      </c>
      <c r="Y7542">
        <v>0</v>
      </c>
      <c r="Z7542">
        <v>0</v>
      </c>
    </row>
    <row r="7543" spans="1:26" x14ac:dyDescent="0.25">
      <c r="A7543">
        <v>2196803</v>
      </c>
      <c r="B7543">
        <v>1</v>
      </c>
      <c r="C7543" t="s">
        <v>76</v>
      </c>
      <c r="D7543" t="s">
        <v>80</v>
      </c>
      <c r="E7543" t="s">
        <v>181</v>
      </c>
      <c r="F7543" t="s">
        <v>12240</v>
      </c>
      <c r="G7543" t="s">
        <v>183</v>
      </c>
      <c r="H7543" t="s">
        <v>46</v>
      </c>
      <c r="I7543" t="s">
        <v>129</v>
      </c>
      <c r="J7543" t="s">
        <v>130</v>
      </c>
      <c r="K7543" t="s">
        <v>131</v>
      </c>
      <c r="L7543" t="s">
        <v>21669</v>
      </c>
      <c r="M7543" t="s">
        <v>21670</v>
      </c>
      <c r="N7543">
        <v>2.5788888879999998</v>
      </c>
      <c r="O7543">
        <v>0</v>
      </c>
      <c r="P7543">
        <v>5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12.894444</v>
      </c>
      <c r="W7543">
        <v>0</v>
      </c>
      <c r="X7543">
        <v>0</v>
      </c>
      <c r="Y7543">
        <v>0</v>
      </c>
      <c r="Z7543">
        <v>0</v>
      </c>
    </row>
    <row r="7544" spans="1:26" x14ac:dyDescent="0.25">
      <c r="A7544">
        <v>2196809</v>
      </c>
      <c r="B7544">
        <v>1</v>
      </c>
      <c r="C7544" t="s">
        <v>77</v>
      </c>
      <c r="D7544" t="s">
        <v>109</v>
      </c>
      <c r="E7544" t="s">
        <v>181</v>
      </c>
      <c r="F7544" t="s">
        <v>21671</v>
      </c>
      <c r="G7544" t="s">
        <v>194</v>
      </c>
      <c r="H7544" t="s">
        <v>46</v>
      </c>
      <c r="I7544" t="s">
        <v>129</v>
      </c>
      <c r="J7544" t="s">
        <v>130</v>
      </c>
      <c r="K7544" t="s">
        <v>131</v>
      </c>
      <c r="L7544" t="s">
        <v>21672</v>
      </c>
      <c r="M7544" t="s">
        <v>21673</v>
      </c>
      <c r="N7544">
        <v>0.92027777700000002</v>
      </c>
      <c r="O7544">
        <v>0</v>
      </c>
      <c r="P7544">
        <v>1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0.92027800000000004</v>
      </c>
      <c r="W7544">
        <v>0</v>
      </c>
      <c r="X7544">
        <v>0</v>
      </c>
      <c r="Y7544">
        <v>0</v>
      </c>
      <c r="Z7544">
        <v>0</v>
      </c>
    </row>
    <row r="7545" spans="1:26" x14ac:dyDescent="0.25">
      <c r="A7545">
        <v>2196814</v>
      </c>
      <c r="B7545">
        <v>1</v>
      </c>
      <c r="C7545" t="s">
        <v>76</v>
      </c>
      <c r="D7545" t="s">
        <v>86</v>
      </c>
      <c r="E7545" t="s">
        <v>181</v>
      </c>
      <c r="F7545" t="s">
        <v>21674</v>
      </c>
      <c r="G7545" t="s">
        <v>194</v>
      </c>
      <c r="H7545" t="s">
        <v>46</v>
      </c>
      <c r="I7545" t="s">
        <v>129</v>
      </c>
      <c r="J7545" t="s">
        <v>130</v>
      </c>
      <c r="K7545" t="s">
        <v>131</v>
      </c>
      <c r="L7545" t="s">
        <v>21675</v>
      </c>
      <c r="M7545" t="s">
        <v>21676</v>
      </c>
      <c r="N7545">
        <v>3.034444444</v>
      </c>
      <c r="O7545">
        <v>0</v>
      </c>
      <c r="P7545">
        <v>4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12.137778000000001</v>
      </c>
      <c r="W7545">
        <v>0</v>
      </c>
      <c r="X7545">
        <v>0</v>
      </c>
      <c r="Y7545">
        <v>0</v>
      </c>
      <c r="Z7545">
        <v>0</v>
      </c>
    </row>
    <row r="7546" spans="1:26" x14ac:dyDescent="0.25">
      <c r="A7546">
        <v>2196817</v>
      </c>
      <c r="B7546">
        <v>1</v>
      </c>
      <c r="C7546" t="s">
        <v>76</v>
      </c>
      <c r="D7546" t="s">
        <v>86</v>
      </c>
      <c r="E7546" t="s">
        <v>126</v>
      </c>
      <c r="F7546" t="s">
        <v>21677</v>
      </c>
      <c r="G7546" t="s">
        <v>140</v>
      </c>
      <c r="H7546" t="s">
        <v>46</v>
      </c>
      <c r="I7546" t="s">
        <v>129</v>
      </c>
      <c r="J7546" t="s">
        <v>130</v>
      </c>
      <c r="K7546" t="s">
        <v>131</v>
      </c>
      <c r="L7546" t="s">
        <v>21678</v>
      </c>
      <c r="M7546" t="s">
        <v>21679</v>
      </c>
      <c r="N7546">
        <v>6.6602777770000001</v>
      </c>
      <c r="O7546">
        <v>0</v>
      </c>
      <c r="P7546">
        <v>29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193.148056</v>
      </c>
      <c r="W7546">
        <v>0</v>
      </c>
      <c r="X7546">
        <v>0</v>
      </c>
      <c r="Y7546">
        <v>0</v>
      </c>
      <c r="Z7546">
        <v>0</v>
      </c>
    </row>
    <row r="7547" spans="1:26" x14ac:dyDescent="0.25">
      <c r="A7547">
        <v>2196816</v>
      </c>
      <c r="B7547">
        <v>1</v>
      </c>
      <c r="C7547" t="s">
        <v>76</v>
      </c>
      <c r="D7547" t="s">
        <v>100</v>
      </c>
      <c r="E7547" t="s">
        <v>143</v>
      </c>
      <c r="F7547" t="s">
        <v>21680</v>
      </c>
      <c r="G7547" t="s">
        <v>4860</v>
      </c>
      <c r="H7547" t="s">
        <v>47</v>
      </c>
      <c r="I7547" t="s">
        <v>129</v>
      </c>
      <c r="J7547" t="s">
        <v>130</v>
      </c>
      <c r="K7547" t="s">
        <v>131</v>
      </c>
      <c r="L7547" t="s">
        <v>21681</v>
      </c>
      <c r="M7547" t="s">
        <v>21682</v>
      </c>
      <c r="N7547">
        <v>6.5391666659999999</v>
      </c>
      <c r="O7547">
        <v>0</v>
      </c>
      <c r="P7547">
        <v>181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1183.5891670000001</v>
      </c>
      <c r="W7547">
        <v>0</v>
      </c>
      <c r="X7547">
        <v>0</v>
      </c>
      <c r="Y7547">
        <v>0</v>
      </c>
      <c r="Z7547">
        <v>0</v>
      </c>
    </row>
    <row r="7548" spans="1:26" x14ac:dyDescent="0.25">
      <c r="A7548">
        <v>2196815</v>
      </c>
      <c r="B7548">
        <v>1</v>
      </c>
      <c r="C7548" t="s">
        <v>76</v>
      </c>
      <c r="D7548" t="s">
        <v>84</v>
      </c>
      <c r="E7548" t="s">
        <v>181</v>
      </c>
      <c r="F7548" t="s">
        <v>21683</v>
      </c>
      <c r="G7548" t="s">
        <v>183</v>
      </c>
      <c r="H7548" t="s">
        <v>46</v>
      </c>
      <c r="I7548" t="s">
        <v>129</v>
      </c>
      <c r="J7548" t="s">
        <v>130</v>
      </c>
      <c r="K7548" t="s">
        <v>131</v>
      </c>
      <c r="L7548" t="s">
        <v>21684</v>
      </c>
      <c r="M7548" t="s">
        <v>21685</v>
      </c>
      <c r="N7548">
        <v>3.3569444439999998</v>
      </c>
      <c r="O7548">
        <v>0</v>
      </c>
      <c r="P7548">
        <v>1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3.3569439999999999</v>
      </c>
      <c r="W7548">
        <v>0</v>
      </c>
      <c r="X7548">
        <v>0</v>
      </c>
      <c r="Y7548">
        <v>0</v>
      </c>
      <c r="Z7548">
        <v>0</v>
      </c>
    </row>
    <row r="7549" spans="1:26" x14ac:dyDescent="0.25">
      <c r="A7549">
        <v>2196818</v>
      </c>
      <c r="B7549">
        <v>1</v>
      </c>
      <c r="C7549" t="s">
        <v>76</v>
      </c>
      <c r="D7549" t="s">
        <v>79</v>
      </c>
      <c r="E7549" t="s">
        <v>181</v>
      </c>
      <c r="F7549" t="s">
        <v>21686</v>
      </c>
      <c r="G7549" t="s">
        <v>287</v>
      </c>
      <c r="H7549" t="s">
        <v>46</v>
      </c>
      <c r="I7549" t="s">
        <v>129</v>
      </c>
      <c r="J7549" t="s">
        <v>130</v>
      </c>
      <c r="K7549" t="s">
        <v>131</v>
      </c>
      <c r="L7549" t="s">
        <v>21687</v>
      </c>
      <c r="M7549" t="s">
        <v>21688</v>
      </c>
      <c r="N7549">
        <v>1.139444444</v>
      </c>
      <c r="O7549">
        <v>0</v>
      </c>
      <c r="P7549">
        <v>5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5.697222</v>
      </c>
      <c r="W7549">
        <v>0</v>
      </c>
      <c r="X7549">
        <v>0</v>
      </c>
      <c r="Y7549">
        <v>0</v>
      </c>
      <c r="Z7549">
        <v>0</v>
      </c>
    </row>
    <row r="7550" spans="1:26" x14ac:dyDescent="0.25">
      <c r="A7550">
        <v>2196824</v>
      </c>
      <c r="B7550">
        <v>1</v>
      </c>
      <c r="C7550" t="s">
        <v>76</v>
      </c>
      <c r="D7550" t="s">
        <v>92</v>
      </c>
      <c r="E7550" t="s">
        <v>181</v>
      </c>
      <c r="F7550" t="s">
        <v>21689</v>
      </c>
      <c r="G7550" t="s">
        <v>287</v>
      </c>
      <c r="H7550" t="s">
        <v>46</v>
      </c>
      <c r="I7550" t="s">
        <v>129</v>
      </c>
      <c r="J7550" t="s">
        <v>130</v>
      </c>
      <c r="K7550" t="s">
        <v>131</v>
      </c>
      <c r="L7550" t="s">
        <v>21690</v>
      </c>
      <c r="M7550" t="s">
        <v>21691</v>
      </c>
      <c r="N7550">
        <v>6.4397222220000003</v>
      </c>
      <c r="O7550">
        <v>0</v>
      </c>
      <c r="P7550">
        <v>0</v>
      </c>
      <c r="Q7550">
        <v>0</v>
      </c>
      <c r="R7550">
        <v>31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199.63138900000001</v>
      </c>
      <c r="Y7550">
        <v>0</v>
      </c>
      <c r="Z7550">
        <v>0</v>
      </c>
    </row>
    <row r="7551" spans="1:26" x14ac:dyDescent="0.25">
      <c r="A7551">
        <v>2196833</v>
      </c>
      <c r="B7551">
        <v>1</v>
      </c>
      <c r="C7551" t="s">
        <v>76</v>
      </c>
      <c r="D7551" t="s">
        <v>92</v>
      </c>
      <c r="E7551" t="s">
        <v>181</v>
      </c>
      <c r="F7551" t="s">
        <v>21692</v>
      </c>
      <c r="G7551" t="s">
        <v>183</v>
      </c>
      <c r="H7551" t="s">
        <v>46</v>
      </c>
      <c r="I7551" t="s">
        <v>129</v>
      </c>
      <c r="J7551" t="s">
        <v>130</v>
      </c>
      <c r="K7551" t="s">
        <v>131</v>
      </c>
      <c r="L7551" t="s">
        <v>21693</v>
      </c>
      <c r="M7551" t="s">
        <v>21694</v>
      </c>
      <c r="N7551">
        <v>2.8538888880000002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1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2.8538890000000001</v>
      </c>
    </row>
    <row r="7552" spans="1:26" x14ac:dyDescent="0.25">
      <c r="A7552">
        <v>2196834</v>
      </c>
      <c r="B7552">
        <v>1</v>
      </c>
      <c r="C7552" t="s">
        <v>76</v>
      </c>
      <c r="D7552" t="s">
        <v>91</v>
      </c>
      <c r="E7552" t="s">
        <v>181</v>
      </c>
      <c r="F7552" t="s">
        <v>21695</v>
      </c>
      <c r="G7552" t="s">
        <v>194</v>
      </c>
      <c r="H7552" t="s">
        <v>46</v>
      </c>
      <c r="I7552" t="s">
        <v>129</v>
      </c>
      <c r="J7552" t="s">
        <v>130</v>
      </c>
      <c r="K7552" t="s">
        <v>131</v>
      </c>
      <c r="L7552" t="s">
        <v>21696</v>
      </c>
      <c r="M7552" t="s">
        <v>21697</v>
      </c>
      <c r="N7552">
        <v>1.416111111</v>
      </c>
      <c r="O7552">
        <v>0</v>
      </c>
      <c r="P7552">
        <v>1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1.4161109999999999</v>
      </c>
      <c r="W7552">
        <v>0</v>
      </c>
      <c r="X7552">
        <v>0</v>
      </c>
      <c r="Y7552">
        <v>0</v>
      </c>
      <c r="Z7552">
        <v>0</v>
      </c>
    </row>
    <row r="7553" spans="1:26" x14ac:dyDescent="0.25">
      <c r="A7553">
        <v>2196839</v>
      </c>
      <c r="B7553">
        <v>1</v>
      </c>
      <c r="C7553" t="s">
        <v>76</v>
      </c>
      <c r="D7553" t="s">
        <v>81</v>
      </c>
      <c r="E7553" t="s">
        <v>181</v>
      </c>
      <c r="F7553" t="s">
        <v>21698</v>
      </c>
      <c r="G7553" t="s">
        <v>287</v>
      </c>
      <c r="H7553" t="s">
        <v>46</v>
      </c>
      <c r="I7553" t="s">
        <v>129</v>
      </c>
      <c r="J7553" t="s">
        <v>130</v>
      </c>
      <c r="K7553" t="s">
        <v>131</v>
      </c>
      <c r="L7553" t="s">
        <v>21699</v>
      </c>
      <c r="M7553" t="s">
        <v>21700</v>
      </c>
      <c r="N7553">
        <v>0.80361111100000004</v>
      </c>
      <c r="O7553">
        <v>0</v>
      </c>
      <c r="P7553">
        <v>15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12.054167</v>
      </c>
      <c r="W7553">
        <v>0</v>
      </c>
      <c r="X7553">
        <v>0</v>
      </c>
      <c r="Y7553">
        <v>0</v>
      </c>
      <c r="Z7553">
        <v>0</v>
      </c>
    </row>
    <row r="7554" spans="1:26" x14ac:dyDescent="0.25">
      <c r="A7554">
        <v>2196849</v>
      </c>
      <c r="B7554">
        <v>1</v>
      </c>
      <c r="C7554" t="s">
        <v>77</v>
      </c>
      <c r="D7554" t="s">
        <v>108</v>
      </c>
      <c r="E7554" t="s">
        <v>181</v>
      </c>
      <c r="F7554" t="s">
        <v>21701</v>
      </c>
      <c r="G7554" t="s">
        <v>194</v>
      </c>
      <c r="H7554" t="s">
        <v>46</v>
      </c>
      <c r="I7554" t="s">
        <v>129</v>
      </c>
      <c r="J7554" t="s">
        <v>130</v>
      </c>
      <c r="K7554" t="s">
        <v>131</v>
      </c>
      <c r="L7554" t="s">
        <v>21702</v>
      </c>
      <c r="M7554" t="s">
        <v>21703</v>
      </c>
      <c r="N7554">
        <v>1.189444444</v>
      </c>
      <c r="O7554">
        <v>0</v>
      </c>
      <c r="P7554">
        <v>1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1.1894439999999999</v>
      </c>
      <c r="W7554">
        <v>0</v>
      </c>
      <c r="X7554">
        <v>0</v>
      </c>
      <c r="Y7554">
        <v>0</v>
      </c>
      <c r="Z7554">
        <v>0</v>
      </c>
    </row>
    <row r="7555" spans="1:26" x14ac:dyDescent="0.25">
      <c r="A7555">
        <v>2196847</v>
      </c>
      <c r="B7555">
        <v>1</v>
      </c>
      <c r="C7555" t="s">
        <v>77</v>
      </c>
      <c r="D7555" t="s">
        <v>108</v>
      </c>
      <c r="E7555" t="s">
        <v>143</v>
      </c>
      <c r="F7555" t="s">
        <v>21704</v>
      </c>
      <c r="G7555" t="s">
        <v>145</v>
      </c>
      <c r="H7555" t="s">
        <v>47</v>
      </c>
      <c r="I7555" t="s">
        <v>129</v>
      </c>
      <c r="J7555" t="s">
        <v>130</v>
      </c>
      <c r="K7555" t="s">
        <v>131</v>
      </c>
      <c r="L7555" t="s">
        <v>21705</v>
      </c>
      <c r="M7555" t="s">
        <v>21706</v>
      </c>
      <c r="N7555">
        <v>3.8488888879999998</v>
      </c>
      <c r="O7555">
        <v>0</v>
      </c>
      <c r="P7555">
        <v>0</v>
      </c>
      <c r="Q7555">
        <v>5</v>
      </c>
      <c r="R7555">
        <v>8</v>
      </c>
      <c r="S7555">
        <v>0</v>
      </c>
      <c r="T7555">
        <v>0</v>
      </c>
      <c r="U7555">
        <v>0</v>
      </c>
      <c r="V7555">
        <v>0</v>
      </c>
      <c r="W7555">
        <v>19.244444000000001</v>
      </c>
      <c r="X7555">
        <v>30.791111000000001</v>
      </c>
      <c r="Y7555">
        <v>0</v>
      </c>
      <c r="Z7555">
        <v>0</v>
      </c>
    </row>
    <row r="7556" spans="1:26" x14ac:dyDescent="0.25">
      <c r="A7556">
        <v>2196843</v>
      </c>
      <c r="B7556">
        <v>1</v>
      </c>
      <c r="C7556" t="s">
        <v>76</v>
      </c>
      <c r="D7556" t="s">
        <v>92</v>
      </c>
      <c r="E7556" t="s">
        <v>143</v>
      </c>
      <c r="F7556" t="s">
        <v>21707</v>
      </c>
      <c r="G7556" t="s">
        <v>136</v>
      </c>
      <c r="H7556" t="s">
        <v>47</v>
      </c>
      <c r="I7556" t="s">
        <v>129</v>
      </c>
      <c r="J7556" t="s">
        <v>130</v>
      </c>
      <c r="K7556" t="s">
        <v>131</v>
      </c>
      <c r="L7556" t="s">
        <v>21708</v>
      </c>
      <c r="M7556" t="s">
        <v>21709</v>
      </c>
      <c r="N7556">
        <v>6.3202777770000003</v>
      </c>
      <c r="O7556">
        <v>0</v>
      </c>
      <c r="P7556">
        <v>0</v>
      </c>
      <c r="Q7556">
        <v>3</v>
      </c>
      <c r="R7556">
        <v>852</v>
      </c>
      <c r="S7556">
        <v>0</v>
      </c>
      <c r="T7556">
        <v>0</v>
      </c>
      <c r="U7556">
        <v>0</v>
      </c>
      <c r="V7556">
        <v>0</v>
      </c>
      <c r="W7556">
        <v>18.960833000000001</v>
      </c>
      <c r="X7556">
        <v>5384.8766660000001</v>
      </c>
      <c r="Y7556">
        <v>0</v>
      </c>
      <c r="Z7556">
        <v>0</v>
      </c>
    </row>
    <row r="7557" spans="1:26" x14ac:dyDescent="0.25">
      <c r="A7557">
        <v>2196844</v>
      </c>
      <c r="B7557">
        <v>1</v>
      </c>
      <c r="C7557" t="s">
        <v>77</v>
      </c>
      <c r="D7557" t="s">
        <v>112</v>
      </c>
      <c r="E7557" t="s">
        <v>181</v>
      </c>
      <c r="F7557" t="s">
        <v>21710</v>
      </c>
      <c r="G7557" t="s">
        <v>194</v>
      </c>
      <c r="H7557" t="s">
        <v>46</v>
      </c>
      <c r="I7557" t="s">
        <v>129</v>
      </c>
      <c r="J7557" t="s">
        <v>130</v>
      </c>
      <c r="K7557" t="s">
        <v>131</v>
      </c>
      <c r="L7557" t="s">
        <v>21711</v>
      </c>
      <c r="M7557" t="s">
        <v>21712</v>
      </c>
      <c r="N7557">
        <v>0.82250000000000001</v>
      </c>
      <c r="O7557">
        <v>0</v>
      </c>
      <c r="P7557">
        <v>0</v>
      </c>
      <c r="Q7557">
        <v>0</v>
      </c>
      <c r="R7557">
        <v>1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0.82250000000000001</v>
      </c>
      <c r="Y7557">
        <v>0</v>
      </c>
      <c r="Z7557">
        <v>0</v>
      </c>
    </row>
    <row r="7558" spans="1:26" x14ac:dyDescent="0.25">
      <c r="A7558">
        <v>2196846</v>
      </c>
      <c r="B7558">
        <v>1</v>
      </c>
      <c r="C7558" t="s">
        <v>76</v>
      </c>
      <c r="D7558" t="s">
        <v>92</v>
      </c>
      <c r="E7558" t="s">
        <v>126</v>
      </c>
      <c r="F7558" t="s">
        <v>3782</v>
      </c>
      <c r="G7558" t="s">
        <v>140</v>
      </c>
      <c r="H7558" t="s">
        <v>46</v>
      </c>
      <c r="I7558" t="s">
        <v>129</v>
      </c>
      <c r="J7558" t="s">
        <v>130</v>
      </c>
      <c r="K7558" t="s">
        <v>131</v>
      </c>
      <c r="L7558" t="s">
        <v>21713</v>
      </c>
      <c r="M7558" t="s">
        <v>21714</v>
      </c>
      <c r="N7558">
        <v>3.787222222</v>
      </c>
      <c r="O7558">
        <v>0</v>
      </c>
      <c r="P7558">
        <v>0</v>
      </c>
      <c r="Q7558">
        <v>0</v>
      </c>
      <c r="R7558">
        <v>25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94.680555999999996</v>
      </c>
      <c r="Y7558">
        <v>0</v>
      </c>
      <c r="Z7558">
        <v>0</v>
      </c>
    </row>
    <row r="7559" spans="1:26" x14ac:dyDescent="0.25">
      <c r="A7559">
        <v>2196851</v>
      </c>
      <c r="B7559">
        <v>1</v>
      </c>
      <c r="C7559" t="s">
        <v>76</v>
      </c>
      <c r="D7559" t="s">
        <v>81</v>
      </c>
      <c r="E7559" t="s">
        <v>181</v>
      </c>
      <c r="F7559" t="s">
        <v>21715</v>
      </c>
      <c r="G7559" t="s">
        <v>194</v>
      </c>
      <c r="H7559" t="s">
        <v>46</v>
      </c>
      <c r="I7559" t="s">
        <v>129</v>
      </c>
      <c r="J7559" t="s">
        <v>130</v>
      </c>
      <c r="K7559" t="s">
        <v>131</v>
      </c>
      <c r="L7559" t="s">
        <v>21716</v>
      </c>
      <c r="M7559" t="s">
        <v>21717</v>
      </c>
      <c r="N7559">
        <v>1.852222222</v>
      </c>
      <c r="O7559">
        <v>0</v>
      </c>
      <c r="P7559">
        <v>8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14.817778000000001</v>
      </c>
      <c r="W7559">
        <v>0</v>
      </c>
      <c r="X7559">
        <v>0</v>
      </c>
      <c r="Y7559">
        <v>0</v>
      </c>
      <c r="Z7559">
        <v>0</v>
      </c>
    </row>
    <row r="7560" spans="1:26" x14ac:dyDescent="0.25">
      <c r="A7560">
        <v>2196853</v>
      </c>
      <c r="B7560">
        <v>1</v>
      </c>
      <c r="C7560" t="s">
        <v>77</v>
      </c>
      <c r="D7560" t="s">
        <v>118</v>
      </c>
      <c r="E7560" t="s">
        <v>126</v>
      </c>
      <c r="F7560" t="s">
        <v>21718</v>
      </c>
      <c r="G7560" t="s">
        <v>128</v>
      </c>
      <c r="H7560" t="s">
        <v>46</v>
      </c>
      <c r="I7560" t="s">
        <v>129</v>
      </c>
      <c r="J7560" t="s">
        <v>130</v>
      </c>
      <c r="K7560" t="s">
        <v>131</v>
      </c>
      <c r="L7560" t="s">
        <v>21719</v>
      </c>
      <c r="M7560" t="s">
        <v>21720</v>
      </c>
      <c r="N7560">
        <v>0.949722222</v>
      </c>
      <c r="O7560">
        <v>0</v>
      </c>
      <c r="P7560">
        <v>25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23.743055999999999</v>
      </c>
      <c r="W7560">
        <v>0</v>
      </c>
      <c r="X7560">
        <v>0</v>
      </c>
      <c r="Y7560">
        <v>0</v>
      </c>
      <c r="Z7560">
        <v>0</v>
      </c>
    </row>
    <row r="7561" spans="1:26" x14ac:dyDescent="0.25">
      <c r="A7561">
        <v>2196852</v>
      </c>
      <c r="B7561">
        <v>1</v>
      </c>
      <c r="C7561" t="s">
        <v>76</v>
      </c>
      <c r="D7561" t="s">
        <v>93</v>
      </c>
      <c r="E7561" t="s">
        <v>143</v>
      </c>
      <c r="F7561" t="s">
        <v>2317</v>
      </c>
      <c r="G7561" t="s">
        <v>136</v>
      </c>
      <c r="H7561" t="s">
        <v>47</v>
      </c>
      <c r="I7561" t="s">
        <v>129</v>
      </c>
      <c r="J7561" t="s">
        <v>130</v>
      </c>
      <c r="K7561" t="s">
        <v>131</v>
      </c>
      <c r="L7561" t="s">
        <v>21721</v>
      </c>
      <c r="M7561" t="s">
        <v>21722</v>
      </c>
      <c r="N7561">
        <v>1.0961111109999999</v>
      </c>
      <c r="O7561">
        <v>8</v>
      </c>
      <c r="P7561">
        <v>1618</v>
      </c>
      <c r="Q7561">
        <v>0</v>
      </c>
      <c r="R7561">
        <v>0</v>
      </c>
      <c r="S7561">
        <v>0</v>
      </c>
      <c r="T7561">
        <v>0</v>
      </c>
      <c r="U7561">
        <v>8.7688889999999997</v>
      </c>
      <c r="V7561">
        <v>1773.5077779999999</v>
      </c>
      <c r="W7561">
        <v>0</v>
      </c>
      <c r="X7561">
        <v>0</v>
      </c>
      <c r="Y7561">
        <v>0</v>
      </c>
      <c r="Z7561">
        <v>0</v>
      </c>
    </row>
    <row r="7562" spans="1:26" x14ac:dyDescent="0.25">
      <c r="A7562">
        <v>2196855</v>
      </c>
      <c r="B7562">
        <v>1</v>
      </c>
      <c r="C7562" t="s">
        <v>76</v>
      </c>
      <c r="D7562" t="s">
        <v>80</v>
      </c>
      <c r="E7562" t="s">
        <v>181</v>
      </c>
      <c r="F7562" t="s">
        <v>21723</v>
      </c>
      <c r="G7562" t="s">
        <v>194</v>
      </c>
      <c r="H7562" t="s">
        <v>46</v>
      </c>
      <c r="I7562" t="s">
        <v>129</v>
      </c>
      <c r="J7562" t="s">
        <v>130</v>
      </c>
      <c r="K7562" t="s">
        <v>131</v>
      </c>
      <c r="L7562" t="s">
        <v>21724</v>
      </c>
      <c r="M7562" t="s">
        <v>21725</v>
      </c>
      <c r="N7562">
        <v>3.2913888880000002</v>
      </c>
      <c r="O7562">
        <v>0</v>
      </c>
      <c r="P7562">
        <v>1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3.2913890000000001</v>
      </c>
      <c r="W7562">
        <v>0</v>
      </c>
      <c r="X7562">
        <v>0</v>
      </c>
      <c r="Y7562">
        <v>0</v>
      </c>
      <c r="Z7562">
        <v>0</v>
      </c>
    </row>
    <row r="7563" spans="1:26" x14ac:dyDescent="0.25">
      <c r="A7563">
        <v>2196862</v>
      </c>
      <c r="B7563">
        <v>1</v>
      </c>
      <c r="C7563" t="s">
        <v>76</v>
      </c>
      <c r="D7563" t="s">
        <v>96</v>
      </c>
      <c r="E7563" t="s">
        <v>181</v>
      </c>
      <c r="F7563" t="s">
        <v>21726</v>
      </c>
      <c r="G7563" t="s">
        <v>194</v>
      </c>
      <c r="H7563" t="s">
        <v>46</v>
      </c>
      <c r="I7563" t="s">
        <v>129</v>
      </c>
      <c r="J7563" t="s">
        <v>130</v>
      </c>
      <c r="K7563" t="s">
        <v>131</v>
      </c>
      <c r="L7563" t="s">
        <v>21727</v>
      </c>
      <c r="M7563" t="s">
        <v>21728</v>
      </c>
      <c r="N7563">
        <v>1.663888888</v>
      </c>
      <c r="O7563">
        <v>0</v>
      </c>
      <c r="P7563">
        <v>1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1.663889</v>
      </c>
      <c r="W7563">
        <v>0</v>
      </c>
      <c r="X7563">
        <v>0</v>
      </c>
      <c r="Y7563">
        <v>0</v>
      </c>
      <c r="Z7563">
        <v>0</v>
      </c>
    </row>
    <row r="7564" spans="1:26" x14ac:dyDescent="0.25">
      <c r="A7564">
        <v>2196866</v>
      </c>
      <c r="B7564">
        <v>1</v>
      </c>
      <c r="C7564" t="s">
        <v>76</v>
      </c>
      <c r="D7564" t="s">
        <v>90</v>
      </c>
      <c r="E7564" t="s">
        <v>126</v>
      </c>
      <c r="F7564" t="s">
        <v>21729</v>
      </c>
      <c r="G7564" t="s">
        <v>140</v>
      </c>
      <c r="H7564" t="s">
        <v>46</v>
      </c>
      <c r="I7564" t="s">
        <v>129</v>
      </c>
      <c r="J7564" t="s">
        <v>130</v>
      </c>
      <c r="K7564" t="s">
        <v>131</v>
      </c>
      <c r="L7564" t="s">
        <v>21730</v>
      </c>
      <c r="M7564" t="s">
        <v>21731</v>
      </c>
      <c r="N7564">
        <v>1.001666666</v>
      </c>
      <c r="O7564">
        <v>0</v>
      </c>
      <c r="P7564">
        <v>143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143.23833300000001</v>
      </c>
      <c r="W7564">
        <v>0</v>
      </c>
      <c r="X7564">
        <v>0</v>
      </c>
      <c r="Y7564">
        <v>0</v>
      </c>
      <c r="Z7564">
        <v>0</v>
      </c>
    </row>
    <row r="7565" spans="1:26" x14ac:dyDescent="0.25">
      <c r="A7565">
        <v>2196864</v>
      </c>
      <c r="B7565">
        <v>1</v>
      </c>
      <c r="C7565" t="s">
        <v>76</v>
      </c>
      <c r="D7565" t="s">
        <v>104</v>
      </c>
      <c r="E7565" t="s">
        <v>181</v>
      </c>
      <c r="F7565" t="s">
        <v>21732</v>
      </c>
      <c r="G7565" t="s">
        <v>163</v>
      </c>
      <c r="H7565" t="s">
        <v>46</v>
      </c>
      <c r="I7565" t="s">
        <v>129</v>
      </c>
      <c r="J7565" t="s">
        <v>130</v>
      </c>
      <c r="K7565" t="s">
        <v>131</v>
      </c>
      <c r="L7565" t="s">
        <v>21733</v>
      </c>
      <c r="M7565" t="s">
        <v>21734</v>
      </c>
      <c r="N7565">
        <v>4.1072222219999999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1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4.1072220000000002</v>
      </c>
    </row>
    <row r="7566" spans="1:26" x14ac:dyDescent="0.25">
      <c r="A7566">
        <v>2196867</v>
      </c>
      <c r="B7566">
        <v>1</v>
      </c>
      <c r="C7566" t="s">
        <v>76</v>
      </c>
      <c r="D7566" t="s">
        <v>96</v>
      </c>
      <c r="E7566" t="s">
        <v>181</v>
      </c>
      <c r="F7566" t="s">
        <v>21735</v>
      </c>
      <c r="G7566" t="s">
        <v>163</v>
      </c>
      <c r="H7566" t="s">
        <v>46</v>
      </c>
      <c r="I7566" t="s">
        <v>129</v>
      </c>
      <c r="J7566" t="s">
        <v>130</v>
      </c>
      <c r="K7566" t="s">
        <v>131</v>
      </c>
      <c r="L7566" t="s">
        <v>21736</v>
      </c>
      <c r="M7566" t="s">
        <v>21737</v>
      </c>
      <c r="N7566">
        <v>5.2236111110000003</v>
      </c>
      <c r="O7566">
        <v>0</v>
      </c>
      <c r="P7566">
        <v>1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5.223611</v>
      </c>
      <c r="W7566">
        <v>0</v>
      </c>
      <c r="X7566">
        <v>0</v>
      </c>
      <c r="Y7566">
        <v>0</v>
      </c>
      <c r="Z7566">
        <v>0</v>
      </c>
    </row>
    <row r="7567" spans="1:26" x14ac:dyDescent="0.25">
      <c r="A7567">
        <v>2196871</v>
      </c>
      <c r="B7567">
        <v>1</v>
      </c>
      <c r="C7567" t="s">
        <v>76</v>
      </c>
      <c r="D7567" t="s">
        <v>91</v>
      </c>
      <c r="E7567" t="s">
        <v>181</v>
      </c>
      <c r="F7567" t="s">
        <v>21738</v>
      </c>
      <c r="G7567" t="s">
        <v>287</v>
      </c>
      <c r="H7567" t="s">
        <v>46</v>
      </c>
      <c r="I7567" t="s">
        <v>129</v>
      </c>
      <c r="J7567" t="s">
        <v>130</v>
      </c>
      <c r="K7567" t="s">
        <v>131</v>
      </c>
      <c r="L7567" t="s">
        <v>21739</v>
      </c>
      <c r="M7567" t="s">
        <v>21740</v>
      </c>
      <c r="N7567">
        <v>0.48833333299999998</v>
      </c>
      <c r="O7567">
        <v>0</v>
      </c>
      <c r="P7567">
        <v>1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0.48833300000000002</v>
      </c>
      <c r="W7567">
        <v>0</v>
      </c>
      <c r="X7567">
        <v>0</v>
      </c>
      <c r="Y7567">
        <v>0</v>
      </c>
      <c r="Z7567">
        <v>0</v>
      </c>
    </row>
    <row r="7568" spans="1:26" x14ac:dyDescent="0.25">
      <c r="A7568">
        <v>2196870</v>
      </c>
      <c r="B7568">
        <v>1</v>
      </c>
      <c r="C7568" t="s">
        <v>76</v>
      </c>
      <c r="D7568" t="s">
        <v>88</v>
      </c>
      <c r="E7568" t="s">
        <v>181</v>
      </c>
      <c r="F7568" t="s">
        <v>21741</v>
      </c>
      <c r="G7568" t="s">
        <v>194</v>
      </c>
      <c r="H7568" t="s">
        <v>46</v>
      </c>
      <c r="I7568" t="s">
        <v>129</v>
      </c>
      <c r="J7568" t="s">
        <v>130</v>
      </c>
      <c r="K7568" t="s">
        <v>131</v>
      </c>
      <c r="L7568" t="s">
        <v>21742</v>
      </c>
      <c r="M7568" t="s">
        <v>21743</v>
      </c>
      <c r="N7568">
        <v>0.83333333300000001</v>
      </c>
      <c r="O7568">
        <v>0</v>
      </c>
      <c r="P7568">
        <v>1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0.83333299999999999</v>
      </c>
      <c r="W7568">
        <v>0</v>
      </c>
      <c r="X7568">
        <v>0</v>
      </c>
      <c r="Y7568">
        <v>0</v>
      </c>
      <c r="Z7568">
        <v>0</v>
      </c>
    </row>
    <row r="7569" spans="1:26" x14ac:dyDescent="0.25">
      <c r="A7569">
        <v>2196872</v>
      </c>
      <c r="B7569">
        <v>1</v>
      </c>
      <c r="C7569" t="s">
        <v>76</v>
      </c>
      <c r="D7569" t="s">
        <v>96</v>
      </c>
      <c r="E7569" t="s">
        <v>143</v>
      </c>
      <c r="F7569" t="s">
        <v>21744</v>
      </c>
      <c r="G7569" t="s">
        <v>1427</v>
      </c>
      <c r="H7569" t="s">
        <v>47</v>
      </c>
      <c r="I7569" t="s">
        <v>129</v>
      </c>
      <c r="J7569" t="s">
        <v>130</v>
      </c>
      <c r="K7569" t="s">
        <v>131</v>
      </c>
      <c r="L7569" t="s">
        <v>21745</v>
      </c>
      <c r="M7569" t="s">
        <v>21746</v>
      </c>
      <c r="N7569">
        <v>0.54666666600000002</v>
      </c>
      <c r="O7569">
        <v>1</v>
      </c>
      <c r="P7569">
        <v>283</v>
      </c>
      <c r="Q7569">
        <v>0</v>
      </c>
      <c r="R7569">
        <v>0</v>
      </c>
      <c r="S7569">
        <v>0</v>
      </c>
      <c r="T7569">
        <v>0</v>
      </c>
      <c r="U7569">
        <v>0.54666700000000001</v>
      </c>
      <c r="V7569">
        <v>154.70666600000001</v>
      </c>
      <c r="W7569">
        <v>0</v>
      </c>
      <c r="X7569">
        <v>0</v>
      </c>
      <c r="Y7569">
        <v>0</v>
      </c>
      <c r="Z7569">
        <v>0</v>
      </c>
    </row>
    <row r="7570" spans="1:26" x14ac:dyDescent="0.25">
      <c r="A7570">
        <v>2196882</v>
      </c>
      <c r="B7570">
        <v>1</v>
      </c>
      <c r="C7570" t="s">
        <v>77</v>
      </c>
      <c r="D7570" t="s">
        <v>109</v>
      </c>
      <c r="E7570" t="s">
        <v>181</v>
      </c>
      <c r="F7570" t="s">
        <v>21747</v>
      </c>
      <c r="G7570" t="s">
        <v>287</v>
      </c>
      <c r="H7570" t="s">
        <v>46</v>
      </c>
      <c r="I7570" t="s">
        <v>129</v>
      </c>
      <c r="J7570" t="s">
        <v>130</v>
      </c>
      <c r="K7570" t="s">
        <v>131</v>
      </c>
      <c r="L7570" t="s">
        <v>21748</v>
      </c>
      <c r="M7570" t="s">
        <v>21749</v>
      </c>
      <c r="N7570">
        <v>1.443888888</v>
      </c>
      <c r="O7570">
        <v>0</v>
      </c>
      <c r="P7570">
        <v>1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1.443889</v>
      </c>
      <c r="W7570">
        <v>0</v>
      </c>
      <c r="X7570">
        <v>0</v>
      </c>
      <c r="Y7570">
        <v>0</v>
      </c>
      <c r="Z7570">
        <v>0</v>
      </c>
    </row>
    <row r="7571" spans="1:26" x14ac:dyDescent="0.25">
      <c r="A7571">
        <v>2196876</v>
      </c>
      <c r="B7571">
        <v>1</v>
      </c>
      <c r="C7571" t="s">
        <v>76</v>
      </c>
      <c r="D7571" t="s">
        <v>81</v>
      </c>
      <c r="E7571" t="s">
        <v>181</v>
      </c>
      <c r="F7571" t="s">
        <v>7768</v>
      </c>
      <c r="G7571" t="s">
        <v>287</v>
      </c>
      <c r="H7571" t="s">
        <v>46</v>
      </c>
      <c r="I7571" t="s">
        <v>129</v>
      </c>
      <c r="J7571" t="s">
        <v>130</v>
      </c>
      <c r="K7571" t="s">
        <v>131</v>
      </c>
      <c r="L7571" t="s">
        <v>21750</v>
      </c>
      <c r="M7571" t="s">
        <v>21751</v>
      </c>
      <c r="N7571">
        <v>1.6161111109999999</v>
      </c>
      <c r="O7571">
        <v>0</v>
      </c>
      <c r="P7571">
        <v>71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114.743889</v>
      </c>
      <c r="W7571">
        <v>0</v>
      </c>
      <c r="X7571">
        <v>0</v>
      </c>
      <c r="Y7571">
        <v>0</v>
      </c>
      <c r="Z7571">
        <v>0</v>
      </c>
    </row>
    <row r="7572" spans="1:26" x14ac:dyDescent="0.25">
      <c r="A7572">
        <v>2196878</v>
      </c>
      <c r="B7572">
        <v>1</v>
      </c>
      <c r="C7572" t="s">
        <v>77</v>
      </c>
      <c r="D7572" t="s">
        <v>124</v>
      </c>
      <c r="E7572" t="s">
        <v>181</v>
      </c>
      <c r="F7572" t="s">
        <v>21752</v>
      </c>
      <c r="G7572" t="s">
        <v>194</v>
      </c>
      <c r="H7572" t="s">
        <v>46</v>
      </c>
      <c r="I7572" t="s">
        <v>129</v>
      </c>
      <c r="J7572" t="s">
        <v>130</v>
      </c>
      <c r="K7572" t="s">
        <v>131</v>
      </c>
      <c r="L7572" t="s">
        <v>21753</v>
      </c>
      <c r="M7572" t="s">
        <v>21754</v>
      </c>
      <c r="N7572">
        <v>4.4855555550000004</v>
      </c>
      <c r="O7572">
        <v>0</v>
      </c>
      <c r="P7572">
        <v>5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22.427778</v>
      </c>
      <c r="W7572">
        <v>0</v>
      </c>
      <c r="X7572">
        <v>0</v>
      </c>
      <c r="Y7572">
        <v>0</v>
      </c>
      <c r="Z7572">
        <v>0</v>
      </c>
    </row>
    <row r="7573" spans="1:26" x14ac:dyDescent="0.25">
      <c r="A7573">
        <v>2196879</v>
      </c>
      <c r="B7573">
        <v>1</v>
      </c>
      <c r="C7573" t="s">
        <v>76</v>
      </c>
      <c r="D7573" t="s">
        <v>95</v>
      </c>
      <c r="E7573" t="s">
        <v>181</v>
      </c>
      <c r="F7573" t="s">
        <v>21755</v>
      </c>
      <c r="G7573" t="s">
        <v>194</v>
      </c>
      <c r="H7573" t="s">
        <v>46</v>
      </c>
      <c r="I7573" t="s">
        <v>129</v>
      </c>
      <c r="J7573" t="s">
        <v>130</v>
      </c>
      <c r="K7573" t="s">
        <v>131</v>
      </c>
      <c r="L7573" t="s">
        <v>21756</v>
      </c>
      <c r="M7573" t="s">
        <v>21757</v>
      </c>
      <c r="N7573">
        <v>4.0025000000000004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1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4.0025000000000004</v>
      </c>
    </row>
    <row r="7574" spans="1:26" x14ac:dyDescent="0.25">
      <c r="A7574">
        <v>2196880</v>
      </c>
      <c r="B7574">
        <v>1</v>
      </c>
      <c r="C7574" t="s">
        <v>76</v>
      </c>
      <c r="D7574" t="s">
        <v>98</v>
      </c>
      <c r="E7574" t="s">
        <v>181</v>
      </c>
      <c r="F7574" t="s">
        <v>21758</v>
      </c>
      <c r="G7574" t="s">
        <v>183</v>
      </c>
      <c r="H7574" t="s">
        <v>46</v>
      </c>
      <c r="I7574" t="s">
        <v>129</v>
      </c>
      <c r="J7574" t="s">
        <v>130</v>
      </c>
      <c r="K7574" t="s">
        <v>131</v>
      </c>
      <c r="L7574" t="s">
        <v>21759</v>
      </c>
      <c r="M7574" t="s">
        <v>21760</v>
      </c>
      <c r="N7574">
        <v>0.41083333300000002</v>
      </c>
      <c r="O7574">
        <v>0</v>
      </c>
      <c r="P7574">
        <v>0</v>
      </c>
      <c r="Q7574">
        <v>1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0.410833</v>
      </c>
      <c r="X7574">
        <v>0</v>
      </c>
      <c r="Y7574">
        <v>0</v>
      </c>
      <c r="Z7574">
        <v>0</v>
      </c>
    </row>
    <row r="7575" spans="1:26" x14ac:dyDescent="0.25">
      <c r="A7575">
        <v>2196881</v>
      </c>
      <c r="B7575">
        <v>1</v>
      </c>
      <c r="C7575" t="s">
        <v>77</v>
      </c>
      <c r="D7575" t="s">
        <v>119</v>
      </c>
      <c r="E7575" t="s">
        <v>186</v>
      </c>
      <c r="F7575" t="s">
        <v>21761</v>
      </c>
      <c r="G7575" t="s">
        <v>136</v>
      </c>
      <c r="H7575" t="s">
        <v>47</v>
      </c>
      <c r="I7575" t="s">
        <v>129</v>
      </c>
      <c r="J7575" t="s">
        <v>130</v>
      </c>
      <c r="K7575" t="s">
        <v>131</v>
      </c>
      <c r="L7575" t="s">
        <v>21762</v>
      </c>
      <c r="M7575" t="s">
        <v>21763</v>
      </c>
      <c r="N7575">
        <v>1.149444444</v>
      </c>
      <c r="O7575">
        <v>40</v>
      </c>
      <c r="P7575">
        <v>463</v>
      </c>
      <c r="Q7575">
        <v>0</v>
      </c>
      <c r="R7575">
        <v>0</v>
      </c>
      <c r="S7575">
        <v>0</v>
      </c>
      <c r="T7575">
        <v>0</v>
      </c>
      <c r="U7575">
        <v>45.977778000000001</v>
      </c>
      <c r="V7575">
        <v>532.19277799999998</v>
      </c>
      <c r="W7575">
        <v>0</v>
      </c>
      <c r="X7575">
        <v>0</v>
      </c>
      <c r="Y7575">
        <v>0</v>
      </c>
      <c r="Z7575">
        <v>0</v>
      </c>
    </row>
    <row r="7576" spans="1:26" x14ac:dyDescent="0.25">
      <c r="A7576">
        <v>2196910</v>
      </c>
      <c r="B7576">
        <v>1</v>
      </c>
      <c r="C7576" t="s">
        <v>76</v>
      </c>
      <c r="D7576" t="s">
        <v>100</v>
      </c>
      <c r="E7576" t="s">
        <v>181</v>
      </c>
      <c r="F7576" t="s">
        <v>21764</v>
      </c>
      <c r="G7576" t="s">
        <v>287</v>
      </c>
      <c r="H7576" t="s">
        <v>46</v>
      </c>
      <c r="I7576" t="s">
        <v>129</v>
      </c>
      <c r="J7576" t="s">
        <v>130</v>
      </c>
      <c r="K7576" t="s">
        <v>131</v>
      </c>
      <c r="L7576" t="s">
        <v>21765</v>
      </c>
      <c r="M7576" t="s">
        <v>21766</v>
      </c>
      <c r="N7576">
        <v>2.8338888880000002</v>
      </c>
      <c r="O7576">
        <v>0</v>
      </c>
      <c r="P7576">
        <v>3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8.5016669999999994</v>
      </c>
      <c r="W7576">
        <v>0</v>
      </c>
      <c r="X7576">
        <v>0</v>
      </c>
      <c r="Y7576">
        <v>0</v>
      </c>
      <c r="Z7576">
        <v>0</v>
      </c>
    </row>
    <row r="7577" spans="1:26" x14ac:dyDescent="0.25">
      <c r="A7577">
        <v>2196933</v>
      </c>
      <c r="B7577">
        <v>1</v>
      </c>
      <c r="C7577" t="s">
        <v>76</v>
      </c>
      <c r="D7577" t="s">
        <v>101</v>
      </c>
      <c r="E7577" t="s">
        <v>181</v>
      </c>
      <c r="F7577" t="s">
        <v>21767</v>
      </c>
      <c r="G7577" t="s">
        <v>183</v>
      </c>
      <c r="H7577" t="s">
        <v>46</v>
      </c>
      <c r="I7577" t="s">
        <v>129</v>
      </c>
      <c r="J7577" t="s">
        <v>130</v>
      </c>
      <c r="K7577" t="s">
        <v>131</v>
      </c>
      <c r="L7577" t="s">
        <v>21768</v>
      </c>
      <c r="M7577" t="s">
        <v>21769</v>
      </c>
      <c r="N7577">
        <v>1.9472222219999999</v>
      </c>
      <c r="O7577">
        <v>0</v>
      </c>
      <c r="P7577">
        <v>16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31.155556000000001</v>
      </c>
      <c r="W7577">
        <v>0</v>
      </c>
      <c r="X7577">
        <v>0</v>
      </c>
      <c r="Y7577">
        <v>0</v>
      </c>
      <c r="Z7577">
        <v>0</v>
      </c>
    </row>
    <row r="7578" spans="1:26" x14ac:dyDescent="0.25">
      <c r="A7578">
        <v>2196883</v>
      </c>
      <c r="B7578">
        <v>1</v>
      </c>
      <c r="C7578" t="s">
        <v>76</v>
      </c>
      <c r="D7578" t="s">
        <v>88</v>
      </c>
      <c r="E7578" t="s">
        <v>181</v>
      </c>
      <c r="F7578" t="s">
        <v>21770</v>
      </c>
      <c r="G7578" t="s">
        <v>287</v>
      </c>
      <c r="H7578" t="s">
        <v>46</v>
      </c>
      <c r="I7578" t="s">
        <v>129</v>
      </c>
      <c r="J7578" t="s">
        <v>130</v>
      </c>
      <c r="K7578" t="s">
        <v>131</v>
      </c>
      <c r="L7578" t="s">
        <v>21771</v>
      </c>
      <c r="M7578" t="s">
        <v>21772</v>
      </c>
      <c r="N7578">
        <v>0.73222222199999998</v>
      </c>
      <c r="O7578">
        <v>0</v>
      </c>
      <c r="P7578">
        <v>11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8.0544440000000002</v>
      </c>
      <c r="W7578">
        <v>0</v>
      </c>
      <c r="X7578">
        <v>0</v>
      </c>
      <c r="Y7578">
        <v>0</v>
      </c>
      <c r="Z7578">
        <v>0</v>
      </c>
    </row>
    <row r="7579" spans="1:26" x14ac:dyDescent="0.25">
      <c r="A7579">
        <v>2196893</v>
      </c>
      <c r="B7579">
        <v>1</v>
      </c>
      <c r="C7579" t="s">
        <v>76</v>
      </c>
      <c r="D7579" t="s">
        <v>106</v>
      </c>
      <c r="E7579" t="s">
        <v>161</v>
      </c>
      <c r="F7579" t="s">
        <v>2263</v>
      </c>
      <c r="G7579" t="s">
        <v>402</v>
      </c>
      <c r="H7579" t="s">
        <v>46</v>
      </c>
      <c r="I7579" t="s">
        <v>129</v>
      </c>
      <c r="J7579" t="s">
        <v>130</v>
      </c>
      <c r="K7579" t="s">
        <v>131</v>
      </c>
      <c r="L7579" t="s">
        <v>21773</v>
      </c>
      <c r="M7579" t="s">
        <v>21774</v>
      </c>
      <c r="N7579">
        <v>3.5463888880000001</v>
      </c>
      <c r="O7579">
        <v>1</v>
      </c>
      <c r="P7579">
        <v>437</v>
      </c>
      <c r="Q7579">
        <v>0</v>
      </c>
      <c r="R7579">
        <v>0</v>
      </c>
      <c r="S7579">
        <v>0</v>
      </c>
      <c r="T7579">
        <v>0</v>
      </c>
      <c r="U7579">
        <v>3.546389</v>
      </c>
      <c r="V7579">
        <v>1549.7719440000001</v>
      </c>
      <c r="W7579">
        <v>0</v>
      </c>
      <c r="X7579">
        <v>0</v>
      </c>
      <c r="Y7579">
        <v>0</v>
      </c>
      <c r="Z7579">
        <v>0</v>
      </c>
    </row>
    <row r="7580" spans="1:26" x14ac:dyDescent="0.25">
      <c r="A7580">
        <v>2196896</v>
      </c>
      <c r="B7580">
        <v>1</v>
      </c>
      <c r="C7580" t="s">
        <v>77</v>
      </c>
      <c r="D7580" t="s">
        <v>124</v>
      </c>
      <c r="E7580" t="s">
        <v>181</v>
      </c>
      <c r="F7580" t="s">
        <v>21775</v>
      </c>
      <c r="G7580" t="s">
        <v>636</v>
      </c>
      <c r="H7580" t="s">
        <v>46</v>
      </c>
      <c r="I7580" t="s">
        <v>129</v>
      </c>
      <c r="J7580" t="s">
        <v>130</v>
      </c>
      <c r="K7580" t="s">
        <v>131</v>
      </c>
      <c r="L7580" t="s">
        <v>21776</v>
      </c>
      <c r="M7580" t="s">
        <v>21777</v>
      </c>
      <c r="N7580">
        <v>7.7619444440000001</v>
      </c>
      <c r="O7580">
        <v>0</v>
      </c>
      <c r="P7580">
        <v>5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38.809722000000001</v>
      </c>
      <c r="W7580">
        <v>0</v>
      </c>
      <c r="X7580">
        <v>0</v>
      </c>
      <c r="Y7580">
        <v>0</v>
      </c>
      <c r="Z7580">
        <v>0</v>
      </c>
    </row>
    <row r="7581" spans="1:26" x14ac:dyDescent="0.25">
      <c r="A7581">
        <v>2196900</v>
      </c>
      <c r="B7581">
        <v>1</v>
      </c>
      <c r="C7581" t="s">
        <v>76</v>
      </c>
      <c r="D7581" t="s">
        <v>88</v>
      </c>
      <c r="E7581" t="s">
        <v>126</v>
      </c>
      <c r="F7581" t="s">
        <v>21778</v>
      </c>
      <c r="G7581" t="s">
        <v>128</v>
      </c>
      <c r="H7581" t="s">
        <v>46</v>
      </c>
      <c r="I7581" t="s">
        <v>129</v>
      </c>
      <c r="J7581" t="s">
        <v>130</v>
      </c>
      <c r="K7581" t="s">
        <v>131</v>
      </c>
      <c r="L7581" t="s">
        <v>21779</v>
      </c>
      <c r="M7581" t="s">
        <v>21780</v>
      </c>
      <c r="N7581">
        <v>7.0986111110000003</v>
      </c>
      <c r="O7581">
        <v>0</v>
      </c>
      <c r="P7581">
        <v>13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92.281943999999996</v>
      </c>
      <c r="W7581">
        <v>0</v>
      </c>
      <c r="X7581">
        <v>0</v>
      </c>
      <c r="Y7581">
        <v>0</v>
      </c>
      <c r="Z7581">
        <v>0</v>
      </c>
    </row>
    <row r="7582" spans="1:26" x14ac:dyDescent="0.25">
      <c r="A7582">
        <v>2196901</v>
      </c>
      <c r="B7582">
        <v>1</v>
      </c>
      <c r="C7582" t="s">
        <v>76</v>
      </c>
      <c r="D7582" t="s">
        <v>85</v>
      </c>
      <c r="E7582" t="s">
        <v>126</v>
      </c>
      <c r="F7582" t="s">
        <v>21781</v>
      </c>
      <c r="G7582" t="s">
        <v>140</v>
      </c>
      <c r="H7582" t="s">
        <v>46</v>
      </c>
      <c r="I7582" t="s">
        <v>129</v>
      </c>
      <c r="J7582" t="s">
        <v>130</v>
      </c>
      <c r="K7582" t="s">
        <v>131</v>
      </c>
      <c r="L7582" t="s">
        <v>21782</v>
      </c>
      <c r="M7582" t="s">
        <v>21783</v>
      </c>
      <c r="N7582">
        <v>1.599444444</v>
      </c>
      <c r="O7582">
        <v>0</v>
      </c>
      <c r="P7582">
        <v>49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78.372777999999997</v>
      </c>
      <c r="W7582">
        <v>0</v>
      </c>
      <c r="X7582">
        <v>0</v>
      </c>
      <c r="Y7582">
        <v>0</v>
      </c>
      <c r="Z7582">
        <v>0</v>
      </c>
    </row>
    <row r="7583" spans="1:26" x14ac:dyDescent="0.25">
      <c r="A7583">
        <v>2196907</v>
      </c>
      <c r="B7583">
        <v>1</v>
      </c>
      <c r="C7583" t="s">
        <v>76</v>
      </c>
      <c r="D7583" t="s">
        <v>107</v>
      </c>
      <c r="E7583" t="s">
        <v>181</v>
      </c>
      <c r="F7583" t="s">
        <v>21784</v>
      </c>
      <c r="G7583" t="s">
        <v>287</v>
      </c>
      <c r="H7583" t="s">
        <v>46</v>
      </c>
      <c r="I7583" t="s">
        <v>129</v>
      </c>
      <c r="J7583" t="s">
        <v>130</v>
      </c>
      <c r="K7583" t="s">
        <v>131</v>
      </c>
      <c r="L7583" t="s">
        <v>21785</v>
      </c>
      <c r="M7583" t="s">
        <v>21786</v>
      </c>
      <c r="N7583">
        <v>1.298611111</v>
      </c>
      <c r="O7583">
        <v>0</v>
      </c>
      <c r="P7583">
        <v>10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12.986110999999999</v>
      </c>
      <c r="W7583">
        <v>0</v>
      </c>
      <c r="X7583">
        <v>0</v>
      </c>
      <c r="Y7583">
        <v>0</v>
      </c>
      <c r="Z7583">
        <v>0</v>
      </c>
    </row>
    <row r="7584" spans="1:26" x14ac:dyDescent="0.25">
      <c r="A7584">
        <v>2196913</v>
      </c>
      <c r="B7584">
        <v>1</v>
      </c>
      <c r="C7584" t="s">
        <v>76</v>
      </c>
      <c r="D7584" t="s">
        <v>95</v>
      </c>
      <c r="E7584" t="s">
        <v>181</v>
      </c>
      <c r="F7584" t="s">
        <v>21787</v>
      </c>
      <c r="G7584" t="s">
        <v>194</v>
      </c>
      <c r="H7584" t="s">
        <v>46</v>
      </c>
      <c r="I7584" t="s">
        <v>129</v>
      </c>
      <c r="J7584" t="s">
        <v>130</v>
      </c>
      <c r="K7584" t="s">
        <v>131</v>
      </c>
      <c r="L7584" t="s">
        <v>21788</v>
      </c>
      <c r="M7584" t="s">
        <v>21789</v>
      </c>
      <c r="N7584">
        <v>2.5591666659999999</v>
      </c>
      <c r="O7584">
        <v>0</v>
      </c>
      <c r="P7584">
        <v>0</v>
      </c>
      <c r="Q7584">
        <v>0</v>
      </c>
      <c r="R7584">
        <v>1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2.559167</v>
      </c>
      <c r="Y7584">
        <v>0</v>
      </c>
      <c r="Z7584">
        <v>0</v>
      </c>
    </row>
    <row r="7585" spans="1:26" x14ac:dyDescent="0.25">
      <c r="A7585">
        <v>2196918</v>
      </c>
      <c r="B7585">
        <v>1</v>
      </c>
      <c r="C7585" t="s">
        <v>77</v>
      </c>
      <c r="D7585" t="s">
        <v>118</v>
      </c>
      <c r="E7585" t="s">
        <v>126</v>
      </c>
      <c r="F7585" t="s">
        <v>21790</v>
      </c>
      <c r="G7585" t="s">
        <v>128</v>
      </c>
      <c r="H7585" t="s">
        <v>46</v>
      </c>
      <c r="I7585" t="s">
        <v>129</v>
      </c>
      <c r="J7585" t="s">
        <v>130</v>
      </c>
      <c r="K7585" t="s">
        <v>131</v>
      </c>
      <c r="L7585" t="s">
        <v>21791</v>
      </c>
      <c r="M7585" t="s">
        <v>21792</v>
      </c>
      <c r="N7585">
        <v>1.486111111</v>
      </c>
      <c r="O7585">
        <v>0</v>
      </c>
      <c r="P7585">
        <v>223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331.40277800000001</v>
      </c>
      <c r="W7585">
        <v>0</v>
      </c>
      <c r="X7585">
        <v>0</v>
      </c>
      <c r="Y7585">
        <v>0</v>
      </c>
      <c r="Z7585">
        <v>0</v>
      </c>
    </row>
    <row r="7586" spans="1:26" x14ac:dyDescent="0.25">
      <c r="A7586">
        <v>2196921</v>
      </c>
      <c r="B7586">
        <v>1</v>
      </c>
      <c r="C7586" t="s">
        <v>76</v>
      </c>
      <c r="D7586" t="s">
        <v>96</v>
      </c>
      <c r="E7586" t="s">
        <v>181</v>
      </c>
      <c r="F7586" t="s">
        <v>21793</v>
      </c>
      <c r="G7586" t="s">
        <v>194</v>
      </c>
      <c r="H7586" t="s">
        <v>46</v>
      </c>
      <c r="I7586" t="s">
        <v>129</v>
      </c>
      <c r="J7586" t="s">
        <v>130</v>
      </c>
      <c r="K7586" t="s">
        <v>131</v>
      </c>
      <c r="L7586" t="s">
        <v>21794</v>
      </c>
      <c r="M7586" t="s">
        <v>21795</v>
      </c>
      <c r="N7586">
        <v>1.5625</v>
      </c>
      <c r="O7586">
        <v>0</v>
      </c>
      <c r="P7586">
        <v>3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4.6875</v>
      </c>
      <c r="W7586">
        <v>0</v>
      </c>
      <c r="X7586">
        <v>0</v>
      </c>
      <c r="Y7586">
        <v>0</v>
      </c>
      <c r="Z7586">
        <v>0</v>
      </c>
    </row>
    <row r="7587" spans="1:26" x14ac:dyDescent="0.25">
      <c r="A7587">
        <v>2196923</v>
      </c>
      <c r="B7587">
        <v>1</v>
      </c>
      <c r="C7587" t="s">
        <v>76</v>
      </c>
      <c r="D7587" t="s">
        <v>100</v>
      </c>
      <c r="E7587" t="s">
        <v>181</v>
      </c>
      <c r="F7587" t="s">
        <v>21796</v>
      </c>
      <c r="G7587" t="s">
        <v>194</v>
      </c>
      <c r="H7587" t="s">
        <v>46</v>
      </c>
      <c r="I7587" t="s">
        <v>129</v>
      </c>
      <c r="J7587" t="s">
        <v>130</v>
      </c>
      <c r="K7587" t="s">
        <v>131</v>
      </c>
      <c r="L7587" t="s">
        <v>21797</v>
      </c>
      <c r="M7587" t="s">
        <v>21798</v>
      </c>
      <c r="N7587">
        <v>2.82</v>
      </c>
      <c r="O7587">
        <v>0</v>
      </c>
      <c r="P7587">
        <v>1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2.82</v>
      </c>
      <c r="W7587">
        <v>0</v>
      </c>
      <c r="X7587">
        <v>0</v>
      </c>
      <c r="Y7587">
        <v>0</v>
      </c>
      <c r="Z7587">
        <v>0</v>
      </c>
    </row>
    <row r="7588" spans="1:26" x14ac:dyDescent="0.25">
      <c r="A7588">
        <v>2196925</v>
      </c>
      <c r="B7588">
        <v>1</v>
      </c>
      <c r="C7588" t="s">
        <v>76</v>
      </c>
      <c r="D7588" t="s">
        <v>103</v>
      </c>
      <c r="E7588" t="s">
        <v>186</v>
      </c>
      <c r="F7588" t="s">
        <v>21799</v>
      </c>
      <c r="G7588" t="s">
        <v>136</v>
      </c>
      <c r="H7588" t="s">
        <v>47</v>
      </c>
      <c r="I7588" t="s">
        <v>129</v>
      </c>
      <c r="J7588" t="s">
        <v>130</v>
      </c>
      <c r="K7588" t="s">
        <v>131</v>
      </c>
      <c r="L7588" t="s">
        <v>21800</v>
      </c>
      <c r="M7588" t="s">
        <v>21801</v>
      </c>
      <c r="N7588">
        <v>0.16166666599999999</v>
      </c>
      <c r="O7588">
        <v>0</v>
      </c>
      <c r="P7588">
        <v>24</v>
      </c>
      <c r="Q7588">
        <v>77</v>
      </c>
      <c r="R7588">
        <v>15800</v>
      </c>
      <c r="S7588">
        <v>0</v>
      </c>
      <c r="T7588">
        <v>0</v>
      </c>
      <c r="U7588">
        <v>0</v>
      </c>
      <c r="V7588">
        <v>3.88</v>
      </c>
      <c r="W7588">
        <v>12.448333</v>
      </c>
      <c r="X7588">
        <v>2554.3333229999998</v>
      </c>
      <c r="Y7588">
        <v>0</v>
      </c>
      <c r="Z7588">
        <v>0</v>
      </c>
    </row>
    <row r="7589" spans="1:26" x14ac:dyDescent="0.25">
      <c r="A7589">
        <v>2196945</v>
      </c>
      <c r="B7589">
        <v>1</v>
      </c>
      <c r="C7589" t="s">
        <v>76</v>
      </c>
      <c r="D7589" t="s">
        <v>92</v>
      </c>
      <c r="E7589" t="s">
        <v>181</v>
      </c>
      <c r="F7589" t="s">
        <v>21802</v>
      </c>
      <c r="G7589" t="s">
        <v>183</v>
      </c>
      <c r="H7589" t="s">
        <v>46</v>
      </c>
      <c r="I7589" t="s">
        <v>129</v>
      </c>
      <c r="J7589" t="s">
        <v>130</v>
      </c>
      <c r="K7589" t="s">
        <v>131</v>
      </c>
      <c r="L7589" t="s">
        <v>21803</v>
      </c>
      <c r="M7589" t="s">
        <v>21804</v>
      </c>
      <c r="N7589">
        <v>4.1738888879999996</v>
      </c>
      <c r="O7589">
        <v>0</v>
      </c>
      <c r="P7589">
        <v>0</v>
      </c>
      <c r="Q7589">
        <v>0</v>
      </c>
      <c r="R7589">
        <v>1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4.173889</v>
      </c>
      <c r="Y7589">
        <v>0</v>
      </c>
      <c r="Z7589">
        <v>0</v>
      </c>
    </row>
    <row r="7590" spans="1:26" x14ac:dyDescent="0.25">
      <c r="A7590">
        <v>2196939</v>
      </c>
      <c r="B7590">
        <v>1</v>
      </c>
      <c r="C7590" t="s">
        <v>76</v>
      </c>
      <c r="D7590" t="s">
        <v>78</v>
      </c>
      <c r="E7590" t="s">
        <v>181</v>
      </c>
      <c r="F7590" t="s">
        <v>21805</v>
      </c>
      <c r="G7590" t="s">
        <v>287</v>
      </c>
      <c r="H7590" t="s">
        <v>46</v>
      </c>
      <c r="I7590" t="s">
        <v>129</v>
      </c>
      <c r="J7590" t="s">
        <v>130</v>
      </c>
      <c r="K7590" t="s">
        <v>131</v>
      </c>
      <c r="L7590" t="s">
        <v>21806</v>
      </c>
      <c r="M7590" t="s">
        <v>21807</v>
      </c>
      <c r="N7590">
        <v>1.9752777770000001</v>
      </c>
      <c r="O7590">
        <v>0</v>
      </c>
      <c r="P7590">
        <v>1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1.9752780000000001</v>
      </c>
      <c r="W7590">
        <v>0</v>
      </c>
      <c r="X7590">
        <v>0</v>
      </c>
      <c r="Y7590">
        <v>0</v>
      </c>
      <c r="Z7590">
        <v>0</v>
      </c>
    </row>
    <row r="7591" spans="1:26" x14ac:dyDescent="0.25">
      <c r="A7591">
        <v>2196946</v>
      </c>
      <c r="B7591">
        <v>1</v>
      </c>
      <c r="C7591" t="s">
        <v>76</v>
      </c>
      <c r="D7591" t="s">
        <v>92</v>
      </c>
      <c r="E7591" t="s">
        <v>181</v>
      </c>
      <c r="F7591" t="s">
        <v>21044</v>
      </c>
      <c r="G7591" t="s">
        <v>636</v>
      </c>
      <c r="H7591" t="s">
        <v>46</v>
      </c>
      <c r="I7591" t="s">
        <v>129</v>
      </c>
      <c r="J7591" t="s">
        <v>130</v>
      </c>
      <c r="K7591" t="s">
        <v>131</v>
      </c>
      <c r="L7591" t="s">
        <v>21808</v>
      </c>
      <c r="M7591" t="s">
        <v>21809</v>
      </c>
      <c r="N7591">
        <v>2.6277777769999999</v>
      </c>
      <c r="O7591">
        <v>0</v>
      </c>
      <c r="P7591">
        <v>0</v>
      </c>
      <c r="Q7591">
        <v>0</v>
      </c>
      <c r="R7591">
        <v>6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15.766667</v>
      </c>
      <c r="Y7591">
        <v>0</v>
      </c>
      <c r="Z7591">
        <v>0</v>
      </c>
    </row>
    <row r="7592" spans="1:26" x14ac:dyDescent="0.25">
      <c r="A7592">
        <v>2196935</v>
      </c>
      <c r="B7592">
        <v>1</v>
      </c>
      <c r="C7592" t="s">
        <v>76</v>
      </c>
      <c r="D7592" t="s">
        <v>99</v>
      </c>
      <c r="E7592" t="s">
        <v>181</v>
      </c>
      <c r="F7592" t="s">
        <v>21810</v>
      </c>
      <c r="G7592" t="s">
        <v>163</v>
      </c>
      <c r="H7592" t="s">
        <v>46</v>
      </c>
      <c r="I7592" t="s">
        <v>129</v>
      </c>
      <c r="J7592" t="s">
        <v>130</v>
      </c>
      <c r="K7592" t="s">
        <v>131</v>
      </c>
      <c r="L7592" t="s">
        <v>21811</v>
      </c>
      <c r="M7592" t="s">
        <v>21656</v>
      </c>
      <c r="N7592">
        <v>2.0972222220000001</v>
      </c>
      <c r="O7592">
        <v>0</v>
      </c>
      <c r="P7592">
        <v>29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60.819443999999997</v>
      </c>
      <c r="W7592">
        <v>0</v>
      </c>
      <c r="X7592">
        <v>0</v>
      </c>
      <c r="Y7592">
        <v>0</v>
      </c>
      <c r="Z7592">
        <v>0</v>
      </c>
    </row>
    <row r="7593" spans="1:26" x14ac:dyDescent="0.25">
      <c r="A7593">
        <v>2196944</v>
      </c>
      <c r="B7593">
        <v>1</v>
      </c>
      <c r="C7593" t="s">
        <v>76</v>
      </c>
      <c r="D7593" t="s">
        <v>96</v>
      </c>
      <c r="E7593" t="s">
        <v>126</v>
      </c>
      <c r="F7593" t="s">
        <v>21812</v>
      </c>
      <c r="G7593" t="s">
        <v>128</v>
      </c>
      <c r="H7593" t="s">
        <v>46</v>
      </c>
      <c r="I7593" t="s">
        <v>129</v>
      </c>
      <c r="J7593" t="s">
        <v>130</v>
      </c>
      <c r="K7593" t="s">
        <v>131</v>
      </c>
      <c r="L7593" t="s">
        <v>21813</v>
      </c>
      <c r="M7593" t="s">
        <v>21814</v>
      </c>
      <c r="N7593">
        <v>1.301666666</v>
      </c>
      <c r="O7593">
        <v>0</v>
      </c>
      <c r="P7593">
        <v>35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45.558332999999998</v>
      </c>
      <c r="W7593">
        <v>0</v>
      </c>
      <c r="X7593">
        <v>0</v>
      </c>
      <c r="Y7593">
        <v>0</v>
      </c>
      <c r="Z7593">
        <v>0</v>
      </c>
    </row>
    <row r="7594" spans="1:26" x14ac:dyDescent="0.25">
      <c r="A7594">
        <v>2196960</v>
      </c>
      <c r="B7594">
        <v>1</v>
      </c>
      <c r="C7594" t="s">
        <v>76</v>
      </c>
      <c r="D7594" t="s">
        <v>90</v>
      </c>
      <c r="E7594" t="s">
        <v>718</v>
      </c>
      <c r="F7594" t="s">
        <v>21815</v>
      </c>
      <c r="G7594" t="s">
        <v>259</v>
      </c>
      <c r="H7594" t="s">
        <v>46</v>
      </c>
      <c r="I7594" t="s">
        <v>129</v>
      </c>
      <c r="J7594" t="s">
        <v>130</v>
      </c>
      <c r="K7594" t="s">
        <v>131</v>
      </c>
      <c r="L7594" t="s">
        <v>21816</v>
      </c>
      <c r="M7594" t="s">
        <v>21817</v>
      </c>
      <c r="N7594">
        <v>1.7819444440000001</v>
      </c>
      <c r="O7594">
        <v>0</v>
      </c>
      <c r="P7594">
        <v>5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8.9097220000000004</v>
      </c>
      <c r="W7594">
        <v>0</v>
      </c>
      <c r="X7594">
        <v>0</v>
      </c>
      <c r="Y7594">
        <v>0</v>
      </c>
      <c r="Z7594">
        <v>0</v>
      </c>
    </row>
    <row r="7595" spans="1:26" x14ac:dyDescent="0.25">
      <c r="A7595">
        <v>2196965</v>
      </c>
      <c r="B7595">
        <v>1</v>
      </c>
      <c r="C7595" t="s">
        <v>76</v>
      </c>
      <c r="D7595" t="s">
        <v>96</v>
      </c>
      <c r="E7595" t="s">
        <v>181</v>
      </c>
      <c r="F7595" t="s">
        <v>21818</v>
      </c>
      <c r="G7595" t="s">
        <v>194</v>
      </c>
      <c r="H7595" t="s">
        <v>46</v>
      </c>
      <c r="I7595" t="s">
        <v>129</v>
      </c>
      <c r="J7595" t="s">
        <v>130</v>
      </c>
      <c r="K7595" t="s">
        <v>131</v>
      </c>
      <c r="L7595" t="s">
        <v>21819</v>
      </c>
      <c r="M7595" t="s">
        <v>21820</v>
      </c>
      <c r="N7595">
        <v>2.2566666660000001</v>
      </c>
      <c r="O7595">
        <v>0</v>
      </c>
      <c r="P7595">
        <v>5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11.283333000000001</v>
      </c>
      <c r="W7595">
        <v>0</v>
      </c>
      <c r="X7595">
        <v>0</v>
      </c>
      <c r="Y7595">
        <v>0</v>
      </c>
      <c r="Z7595">
        <v>0</v>
      </c>
    </row>
    <row r="7596" spans="1:26" x14ac:dyDescent="0.25">
      <c r="A7596">
        <v>2196961</v>
      </c>
      <c r="B7596">
        <v>1</v>
      </c>
      <c r="C7596" t="s">
        <v>76</v>
      </c>
      <c r="D7596" t="s">
        <v>93</v>
      </c>
      <c r="E7596" t="s">
        <v>181</v>
      </c>
      <c r="F7596" t="s">
        <v>21821</v>
      </c>
      <c r="G7596" t="s">
        <v>194</v>
      </c>
      <c r="H7596" t="s">
        <v>46</v>
      </c>
      <c r="I7596" t="s">
        <v>129</v>
      </c>
      <c r="J7596" t="s">
        <v>130</v>
      </c>
      <c r="K7596" t="s">
        <v>131</v>
      </c>
      <c r="L7596" t="s">
        <v>21822</v>
      </c>
      <c r="M7596" t="s">
        <v>21823</v>
      </c>
      <c r="N7596">
        <v>1.8066666659999999</v>
      </c>
      <c r="O7596">
        <v>0</v>
      </c>
      <c r="P7596">
        <v>1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1.806667</v>
      </c>
      <c r="W7596">
        <v>0</v>
      </c>
      <c r="X7596">
        <v>0</v>
      </c>
      <c r="Y7596">
        <v>0</v>
      </c>
      <c r="Z7596">
        <v>0</v>
      </c>
    </row>
    <row r="7597" spans="1:26" x14ac:dyDescent="0.25">
      <c r="A7597">
        <v>2196967</v>
      </c>
      <c r="B7597">
        <v>1</v>
      </c>
      <c r="C7597" t="s">
        <v>76</v>
      </c>
      <c r="D7597" t="s">
        <v>103</v>
      </c>
      <c r="E7597" t="s">
        <v>181</v>
      </c>
      <c r="F7597" t="s">
        <v>21824</v>
      </c>
      <c r="G7597" t="s">
        <v>287</v>
      </c>
      <c r="H7597" t="s">
        <v>46</v>
      </c>
      <c r="I7597" t="s">
        <v>129</v>
      </c>
      <c r="J7597" t="s">
        <v>130</v>
      </c>
      <c r="K7597" t="s">
        <v>131</v>
      </c>
      <c r="L7597" t="s">
        <v>21825</v>
      </c>
      <c r="M7597" t="s">
        <v>21826</v>
      </c>
      <c r="N7597">
        <v>1.6125</v>
      </c>
      <c r="O7597">
        <v>0</v>
      </c>
      <c r="P7597">
        <v>0</v>
      </c>
      <c r="Q7597">
        <v>0</v>
      </c>
      <c r="R7597">
        <v>2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3.2250000000000001</v>
      </c>
      <c r="Y7597">
        <v>0</v>
      </c>
      <c r="Z7597">
        <v>0</v>
      </c>
    </row>
    <row r="7598" spans="1:26" x14ac:dyDescent="0.25">
      <c r="A7598">
        <v>2196971</v>
      </c>
      <c r="B7598">
        <v>1</v>
      </c>
      <c r="C7598" t="s">
        <v>77</v>
      </c>
      <c r="D7598" t="s">
        <v>114</v>
      </c>
      <c r="E7598" t="s">
        <v>143</v>
      </c>
      <c r="F7598" t="s">
        <v>21827</v>
      </c>
      <c r="G7598" t="s">
        <v>145</v>
      </c>
      <c r="H7598" t="s">
        <v>47</v>
      </c>
      <c r="I7598" t="s">
        <v>129</v>
      </c>
      <c r="J7598" t="s">
        <v>130</v>
      </c>
      <c r="K7598" t="s">
        <v>131</v>
      </c>
      <c r="L7598" t="s">
        <v>21828</v>
      </c>
      <c r="M7598" t="s">
        <v>21829</v>
      </c>
      <c r="N7598">
        <v>1.8911111110000001</v>
      </c>
      <c r="O7598">
        <v>3</v>
      </c>
      <c r="P7598">
        <v>451</v>
      </c>
      <c r="Q7598">
        <v>0</v>
      </c>
      <c r="R7598">
        <v>0</v>
      </c>
      <c r="S7598">
        <v>0</v>
      </c>
      <c r="T7598">
        <v>0</v>
      </c>
      <c r="U7598">
        <v>5.6733330000000004</v>
      </c>
      <c r="V7598">
        <v>852.89111100000002</v>
      </c>
      <c r="W7598">
        <v>0</v>
      </c>
      <c r="X7598">
        <v>0</v>
      </c>
      <c r="Y7598">
        <v>0</v>
      </c>
      <c r="Z7598">
        <v>0</v>
      </c>
    </row>
    <row r="7599" spans="1:26" x14ac:dyDescent="0.25">
      <c r="A7599">
        <v>2196974</v>
      </c>
      <c r="B7599">
        <v>1</v>
      </c>
      <c r="C7599" t="s">
        <v>76</v>
      </c>
      <c r="D7599" t="s">
        <v>95</v>
      </c>
      <c r="E7599" t="s">
        <v>126</v>
      </c>
      <c r="F7599" t="s">
        <v>10665</v>
      </c>
      <c r="G7599" t="s">
        <v>140</v>
      </c>
      <c r="H7599" t="s">
        <v>46</v>
      </c>
      <c r="I7599" t="s">
        <v>129</v>
      </c>
      <c r="J7599" t="s">
        <v>130</v>
      </c>
      <c r="K7599" t="s">
        <v>131</v>
      </c>
      <c r="L7599" t="s">
        <v>21830</v>
      </c>
      <c r="M7599" t="s">
        <v>21831</v>
      </c>
      <c r="N7599">
        <v>4.5419444440000003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41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186.21972199999999</v>
      </c>
    </row>
    <row r="7600" spans="1:26" x14ac:dyDescent="0.25">
      <c r="A7600">
        <v>2196976</v>
      </c>
      <c r="B7600">
        <v>1</v>
      </c>
      <c r="C7600" t="s">
        <v>77</v>
      </c>
      <c r="D7600" t="s">
        <v>124</v>
      </c>
      <c r="E7600" t="s">
        <v>161</v>
      </c>
      <c r="F7600" t="s">
        <v>18472</v>
      </c>
      <c r="G7600" t="s">
        <v>402</v>
      </c>
      <c r="H7600" t="s">
        <v>46</v>
      </c>
      <c r="I7600" t="s">
        <v>129</v>
      </c>
      <c r="J7600" t="s">
        <v>130</v>
      </c>
      <c r="K7600" t="s">
        <v>131</v>
      </c>
      <c r="L7600" t="s">
        <v>21832</v>
      </c>
      <c r="M7600" t="s">
        <v>21833</v>
      </c>
      <c r="N7600">
        <v>6.2172222220000002</v>
      </c>
      <c r="O7600">
        <v>1</v>
      </c>
      <c r="P7600">
        <v>165</v>
      </c>
      <c r="Q7600">
        <v>0</v>
      </c>
      <c r="R7600">
        <v>0</v>
      </c>
      <c r="S7600">
        <v>0</v>
      </c>
      <c r="T7600">
        <v>0</v>
      </c>
      <c r="U7600">
        <v>6.2172219999999996</v>
      </c>
      <c r="V7600">
        <v>1025.8416669999999</v>
      </c>
      <c r="W7600">
        <v>0</v>
      </c>
      <c r="X7600">
        <v>0</v>
      </c>
      <c r="Y7600">
        <v>0</v>
      </c>
      <c r="Z7600">
        <v>0</v>
      </c>
    </row>
    <row r="7601" spans="1:26" x14ac:dyDescent="0.25">
      <c r="A7601">
        <v>2196977</v>
      </c>
      <c r="B7601">
        <v>1</v>
      </c>
      <c r="C7601" t="s">
        <v>76</v>
      </c>
      <c r="D7601" t="s">
        <v>84</v>
      </c>
      <c r="E7601" t="s">
        <v>181</v>
      </c>
      <c r="F7601" t="s">
        <v>21834</v>
      </c>
      <c r="G7601" t="s">
        <v>183</v>
      </c>
      <c r="H7601" t="s">
        <v>46</v>
      </c>
      <c r="I7601" t="s">
        <v>129</v>
      </c>
      <c r="J7601" t="s">
        <v>130</v>
      </c>
      <c r="K7601" t="s">
        <v>131</v>
      </c>
      <c r="L7601" t="s">
        <v>21835</v>
      </c>
      <c r="M7601" t="s">
        <v>21836</v>
      </c>
      <c r="N7601">
        <v>2.8402777769999998</v>
      </c>
      <c r="O7601">
        <v>0</v>
      </c>
      <c r="P7601">
        <v>19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53.965277999999998</v>
      </c>
      <c r="W7601">
        <v>0</v>
      </c>
      <c r="X7601">
        <v>0</v>
      </c>
      <c r="Y7601">
        <v>0</v>
      </c>
      <c r="Z7601">
        <v>0</v>
      </c>
    </row>
    <row r="7602" spans="1:26" x14ac:dyDescent="0.25">
      <c r="A7602">
        <v>2196980</v>
      </c>
      <c r="B7602">
        <v>1</v>
      </c>
      <c r="C7602" t="s">
        <v>76</v>
      </c>
      <c r="D7602" t="s">
        <v>81</v>
      </c>
      <c r="E7602" t="s">
        <v>181</v>
      </c>
      <c r="F7602" t="s">
        <v>21837</v>
      </c>
      <c r="G7602" t="s">
        <v>194</v>
      </c>
      <c r="H7602" t="s">
        <v>46</v>
      </c>
      <c r="I7602" t="s">
        <v>129</v>
      </c>
      <c r="J7602" t="s">
        <v>130</v>
      </c>
      <c r="K7602" t="s">
        <v>131</v>
      </c>
      <c r="L7602" t="s">
        <v>21838</v>
      </c>
      <c r="M7602" t="s">
        <v>21839</v>
      </c>
      <c r="N7602">
        <v>3.051666666</v>
      </c>
      <c r="O7602">
        <v>0</v>
      </c>
      <c r="P7602">
        <v>3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9.1549999999999994</v>
      </c>
      <c r="W7602">
        <v>0</v>
      </c>
      <c r="X7602">
        <v>0</v>
      </c>
      <c r="Y7602">
        <v>0</v>
      </c>
      <c r="Z7602">
        <v>0</v>
      </c>
    </row>
    <row r="7603" spans="1:26" x14ac:dyDescent="0.25">
      <c r="A7603">
        <v>2196979</v>
      </c>
      <c r="B7603">
        <v>1</v>
      </c>
      <c r="C7603" t="s">
        <v>77</v>
      </c>
      <c r="D7603" t="s">
        <v>108</v>
      </c>
      <c r="E7603" t="s">
        <v>126</v>
      </c>
      <c r="F7603" t="s">
        <v>21840</v>
      </c>
      <c r="G7603" t="s">
        <v>140</v>
      </c>
      <c r="H7603" t="s">
        <v>46</v>
      </c>
      <c r="I7603" t="s">
        <v>129</v>
      </c>
      <c r="J7603" t="s">
        <v>130</v>
      </c>
      <c r="K7603" t="s">
        <v>131</v>
      </c>
      <c r="L7603" t="s">
        <v>21841</v>
      </c>
      <c r="M7603" t="s">
        <v>21842</v>
      </c>
      <c r="N7603">
        <v>1.123611111</v>
      </c>
      <c r="O7603">
        <v>0</v>
      </c>
      <c r="P7603">
        <v>3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3.3708330000000002</v>
      </c>
      <c r="W7603">
        <v>0</v>
      </c>
      <c r="X7603">
        <v>0</v>
      </c>
      <c r="Y7603">
        <v>0</v>
      </c>
      <c r="Z7603">
        <v>0</v>
      </c>
    </row>
    <row r="7604" spans="1:26" x14ac:dyDescent="0.25">
      <c r="A7604">
        <v>2196984</v>
      </c>
      <c r="B7604">
        <v>1</v>
      </c>
      <c r="C7604" t="s">
        <v>76</v>
      </c>
      <c r="D7604" t="s">
        <v>80</v>
      </c>
      <c r="E7604" t="s">
        <v>126</v>
      </c>
      <c r="F7604" t="s">
        <v>18348</v>
      </c>
      <c r="G7604" t="s">
        <v>128</v>
      </c>
      <c r="H7604" t="s">
        <v>46</v>
      </c>
      <c r="I7604" t="s">
        <v>129</v>
      </c>
      <c r="J7604" t="s">
        <v>130</v>
      </c>
      <c r="K7604" t="s">
        <v>131</v>
      </c>
      <c r="L7604" t="s">
        <v>21843</v>
      </c>
      <c r="M7604" t="s">
        <v>21844</v>
      </c>
      <c r="N7604">
        <v>1.4058333329999999</v>
      </c>
      <c r="O7604">
        <v>0</v>
      </c>
      <c r="P7604">
        <v>130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182.75833299999999</v>
      </c>
      <c r="W7604">
        <v>0</v>
      </c>
      <c r="X7604">
        <v>0</v>
      </c>
      <c r="Y7604">
        <v>0</v>
      </c>
      <c r="Z7604">
        <v>0</v>
      </c>
    </row>
    <row r="7605" spans="1:26" x14ac:dyDescent="0.25">
      <c r="A7605">
        <v>2196986</v>
      </c>
      <c r="B7605">
        <v>1</v>
      </c>
      <c r="C7605" t="s">
        <v>77</v>
      </c>
      <c r="D7605" t="s">
        <v>121</v>
      </c>
      <c r="E7605" t="s">
        <v>161</v>
      </c>
      <c r="F7605" t="s">
        <v>21845</v>
      </c>
      <c r="G7605" t="s">
        <v>402</v>
      </c>
      <c r="H7605" t="s">
        <v>46</v>
      </c>
      <c r="I7605" t="s">
        <v>129</v>
      </c>
      <c r="J7605" t="s">
        <v>130</v>
      </c>
      <c r="K7605" t="s">
        <v>131</v>
      </c>
      <c r="L7605" t="s">
        <v>21846</v>
      </c>
      <c r="M7605" t="s">
        <v>21847</v>
      </c>
      <c r="N7605">
        <v>1.1588888879999999</v>
      </c>
      <c r="O7605">
        <v>0</v>
      </c>
      <c r="P7605">
        <v>0</v>
      </c>
      <c r="Q7605">
        <v>0</v>
      </c>
      <c r="R7605">
        <v>14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16.224443999999998</v>
      </c>
      <c r="Y7605">
        <v>0</v>
      </c>
      <c r="Z7605">
        <v>0</v>
      </c>
    </row>
    <row r="7606" spans="1:26" x14ac:dyDescent="0.25">
      <c r="A7606">
        <v>2196988</v>
      </c>
      <c r="B7606">
        <v>1</v>
      </c>
      <c r="C7606" t="s">
        <v>76</v>
      </c>
      <c r="D7606" t="s">
        <v>98</v>
      </c>
      <c r="E7606" t="s">
        <v>143</v>
      </c>
      <c r="F7606" t="s">
        <v>21848</v>
      </c>
      <c r="G7606" t="s">
        <v>145</v>
      </c>
      <c r="H7606" t="s">
        <v>47</v>
      </c>
      <c r="I7606" t="s">
        <v>129</v>
      </c>
      <c r="J7606" t="s">
        <v>130</v>
      </c>
      <c r="K7606" t="s">
        <v>131</v>
      </c>
      <c r="L7606" t="s">
        <v>21849</v>
      </c>
      <c r="M7606" t="s">
        <v>21850</v>
      </c>
      <c r="N7606">
        <v>0.79361111100000004</v>
      </c>
      <c r="O7606">
        <v>0</v>
      </c>
      <c r="P7606">
        <v>0</v>
      </c>
      <c r="Q7606">
        <v>0</v>
      </c>
      <c r="R7606">
        <v>0</v>
      </c>
      <c r="S7606">
        <v>1</v>
      </c>
      <c r="T7606">
        <v>160</v>
      </c>
      <c r="U7606">
        <v>0</v>
      </c>
      <c r="V7606">
        <v>0</v>
      </c>
      <c r="W7606">
        <v>0</v>
      </c>
      <c r="X7606">
        <v>0</v>
      </c>
      <c r="Y7606">
        <v>0.79361099999999996</v>
      </c>
      <c r="Z7606">
        <v>126.977778</v>
      </c>
    </row>
    <row r="7607" spans="1:26" x14ac:dyDescent="0.25">
      <c r="A7607">
        <v>2196985</v>
      </c>
      <c r="B7607">
        <v>1</v>
      </c>
      <c r="C7607" t="s">
        <v>77</v>
      </c>
      <c r="D7607" t="s">
        <v>124</v>
      </c>
      <c r="E7607" t="s">
        <v>181</v>
      </c>
      <c r="F7607" t="s">
        <v>21851</v>
      </c>
      <c r="G7607" t="s">
        <v>636</v>
      </c>
      <c r="H7607" t="s">
        <v>46</v>
      </c>
      <c r="I7607" t="s">
        <v>129</v>
      </c>
      <c r="J7607" t="s">
        <v>130</v>
      </c>
      <c r="K7607" t="s">
        <v>131</v>
      </c>
      <c r="L7607" t="s">
        <v>21852</v>
      </c>
      <c r="M7607" t="s">
        <v>21853</v>
      </c>
      <c r="N7607">
        <v>1.4044444439999999</v>
      </c>
      <c r="O7607">
        <v>0</v>
      </c>
      <c r="P7607">
        <v>4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5.6177780000000004</v>
      </c>
      <c r="W7607">
        <v>0</v>
      </c>
      <c r="X7607">
        <v>0</v>
      </c>
      <c r="Y7607">
        <v>0</v>
      </c>
      <c r="Z7607">
        <v>0</v>
      </c>
    </row>
    <row r="7608" spans="1:26" x14ac:dyDescent="0.25">
      <c r="A7608">
        <v>2197037</v>
      </c>
      <c r="B7608">
        <v>1</v>
      </c>
      <c r="C7608" t="s">
        <v>76</v>
      </c>
      <c r="D7608" t="s">
        <v>99</v>
      </c>
      <c r="E7608" t="s">
        <v>813</v>
      </c>
      <c r="F7608" t="s">
        <v>19134</v>
      </c>
      <c r="G7608" t="s">
        <v>201</v>
      </c>
      <c r="H7608" t="s">
        <v>47</v>
      </c>
      <c r="I7608" t="s">
        <v>129</v>
      </c>
      <c r="J7608" t="s">
        <v>130</v>
      </c>
      <c r="K7608" t="s">
        <v>251</v>
      </c>
      <c r="L7608" t="s">
        <v>21854</v>
      </c>
      <c r="M7608" t="s">
        <v>21855</v>
      </c>
      <c r="N7608">
        <v>0.3</v>
      </c>
      <c r="O7608">
        <v>45</v>
      </c>
      <c r="P7608">
        <v>99</v>
      </c>
      <c r="Q7608">
        <v>0</v>
      </c>
      <c r="R7608">
        <v>0</v>
      </c>
      <c r="S7608">
        <v>0</v>
      </c>
      <c r="T7608">
        <v>0</v>
      </c>
      <c r="U7608">
        <v>13.5</v>
      </c>
      <c r="V7608">
        <v>29.7</v>
      </c>
      <c r="W7608">
        <v>0</v>
      </c>
      <c r="X7608">
        <v>0</v>
      </c>
      <c r="Y7608">
        <v>0</v>
      </c>
      <c r="Z7608">
        <v>0</v>
      </c>
    </row>
    <row r="7609" spans="1:26" x14ac:dyDescent="0.25">
      <c r="A7609">
        <v>2197008</v>
      </c>
      <c r="B7609">
        <v>1</v>
      </c>
      <c r="C7609" t="s">
        <v>77</v>
      </c>
      <c r="D7609" t="s">
        <v>114</v>
      </c>
      <c r="E7609" t="s">
        <v>181</v>
      </c>
      <c r="F7609" t="s">
        <v>21856</v>
      </c>
      <c r="G7609" t="s">
        <v>287</v>
      </c>
      <c r="H7609" t="s">
        <v>46</v>
      </c>
      <c r="I7609" t="s">
        <v>129</v>
      </c>
      <c r="J7609" t="s">
        <v>130</v>
      </c>
      <c r="K7609" t="s">
        <v>131</v>
      </c>
      <c r="L7609" t="s">
        <v>21857</v>
      </c>
      <c r="M7609" t="s">
        <v>21858</v>
      </c>
      <c r="N7609">
        <v>1.7213888879999999</v>
      </c>
      <c r="O7609">
        <v>0</v>
      </c>
      <c r="P7609">
        <v>10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17.213889000000002</v>
      </c>
      <c r="W7609">
        <v>0</v>
      </c>
      <c r="X7609">
        <v>0</v>
      </c>
      <c r="Y7609">
        <v>0</v>
      </c>
      <c r="Z7609">
        <v>0</v>
      </c>
    </row>
    <row r="7610" spans="1:26" x14ac:dyDescent="0.25">
      <c r="A7610">
        <v>2197007</v>
      </c>
      <c r="B7610">
        <v>1</v>
      </c>
      <c r="C7610" t="s">
        <v>77</v>
      </c>
      <c r="D7610" t="s">
        <v>114</v>
      </c>
      <c r="E7610" t="s">
        <v>126</v>
      </c>
      <c r="F7610" t="s">
        <v>21859</v>
      </c>
      <c r="G7610" t="s">
        <v>128</v>
      </c>
      <c r="H7610" t="s">
        <v>46</v>
      </c>
      <c r="I7610" t="s">
        <v>129</v>
      </c>
      <c r="J7610" t="s">
        <v>130</v>
      </c>
      <c r="K7610" t="s">
        <v>131</v>
      </c>
      <c r="L7610" t="s">
        <v>21860</v>
      </c>
      <c r="M7610" t="s">
        <v>21861</v>
      </c>
      <c r="N7610">
        <v>1.3719444439999999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9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12.3475</v>
      </c>
    </row>
    <row r="7611" spans="1:26" x14ac:dyDescent="0.25">
      <c r="A7611">
        <v>2197006</v>
      </c>
      <c r="B7611">
        <v>1</v>
      </c>
      <c r="C7611" t="s">
        <v>76</v>
      </c>
      <c r="D7611" t="s">
        <v>93</v>
      </c>
      <c r="E7611" t="s">
        <v>126</v>
      </c>
      <c r="F7611" t="s">
        <v>21195</v>
      </c>
      <c r="G7611" t="s">
        <v>128</v>
      </c>
      <c r="H7611" t="s">
        <v>46</v>
      </c>
      <c r="I7611" t="s">
        <v>129</v>
      </c>
      <c r="J7611" t="s">
        <v>130</v>
      </c>
      <c r="K7611" t="s">
        <v>131</v>
      </c>
      <c r="L7611" t="s">
        <v>21862</v>
      </c>
      <c r="M7611" t="s">
        <v>21863</v>
      </c>
      <c r="N7611">
        <v>0.97361111099999997</v>
      </c>
      <c r="O7611">
        <v>0</v>
      </c>
      <c r="P7611">
        <v>100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97.361110999999994</v>
      </c>
      <c r="W7611">
        <v>0</v>
      </c>
      <c r="X7611">
        <v>0</v>
      </c>
      <c r="Y7611">
        <v>0</v>
      </c>
      <c r="Z7611">
        <v>0</v>
      </c>
    </row>
    <row r="7612" spans="1:26" x14ac:dyDescent="0.25">
      <c r="A7612">
        <v>2197010</v>
      </c>
      <c r="B7612">
        <v>1</v>
      </c>
      <c r="C7612" t="s">
        <v>76</v>
      </c>
      <c r="D7612" t="s">
        <v>96</v>
      </c>
      <c r="E7612" t="s">
        <v>181</v>
      </c>
      <c r="F7612" t="s">
        <v>21864</v>
      </c>
      <c r="G7612" t="s">
        <v>194</v>
      </c>
      <c r="H7612" t="s">
        <v>46</v>
      </c>
      <c r="I7612" t="s">
        <v>129</v>
      </c>
      <c r="J7612" t="s">
        <v>130</v>
      </c>
      <c r="K7612" t="s">
        <v>131</v>
      </c>
      <c r="L7612" t="s">
        <v>21865</v>
      </c>
      <c r="M7612" t="s">
        <v>21866</v>
      </c>
      <c r="N7612">
        <v>1.468611111</v>
      </c>
      <c r="O7612">
        <v>0</v>
      </c>
      <c r="P7612">
        <v>1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1.4686110000000001</v>
      </c>
      <c r="W7612">
        <v>0</v>
      </c>
      <c r="X7612">
        <v>0</v>
      </c>
      <c r="Y7612">
        <v>0</v>
      </c>
      <c r="Z7612">
        <v>0</v>
      </c>
    </row>
    <row r="7613" spans="1:26" x14ac:dyDescent="0.25">
      <c r="A7613">
        <v>2197011</v>
      </c>
      <c r="B7613">
        <v>1</v>
      </c>
      <c r="C7613" t="s">
        <v>76</v>
      </c>
      <c r="D7613" t="s">
        <v>107</v>
      </c>
      <c r="E7613" t="s">
        <v>161</v>
      </c>
      <c r="F7613" t="s">
        <v>21867</v>
      </c>
      <c r="G7613" t="s">
        <v>259</v>
      </c>
      <c r="H7613" t="s">
        <v>46</v>
      </c>
      <c r="I7613" t="s">
        <v>129</v>
      </c>
      <c r="J7613" t="s">
        <v>130</v>
      </c>
      <c r="K7613" t="s">
        <v>131</v>
      </c>
      <c r="L7613" t="s">
        <v>21868</v>
      </c>
      <c r="M7613" t="s">
        <v>21869</v>
      </c>
      <c r="N7613">
        <v>4.1172222219999997</v>
      </c>
      <c r="O7613">
        <v>1</v>
      </c>
      <c r="P7613">
        <v>469</v>
      </c>
      <c r="Q7613">
        <v>0</v>
      </c>
      <c r="R7613">
        <v>0</v>
      </c>
      <c r="S7613">
        <v>0</v>
      </c>
      <c r="T7613">
        <v>0</v>
      </c>
      <c r="U7613">
        <v>4.1172219999999999</v>
      </c>
      <c r="V7613">
        <v>1930.977222</v>
      </c>
      <c r="W7613">
        <v>0</v>
      </c>
      <c r="X7613">
        <v>0</v>
      </c>
      <c r="Y7613">
        <v>0</v>
      </c>
      <c r="Z7613">
        <v>0</v>
      </c>
    </row>
    <row r="7614" spans="1:26" x14ac:dyDescent="0.25">
      <c r="A7614">
        <v>2197018</v>
      </c>
      <c r="B7614">
        <v>1</v>
      </c>
      <c r="C7614" t="s">
        <v>76</v>
      </c>
      <c r="D7614" t="s">
        <v>88</v>
      </c>
      <c r="E7614" t="s">
        <v>126</v>
      </c>
      <c r="F7614" t="s">
        <v>21870</v>
      </c>
      <c r="G7614" t="s">
        <v>128</v>
      </c>
      <c r="H7614" t="s">
        <v>46</v>
      </c>
      <c r="I7614" t="s">
        <v>129</v>
      </c>
      <c r="J7614" t="s">
        <v>130</v>
      </c>
      <c r="K7614" t="s">
        <v>131</v>
      </c>
      <c r="L7614" t="s">
        <v>21871</v>
      </c>
      <c r="M7614" t="s">
        <v>21872</v>
      </c>
      <c r="N7614">
        <v>1.1047222219999999</v>
      </c>
      <c r="O7614">
        <v>0</v>
      </c>
      <c r="P7614">
        <v>69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76.225832999999994</v>
      </c>
      <c r="W7614">
        <v>0</v>
      </c>
      <c r="X7614">
        <v>0</v>
      </c>
      <c r="Y7614">
        <v>0</v>
      </c>
      <c r="Z7614">
        <v>0</v>
      </c>
    </row>
    <row r="7615" spans="1:26" x14ac:dyDescent="0.25">
      <c r="A7615">
        <v>2197013</v>
      </c>
      <c r="B7615">
        <v>1</v>
      </c>
      <c r="C7615" t="s">
        <v>76</v>
      </c>
      <c r="D7615" t="s">
        <v>80</v>
      </c>
      <c r="E7615" t="s">
        <v>181</v>
      </c>
      <c r="F7615" t="s">
        <v>21873</v>
      </c>
      <c r="G7615" t="s">
        <v>287</v>
      </c>
      <c r="H7615" t="s">
        <v>46</v>
      </c>
      <c r="I7615" t="s">
        <v>129</v>
      </c>
      <c r="J7615" t="s">
        <v>130</v>
      </c>
      <c r="K7615" t="s">
        <v>131</v>
      </c>
      <c r="L7615" t="s">
        <v>21874</v>
      </c>
      <c r="M7615" t="s">
        <v>21875</v>
      </c>
      <c r="N7615">
        <v>3.4791666659999998</v>
      </c>
      <c r="O7615">
        <v>0</v>
      </c>
      <c r="P7615">
        <v>1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3.4791669999999999</v>
      </c>
      <c r="W7615">
        <v>0</v>
      </c>
      <c r="X7615">
        <v>0</v>
      </c>
      <c r="Y7615">
        <v>0</v>
      </c>
      <c r="Z7615">
        <v>0</v>
      </c>
    </row>
    <row r="7616" spans="1:26" x14ac:dyDescent="0.25">
      <c r="A7616">
        <v>2197016</v>
      </c>
      <c r="B7616">
        <v>1</v>
      </c>
      <c r="C7616" t="s">
        <v>77</v>
      </c>
      <c r="D7616" t="s">
        <v>116</v>
      </c>
      <c r="E7616" t="s">
        <v>186</v>
      </c>
      <c r="F7616" t="s">
        <v>21876</v>
      </c>
      <c r="G7616" t="s">
        <v>136</v>
      </c>
      <c r="H7616" t="s">
        <v>47</v>
      </c>
      <c r="I7616" t="s">
        <v>129</v>
      </c>
      <c r="J7616" t="s">
        <v>130</v>
      </c>
      <c r="K7616" t="s">
        <v>131</v>
      </c>
      <c r="L7616" t="s">
        <v>21877</v>
      </c>
      <c r="M7616" t="s">
        <v>21878</v>
      </c>
      <c r="N7616">
        <v>0.37333333299999999</v>
      </c>
      <c r="O7616">
        <v>113</v>
      </c>
      <c r="P7616">
        <v>2099</v>
      </c>
      <c r="Q7616">
        <v>0</v>
      </c>
      <c r="R7616">
        <v>0</v>
      </c>
      <c r="S7616">
        <v>0</v>
      </c>
      <c r="T7616">
        <v>0</v>
      </c>
      <c r="U7616">
        <v>42.186667</v>
      </c>
      <c r="V7616">
        <v>783.626666</v>
      </c>
      <c r="W7616">
        <v>0</v>
      </c>
      <c r="X7616">
        <v>0</v>
      </c>
      <c r="Y7616">
        <v>0</v>
      </c>
      <c r="Z7616">
        <v>0</v>
      </c>
    </row>
    <row r="7617" spans="1:26" x14ac:dyDescent="0.25">
      <c r="A7617">
        <v>2197017</v>
      </c>
      <c r="B7617">
        <v>1</v>
      </c>
      <c r="C7617" t="s">
        <v>76</v>
      </c>
      <c r="D7617" t="s">
        <v>97</v>
      </c>
      <c r="E7617" t="s">
        <v>181</v>
      </c>
      <c r="F7617" t="s">
        <v>21879</v>
      </c>
      <c r="G7617" t="s">
        <v>194</v>
      </c>
      <c r="H7617" t="s">
        <v>46</v>
      </c>
      <c r="I7617" t="s">
        <v>129</v>
      </c>
      <c r="J7617" t="s">
        <v>130</v>
      </c>
      <c r="K7617" t="s">
        <v>131</v>
      </c>
      <c r="L7617" t="s">
        <v>21880</v>
      </c>
      <c r="M7617" t="s">
        <v>21881</v>
      </c>
      <c r="N7617">
        <v>1.669166666</v>
      </c>
      <c r="O7617">
        <v>0</v>
      </c>
      <c r="P7617">
        <v>1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1.6691670000000001</v>
      </c>
      <c r="W7617">
        <v>0</v>
      </c>
      <c r="X7617">
        <v>0</v>
      </c>
      <c r="Y7617">
        <v>0</v>
      </c>
      <c r="Z7617">
        <v>0</v>
      </c>
    </row>
    <row r="7618" spans="1:26" x14ac:dyDescent="0.25">
      <c r="A7618">
        <v>2197025</v>
      </c>
      <c r="B7618">
        <v>1</v>
      </c>
      <c r="C7618" t="s">
        <v>76</v>
      </c>
      <c r="D7618" t="s">
        <v>99</v>
      </c>
      <c r="E7618" t="s">
        <v>161</v>
      </c>
      <c r="F7618" t="s">
        <v>21882</v>
      </c>
      <c r="G7618" t="s">
        <v>5461</v>
      </c>
      <c r="H7618" t="s">
        <v>46</v>
      </c>
      <c r="I7618" t="s">
        <v>129</v>
      </c>
      <c r="J7618" t="s">
        <v>130</v>
      </c>
      <c r="K7618" t="s">
        <v>131</v>
      </c>
      <c r="L7618" t="s">
        <v>21883</v>
      </c>
      <c r="M7618" t="s">
        <v>21884</v>
      </c>
      <c r="N7618">
        <v>0.83</v>
      </c>
      <c r="O7618">
        <v>1</v>
      </c>
      <c r="P7618">
        <v>423</v>
      </c>
      <c r="Q7618">
        <v>0</v>
      </c>
      <c r="R7618">
        <v>0</v>
      </c>
      <c r="S7618">
        <v>0</v>
      </c>
      <c r="T7618">
        <v>0</v>
      </c>
      <c r="U7618">
        <v>0.83</v>
      </c>
      <c r="V7618">
        <v>351.09</v>
      </c>
      <c r="W7618">
        <v>0</v>
      </c>
      <c r="X7618">
        <v>0</v>
      </c>
      <c r="Y7618">
        <v>0</v>
      </c>
      <c r="Z7618">
        <v>0</v>
      </c>
    </row>
    <row r="7619" spans="1:26" x14ac:dyDescent="0.25">
      <c r="A7619">
        <v>2197029</v>
      </c>
      <c r="B7619">
        <v>1</v>
      </c>
      <c r="C7619" t="s">
        <v>77</v>
      </c>
      <c r="D7619" t="s">
        <v>116</v>
      </c>
      <c r="E7619" t="s">
        <v>134</v>
      </c>
      <c r="F7619" t="s">
        <v>21885</v>
      </c>
      <c r="G7619" t="s">
        <v>136</v>
      </c>
      <c r="H7619" t="s">
        <v>47</v>
      </c>
      <c r="I7619" t="s">
        <v>129</v>
      </c>
      <c r="J7619" t="s">
        <v>130</v>
      </c>
      <c r="K7619" t="s">
        <v>131</v>
      </c>
      <c r="L7619" t="s">
        <v>21886</v>
      </c>
      <c r="M7619" t="s">
        <v>21887</v>
      </c>
      <c r="N7619">
        <v>0.84750000000000003</v>
      </c>
      <c r="O7619">
        <v>17</v>
      </c>
      <c r="P7619">
        <v>1324</v>
      </c>
      <c r="Q7619">
        <v>0</v>
      </c>
      <c r="R7619">
        <v>0</v>
      </c>
      <c r="S7619">
        <v>0</v>
      </c>
      <c r="T7619">
        <v>0</v>
      </c>
      <c r="U7619">
        <v>14.407500000000001</v>
      </c>
      <c r="V7619">
        <v>1122.0899999999999</v>
      </c>
      <c r="W7619">
        <v>0</v>
      </c>
      <c r="X7619">
        <v>0</v>
      </c>
      <c r="Y7619">
        <v>0</v>
      </c>
      <c r="Z7619">
        <v>0</v>
      </c>
    </row>
    <row r="7620" spans="1:26" x14ac:dyDescent="0.25">
      <c r="A7620">
        <v>2197036</v>
      </c>
      <c r="B7620">
        <v>1</v>
      </c>
      <c r="C7620" t="s">
        <v>76</v>
      </c>
      <c r="D7620" t="s">
        <v>82</v>
      </c>
      <c r="E7620" t="s">
        <v>181</v>
      </c>
      <c r="F7620" t="s">
        <v>21888</v>
      </c>
      <c r="G7620" t="s">
        <v>183</v>
      </c>
      <c r="H7620" t="s">
        <v>46</v>
      </c>
      <c r="I7620" t="s">
        <v>129</v>
      </c>
      <c r="J7620" t="s">
        <v>130</v>
      </c>
      <c r="K7620" t="s">
        <v>131</v>
      </c>
      <c r="L7620" t="s">
        <v>21889</v>
      </c>
      <c r="M7620" t="s">
        <v>21890</v>
      </c>
      <c r="N7620">
        <v>6.1069444439999998</v>
      </c>
      <c r="O7620">
        <v>0</v>
      </c>
      <c r="P7620">
        <v>8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48.855556</v>
      </c>
      <c r="W7620">
        <v>0</v>
      </c>
      <c r="X7620">
        <v>0</v>
      </c>
      <c r="Y7620">
        <v>0</v>
      </c>
      <c r="Z7620">
        <v>0</v>
      </c>
    </row>
    <row r="7621" spans="1:26" x14ac:dyDescent="0.25">
      <c r="A7621">
        <v>2197032</v>
      </c>
      <c r="B7621">
        <v>1</v>
      </c>
      <c r="C7621" t="s">
        <v>76</v>
      </c>
      <c r="D7621" t="s">
        <v>101</v>
      </c>
      <c r="E7621" t="s">
        <v>126</v>
      </c>
      <c r="F7621" t="s">
        <v>21891</v>
      </c>
      <c r="G7621" t="s">
        <v>128</v>
      </c>
      <c r="H7621" t="s">
        <v>46</v>
      </c>
      <c r="I7621" t="s">
        <v>129</v>
      </c>
      <c r="J7621" t="s">
        <v>130</v>
      </c>
      <c r="K7621" t="s">
        <v>131</v>
      </c>
      <c r="L7621" t="s">
        <v>21892</v>
      </c>
      <c r="M7621" t="s">
        <v>21893</v>
      </c>
      <c r="N7621">
        <v>2.4927777770000001</v>
      </c>
      <c r="O7621">
        <v>0</v>
      </c>
      <c r="P7621">
        <v>240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598.26666599999999</v>
      </c>
      <c r="W7621">
        <v>0</v>
      </c>
      <c r="X7621">
        <v>0</v>
      </c>
      <c r="Y7621">
        <v>0</v>
      </c>
      <c r="Z7621">
        <v>0</v>
      </c>
    </row>
    <row r="7622" spans="1:26" x14ac:dyDescent="0.25">
      <c r="A7622">
        <v>2197035</v>
      </c>
      <c r="B7622">
        <v>1</v>
      </c>
      <c r="C7622" t="s">
        <v>76</v>
      </c>
      <c r="D7622" t="s">
        <v>86</v>
      </c>
      <c r="E7622" t="s">
        <v>126</v>
      </c>
      <c r="F7622" t="s">
        <v>21894</v>
      </c>
      <c r="G7622" t="s">
        <v>128</v>
      </c>
      <c r="H7622" t="s">
        <v>46</v>
      </c>
      <c r="I7622" t="s">
        <v>129</v>
      </c>
      <c r="J7622" t="s">
        <v>130</v>
      </c>
      <c r="K7622" t="s">
        <v>131</v>
      </c>
      <c r="L7622" t="s">
        <v>21895</v>
      </c>
      <c r="M7622" t="s">
        <v>21896</v>
      </c>
      <c r="N7622">
        <v>2.540277777</v>
      </c>
      <c r="O7622">
        <v>0</v>
      </c>
      <c r="P7622">
        <v>14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35.563889000000003</v>
      </c>
      <c r="W7622">
        <v>0</v>
      </c>
      <c r="X7622">
        <v>0</v>
      </c>
      <c r="Y7622">
        <v>0</v>
      </c>
      <c r="Z7622">
        <v>0</v>
      </c>
    </row>
    <row r="7623" spans="1:26" x14ac:dyDescent="0.25">
      <c r="A7623">
        <v>2197034</v>
      </c>
      <c r="B7623">
        <v>1</v>
      </c>
      <c r="C7623" t="s">
        <v>76</v>
      </c>
      <c r="D7623" t="s">
        <v>101</v>
      </c>
      <c r="E7623" t="s">
        <v>181</v>
      </c>
      <c r="F7623" t="s">
        <v>21897</v>
      </c>
      <c r="G7623" t="s">
        <v>194</v>
      </c>
      <c r="H7623" t="s">
        <v>46</v>
      </c>
      <c r="I7623" t="s">
        <v>129</v>
      </c>
      <c r="J7623" t="s">
        <v>130</v>
      </c>
      <c r="K7623" t="s">
        <v>131</v>
      </c>
      <c r="L7623" t="s">
        <v>21898</v>
      </c>
      <c r="M7623" t="s">
        <v>21899</v>
      </c>
      <c r="N7623">
        <v>2.0469444440000002</v>
      </c>
      <c r="O7623">
        <v>0</v>
      </c>
      <c r="P7623">
        <v>2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4.0938889999999999</v>
      </c>
      <c r="W7623">
        <v>0</v>
      </c>
      <c r="X7623">
        <v>0</v>
      </c>
      <c r="Y7623">
        <v>0</v>
      </c>
      <c r="Z7623">
        <v>0</v>
      </c>
    </row>
    <row r="7624" spans="1:26" x14ac:dyDescent="0.25">
      <c r="A7624">
        <v>2197048</v>
      </c>
      <c r="B7624">
        <v>1</v>
      </c>
      <c r="C7624" t="s">
        <v>76</v>
      </c>
      <c r="D7624" t="s">
        <v>78</v>
      </c>
      <c r="E7624" t="s">
        <v>181</v>
      </c>
      <c r="F7624" t="s">
        <v>21900</v>
      </c>
      <c r="G7624" t="s">
        <v>287</v>
      </c>
      <c r="H7624" t="s">
        <v>46</v>
      </c>
      <c r="I7624" t="s">
        <v>129</v>
      </c>
      <c r="J7624" t="s">
        <v>130</v>
      </c>
      <c r="K7624" t="s">
        <v>131</v>
      </c>
      <c r="L7624" t="s">
        <v>21898</v>
      </c>
      <c r="M7624" t="s">
        <v>21901</v>
      </c>
      <c r="N7624">
        <v>2.4855555549999999</v>
      </c>
      <c r="O7624">
        <v>0</v>
      </c>
      <c r="P7624">
        <v>1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2.4855559999999999</v>
      </c>
      <c r="W7624">
        <v>0</v>
      </c>
      <c r="X7624">
        <v>0</v>
      </c>
      <c r="Y7624">
        <v>0</v>
      </c>
      <c r="Z7624">
        <v>0</v>
      </c>
    </row>
    <row r="7625" spans="1:26" x14ac:dyDescent="0.25">
      <c r="A7625">
        <v>2197044</v>
      </c>
      <c r="B7625">
        <v>1</v>
      </c>
      <c r="C7625" t="s">
        <v>76</v>
      </c>
      <c r="D7625" t="s">
        <v>99</v>
      </c>
      <c r="E7625" t="s">
        <v>126</v>
      </c>
      <c r="F7625" t="s">
        <v>21902</v>
      </c>
      <c r="G7625" t="s">
        <v>128</v>
      </c>
      <c r="H7625" t="s">
        <v>46</v>
      </c>
      <c r="I7625" t="s">
        <v>129</v>
      </c>
      <c r="J7625" t="s">
        <v>130</v>
      </c>
      <c r="K7625" t="s">
        <v>131</v>
      </c>
      <c r="L7625" t="s">
        <v>21903</v>
      </c>
      <c r="M7625" t="s">
        <v>21904</v>
      </c>
      <c r="N7625">
        <v>0.40972222200000002</v>
      </c>
      <c r="O7625">
        <v>0</v>
      </c>
      <c r="P7625">
        <v>211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86.451389000000006</v>
      </c>
      <c r="W7625">
        <v>0</v>
      </c>
      <c r="X7625">
        <v>0</v>
      </c>
      <c r="Y7625">
        <v>0</v>
      </c>
      <c r="Z7625">
        <v>0</v>
      </c>
    </row>
    <row r="7626" spans="1:26" x14ac:dyDescent="0.25">
      <c r="A7626">
        <v>2197055</v>
      </c>
      <c r="B7626">
        <v>1</v>
      </c>
      <c r="C7626" t="s">
        <v>76</v>
      </c>
      <c r="D7626" t="s">
        <v>80</v>
      </c>
      <c r="E7626" t="s">
        <v>181</v>
      </c>
      <c r="F7626" t="s">
        <v>21905</v>
      </c>
      <c r="G7626" t="s">
        <v>194</v>
      </c>
      <c r="H7626" t="s">
        <v>46</v>
      </c>
      <c r="I7626" t="s">
        <v>129</v>
      </c>
      <c r="J7626" t="s">
        <v>130</v>
      </c>
      <c r="K7626" t="s">
        <v>131</v>
      </c>
      <c r="L7626" t="s">
        <v>21906</v>
      </c>
      <c r="M7626" t="s">
        <v>21907</v>
      </c>
      <c r="N7626">
        <v>3.1047222219999999</v>
      </c>
      <c r="O7626">
        <v>0</v>
      </c>
      <c r="P7626">
        <v>5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15.523611000000001</v>
      </c>
      <c r="W7626">
        <v>0</v>
      </c>
      <c r="X7626">
        <v>0</v>
      </c>
      <c r="Y7626">
        <v>0</v>
      </c>
      <c r="Z7626">
        <v>0</v>
      </c>
    </row>
    <row r="7627" spans="1:26" x14ac:dyDescent="0.25">
      <c r="A7627">
        <v>2197043</v>
      </c>
      <c r="B7627">
        <v>1</v>
      </c>
      <c r="C7627" t="s">
        <v>76</v>
      </c>
      <c r="D7627" t="s">
        <v>79</v>
      </c>
      <c r="E7627" t="s">
        <v>126</v>
      </c>
      <c r="F7627" t="s">
        <v>21908</v>
      </c>
      <c r="G7627" t="s">
        <v>128</v>
      </c>
      <c r="H7627" t="s">
        <v>46</v>
      </c>
      <c r="I7627" t="s">
        <v>129</v>
      </c>
      <c r="J7627" t="s">
        <v>130</v>
      </c>
      <c r="K7627" t="s">
        <v>131</v>
      </c>
      <c r="L7627" t="s">
        <v>21909</v>
      </c>
      <c r="M7627" t="s">
        <v>21910</v>
      </c>
      <c r="N7627">
        <v>0.53638888799999995</v>
      </c>
      <c r="O7627">
        <v>0</v>
      </c>
      <c r="P7627">
        <v>89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47.738610999999999</v>
      </c>
      <c r="W7627">
        <v>0</v>
      </c>
      <c r="X7627">
        <v>0</v>
      </c>
      <c r="Y7627">
        <v>0</v>
      </c>
      <c r="Z7627">
        <v>0</v>
      </c>
    </row>
    <row r="7628" spans="1:26" x14ac:dyDescent="0.25">
      <c r="A7628">
        <v>2197045</v>
      </c>
      <c r="B7628">
        <v>1</v>
      </c>
      <c r="C7628" t="s">
        <v>77</v>
      </c>
      <c r="D7628" t="s">
        <v>123</v>
      </c>
      <c r="E7628" t="s">
        <v>181</v>
      </c>
      <c r="F7628" t="s">
        <v>21911</v>
      </c>
      <c r="G7628" t="s">
        <v>194</v>
      </c>
      <c r="H7628" t="s">
        <v>46</v>
      </c>
      <c r="I7628" t="s">
        <v>129</v>
      </c>
      <c r="J7628" t="s">
        <v>130</v>
      </c>
      <c r="K7628" t="s">
        <v>131</v>
      </c>
      <c r="L7628" t="s">
        <v>21912</v>
      </c>
      <c r="M7628" t="s">
        <v>21913</v>
      </c>
      <c r="N7628">
        <v>7.1624999999999996</v>
      </c>
      <c r="O7628">
        <v>0</v>
      </c>
      <c r="P7628">
        <v>5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35.8125</v>
      </c>
      <c r="W7628">
        <v>0</v>
      </c>
      <c r="X7628">
        <v>0</v>
      </c>
      <c r="Y7628">
        <v>0</v>
      </c>
      <c r="Z7628">
        <v>0</v>
      </c>
    </row>
    <row r="7629" spans="1:26" x14ac:dyDescent="0.25">
      <c r="A7629">
        <v>2197051</v>
      </c>
      <c r="B7629">
        <v>1</v>
      </c>
      <c r="C7629" t="s">
        <v>76</v>
      </c>
      <c r="D7629" t="s">
        <v>103</v>
      </c>
      <c r="E7629" t="s">
        <v>181</v>
      </c>
      <c r="F7629" t="s">
        <v>21914</v>
      </c>
      <c r="G7629" t="s">
        <v>287</v>
      </c>
      <c r="H7629" t="s">
        <v>46</v>
      </c>
      <c r="I7629" t="s">
        <v>129</v>
      </c>
      <c r="J7629" t="s">
        <v>130</v>
      </c>
      <c r="K7629" t="s">
        <v>131</v>
      </c>
      <c r="L7629" t="s">
        <v>21915</v>
      </c>
      <c r="M7629" t="s">
        <v>21916</v>
      </c>
      <c r="N7629">
        <v>1.9216666659999999</v>
      </c>
      <c r="O7629">
        <v>0</v>
      </c>
      <c r="P7629">
        <v>0</v>
      </c>
      <c r="Q7629">
        <v>0</v>
      </c>
      <c r="R7629">
        <v>11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21.138332999999999</v>
      </c>
      <c r="Y7629">
        <v>0</v>
      </c>
      <c r="Z7629">
        <v>0</v>
      </c>
    </row>
    <row r="7630" spans="1:26" x14ac:dyDescent="0.25">
      <c r="A7630">
        <v>2197062</v>
      </c>
      <c r="B7630">
        <v>1</v>
      </c>
      <c r="C7630" t="s">
        <v>76</v>
      </c>
      <c r="D7630" t="s">
        <v>103</v>
      </c>
      <c r="E7630" t="s">
        <v>181</v>
      </c>
      <c r="F7630" t="s">
        <v>21917</v>
      </c>
      <c r="G7630" t="s">
        <v>287</v>
      </c>
      <c r="H7630" t="s">
        <v>46</v>
      </c>
      <c r="I7630" t="s">
        <v>129</v>
      </c>
      <c r="J7630" t="s">
        <v>130</v>
      </c>
      <c r="K7630" t="s">
        <v>131</v>
      </c>
      <c r="L7630" t="s">
        <v>21918</v>
      </c>
      <c r="M7630" t="s">
        <v>21919</v>
      </c>
      <c r="N7630">
        <v>0.96722222199999996</v>
      </c>
      <c r="O7630">
        <v>0</v>
      </c>
      <c r="P7630">
        <v>0</v>
      </c>
      <c r="Q7630">
        <v>0</v>
      </c>
      <c r="R7630">
        <v>10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9.6722219999999997</v>
      </c>
      <c r="Y7630">
        <v>0</v>
      </c>
      <c r="Z7630">
        <v>0</v>
      </c>
    </row>
    <row r="7631" spans="1:26" x14ac:dyDescent="0.25">
      <c r="A7631">
        <v>2197059</v>
      </c>
      <c r="B7631">
        <v>1</v>
      </c>
      <c r="C7631" t="s">
        <v>76</v>
      </c>
      <c r="D7631" t="s">
        <v>92</v>
      </c>
      <c r="E7631" t="s">
        <v>126</v>
      </c>
      <c r="F7631" t="s">
        <v>21920</v>
      </c>
      <c r="G7631" t="s">
        <v>128</v>
      </c>
      <c r="H7631" t="s">
        <v>46</v>
      </c>
      <c r="I7631" t="s">
        <v>129</v>
      </c>
      <c r="J7631" t="s">
        <v>130</v>
      </c>
      <c r="K7631" t="s">
        <v>131</v>
      </c>
      <c r="L7631" t="s">
        <v>21921</v>
      </c>
      <c r="M7631" t="s">
        <v>21922</v>
      </c>
      <c r="N7631">
        <v>0.89694444399999995</v>
      </c>
      <c r="O7631">
        <v>0</v>
      </c>
      <c r="P7631">
        <v>0</v>
      </c>
      <c r="Q7631">
        <v>0</v>
      </c>
      <c r="R7631">
        <v>100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89.694444000000004</v>
      </c>
      <c r="Y7631">
        <v>0</v>
      </c>
      <c r="Z7631">
        <v>0</v>
      </c>
    </row>
    <row r="7632" spans="1:26" x14ac:dyDescent="0.25">
      <c r="A7632">
        <v>2197058</v>
      </c>
      <c r="B7632">
        <v>1</v>
      </c>
      <c r="C7632" t="s">
        <v>77</v>
      </c>
      <c r="D7632" t="s">
        <v>116</v>
      </c>
      <c r="E7632" t="s">
        <v>126</v>
      </c>
      <c r="F7632" t="s">
        <v>21923</v>
      </c>
      <c r="G7632" t="s">
        <v>128</v>
      </c>
      <c r="H7632" t="s">
        <v>46</v>
      </c>
      <c r="I7632" t="s">
        <v>129</v>
      </c>
      <c r="J7632" t="s">
        <v>130</v>
      </c>
      <c r="K7632" t="s">
        <v>131</v>
      </c>
      <c r="L7632" t="s">
        <v>21924</v>
      </c>
      <c r="M7632" t="s">
        <v>21925</v>
      </c>
      <c r="N7632">
        <v>0.51861111100000001</v>
      </c>
      <c r="O7632">
        <v>0</v>
      </c>
      <c r="P7632">
        <v>179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92.831389000000001</v>
      </c>
      <c r="W7632">
        <v>0</v>
      </c>
      <c r="X7632">
        <v>0</v>
      </c>
      <c r="Y7632">
        <v>0</v>
      </c>
      <c r="Z7632">
        <v>0</v>
      </c>
    </row>
    <row r="7633" spans="1:26" x14ac:dyDescent="0.25">
      <c r="A7633">
        <v>2197060</v>
      </c>
      <c r="B7633">
        <v>1</v>
      </c>
      <c r="C7633" t="s">
        <v>77</v>
      </c>
      <c r="D7633" t="s">
        <v>119</v>
      </c>
      <c r="E7633" t="s">
        <v>181</v>
      </c>
      <c r="F7633" t="s">
        <v>21926</v>
      </c>
      <c r="G7633" t="s">
        <v>194</v>
      </c>
      <c r="H7633" t="s">
        <v>46</v>
      </c>
      <c r="I7633" t="s">
        <v>129</v>
      </c>
      <c r="J7633" t="s">
        <v>130</v>
      </c>
      <c r="K7633" t="s">
        <v>131</v>
      </c>
      <c r="L7633" t="s">
        <v>21927</v>
      </c>
      <c r="M7633" t="s">
        <v>21928</v>
      </c>
      <c r="N7633">
        <v>1.6030555550000001</v>
      </c>
      <c r="O7633">
        <v>0</v>
      </c>
      <c r="P7633">
        <v>1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1.603056</v>
      </c>
      <c r="W7633">
        <v>0</v>
      </c>
      <c r="X7633">
        <v>0</v>
      </c>
      <c r="Y7633">
        <v>0</v>
      </c>
      <c r="Z7633">
        <v>0</v>
      </c>
    </row>
    <row r="7634" spans="1:26" x14ac:dyDescent="0.25">
      <c r="A7634">
        <v>2197063</v>
      </c>
      <c r="B7634">
        <v>1</v>
      </c>
      <c r="C7634" t="s">
        <v>77</v>
      </c>
      <c r="D7634" t="s">
        <v>113</v>
      </c>
      <c r="E7634" t="s">
        <v>718</v>
      </c>
      <c r="F7634" t="s">
        <v>21929</v>
      </c>
      <c r="G7634" t="s">
        <v>128</v>
      </c>
      <c r="H7634" t="s">
        <v>46</v>
      </c>
      <c r="I7634" t="s">
        <v>129</v>
      </c>
      <c r="J7634" t="s">
        <v>130</v>
      </c>
      <c r="K7634" t="s">
        <v>131</v>
      </c>
      <c r="L7634" t="s">
        <v>21930</v>
      </c>
      <c r="M7634" t="s">
        <v>21931</v>
      </c>
      <c r="N7634">
        <v>0.35277777700000001</v>
      </c>
      <c r="O7634">
        <v>0</v>
      </c>
      <c r="P7634">
        <v>0</v>
      </c>
      <c r="Q7634">
        <v>0</v>
      </c>
      <c r="R7634">
        <v>1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0.35277799999999998</v>
      </c>
      <c r="Y7634">
        <v>0</v>
      </c>
      <c r="Z7634">
        <v>0</v>
      </c>
    </row>
    <row r="7635" spans="1:26" x14ac:dyDescent="0.25">
      <c r="A7635">
        <v>2197066</v>
      </c>
      <c r="B7635">
        <v>1</v>
      </c>
      <c r="C7635" t="s">
        <v>76</v>
      </c>
      <c r="D7635" t="s">
        <v>78</v>
      </c>
      <c r="E7635" t="s">
        <v>126</v>
      </c>
      <c r="F7635" t="s">
        <v>21340</v>
      </c>
      <c r="G7635" t="s">
        <v>128</v>
      </c>
      <c r="H7635" t="s">
        <v>46</v>
      </c>
      <c r="I7635" t="s">
        <v>129</v>
      </c>
      <c r="J7635" t="s">
        <v>130</v>
      </c>
      <c r="K7635" t="s">
        <v>131</v>
      </c>
      <c r="L7635" t="s">
        <v>21932</v>
      </c>
      <c r="M7635" t="s">
        <v>21933</v>
      </c>
      <c r="N7635">
        <v>1.353888888</v>
      </c>
      <c r="O7635">
        <v>0</v>
      </c>
      <c r="P7635">
        <v>198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268.07</v>
      </c>
      <c r="W7635">
        <v>0</v>
      </c>
      <c r="X7635">
        <v>0</v>
      </c>
      <c r="Y7635">
        <v>0</v>
      </c>
      <c r="Z7635">
        <v>0</v>
      </c>
    </row>
    <row r="7636" spans="1:26" x14ac:dyDescent="0.25">
      <c r="A7636">
        <v>2197065</v>
      </c>
      <c r="B7636">
        <v>1</v>
      </c>
      <c r="C7636" t="s">
        <v>77</v>
      </c>
      <c r="D7636" t="s">
        <v>124</v>
      </c>
      <c r="E7636" t="s">
        <v>143</v>
      </c>
      <c r="F7636" t="s">
        <v>21934</v>
      </c>
      <c r="G7636" t="s">
        <v>279</v>
      </c>
      <c r="H7636" t="s">
        <v>47</v>
      </c>
      <c r="I7636" t="s">
        <v>129</v>
      </c>
      <c r="J7636" t="s">
        <v>130</v>
      </c>
      <c r="K7636" t="s">
        <v>131</v>
      </c>
      <c r="L7636" t="s">
        <v>21935</v>
      </c>
      <c r="M7636" t="s">
        <v>21936</v>
      </c>
      <c r="N7636">
        <v>2.3802777769999999</v>
      </c>
      <c r="O7636">
        <v>1</v>
      </c>
      <c r="P7636">
        <v>888</v>
      </c>
      <c r="Q7636">
        <v>0</v>
      </c>
      <c r="R7636">
        <v>0</v>
      </c>
      <c r="S7636">
        <v>0</v>
      </c>
      <c r="T7636">
        <v>0</v>
      </c>
      <c r="U7636">
        <v>2.3802780000000001</v>
      </c>
      <c r="V7636">
        <v>2113.6866660000001</v>
      </c>
      <c r="W7636">
        <v>0</v>
      </c>
      <c r="X7636">
        <v>0</v>
      </c>
      <c r="Y7636">
        <v>0</v>
      </c>
      <c r="Z7636">
        <v>0</v>
      </c>
    </row>
    <row r="7637" spans="1:26" x14ac:dyDescent="0.25">
      <c r="A7637">
        <v>2197069</v>
      </c>
      <c r="B7637">
        <v>1</v>
      </c>
      <c r="C7637" t="s">
        <v>76</v>
      </c>
      <c r="D7637" t="s">
        <v>100</v>
      </c>
      <c r="E7637" t="s">
        <v>126</v>
      </c>
      <c r="F7637" t="s">
        <v>17882</v>
      </c>
      <c r="G7637" t="s">
        <v>128</v>
      </c>
      <c r="H7637" t="s">
        <v>46</v>
      </c>
      <c r="I7637" t="s">
        <v>129</v>
      </c>
      <c r="J7637" t="s">
        <v>130</v>
      </c>
      <c r="K7637" t="s">
        <v>131</v>
      </c>
      <c r="L7637" t="s">
        <v>21937</v>
      </c>
      <c r="M7637" t="s">
        <v>21938</v>
      </c>
      <c r="N7637">
        <v>2.8833333329999999</v>
      </c>
      <c r="O7637">
        <v>0</v>
      </c>
      <c r="P7637">
        <v>87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250.85</v>
      </c>
      <c r="W7637">
        <v>0</v>
      </c>
      <c r="X7637">
        <v>0</v>
      </c>
      <c r="Y7637">
        <v>0</v>
      </c>
      <c r="Z7637">
        <v>0</v>
      </c>
    </row>
    <row r="7638" spans="1:26" x14ac:dyDescent="0.25">
      <c r="A7638">
        <v>2197068</v>
      </c>
      <c r="B7638">
        <v>1</v>
      </c>
      <c r="C7638" t="s">
        <v>76</v>
      </c>
      <c r="D7638" t="s">
        <v>79</v>
      </c>
      <c r="E7638" t="s">
        <v>126</v>
      </c>
      <c r="F7638" t="s">
        <v>20166</v>
      </c>
      <c r="G7638" t="s">
        <v>128</v>
      </c>
      <c r="H7638" t="s">
        <v>46</v>
      </c>
      <c r="I7638" t="s">
        <v>129</v>
      </c>
      <c r="J7638" t="s">
        <v>130</v>
      </c>
      <c r="K7638" t="s">
        <v>131</v>
      </c>
      <c r="L7638" t="s">
        <v>21939</v>
      </c>
      <c r="M7638" t="s">
        <v>21940</v>
      </c>
      <c r="N7638">
        <v>1.634166666</v>
      </c>
      <c r="O7638">
        <v>0</v>
      </c>
      <c r="P7638">
        <v>158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258.19833299999999</v>
      </c>
      <c r="W7638">
        <v>0</v>
      </c>
      <c r="X7638">
        <v>0</v>
      </c>
      <c r="Y7638">
        <v>0</v>
      </c>
      <c r="Z7638">
        <v>0</v>
      </c>
    </row>
    <row r="7639" spans="1:26" x14ac:dyDescent="0.25">
      <c r="A7639">
        <v>2197104</v>
      </c>
      <c r="B7639">
        <v>1</v>
      </c>
      <c r="C7639" t="s">
        <v>76</v>
      </c>
      <c r="D7639" t="s">
        <v>79</v>
      </c>
      <c r="E7639" t="s">
        <v>126</v>
      </c>
      <c r="F7639" t="s">
        <v>21941</v>
      </c>
      <c r="G7639" t="s">
        <v>128</v>
      </c>
      <c r="H7639" t="s">
        <v>46</v>
      </c>
      <c r="I7639" t="s">
        <v>129</v>
      </c>
      <c r="J7639" t="s">
        <v>130</v>
      </c>
      <c r="K7639" t="s">
        <v>131</v>
      </c>
      <c r="L7639" t="s">
        <v>21942</v>
      </c>
      <c r="M7639" t="s">
        <v>21943</v>
      </c>
      <c r="N7639">
        <v>2.0041666660000002</v>
      </c>
      <c r="O7639">
        <v>0</v>
      </c>
      <c r="P7639">
        <v>21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42.087499999999999</v>
      </c>
      <c r="W7639">
        <v>0</v>
      </c>
      <c r="X7639">
        <v>0</v>
      </c>
      <c r="Y7639">
        <v>0</v>
      </c>
      <c r="Z7639">
        <v>0</v>
      </c>
    </row>
    <row r="7640" spans="1:26" x14ac:dyDescent="0.25">
      <c r="A7640">
        <v>2197077</v>
      </c>
      <c r="B7640">
        <v>1</v>
      </c>
      <c r="C7640" t="s">
        <v>76</v>
      </c>
      <c r="D7640" t="s">
        <v>99</v>
      </c>
      <c r="E7640" t="s">
        <v>126</v>
      </c>
      <c r="F7640" t="s">
        <v>20235</v>
      </c>
      <c r="G7640" t="s">
        <v>128</v>
      </c>
      <c r="H7640" t="s">
        <v>46</v>
      </c>
      <c r="I7640" t="s">
        <v>129</v>
      </c>
      <c r="J7640" t="s">
        <v>130</v>
      </c>
      <c r="K7640" t="s">
        <v>131</v>
      </c>
      <c r="L7640" t="s">
        <v>21944</v>
      </c>
      <c r="M7640" t="s">
        <v>21945</v>
      </c>
      <c r="N7640">
        <v>1.1697222220000001</v>
      </c>
      <c r="O7640">
        <v>0</v>
      </c>
      <c r="P7640">
        <v>205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239.79305600000001</v>
      </c>
      <c r="W7640">
        <v>0</v>
      </c>
      <c r="X7640">
        <v>0</v>
      </c>
      <c r="Y7640">
        <v>0</v>
      </c>
      <c r="Z7640">
        <v>0</v>
      </c>
    </row>
    <row r="7641" spans="1:26" x14ac:dyDescent="0.25">
      <c r="A7641">
        <v>2197073</v>
      </c>
      <c r="B7641">
        <v>1</v>
      </c>
      <c r="C7641" t="s">
        <v>76</v>
      </c>
      <c r="D7641" t="s">
        <v>84</v>
      </c>
      <c r="E7641" t="s">
        <v>126</v>
      </c>
      <c r="F7641" t="s">
        <v>21946</v>
      </c>
      <c r="G7641" t="s">
        <v>152</v>
      </c>
      <c r="H7641" t="s">
        <v>46</v>
      </c>
      <c r="I7641" t="s">
        <v>129</v>
      </c>
      <c r="J7641" t="s">
        <v>130</v>
      </c>
      <c r="K7641" t="s">
        <v>131</v>
      </c>
      <c r="L7641" t="s">
        <v>21947</v>
      </c>
      <c r="M7641" t="s">
        <v>21948</v>
      </c>
      <c r="N7641">
        <v>2.3805555549999999</v>
      </c>
      <c r="O7641">
        <v>0</v>
      </c>
      <c r="P7641">
        <v>106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252.33888899999999</v>
      </c>
      <c r="W7641">
        <v>0</v>
      </c>
      <c r="X7641">
        <v>0</v>
      </c>
      <c r="Y7641">
        <v>0</v>
      </c>
      <c r="Z7641">
        <v>0</v>
      </c>
    </row>
    <row r="7642" spans="1:26" x14ac:dyDescent="0.25">
      <c r="A7642">
        <v>2197071</v>
      </c>
      <c r="B7642">
        <v>1</v>
      </c>
      <c r="C7642" t="s">
        <v>76</v>
      </c>
      <c r="D7642" t="s">
        <v>95</v>
      </c>
      <c r="E7642" t="s">
        <v>718</v>
      </c>
      <c r="F7642" t="s">
        <v>21949</v>
      </c>
      <c r="G7642" t="s">
        <v>128</v>
      </c>
      <c r="H7642" t="s">
        <v>46</v>
      </c>
      <c r="I7642" t="s">
        <v>129</v>
      </c>
      <c r="J7642" t="s">
        <v>130</v>
      </c>
      <c r="K7642" t="s">
        <v>131</v>
      </c>
      <c r="L7642" t="s">
        <v>21950</v>
      </c>
      <c r="M7642" t="s">
        <v>21951</v>
      </c>
      <c r="N7642">
        <v>4.0802777770000001</v>
      </c>
      <c r="O7642">
        <v>0</v>
      </c>
      <c r="P7642">
        <v>0</v>
      </c>
      <c r="Q7642">
        <v>0</v>
      </c>
      <c r="R7642">
        <v>15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61.204166999999998</v>
      </c>
      <c r="Y7642">
        <v>0</v>
      </c>
      <c r="Z7642">
        <v>0</v>
      </c>
    </row>
    <row r="7643" spans="1:26" x14ac:dyDescent="0.25">
      <c r="A7643">
        <v>2197078</v>
      </c>
      <c r="B7643">
        <v>1</v>
      </c>
      <c r="C7643" t="s">
        <v>76</v>
      </c>
      <c r="D7643" t="s">
        <v>99</v>
      </c>
      <c r="E7643" t="s">
        <v>126</v>
      </c>
      <c r="F7643" t="s">
        <v>21085</v>
      </c>
      <c r="G7643" t="s">
        <v>128</v>
      </c>
      <c r="H7643" t="s">
        <v>46</v>
      </c>
      <c r="I7643" t="s">
        <v>129</v>
      </c>
      <c r="J7643" t="s">
        <v>130</v>
      </c>
      <c r="K7643" t="s">
        <v>131</v>
      </c>
      <c r="L7643" t="s">
        <v>21952</v>
      </c>
      <c r="M7643" t="s">
        <v>21953</v>
      </c>
      <c r="N7643">
        <v>1.5141666659999999</v>
      </c>
      <c r="O7643">
        <v>0</v>
      </c>
      <c r="P7643">
        <v>327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495.13249999999999</v>
      </c>
      <c r="W7643">
        <v>0</v>
      </c>
      <c r="X7643">
        <v>0</v>
      </c>
      <c r="Y7643">
        <v>0</v>
      </c>
      <c r="Z7643">
        <v>0</v>
      </c>
    </row>
    <row r="7644" spans="1:26" x14ac:dyDescent="0.25">
      <c r="A7644">
        <v>2197080</v>
      </c>
      <c r="B7644">
        <v>1</v>
      </c>
      <c r="C7644" t="s">
        <v>76</v>
      </c>
      <c r="D7644" t="s">
        <v>86</v>
      </c>
      <c r="E7644" t="s">
        <v>126</v>
      </c>
      <c r="F7644" t="s">
        <v>2320</v>
      </c>
      <c r="G7644" t="s">
        <v>128</v>
      </c>
      <c r="H7644" t="s">
        <v>46</v>
      </c>
      <c r="I7644" t="s">
        <v>129</v>
      </c>
      <c r="J7644" t="s">
        <v>130</v>
      </c>
      <c r="K7644" t="s">
        <v>131</v>
      </c>
      <c r="L7644" t="s">
        <v>21954</v>
      </c>
      <c r="M7644" t="s">
        <v>21955</v>
      </c>
      <c r="N7644">
        <v>1.1286111109999999</v>
      </c>
      <c r="O7644">
        <v>0</v>
      </c>
      <c r="P7644">
        <v>81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91.417500000000004</v>
      </c>
      <c r="W7644">
        <v>0</v>
      </c>
      <c r="X7644">
        <v>0</v>
      </c>
      <c r="Y7644">
        <v>0</v>
      </c>
      <c r="Z7644">
        <v>0</v>
      </c>
    </row>
    <row r="7645" spans="1:26" x14ac:dyDescent="0.25">
      <c r="A7645">
        <v>2197087</v>
      </c>
      <c r="B7645">
        <v>1</v>
      </c>
      <c r="C7645" t="s">
        <v>76</v>
      </c>
      <c r="D7645" t="s">
        <v>101</v>
      </c>
      <c r="E7645" t="s">
        <v>126</v>
      </c>
      <c r="F7645" t="s">
        <v>21956</v>
      </c>
      <c r="G7645" t="s">
        <v>128</v>
      </c>
      <c r="H7645" t="s">
        <v>46</v>
      </c>
      <c r="I7645" t="s">
        <v>129</v>
      </c>
      <c r="J7645" t="s">
        <v>130</v>
      </c>
      <c r="K7645" t="s">
        <v>131</v>
      </c>
      <c r="L7645" t="s">
        <v>21957</v>
      </c>
      <c r="M7645" t="s">
        <v>21958</v>
      </c>
      <c r="N7645">
        <v>0.73083333299999997</v>
      </c>
      <c r="O7645">
        <v>0</v>
      </c>
      <c r="P7645">
        <v>5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3.6541670000000002</v>
      </c>
      <c r="W7645">
        <v>0</v>
      </c>
      <c r="X7645">
        <v>0</v>
      </c>
      <c r="Y7645">
        <v>0</v>
      </c>
      <c r="Z7645">
        <v>0</v>
      </c>
    </row>
    <row r="7646" spans="1:26" x14ac:dyDescent="0.25">
      <c r="A7646">
        <v>2197081</v>
      </c>
      <c r="B7646">
        <v>1</v>
      </c>
      <c r="C7646" t="s">
        <v>76</v>
      </c>
      <c r="D7646" t="s">
        <v>92</v>
      </c>
      <c r="E7646" t="s">
        <v>186</v>
      </c>
      <c r="F7646" t="s">
        <v>21959</v>
      </c>
      <c r="G7646" t="s">
        <v>279</v>
      </c>
      <c r="H7646" t="s">
        <v>47</v>
      </c>
      <c r="I7646" t="s">
        <v>129</v>
      </c>
      <c r="J7646" t="s">
        <v>130</v>
      </c>
      <c r="K7646" t="s">
        <v>131</v>
      </c>
      <c r="L7646" t="s">
        <v>21960</v>
      </c>
      <c r="M7646" t="s">
        <v>21961</v>
      </c>
      <c r="N7646">
        <v>0.97861111099999998</v>
      </c>
      <c r="O7646">
        <v>0</v>
      </c>
      <c r="P7646">
        <v>0</v>
      </c>
      <c r="Q7646">
        <v>5</v>
      </c>
      <c r="R7646">
        <v>1333</v>
      </c>
      <c r="S7646">
        <v>0</v>
      </c>
      <c r="T7646">
        <v>0</v>
      </c>
      <c r="U7646">
        <v>0</v>
      </c>
      <c r="V7646">
        <v>0</v>
      </c>
      <c r="W7646">
        <v>4.8930559999999996</v>
      </c>
      <c r="X7646">
        <v>1304.488611</v>
      </c>
      <c r="Y7646">
        <v>0</v>
      </c>
      <c r="Z7646">
        <v>0</v>
      </c>
    </row>
    <row r="7647" spans="1:26" x14ac:dyDescent="0.25">
      <c r="A7647">
        <v>2197079</v>
      </c>
      <c r="B7647">
        <v>1</v>
      </c>
      <c r="C7647" t="s">
        <v>76</v>
      </c>
      <c r="D7647" t="s">
        <v>106</v>
      </c>
      <c r="E7647" t="s">
        <v>126</v>
      </c>
      <c r="F7647" t="s">
        <v>21962</v>
      </c>
      <c r="G7647" t="s">
        <v>128</v>
      </c>
      <c r="H7647" t="s">
        <v>46</v>
      </c>
      <c r="I7647" t="s">
        <v>129</v>
      </c>
      <c r="J7647" t="s">
        <v>130</v>
      </c>
      <c r="K7647" t="s">
        <v>131</v>
      </c>
      <c r="L7647" t="s">
        <v>21963</v>
      </c>
      <c r="M7647" t="s">
        <v>21964</v>
      </c>
      <c r="N7647">
        <v>1.2052777770000001</v>
      </c>
      <c r="O7647">
        <v>0</v>
      </c>
      <c r="P7647">
        <v>94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113.296111</v>
      </c>
      <c r="W7647">
        <v>0</v>
      </c>
      <c r="X7647">
        <v>0</v>
      </c>
      <c r="Y7647">
        <v>0</v>
      </c>
      <c r="Z7647">
        <v>0</v>
      </c>
    </row>
    <row r="7648" spans="1:26" x14ac:dyDescent="0.25">
      <c r="A7648">
        <v>2197091</v>
      </c>
      <c r="B7648">
        <v>1</v>
      </c>
      <c r="C7648" t="s">
        <v>76</v>
      </c>
      <c r="D7648" t="s">
        <v>95</v>
      </c>
      <c r="E7648" t="s">
        <v>126</v>
      </c>
      <c r="F7648" t="s">
        <v>21965</v>
      </c>
      <c r="G7648" t="s">
        <v>223</v>
      </c>
      <c r="H7648" t="s">
        <v>46</v>
      </c>
      <c r="I7648" t="s">
        <v>129</v>
      </c>
      <c r="J7648" t="s">
        <v>130</v>
      </c>
      <c r="K7648" t="s">
        <v>131</v>
      </c>
      <c r="L7648" t="s">
        <v>21966</v>
      </c>
      <c r="M7648" t="s">
        <v>21967</v>
      </c>
      <c r="N7648">
        <v>2.5011111110000002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18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45.02</v>
      </c>
    </row>
    <row r="7649" spans="1:26" x14ac:dyDescent="0.25">
      <c r="A7649">
        <v>2197082</v>
      </c>
      <c r="B7649">
        <v>1</v>
      </c>
      <c r="C7649" t="s">
        <v>76</v>
      </c>
      <c r="D7649" t="s">
        <v>104</v>
      </c>
      <c r="E7649" t="s">
        <v>126</v>
      </c>
      <c r="F7649" t="s">
        <v>21968</v>
      </c>
      <c r="G7649" t="s">
        <v>128</v>
      </c>
      <c r="H7649" t="s">
        <v>46</v>
      </c>
      <c r="I7649" t="s">
        <v>129</v>
      </c>
      <c r="J7649" t="s">
        <v>130</v>
      </c>
      <c r="K7649" t="s">
        <v>131</v>
      </c>
      <c r="L7649" t="s">
        <v>21969</v>
      </c>
      <c r="M7649" t="s">
        <v>21970</v>
      </c>
      <c r="N7649">
        <v>0.56861111099999995</v>
      </c>
      <c r="O7649">
        <v>0</v>
      </c>
      <c r="P7649">
        <v>0</v>
      </c>
      <c r="Q7649">
        <v>0</v>
      </c>
      <c r="R7649">
        <v>46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26.156110999999999</v>
      </c>
      <c r="Y7649">
        <v>0</v>
      </c>
      <c r="Z7649">
        <v>0</v>
      </c>
    </row>
    <row r="7650" spans="1:26" x14ac:dyDescent="0.25">
      <c r="A7650">
        <v>2197085</v>
      </c>
      <c r="B7650">
        <v>1</v>
      </c>
      <c r="C7650" t="s">
        <v>76</v>
      </c>
      <c r="D7650" t="s">
        <v>81</v>
      </c>
      <c r="E7650" t="s">
        <v>126</v>
      </c>
      <c r="F7650" t="s">
        <v>21971</v>
      </c>
      <c r="G7650" t="s">
        <v>128</v>
      </c>
      <c r="H7650" t="s">
        <v>46</v>
      </c>
      <c r="I7650" t="s">
        <v>129</v>
      </c>
      <c r="J7650" t="s">
        <v>130</v>
      </c>
      <c r="K7650" t="s">
        <v>131</v>
      </c>
      <c r="L7650" t="s">
        <v>21972</v>
      </c>
      <c r="M7650" t="s">
        <v>21973</v>
      </c>
      <c r="N7650">
        <v>2.6311111110000001</v>
      </c>
      <c r="O7650">
        <v>0</v>
      </c>
      <c r="P7650">
        <v>175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460.44444399999998</v>
      </c>
      <c r="W7650">
        <v>0</v>
      </c>
      <c r="X7650">
        <v>0</v>
      </c>
      <c r="Y7650">
        <v>0</v>
      </c>
      <c r="Z7650">
        <v>0</v>
      </c>
    </row>
    <row r="7651" spans="1:26" x14ac:dyDescent="0.25">
      <c r="A7651">
        <v>2197089</v>
      </c>
      <c r="B7651">
        <v>1</v>
      </c>
      <c r="C7651" t="s">
        <v>76</v>
      </c>
      <c r="D7651" t="s">
        <v>81</v>
      </c>
      <c r="E7651" t="s">
        <v>181</v>
      </c>
      <c r="F7651" t="s">
        <v>17672</v>
      </c>
      <c r="G7651" t="s">
        <v>287</v>
      </c>
      <c r="H7651" t="s">
        <v>46</v>
      </c>
      <c r="I7651" t="s">
        <v>129</v>
      </c>
      <c r="J7651" t="s">
        <v>130</v>
      </c>
      <c r="K7651" t="s">
        <v>131</v>
      </c>
      <c r="L7651" t="s">
        <v>21974</v>
      </c>
      <c r="M7651" t="s">
        <v>21975</v>
      </c>
      <c r="N7651">
        <v>6.7549999999999999</v>
      </c>
      <c r="O7651">
        <v>0</v>
      </c>
      <c r="P7651">
        <v>5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33.774999999999999</v>
      </c>
      <c r="W7651">
        <v>0</v>
      </c>
      <c r="X7651">
        <v>0</v>
      </c>
      <c r="Y7651">
        <v>0</v>
      </c>
      <c r="Z7651">
        <v>0</v>
      </c>
    </row>
    <row r="7652" spans="1:26" x14ac:dyDescent="0.25">
      <c r="A7652">
        <v>2197088</v>
      </c>
      <c r="B7652">
        <v>1</v>
      </c>
      <c r="C7652" t="s">
        <v>77</v>
      </c>
      <c r="D7652" t="s">
        <v>124</v>
      </c>
      <c r="E7652" t="s">
        <v>126</v>
      </c>
      <c r="F7652" t="s">
        <v>2891</v>
      </c>
      <c r="G7652" t="s">
        <v>128</v>
      </c>
      <c r="H7652" t="s">
        <v>46</v>
      </c>
      <c r="I7652" t="s">
        <v>129</v>
      </c>
      <c r="J7652" t="s">
        <v>130</v>
      </c>
      <c r="K7652" t="s">
        <v>131</v>
      </c>
      <c r="L7652" t="s">
        <v>21976</v>
      </c>
      <c r="M7652" t="s">
        <v>21977</v>
      </c>
      <c r="N7652">
        <v>4.545555555</v>
      </c>
      <c r="O7652">
        <v>0</v>
      </c>
      <c r="P7652">
        <v>140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636.37777800000003</v>
      </c>
      <c r="W7652">
        <v>0</v>
      </c>
      <c r="X7652">
        <v>0</v>
      </c>
      <c r="Y7652">
        <v>0</v>
      </c>
      <c r="Z7652">
        <v>0</v>
      </c>
    </row>
    <row r="7653" spans="1:26" x14ac:dyDescent="0.25">
      <c r="A7653">
        <v>2197090</v>
      </c>
      <c r="B7653">
        <v>1</v>
      </c>
      <c r="C7653" t="s">
        <v>77</v>
      </c>
      <c r="D7653" t="s">
        <v>108</v>
      </c>
      <c r="E7653" t="s">
        <v>126</v>
      </c>
      <c r="F7653" t="s">
        <v>21978</v>
      </c>
      <c r="G7653" t="s">
        <v>140</v>
      </c>
      <c r="H7653" t="s">
        <v>46</v>
      </c>
      <c r="I7653" t="s">
        <v>129</v>
      </c>
      <c r="J7653" t="s">
        <v>130</v>
      </c>
      <c r="K7653" t="s">
        <v>131</v>
      </c>
      <c r="L7653" t="s">
        <v>21979</v>
      </c>
      <c r="M7653" t="s">
        <v>21980</v>
      </c>
      <c r="N7653">
        <v>1.294166666</v>
      </c>
      <c r="O7653">
        <v>0</v>
      </c>
      <c r="P7653">
        <v>84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108.71</v>
      </c>
      <c r="W7653">
        <v>0</v>
      </c>
      <c r="X7653">
        <v>0</v>
      </c>
      <c r="Y7653">
        <v>0</v>
      </c>
      <c r="Z7653">
        <v>0</v>
      </c>
    </row>
    <row r="7654" spans="1:26" x14ac:dyDescent="0.25">
      <c r="A7654">
        <v>2197095</v>
      </c>
      <c r="B7654">
        <v>1</v>
      </c>
      <c r="C7654" t="s">
        <v>77</v>
      </c>
      <c r="D7654" t="s">
        <v>114</v>
      </c>
      <c r="E7654" t="s">
        <v>161</v>
      </c>
      <c r="F7654" t="s">
        <v>17159</v>
      </c>
      <c r="G7654" t="s">
        <v>402</v>
      </c>
      <c r="H7654" t="s">
        <v>46</v>
      </c>
      <c r="I7654" t="s">
        <v>129</v>
      </c>
      <c r="J7654" t="s">
        <v>130</v>
      </c>
      <c r="K7654" t="s">
        <v>131</v>
      </c>
      <c r="L7654" t="s">
        <v>21981</v>
      </c>
      <c r="M7654" t="s">
        <v>21982</v>
      </c>
      <c r="N7654">
        <v>0.35722222199999998</v>
      </c>
      <c r="O7654">
        <v>1</v>
      </c>
      <c r="P7654">
        <v>325</v>
      </c>
      <c r="Q7654">
        <v>0</v>
      </c>
      <c r="R7654">
        <v>0</v>
      </c>
      <c r="S7654">
        <v>0</v>
      </c>
      <c r="T7654">
        <v>0</v>
      </c>
      <c r="U7654">
        <v>0.35722199999999998</v>
      </c>
      <c r="V7654">
        <v>116.097222</v>
      </c>
      <c r="W7654">
        <v>0</v>
      </c>
      <c r="X7654">
        <v>0</v>
      </c>
      <c r="Y7654">
        <v>0</v>
      </c>
      <c r="Z7654">
        <v>0</v>
      </c>
    </row>
    <row r="7655" spans="1:26" x14ac:dyDescent="0.25">
      <c r="A7655">
        <v>2197097</v>
      </c>
      <c r="B7655">
        <v>1</v>
      </c>
      <c r="C7655" t="s">
        <v>76</v>
      </c>
      <c r="D7655" t="s">
        <v>81</v>
      </c>
      <c r="E7655" t="s">
        <v>181</v>
      </c>
      <c r="F7655" t="s">
        <v>21983</v>
      </c>
      <c r="G7655" t="s">
        <v>194</v>
      </c>
      <c r="H7655" t="s">
        <v>46</v>
      </c>
      <c r="I7655" t="s">
        <v>129</v>
      </c>
      <c r="J7655" t="s">
        <v>130</v>
      </c>
      <c r="K7655" t="s">
        <v>131</v>
      </c>
      <c r="L7655" t="s">
        <v>21984</v>
      </c>
      <c r="M7655" t="s">
        <v>21985</v>
      </c>
      <c r="N7655">
        <v>5.9861111109999996</v>
      </c>
      <c r="O7655">
        <v>0</v>
      </c>
      <c r="P7655">
        <v>3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17.958333</v>
      </c>
      <c r="W7655">
        <v>0</v>
      </c>
      <c r="X7655">
        <v>0</v>
      </c>
      <c r="Y7655">
        <v>0</v>
      </c>
      <c r="Z7655">
        <v>0</v>
      </c>
    </row>
    <row r="7656" spans="1:26" x14ac:dyDescent="0.25">
      <c r="A7656">
        <v>2197100</v>
      </c>
      <c r="B7656">
        <v>1</v>
      </c>
      <c r="C7656" t="s">
        <v>76</v>
      </c>
      <c r="D7656" t="s">
        <v>101</v>
      </c>
      <c r="E7656" t="s">
        <v>181</v>
      </c>
      <c r="F7656" t="s">
        <v>21986</v>
      </c>
      <c r="G7656" t="s">
        <v>287</v>
      </c>
      <c r="H7656" t="s">
        <v>46</v>
      </c>
      <c r="I7656" t="s">
        <v>129</v>
      </c>
      <c r="J7656" t="s">
        <v>130</v>
      </c>
      <c r="K7656" t="s">
        <v>131</v>
      </c>
      <c r="L7656" t="s">
        <v>21987</v>
      </c>
      <c r="M7656" t="s">
        <v>21988</v>
      </c>
      <c r="N7656">
        <v>0.76055555500000005</v>
      </c>
      <c r="O7656">
        <v>0</v>
      </c>
      <c r="P7656">
        <v>1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0.76055600000000001</v>
      </c>
      <c r="W7656">
        <v>0</v>
      </c>
      <c r="X7656">
        <v>0</v>
      </c>
      <c r="Y7656">
        <v>0</v>
      </c>
      <c r="Z7656">
        <v>0</v>
      </c>
    </row>
    <row r="7657" spans="1:26" x14ac:dyDescent="0.25">
      <c r="A7657">
        <v>2197102</v>
      </c>
      <c r="B7657">
        <v>1</v>
      </c>
      <c r="C7657" t="s">
        <v>76</v>
      </c>
      <c r="D7657" t="s">
        <v>93</v>
      </c>
      <c r="E7657" t="s">
        <v>126</v>
      </c>
      <c r="F7657" t="s">
        <v>21989</v>
      </c>
      <c r="G7657" t="s">
        <v>128</v>
      </c>
      <c r="H7657" t="s">
        <v>46</v>
      </c>
      <c r="I7657" t="s">
        <v>129</v>
      </c>
      <c r="J7657" t="s">
        <v>130</v>
      </c>
      <c r="K7657" t="s">
        <v>131</v>
      </c>
      <c r="L7657" t="s">
        <v>21990</v>
      </c>
      <c r="M7657" t="s">
        <v>21991</v>
      </c>
      <c r="N7657">
        <v>1.5261111110000001</v>
      </c>
      <c r="O7657">
        <v>0</v>
      </c>
      <c r="P7657">
        <v>83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126.667222</v>
      </c>
      <c r="W7657">
        <v>0</v>
      </c>
      <c r="X7657">
        <v>0</v>
      </c>
      <c r="Y7657">
        <v>0</v>
      </c>
      <c r="Z7657">
        <v>0</v>
      </c>
    </row>
    <row r="7658" spans="1:26" x14ac:dyDescent="0.25">
      <c r="A7658">
        <v>2197106</v>
      </c>
      <c r="B7658">
        <v>1</v>
      </c>
      <c r="C7658" t="s">
        <v>76</v>
      </c>
      <c r="D7658" t="s">
        <v>83</v>
      </c>
      <c r="E7658" t="s">
        <v>181</v>
      </c>
      <c r="F7658" t="s">
        <v>21992</v>
      </c>
      <c r="G7658" t="s">
        <v>194</v>
      </c>
      <c r="H7658" t="s">
        <v>46</v>
      </c>
      <c r="I7658" t="s">
        <v>129</v>
      </c>
      <c r="J7658" t="s">
        <v>130</v>
      </c>
      <c r="K7658" t="s">
        <v>131</v>
      </c>
      <c r="L7658" t="s">
        <v>21993</v>
      </c>
      <c r="M7658" t="s">
        <v>21994</v>
      </c>
      <c r="N7658">
        <v>1.143888888</v>
      </c>
      <c r="O7658">
        <v>0</v>
      </c>
      <c r="P7658">
        <v>1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1.1438889999999999</v>
      </c>
      <c r="W7658">
        <v>0</v>
      </c>
      <c r="X7658">
        <v>0</v>
      </c>
      <c r="Y7658">
        <v>0</v>
      </c>
      <c r="Z7658">
        <v>0</v>
      </c>
    </row>
    <row r="7659" spans="1:26" x14ac:dyDescent="0.25">
      <c r="A7659">
        <v>2197107</v>
      </c>
      <c r="B7659">
        <v>1</v>
      </c>
      <c r="C7659" t="s">
        <v>77</v>
      </c>
      <c r="D7659" t="s">
        <v>124</v>
      </c>
      <c r="E7659" t="s">
        <v>126</v>
      </c>
      <c r="F7659" t="s">
        <v>21995</v>
      </c>
      <c r="G7659" t="s">
        <v>128</v>
      </c>
      <c r="H7659" t="s">
        <v>46</v>
      </c>
      <c r="I7659" t="s">
        <v>129</v>
      </c>
      <c r="J7659" t="s">
        <v>130</v>
      </c>
      <c r="K7659" t="s">
        <v>131</v>
      </c>
      <c r="L7659" t="s">
        <v>21996</v>
      </c>
      <c r="M7659" t="s">
        <v>21997</v>
      </c>
      <c r="N7659">
        <v>1.7808333329999999</v>
      </c>
      <c r="O7659">
        <v>0</v>
      </c>
      <c r="P7659">
        <v>43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76.575833000000003</v>
      </c>
      <c r="W7659">
        <v>0</v>
      </c>
      <c r="X7659">
        <v>0</v>
      </c>
      <c r="Y7659">
        <v>0</v>
      </c>
      <c r="Z7659">
        <v>0</v>
      </c>
    </row>
    <row r="7660" spans="1:26" x14ac:dyDescent="0.25">
      <c r="A7660">
        <v>2197110</v>
      </c>
      <c r="B7660">
        <v>1</v>
      </c>
      <c r="C7660" t="s">
        <v>76</v>
      </c>
      <c r="D7660" t="s">
        <v>80</v>
      </c>
      <c r="E7660" t="s">
        <v>181</v>
      </c>
      <c r="F7660" t="s">
        <v>21998</v>
      </c>
      <c r="G7660" t="s">
        <v>194</v>
      </c>
      <c r="H7660" t="s">
        <v>46</v>
      </c>
      <c r="I7660" t="s">
        <v>129</v>
      </c>
      <c r="J7660" t="s">
        <v>130</v>
      </c>
      <c r="K7660" t="s">
        <v>131</v>
      </c>
      <c r="L7660" t="s">
        <v>21999</v>
      </c>
      <c r="M7660" t="s">
        <v>22000</v>
      </c>
      <c r="N7660">
        <v>4.8966666659999998</v>
      </c>
      <c r="O7660">
        <v>0</v>
      </c>
      <c r="P7660">
        <v>3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14.69</v>
      </c>
      <c r="W7660">
        <v>0</v>
      </c>
      <c r="X7660">
        <v>0</v>
      </c>
      <c r="Y7660">
        <v>0</v>
      </c>
      <c r="Z7660">
        <v>0</v>
      </c>
    </row>
    <row r="7661" spans="1:26" x14ac:dyDescent="0.25">
      <c r="A7661">
        <v>2197113</v>
      </c>
      <c r="B7661">
        <v>1</v>
      </c>
      <c r="C7661" t="s">
        <v>76</v>
      </c>
      <c r="D7661" t="s">
        <v>99</v>
      </c>
      <c r="E7661" t="s">
        <v>126</v>
      </c>
      <c r="F7661" t="s">
        <v>20235</v>
      </c>
      <c r="G7661" t="s">
        <v>128</v>
      </c>
      <c r="H7661" t="s">
        <v>46</v>
      </c>
      <c r="I7661" t="s">
        <v>129</v>
      </c>
      <c r="J7661" t="s">
        <v>130</v>
      </c>
      <c r="K7661" t="s">
        <v>131</v>
      </c>
      <c r="L7661" t="s">
        <v>22001</v>
      </c>
      <c r="M7661" t="s">
        <v>22002</v>
      </c>
      <c r="N7661">
        <v>2.2294444439999999</v>
      </c>
      <c r="O7661">
        <v>0</v>
      </c>
      <c r="P7661">
        <v>205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457.03611100000001</v>
      </c>
      <c r="W7661">
        <v>0</v>
      </c>
      <c r="X7661">
        <v>0</v>
      </c>
      <c r="Y7661">
        <v>0</v>
      </c>
      <c r="Z7661">
        <v>0</v>
      </c>
    </row>
    <row r="7662" spans="1:26" x14ac:dyDescent="0.25">
      <c r="A7662">
        <v>2197112</v>
      </c>
      <c r="B7662">
        <v>1</v>
      </c>
      <c r="C7662" t="s">
        <v>76</v>
      </c>
      <c r="D7662" t="s">
        <v>103</v>
      </c>
      <c r="E7662" t="s">
        <v>126</v>
      </c>
      <c r="F7662" t="s">
        <v>18401</v>
      </c>
      <c r="G7662" t="s">
        <v>128</v>
      </c>
      <c r="H7662" t="s">
        <v>46</v>
      </c>
      <c r="I7662" t="s">
        <v>129</v>
      </c>
      <c r="J7662" t="s">
        <v>130</v>
      </c>
      <c r="K7662" t="s">
        <v>131</v>
      </c>
      <c r="L7662" t="s">
        <v>22003</v>
      </c>
      <c r="M7662" t="s">
        <v>22004</v>
      </c>
      <c r="N7662">
        <v>1.4766666660000001</v>
      </c>
      <c r="O7662">
        <v>0</v>
      </c>
      <c r="P7662">
        <v>0</v>
      </c>
      <c r="Q7662">
        <v>0</v>
      </c>
      <c r="R7662">
        <v>158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233.313333</v>
      </c>
      <c r="Y7662">
        <v>0</v>
      </c>
      <c r="Z7662">
        <v>0</v>
      </c>
    </row>
    <row r="7663" spans="1:26" x14ac:dyDescent="0.25">
      <c r="A7663">
        <v>2197119</v>
      </c>
      <c r="B7663">
        <v>1</v>
      </c>
      <c r="C7663" t="s">
        <v>76</v>
      </c>
      <c r="D7663" t="s">
        <v>96</v>
      </c>
      <c r="E7663" t="s">
        <v>161</v>
      </c>
      <c r="F7663" t="s">
        <v>14324</v>
      </c>
      <c r="G7663" t="s">
        <v>640</v>
      </c>
      <c r="H7663" t="s">
        <v>46</v>
      </c>
      <c r="I7663" t="s">
        <v>129</v>
      </c>
      <c r="J7663" t="s">
        <v>130</v>
      </c>
      <c r="K7663" t="s">
        <v>131</v>
      </c>
      <c r="L7663" t="s">
        <v>22005</v>
      </c>
      <c r="M7663" t="s">
        <v>22006</v>
      </c>
      <c r="N7663">
        <v>0.575555555</v>
      </c>
      <c r="O7663">
        <v>1</v>
      </c>
      <c r="P7663">
        <v>174</v>
      </c>
      <c r="Q7663">
        <v>0</v>
      </c>
      <c r="R7663">
        <v>0</v>
      </c>
      <c r="S7663">
        <v>0</v>
      </c>
      <c r="T7663">
        <v>0</v>
      </c>
      <c r="U7663">
        <v>0.57555599999999996</v>
      </c>
      <c r="V7663">
        <v>100.14666699999999</v>
      </c>
      <c r="W7663">
        <v>0</v>
      </c>
      <c r="X7663">
        <v>0</v>
      </c>
      <c r="Y7663">
        <v>0</v>
      </c>
      <c r="Z7663">
        <v>0</v>
      </c>
    </row>
    <row r="7664" spans="1:26" x14ac:dyDescent="0.25">
      <c r="A7664">
        <v>2197115</v>
      </c>
      <c r="B7664">
        <v>1</v>
      </c>
      <c r="C7664" t="s">
        <v>76</v>
      </c>
      <c r="D7664" t="s">
        <v>94</v>
      </c>
      <c r="E7664" t="s">
        <v>126</v>
      </c>
      <c r="F7664" t="s">
        <v>22007</v>
      </c>
      <c r="G7664" t="s">
        <v>128</v>
      </c>
      <c r="H7664" t="s">
        <v>46</v>
      </c>
      <c r="I7664" t="s">
        <v>129</v>
      </c>
      <c r="J7664" t="s">
        <v>130</v>
      </c>
      <c r="K7664" t="s">
        <v>131</v>
      </c>
      <c r="L7664" t="s">
        <v>22008</v>
      </c>
      <c r="M7664" t="s">
        <v>22009</v>
      </c>
      <c r="N7664">
        <v>1.5</v>
      </c>
      <c r="O7664">
        <v>0</v>
      </c>
      <c r="P7664">
        <v>107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160.5</v>
      </c>
      <c r="W7664">
        <v>0</v>
      </c>
      <c r="X7664">
        <v>0</v>
      </c>
      <c r="Y7664">
        <v>0</v>
      </c>
      <c r="Z7664">
        <v>0</v>
      </c>
    </row>
    <row r="7665" spans="1:26" x14ac:dyDescent="0.25">
      <c r="A7665">
        <v>2197121</v>
      </c>
      <c r="B7665">
        <v>1</v>
      </c>
      <c r="C7665" t="s">
        <v>76</v>
      </c>
      <c r="D7665" t="s">
        <v>81</v>
      </c>
      <c r="E7665" t="s">
        <v>181</v>
      </c>
      <c r="F7665" t="s">
        <v>22010</v>
      </c>
      <c r="G7665" t="s">
        <v>287</v>
      </c>
      <c r="H7665" t="s">
        <v>46</v>
      </c>
      <c r="I7665" t="s">
        <v>129</v>
      </c>
      <c r="J7665" t="s">
        <v>130</v>
      </c>
      <c r="K7665" t="s">
        <v>131</v>
      </c>
      <c r="L7665" t="s">
        <v>22011</v>
      </c>
      <c r="M7665" t="s">
        <v>22012</v>
      </c>
      <c r="N7665">
        <v>4.636666666</v>
      </c>
      <c r="O7665">
        <v>0</v>
      </c>
      <c r="P7665">
        <v>2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9.2733329999999992</v>
      </c>
      <c r="W7665">
        <v>0</v>
      </c>
      <c r="X7665">
        <v>0</v>
      </c>
      <c r="Y7665">
        <v>0</v>
      </c>
      <c r="Z7665">
        <v>0</v>
      </c>
    </row>
    <row r="7666" spans="1:26" x14ac:dyDescent="0.25">
      <c r="A7666">
        <v>2197124</v>
      </c>
      <c r="B7666">
        <v>1</v>
      </c>
      <c r="C7666" t="s">
        <v>76</v>
      </c>
      <c r="D7666" t="s">
        <v>79</v>
      </c>
      <c r="E7666" t="s">
        <v>181</v>
      </c>
      <c r="F7666" t="s">
        <v>22013</v>
      </c>
      <c r="G7666" t="s">
        <v>163</v>
      </c>
      <c r="H7666" t="s">
        <v>46</v>
      </c>
      <c r="I7666" t="s">
        <v>129</v>
      </c>
      <c r="J7666" t="s">
        <v>130</v>
      </c>
      <c r="K7666" t="s">
        <v>131</v>
      </c>
      <c r="L7666" t="s">
        <v>22014</v>
      </c>
      <c r="M7666" t="s">
        <v>22015</v>
      </c>
      <c r="N7666">
        <v>2.196111111</v>
      </c>
      <c r="O7666">
        <v>0</v>
      </c>
      <c r="P7666">
        <v>6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13.176667</v>
      </c>
      <c r="W7666">
        <v>0</v>
      </c>
      <c r="X7666">
        <v>0</v>
      </c>
      <c r="Y7666">
        <v>0</v>
      </c>
      <c r="Z7666">
        <v>0</v>
      </c>
    </row>
    <row r="7667" spans="1:26" x14ac:dyDescent="0.25">
      <c r="A7667">
        <v>2197125</v>
      </c>
      <c r="B7667">
        <v>1</v>
      </c>
      <c r="C7667" t="s">
        <v>76</v>
      </c>
      <c r="D7667" t="s">
        <v>97</v>
      </c>
      <c r="E7667" t="s">
        <v>126</v>
      </c>
      <c r="F7667" t="s">
        <v>19970</v>
      </c>
      <c r="G7667" t="s">
        <v>128</v>
      </c>
      <c r="H7667" t="s">
        <v>46</v>
      </c>
      <c r="I7667" t="s">
        <v>129</v>
      </c>
      <c r="J7667" t="s">
        <v>130</v>
      </c>
      <c r="K7667" t="s">
        <v>131</v>
      </c>
      <c r="L7667" t="s">
        <v>22016</v>
      </c>
      <c r="M7667" t="s">
        <v>22017</v>
      </c>
      <c r="N7667">
        <v>0.30416666599999997</v>
      </c>
      <c r="O7667">
        <v>0</v>
      </c>
      <c r="P7667">
        <v>12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3.65</v>
      </c>
      <c r="W7667">
        <v>0</v>
      </c>
      <c r="X7667">
        <v>0</v>
      </c>
      <c r="Y7667">
        <v>0</v>
      </c>
      <c r="Z7667">
        <v>0</v>
      </c>
    </row>
    <row r="7668" spans="1:26" x14ac:dyDescent="0.25">
      <c r="A7668">
        <v>2197126</v>
      </c>
      <c r="B7668">
        <v>1</v>
      </c>
      <c r="C7668" t="s">
        <v>76</v>
      </c>
      <c r="D7668" t="s">
        <v>96</v>
      </c>
      <c r="E7668" t="s">
        <v>126</v>
      </c>
      <c r="F7668" t="s">
        <v>22018</v>
      </c>
      <c r="G7668" t="s">
        <v>152</v>
      </c>
      <c r="H7668" t="s">
        <v>46</v>
      </c>
      <c r="I7668" t="s">
        <v>129</v>
      </c>
      <c r="J7668" t="s">
        <v>130</v>
      </c>
      <c r="K7668" t="s">
        <v>131</v>
      </c>
      <c r="L7668" t="s">
        <v>22019</v>
      </c>
      <c r="M7668" t="s">
        <v>22020</v>
      </c>
      <c r="N7668">
        <v>0.35583333299999997</v>
      </c>
      <c r="O7668">
        <v>0</v>
      </c>
      <c r="P7668">
        <v>88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31.313333</v>
      </c>
      <c r="W7668">
        <v>0</v>
      </c>
      <c r="X7668">
        <v>0</v>
      </c>
      <c r="Y7668">
        <v>0</v>
      </c>
      <c r="Z7668">
        <v>0</v>
      </c>
    </row>
    <row r="7669" spans="1:26" x14ac:dyDescent="0.25">
      <c r="A7669">
        <v>2197127</v>
      </c>
      <c r="B7669">
        <v>1</v>
      </c>
      <c r="C7669" t="s">
        <v>76</v>
      </c>
      <c r="D7669" t="s">
        <v>93</v>
      </c>
      <c r="E7669" t="s">
        <v>161</v>
      </c>
      <c r="F7669" t="s">
        <v>22021</v>
      </c>
      <c r="G7669" t="s">
        <v>223</v>
      </c>
      <c r="H7669" t="s">
        <v>46</v>
      </c>
      <c r="I7669" t="s">
        <v>129</v>
      </c>
      <c r="J7669" t="s">
        <v>130</v>
      </c>
      <c r="K7669" t="s">
        <v>131</v>
      </c>
      <c r="L7669" t="s">
        <v>22022</v>
      </c>
      <c r="M7669" t="s">
        <v>22023</v>
      </c>
      <c r="N7669">
        <v>0.36499999999999999</v>
      </c>
      <c r="O7669">
        <v>1</v>
      </c>
      <c r="P7669">
        <v>234</v>
      </c>
      <c r="Q7669">
        <v>0</v>
      </c>
      <c r="R7669">
        <v>0</v>
      </c>
      <c r="S7669">
        <v>0</v>
      </c>
      <c r="T7669">
        <v>0</v>
      </c>
      <c r="U7669">
        <v>0.36499999999999999</v>
      </c>
      <c r="V7669">
        <v>85.41</v>
      </c>
      <c r="W7669">
        <v>0</v>
      </c>
      <c r="X7669">
        <v>0</v>
      </c>
      <c r="Y7669">
        <v>0</v>
      </c>
      <c r="Z7669">
        <v>0</v>
      </c>
    </row>
    <row r="7670" spans="1:26" x14ac:dyDescent="0.25">
      <c r="A7670">
        <v>2197129</v>
      </c>
      <c r="B7670">
        <v>1</v>
      </c>
      <c r="C7670" t="s">
        <v>76</v>
      </c>
      <c r="D7670" t="s">
        <v>80</v>
      </c>
      <c r="E7670" t="s">
        <v>126</v>
      </c>
      <c r="F7670" t="s">
        <v>22024</v>
      </c>
      <c r="G7670" t="s">
        <v>128</v>
      </c>
      <c r="H7670" t="s">
        <v>46</v>
      </c>
      <c r="I7670" t="s">
        <v>129</v>
      </c>
      <c r="J7670" t="s">
        <v>130</v>
      </c>
      <c r="K7670" t="s">
        <v>131</v>
      </c>
      <c r="L7670" t="s">
        <v>22025</v>
      </c>
      <c r="M7670" t="s">
        <v>22026</v>
      </c>
      <c r="N7670">
        <v>2.2227777770000001</v>
      </c>
      <c r="O7670">
        <v>0</v>
      </c>
      <c r="P7670">
        <v>298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662.38777800000003</v>
      </c>
      <c r="W7670">
        <v>0</v>
      </c>
      <c r="X7670">
        <v>0</v>
      </c>
      <c r="Y7670">
        <v>0</v>
      </c>
      <c r="Z7670">
        <v>0</v>
      </c>
    </row>
    <row r="7671" spans="1:26" x14ac:dyDescent="0.25">
      <c r="A7671">
        <v>2197128</v>
      </c>
      <c r="B7671">
        <v>1</v>
      </c>
      <c r="C7671" t="s">
        <v>77</v>
      </c>
      <c r="D7671" t="s">
        <v>114</v>
      </c>
      <c r="E7671" t="s">
        <v>143</v>
      </c>
      <c r="F7671" t="s">
        <v>22027</v>
      </c>
      <c r="G7671" t="s">
        <v>3348</v>
      </c>
      <c r="H7671" t="s">
        <v>47</v>
      </c>
      <c r="I7671" t="s">
        <v>129</v>
      </c>
      <c r="J7671" t="s">
        <v>130</v>
      </c>
      <c r="K7671" t="s">
        <v>131</v>
      </c>
      <c r="L7671" t="s">
        <v>22028</v>
      </c>
      <c r="M7671" t="s">
        <v>22029</v>
      </c>
      <c r="N7671">
        <v>2.110833333</v>
      </c>
      <c r="O7671">
        <v>0</v>
      </c>
      <c r="P7671">
        <v>4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8.4433330000000009</v>
      </c>
      <c r="W7671">
        <v>0</v>
      </c>
      <c r="X7671">
        <v>0</v>
      </c>
      <c r="Y7671">
        <v>0</v>
      </c>
      <c r="Z7671">
        <v>0</v>
      </c>
    </row>
    <row r="7672" spans="1:26" x14ac:dyDescent="0.25">
      <c r="A7672">
        <v>2197133</v>
      </c>
      <c r="B7672">
        <v>1</v>
      </c>
      <c r="C7672" t="s">
        <v>76</v>
      </c>
      <c r="D7672" t="s">
        <v>106</v>
      </c>
      <c r="E7672" t="s">
        <v>181</v>
      </c>
      <c r="F7672" t="s">
        <v>22030</v>
      </c>
      <c r="G7672" t="s">
        <v>194</v>
      </c>
      <c r="H7672" t="s">
        <v>46</v>
      </c>
      <c r="I7672" t="s">
        <v>129</v>
      </c>
      <c r="J7672" t="s">
        <v>130</v>
      </c>
      <c r="K7672" t="s">
        <v>131</v>
      </c>
      <c r="L7672" t="s">
        <v>22031</v>
      </c>
      <c r="M7672" t="s">
        <v>22032</v>
      </c>
      <c r="N7672">
        <v>2.3397222219999998</v>
      </c>
      <c r="O7672">
        <v>0</v>
      </c>
      <c r="P7672">
        <v>2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4.6794440000000002</v>
      </c>
      <c r="W7672">
        <v>0</v>
      </c>
      <c r="X7672">
        <v>0</v>
      </c>
      <c r="Y7672">
        <v>0</v>
      </c>
      <c r="Z7672">
        <v>0</v>
      </c>
    </row>
    <row r="7673" spans="1:26" x14ac:dyDescent="0.25">
      <c r="A7673">
        <v>2197130</v>
      </c>
      <c r="B7673">
        <v>1</v>
      </c>
      <c r="C7673" t="s">
        <v>76</v>
      </c>
      <c r="D7673" t="s">
        <v>88</v>
      </c>
      <c r="E7673" t="s">
        <v>126</v>
      </c>
      <c r="F7673" t="s">
        <v>22033</v>
      </c>
      <c r="G7673" t="s">
        <v>128</v>
      </c>
      <c r="H7673" t="s">
        <v>46</v>
      </c>
      <c r="I7673" t="s">
        <v>129</v>
      </c>
      <c r="J7673" t="s">
        <v>130</v>
      </c>
      <c r="K7673" t="s">
        <v>131</v>
      </c>
      <c r="L7673" t="s">
        <v>22034</v>
      </c>
      <c r="M7673" t="s">
        <v>22035</v>
      </c>
      <c r="N7673">
        <v>2.696388888</v>
      </c>
      <c r="O7673">
        <v>0</v>
      </c>
      <c r="P7673">
        <v>193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520.40305499999999</v>
      </c>
      <c r="W7673">
        <v>0</v>
      </c>
      <c r="X7673">
        <v>0</v>
      </c>
      <c r="Y7673">
        <v>0</v>
      </c>
      <c r="Z7673">
        <v>0</v>
      </c>
    </row>
    <row r="7674" spans="1:26" x14ac:dyDescent="0.25">
      <c r="A7674">
        <v>2197135</v>
      </c>
      <c r="B7674">
        <v>1</v>
      </c>
      <c r="C7674" t="s">
        <v>76</v>
      </c>
      <c r="D7674" t="s">
        <v>91</v>
      </c>
      <c r="E7674" t="s">
        <v>186</v>
      </c>
      <c r="F7674" t="s">
        <v>4040</v>
      </c>
      <c r="G7674" t="s">
        <v>136</v>
      </c>
      <c r="H7674" t="s">
        <v>47</v>
      </c>
      <c r="I7674" t="s">
        <v>129</v>
      </c>
      <c r="J7674" t="s">
        <v>130</v>
      </c>
      <c r="K7674" t="s">
        <v>131</v>
      </c>
      <c r="L7674" t="s">
        <v>22036</v>
      </c>
      <c r="M7674" t="s">
        <v>22037</v>
      </c>
      <c r="N7674">
        <v>1.1772222219999999</v>
      </c>
      <c r="O7674">
        <v>68</v>
      </c>
      <c r="P7674">
        <v>749</v>
      </c>
      <c r="Q7674">
        <v>0</v>
      </c>
      <c r="R7674">
        <v>0</v>
      </c>
      <c r="S7674">
        <v>0</v>
      </c>
      <c r="T7674">
        <v>0</v>
      </c>
      <c r="U7674">
        <v>80.051111000000006</v>
      </c>
      <c r="V7674">
        <v>881.73944400000005</v>
      </c>
      <c r="W7674">
        <v>0</v>
      </c>
      <c r="X7674">
        <v>0</v>
      </c>
      <c r="Y7674">
        <v>0</v>
      </c>
      <c r="Z7674">
        <v>0</v>
      </c>
    </row>
    <row r="7675" spans="1:26" x14ac:dyDescent="0.25">
      <c r="A7675">
        <v>2197137</v>
      </c>
      <c r="B7675">
        <v>1</v>
      </c>
      <c r="C7675" t="s">
        <v>76</v>
      </c>
      <c r="D7675" t="s">
        <v>84</v>
      </c>
      <c r="E7675" t="s">
        <v>126</v>
      </c>
      <c r="F7675" t="s">
        <v>21946</v>
      </c>
      <c r="G7675" t="s">
        <v>128</v>
      </c>
      <c r="H7675" t="s">
        <v>46</v>
      </c>
      <c r="I7675" t="s">
        <v>129</v>
      </c>
      <c r="J7675" t="s">
        <v>130</v>
      </c>
      <c r="K7675" t="s">
        <v>131</v>
      </c>
      <c r="L7675" t="s">
        <v>22038</v>
      </c>
      <c r="M7675" t="s">
        <v>22039</v>
      </c>
      <c r="N7675">
        <v>1.1844444439999999</v>
      </c>
      <c r="O7675">
        <v>0</v>
      </c>
      <c r="P7675">
        <v>106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125.55111100000001</v>
      </c>
      <c r="W7675">
        <v>0</v>
      </c>
      <c r="X7675">
        <v>0</v>
      </c>
      <c r="Y7675">
        <v>0</v>
      </c>
      <c r="Z7675">
        <v>0</v>
      </c>
    </row>
    <row r="7676" spans="1:26" x14ac:dyDescent="0.25">
      <c r="A7676">
        <v>2197136</v>
      </c>
      <c r="B7676">
        <v>1</v>
      </c>
      <c r="C7676" t="s">
        <v>76</v>
      </c>
      <c r="D7676" t="s">
        <v>101</v>
      </c>
      <c r="E7676" t="s">
        <v>161</v>
      </c>
      <c r="F7676" t="s">
        <v>22040</v>
      </c>
      <c r="G7676" t="s">
        <v>5461</v>
      </c>
      <c r="H7676" t="s">
        <v>46</v>
      </c>
      <c r="I7676" t="s">
        <v>129</v>
      </c>
      <c r="J7676" t="s">
        <v>130</v>
      </c>
      <c r="K7676" t="s">
        <v>131</v>
      </c>
      <c r="L7676" t="s">
        <v>22041</v>
      </c>
      <c r="M7676" t="s">
        <v>22042</v>
      </c>
      <c r="N7676">
        <v>1.0747222219999999</v>
      </c>
      <c r="O7676">
        <v>1</v>
      </c>
      <c r="P7676">
        <v>339</v>
      </c>
      <c r="Q7676">
        <v>0</v>
      </c>
      <c r="R7676">
        <v>0</v>
      </c>
      <c r="S7676">
        <v>0</v>
      </c>
      <c r="T7676">
        <v>0</v>
      </c>
      <c r="U7676">
        <v>1.074722</v>
      </c>
      <c r="V7676">
        <v>364.33083299999998</v>
      </c>
      <c r="W7676">
        <v>0</v>
      </c>
      <c r="X7676">
        <v>0</v>
      </c>
      <c r="Y7676">
        <v>0</v>
      </c>
      <c r="Z7676">
        <v>0</v>
      </c>
    </row>
    <row r="7677" spans="1:26" x14ac:dyDescent="0.25">
      <c r="A7677">
        <v>2197140</v>
      </c>
      <c r="B7677">
        <v>1</v>
      </c>
      <c r="C7677" t="s">
        <v>76</v>
      </c>
      <c r="D7677" t="s">
        <v>93</v>
      </c>
      <c r="E7677" t="s">
        <v>126</v>
      </c>
      <c r="F7677" t="s">
        <v>21272</v>
      </c>
      <c r="G7677" t="s">
        <v>444</v>
      </c>
      <c r="H7677" t="s">
        <v>46</v>
      </c>
      <c r="I7677" t="s">
        <v>129</v>
      </c>
      <c r="J7677" t="s">
        <v>130</v>
      </c>
      <c r="K7677" t="s">
        <v>131</v>
      </c>
      <c r="L7677" t="s">
        <v>22043</v>
      </c>
      <c r="M7677" t="s">
        <v>22044</v>
      </c>
      <c r="N7677">
        <v>2.9552777770000001</v>
      </c>
      <c r="O7677">
        <v>0</v>
      </c>
      <c r="P7677">
        <v>118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348.72277800000001</v>
      </c>
      <c r="W7677">
        <v>0</v>
      </c>
      <c r="X7677">
        <v>0</v>
      </c>
      <c r="Y7677">
        <v>0</v>
      </c>
      <c r="Z7677">
        <v>0</v>
      </c>
    </row>
    <row r="7678" spans="1:26" x14ac:dyDescent="0.25">
      <c r="A7678">
        <v>2197141</v>
      </c>
      <c r="B7678">
        <v>1</v>
      </c>
      <c r="C7678" t="s">
        <v>76</v>
      </c>
      <c r="D7678" t="s">
        <v>78</v>
      </c>
      <c r="E7678" t="s">
        <v>126</v>
      </c>
      <c r="F7678" t="s">
        <v>2809</v>
      </c>
      <c r="G7678" t="s">
        <v>128</v>
      </c>
      <c r="H7678" t="s">
        <v>46</v>
      </c>
      <c r="I7678" t="s">
        <v>129</v>
      </c>
      <c r="J7678" t="s">
        <v>130</v>
      </c>
      <c r="K7678" t="s">
        <v>131</v>
      </c>
      <c r="L7678" t="s">
        <v>22045</v>
      </c>
      <c r="M7678" t="s">
        <v>22046</v>
      </c>
      <c r="N7678">
        <v>1.707222222</v>
      </c>
      <c r="O7678">
        <v>0</v>
      </c>
      <c r="P7678">
        <v>39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66.581666999999996</v>
      </c>
      <c r="W7678">
        <v>0</v>
      </c>
      <c r="X7678">
        <v>0</v>
      </c>
      <c r="Y7678">
        <v>0</v>
      </c>
      <c r="Z7678">
        <v>0</v>
      </c>
    </row>
    <row r="7679" spans="1:26" x14ac:dyDescent="0.25">
      <c r="A7679">
        <v>2197142</v>
      </c>
      <c r="B7679">
        <v>1</v>
      </c>
      <c r="C7679" t="s">
        <v>76</v>
      </c>
      <c r="D7679" t="s">
        <v>97</v>
      </c>
      <c r="E7679" t="s">
        <v>126</v>
      </c>
      <c r="F7679" t="s">
        <v>22047</v>
      </c>
      <c r="G7679" t="s">
        <v>128</v>
      </c>
      <c r="H7679" t="s">
        <v>46</v>
      </c>
      <c r="I7679" t="s">
        <v>129</v>
      </c>
      <c r="J7679" t="s">
        <v>130</v>
      </c>
      <c r="K7679" t="s">
        <v>131</v>
      </c>
      <c r="L7679" t="s">
        <v>22048</v>
      </c>
      <c r="M7679" t="s">
        <v>22049</v>
      </c>
      <c r="N7679">
        <v>0.82250000000000001</v>
      </c>
      <c r="O7679">
        <v>0</v>
      </c>
      <c r="P7679">
        <v>136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111.86</v>
      </c>
      <c r="W7679">
        <v>0</v>
      </c>
      <c r="X7679">
        <v>0</v>
      </c>
      <c r="Y7679">
        <v>0</v>
      </c>
      <c r="Z7679">
        <v>0</v>
      </c>
    </row>
    <row r="7680" spans="1:26" x14ac:dyDescent="0.25">
      <c r="A7680">
        <v>2197145</v>
      </c>
      <c r="B7680">
        <v>1</v>
      </c>
      <c r="C7680" t="s">
        <v>76</v>
      </c>
      <c r="D7680" t="s">
        <v>79</v>
      </c>
      <c r="E7680" t="s">
        <v>718</v>
      </c>
      <c r="F7680" t="s">
        <v>22050</v>
      </c>
      <c r="G7680" t="s">
        <v>128</v>
      </c>
      <c r="H7680" t="s">
        <v>46</v>
      </c>
      <c r="I7680" t="s">
        <v>129</v>
      </c>
      <c r="J7680" t="s">
        <v>130</v>
      </c>
      <c r="K7680" t="s">
        <v>131</v>
      </c>
      <c r="L7680" t="s">
        <v>22051</v>
      </c>
      <c r="M7680" t="s">
        <v>22052</v>
      </c>
      <c r="N7680">
        <v>0.948333333</v>
      </c>
      <c r="O7680">
        <v>0</v>
      </c>
      <c r="P7680">
        <v>154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146.04333299999999</v>
      </c>
      <c r="W7680">
        <v>0</v>
      </c>
      <c r="X7680">
        <v>0</v>
      </c>
      <c r="Y7680">
        <v>0</v>
      </c>
      <c r="Z7680">
        <v>0</v>
      </c>
    </row>
    <row r="7681" spans="1:26" x14ac:dyDescent="0.25">
      <c r="A7681">
        <v>2197147</v>
      </c>
      <c r="B7681">
        <v>1</v>
      </c>
      <c r="C7681" t="s">
        <v>76</v>
      </c>
      <c r="D7681" t="s">
        <v>78</v>
      </c>
      <c r="E7681" t="s">
        <v>181</v>
      </c>
      <c r="F7681" t="s">
        <v>22053</v>
      </c>
      <c r="G7681" t="s">
        <v>194</v>
      </c>
      <c r="H7681" t="s">
        <v>46</v>
      </c>
      <c r="I7681" t="s">
        <v>129</v>
      </c>
      <c r="J7681" t="s">
        <v>130</v>
      </c>
      <c r="K7681" t="s">
        <v>131</v>
      </c>
      <c r="L7681" t="s">
        <v>22054</v>
      </c>
      <c r="M7681" t="s">
        <v>22055</v>
      </c>
      <c r="N7681">
        <v>1.095277777</v>
      </c>
      <c r="O7681">
        <v>0</v>
      </c>
      <c r="P7681">
        <v>1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1.095278</v>
      </c>
      <c r="W7681">
        <v>0</v>
      </c>
      <c r="X7681">
        <v>0</v>
      </c>
      <c r="Y7681">
        <v>0</v>
      </c>
      <c r="Z7681">
        <v>0</v>
      </c>
    </row>
    <row r="7682" spans="1:26" x14ac:dyDescent="0.25">
      <c r="A7682">
        <v>2197146</v>
      </c>
      <c r="B7682">
        <v>1</v>
      </c>
      <c r="C7682" t="s">
        <v>77</v>
      </c>
      <c r="D7682" t="s">
        <v>124</v>
      </c>
      <c r="E7682" t="s">
        <v>143</v>
      </c>
      <c r="F7682" t="s">
        <v>18142</v>
      </c>
      <c r="G7682" t="s">
        <v>8037</v>
      </c>
      <c r="H7682" t="s">
        <v>47</v>
      </c>
      <c r="I7682" t="s">
        <v>129</v>
      </c>
      <c r="J7682" t="s">
        <v>130</v>
      </c>
      <c r="K7682" t="s">
        <v>131</v>
      </c>
      <c r="L7682" t="s">
        <v>22056</v>
      </c>
      <c r="M7682" t="s">
        <v>22057</v>
      </c>
      <c r="N7682">
        <v>6.6950000000000003</v>
      </c>
      <c r="O7682">
        <v>4</v>
      </c>
      <c r="P7682">
        <v>341</v>
      </c>
      <c r="Q7682">
        <v>0</v>
      </c>
      <c r="R7682">
        <v>0</v>
      </c>
      <c r="S7682">
        <v>0</v>
      </c>
      <c r="T7682">
        <v>0</v>
      </c>
      <c r="U7682">
        <v>26.78</v>
      </c>
      <c r="V7682">
        <v>2282.9949999999999</v>
      </c>
      <c r="W7682">
        <v>0</v>
      </c>
      <c r="X7682">
        <v>0</v>
      </c>
      <c r="Y7682">
        <v>0</v>
      </c>
      <c r="Z7682">
        <v>0</v>
      </c>
    </row>
    <row r="7683" spans="1:26" x14ac:dyDescent="0.25">
      <c r="A7683">
        <v>2197148</v>
      </c>
      <c r="B7683">
        <v>1</v>
      </c>
      <c r="C7683" t="s">
        <v>76</v>
      </c>
      <c r="D7683" t="s">
        <v>91</v>
      </c>
      <c r="E7683" t="s">
        <v>186</v>
      </c>
      <c r="F7683" t="s">
        <v>4040</v>
      </c>
      <c r="G7683" t="s">
        <v>136</v>
      </c>
      <c r="H7683" t="s">
        <v>47</v>
      </c>
      <c r="I7683" t="s">
        <v>129</v>
      </c>
      <c r="J7683" t="s">
        <v>130</v>
      </c>
      <c r="K7683" t="s">
        <v>131</v>
      </c>
      <c r="L7683" t="s">
        <v>22058</v>
      </c>
      <c r="M7683" t="s">
        <v>22059</v>
      </c>
      <c r="N7683">
        <v>1.3472222220000001</v>
      </c>
      <c r="O7683">
        <v>68</v>
      </c>
      <c r="P7683">
        <v>749</v>
      </c>
      <c r="Q7683">
        <v>0</v>
      </c>
      <c r="R7683">
        <v>0</v>
      </c>
      <c r="S7683">
        <v>0</v>
      </c>
      <c r="T7683">
        <v>0</v>
      </c>
      <c r="U7683">
        <v>91.611110999999994</v>
      </c>
      <c r="V7683">
        <v>1009.069444</v>
      </c>
      <c r="W7683">
        <v>0</v>
      </c>
      <c r="X7683">
        <v>0</v>
      </c>
      <c r="Y7683">
        <v>0</v>
      </c>
      <c r="Z7683">
        <v>0</v>
      </c>
    </row>
    <row r="7684" spans="1:26" x14ac:dyDescent="0.25">
      <c r="A7684">
        <v>2197152</v>
      </c>
      <c r="B7684">
        <v>1</v>
      </c>
      <c r="C7684" t="s">
        <v>76</v>
      </c>
      <c r="D7684" t="s">
        <v>86</v>
      </c>
      <c r="E7684" t="s">
        <v>718</v>
      </c>
      <c r="F7684" t="s">
        <v>22060</v>
      </c>
      <c r="G7684" t="s">
        <v>163</v>
      </c>
      <c r="H7684" t="s">
        <v>46</v>
      </c>
      <c r="I7684" t="s">
        <v>129</v>
      </c>
      <c r="J7684" t="s">
        <v>130</v>
      </c>
      <c r="K7684" t="s">
        <v>131</v>
      </c>
      <c r="L7684" t="s">
        <v>22061</v>
      </c>
      <c r="M7684" t="s">
        <v>22062</v>
      </c>
      <c r="N7684">
        <v>1.956388888</v>
      </c>
      <c r="O7684">
        <v>0</v>
      </c>
      <c r="P7684">
        <v>236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461.70777800000002</v>
      </c>
      <c r="W7684">
        <v>0</v>
      </c>
      <c r="X7684">
        <v>0</v>
      </c>
      <c r="Y7684">
        <v>0</v>
      </c>
      <c r="Z7684">
        <v>0</v>
      </c>
    </row>
    <row r="7685" spans="1:26" x14ac:dyDescent="0.25">
      <c r="A7685">
        <v>2197155</v>
      </c>
      <c r="B7685">
        <v>1</v>
      </c>
      <c r="C7685" t="s">
        <v>76</v>
      </c>
      <c r="D7685" t="s">
        <v>78</v>
      </c>
      <c r="E7685" t="s">
        <v>161</v>
      </c>
      <c r="F7685" t="s">
        <v>22063</v>
      </c>
      <c r="G7685" t="s">
        <v>163</v>
      </c>
      <c r="H7685" t="s">
        <v>46</v>
      </c>
      <c r="I7685" t="s">
        <v>129</v>
      </c>
      <c r="J7685" t="s">
        <v>130</v>
      </c>
      <c r="K7685" t="s">
        <v>131</v>
      </c>
      <c r="L7685" t="s">
        <v>22064</v>
      </c>
      <c r="M7685" t="s">
        <v>22065</v>
      </c>
      <c r="N7685">
        <v>0.332777777</v>
      </c>
      <c r="O7685">
        <v>0</v>
      </c>
      <c r="P7685">
        <v>221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73.543888999999993</v>
      </c>
      <c r="W7685">
        <v>0</v>
      </c>
      <c r="X7685">
        <v>0</v>
      </c>
      <c r="Y7685">
        <v>0</v>
      </c>
      <c r="Z7685">
        <v>0</v>
      </c>
    </row>
    <row r="7686" spans="1:26" x14ac:dyDescent="0.25">
      <c r="A7686">
        <v>2197159</v>
      </c>
      <c r="B7686">
        <v>1</v>
      </c>
      <c r="C7686" t="s">
        <v>76</v>
      </c>
      <c r="D7686" t="s">
        <v>80</v>
      </c>
      <c r="E7686" t="s">
        <v>126</v>
      </c>
      <c r="F7686" t="s">
        <v>22024</v>
      </c>
      <c r="G7686" t="s">
        <v>128</v>
      </c>
      <c r="H7686" t="s">
        <v>46</v>
      </c>
      <c r="I7686" t="s">
        <v>129</v>
      </c>
      <c r="J7686" t="s">
        <v>130</v>
      </c>
      <c r="K7686" t="s">
        <v>131</v>
      </c>
      <c r="L7686" t="s">
        <v>22066</v>
      </c>
      <c r="M7686" t="s">
        <v>22067</v>
      </c>
      <c r="N7686">
        <v>2.3822222219999998</v>
      </c>
      <c r="O7686">
        <v>0</v>
      </c>
      <c r="P7686">
        <v>298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709.90222200000005</v>
      </c>
      <c r="W7686">
        <v>0</v>
      </c>
      <c r="X7686">
        <v>0</v>
      </c>
      <c r="Y7686">
        <v>0</v>
      </c>
      <c r="Z7686">
        <v>0</v>
      </c>
    </row>
    <row r="7687" spans="1:26" x14ac:dyDescent="0.25">
      <c r="A7687">
        <v>2197160</v>
      </c>
      <c r="B7687">
        <v>1</v>
      </c>
      <c r="C7687" t="s">
        <v>76</v>
      </c>
      <c r="D7687" t="s">
        <v>88</v>
      </c>
      <c r="E7687" t="s">
        <v>161</v>
      </c>
      <c r="F7687" t="s">
        <v>22068</v>
      </c>
      <c r="G7687" t="s">
        <v>3274</v>
      </c>
      <c r="H7687" t="s">
        <v>46</v>
      </c>
      <c r="I7687" t="s">
        <v>129</v>
      </c>
      <c r="J7687" t="s">
        <v>130</v>
      </c>
      <c r="K7687" t="s">
        <v>131</v>
      </c>
      <c r="L7687" t="s">
        <v>22069</v>
      </c>
      <c r="M7687" t="s">
        <v>22070</v>
      </c>
      <c r="N7687">
        <v>1.324166666</v>
      </c>
      <c r="O7687">
        <v>1</v>
      </c>
      <c r="P7687">
        <v>187</v>
      </c>
      <c r="Q7687">
        <v>0</v>
      </c>
      <c r="R7687">
        <v>0</v>
      </c>
      <c r="S7687">
        <v>0</v>
      </c>
      <c r="T7687">
        <v>0</v>
      </c>
      <c r="U7687">
        <v>1.3241670000000001</v>
      </c>
      <c r="V7687">
        <v>247.619167</v>
      </c>
      <c r="W7687">
        <v>0</v>
      </c>
      <c r="X7687">
        <v>0</v>
      </c>
      <c r="Y7687">
        <v>0</v>
      </c>
      <c r="Z7687">
        <v>0</v>
      </c>
    </row>
    <row r="7688" spans="1:26" x14ac:dyDescent="0.25">
      <c r="A7688">
        <v>2197163</v>
      </c>
      <c r="B7688">
        <v>1</v>
      </c>
      <c r="C7688" t="s">
        <v>77</v>
      </c>
      <c r="D7688" t="s">
        <v>124</v>
      </c>
      <c r="E7688" t="s">
        <v>134</v>
      </c>
      <c r="F7688" t="s">
        <v>22071</v>
      </c>
      <c r="G7688" t="s">
        <v>136</v>
      </c>
      <c r="H7688" t="s">
        <v>47</v>
      </c>
      <c r="I7688" t="s">
        <v>129</v>
      </c>
      <c r="J7688" t="s">
        <v>130</v>
      </c>
      <c r="K7688" t="s">
        <v>131</v>
      </c>
      <c r="L7688" t="s">
        <v>22072</v>
      </c>
      <c r="M7688" t="s">
        <v>22073</v>
      </c>
      <c r="N7688">
        <v>2.1555555549999998</v>
      </c>
      <c r="O7688">
        <v>20</v>
      </c>
      <c r="P7688">
        <v>636</v>
      </c>
      <c r="Q7688">
        <v>0</v>
      </c>
      <c r="R7688">
        <v>0</v>
      </c>
      <c r="S7688">
        <v>0</v>
      </c>
      <c r="T7688">
        <v>0</v>
      </c>
      <c r="U7688">
        <v>43.111111000000001</v>
      </c>
      <c r="V7688">
        <v>1370.9333329999999</v>
      </c>
      <c r="W7688">
        <v>0</v>
      </c>
      <c r="X7688">
        <v>0</v>
      </c>
      <c r="Y7688">
        <v>0</v>
      </c>
      <c r="Z7688">
        <v>0</v>
      </c>
    </row>
    <row r="7689" spans="1:26" x14ac:dyDescent="0.25">
      <c r="A7689">
        <v>2197164</v>
      </c>
      <c r="B7689">
        <v>1</v>
      </c>
      <c r="C7689" t="s">
        <v>76</v>
      </c>
      <c r="D7689" t="s">
        <v>92</v>
      </c>
      <c r="E7689" t="s">
        <v>126</v>
      </c>
      <c r="F7689" t="s">
        <v>22074</v>
      </c>
      <c r="G7689" t="s">
        <v>128</v>
      </c>
      <c r="H7689" t="s">
        <v>46</v>
      </c>
      <c r="I7689" t="s">
        <v>129</v>
      </c>
      <c r="J7689" t="s">
        <v>130</v>
      </c>
      <c r="K7689" t="s">
        <v>131</v>
      </c>
      <c r="L7689" t="s">
        <v>22075</v>
      </c>
      <c r="M7689" t="s">
        <v>22076</v>
      </c>
      <c r="N7689">
        <v>0.30944444399999999</v>
      </c>
      <c r="O7689">
        <v>0</v>
      </c>
      <c r="P7689">
        <v>0</v>
      </c>
      <c r="Q7689">
        <v>0</v>
      </c>
      <c r="R7689">
        <v>107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33.110556000000003</v>
      </c>
      <c r="Y7689">
        <v>0</v>
      </c>
      <c r="Z7689">
        <v>0</v>
      </c>
    </row>
    <row r="7690" spans="1:26" x14ac:dyDescent="0.25">
      <c r="A7690">
        <v>2197165</v>
      </c>
      <c r="B7690">
        <v>1</v>
      </c>
      <c r="C7690" t="s">
        <v>76</v>
      </c>
      <c r="D7690" t="s">
        <v>86</v>
      </c>
      <c r="E7690" t="s">
        <v>813</v>
      </c>
      <c r="F7690" t="s">
        <v>22077</v>
      </c>
      <c r="G7690" t="s">
        <v>136</v>
      </c>
      <c r="H7690" t="s">
        <v>47</v>
      </c>
      <c r="I7690" t="s">
        <v>129</v>
      </c>
      <c r="J7690" t="s">
        <v>130</v>
      </c>
      <c r="K7690" t="s">
        <v>131</v>
      </c>
      <c r="L7690" t="s">
        <v>22078</v>
      </c>
      <c r="M7690" t="s">
        <v>22079</v>
      </c>
      <c r="N7690">
        <v>1.0333333330000001</v>
      </c>
      <c r="O7690">
        <v>26</v>
      </c>
      <c r="P7690">
        <v>16519</v>
      </c>
      <c r="Q7690">
        <v>0</v>
      </c>
      <c r="R7690">
        <v>0</v>
      </c>
      <c r="S7690">
        <v>0</v>
      </c>
      <c r="T7690">
        <v>0</v>
      </c>
      <c r="U7690">
        <v>26.866667</v>
      </c>
      <c r="V7690">
        <v>17069.633328</v>
      </c>
      <c r="W7690">
        <v>0</v>
      </c>
      <c r="X7690">
        <v>0</v>
      </c>
      <c r="Y7690">
        <v>0</v>
      </c>
      <c r="Z7690">
        <v>0</v>
      </c>
    </row>
    <row r="7691" spans="1:26" x14ac:dyDescent="0.25">
      <c r="A7691">
        <v>2197175</v>
      </c>
      <c r="B7691">
        <v>1</v>
      </c>
      <c r="C7691" t="s">
        <v>76</v>
      </c>
      <c r="D7691" t="s">
        <v>79</v>
      </c>
      <c r="E7691" t="s">
        <v>813</v>
      </c>
      <c r="F7691" t="s">
        <v>21235</v>
      </c>
      <c r="G7691" t="s">
        <v>201</v>
      </c>
      <c r="H7691" t="s">
        <v>8616</v>
      </c>
      <c r="I7691" t="s">
        <v>129</v>
      </c>
      <c r="J7691" t="s">
        <v>130</v>
      </c>
      <c r="K7691" t="s">
        <v>251</v>
      </c>
      <c r="L7691" t="s">
        <v>22080</v>
      </c>
      <c r="M7691" t="s">
        <v>22081</v>
      </c>
      <c r="N7691">
        <v>8.3333332999999996E-2</v>
      </c>
      <c r="O7691">
        <v>119</v>
      </c>
      <c r="P7691">
        <v>26119</v>
      </c>
      <c r="Q7691">
        <v>0</v>
      </c>
      <c r="R7691">
        <v>0</v>
      </c>
      <c r="S7691">
        <v>0</v>
      </c>
      <c r="T7691">
        <v>0</v>
      </c>
      <c r="U7691">
        <v>9.9166670000000003</v>
      </c>
      <c r="V7691">
        <v>2176.5833250000001</v>
      </c>
      <c r="W7691">
        <v>0</v>
      </c>
      <c r="X7691">
        <v>0</v>
      </c>
      <c r="Y7691">
        <v>0</v>
      </c>
      <c r="Z7691">
        <v>0</v>
      </c>
    </row>
    <row r="7692" spans="1:26" x14ac:dyDescent="0.25">
      <c r="A7692">
        <v>2197176</v>
      </c>
      <c r="B7692">
        <v>1</v>
      </c>
      <c r="C7692" t="s">
        <v>76</v>
      </c>
      <c r="D7692" t="s">
        <v>86</v>
      </c>
      <c r="E7692" t="s">
        <v>143</v>
      </c>
      <c r="F7692" t="s">
        <v>22082</v>
      </c>
      <c r="G7692" t="s">
        <v>136</v>
      </c>
      <c r="H7692" t="s">
        <v>47</v>
      </c>
      <c r="I7692" t="s">
        <v>129</v>
      </c>
      <c r="J7692" t="s">
        <v>130</v>
      </c>
      <c r="K7692" t="s">
        <v>131</v>
      </c>
      <c r="L7692" t="s">
        <v>22083</v>
      </c>
      <c r="M7692" t="s">
        <v>22084</v>
      </c>
      <c r="N7692">
        <v>3.2936111110000001</v>
      </c>
      <c r="O7692">
        <v>1</v>
      </c>
      <c r="P7692">
        <v>289</v>
      </c>
      <c r="Q7692">
        <v>0</v>
      </c>
      <c r="R7692">
        <v>0</v>
      </c>
      <c r="S7692">
        <v>0</v>
      </c>
      <c r="T7692">
        <v>0</v>
      </c>
      <c r="U7692">
        <v>3.2936109999999998</v>
      </c>
      <c r="V7692">
        <v>951.853611</v>
      </c>
      <c r="W7692">
        <v>0</v>
      </c>
      <c r="X7692">
        <v>0</v>
      </c>
      <c r="Y7692">
        <v>0</v>
      </c>
      <c r="Z7692">
        <v>0</v>
      </c>
    </row>
    <row r="7693" spans="1:26" x14ac:dyDescent="0.25">
      <c r="A7693">
        <v>2197177</v>
      </c>
      <c r="B7693">
        <v>1</v>
      </c>
      <c r="C7693" t="s">
        <v>76</v>
      </c>
      <c r="D7693" t="s">
        <v>101</v>
      </c>
      <c r="E7693" t="s">
        <v>161</v>
      </c>
      <c r="F7693" t="s">
        <v>22085</v>
      </c>
      <c r="G7693" t="s">
        <v>163</v>
      </c>
      <c r="H7693" t="s">
        <v>46</v>
      </c>
      <c r="I7693" t="s">
        <v>129</v>
      </c>
      <c r="J7693" t="s">
        <v>130</v>
      </c>
      <c r="K7693" t="s">
        <v>131</v>
      </c>
      <c r="L7693" t="s">
        <v>22086</v>
      </c>
      <c r="M7693" t="s">
        <v>22087</v>
      </c>
      <c r="N7693">
        <v>0.61499999999999999</v>
      </c>
      <c r="O7693">
        <v>1</v>
      </c>
      <c r="P7693">
        <v>727</v>
      </c>
      <c r="Q7693">
        <v>0</v>
      </c>
      <c r="R7693">
        <v>0</v>
      </c>
      <c r="S7693">
        <v>0</v>
      </c>
      <c r="T7693">
        <v>0</v>
      </c>
      <c r="U7693">
        <v>0.61499999999999999</v>
      </c>
      <c r="V7693">
        <v>447.10500000000002</v>
      </c>
      <c r="W7693">
        <v>0</v>
      </c>
      <c r="X7693">
        <v>0</v>
      </c>
      <c r="Y7693">
        <v>0</v>
      </c>
      <c r="Z7693">
        <v>0</v>
      </c>
    </row>
    <row r="7694" spans="1:26" x14ac:dyDescent="0.25">
      <c r="A7694">
        <v>2197178</v>
      </c>
      <c r="B7694">
        <v>1</v>
      </c>
      <c r="C7694" t="s">
        <v>76</v>
      </c>
      <c r="D7694" t="s">
        <v>78</v>
      </c>
      <c r="E7694" t="s">
        <v>813</v>
      </c>
      <c r="F7694" t="s">
        <v>22088</v>
      </c>
      <c r="G7694" t="s">
        <v>136</v>
      </c>
      <c r="H7694" t="s">
        <v>47</v>
      </c>
      <c r="I7694" t="s">
        <v>129</v>
      </c>
      <c r="J7694" t="s">
        <v>130</v>
      </c>
      <c r="K7694" t="s">
        <v>131</v>
      </c>
      <c r="L7694" t="s">
        <v>22089</v>
      </c>
      <c r="M7694" t="s">
        <v>22090</v>
      </c>
      <c r="N7694">
        <v>1.1125</v>
      </c>
      <c r="O7694">
        <v>4</v>
      </c>
      <c r="P7694">
        <v>133</v>
      </c>
      <c r="Q7694">
        <v>0</v>
      </c>
      <c r="R7694">
        <v>0</v>
      </c>
      <c r="S7694">
        <v>0</v>
      </c>
      <c r="T7694">
        <v>0</v>
      </c>
      <c r="U7694">
        <v>4.45</v>
      </c>
      <c r="V7694">
        <v>147.96250000000001</v>
      </c>
      <c r="W7694">
        <v>0</v>
      </c>
      <c r="X7694">
        <v>0</v>
      </c>
      <c r="Y7694">
        <v>0</v>
      </c>
      <c r="Z7694">
        <v>0</v>
      </c>
    </row>
    <row r="7695" spans="1:26" x14ac:dyDescent="0.25">
      <c r="A7695">
        <v>2197187</v>
      </c>
      <c r="B7695">
        <v>1</v>
      </c>
      <c r="C7695" t="s">
        <v>77</v>
      </c>
      <c r="D7695" t="s">
        <v>114</v>
      </c>
      <c r="E7695" t="s">
        <v>181</v>
      </c>
      <c r="F7695" t="s">
        <v>22091</v>
      </c>
      <c r="G7695" t="s">
        <v>287</v>
      </c>
      <c r="H7695" t="s">
        <v>46</v>
      </c>
      <c r="I7695" t="s">
        <v>129</v>
      </c>
      <c r="J7695" t="s">
        <v>130</v>
      </c>
      <c r="K7695" t="s">
        <v>131</v>
      </c>
      <c r="L7695" t="s">
        <v>22092</v>
      </c>
      <c r="M7695" t="s">
        <v>22093</v>
      </c>
      <c r="N7695">
        <v>2.789722222</v>
      </c>
      <c r="O7695">
        <v>0</v>
      </c>
      <c r="P7695">
        <v>5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13.948611</v>
      </c>
      <c r="W7695">
        <v>0</v>
      </c>
      <c r="X7695">
        <v>0</v>
      </c>
      <c r="Y7695">
        <v>0</v>
      </c>
      <c r="Z7695">
        <v>0</v>
      </c>
    </row>
    <row r="7696" spans="1:26" x14ac:dyDescent="0.25">
      <c r="A7696">
        <v>2197180</v>
      </c>
      <c r="B7696">
        <v>1</v>
      </c>
      <c r="C7696" t="s">
        <v>77</v>
      </c>
      <c r="D7696" t="s">
        <v>124</v>
      </c>
      <c r="E7696" t="s">
        <v>181</v>
      </c>
      <c r="F7696" t="s">
        <v>15600</v>
      </c>
      <c r="G7696" t="s">
        <v>1384</v>
      </c>
      <c r="H7696" t="s">
        <v>46</v>
      </c>
      <c r="I7696" t="s">
        <v>129</v>
      </c>
      <c r="J7696" t="s">
        <v>130</v>
      </c>
      <c r="K7696" t="s">
        <v>131</v>
      </c>
      <c r="L7696" t="s">
        <v>22094</v>
      </c>
      <c r="M7696" t="s">
        <v>22095</v>
      </c>
      <c r="N7696">
        <v>2.1625000000000001</v>
      </c>
      <c r="O7696">
        <v>0</v>
      </c>
      <c r="P7696">
        <v>12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25.95</v>
      </c>
      <c r="W7696">
        <v>0</v>
      </c>
      <c r="X7696">
        <v>0</v>
      </c>
      <c r="Y7696">
        <v>0</v>
      </c>
      <c r="Z7696">
        <v>0</v>
      </c>
    </row>
    <row r="7697" spans="1:26" x14ac:dyDescent="0.25">
      <c r="A7697">
        <v>2197181</v>
      </c>
      <c r="B7697">
        <v>1</v>
      </c>
      <c r="C7697" t="s">
        <v>77</v>
      </c>
      <c r="D7697" t="s">
        <v>124</v>
      </c>
      <c r="E7697" t="s">
        <v>813</v>
      </c>
      <c r="F7697" t="s">
        <v>16843</v>
      </c>
      <c r="G7697" t="s">
        <v>136</v>
      </c>
      <c r="H7697" t="s">
        <v>47</v>
      </c>
      <c r="I7697" t="s">
        <v>129</v>
      </c>
      <c r="J7697" t="s">
        <v>130</v>
      </c>
      <c r="K7697" t="s">
        <v>131</v>
      </c>
      <c r="L7697" t="s">
        <v>22096</v>
      </c>
      <c r="M7697" t="s">
        <v>22097</v>
      </c>
      <c r="N7697">
        <v>0.98361111099999998</v>
      </c>
      <c r="O7697">
        <v>900</v>
      </c>
      <c r="P7697">
        <v>19852</v>
      </c>
      <c r="Q7697">
        <v>0</v>
      </c>
      <c r="R7697">
        <v>0</v>
      </c>
      <c r="S7697">
        <v>21</v>
      </c>
      <c r="T7697">
        <v>952</v>
      </c>
      <c r="U7697">
        <v>885.25</v>
      </c>
      <c r="V7697">
        <v>19526.647776000002</v>
      </c>
      <c r="W7697">
        <v>0</v>
      </c>
      <c r="X7697">
        <v>0</v>
      </c>
      <c r="Y7697">
        <v>20.655833000000001</v>
      </c>
      <c r="Z7697">
        <v>936.39777800000002</v>
      </c>
    </row>
    <row r="7698" spans="1:26" x14ac:dyDescent="0.25">
      <c r="A7698">
        <v>2197182</v>
      </c>
      <c r="B7698">
        <v>1</v>
      </c>
      <c r="C7698" t="s">
        <v>77</v>
      </c>
      <c r="D7698" t="s">
        <v>124</v>
      </c>
      <c r="E7698" t="s">
        <v>813</v>
      </c>
      <c r="F7698" t="s">
        <v>10042</v>
      </c>
      <c r="G7698" t="s">
        <v>136</v>
      </c>
      <c r="H7698" t="s">
        <v>47</v>
      </c>
      <c r="I7698" t="s">
        <v>129</v>
      </c>
      <c r="J7698" t="s">
        <v>130</v>
      </c>
      <c r="K7698" t="s">
        <v>131</v>
      </c>
      <c r="L7698" t="s">
        <v>22098</v>
      </c>
      <c r="M7698" t="s">
        <v>22099</v>
      </c>
      <c r="N7698">
        <v>1.118055555</v>
      </c>
      <c r="O7698">
        <v>42</v>
      </c>
      <c r="P7698">
        <v>4424</v>
      </c>
      <c r="Q7698">
        <v>0</v>
      </c>
      <c r="R7698">
        <v>0</v>
      </c>
      <c r="S7698">
        <v>0</v>
      </c>
      <c r="T7698">
        <v>0</v>
      </c>
      <c r="U7698">
        <v>46.958333000000003</v>
      </c>
      <c r="V7698">
        <v>4946.2777749999996</v>
      </c>
      <c r="W7698">
        <v>0</v>
      </c>
      <c r="X7698">
        <v>0</v>
      </c>
      <c r="Y7698">
        <v>0</v>
      </c>
      <c r="Z7698">
        <v>0</v>
      </c>
    </row>
    <row r="7699" spans="1:26" x14ac:dyDescent="0.25">
      <c r="A7699">
        <v>2197188</v>
      </c>
      <c r="B7699">
        <v>1</v>
      </c>
      <c r="C7699" t="s">
        <v>76</v>
      </c>
      <c r="D7699" t="s">
        <v>81</v>
      </c>
      <c r="E7699" t="s">
        <v>181</v>
      </c>
      <c r="F7699" t="s">
        <v>17672</v>
      </c>
      <c r="G7699" t="s">
        <v>183</v>
      </c>
      <c r="H7699" t="s">
        <v>46</v>
      </c>
      <c r="I7699" t="s">
        <v>129</v>
      </c>
      <c r="J7699" t="s">
        <v>130</v>
      </c>
      <c r="K7699" t="s">
        <v>131</v>
      </c>
      <c r="L7699" t="s">
        <v>22100</v>
      </c>
      <c r="M7699" t="s">
        <v>22101</v>
      </c>
      <c r="N7699">
        <v>4.7269444439999999</v>
      </c>
      <c r="O7699">
        <v>0</v>
      </c>
      <c r="P7699">
        <v>5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23.634722</v>
      </c>
      <c r="W7699">
        <v>0</v>
      </c>
      <c r="X7699">
        <v>0</v>
      </c>
      <c r="Y7699">
        <v>0</v>
      </c>
      <c r="Z7699">
        <v>0</v>
      </c>
    </row>
    <row r="7700" spans="1:26" x14ac:dyDescent="0.25">
      <c r="A7700">
        <v>2197186</v>
      </c>
      <c r="B7700">
        <v>1</v>
      </c>
      <c r="C7700" t="s">
        <v>76</v>
      </c>
      <c r="D7700" t="s">
        <v>86</v>
      </c>
      <c r="E7700" t="s">
        <v>143</v>
      </c>
      <c r="F7700" t="s">
        <v>22082</v>
      </c>
      <c r="G7700" t="s">
        <v>136</v>
      </c>
      <c r="H7700" t="s">
        <v>47</v>
      </c>
      <c r="I7700" t="s">
        <v>129</v>
      </c>
      <c r="J7700" t="s">
        <v>130</v>
      </c>
      <c r="K7700" t="s">
        <v>131</v>
      </c>
      <c r="L7700" t="s">
        <v>22102</v>
      </c>
      <c r="M7700" t="s">
        <v>22103</v>
      </c>
      <c r="N7700">
        <v>4.0163888879999998</v>
      </c>
      <c r="O7700">
        <v>1</v>
      </c>
      <c r="P7700">
        <v>289</v>
      </c>
      <c r="Q7700">
        <v>0</v>
      </c>
      <c r="R7700">
        <v>0</v>
      </c>
      <c r="S7700">
        <v>0</v>
      </c>
      <c r="T7700">
        <v>0</v>
      </c>
      <c r="U7700">
        <v>4.0163890000000002</v>
      </c>
      <c r="V7700">
        <v>1160.7363889999999</v>
      </c>
      <c r="W7700">
        <v>0</v>
      </c>
      <c r="X7700">
        <v>0</v>
      </c>
      <c r="Y7700">
        <v>0</v>
      </c>
      <c r="Z7700">
        <v>0</v>
      </c>
    </row>
    <row r="7701" spans="1:26" x14ac:dyDescent="0.25">
      <c r="A7701">
        <v>2197189</v>
      </c>
      <c r="B7701">
        <v>1</v>
      </c>
      <c r="C7701" t="s">
        <v>77</v>
      </c>
      <c r="D7701" t="s">
        <v>114</v>
      </c>
      <c r="E7701" t="s">
        <v>134</v>
      </c>
      <c r="F7701" t="s">
        <v>22104</v>
      </c>
      <c r="G7701" t="s">
        <v>136</v>
      </c>
      <c r="H7701" t="s">
        <v>47</v>
      </c>
      <c r="I7701" t="s">
        <v>283</v>
      </c>
      <c r="J7701" t="s">
        <v>130</v>
      </c>
      <c r="K7701" t="s">
        <v>131</v>
      </c>
      <c r="L7701" t="s">
        <v>22105</v>
      </c>
      <c r="M7701" t="s">
        <v>22106</v>
      </c>
      <c r="N7701">
        <v>4.6944444000000002E-2</v>
      </c>
      <c r="O7701">
        <v>0</v>
      </c>
      <c r="P7701">
        <v>51</v>
      </c>
      <c r="Q7701">
        <v>197</v>
      </c>
      <c r="R7701">
        <v>6100</v>
      </c>
      <c r="S7701">
        <v>226</v>
      </c>
      <c r="T7701">
        <v>4595</v>
      </c>
      <c r="U7701">
        <v>0</v>
      </c>
      <c r="V7701">
        <v>2.3941669999999999</v>
      </c>
      <c r="W7701">
        <v>9.2480550000000008</v>
      </c>
      <c r="X7701">
        <v>286.361108</v>
      </c>
      <c r="Y7701">
        <v>10.609444</v>
      </c>
      <c r="Z7701">
        <v>215.70972</v>
      </c>
    </row>
    <row r="7702" spans="1:26" x14ac:dyDescent="0.25">
      <c r="A7702">
        <v>2197192</v>
      </c>
      <c r="B7702">
        <v>1</v>
      </c>
      <c r="C7702" t="s">
        <v>76</v>
      </c>
      <c r="D7702" t="s">
        <v>106</v>
      </c>
      <c r="E7702" t="s">
        <v>813</v>
      </c>
      <c r="F7702" t="s">
        <v>22107</v>
      </c>
      <c r="G7702" t="s">
        <v>136</v>
      </c>
      <c r="H7702" t="s">
        <v>47</v>
      </c>
      <c r="I7702" t="s">
        <v>129</v>
      </c>
      <c r="J7702" t="s">
        <v>130</v>
      </c>
      <c r="K7702" t="s">
        <v>131</v>
      </c>
      <c r="L7702" t="s">
        <v>22108</v>
      </c>
      <c r="M7702" t="s">
        <v>22109</v>
      </c>
      <c r="N7702">
        <v>2.7677777770000001</v>
      </c>
      <c r="O7702">
        <v>4</v>
      </c>
      <c r="P7702">
        <v>2386</v>
      </c>
      <c r="Q7702">
        <v>0</v>
      </c>
      <c r="R7702">
        <v>0</v>
      </c>
      <c r="S7702">
        <v>0</v>
      </c>
      <c r="T7702">
        <v>0</v>
      </c>
      <c r="U7702">
        <v>11.071111</v>
      </c>
      <c r="V7702">
        <v>6603.9177760000002</v>
      </c>
      <c r="W7702">
        <v>0</v>
      </c>
      <c r="X7702">
        <v>0</v>
      </c>
      <c r="Y7702">
        <v>0</v>
      </c>
      <c r="Z7702">
        <v>0</v>
      </c>
    </row>
    <row r="7703" spans="1:26" x14ac:dyDescent="0.25">
      <c r="A7703">
        <v>2197201</v>
      </c>
      <c r="B7703">
        <v>1</v>
      </c>
      <c r="C7703" t="s">
        <v>76</v>
      </c>
      <c r="D7703" t="s">
        <v>88</v>
      </c>
      <c r="E7703" t="s">
        <v>181</v>
      </c>
      <c r="F7703" t="s">
        <v>22110</v>
      </c>
      <c r="G7703" t="s">
        <v>194</v>
      </c>
      <c r="H7703" t="s">
        <v>46</v>
      </c>
      <c r="I7703" t="s">
        <v>129</v>
      </c>
      <c r="J7703" t="s">
        <v>130</v>
      </c>
      <c r="K7703" t="s">
        <v>131</v>
      </c>
      <c r="L7703" t="s">
        <v>22111</v>
      </c>
      <c r="M7703" t="s">
        <v>22112</v>
      </c>
      <c r="N7703">
        <v>5.039722222</v>
      </c>
      <c r="O7703">
        <v>0</v>
      </c>
      <c r="P7703">
        <v>1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5.0397220000000003</v>
      </c>
      <c r="W7703">
        <v>0</v>
      </c>
      <c r="X7703">
        <v>0</v>
      </c>
      <c r="Y7703">
        <v>0</v>
      </c>
      <c r="Z7703">
        <v>0</v>
      </c>
    </row>
    <row r="7704" spans="1:26" x14ac:dyDescent="0.25">
      <c r="A7704">
        <v>2197205</v>
      </c>
      <c r="B7704">
        <v>1</v>
      </c>
      <c r="C7704" t="s">
        <v>77</v>
      </c>
      <c r="D7704" t="s">
        <v>119</v>
      </c>
      <c r="E7704" t="s">
        <v>181</v>
      </c>
      <c r="F7704" t="s">
        <v>22113</v>
      </c>
      <c r="G7704" t="s">
        <v>194</v>
      </c>
      <c r="H7704" t="s">
        <v>46</v>
      </c>
      <c r="I7704" t="s">
        <v>129</v>
      </c>
      <c r="J7704" t="s">
        <v>130</v>
      </c>
      <c r="K7704" t="s">
        <v>131</v>
      </c>
      <c r="L7704" t="s">
        <v>22114</v>
      </c>
      <c r="M7704" t="s">
        <v>22115</v>
      </c>
      <c r="N7704">
        <v>3.8536111110000002</v>
      </c>
      <c r="O7704">
        <v>0</v>
      </c>
      <c r="P7704">
        <v>1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3.8536109999999999</v>
      </c>
      <c r="W7704">
        <v>0</v>
      </c>
      <c r="X7704">
        <v>0</v>
      </c>
      <c r="Y7704">
        <v>0</v>
      </c>
      <c r="Z7704">
        <v>0</v>
      </c>
    </row>
    <row r="7705" spans="1:26" x14ac:dyDescent="0.25">
      <c r="A7705">
        <v>2197212</v>
      </c>
      <c r="B7705">
        <v>1</v>
      </c>
      <c r="C7705" t="s">
        <v>77</v>
      </c>
      <c r="D7705" t="s">
        <v>118</v>
      </c>
      <c r="E7705" t="s">
        <v>161</v>
      </c>
      <c r="F7705" t="s">
        <v>22116</v>
      </c>
      <c r="G7705" t="s">
        <v>140</v>
      </c>
      <c r="H7705" t="s">
        <v>46</v>
      </c>
      <c r="I7705" t="s">
        <v>129</v>
      </c>
      <c r="J7705" t="s">
        <v>130</v>
      </c>
      <c r="K7705" t="s">
        <v>131</v>
      </c>
      <c r="L7705" t="s">
        <v>22117</v>
      </c>
      <c r="M7705" t="s">
        <v>22118</v>
      </c>
      <c r="N7705">
        <v>3.1005555550000001</v>
      </c>
      <c r="O7705">
        <v>1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3.1005560000000001</v>
      </c>
      <c r="V7705">
        <v>0</v>
      </c>
      <c r="W7705">
        <v>0</v>
      </c>
      <c r="X7705">
        <v>0</v>
      </c>
      <c r="Y7705">
        <v>0</v>
      </c>
      <c r="Z7705">
        <v>0</v>
      </c>
    </row>
    <row r="7706" spans="1:26" x14ac:dyDescent="0.25">
      <c r="A7706">
        <v>2197206</v>
      </c>
      <c r="B7706">
        <v>1</v>
      </c>
      <c r="C7706" t="s">
        <v>76</v>
      </c>
      <c r="D7706" t="s">
        <v>89</v>
      </c>
      <c r="E7706" t="s">
        <v>186</v>
      </c>
      <c r="F7706" t="s">
        <v>2755</v>
      </c>
      <c r="G7706" t="s">
        <v>136</v>
      </c>
      <c r="H7706" t="s">
        <v>47</v>
      </c>
      <c r="I7706" t="s">
        <v>129</v>
      </c>
      <c r="J7706" t="s">
        <v>130</v>
      </c>
      <c r="K7706" t="s">
        <v>131</v>
      </c>
      <c r="L7706" t="s">
        <v>22119</v>
      </c>
      <c r="M7706" t="s">
        <v>22120</v>
      </c>
      <c r="N7706">
        <v>0.71027777700000005</v>
      </c>
      <c r="O7706">
        <v>53</v>
      </c>
      <c r="P7706">
        <v>16</v>
      </c>
      <c r="Q7706">
        <v>0</v>
      </c>
      <c r="R7706">
        <v>0</v>
      </c>
      <c r="S7706">
        <v>0</v>
      </c>
      <c r="T7706">
        <v>0</v>
      </c>
      <c r="U7706">
        <v>37.644722000000002</v>
      </c>
      <c r="V7706">
        <v>11.364444000000001</v>
      </c>
      <c r="W7706">
        <v>0</v>
      </c>
      <c r="X7706">
        <v>0</v>
      </c>
      <c r="Y7706">
        <v>0</v>
      </c>
      <c r="Z7706">
        <v>0</v>
      </c>
    </row>
    <row r="7707" spans="1:26" x14ac:dyDescent="0.25">
      <c r="A7707">
        <v>2197208</v>
      </c>
      <c r="B7707">
        <v>1</v>
      </c>
      <c r="C7707" t="s">
        <v>77</v>
      </c>
      <c r="D7707" t="s">
        <v>119</v>
      </c>
      <c r="E7707" t="s">
        <v>126</v>
      </c>
      <c r="F7707" t="s">
        <v>10877</v>
      </c>
      <c r="G7707" t="s">
        <v>5461</v>
      </c>
      <c r="H7707" t="s">
        <v>46</v>
      </c>
      <c r="I7707" t="s">
        <v>129</v>
      </c>
      <c r="J7707" t="s">
        <v>130</v>
      </c>
      <c r="K7707" t="s">
        <v>131</v>
      </c>
      <c r="L7707" t="s">
        <v>22121</v>
      </c>
      <c r="M7707" t="s">
        <v>22122</v>
      </c>
      <c r="N7707">
        <v>1.6872222219999999</v>
      </c>
      <c r="O7707">
        <v>0</v>
      </c>
      <c r="P7707">
        <v>75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126.541667</v>
      </c>
      <c r="W7707">
        <v>0</v>
      </c>
      <c r="X7707">
        <v>0</v>
      </c>
      <c r="Y7707">
        <v>0</v>
      </c>
      <c r="Z7707">
        <v>0</v>
      </c>
    </row>
    <row r="7708" spans="1:26" x14ac:dyDescent="0.25">
      <c r="A7708">
        <v>2197270</v>
      </c>
      <c r="B7708">
        <v>1</v>
      </c>
      <c r="C7708" t="s">
        <v>76</v>
      </c>
      <c r="D7708" t="s">
        <v>81</v>
      </c>
      <c r="E7708" t="s">
        <v>718</v>
      </c>
      <c r="F7708" t="s">
        <v>22123</v>
      </c>
      <c r="G7708" t="s">
        <v>128</v>
      </c>
      <c r="H7708" t="s">
        <v>46</v>
      </c>
      <c r="I7708" t="s">
        <v>129</v>
      </c>
      <c r="J7708" t="s">
        <v>130</v>
      </c>
      <c r="K7708" t="s">
        <v>131</v>
      </c>
      <c r="L7708" t="s">
        <v>22124</v>
      </c>
      <c r="M7708" t="s">
        <v>22125</v>
      </c>
      <c r="N7708">
        <v>2.693333333</v>
      </c>
      <c r="O7708">
        <v>0</v>
      </c>
      <c r="P7708">
        <v>166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447.09333299999997</v>
      </c>
      <c r="W7708">
        <v>0</v>
      </c>
      <c r="X7708">
        <v>0</v>
      </c>
      <c r="Y7708">
        <v>0</v>
      </c>
      <c r="Z7708">
        <v>0</v>
      </c>
    </row>
    <row r="7709" spans="1:26" x14ac:dyDescent="0.25">
      <c r="A7709">
        <v>2197214</v>
      </c>
      <c r="B7709">
        <v>1</v>
      </c>
      <c r="C7709" t="s">
        <v>76</v>
      </c>
      <c r="D7709" t="s">
        <v>93</v>
      </c>
      <c r="E7709" t="s">
        <v>126</v>
      </c>
      <c r="F7709" t="s">
        <v>21272</v>
      </c>
      <c r="G7709" t="s">
        <v>640</v>
      </c>
      <c r="H7709" t="s">
        <v>46</v>
      </c>
      <c r="I7709" t="s">
        <v>129</v>
      </c>
      <c r="J7709" t="s">
        <v>130</v>
      </c>
      <c r="K7709" t="s">
        <v>131</v>
      </c>
      <c r="L7709" t="s">
        <v>22126</v>
      </c>
      <c r="M7709" t="s">
        <v>22127</v>
      </c>
      <c r="N7709">
        <v>4.4608333330000001</v>
      </c>
      <c r="O7709">
        <v>0</v>
      </c>
      <c r="P7709">
        <v>118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526.378333</v>
      </c>
      <c r="W7709">
        <v>0</v>
      </c>
      <c r="X7709">
        <v>0</v>
      </c>
      <c r="Y7709">
        <v>0</v>
      </c>
      <c r="Z7709">
        <v>0</v>
      </c>
    </row>
    <row r="7710" spans="1:26" x14ac:dyDescent="0.25">
      <c r="A7710">
        <v>2197211</v>
      </c>
      <c r="B7710">
        <v>1</v>
      </c>
      <c r="C7710" t="s">
        <v>77</v>
      </c>
      <c r="D7710" t="s">
        <v>108</v>
      </c>
      <c r="E7710" t="s">
        <v>186</v>
      </c>
      <c r="F7710" t="s">
        <v>22128</v>
      </c>
      <c r="G7710" t="s">
        <v>366</v>
      </c>
      <c r="H7710" t="s">
        <v>47</v>
      </c>
      <c r="I7710" t="s">
        <v>129</v>
      </c>
      <c r="J7710" t="s">
        <v>130</v>
      </c>
      <c r="K7710" t="s">
        <v>251</v>
      </c>
      <c r="L7710" t="s">
        <v>22129</v>
      </c>
      <c r="M7710" t="s">
        <v>22130</v>
      </c>
      <c r="N7710">
        <v>6.7715877769999997</v>
      </c>
      <c r="O7710">
        <v>67</v>
      </c>
      <c r="P7710">
        <v>666</v>
      </c>
      <c r="Q7710">
        <v>0</v>
      </c>
      <c r="R7710">
        <v>42</v>
      </c>
      <c r="S7710">
        <v>19</v>
      </c>
      <c r="T7710">
        <v>722</v>
      </c>
      <c r="U7710">
        <v>453.69638099999997</v>
      </c>
      <c r="V7710">
        <v>4509.8774590000003</v>
      </c>
      <c r="W7710">
        <v>0</v>
      </c>
      <c r="X7710">
        <v>284.40668699999998</v>
      </c>
      <c r="Y7710">
        <v>128.660168</v>
      </c>
      <c r="Z7710">
        <v>4889.0863749999999</v>
      </c>
    </row>
    <row r="7711" spans="1:26" x14ac:dyDescent="0.25">
      <c r="A7711">
        <v>2197215</v>
      </c>
      <c r="B7711">
        <v>1</v>
      </c>
      <c r="C7711" t="s">
        <v>76</v>
      </c>
      <c r="D7711" t="s">
        <v>99</v>
      </c>
      <c r="E7711" t="s">
        <v>126</v>
      </c>
      <c r="F7711" t="s">
        <v>22131</v>
      </c>
      <c r="G7711" t="s">
        <v>418</v>
      </c>
      <c r="H7711" t="s">
        <v>46</v>
      </c>
      <c r="I7711" t="s">
        <v>129</v>
      </c>
      <c r="J7711" t="s">
        <v>130</v>
      </c>
      <c r="K7711" t="s">
        <v>251</v>
      </c>
      <c r="L7711" t="s">
        <v>22132</v>
      </c>
      <c r="M7711" t="s">
        <v>22133</v>
      </c>
      <c r="N7711">
        <v>8.5434294439999992</v>
      </c>
      <c r="O7711">
        <v>0</v>
      </c>
      <c r="P7711">
        <v>85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726.19150300000001</v>
      </c>
      <c r="W7711">
        <v>0</v>
      </c>
      <c r="X7711">
        <v>0</v>
      </c>
      <c r="Y7711">
        <v>0</v>
      </c>
      <c r="Z7711">
        <v>0</v>
      </c>
    </row>
    <row r="7712" spans="1:26" x14ac:dyDescent="0.25">
      <c r="A7712">
        <v>2197222</v>
      </c>
      <c r="B7712">
        <v>1</v>
      </c>
      <c r="C7712" t="s">
        <v>76</v>
      </c>
      <c r="D7712" t="s">
        <v>78</v>
      </c>
      <c r="E7712" t="s">
        <v>181</v>
      </c>
      <c r="F7712" t="s">
        <v>22134</v>
      </c>
      <c r="G7712" t="s">
        <v>287</v>
      </c>
      <c r="H7712" t="s">
        <v>46</v>
      </c>
      <c r="I7712" t="s">
        <v>129</v>
      </c>
      <c r="J7712" t="s">
        <v>130</v>
      </c>
      <c r="K7712" t="s">
        <v>131</v>
      </c>
      <c r="L7712" t="s">
        <v>22135</v>
      </c>
      <c r="M7712" t="s">
        <v>22136</v>
      </c>
      <c r="N7712">
        <v>5.1508333329999996</v>
      </c>
      <c r="O7712">
        <v>0</v>
      </c>
      <c r="P7712">
        <v>12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61.81</v>
      </c>
      <c r="W7712">
        <v>0</v>
      </c>
      <c r="X7712">
        <v>0</v>
      </c>
      <c r="Y7712">
        <v>0</v>
      </c>
      <c r="Z7712">
        <v>0</v>
      </c>
    </row>
    <row r="7713" spans="1:26" x14ac:dyDescent="0.25">
      <c r="A7713">
        <v>2197216</v>
      </c>
      <c r="B7713">
        <v>1</v>
      </c>
      <c r="C7713" t="s">
        <v>77</v>
      </c>
      <c r="D7713" t="s">
        <v>116</v>
      </c>
      <c r="E7713" t="s">
        <v>161</v>
      </c>
      <c r="F7713" t="s">
        <v>5566</v>
      </c>
      <c r="G7713" t="s">
        <v>418</v>
      </c>
      <c r="H7713" t="s">
        <v>46</v>
      </c>
      <c r="I7713" t="s">
        <v>129</v>
      </c>
      <c r="J7713" t="s">
        <v>130</v>
      </c>
      <c r="K7713" t="s">
        <v>251</v>
      </c>
      <c r="L7713" t="s">
        <v>22137</v>
      </c>
      <c r="M7713" t="s">
        <v>22138</v>
      </c>
      <c r="N7713">
        <v>8.5177461109999992</v>
      </c>
      <c r="O7713">
        <v>1</v>
      </c>
      <c r="P7713">
        <v>281</v>
      </c>
      <c r="Q7713">
        <v>0</v>
      </c>
      <c r="R7713">
        <v>0</v>
      </c>
      <c r="S7713">
        <v>0</v>
      </c>
      <c r="T7713">
        <v>0</v>
      </c>
      <c r="U7713">
        <v>8.5177460000000007</v>
      </c>
      <c r="V7713">
        <v>2393.4866569999999</v>
      </c>
      <c r="W7713">
        <v>0</v>
      </c>
      <c r="X7713">
        <v>0</v>
      </c>
      <c r="Y7713">
        <v>0</v>
      </c>
      <c r="Z7713">
        <v>0</v>
      </c>
    </row>
    <row r="7714" spans="1:26" x14ac:dyDescent="0.25">
      <c r="A7714">
        <v>2197220</v>
      </c>
      <c r="B7714">
        <v>1</v>
      </c>
      <c r="C7714" t="s">
        <v>76</v>
      </c>
      <c r="D7714" t="s">
        <v>90</v>
      </c>
      <c r="E7714" t="s">
        <v>143</v>
      </c>
      <c r="F7714" t="s">
        <v>22139</v>
      </c>
      <c r="G7714" t="s">
        <v>366</v>
      </c>
      <c r="H7714" t="s">
        <v>46</v>
      </c>
      <c r="I7714" t="s">
        <v>129</v>
      </c>
      <c r="J7714" t="s">
        <v>130</v>
      </c>
      <c r="K7714" t="s">
        <v>251</v>
      </c>
      <c r="L7714" t="s">
        <v>22140</v>
      </c>
      <c r="M7714" t="s">
        <v>22141</v>
      </c>
      <c r="N7714">
        <v>6.3097222220000004</v>
      </c>
      <c r="O7714">
        <v>1</v>
      </c>
      <c r="P7714">
        <v>13</v>
      </c>
      <c r="Q7714">
        <v>0</v>
      </c>
      <c r="R7714">
        <v>0</v>
      </c>
      <c r="S7714">
        <v>0</v>
      </c>
      <c r="T7714">
        <v>0</v>
      </c>
      <c r="U7714">
        <v>6.3097219999999998</v>
      </c>
      <c r="V7714">
        <v>82.026388999999995</v>
      </c>
      <c r="W7714">
        <v>0</v>
      </c>
      <c r="X7714">
        <v>0</v>
      </c>
      <c r="Y7714">
        <v>0</v>
      </c>
      <c r="Z7714">
        <v>0</v>
      </c>
    </row>
    <row r="7715" spans="1:26" x14ac:dyDescent="0.25">
      <c r="A7715">
        <v>2197221</v>
      </c>
      <c r="B7715">
        <v>1</v>
      </c>
      <c r="C7715" t="s">
        <v>76</v>
      </c>
      <c r="D7715" t="s">
        <v>93</v>
      </c>
      <c r="E7715" t="s">
        <v>181</v>
      </c>
      <c r="F7715" t="s">
        <v>22142</v>
      </c>
      <c r="G7715" t="s">
        <v>194</v>
      </c>
      <c r="H7715" t="s">
        <v>46</v>
      </c>
      <c r="I7715" t="s">
        <v>129</v>
      </c>
      <c r="J7715" t="s">
        <v>130</v>
      </c>
      <c r="K7715" t="s">
        <v>131</v>
      </c>
      <c r="L7715" t="s">
        <v>22143</v>
      </c>
      <c r="M7715" t="s">
        <v>22144</v>
      </c>
      <c r="N7715">
        <v>3.199166666</v>
      </c>
      <c r="O7715">
        <v>0</v>
      </c>
      <c r="P7715">
        <v>1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3.1991670000000001</v>
      </c>
      <c r="W7715">
        <v>0</v>
      </c>
      <c r="X7715">
        <v>0</v>
      </c>
      <c r="Y7715">
        <v>0</v>
      </c>
      <c r="Z7715">
        <v>0</v>
      </c>
    </row>
    <row r="7716" spans="1:26" x14ac:dyDescent="0.25">
      <c r="A7716">
        <v>2197223</v>
      </c>
      <c r="B7716">
        <v>1</v>
      </c>
      <c r="C7716" t="s">
        <v>76</v>
      </c>
      <c r="D7716" t="s">
        <v>92</v>
      </c>
      <c r="E7716" t="s">
        <v>126</v>
      </c>
      <c r="F7716" t="s">
        <v>3782</v>
      </c>
      <c r="G7716" t="s">
        <v>128</v>
      </c>
      <c r="H7716" t="s">
        <v>46</v>
      </c>
      <c r="I7716" t="s">
        <v>129</v>
      </c>
      <c r="J7716" t="s">
        <v>130</v>
      </c>
      <c r="K7716" t="s">
        <v>131</v>
      </c>
      <c r="L7716" t="s">
        <v>22145</v>
      </c>
      <c r="M7716" t="s">
        <v>22146</v>
      </c>
      <c r="N7716">
        <v>2.6641666659999999</v>
      </c>
      <c r="O7716">
        <v>0</v>
      </c>
      <c r="P7716">
        <v>0</v>
      </c>
      <c r="Q7716">
        <v>0</v>
      </c>
      <c r="R7716">
        <v>25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66.604167000000004</v>
      </c>
      <c r="Y7716">
        <v>0</v>
      </c>
      <c r="Z7716">
        <v>0</v>
      </c>
    </row>
    <row r="7717" spans="1:26" x14ac:dyDescent="0.25">
      <c r="A7717">
        <v>2197219</v>
      </c>
      <c r="B7717">
        <v>1</v>
      </c>
      <c r="C7717" t="s">
        <v>77</v>
      </c>
      <c r="D7717" t="s">
        <v>119</v>
      </c>
      <c r="E7717" t="s">
        <v>161</v>
      </c>
      <c r="F7717" t="s">
        <v>22147</v>
      </c>
      <c r="G7717" t="s">
        <v>418</v>
      </c>
      <c r="H7717" t="s">
        <v>46</v>
      </c>
      <c r="I7717" t="s">
        <v>129</v>
      </c>
      <c r="J7717" t="s">
        <v>130</v>
      </c>
      <c r="K7717" t="s">
        <v>251</v>
      </c>
      <c r="L7717" t="s">
        <v>22148</v>
      </c>
      <c r="M7717" t="s">
        <v>22149</v>
      </c>
      <c r="N7717">
        <v>6.5837655550000003</v>
      </c>
      <c r="O7717">
        <v>2</v>
      </c>
      <c r="P7717">
        <v>896</v>
      </c>
      <c r="Q7717">
        <v>0</v>
      </c>
      <c r="R7717">
        <v>0</v>
      </c>
      <c r="S7717">
        <v>0</v>
      </c>
      <c r="T7717">
        <v>0</v>
      </c>
      <c r="U7717">
        <v>13.167531</v>
      </c>
      <c r="V7717">
        <v>5899.0539369999997</v>
      </c>
      <c r="W7717">
        <v>0</v>
      </c>
      <c r="X7717">
        <v>0</v>
      </c>
      <c r="Y7717">
        <v>0</v>
      </c>
      <c r="Z7717">
        <v>0</v>
      </c>
    </row>
    <row r="7718" spans="1:26" x14ac:dyDescent="0.25">
      <c r="A7718">
        <v>2197229</v>
      </c>
      <c r="B7718">
        <v>1</v>
      </c>
      <c r="C7718" t="s">
        <v>76</v>
      </c>
      <c r="D7718" t="s">
        <v>99</v>
      </c>
      <c r="E7718" t="s">
        <v>161</v>
      </c>
      <c r="F7718" t="s">
        <v>22150</v>
      </c>
      <c r="G7718" t="s">
        <v>402</v>
      </c>
      <c r="H7718" t="s">
        <v>46</v>
      </c>
      <c r="I7718" t="s">
        <v>129</v>
      </c>
      <c r="J7718" t="s">
        <v>130</v>
      </c>
      <c r="K7718" t="s">
        <v>131</v>
      </c>
      <c r="L7718" t="s">
        <v>22151</v>
      </c>
      <c r="M7718" t="s">
        <v>22152</v>
      </c>
      <c r="N7718">
        <v>1.7236111110000001</v>
      </c>
      <c r="O7718">
        <v>1</v>
      </c>
      <c r="P7718">
        <v>248</v>
      </c>
      <c r="Q7718">
        <v>0</v>
      </c>
      <c r="R7718">
        <v>0</v>
      </c>
      <c r="S7718">
        <v>0</v>
      </c>
      <c r="T7718">
        <v>0</v>
      </c>
      <c r="U7718">
        <v>1.723611</v>
      </c>
      <c r="V7718">
        <v>427.455556</v>
      </c>
      <c r="W7718">
        <v>0</v>
      </c>
      <c r="X7718">
        <v>0</v>
      </c>
      <c r="Y7718">
        <v>0</v>
      </c>
      <c r="Z7718">
        <v>0</v>
      </c>
    </row>
    <row r="7719" spans="1:26" x14ac:dyDescent="0.25">
      <c r="A7719">
        <v>2197224</v>
      </c>
      <c r="B7719">
        <v>1</v>
      </c>
      <c r="C7719" t="s">
        <v>76</v>
      </c>
      <c r="D7719" t="s">
        <v>86</v>
      </c>
      <c r="E7719" t="s">
        <v>143</v>
      </c>
      <c r="F7719" t="s">
        <v>22153</v>
      </c>
      <c r="G7719" t="s">
        <v>366</v>
      </c>
      <c r="H7719" t="s">
        <v>47</v>
      </c>
      <c r="I7719" t="s">
        <v>129</v>
      </c>
      <c r="J7719" t="s">
        <v>130</v>
      </c>
      <c r="K7719" t="s">
        <v>251</v>
      </c>
      <c r="L7719" t="s">
        <v>22154</v>
      </c>
      <c r="M7719" t="s">
        <v>22155</v>
      </c>
      <c r="N7719">
        <v>9.7395822219999992</v>
      </c>
      <c r="O7719">
        <v>1</v>
      </c>
      <c r="P7719">
        <v>509</v>
      </c>
      <c r="Q7719">
        <v>0</v>
      </c>
      <c r="R7719">
        <v>0</v>
      </c>
      <c r="S7719">
        <v>0</v>
      </c>
      <c r="T7719">
        <v>0</v>
      </c>
      <c r="U7719">
        <v>9.7395820000000004</v>
      </c>
      <c r="V7719">
        <v>4957.4473509999998</v>
      </c>
      <c r="W7719">
        <v>0</v>
      </c>
      <c r="X7719">
        <v>0</v>
      </c>
      <c r="Y7719">
        <v>0</v>
      </c>
      <c r="Z7719">
        <v>0</v>
      </c>
    </row>
    <row r="7720" spans="1:26" x14ac:dyDescent="0.25">
      <c r="A7720">
        <v>2197252</v>
      </c>
      <c r="B7720">
        <v>1</v>
      </c>
      <c r="C7720" t="s">
        <v>77</v>
      </c>
      <c r="D7720" t="s">
        <v>112</v>
      </c>
      <c r="E7720" t="s">
        <v>143</v>
      </c>
      <c r="F7720" t="s">
        <v>22156</v>
      </c>
      <c r="G7720" t="s">
        <v>145</v>
      </c>
      <c r="H7720" t="s">
        <v>47</v>
      </c>
      <c r="I7720" t="s">
        <v>129</v>
      </c>
      <c r="J7720" t="s">
        <v>130</v>
      </c>
      <c r="K7720" t="s">
        <v>131</v>
      </c>
      <c r="L7720" t="s">
        <v>22157</v>
      </c>
      <c r="M7720" t="s">
        <v>22158</v>
      </c>
      <c r="N7720">
        <v>1.854166666</v>
      </c>
      <c r="O7720">
        <v>0</v>
      </c>
      <c r="P7720">
        <v>0</v>
      </c>
      <c r="Q7720">
        <v>0</v>
      </c>
      <c r="R7720">
        <v>0</v>
      </c>
      <c r="S7720">
        <v>1</v>
      </c>
      <c r="T7720">
        <v>90</v>
      </c>
      <c r="U7720">
        <v>0</v>
      </c>
      <c r="V7720">
        <v>0</v>
      </c>
      <c r="W7720">
        <v>0</v>
      </c>
      <c r="X7720">
        <v>0</v>
      </c>
      <c r="Y7720">
        <v>1.8541669999999999</v>
      </c>
      <c r="Z7720">
        <v>166.875</v>
      </c>
    </row>
    <row r="7721" spans="1:26" x14ac:dyDescent="0.25">
      <c r="A7721">
        <v>2197230</v>
      </c>
      <c r="B7721">
        <v>1</v>
      </c>
      <c r="C7721" t="s">
        <v>76</v>
      </c>
      <c r="D7721" t="s">
        <v>79</v>
      </c>
      <c r="E7721" t="s">
        <v>181</v>
      </c>
      <c r="F7721" t="s">
        <v>20527</v>
      </c>
      <c r="G7721" t="s">
        <v>128</v>
      </c>
      <c r="H7721" t="s">
        <v>46</v>
      </c>
      <c r="I7721" t="s">
        <v>129</v>
      </c>
      <c r="J7721" t="s">
        <v>130</v>
      </c>
      <c r="K7721" t="s">
        <v>131</v>
      </c>
      <c r="L7721" t="s">
        <v>22159</v>
      </c>
      <c r="M7721" t="s">
        <v>22160</v>
      </c>
      <c r="N7721">
        <v>1.250555555</v>
      </c>
      <c r="O7721">
        <v>0</v>
      </c>
      <c r="P7721">
        <v>1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1.250556</v>
      </c>
      <c r="W7721">
        <v>0</v>
      </c>
      <c r="X7721">
        <v>0</v>
      </c>
      <c r="Y7721">
        <v>0</v>
      </c>
      <c r="Z7721">
        <v>0</v>
      </c>
    </row>
    <row r="7722" spans="1:26" x14ac:dyDescent="0.25">
      <c r="A7722">
        <v>2197226</v>
      </c>
      <c r="B7722">
        <v>1</v>
      </c>
      <c r="C7722" t="s">
        <v>76</v>
      </c>
      <c r="D7722" t="s">
        <v>93</v>
      </c>
      <c r="E7722" t="s">
        <v>126</v>
      </c>
      <c r="F7722" t="s">
        <v>7790</v>
      </c>
      <c r="G7722" t="s">
        <v>418</v>
      </c>
      <c r="H7722" t="s">
        <v>46</v>
      </c>
      <c r="I7722" t="s">
        <v>129</v>
      </c>
      <c r="J7722" t="s">
        <v>130</v>
      </c>
      <c r="K7722" t="s">
        <v>251</v>
      </c>
      <c r="L7722" t="s">
        <v>22161</v>
      </c>
      <c r="M7722" t="s">
        <v>22162</v>
      </c>
      <c r="N7722">
        <v>8.7289674999999995</v>
      </c>
      <c r="O7722">
        <v>0</v>
      </c>
      <c r="P7722">
        <v>24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209.49521999999999</v>
      </c>
      <c r="W7722">
        <v>0</v>
      </c>
      <c r="X7722">
        <v>0</v>
      </c>
      <c r="Y7722">
        <v>0</v>
      </c>
      <c r="Z7722">
        <v>0</v>
      </c>
    </row>
    <row r="7723" spans="1:26" x14ac:dyDescent="0.25">
      <c r="A7723">
        <v>2197228</v>
      </c>
      <c r="B7723">
        <v>1</v>
      </c>
      <c r="C7723" t="s">
        <v>77</v>
      </c>
      <c r="D7723" t="s">
        <v>114</v>
      </c>
      <c r="E7723" t="s">
        <v>161</v>
      </c>
      <c r="F7723" t="s">
        <v>22163</v>
      </c>
      <c r="G7723" t="s">
        <v>366</v>
      </c>
      <c r="H7723" t="s">
        <v>46</v>
      </c>
      <c r="I7723" t="s">
        <v>129</v>
      </c>
      <c r="J7723" t="s">
        <v>130</v>
      </c>
      <c r="K7723" t="s">
        <v>251</v>
      </c>
      <c r="L7723" t="s">
        <v>22164</v>
      </c>
      <c r="M7723" t="s">
        <v>22165</v>
      </c>
      <c r="N7723">
        <v>3.5331166660000002</v>
      </c>
      <c r="O7723">
        <v>1</v>
      </c>
      <c r="P7723">
        <v>125</v>
      </c>
      <c r="Q7723">
        <v>0</v>
      </c>
      <c r="R7723">
        <v>0</v>
      </c>
      <c r="S7723">
        <v>0</v>
      </c>
      <c r="T7723">
        <v>0</v>
      </c>
      <c r="U7723">
        <v>3.5331169999999998</v>
      </c>
      <c r="V7723">
        <v>441.63958300000002</v>
      </c>
      <c r="W7723">
        <v>0</v>
      </c>
      <c r="X7723">
        <v>0</v>
      </c>
      <c r="Y7723">
        <v>0</v>
      </c>
      <c r="Z7723">
        <v>0</v>
      </c>
    </row>
    <row r="7724" spans="1:26" x14ac:dyDescent="0.25">
      <c r="A7724">
        <v>2197231</v>
      </c>
      <c r="B7724">
        <v>1</v>
      </c>
      <c r="C7724" t="s">
        <v>77</v>
      </c>
      <c r="D7724" t="s">
        <v>114</v>
      </c>
      <c r="E7724" t="s">
        <v>161</v>
      </c>
      <c r="F7724" t="s">
        <v>22166</v>
      </c>
      <c r="G7724" t="s">
        <v>366</v>
      </c>
      <c r="H7724" t="s">
        <v>46</v>
      </c>
      <c r="I7724" t="s">
        <v>129</v>
      </c>
      <c r="J7724" t="s">
        <v>130</v>
      </c>
      <c r="K7724" t="s">
        <v>251</v>
      </c>
      <c r="L7724" t="s">
        <v>22167</v>
      </c>
      <c r="M7724" t="s">
        <v>22168</v>
      </c>
      <c r="N7724">
        <v>4.8908111109999997</v>
      </c>
      <c r="O7724">
        <v>1</v>
      </c>
      <c r="P7724">
        <v>571</v>
      </c>
      <c r="Q7724">
        <v>0</v>
      </c>
      <c r="R7724">
        <v>0</v>
      </c>
      <c r="S7724">
        <v>0</v>
      </c>
      <c r="T7724">
        <v>0</v>
      </c>
      <c r="U7724">
        <v>4.8908110000000002</v>
      </c>
      <c r="V7724">
        <v>2792.6531439999999</v>
      </c>
      <c r="W7724">
        <v>0</v>
      </c>
      <c r="X7724">
        <v>0</v>
      </c>
      <c r="Y7724">
        <v>0</v>
      </c>
      <c r="Z7724">
        <v>0</v>
      </c>
    </row>
    <row r="7725" spans="1:26" x14ac:dyDescent="0.25">
      <c r="A7725">
        <v>2197242</v>
      </c>
      <c r="B7725">
        <v>1</v>
      </c>
      <c r="C7725" t="s">
        <v>76</v>
      </c>
      <c r="D7725" t="s">
        <v>79</v>
      </c>
      <c r="E7725" t="s">
        <v>126</v>
      </c>
      <c r="F7725" t="s">
        <v>22169</v>
      </c>
      <c r="G7725" t="s">
        <v>636</v>
      </c>
      <c r="H7725" t="s">
        <v>46</v>
      </c>
      <c r="I7725" t="s">
        <v>129</v>
      </c>
      <c r="J7725" t="s">
        <v>15</v>
      </c>
      <c r="K7725" t="s">
        <v>131</v>
      </c>
      <c r="L7725" t="s">
        <v>22170</v>
      </c>
      <c r="M7725" t="s">
        <v>22171</v>
      </c>
      <c r="N7725">
        <v>1.951944444</v>
      </c>
      <c r="O7725">
        <v>0</v>
      </c>
      <c r="P7725">
        <v>78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152.251667</v>
      </c>
      <c r="W7725">
        <v>0</v>
      </c>
      <c r="X7725">
        <v>0</v>
      </c>
      <c r="Y7725">
        <v>0</v>
      </c>
      <c r="Z7725">
        <v>0</v>
      </c>
    </row>
    <row r="7726" spans="1:26" x14ac:dyDescent="0.25">
      <c r="A7726">
        <v>2197235</v>
      </c>
      <c r="B7726">
        <v>1</v>
      </c>
      <c r="C7726" t="s">
        <v>76</v>
      </c>
      <c r="D7726" t="s">
        <v>80</v>
      </c>
      <c r="E7726" t="s">
        <v>126</v>
      </c>
      <c r="F7726" t="s">
        <v>22172</v>
      </c>
      <c r="G7726" t="s">
        <v>128</v>
      </c>
      <c r="H7726" t="s">
        <v>46</v>
      </c>
      <c r="I7726" t="s">
        <v>129</v>
      </c>
      <c r="J7726" t="s">
        <v>130</v>
      </c>
      <c r="K7726" t="s">
        <v>131</v>
      </c>
      <c r="L7726" t="s">
        <v>22173</v>
      </c>
      <c r="M7726" t="s">
        <v>22174</v>
      </c>
      <c r="N7726">
        <v>0.34722222200000002</v>
      </c>
      <c r="O7726">
        <v>0</v>
      </c>
      <c r="P7726">
        <v>197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68.402777999999998</v>
      </c>
      <c r="W7726">
        <v>0</v>
      </c>
      <c r="X7726">
        <v>0</v>
      </c>
      <c r="Y7726">
        <v>0</v>
      </c>
      <c r="Z7726">
        <v>0</v>
      </c>
    </row>
    <row r="7727" spans="1:26" x14ac:dyDescent="0.25">
      <c r="A7727">
        <v>2197248</v>
      </c>
      <c r="B7727">
        <v>1</v>
      </c>
      <c r="C7727" t="s">
        <v>77</v>
      </c>
      <c r="D7727" t="s">
        <v>109</v>
      </c>
      <c r="E7727" t="s">
        <v>161</v>
      </c>
      <c r="F7727" t="s">
        <v>22175</v>
      </c>
      <c r="G7727" t="s">
        <v>402</v>
      </c>
      <c r="H7727" t="s">
        <v>46</v>
      </c>
      <c r="I7727" t="s">
        <v>129</v>
      </c>
      <c r="J7727" t="s">
        <v>130</v>
      </c>
      <c r="K7727" t="s">
        <v>131</v>
      </c>
      <c r="L7727" t="s">
        <v>22176</v>
      </c>
      <c r="M7727" t="s">
        <v>22177</v>
      </c>
      <c r="N7727">
        <v>1.5838888879999999</v>
      </c>
      <c r="O7727">
        <v>1</v>
      </c>
      <c r="P7727">
        <v>177</v>
      </c>
      <c r="Q7727">
        <v>0</v>
      </c>
      <c r="R7727">
        <v>0</v>
      </c>
      <c r="S7727">
        <v>0</v>
      </c>
      <c r="T7727">
        <v>0</v>
      </c>
      <c r="U7727">
        <v>1.5838890000000001</v>
      </c>
      <c r="V7727">
        <v>280.34833300000003</v>
      </c>
      <c r="W7727">
        <v>0</v>
      </c>
      <c r="X7727">
        <v>0</v>
      </c>
      <c r="Y7727">
        <v>0</v>
      </c>
      <c r="Z7727">
        <v>0</v>
      </c>
    </row>
    <row r="7728" spans="1:26" x14ac:dyDescent="0.25">
      <c r="A7728">
        <v>2197251</v>
      </c>
      <c r="B7728">
        <v>1</v>
      </c>
      <c r="C7728" t="s">
        <v>77</v>
      </c>
      <c r="D7728" t="s">
        <v>115</v>
      </c>
      <c r="E7728" t="s">
        <v>126</v>
      </c>
      <c r="F7728" t="s">
        <v>22178</v>
      </c>
      <c r="G7728" t="s">
        <v>128</v>
      </c>
      <c r="H7728" t="s">
        <v>46</v>
      </c>
      <c r="I7728" t="s">
        <v>129</v>
      </c>
      <c r="J7728" t="s">
        <v>130</v>
      </c>
      <c r="K7728" t="s">
        <v>131</v>
      </c>
      <c r="L7728" t="s">
        <v>22179</v>
      </c>
      <c r="M7728" t="s">
        <v>22180</v>
      </c>
      <c r="N7728">
        <v>1.7838888879999999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19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33.893889000000001</v>
      </c>
    </row>
    <row r="7729" spans="1:26" x14ac:dyDescent="0.25">
      <c r="A7729">
        <v>2197262</v>
      </c>
      <c r="B7729">
        <v>1</v>
      </c>
      <c r="C7729" t="s">
        <v>76</v>
      </c>
      <c r="D7729" t="s">
        <v>86</v>
      </c>
      <c r="E7729" t="s">
        <v>126</v>
      </c>
      <c r="F7729" t="s">
        <v>22181</v>
      </c>
      <c r="G7729" t="s">
        <v>128</v>
      </c>
      <c r="H7729" t="s">
        <v>46</v>
      </c>
      <c r="I7729" t="s">
        <v>129</v>
      </c>
      <c r="J7729" t="s">
        <v>130</v>
      </c>
      <c r="K7729" t="s">
        <v>131</v>
      </c>
      <c r="L7729" t="s">
        <v>22182</v>
      </c>
      <c r="M7729" t="s">
        <v>22183</v>
      </c>
      <c r="N7729">
        <v>6.3172222219999998</v>
      </c>
      <c r="O7729">
        <v>0</v>
      </c>
      <c r="P7729">
        <v>50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315.86111099999999</v>
      </c>
      <c r="W7729">
        <v>0</v>
      </c>
      <c r="X7729">
        <v>0</v>
      </c>
      <c r="Y7729">
        <v>0</v>
      </c>
      <c r="Z7729">
        <v>0</v>
      </c>
    </row>
    <row r="7730" spans="1:26" x14ac:dyDescent="0.25">
      <c r="A7730">
        <v>2197257</v>
      </c>
      <c r="B7730">
        <v>1</v>
      </c>
      <c r="C7730" t="s">
        <v>76</v>
      </c>
      <c r="D7730" t="s">
        <v>78</v>
      </c>
      <c r="E7730" t="s">
        <v>126</v>
      </c>
      <c r="F7730" t="s">
        <v>22184</v>
      </c>
      <c r="G7730" t="s">
        <v>152</v>
      </c>
      <c r="H7730" t="s">
        <v>46</v>
      </c>
      <c r="I7730" t="s">
        <v>129</v>
      </c>
      <c r="J7730" t="s">
        <v>130</v>
      </c>
      <c r="K7730" t="s">
        <v>131</v>
      </c>
      <c r="L7730" t="s">
        <v>22185</v>
      </c>
      <c r="M7730" t="s">
        <v>22186</v>
      </c>
      <c r="N7730">
        <v>1.338055555</v>
      </c>
      <c r="O7730">
        <v>0</v>
      </c>
      <c r="P7730">
        <v>231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309.09083299999998</v>
      </c>
      <c r="W7730">
        <v>0</v>
      </c>
      <c r="X7730">
        <v>0</v>
      </c>
      <c r="Y7730">
        <v>0</v>
      </c>
      <c r="Z7730">
        <v>0</v>
      </c>
    </row>
    <row r="7731" spans="1:26" x14ac:dyDescent="0.25">
      <c r="A7731">
        <v>2197259</v>
      </c>
      <c r="B7731">
        <v>1</v>
      </c>
      <c r="C7731" t="s">
        <v>76</v>
      </c>
      <c r="D7731" t="s">
        <v>99</v>
      </c>
      <c r="E7731" t="s">
        <v>186</v>
      </c>
      <c r="F7731" t="s">
        <v>22187</v>
      </c>
      <c r="G7731" t="s">
        <v>136</v>
      </c>
      <c r="H7731" t="s">
        <v>47</v>
      </c>
      <c r="I7731" t="s">
        <v>129</v>
      </c>
      <c r="J7731" t="s">
        <v>130</v>
      </c>
      <c r="K7731" t="s">
        <v>131</v>
      </c>
      <c r="L7731" t="s">
        <v>22188</v>
      </c>
      <c r="M7731" t="s">
        <v>22189</v>
      </c>
      <c r="N7731">
        <v>1.0791666660000001</v>
      </c>
      <c r="O7731">
        <v>44</v>
      </c>
      <c r="P7731">
        <v>2016</v>
      </c>
      <c r="Q7731">
        <v>0</v>
      </c>
      <c r="R7731">
        <v>0</v>
      </c>
      <c r="S7731">
        <v>0</v>
      </c>
      <c r="T7731">
        <v>0</v>
      </c>
      <c r="U7731">
        <v>47.483333000000002</v>
      </c>
      <c r="V7731">
        <v>2175.599999</v>
      </c>
      <c r="W7731">
        <v>0</v>
      </c>
      <c r="X7731">
        <v>0</v>
      </c>
      <c r="Y7731">
        <v>0</v>
      </c>
      <c r="Z7731">
        <v>0</v>
      </c>
    </row>
    <row r="7732" spans="1:26" x14ac:dyDescent="0.25">
      <c r="A7732">
        <v>2197274</v>
      </c>
      <c r="B7732">
        <v>1</v>
      </c>
      <c r="C7732" t="s">
        <v>76</v>
      </c>
      <c r="D7732" t="s">
        <v>81</v>
      </c>
      <c r="E7732" t="s">
        <v>181</v>
      </c>
      <c r="F7732" t="s">
        <v>22190</v>
      </c>
      <c r="G7732" t="s">
        <v>183</v>
      </c>
      <c r="H7732" t="s">
        <v>46</v>
      </c>
      <c r="I7732" t="s">
        <v>129</v>
      </c>
      <c r="J7732" t="s">
        <v>130</v>
      </c>
      <c r="K7732" t="s">
        <v>131</v>
      </c>
      <c r="L7732" t="s">
        <v>22191</v>
      </c>
      <c r="M7732" t="s">
        <v>22192</v>
      </c>
      <c r="N7732">
        <v>4.193888888</v>
      </c>
      <c r="O7732">
        <v>0</v>
      </c>
      <c r="P7732">
        <v>14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58.714444</v>
      </c>
      <c r="W7732">
        <v>0</v>
      </c>
      <c r="X7732">
        <v>0</v>
      </c>
      <c r="Y7732">
        <v>0</v>
      </c>
      <c r="Z7732">
        <v>0</v>
      </c>
    </row>
    <row r="7733" spans="1:26" x14ac:dyDescent="0.25">
      <c r="A7733">
        <v>2197265</v>
      </c>
      <c r="B7733">
        <v>1</v>
      </c>
      <c r="C7733" t="s">
        <v>76</v>
      </c>
      <c r="D7733" t="s">
        <v>104</v>
      </c>
      <c r="E7733" t="s">
        <v>161</v>
      </c>
      <c r="F7733" t="s">
        <v>22193</v>
      </c>
      <c r="G7733" t="s">
        <v>259</v>
      </c>
      <c r="H7733" t="s">
        <v>46</v>
      </c>
      <c r="I7733" t="s">
        <v>129</v>
      </c>
      <c r="J7733" t="s">
        <v>130</v>
      </c>
      <c r="K7733" t="s">
        <v>131</v>
      </c>
      <c r="L7733" t="s">
        <v>22194</v>
      </c>
      <c r="M7733" t="s">
        <v>22195</v>
      </c>
      <c r="N7733">
        <v>1.9641666659999999</v>
      </c>
      <c r="O7733">
        <v>0</v>
      </c>
      <c r="P7733">
        <v>0</v>
      </c>
      <c r="Q7733">
        <v>1</v>
      </c>
      <c r="R7733">
        <v>456</v>
      </c>
      <c r="S7733">
        <v>0</v>
      </c>
      <c r="T7733">
        <v>0</v>
      </c>
      <c r="U7733">
        <v>0</v>
      </c>
      <c r="V7733">
        <v>0</v>
      </c>
      <c r="W7733">
        <v>1.964167</v>
      </c>
      <c r="X7733">
        <v>895.66</v>
      </c>
      <c r="Y7733">
        <v>0</v>
      </c>
      <c r="Z7733">
        <v>0</v>
      </c>
    </row>
    <row r="7734" spans="1:26" x14ac:dyDescent="0.25">
      <c r="A7734">
        <v>2197278</v>
      </c>
      <c r="B7734">
        <v>1</v>
      </c>
      <c r="C7734" t="s">
        <v>76</v>
      </c>
      <c r="D7734" t="s">
        <v>90</v>
      </c>
      <c r="E7734" t="s">
        <v>181</v>
      </c>
      <c r="F7734" t="s">
        <v>22196</v>
      </c>
      <c r="G7734" t="s">
        <v>194</v>
      </c>
      <c r="H7734" t="s">
        <v>46</v>
      </c>
      <c r="I7734" t="s">
        <v>129</v>
      </c>
      <c r="J7734" t="s">
        <v>130</v>
      </c>
      <c r="K7734" t="s">
        <v>131</v>
      </c>
      <c r="L7734" t="s">
        <v>22197</v>
      </c>
      <c r="M7734" t="s">
        <v>22198</v>
      </c>
      <c r="N7734">
        <v>1.9011111110000001</v>
      </c>
      <c r="O7734">
        <v>0</v>
      </c>
      <c r="P7734">
        <v>0</v>
      </c>
      <c r="Q7734">
        <v>0</v>
      </c>
      <c r="R7734">
        <v>1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1.901111</v>
      </c>
      <c r="Y7734">
        <v>0</v>
      </c>
      <c r="Z7734">
        <v>0</v>
      </c>
    </row>
    <row r="7735" spans="1:26" x14ac:dyDescent="0.25">
      <c r="A7735">
        <v>2197261</v>
      </c>
      <c r="B7735">
        <v>1</v>
      </c>
      <c r="C7735" t="s">
        <v>76</v>
      </c>
      <c r="D7735" t="s">
        <v>98</v>
      </c>
      <c r="E7735" t="s">
        <v>181</v>
      </c>
      <c r="F7735" t="s">
        <v>22199</v>
      </c>
      <c r="G7735" t="s">
        <v>287</v>
      </c>
      <c r="H7735" t="s">
        <v>46</v>
      </c>
      <c r="I7735" t="s">
        <v>129</v>
      </c>
      <c r="J7735" t="s">
        <v>130</v>
      </c>
      <c r="K7735" t="s">
        <v>131</v>
      </c>
      <c r="L7735" t="s">
        <v>22200</v>
      </c>
      <c r="M7735" t="s">
        <v>22201</v>
      </c>
      <c r="N7735">
        <v>0.60305555499999997</v>
      </c>
      <c r="O7735">
        <v>0</v>
      </c>
      <c r="P7735">
        <v>0</v>
      </c>
      <c r="Q7735">
        <v>0</v>
      </c>
      <c r="R7735">
        <v>1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0.60305600000000004</v>
      </c>
      <c r="Y7735">
        <v>0</v>
      </c>
      <c r="Z7735">
        <v>0</v>
      </c>
    </row>
    <row r="7736" spans="1:26" x14ac:dyDescent="0.25">
      <c r="A7736">
        <v>2197269</v>
      </c>
      <c r="B7736">
        <v>1</v>
      </c>
      <c r="C7736" t="s">
        <v>76</v>
      </c>
      <c r="D7736" t="s">
        <v>100</v>
      </c>
      <c r="E7736" t="s">
        <v>143</v>
      </c>
      <c r="F7736" t="s">
        <v>22202</v>
      </c>
      <c r="G7736" t="s">
        <v>366</v>
      </c>
      <c r="H7736" t="s">
        <v>47</v>
      </c>
      <c r="I7736" t="s">
        <v>129</v>
      </c>
      <c r="J7736" t="s">
        <v>130</v>
      </c>
      <c r="K7736" t="s">
        <v>251</v>
      </c>
      <c r="L7736" t="s">
        <v>22203</v>
      </c>
      <c r="M7736" t="s">
        <v>22204</v>
      </c>
      <c r="N7736">
        <v>8.5625</v>
      </c>
      <c r="O7736">
        <v>5</v>
      </c>
      <c r="P7736">
        <v>573</v>
      </c>
      <c r="Q7736">
        <v>0</v>
      </c>
      <c r="R7736">
        <v>0</v>
      </c>
      <c r="S7736">
        <v>0</v>
      </c>
      <c r="T7736">
        <v>0</v>
      </c>
      <c r="U7736">
        <v>42.8125</v>
      </c>
      <c r="V7736">
        <v>4906.3125</v>
      </c>
      <c r="W7736">
        <v>0</v>
      </c>
      <c r="X7736">
        <v>0</v>
      </c>
      <c r="Y7736">
        <v>0</v>
      </c>
      <c r="Z7736">
        <v>0</v>
      </c>
    </row>
    <row r="7737" spans="1:26" x14ac:dyDescent="0.25">
      <c r="A7737">
        <v>2197271</v>
      </c>
      <c r="B7737">
        <v>1</v>
      </c>
      <c r="C7737" t="s">
        <v>76</v>
      </c>
      <c r="D7737" t="s">
        <v>92</v>
      </c>
      <c r="E7737" t="s">
        <v>126</v>
      </c>
      <c r="F7737" t="s">
        <v>22205</v>
      </c>
      <c r="G7737" t="s">
        <v>269</v>
      </c>
      <c r="H7737" t="s">
        <v>46</v>
      </c>
      <c r="I7737" t="s">
        <v>129</v>
      </c>
      <c r="J7737" t="s">
        <v>130</v>
      </c>
      <c r="K7737" t="s">
        <v>131</v>
      </c>
      <c r="L7737" t="s">
        <v>22206</v>
      </c>
      <c r="M7737" t="s">
        <v>22207</v>
      </c>
      <c r="N7737">
        <v>8.4269444440000001</v>
      </c>
      <c r="O7737">
        <v>0</v>
      </c>
      <c r="P7737">
        <v>0</v>
      </c>
      <c r="Q7737">
        <v>0</v>
      </c>
      <c r="R7737">
        <v>58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488.76277800000003</v>
      </c>
      <c r="Y7737">
        <v>0</v>
      </c>
      <c r="Z7737">
        <v>0</v>
      </c>
    </row>
    <row r="7738" spans="1:26" x14ac:dyDescent="0.25">
      <c r="A7738">
        <v>2197272</v>
      </c>
      <c r="B7738">
        <v>1</v>
      </c>
      <c r="C7738" t="s">
        <v>76</v>
      </c>
      <c r="D7738" t="s">
        <v>96</v>
      </c>
      <c r="E7738" t="s">
        <v>186</v>
      </c>
      <c r="F7738" t="s">
        <v>10181</v>
      </c>
      <c r="G7738" t="s">
        <v>136</v>
      </c>
      <c r="H7738" t="s">
        <v>47</v>
      </c>
      <c r="I7738" t="s">
        <v>283</v>
      </c>
      <c r="J7738" t="s">
        <v>130</v>
      </c>
      <c r="K7738" t="s">
        <v>131</v>
      </c>
      <c r="L7738" t="s">
        <v>22208</v>
      </c>
      <c r="M7738" t="s">
        <v>22209</v>
      </c>
      <c r="N7738">
        <v>0.04</v>
      </c>
      <c r="O7738">
        <v>59</v>
      </c>
      <c r="P7738">
        <v>1479</v>
      </c>
      <c r="Q7738">
        <v>0</v>
      </c>
      <c r="R7738">
        <v>0</v>
      </c>
      <c r="S7738">
        <v>0</v>
      </c>
      <c r="T7738">
        <v>0</v>
      </c>
      <c r="U7738">
        <v>2.36</v>
      </c>
      <c r="V7738">
        <v>59.16</v>
      </c>
      <c r="W7738">
        <v>0</v>
      </c>
      <c r="X7738">
        <v>0</v>
      </c>
      <c r="Y7738">
        <v>0</v>
      </c>
      <c r="Z7738">
        <v>0</v>
      </c>
    </row>
    <row r="7739" spans="1:26" x14ac:dyDescent="0.25">
      <c r="A7739">
        <v>2197279</v>
      </c>
      <c r="B7739">
        <v>1</v>
      </c>
      <c r="C7739" t="s">
        <v>76</v>
      </c>
      <c r="D7739" t="s">
        <v>80</v>
      </c>
      <c r="E7739" t="s">
        <v>181</v>
      </c>
      <c r="F7739" t="s">
        <v>22210</v>
      </c>
      <c r="G7739" t="s">
        <v>194</v>
      </c>
      <c r="H7739" t="s">
        <v>46</v>
      </c>
      <c r="I7739" t="s">
        <v>129</v>
      </c>
      <c r="J7739" t="s">
        <v>130</v>
      </c>
      <c r="K7739" t="s">
        <v>131</v>
      </c>
      <c r="L7739" t="s">
        <v>22211</v>
      </c>
      <c r="M7739" t="s">
        <v>22212</v>
      </c>
      <c r="N7739">
        <v>3.8983333330000001</v>
      </c>
      <c r="O7739">
        <v>0</v>
      </c>
      <c r="P7739">
        <v>1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3.898333</v>
      </c>
      <c r="W7739">
        <v>0</v>
      </c>
      <c r="X7739">
        <v>0</v>
      </c>
      <c r="Y7739">
        <v>0</v>
      </c>
      <c r="Z7739">
        <v>0</v>
      </c>
    </row>
    <row r="7740" spans="1:26" x14ac:dyDescent="0.25">
      <c r="A7740">
        <v>2197282</v>
      </c>
      <c r="B7740">
        <v>1</v>
      </c>
      <c r="C7740" t="s">
        <v>76</v>
      </c>
      <c r="D7740" t="s">
        <v>90</v>
      </c>
      <c r="E7740" t="s">
        <v>143</v>
      </c>
      <c r="F7740" t="s">
        <v>22213</v>
      </c>
      <c r="G7740" t="s">
        <v>366</v>
      </c>
      <c r="H7740" t="s">
        <v>47</v>
      </c>
      <c r="I7740" t="s">
        <v>129</v>
      </c>
      <c r="J7740" t="s">
        <v>130</v>
      </c>
      <c r="K7740" t="s">
        <v>251</v>
      </c>
      <c r="L7740" t="s">
        <v>22214</v>
      </c>
      <c r="M7740" t="s">
        <v>22215</v>
      </c>
      <c r="N7740">
        <v>6.6517749999999998</v>
      </c>
      <c r="O7740">
        <v>1</v>
      </c>
      <c r="P7740">
        <v>65</v>
      </c>
      <c r="Q7740">
        <v>0</v>
      </c>
      <c r="R7740">
        <v>0</v>
      </c>
      <c r="S7740">
        <v>0</v>
      </c>
      <c r="T7740">
        <v>0</v>
      </c>
      <c r="U7740">
        <v>6.6517749999999998</v>
      </c>
      <c r="V7740">
        <v>432.36537499999997</v>
      </c>
      <c r="W7740">
        <v>0</v>
      </c>
      <c r="X7740">
        <v>0</v>
      </c>
      <c r="Y7740">
        <v>0</v>
      </c>
      <c r="Z7740">
        <v>0</v>
      </c>
    </row>
    <row r="7741" spans="1:26" x14ac:dyDescent="0.25">
      <c r="A7741">
        <v>2197293</v>
      </c>
      <c r="B7741">
        <v>1</v>
      </c>
      <c r="C7741" t="s">
        <v>77</v>
      </c>
      <c r="D7741" t="s">
        <v>124</v>
      </c>
      <c r="E7741" t="s">
        <v>181</v>
      </c>
      <c r="F7741" t="s">
        <v>15600</v>
      </c>
      <c r="G7741" t="s">
        <v>287</v>
      </c>
      <c r="H7741" t="s">
        <v>46</v>
      </c>
      <c r="I7741" t="s">
        <v>129</v>
      </c>
      <c r="J7741" t="s">
        <v>130</v>
      </c>
      <c r="K7741" t="s">
        <v>131</v>
      </c>
      <c r="L7741" t="s">
        <v>22216</v>
      </c>
      <c r="M7741" t="s">
        <v>22217</v>
      </c>
      <c r="N7741">
        <v>3.2922222219999999</v>
      </c>
      <c r="O7741">
        <v>0</v>
      </c>
      <c r="P7741">
        <v>12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39.506667</v>
      </c>
      <c r="W7741">
        <v>0</v>
      </c>
      <c r="X7741">
        <v>0</v>
      </c>
      <c r="Y7741">
        <v>0</v>
      </c>
      <c r="Z7741">
        <v>0</v>
      </c>
    </row>
    <row r="7742" spans="1:26" x14ac:dyDescent="0.25">
      <c r="A7742">
        <v>2197289</v>
      </c>
      <c r="B7742">
        <v>1</v>
      </c>
      <c r="C7742" t="s">
        <v>76</v>
      </c>
      <c r="D7742" t="s">
        <v>96</v>
      </c>
      <c r="E7742" t="s">
        <v>181</v>
      </c>
      <c r="F7742" t="s">
        <v>22218</v>
      </c>
      <c r="G7742" t="s">
        <v>183</v>
      </c>
      <c r="H7742" t="s">
        <v>46</v>
      </c>
      <c r="I7742" t="s">
        <v>129</v>
      </c>
      <c r="J7742" t="s">
        <v>130</v>
      </c>
      <c r="K7742" t="s">
        <v>131</v>
      </c>
      <c r="L7742" t="s">
        <v>22219</v>
      </c>
      <c r="M7742" t="s">
        <v>22220</v>
      </c>
      <c r="N7742">
        <v>8.1750000000000007</v>
      </c>
      <c r="O7742">
        <v>0</v>
      </c>
      <c r="P7742">
        <v>3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24.524999999999999</v>
      </c>
      <c r="W7742">
        <v>0</v>
      </c>
      <c r="X7742">
        <v>0</v>
      </c>
      <c r="Y7742">
        <v>0</v>
      </c>
      <c r="Z7742">
        <v>0</v>
      </c>
    </row>
    <row r="7743" spans="1:26" x14ac:dyDescent="0.25">
      <c r="A7743">
        <v>2197290</v>
      </c>
      <c r="B7743">
        <v>1</v>
      </c>
      <c r="C7743" t="s">
        <v>76</v>
      </c>
      <c r="D7743" t="s">
        <v>101</v>
      </c>
      <c r="E7743" t="s">
        <v>181</v>
      </c>
      <c r="F7743" t="s">
        <v>22221</v>
      </c>
      <c r="G7743" t="s">
        <v>183</v>
      </c>
      <c r="H7743" t="s">
        <v>46</v>
      </c>
      <c r="I7743" t="s">
        <v>129</v>
      </c>
      <c r="J7743" t="s">
        <v>130</v>
      </c>
      <c r="K7743" t="s">
        <v>131</v>
      </c>
      <c r="L7743" t="s">
        <v>22222</v>
      </c>
      <c r="M7743" t="s">
        <v>22223</v>
      </c>
      <c r="N7743">
        <v>1.485833333</v>
      </c>
      <c r="O7743">
        <v>0</v>
      </c>
      <c r="P7743">
        <v>2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2.9716670000000001</v>
      </c>
      <c r="W7743">
        <v>0</v>
      </c>
      <c r="X7743">
        <v>0</v>
      </c>
      <c r="Y7743">
        <v>0</v>
      </c>
      <c r="Z7743">
        <v>0</v>
      </c>
    </row>
    <row r="7744" spans="1:26" x14ac:dyDescent="0.25">
      <c r="A7744">
        <v>2197300</v>
      </c>
      <c r="B7744">
        <v>1</v>
      </c>
      <c r="C7744" t="s">
        <v>77</v>
      </c>
      <c r="D7744" t="s">
        <v>119</v>
      </c>
      <c r="E7744" t="s">
        <v>134</v>
      </c>
      <c r="F7744" t="s">
        <v>10868</v>
      </c>
      <c r="G7744" t="s">
        <v>136</v>
      </c>
      <c r="H7744" t="s">
        <v>47</v>
      </c>
      <c r="I7744" t="s">
        <v>129</v>
      </c>
      <c r="J7744" t="s">
        <v>130</v>
      </c>
      <c r="K7744" t="s">
        <v>131</v>
      </c>
      <c r="L7744" t="s">
        <v>22224</v>
      </c>
      <c r="M7744" t="s">
        <v>22225</v>
      </c>
      <c r="N7744">
        <v>2.5122222220000001</v>
      </c>
      <c r="O7744">
        <v>30</v>
      </c>
      <c r="P7744">
        <v>266</v>
      </c>
      <c r="Q7744">
        <v>0</v>
      </c>
      <c r="R7744">
        <v>0</v>
      </c>
      <c r="S7744">
        <v>0</v>
      </c>
      <c r="T7744">
        <v>0</v>
      </c>
      <c r="U7744">
        <v>75.366667000000007</v>
      </c>
      <c r="V7744">
        <v>668.25111100000004</v>
      </c>
      <c r="W7744">
        <v>0</v>
      </c>
      <c r="X7744">
        <v>0</v>
      </c>
      <c r="Y7744">
        <v>0</v>
      </c>
      <c r="Z7744">
        <v>0</v>
      </c>
    </row>
    <row r="7745" spans="1:26" x14ac:dyDescent="0.25">
      <c r="A7745">
        <v>2197303</v>
      </c>
      <c r="B7745">
        <v>1</v>
      </c>
      <c r="C7745" t="s">
        <v>77</v>
      </c>
      <c r="D7745" t="s">
        <v>124</v>
      </c>
      <c r="E7745" t="s">
        <v>126</v>
      </c>
      <c r="F7745" t="s">
        <v>22226</v>
      </c>
      <c r="G7745" t="s">
        <v>128</v>
      </c>
      <c r="H7745" t="s">
        <v>46</v>
      </c>
      <c r="I7745" t="s">
        <v>129</v>
      </c>
      <c r="J7745" t="s">
        <v>130</v>
      </c>
      <c r="K7745" t="s">
        <v>131</v>
      </c>
      <c r="L7745" t="s">
        <v>22227</v>
      </c>
      <c r="M7745" t="s">
        <v>22228</v>
      </c>
      <c r="N7745">
        <v>3.9583333330000001</v>
      </c>
      <c r="O7745">
        <v>0</v>
      </c>
      <c r="P7745">
        <v>232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918.33333300000004</v>
      </c>
      <c r="W7745">
        <v>0</v>
      </c>
      <c r="X7745">
        <v>0</v>
      </c>
      <c r="Y7745">
        <v>0</v>
      </c>
      <c r="Z7745">
        <v>0</v>
      </c>
    </row>
    <row r="7746" spans="1:26" x14ac:dyDescent="0.25">
      <c r="A7746">
        <v>2197298</v>
      </c>
      <c r="B7746">
        <v>1</v>
      </c>
      <c r="C7746" t="s">
        <v>76</v>
      </c>
      <c r="D7746" t="s">
        <v>96</v>
      </c>
      <c r="E7746" t="s">
        <v>161</v>
      </c>
      <c r="F7746" t="s">
        <v>22229</v>
      </c>
      <c r="G7746" t="s">
        <v>432</v>
      </c>
      <c r="H7746" t="s">
        <v>46</v>
      </c>
      <c r="I7746" t="s">
        <v>129</v>
      </c>
      <c r="J7746" t="s">
        <v>130</v>
      </c>
      <c r="K7746" t="s">
        <v>131</v>
      </c>
      <c r="L7746" t="s">
        <v>22230</v>
      </c>
      <c r="M7746" t="s">
        <v>22231</v>
      </c>
      <c r="N7746">
        <v>3.664722222</v>
      </c>
      <c r="O7746">
        <v>1</v>
      </c>
      <c r="P7746">
        <v>363</v>
      </c>
      <c r="Q7746">
        <v>0</v>
      </c>
      <c r="R7746">
        <v>0</v>
      </c>
      <c r="S7746">
        <v>0</v>
      </c>
      <c r="T7746">
        <v>0</v>
      </c>
      <c r="U7746">
        <v>3.6647219999999998</v>
      </c>
      <c r="V7746">
        <v>1330.294167</v>
      </c>
      <c r="W7746">
        <v>0</v>
      </c>
      <c r="X7746">
        <v>0</v>
      </c>
      <c r="Y7746">
        <v>0</v>
      </c>
      <c r="Z7746">
        <v>0</v>
      </c>
    </row>
    <row r="7747" spans="1:26" x14ac:dyDescent="0.25">
      <c r="A7747">
        <v>2197307</v>
      </c>
      <c r="B7747">
        <v>1</v>
      </c>
      <c r="C7747" t="s">
        <v>76</v>
      </c>
      <c r="D7747" t="s">
        <v>85</v>
      </c>
      <c r="E7747" t="s">
        <v>126</v>
      </c>
      <c r="F7747" t="s">
        <v>22232</v>
      </c>
      <c r="G7747" t="s">
        <v>128</v>
      </c>
      <c r="H7747" t="s">
        <v>46</v>
      </c>
      <c r="I7747" t="s">
        <v>129</v>
      </c>
      <c r="J7747" t="s">
        <v>130</v>
      </c>
      <c r="K7747" t="s">
        <v>131</v>
      </c>
      <c r="L7747" t="s">
        <v>22233</v>
      </c>
      <c r="M7747" t="s">
        <v>22234</v>
      </c>
      <c r="N7747">
        <v>0.515833333</v>
      </c>
      <c r="O7747">
        <v>0</v>
      </c>
      <c r="P7747">
        <v>4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2.0633330000000001</v>
      </c>
      <c r="W7747">
        <v>0</v>
      </c>
      <c r="X7747">
        <v>0</v>
      </c>
      <c r="Y7747">
        <v>0</v>
      </c>
      <c r="Z7747">
        <v>0</v>
      </c>
    </row>
    <row r="7748" spans="1:26" x14ac:dyDescent="0.25">
      <c r="A7748">
        <v>2197308</v>
      </c>
      <c r="B7748">
        <v>1</v>
      </c>
      <c r="C7748" t="s">
        <v>76</v>
      </c>
      <c r="D7748" t="s">
        <v>104</v>
      </c>
      <c r="E7748" t="s">
        <v>181</v>
      </c>
      <c r="F7748" t="s">
        <v>22235</v>
      </c>
      <c r="G7748" t="s">
        <v>194</v>
      </c>
      <c r="H7748" t="s">
        <v>46</v>
      </c>
      <c r="I7748" t="s">
        <v>129</v>
      </c>
      <c r="J7748" t="s">
        <v>130</v>
      </c>
      <c r="K7748" t="s">
        <v>131</v>
      </c>
      <c r="L7748" t="s">
        <v>22236</v>
      </c>
      <c r="M7748" t="s">
        <v>22237</v>
      </c>
      <c r="N7748">
        <v>3.2311111110000001</v>
      </c>
      <c r="O7748">
        <v>0</v>
      </c>
      <c r="P7748">
        <v>0</v>
      </c>
      <c r="Q7748">
        <v>0</v>
      </c>
      <c r="R7748">
        <v>1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3.2311109999999998</v>
      </c>
      <c r="Y7748">
        <v>0</v>
      </c>
      <c r="Z7748">
        <v>0</v>
      </c>
    </row>
    <row r="7749" spans="1:26" x14ac:dyDescent="0.25">
      <c r="A7749">
        <v>2197306</v>
      </c>
      <c r="B7749">
        <v>1</v>
      </c>
      <c r="C7749" t="s">
        <v>76</v>
      </c>
      <c r="D7749" t="s">
        <v>100</v>
      </c>
      <c r="E7749" t="s">
        <v>161</v>
      </c>
      <c r="F7749" t="s">
        <v>22238</v>
      </c>
      <c r="G7749" t="s">
        <v>366</v>
      </c>
      <c r="H7749" t="s">
        <v>46</v>
      </c>
      <c r="I7749" t="s">
        <v>129</v>
      </c>
      <c r="J7749" t="s">
        <v>130</v>
      </c>
      <c r="K7749" t="s">
        <v>251</v>
      </c>
      <c r="L7749" t="s">
        <v>22239</v>
      </c>
      <c r="M7749" t="s">
        <v>22240</v>
      </c>
      <c r="N7749">
        <v>4.6984044440000003</v>
      </c>
      <c r="O7749">
        <v>2</v>
      </c>
      <c r="P7749">
        <v>430</v>
      </c>
      <c r="Q7749">
        <v>0</v>
      </c>
      <c r="R7749">
        <v>0</v>
      </c>
      <c r="S7749">
        <v>0</v>
      </c>
      <c r="T7749">
        <v>0</v>
      </c>
      <c r="U7749">
        <v>9.3968089999999993</v>
      </c>
      <c r="V7749">
        <v>2020.313911</v>
      </c>
      <c r="W7749">
        <v>0</v>
      </c>
      <c r="X7749">
        <v>0</v>
      </c>
      <c r="Y7749">
        <v>0</v>
      </c>
      <c r="Z7749">
        <v>0</v>
      </c>
    </row>
    <row r="7750" spans="1:26" x14ac:dyDescent="0.25">
      <c r="A7750">
        <v>2197309</v>
      </c>
      <c r="B7750">
        <v>1</v>
      </c>
      <c r="C7750" t="s">
        <v>77</v>
      </c>
      <c r="D7750" t="s">
        <v>108</v>
      </c>
      <c r="E7750" t="s">
        <v>143</v>
      </c>
      <c r="F7750" t="s">
        <v>22241</v>
      </c>
      <c r="G7750" t="s">
        <v>145</v>
      </c>
      <c r="H7750" t="s">
        <v>47</v>
      </c>
      <c r="I7750" t="s">
        <v>129</v>
      </c>
      <c r="J7750" t="s">
        <v>130</v>
      </c>
      <c r="K7750" t="s">
        <v>131</v>
      </c>
      <c r="L7750" t="s">
        <v>22242</v>
      </c>
      <c r="M7750" t="s">
        <v>22243</v>
      </c>
      <c r="N7750">
        <v>2.4513888879999999</v>
      </c>
      <c r="O7750">
        <v>0</v>
      </c>
      <c r="P7750">
        <v>0</v>
      </c>
      <c r="Q7750">
        <v>0</v>
      </c>
      <c r="R7750">
        <v>0</v>
      </c>
      <c r="S7750">
        <v>5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12.256944000000001</v>
      </c>
      <c r="Z7750">
        <v>0</v>
      </c>
    </row>
    <row r="7751" spans="1:26" x14ac:dyDescent="0.25">
      <c r="A7751">
        <v>2197312</v>
      </c>
      <c r="B7751">
        <v>1</v>
      </c>
      <c r="C7751" t="s">
        <v>76</v>
      </c>
      <c r="D7751" t="s">
        <v>105</v>
      </c>
      <c r="E7751" t="s">
        <v>181</v>
      </c>
      <c r="F7751" t="s">
        <v>22244</v>
      </c>
      <c r="G7751" t="s">
        <v>194</v>
      </c>
      <c r="H7751" t="s">
        <v>46</v>
      </c>
      <c r="I7751" t="s">
        <v>129</v>
      </c>
      <c r="J7751" t="s">
        <v>130</v>
      </c>
      <c r="K7751" t="s">
        <v>131</v>
      </c>
      <c r="L7751" t="s">
        <v>22245</v>
      </c>
      <c r="M7751" t="s">
        <v>22246</v>
      </c>
      <c r="N7751">
        <v>1.51</v>
      </c>
      <c r="O7751">
        <v>0</v>
      </c>
      <c r="P7751">
        <v>0</v>
      </c>
      <c r="Q7751">
        <v>0</v>
      </c>
      <c r="R7751">
        <v>1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1.51</v>
      </c>
      <c r="Y7751">
        <v>0</v>
      </c>
      <c r="Z7751">
        <v>0</v>
      </c>
    </row>
    <row r="7752" spans="1:26" x14ac:dyDescent="0.25">
      <c r="A7752">
        <v>2197316</v>
      </c>
      <c r="B7752">
        <v>1</v>
      </c>
      <c r="C7752" t="s">
        <v>77</v>
      </c>
      <c r="D7752" t="s">
        <v>109</v>
      </c>
      <c r="E7752" t="s">
        <v>181</v>
      </c>
      <c r="F7752" t="s">
        <v>22247</v>
      </c>
      <c r="G7752" t="s">
        <v>194</v>
      </c>
      <c r="H7752" t="s">
        <v>46</v>
      </c>
      <c r="I7752" t="s">
        <v>129</v>
      </c>
      <c r="J7752" t="s">
        <v>130</v>
      </c>
      <c r="K7752" t="s">
        <v>131</v>
      </c>
      <c r="L7752" t="s">
        <v>22248</v>
      </c>
      <c r="M7752" t="s">
        <v>22249</v>
      </c>
      <c r="N7752">
        <v>1.5672222220000001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1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1.5672219999999999</v>
      </c>
    </row>
    <row r="7753" spans="1:26" x14ac:dyDescent="0.25">
      <c r="A7753">
        <v>2197319</v>
      </c>
      <c r="B7753">
        <v>1</v>
      </c>
      <c r="C7753" t="s">
        <v>76</v>
      </c>
      <c r="D7753" t="s">
        <v>78</v>
      </c>
      <c r="E7753" t="s">
        <v>181</v>
      </c>
      <c r="F7753" t="s">
        <v>22250</v>
      </c>
      <c r="G7753" t="s">
        <v>194</v>
      </c>
      <c r="H7753" t="s">
        <v>46</v>
      </c>
      <c r="I7753" t="s">
        <v>129</v>
      </c>
      <c r="J7753" t="s">
        <v>130</v>
      </c>
      <c r="K7753" t="s">
        <v>131</v>
      </c>
      <c r="L7753" t="s">
        <v>22251</v>
      </c>
      <c r="M7753" t="s">
        <v>22252</v>
      </c>
      <c r="N7753">
        <v>2.1152777770000002</v>
      </c>
      <c r="O7753">
        <v>0</v>
      </c>
      <c r="P7753">
        <v>46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97.302778000000004</v>
      </c>
      <c r="W7753">
        <v>0</v>
      </c>
      <c r="X7753">
        <v>0</v>
      </c>
      <c r="Y7753">
        <v>0</v>
      </c>
      <c r="Z7753">
        <v>0</v>
      </c>
    </row>
    <row r="7754" spans="1:26" x14ac:dyDescent="0.25">
      <c r="A7754">
        <v>2197321</v>
      </c>
      <c r="B7754">
        <v>1</v>
      </c>
      <c r="C7754" t="s">
        <v>76</v>
      </c>
      <c r="D7754" t="s">
        <v>95</v>
      </c>
      <c r="E7754" t="s">
        <v>181</v>
      </c>
      <c r="F7754" t="s">
        <v>22253</v>
      </c>
      <c r="G7754" t="s">
        <v>183</v>
      </c>
      <c r="H7754" t="s">
        <v>46</v>
      </c>
      <c r="I7754" t="s">
        <v>129</v>
      </c>
      <c r="J7754" t="s">
        <v>130</v>
      </c>
      <c r="K7754" t="s">
        <v>131</v>
      </c>
      <c r="L7754" t="s">
        <v>22254</v>
      </c>
      <c r="M7754" t="s">
        <v>22255</v>
      </c>
      <c r="N7754">
        <v>3.5930555549999998</v>
      </c>
      <c r="O7754">
        <v>0</v>
      </c>
      <c r="P7754">
        <v>1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3.5930559999999998</v>
      </c>
      <c r="W7754">
        <v>0</v>
      </c>
      <c r="X7754">
        <v>0</v>
      </c>
      <c r="Y7754">
        <v>0</v>
      </c>
      <c r="Z7754">
        <v>0</v>
      </c>
    </row>
    <row r="7755" spans="1:26" x14ac:dyDescent="0.25">
      <c r="A7755">
        <v>2197324</v>
      </c>
      <c r="B7755">
        <v>1</v>
      </c>
      <c r="C7755" t="s">
        <v>77</v>
      </c>
      <c r="D7755" t="s">
        <v>116</v>
      </c>
      <c r="E7755" t="s">
        <v>134</v>
      </c>
      <c r="F7755" t="s">
        <v>13199</v>
      </c>
      <c r="G7755" t="s">
        <v>136</v>
      </c>
      <c r="H7755" t="s">
        <v>47</v>
      </c>
      <c r="I7755" t="s">
        <v>129</v>
      </c>
      <c r="J7755" t="s">
        <v>130</v>
      </c>
      <c r="K7755" t="s">
        <v>131</v>
      </c>
      <c r="L7755" t="s">
        <v>22256</v>
      </c>
      <c r="M7755" t="s">
        <v>22257</v>
      </c>
      <c r="N7755">
        <v>1.694722222</v>
      </c>
      <c r="O7755">
        <v>32</v>
      </c>
      <c r="P7755">
        <v>0</v>
      </c>
      <c r="Q7755">
        <v>0</v>
      </c>
      <c r="R7755">
        <v>0</v>
      </c>
      <c r="S7755">
        <v>24</v>
      </c>
      <c r="T7755">
        <v>236</v>
      </c>
      <c r="U7755">
        <v>54.231110999999999</v>
      </c>
      <c r="V7755">
        <v>0</v>
      </c>
      <c r="W7755">
        <v>0</v>
      </c>
      <c r="X7755">
        <v>0</v>
      </c>
      <c r="Y7755">
        <v>40.673333</v>
      </c>
      <c r="Z7755">
        <v>399.95444400000002</v>
      </c>
    </row>
    <row r="7756" spans="1:26" x14ac:dyDescent="0.25">
      <c r="A7756">
        <v>2197323</v>
      </c>
      <c r="B7756">
        <v>1</v>
      </c>
      <c r="C7756" t="s">
        <v>76</v>
      </c>
      <c r="D7756" t="s">
        <v>89</v>
      </c>
      <c r="E7756" t="s">
        <v>126</v>
      </c>
      <c r="F7756" t="s">
        <v>22258</v>
      </c>
      <c r="G7756" t="s">
        <v>128</v>
      </c>
      <c r="H7756" t="s">
        <v>46</v>
      </c>
      <c r="I7756" t="s">
        <v>129</v>
      </c>
      <c r="J7756" t="s">
        <v>130</v>
      </c>
      <c r="K7756" t="s">
        <v>131</v>
      </c>
      <c r="L7756" t="s">
        <v>22259</v>
      </c>
      <c r="M7756" t="s">
        <v>22260</v>
      </c>
      <c r="N7756">
        <v>4.6944444440000002</v>
      </c>
      <c r="O7756">
        <v>0</v>
      </c>
      <c r="P7756">
        <v>8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37.555556000000003</v>
      </c>
      <c r="W7756">
        <v>0</v>
      </c>
      <c r="X7756">
        <v>0</v>
      </c>
      <c r="Y7756">
        <v>0</v>
      </c>
      <c r="Z7756">
        <v>0</v>
      </c>
    </row>
    <row r="7757" spans="1:26" x14ac:dyDescent="0.25">
      <c r="A7757">
        <v>2197327</v>
      </c>
      <c r="B7757">
        <v>1</v>
      </c>
      <c r="C7757" t="s">
        <v>76</v>
      </c>
      <c r="D7757" t="s">
        <v>99</v>
      </c>
      <c r="E7757" t="s">
        <v>813</v>
      </c>
      <c r="F7757" t="s">
        <v>7825</v>
      </c>
      <c r="G7757" t="s">
        <v>136</v>
      </c>
      <c r="H7757" t="s">
        <v>47</v>
      </c>
      <c r="I7757" t="s">
        <v>129</v>
      </c>
      <c r="J7757" t="s">
        <v>130</v>
      </c>
      <c r="K7757" t="s">
        <v>131</v>
      </c>
      <c r="L7757" t="s">
        <v>22261</v>
      </c>
      <c r="M7757" t="s">
        <v>22262</v>
      </c>
      <c r="N7757">
        <v>1.4994444440000001</v>
      </c>
      <c r="O7757">
        <v>173</v>
      </c>
      <c r="P7757">
        <v>20</v>
      </c>
      <c r="Q7757">
        <v>0</v>
      </c>
      <c r="R7757">
        <v>0</v>
      </c>
      <c r="S7757">
        <v>0</v>
      </c>
      <c r="T7757">
        <v>0</v>
      </c>
      <c r="U7757">
        <v>259.40388899999999</v>
      </c>
      <c r="V7757">
        <v>29.988889</v>
      </c>
      <c r="W7757">
        <v>0</v>
      </c>
      <c r="X7757">
        <v>0</v>
      </c>
      <c r="Y7757">
        <v>0</v>
      </c>
      <c r="Z7757">
        <v>0</v>
      </c>
    </row>
    <row r="7758" spans="1:26" x14ac:dyDescent="0.25">
      <c r="A7758">
        <v>2197328</v>
      </c>
      <c r="B7758">
        <v>1</v>
      </c>
      <c r="C7758" t="s">
        <v>76</v>
      </c>
      <c r="D7758" t="s">
        <v>92</v>
      </c>
      <c r="E7758" t="s">
        <v>181</v>
      </c>
      <c r="F7758" t="s">
        <v>22263</v>
      </c>
      <c r="G7758" t="s">
        <v>183</v>
      </c>
      <c r="H7758" t="s">
        <v>46</v>
      </c>
      <c r="I7758" t="s">
        <v>129</v>
      </c>
      <c r="J7758" t="s">
        <v>130</v>
      </c>
      <c r="K7758" t="s">
        <v>131</v>
      </c>
      <c r="L7758" t="s">
        <v>22264</v>
      </c>
      <c r="M7758" t="s">
        <v>22265</v>
      </c>
      <c r="N7758">
        <v>1.473333333</v>
      </c>
      <c r="O7758">
        <v>0</v>
      </c>
      <c r="P7758">
        <v>0</v>
      </c>
      <c r="Q7758">
        <v>0</v>
      </c>
      <c r="R7758">
        <v>2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2.9466670000000001</v>
      </c>
      <c r="Y7758">
        <v>0</v>
      </c>
      <c r="Z7758">
        <v>0</v>
      </c>
    </row>
    <row r="7759" spans="1:26" x14ac:dyDescent="0.25">
      <c r="A7759">
        <v>2197320</v>
      </c>
      <c r="B7759">
        <v>1</v>
      </c>
      <c r="C7759" t="s">
        <v>76</v>
      </c>
      <c r="D7759" t="s">
        <v>84</v>
      </c>
      <c r="E7759" t="s">
        <v>126</v>
      </c>
      <c r="F7759" t="s">
        <v>22266</v>
      </c>
      <c r="G7759" t="s">
        <v>916</v>
      </c>
      <c r="H7759" t="s">
        <v>46</v>
      </c>
      <c r="I7759" t="s">
        <v>129</v>
      </c>
      <c r="J7759" t="s">
        <v>130</v>
      </c>
      <c r="K7759" t="s">
        <v>131</v>
      </c>
      <c r="L7759" t="s">
        <v>22267</v>
      </c>
      <c r="M7759" t="s">
        <v>22268</v>
      </c>
      <c r="N7759">
        <v>0.42361111099999998</v>
      </c>
      <c r="O7759">
        <v>0</v>
      </c>
      <c r="P7759">
        <v>81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34.3125</v>
      </c>
      <c r="W7759">
        <v>0</v>
      </c>
      <c r="X7759">
        <v>0</v>
      </c>
      <c r="Y7759">
        <v>0</v>
      </c>
      <c r="Z7759">
        <v>0</v>
      </c>
    </row>
    <row r="7760" spans="1:26" x14ac:dyDescent="0.25">
      <c r="A7760">
        <v>2197341</v>
      </c>
      <c r="B7760">
        <v>1</v>
      </c>
      <c r="C7760" t="s">
        <v>76</v>
      </c>
      <c r="D7760" t="s">
        <v>96</v>
      </c>
      <c r="E7760" t="s">
        <v>181</v>
      </c>
      <c r="F7760" t="s">
        <v>22269</v>
      </c>
      <c r="G7760" t="s">
        <v>194</v>
      </c>
      <c r="H7760" t="s">
        <v>46</v>
      </c>
      <c r="I7760" t="s">
        <v>129</v>
      </c>
      <c r="J7760" t="s">
        <v>130</v>
      </c>
      <c r="K7760" t="s">
        <v>131</v>
      </c>
      <c r="L7760" t="s">
        <v>22270</v>
      </c>
      <c r="M7760" t="s">
        <v>22271</v>
      </c>
      <c r="N7760">
        <v>3.5347222220000001</v>
      </c>
      <c r="O7760">
        <v>0</v>
      </c>
      <c r="P7760">
        <v>1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3.5347219999999999</v>
      </c>
      <c r="W7760">
        <v>0</v>
      </c>
      <c r="X7760">
        <v>0</v>
      </c>
      <c r="Y7760">
        <v>0</v>
      </c>
      <c r="Z7760">
        <v>0</v>
      </c>
    </row>
    <row r="7761" spans="1:26" x14ac:dyDescent="0.25">
      <c r="A7761">
        <v>2197337</v>
      </c>
      <c r="B7761">
        <v>1</v>
      </c>
      <c r="C7761" t="s">
        <v>76</v>
      </c>
      <c r="D7761" t="s">
        <v>88</v>
      </c>
      <c r="E7761" t="s">
        <v>181</v>
      </c>
      <c r="F7761" t="s">
        <v>22272</v>
      </c>
      <c r="G7761" t="s">
        <v>183</v>
      </c>
      <c r="H7761" t="s">
        <v>46</v>
      </c>
      <c r="I7761" t="s">
        <v>129</v>
      </c>
      <c r="J7761" t="s">
        <v>130</v>
      </c>
      <c r="K7761" t="s">
        <v>131</v>
      </c>
      <c r="L7761" t="s">
        <v>22273</v>
      </c>
      <c r="M7761" t="s">
        <v>22274</v>
      </c>
      <c r="N7761">
        <v>8.5022222220000003</v>
      </c>
      <c r="O7761">
        <v>0</v>
      </c>
      <c r="P7761">
        <v>1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8.5022219999999997</v>
      </c>
      <c r="W7761">
        <v>0</v>
      </c>
      <c r="X7761">
        <v>0</v>
      </c>
      <c r="Y7761">
        <v>0</v>
      </c>
      <c r="Z7761">
        <v>0</v>
      </c>
    </row>
    <row r="7762" spans="1:26" x14ac:dyDescent="0.25">
      <c r="A7762">
        <v>2197338</v>
      </c>
      <c r="B7762">
        <v>1</v>
      </c>
      <c r="C7762" t="s">
        <v>76</v>
      </c>
      <c r="D7762" t="s">
        <v>80</v>
      </c>
      <c r="E7762" t="s">
        <v>126</v>
      </c>
      <c r="F7762" t="s">
        <v>22172</v>
      </c>
      <c r="G7762" t="s">
        <v>128</v>
      </c>
      <c r="H7762" t="s">
        <v>46</v>
      </c>
      <c r="I7762" t="s">
        <v>129</v>
      </c>
      <c r="J7762" t="s">
        <v>130</v>
      </c>
      <c r="K7762" t="s">
        <v>131</v>
      </c>
      <c r="L7762" t="s">
        <v>22275</v>
      </c>
      <c r="M7762" t="s">
        <v>22276</v>
      </c>
      <c r="N7762">
        <v>0.96055555500000001</v>
      </c>
      <c r="O7762">
        <v>0</v>
      </c>
      <c r="P7762">
        <v>197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189.229444</v>
      </c>
      <c r="W7762">
        <v>0</v>
      </c>
      <c r="X7762">
        <v>0</v>
      </c>
      <c r="Y7762">
        <v>0</v>
      </c>
      <c r="Z7762">
        <v>0</v>
      </c>
    </row>
    <row r="7763" spans="1:26" x14ac:dyDescent="0.25">
      <c r="A7763">
        <v>2197360</v>
      </c>
      <c r="B7763">
        <v>1</v>
      </c>
      <c r="C7763" t="s">
        <v>76</v>
      </c>
      <c r="D7763" t="s">
        <v>106</v>
      </c>
      <c r="E7763" t="s">
        <v>126</v>
      </c>
      <c r="F7763" t="s">
        <v>22277</v>
      </c>
      <c r="G7763" t="s">
        <v>636</v>
      </c>
      <c r="H7763" t="s">
        <v>46</v>
      </c>
      <c r="I7763" t="s">
        <v>129</v>
      </c>
      <c r="J7763" t="s">
        <v>130</v>
      </c>
      <c r="K7763" t="s">
        <v>131</v>
      </c>
      <c r="L7763" t="s">
        <v>22278</v>
      </c>
      <c r="M7763" t="s">
        <v>22279</v>
      </c>
      <c r="N7763">
        <v>2.2966666660000001</v>
      </c>
      <c r="O7763">
        <v>0</v>
      </c>
      <c r="P7763">
        <v>3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6.89</v>
      </c>
      <c r="W7763">
        <v>0</v>
      </c>
      <c r="X7763">
        <v>0</v>
      </c>
      <c r="Y7763">
        <v>0</v>
      </c>
      <c r="Z7763">
        <v>0</v>
      </c>
    </row>
    <row r="7764" spans="1:26" x14ac:dyDescent="0.25">
      <c r="A7764">
        <v>2197359</v>
      </c>
      <c r="B7764">
        <v>1</v>
      </c>
      <c r="C7764" t="s">
        <v>76</v>
      </c>
      <c r="D7764" t="s">
        <v>91</v>
      </c>
      <c r="E7764" t="s">
        <v>126</v>
      </c>
      <c r="F7764" t="s">
        <v>22280</v>
      </c>
      <c r="G7764" t="s">
        <v>163</v>
      </c>
      <c r="H7764" t="s">
        <v>46</v>
      </c>
      <c r="I7764" t="s">
        <v>129</v>
      </c>
      <c r="J7764" t="s">
        <v>130</v>
      </c>
      <c r="K7764" t="s">
        <v>131</v>
      </c>
      <c r="L7764" t="s">
        <v>22281</v>
      </c>
      <c r="M7764" t="s">
        <v>22282</v>
      </c>
      <c r="N7764">
        <v>0.41694444400000003</v>
      </c>
      <c r="O7764">
        <v>0</v>
      </c>
      <c r="P7764">
        <v>7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2.9186109999999998</v>
      </c>
      <c r="W7764">
        <v>0</v>
      </c>
      <c r="X7764">
        <v>0</v>
      </c>
      <c r="Y7764">
        <v>0</v>
      </c>
      <c r="Z7764">
        <v>0</v>
      </c>
    </row>
    <row r="7765" spans="1:26" x14ac:dyDescent="0.25">
      <c r="A7765">
        <v>2197370</v>
      </c>
      <c r="B7765">
        <v>1</v>
      </c>
      <c r="C7765" t="s">
        <v>77</v>
      </c>
      <c r="D7765" t="s">
        <v>122</v>
      </c>
      <c r="E7765" t="s">
        <v>126</v>
      </c>
      <c r="F7765" t="s">
        <v>22283</v>
      </c>
      <c r="G7765" t="s">
        <v>128</v>
      </c>
      <c r="H7765" t="s">
        <v>46</v>
      </c>
      <c r="I7765" t="s">
        <v>129</v>
      </c>
      <c r="J7765" t="s">
        <v>130</v>
      </c>
      <c r="K7765" t="s">
        <v>131</v>
      </c>
      <c r="L7765" t="s">
        <v>22284</v>
      </c>
      <c r="M7765" t="s">
        <v>22285</v>
      </c>
      <c r="N7765">
        <v>1.5622222219999999</v>
      </c>
      <c r="O7765">
        <v>0</v>
      </c>
      <c r="P7765">
        <v>0</v>
      </c>
      <c r="Q7765">
        <v>0</v>
      </c>
      <c r="R7765">
        <v>27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42.18</v>
      </c>
      <c r="Y7765">
        <v>0</v>
      </c>
      <c r="Z7765">
        <v>0</v>
      </c>
    </row>
    <row r="7766" spans="1:26" x14ac:dyDescent="0.25">
      <c r="A7766">
        <v>2197387</v>
      </c>
      <c r="B7766">
        <v>1</v>
      </c>
      <c r="C7766" t="s">
        <v>76</v>
      </c>
      <c r="D7766" t="s">
        <v>101</v>
      </c>
      <c r="E7766" t="s">
        <v>181</v>
      </c>
      <c r="F7766" t="s">
        <v>22286</v>
      </c>
      <c r="G7766" t="s">
        <v>194</v>
      </c>
      <c r="H7766" t="s">
        <v>46</v>
      </c>
      <c r="I7766" t="s">
        <v>129</v>
      </c>
      <c r="J7766" t="s">
        <v>130</v>
      </c>
      <c r="K7766" t="s">
        <v>131</v>
      </c>
      <c r="L7766" t="s">
        <v>22287</v>
      </c>
      <c r="M7766" t="s">
        <v>22288</v>
      </c>
      <c r="N7766">
        <v>1.6975</v>
      </c>
      <c r="O7766">
        <v>0</v>
      </c>
      <c r="P7766">
        <v>2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3.395</v>
      </c>
      <c r="W7766">
        <v>0</v>
      </c>
      <c r="X7766">
        <v>0</v>
      </c>
      <c r="Y7766">
        <v>0</v>
      </c>
      <c r="Z7766">
        <v>0</v>
      </c>
    </row>
    <row r="7767" spans="1:26" x14ac:dyDescent="0.25">
      <c r="A7767">
        <v>2197374</v>
      </c>
      <c r="B7767">
        <v>1</v>
      </c>
      <c r="C7767" t="s">
        <v>76</v>
      </c>
      <c r="D7767" t="s">
        <v>100</v>
      </c>
      <c r="E7767" t="s">
        <v>161</v>
      </c>
      <c r="F7767" t="s">
        <v>22289</v>
      </c>
      <c r="G7767" t="s">
        <v>366</v>
      </c>
      <c r="H7767" t="s">
        <v>46</v>
      </c>
      <c r="I7767" t="s">
        <v>129</v>
      </c>
      <c r="J7767" t="s">
        <v>130</v>
      </c>
      <c r="K7767" t="s">
        <v>251</v>
      </c>
      <c r="L7767" t="s">
        <v>22290</v>
      </c>
      <c r="M7767" t="s">
        <v>22291</v>
      </c>
      <c r="N7767">
        <v>2.1937861110000001</v>
      </c>
      <c r="O7767">
        <v>1</v>
      </c>
      <c r="P7767">
        <v>471</v>
      </c>
      <c r="Q7767">
        <v>0</v>
      </c>
      <c r="R7767">
        <v>0</v>
      </c>
      <c r="S7767">
        <v>0</v>
      </c>
      <c r="T7767">
        <v>0</v>
      </c>
      <c r="U7767">
        <v>2.1937859999999998</v>
      </c>
      <c r="V7767">
        <v>1033.2732579999999</v>
      </c>
      <c r="W7767">
        <v>0</v>
      </c>
      <c r="X7767">
        <v>0</v>
      </c>
      <c r="Y7767">
        <v>0</v>
      </c>
      <c r="Z7767">
        <v>0</v>
      </c>
    </row>
    <row r="7768" spans="1:26" x14ac:dyDescent="0.25">
      <c r="A7768">
        <v>2197378</v>
      </c>
      <c r="B7768">
        <v>1</v>
      </c>
      <c r="C7768" t="s">
        <v>76</v>
      </c>
      <c r="D7768" t="s">
        <v>83</v>
      </c>
      <c r="E7768" t="s">
        <v>143</v>
      </c>
      <c r="F7768" t="s">
        <v>22292</v>
      </c>
      <c r="G7768" t="s">
        <v>136</v>
      </c>
      <c r="H7768" t="s">
        <v>47</v>
      </c>
      <c r="I7768" t="s">
        <v>129</v>
      </c>
      <c r="J7768" t="s">
        <v>130</v>
      </c>
      <c r="K7768" t="s">
        <v>131</v>
      </c>
      <c r="L7768" t="s">
        <v>22293</v>
      </c>
      <c r="M7768" t="s">
        <v>22294</v>
      </c>
      <c r="N7768">
        <v>1.7849999999999999</v>
      </c>
      <c r="O7768">
        <v>3</v>
      </c>
      <c r="P7768">
        <v>215</v>
      </c>
      <c r="Q7768">
        <v>0</v>
      </c>
      <c r="R7768">
        <v>0</v>
      </c>
      <c r="S7768">
        <v>0</v>
      </c>
      <c r="T7768">
        <v>0</v>
      </c>
      <c r="U7768">
        <v>5.3550000000000004</v>
      </c>
      <c r="V7768">
        <v>383.77499999999998</v>
      </c>
      <c r="W7768">
        <v>0</v>
      </c>
      <c r="X7768">
        <v>0</v>
      </c>
      <c r="Y7768">
        <v>0</v>
      </c>
      <c r="Z7768">
        <v>0</v>
      </c>
    </row>
    <row r="7769" spans="1:26" x14ac:dyDescent="0.25">
      <c r="A7769">
        <v>2197381</v>
      </c>
      <c r="B7769">
        <v>1</v>
      </c>
      <c r="C7769" t="s">
        <v>76</v>
      </c>
      <c r="D7769" t="s">
        <v>93</v>
      </c>
      <c r="E7769" t="s">
        <v>181</v>
      </c>
      <c r="F7769" t="s">
        <v>22295</v>
      </c>
      <c r="G7769" t="s">
        <v>183</v>
      </c>
      <c r="H7769" t="s">
        <v>46</v>
      </c>
      <c r="I7769" t="s">
        <v>129</v>
      </c>
      <c r="J7769" t="s">
        <v>130</v>
      </c>
      <c r="K7769" t="s">
        <v>131</v>
      </c>
      <c r="L7769" t="s">
        <v>22296</v>
      </c>
      <c r="M7769" t="s">
        <v>22297</v>
      </c>
      <c r="N7769">
        <v>2.474722222</v>
      </c>
      <c r="O7769">
        <v>0</v>
      </c>
      <c r="P7769">
        <v>1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2.4747219999999999</v>
      </c>
      <c r="W7769">
        <v>0</v>
      </c>
      <c r="X7769">
        <v>0</v>
      </c>
      <c r="Y7769">
        <v>0</v>
      </c>
      <c r="Z7769">
        <v>0</v>
      </c>
    </row>
    <row r="7770" spans="1:26" x14ac:dyDescent="0.25">
      <c r="A7770">
        <v>2197383</v>
      </c>
      <c r="B7770">
        <v>1</v>
      </c>
      <c r="C7770" t="s">
        <v>77</v>
      </c>
      <c r="D7770" t="s">
        <v>108</v>
      </c>
      <c r="E7770" t="s">
        <v>126</v>
      </c>
      <c r="F7770" t="s">
        <v>22298</v>
      </c>
      <c r="G7770" t="s">
        <v>128</v>
      </c>
      <c r="H7770" t="s">
        <v>46</v>
      </c>
      <c r="I7770" t="s">
        <v>129</v>
      </c>
      <c r="J7770" t="s">
        <v>130</v>
      </c>
      <c r="K7770" t="s">
        <v>131</v>
      </c>
      <c r="L7770" t="s">
        <v>22299</v>
      </c>
      <c r="M7770" t="s">
        <v>22300</v>
      </c>
      <c r="N7770">
        <v>7.1788888880000004</v>
      </c>
      <c r="O7770">
        <v>0</v>
      </c>
      <c r="P7770">
        <v>0</v>
      </c>
      <c r="Q7770">
        <v>0</v>
      </c>
      <c r="R7770">
        <v>7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50.252222000000003</v>
      </c>
      <c r="Y7770">
        <v>0</v>
      </c>
      <c r="Z7770">
        <v>0</v>
      </c>
    </row>
    <row r="7771" spans="1:26" x14ac:dyDescent="0.25">
      <c r="A7771">
        <v>2197384</v>
      </c>
      <c r="B7771">
        <v>1</v>
      </c>
      <c r="C7771" t="s">
        <v>77</v>
      </c>
      <c r="D7771" t="s">
        <v>116</v>
      </c>
      <c r="E7771" t="s">
        <v>181</v>
      </c>
      <c r="F7771" t="s">
        <v>22301</v>
      </c>
      <c r="G7771" t="s">
        <v>194</v>
      </c>
      <c r="H7771" t="s">
        <v>46</v>
      </c>
      <c r="I7771" t="s">
        <v>129</v>
      </c>
      <c r="J7771" t="s">
        <v>130</v>
      </c>
      <c r="K7771" t="s">
        <v>131</v>
      </c>
      <c r="L7771" t="s">
        <v>22302</v>
      </c>
      <c r="M7771" t="s">
        <v>22303</v>
      </c>
      <c r="N7771">
        <v>2.8247222220000001</v>
      </c>
      <c r="O7771">
        <v>0</v>
      </c>
      <c r="P7771">
        <v>5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14.123611</v>
      </c>
      <c r="W7771">
        <v>0</v>
      </c>
      <c r="X7771">
        <v>0</v>
      </c>
      <c r="Y7771">
        <v>0</v>
      </c>
      <c r="Z7771">
        <v>0</v>
      </c>
    </row>
    <row r="7772" spans="1:26" x14ac:dyDescent="0.25">
      <c r="A7772">
        <v>2197389</v>
      </c>
      <c r="B7772">
        <v>1</v>
      </c>
      <c r="C7772" t="s">
        <v>76</v>
      </c>
      <c r="D7772" t="s">
        <v>79</v>
      </c>
      <c r="E7772" t="s">
        <v>143</v>
      </c>
      <c r="F7772" t="s">
        <v>20364</v>
      </c>
      <c r="G7772" t="s">
        <v>136</v>
      </c>
      <c r="H7772" t="s">
        <v>47</v>
      </c>
      <c r="I7772" t="s">
        <v>129</v>
      </c>
      <c r="J7772" t="s">
        <v>130</v>
      </c>
      <c r="K7772" t="s">
        <v>131</v>
      </c>
      <c r="L7772" t="s">
        <v>22304</v>
      </c>
      <c r="M7772" t="s">
        <v>22305</v>
      </c>
      <c r="N7772">
        <v>0.35</v>
      </c>
      <c r="O7772">
        <v>55</v>
      </c>
      <c r="P7772">
        <v>153</v>
      </c>
      <c r="Q7772">
        <v>0</v>
      </c>
      <c r="R7772">
        <v>0</v>
      </c>
      <c r="S7772">
        <v>0</v>
      </c>
      <c r="T7772">
        <v>0</v>
      </c>
      <c r="U7772">
        <v>19.25</v>
      </c>
      <c r="V7772">
        <v>53.55</v>
      </c>
      <c r="W7772">
        <v>0</v>
      </c>
      <c r="X7772">
        <v>0</v>
      </c>
      <c r="Y7772">
        <v>0</v>
      </c>
      <c r="Z7772">
        <v>0</v>
      </c>
    </row>
    <row r="7773" spans="1:26" x14ac:dyDescent="0.25">
      <c r="A7773">
        <v>2197401</v>
      </c>
      <c r="B7773">
        <v>1</v>
      </c>
      <c r="C7773" t="s">
        <v>76</v>
      </c>
      <c r="D7773" t="s">
        <v>92</v>
      </c>
      <c r="E7773" t="s">
        <v>126</v>
      </c>
      <c r="F7773" t="s">
        <v>2113</v>
      </c>
      <c r="G7773" t="s">
        <v>671</v>
      </c>
      <c r="H7773" t="s">
        <v>46</v>
      </c>
      <c r="I7773" t="s">
        <v>129</v>
      </c>
      <c r="J7773" t="s">
        <v>130</v>
      </c>
      <c r="K7773" t="s">
        <v>131</v>
      </c>
      <c r="L7773" t="s">
        <v>22306</v>
      </c>
      <c r="M7773" t="s">
        <v>22307</v>
      </c>
      <c r="N7773">
        <v>9.5038888880000005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116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1102.4511110000001</v>
      </c>
    </row>
    <row r="7774" spans="1:26" x14ac:dyDescent="0.25">
      <c r="A7774">
        <v>2197398</v>
      </c>
      <c r="B7774">
        <v>1</v>
      </c>
      <c r="C7774" t="s">
        <v>76</v>
      </c>
      <c r="D7774" t="s">
        <v>81</v>
      </c>
      <c r="E7774" t="s">
        <v>718</v>
      </c>
      <c r="F7774" t="s">
        <v>22123</v>
      </c>
      <c r="G7774" t="s">
        <v>128</v>
      </c>
      <c r="H7774" t="s">
        <v>46</v>
      </c>
      <c r="I7774" t="s">
        <v>129</v>
      </c>
      <c r="J7774" t="s">
        <v>130</v>
      </c>
      <c r="K7774" t="s">
        <v>131</v>
      </c>
      <c r="L7774" t="s">
        <v>22308</v>
      </c>
      <c r="M7774" t="s">
        <v>22309</v>
      </c>
      <c r="N7774">
        <v>4.8291666659999999</v>
      </c>
      <c r="O7774">
        <v>0</v>
      </c>
      <c r="P7774">
        <v>166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801.64166699999998</v>
      </c>
      <c r="W7774">
        <v>0</v>
      </c>
      <c r="X7774">
        <v>0</v>
      </c>
      <c r="Y7774">
        <v>0</v>
      </c>
      <c r="Z7774">
        <v>0</v>
      </c>
    </row>
    <row r="7775" spans="1:26" x14ac:dyDescent="0.25">
      <c r="A7775">
        <v>2197405</v>
      </c>
      <c r="B7775">
        <v>1</v>
      </c>
      <c r="C7775" t="s">
        <v>76</v>
      </c>
      <c r="D7775" t="s">
        <v>100</v>
      </c>
      <c r="E7775" t="s">
        <v>181</v>
      </c>
      <c r="F7775" t="s">
        <v>22310</v>
      </c>
      <c r="G7775" t="s">
        <v>163</v>
      </c>
      <c r="H7775" t="s">
        <v>46</v>
      </c>
      <c r="I7775" t="s">
        <v>129</v>
      </c>
      <c r="J7775" t="s">
        <v>130</v>
      </c>
      <c r="K7775" t="s">
        <v>131</v>
      </c>
      <c r="L7775" t="s">
        <v>22311</v>
      </c>
      <c r="M7775" t="s">
        <v>22312</v>
      </c>
      <c r="N7775">
        <v>1.5902777770000001</v>
      </c>
      <c r="O7775">
        <v>0</v>
      </c>
      <c r="P7775">
        <v>5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7.9513889999999998</v>
      </c>
      <c r="W7775">
        <v>0</v>
      </c>
      <c r="X7775">
        <v>0</v>
      </c>
      <c r="Y7775">
        <v>0</v>
      </c>
      <c r="Z7775">
        <v>0</v>
      </c>
    </row>
    <row r="7776" spans="1:26" x14ac:dyDescent="0.25">
      <c r="A7776">
        <v>2197403</v>
      </c>
      <c r="B7776">
        <v>1</v>
      </c>
      <c r="C7776" t="s">
        <v>76</v>
      </c>
      <c r="D7776" t="s">
        <v>79</v>
      </c>
      <c r="E7776" t="s">
        <v>134</v>
      </c>
      <c r="F7776" t="s">
        <v>18378</v>
      </c>
      <c r="G7776" t="s">
        <v>145</v>
      </c>
      <c r="H7776" t="s">
        <v>47</v>
      </c>
      <c r="I7776" t="s">
        <v>129</v>
      </c>
      <c r="J7776" t="s">
        <v>130</v>
      </c>
      <c r="K7776" t="s">
        <v>131</v>
      </c>
      <c r="L7776" t="s">
        <v>22313</v>
      </c>
      <c r="M7776" t="s">
        <v>22314</v>
      </c>
      <c r="N7776">
        <v>1.7875000000000001</v>
      </c>
      <c r="O7776">
        <v>16</v>
      </c>
      <c r="P7776">
        <v>23</v>
      </c>
      <c r="Q7776">
        <v>0</v>
      </c>
      <c r="R7776">
        <v>0</v>
      </c>
      <c r="S7776">
        <v>0</v>
      </c>
      <c r="T7776">
        <v>0</v>
      </c>
      <c r="U7776">
        <v>28.6</v>
      </c>
      <c r="V7776">
        <v>41.112499999999997</v>
      </c>
      <c r="W7776">
        <v>0</v>
      </c>
      <c r="X7776">
        <v>0</v>
      </c>
      <c r="Y7776">
        <v>0</v>
      </c>
      <c r="Z7776">
        <v>0</v>
      </c>
    </row>
    <row r="7777" spans="1:26" x14ac:dyDescent="0.25">
      <c r="A7777">
        <v>2197414</v>
      </c>
      <c r="B7777">
        <v>1</v>
      </c>
      <c r="C7777" t="s">
        <v>76</v>
      </c>
      <c r="D7777" t="s">
        <v>78</v>
      </c>
      <c r="E7777" t="s">
        <v>126</v>
      </c>
      <c r="F7777" t="s">
        <v>22315</v>
      </c>
      <c r="G7777" t="s">
        <v>128</v>
      </c>
      <c r="H7777" t="s">
        <v>46</v>
      </c>
      <c r="I7777" t="s">
        <v>129</v>
      </c>
      <c r="J7777" t="s">
        <v>130</v>
      </c>
      <c r="K7777" t="s">
        <v>131</v>
      </c>
      <c r="L7777" t="s">
        <v>22316</v>
      </c>
      <c r="M7777" t="s">
        <v>22317</v>
      </c>
      <c r="N7777">
        <v>3.9508333329999998</v>
      </c>
      <c r="O7777">
        <v>0</v>
      </c>
      <c r="P7777">
        <v>47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185.689167</v>
      </c>
      <c r="W7777">
        <v>0</v>
      </c>
      <c r="X7777">
        <v>0</v>
      </c>
      <c r="Y7777">
        <v>0</v>
      </c>
      <c r="Z7777">
        <v>0</v>
      </c>
    </row>
    <row r="7778" spans="1:26" x14ac:dyDescent="0.25">
      <c r="A7778">
        <v>2197428</v>
      </c>
      <c r="B7778">
        <v>1</v>
      </c>
      <c r="C7778" t="s">
        <v>76</v>
      </c>
      <c r="D7778" t="s">
        <v>97</v>
      </c>
      <c r="E7778" t="s">
        <v>181</v>
      </c>
      <c r="F7778" t="s">
        <v>22318</v>
      </c>
      <c r="G7778" t="s">
        <v>194</v>
      </c>
      <c r="H7778" t="s">
        <v>46</v>
      </c>
      <c r="I7778" t="s">
        <v>129</v>
      </c>
      <c r="J7778" t="s">
        <v>130</v>
      </c>
      <c r="K7778" t="s">
        <v>131</v>
      </c>
      <c r="L7778" t="s">
        <v>22319</v>
      </c>
      <c r="M7778" t="s">
        <v>22320</v>
      </c>
      <c r="N7778">
        <v>1.622777777</v>
      </c>
      <c r="O7778">
        <v>0</v>
      </c>
      <c r="P7778">
        <v>1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1.6227780000000001</v>
      </c>
      <c r="W7778">
        <v>0</v>
      </c>
      <c r="X7778">
        <v>0</v>
      </c>
      <c r="Y7778">
        <v>0</v>
      </c>
      <c r="Z7778">
        <v>0</v>
      </c>
    </row>
    <row r="7779" spans="1:26" x14ac:dyDescent="0.25">
      <c r="A7779">
        <v>2197431</v>
      </c>
      <c r="B7779">
        <v>1</v>
      </c>
      <c r="C7779" t="s">
        <v>77</v>
      </c>
      <c r="D7779" t="s">
        <v>119</v>
      </c>
      <c r="E7779" t="s">
        <v>181</v>
      </c>
      <c r="F7779" t="s">
        <v>22321</v>
      </c>
      <c r="G7779" t="s">
        <v>183</v>
      </c>
      <c r="H7779" t="s">
        <v>46</v>
      </c>
      <c r="I7779" t="s">
        <v>129</v>
      </c>
      <c r="J7779" t="s">
        <v>130</v>
      </c>
      <c r="K7779" t="s">
        <v>131</v>
      </c>
      <c r="L7779" t="s">
        <v>22322</v>
      </c>
      <c r="M7779" t="s">
        <v>22323</v>
      </c>
      <c r="N7779">
        <v>2.2016666659999999</v>
      </c>
      <c r="O7779">
        <v>0</v>
      </c>
      <c r="P7779">
        <v>2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4.4033329999999999</v>
      </c>
      <c r="W7779">
        <v>0</v>
      </c>
      <c r="X7779">
        <v>0</v>
      </c>
      <c r="Y7779">
        <v>0</v>
      </c>
      <c r="Z7779">
        <v>0</v>
      </c>
    </row>
    <row r="7780" spans="1:26" x14ac:dyDescent="0.25">
      <c r="A7780">
        <v>2197419</v>
      </c>
      <c r="B7780">
        <v>1</v>
      </c>
      <c r="C7780" t="s">
        <v>76</v>
      </c>
      <c r="D7780" t="s">
        <v>99</v>
      </c>
      <c r="E7780" t="s">
        <v>186</v>
      </c>
      <c r="F7780" t="s">
        <v>22324</v>
      </c>
      <c r="G7780" t="s">
        <v>636</v>
      </c>
      <c r="H7780" t="s">
        <v>47</v>
      </c>
      <c r="I7780" t="s">
        <v>129</v>
      </c>
      <c r="J7780" t="s">
        <v>15</v>
      </c>
      <c r="K7780" t="s">
        <v>131</v>
      </c>
      <c r="L7780" t="s">
        <v>22325</v>
      </c>
      <c r="M7780" t="s">
        <v>22326</v>
      </c>
      <c r="N7780">
        <v>2.0963888879999999</v>
      </c>
      <c r="O7780">
        <v>35</v>
      </c>
      <c r="P7780">
        <v>2016</v>
      </c>
      <c r="Q7780">
        <v>0</v>
      </c>
      <c r="R7780">
        <v>0</v>
      </c>
      <c r="S7780">
        <v>0</v>
      </c>
      <c r="T7780">
        <v>0</v>
      </c>
      <c r="U7780">
        <v>73.373610999999997</v>
      </c>
      <c r="V7780">
        <v>4226.3199979999999</v>
      </c>
      <c r="W7780">
        <v>0</v>
      </c>
      <c r="X7780">
        <v>0</v>
      </c>
      <c r="Y7780">
        <v>0</v>
      </c>
      <c r="Z7780">
        <v>0</v>
      </c>
    </row>
    <row r="7781" spans="1:26" x14ac:dyDescent="0.25">
      <c r="A7781">
        <v>2197418</v>
      </c>
      <c r="B7781">
        <v>1</v>
      </c>
      <c r="C7781" t="s">
        <v>76</v>
      </c>
      <c r="D7781" t="s">
        <v>79</v>
      </c>
      <c r="E7781" t="s">
        <v>143</v>
      </c>
      <c r="F7781" t="s">
        <v>20364</v>
      </c>
      <c r="G7781" t="s">
        <v>136</v>
      </c>
      <c r="H7781" t="s">
        <v>47</v>
      </c>
      <c r="I7781" t="s">
        <v>129</v>
      </c>
      <c r="J7781" t="s">
        <v>130</v>
      </c>
      <c r="K7781" t="s">
        <v>131</v>
      </c>
      <c r="L7781" t="s">
        <v>22327</v>
      </c>
      <c r="M7781" t="s">
        <v>22328</v>
      </c>
      <c r="N7781">
        <v>1.788333333</v>
      </c>
      <c r="O7781">
        <v>20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35.766666999999998</v>
      </c>
      <c r="V7781">
        <v>0</v>
      </c>
      <c r="W7781">
        <v>0</v>
      </c>
      <c r="X7781">
        <v>0</v>
      </c>
      <c r="Y7781">
        <v>0</v>
      </c>
      <c r="Z7781">
        <v>0</v>
      </c>
    </row>
    <row r="7782" spans="1:26" x14ac:dyDescent="0.25">
      <c r="A7782">
        <v>2197430</v>
      </c>
      <c r="B7782">
        <v>1</v>
      </c>
      <c r="C7782" t="s">
        <v>77</v>
      </c>
      <c r="D7782" t="s">
        <v>124</v>
      </c>
      <c r="E7782" t="s">
        <v>181</v>
      </c>
      <c r="F7782" t="s">
        <v>22329</v>
      </c>
      <c r="G7782" t="s">
        <v>194</v>
      </c>
      <c r="H7782" t="s">
        <v>46</v>
      </c>
      <c r="I7782" t="s">
        <v>129</v>
      </c>
      <c r="J7782" t="s">
        <v>130</v>
      </c>
      <c r="K7782" t="s">
        <v>131</v>
      </c>
      <c r="L7782" t="s">
        <v>22330</v>
      </c>
      <c r="M7782" t="s">
        <v>22331</v>
      </c>
      <c r="N7782">
        <v>6.7894444439999999</v>
      </c>
      <c r="O7782">
        <v>0</v>
      </c>
      <c r="P7782">
        <v>2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13.578889</v>
      </c>
      <c r="W7782">
        <v>0</v>
      </c>
      <c r="X7782">
        <v>0</v>
      </c>
      <c r="Y7782">
        <v>0</v>
      </c>
      <c r="Z7782">
        <v>0</v>
      </c>
    </row>
    <row r="7783" spans="1:26" x14ac:dyDescent="0.25">
      <c r="A7783">
        <v>2197445</v>
      </c>
      <c r="B7783">
        <v>1</v>
      </c>
      <c r="C7783" t="s">
        <v>77</v>
      </c>
      <c r="D7783" t="s">
        <v>124</v>
      </c>
      <c r="E7783" t="s">
        <v>181</v>
      </c>
      <c r="F7783" t="s">
        <v>22332</v>
      </c>
      <c r="G7783" t="s">
        <v>287</v>
      </c>
      <c r="H7783" t="s">
        <v>46</v>
      </c>
      <c r="I7783" t="s">
        <v>129</v>
      </c>
      <c r="J7783" t="s">
        <v>130</v>
      </c>
      <c r="K7783" t="s">
        <v>131</v>
      </c>
      <c r="L7783" t="s">
        <v>22333</v>
      </c>
      <c r="M7783" t="s">
        <v>22334</v>
      </c>
      <c r="N7783">
        <v>5.9538888879999998</v>
      </c>
      <c r="O7783">
        <v>0</v>
      </c>
      <c r="P7783">
        <v>18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107.17</v>
      </c>
      <c r="W7783">
        <v>0</v>
      </c>
      <c r="X7783">
        <v>0</v>
      </c>
      <c r="Y7783">
        <v>0</v>
      </c>
      <c r="Z7783">
        <v>0</v>
      </c>
    </row>
    <row r="7784" spans="1:26" x14ac:dyDescent="0.25">
      <c r="A7784">
        <v>2197440</v>
      </c>
      <c r="B7784">
        <v>1</v>
      </c>
      <c r="C7784" t="s">
        <v>76</v>
      </c>
      <c r="D7784" t="s">
        <v>88</v>
      </c>
      <c r="E7784" t="s">
        <v>181</v>
      </c>
      <c r="F7784" t="s">
        <v>22335</v>
      </c>
      <c r="G7784" t="s">
        <v>194</v>
      </c>
      <c r="H7784" t="s">
        <v>46</v>
      </c>
      <c r="I7784" t="s">
        <v>129</v>
      </c>
      <c r="J7784" t="s">
        <v>130</v>
      </c>
      <c r="K7784" t="s">
        <v>131</v>
      </c>
      <c r="L7784" t="s">
        <v>22336</v>
      </c>
      <c r="M7784" t="s">
        <v>22337</v>
      </c>
      <c r="N7784">
        <v>4.3038888880000004</v>
      </c>
      <c r="O7784">
        <v>0</v>
      </c>
      <c r="P7784">
        <v>1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4.3038889999999999</v>
      </c>
      <c r="W7784">
        <v>0</v>
      </c>
      <c r="X7784">
        <v>0</v>
      </c>
      <c r="Y7784">
        <v>0</v>
      </c>
      <c r="Z7784">
        <v>0</v>
      </c>
    </row>
    <row r="7785" spans="1:26" x14ac:dyDescent="0.25">
      <c r="A7785">
        <v>2197441</v>
      </c>
      <c r="B7785">
        <v>1</v>
      </c>
      <c r="C7785" t="s">
        <v>76</v>
      </c>
      <c r="D7785" t="s">
        <v>92</v>
      </c>
      <c r="E7785" t="s">
        <v>181</v>
      </c>
      <c r="F7785" t="s">
        <v>22338</v>
      </c>
      <c r="G7785" t="s">
        <v>194</v>
      </c>
      <c r="H7785" t="s">
        <v>46</v>
      </c>
      <c r="I7785" t="s">
        <v>129</v>
      </c>
      <c r="J7785" t="s">
        <v>130</v>
      </c>
      <c r="K7785" t="s">
        <v>131</v>
      </c>
      <c r="L7785" t="s">
        <v>22339</v>
      </c>
      <c r="M7785" t="s">
        <v>22340</v>
      </c>
      <c r="N7785">
        <v>10.559722222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1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10.559722000000001</v>
      </c>
    </row>
    <row r="7786" spans="1:26" x14ac:dyDescent="0.25">
      <c r="A7786">
        <v>2197447</v>
      </c>
      <c r="B7786">
        <v>1</v>
      </c>
      <c r="C7786" t="s">
        <v>76</v>
      </c>
      <c r="D7786" t="s">
        <v>78</v>
      </c>
      <c r="E7786" t="s">
        <v>718</v>
      </c>
      <c r="F7786" t="s">
        <v>22341</v>
      </c>
      <c r="G7786" t="s">
        <v>128</v>
      </c>
      <c r="H7786" t="s">
        <v>46</v>
      </c>
      <c r="I7786" t="s">
        <v>129</v>
      </c>
      <c r="J7786" t="s">
        <v>130</v>
      </c>
      <c r="K7786" t="s">
        <v>131</v>
      </c>
      <c r="L7786" t="s">
        <v>22342</v>
      </c>
      <c r="M7786" t="s">
        <v>22343</v>
      </c>
      <c r="N7786">
        <v>3.7075</v>
      </c>
      <c r="O7786">
        <v>0</v>
      </c>
      <c r="P7786">
        <v>24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88.98</v>
      </c>
      <c r="W7786">
        <v>0</v>
      </c>
      <c r="X7786">
        <v>0</v>
      </c>
      <c r="Y7786">
        <v>0</v>
      </c>
      <c r="Z7786">
        <v>0</v>
      </c>
    </row>
    <row r="7787" spans="1:26" x14ac:dyDescent="0.25">
      <c r="A7787">
        <v>2197454</v>
      </c>
      <c r="B7787">
        <v>1</v>
      </c>
      <c r="C7787" t="s">
        <v>76</v>
      </c>
      <c r="D7787" t="s">
        <v>78</v>
      </c>
      <c r="E7787" t="s">
        <v>126</v>
      </c>
      <c r="F7787" t="s">
        <v>21076</v>
      </c>
      <c r="G7787" t="s">
        <v>128</v>
      </c>
      <c r="H7787" t="s">
        <v>46</v>
      </c>
      <c r="I7787" t="s">
        <v>129</v>
      </c>
      <c r="J7787" t="s">
        <v>130</v>
      </c>
      <c r="K7787" t="s">
        <v>131</v>
      </c>
      <c r="L7787" t="s">
        <v>22344</v>
      </c>
      <c r="M7787" t="s">
        <v>22345</v>
      </c>
      <c r="N7787">
        <v>4.8855555549999998</v>
      </c>
      <c r="O7787">
        <v>0</v>
      </c>
      <c r="P7787">
        <v>185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903.82777799999997</v>
      </c>
      <c r="W7787">
        <v>0</v>
      </c>
      <c r="X7787">
        <v>0</v>
      </c>
      <c r="Y7787">
        <v>0</v>
      </c>
      <c r="Z7787">
        <v>0</v>
      </c>
    </row>
    <row r="7788" spans="1:26" x14ac:dyDescent="0.25">
      <c r="A7788">
        <v>2197450</v>
      </c>
      <c r="B7788">
        <v>1</v>
      </c>
      <c r="C7788" t="s">
        <v>76</v>
      </c>
      <c r="D7788" t="s">
        <v>95</v>
      </c>
      <c r="E7788" t="s">
        <v>126</v>
      </c>
      <c r="F7788" t="s">
        <v>22346</v>
      </c>
      <c r="G7788" t="s">
        <v>163</v>
      </c>
      <c r="H7788" t="s">
        <v>46</v>
      </c>
      <c r="I7788" t="s">
        <v>129</v>
      </c>
      <c r="J7788" t="s">
        <v>130</v>
      </c>
      <c r="K7788" t="s">
        <v>131</v>
      </c>
      <c r="L7788" t="s">
        <v>22347</v>
      </c>
      <c r="M7788" t="s">
        <v>22348</v>
      </c>
      <c r="N7788">
        <v>1.5141666659999999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71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107.505833</v>
      </c>
    </row>
    <row r="7789" spans="1:26" x14ac:dyDescent="0.25">
      <c r="A7789">
        <v>2197453</v>
      </c>
      <c r="B7789">
        <v>1</v>
      </c>
      <c r="C7789" t="s">
        <v>76</v>
      </c>
      <c r="D7789" t="s">
        <v>84</v>
      </c>
      <c r="E7789" t="s">
        <v>181</v>
      </c>
      <c r="F7789" t="s">
        <v>22349</v>
      </c>
      <c r="G7789" t="s">
        <v>183</v>
      </c>
      <c r="H7789" t="s">
        <v>46</v>
      </c>
      <c r="I7789" t="s">
        <v>129</v>
      </c>
      <c r="J7789" t="s">
        <v>130</v>
      </c>
      <c r="K7789" t="s">
        <v>131</v>
      </c>
      <c r="L7789" t="s">
        <v>22350</v>
      </c>
      <c r="M7789" t="s">
        <v>22351</v>
      </c>
      <c r="N7789">
        <v>3.8283333329999998</v>
      </c>
      <c r="O7789">
        <v>0</v>
      </c>
      <c r="P7789">
        <v>5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19.141667000000002</v>
      </c>
      <c r="W7789">
        <v>0</v>
      </c>
      <c r="X7789">
        <v>0</v>
      </c>
      <c r="Y7789">
        <v>0</v>
      </c>
      <c r="Z7789">
        <v>0</v>
      </c>
    </row>
    <row r="7790" spans="1:26" x14ac:dyDescent="0.25">
      <c r="A7790">
        <v>2197456</v>
      </c>
      <c r="B7790">
        <v>1</v>
      </c>
      <c r="C7790" t="s">
        <v>76</v>
      </c>
      <c r="D7790" t="s">
        <v>79</v>
      </c>
      <c r="E7790" t="s">
        <v>181</v>
      </c>
      <c r="F7790" t="s">
        <v>22352</v>
      </c>
      <c r="G7790" t="s">
        <v>287</v>
      </c>
      <c r="H7790" t="s">
        <v>46</v>
      </c>
      <c r="I7790" t="s">
        <v>129</v>
      </c>
      <c r="J7790" t="s">
        <v>130</v>
      </c>
      <c r="K7790" t="s">
        <v>131</v>
      </c>
      <c r="L7790" t="s">
        <v>22353</v>
      </c>
      <c r="M7790" t="s">
        <v>22354</v>
      </c>
      <c r="N7790">
        <v>1.865277777</v>
      </c>
      <c r="O7790">
        <v>0</v>
      </c>
      <c r="P7790">
        <v>2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3.730556</v>
      </c>
      <c r="W7790">
        <v>0</v>
      </c>
      <c r="X7790">
        <v>0</v>
      </c>
      <c r="Y7790">
        <v>0</v>
      </c>
      <c r="Z7790">
        <v>0</v>
      </c>
    </row>
    <row r="7791" spans="1:26" x14ac:dyDescent="0.25">
      <c r="A7791">
        <v>2197457</v>
      </c>
      <c r="B7791">
        <v>1</v>
      </c>
      <c r="C7791" t="s">
        <v>76</v>
      </c>
      <c r="D7791" t="s">
        <v>83</v>
      </c>
      <c r="E7791" t="s">
        <v>143</v>
      </c>
      <c r="F7791" t="s">
        <v>22355</v>
      </c>
      <c r="G7791" t="s">
        <v>636</v>
      </c>
      <c r="H7791" t="s">
        <v>47</v>
      </c>
      <c r="I7791" t="s">
        <v>129</v>
      </c>
      <c r="J7791" t="s">
        <v>15</v>
      </c>
      <c r="K7791" t="s">
        <v>131</v>
      </c>
      <c r="L7791" t="s">
        <v>22356</v>
      </c>
      <c r="M7791" t="s">
        <v>22357</v>
      </c>
      <c r="N7791">
        <v>5.9430555549999999</v>
      </c>
      <c r="O7791">
        <v>40</v>
      </c>
      <c r="P7791">
        <v>809</v>
      </c>
      <c r="Q7791">
        <v>0</v>
      </c>
      <c r="R7791">
        <v>0</v>
      </c>
      <c r="S7791">
        <v>0</v>
      </c>
      <c r="T7791">
        <v>0</v>
      </c>
      <c r="U7791">
        <v>237.72222199999999</v>
      </c>
      <c r="V7791">
        <v>4807.9319439999999</v>
      </c>
      <c r="W7791">
        <v>0</v>
      </c>
      <c r="X7791">
        <v>0</v>
      </c>
      <c r="Y7791">
        <v>0</v>
      </c>
      <c r="Z7791">
        <v>0</v>
      </c>
    </row>
    <row r="7792" spans="1:26" x14ac:dyDescent="0.25">
      <c r="A7792">
        <v>2197473</v>
      </c>
      <c r="B7792">
        <v>1</v>
      </c>
      <c r="C7792" t="s">
        <v>76</v>
      </c>
      <c r="D7792" t="s">
        <v>89</v>
      </c>
      <c r="E7792" t="s">
        <v>186</v>
      </c>
      <c r="F7792" t="s">
        <v>22358</v>
      </c>
      <c r="G7792" t="s">
        <v>136</v>
      </c>
      <c r="H7792" t="s">
        <v>47</v>
      </c>
      <c r="I7792" t="s">
        <v>129</v>
      </c>
      <c r="J7792" t="s">
        <v>130</v>
      </c>
      <c r="K7792" t="s">
        <v>131</v>
      </c>
      <c r="L7792" t="s">
        <v>22359</v>
      </c>
      <c r="M7792" t="s">
        <v>22360</v>
      </c>
      <c r="N7792">
        <v>4.3819444440000002</v>
      </c>
      <c r="O7792">
        <v>0</v>
      </c>
      <c r="P7792">
        <v>0</v>
      </c>
      <c r="Q7792">
        <v>5</v>
      </c>
      <c r="R7792">
        <v>588</v>
      </c>
      <c r="S7792">
        <v>0</v>
      </c>
      <c r="T7792">
        <v>0</v>
      </c>
      <c r="U7792">
        <v>0</v>
      </c>
      <c r="V7792">
        <v>0</v>
      </c>
      <c r="W7792">
        <v>21.909721999999999</v>
      </c>
      <c r="X7792">
        <v>2576.583333</v>
      </c>
      <c r="Y7792">
        <v>0</v>
      </c>
      <c r="Z7792">
        <v>0</v>
      </c>
    </row>
    <row r="7793" spans="1:26" x14ac:dyDescent="0.25">
      <c r="A7793">
        <v>2197467</v>
      </c>
      <c r="B7793">
        <v>1</v>
      </c>
      <c r="C7793" t="s">
        <v>76</v>
      </c>
      <c r="D7793" t="s">
        <v>89</v>
      </c>
      <c r="E7793" t="s">
        <v>181</v>
      </c>
      <c r="F7793" t="s">
        <v>17677</v>
      </c>
      <c r="G7793" t="s">
        <v>287</v>
      </c>
      <c r="H7793" t="s">
        <v>46</v>
      </c>
      <c r="I7793" t="s">
        <v>129</v>
      </c>
      <c r="J7793" t="s">
        <v>130</v>
      </c>
      <c r="K7793" t="s">
        <v>131</v>
      </c>
      <c r="L7793" t="s">
        <v>22361</v>
      </c>
      <c r="M7793" t="s">
        <v>22362</v>
      </c>
      <c r="N7793">
        <v>4.1561111110000004</v>
      </c>
      <c r="O7793">
        <v>0</v>
      </c>
      <c r="P7793">
        <v>1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4.1561110000000001</v>
      </c>
      <c r="W7793">
        <v>0</v>
      </c>
      <c r="X7793">
        <v>0</v>
      </c>
      <c r="Y7793">
        <v>0</v>
      </c>
      <c r="Z7793">
        <v>0</v>
      </c>
    </row>
    <row r="7794" spans="1:26" x14ac:dyDescent="0.25">
      <c r="A7794">
        <v>2197464</v>
      </c>
      <c r="B7794">
        <v>1</v>
      </c>
      <c r="C7794" t="s">
        <v>76</v>
      </c>
      <c r="D7794" t="s">
        <v>79</v>
      </c>
      <c r="E7794" t="s">
        <v>181</v>
      </c>
      <c r="F7794" t="s">
        <v>22363</v>
      </c>
      <c r="G7794" t="s">
        <v>194</v>
      </c>
      <c r="H7794" t="s">
        <v>46</v>
      </c>
      <c r="I7794" t="s">
        <v>129</v>
      </c>
      <c r="J7794" t="s">
        <v>130</v>
      </c>
      <c r="K7794" t="s">
        <v>131</v>
      </c>
      <c r="L7794" t="s">
        <v>22364</v>
      </c>
      <c r="M7794" t="s">
        <v>22365</v>
      </c>
      <c r="N7794">
        <v>0.765833333</v>
      </c>
      <c r="O7794">
        <v>0</v>
      </c>
      <c r="P7794">
        <v>5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3.829167</v>
      </c>
      <c r="W7794">
        <v>0</v>
      </c>
      <c r="X7794">
        <v>0</v>
      </c>
      <c r="Y7794">
        <v>0</v>
      </c>
      <c r="Z7794">
        <v>0</v>
      </c>
    </row>
    <row r="7795" spans="1:26" x14ac:dyDescent="0.25">
      <c r="A7795">
        <v>2197465</v>
      </c>
      <c r="B7795">
        <v>1</v>
      </c>
      <c r="C7795" t="s">
        <v>76</v>
      </c>
      <c r="D7795" t="s">
        <v>85</v>
      </c>
      <c r="E7795" t="s">
        <v>181</v>
      </c>
      <c r="F7795" t="s">
        <v>22366</v>
      </c>
      <c r="G7795" t="s">
        <v>636</v>
      </c>
      <c r="H7795" t="s">
        <v>46</v>
      </c>
      <c r="I7795" t="s">
        <v>129</v>
      </c>
      <c r="J7795" t="s">
        <v>130</v>
      </c>
      <c r="K7795" t="s">
        <v>131</v>
      </c>
      <c r="L7795" t="s">
        <v>22367</v>
      </c>
      <c r="M7795" t="s">
        <v>22368</v>
      </c>
      <c r="N7795">
        <v>5.43</v>
      </c>
      <c r="O7795">
        <v>0</v>
      </c>
      <c r="P7795">
        <v>1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5.43</v>
      </c>
      <c r="W7795">
        <v>0</v>
      </c>
      <c r="X7795">
        <v>0</v>
      </c>
      <c r="Y7795">
        <v>0</v>
      </c>
      <c r="Z7795">
        <v>0</v>
      </c>
    </row>
    <row r="7796" spans="1:26" x14ac:dyDescent="0.25">
      <c r="A7796">
        <v>2197463</v>
      </c>
      <c r="B7796">
        <v>1</v>
      </c>
      <c r="C7796" t="s">
        <v>77</v>
      </c>
      <c r="D7796" t="s">
        <v>119</v>
      </c>
      <c r="E7796" t="s">
        <v>186</v>
      </c>
      <c r="F7796" t="s">
        <v>21761</v>
      </c>
      <c r="G7796" t="s">
        <v>136</v>
      </c>
      <c r="H7796" t="s">
        <v>47</v>
      </c>
      <c r="I7796" t="s">
        <v>129</v>
      </c>
      <c r="J7796" t="s">
        <v>130</v>
      </c>
      <c r="K7796" t="s">
        <v>131</v>
      </c>
      <c r="L7796" t="s">
        <v>22369</v>
      </c>
      <c r="M7796" t="s">
        <v>22370</v>
      </c>
      <c r="N7796">
        <v>0.43388888799999997</v>
      </c>
      <c r="O7796">
        <v>40</v>
      </c>
      <c r="P7796">
        <v>463</v>
      </c>
      <c r="Q7796">
        <v>0</v>
      </c>
      <c r="R7796">
        <v>0</v>
      </c>
      <c r="S7796">
        <v>0</v>
      </c>
      <c r="T7796">
        <v>0</v>
      </c>
      <c r="U7796">
        <v>17.355556</v>
      </c>
      <c r="V7796">
        <v>200.89055500000001</v>
      </c>
      <c r="W7796">
        <v>0</v>
      </c>
      <c r="X7796">
        <v>0</v>
      </c>
      <c r="Y7796">
        <v>0</v>
      </c>
      <c r="Z7796">
        <v>0</v>
      </c>
    </row>
    <row r="7797" spans="1:26" x14ac:dyDescent="0.25">
      <c r="A7797">
        <v>2197468</v>
      </c>
      <c r="B7797">
        <v>1</v>
      </c>
      <c r="C7797" t="s">
        <v>77</v>
      </c>
      <c r="D7797" t="s">
        <v>115</v>
      </c>
      <c r="E7797" t="s">
        <v>126</v>
      </c>
      <c r="F7797" t="s">
        <v>7307</v>
      </c>
      <c r="G7797" t="s">
        <v>128</v>
      </c>
      <c r="H7797" t="s">
        <v>46</v>
      </c>
      <c r="I7797" t="s">
        <v>129</v>
      </c>
      <c r="J7797" t="s">
        <v>130</v>
      </c>
      <c r="K7797" t="s">
        <v>131</v>
      </c>
      <c r="L7797" t="s">
        <v>22371</v>
      </c>
      <c r="M7797" t="s">
        <v>22372</v>
      </c>
      <c r="N7797">
        <v>2.443888888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10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24.438889</v>
      </c>
    </row>
    <row r="7798" spans="1:26" x14ac:dyDescent="0.25">
      <c r="A7798">
        <v>2197475</v>
      </c>
      <c r="B7798">
        <v>1</v>
      </c>
      <c r="C7798" t="s">
        <v>76</v>
      </c>
      <c r="D7798" t="s">
        <v>93</v>
      </c>
      <c r="E7798" t="s">
        <v>126</v>
      </c>
      <c r="F7798" t="s">
        <v>22373</v>
      </c>
      <c r="G7798" t="s">
        <v>140</v>
      </c>
      <c r="H7798" t="s">
        <v>46</v>
      </c>
      <c r="I7798" t="s">
        <v>129</v>
      </c>
      <c r="J7798" t="s">
        <v>130</v>
      </c>
      <c r="K7798" t="s">
        <v>131</v>
      </c>
      <c r="L7798" t="s">
        <v>22374</v>
      </c>
      <c r="M7798" t="s">
        <v>22375</v>
      </c>
      <c r="N7798">
        <v>7.130833333</v>
      </c>
      <c r="O7798">
        <v>0</v>
      </c>
      <c r="P7798">
        <v>46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328.01833299999998</v>
      </c>
      <c r="W7798">
        <v>0</v>
      </c>
      <c r="X7798">
        <v>0</v>
      </c>
      <c r="Y7798">
        <v>0</v>
      </c>
      <c r="Z7798">
        <v>0</v>
      </c>
    </row>
    <row r="7799" spans="1:26" x14ac:dyDescent="0.25">
      <c r="A7799">
        <v>2197477</v>
      </c>
      <c r="B7799">
        <v>1</v>
      </c>
      <c r="C7799" t="s">
        <v>77</v>
      </c>
      <c r="D7799" t="s">
        <v>123</v>
      </c>
      <c r="E7799" t="s">
        <v>134</v>
      </c>
      <c r="F7799" t="s">
        <v>22376</v>
      </c>
      <c r="G7799" t="s">
        <v>136</v>
      </c>
      <c r="H7799" t="s">
        <v>47</v>
      </c>
      <c r="I7799" t="s">
        <v>129</v>
      </c>
      <c r="J7799" t="s">
        <v>130</v>
      </c>
      <c r="K7799" t="s">
        <v>131</v>
      </c>
      <c r="L7799" t="s">
        <v>22377</v>
      </c>
      <c r="M7799" t="s">
        <v>22378</v>
      </c>
      <c r="N7799">
        <v>5.5363888880000003</v>
      </c>
      <c r="O7799">
        <v>134</v>
      </c>
      <c r="P7799">
        <v>6</v>
      </c>
      <c r="Q7799">
        <v>0</v>
      </c>
      <c r="R7799">
        <v>0</v>
      </c>
      <c r="S7799">
        <v>0</v>
      </c>
      <c r="T7799">
        <v>0</v>
      </c>
      <c r="U7799">
        <v>741.87611100000004</v>
      </c>
      <c r="V7799">
        <v>33.218333000000001</v>
      </c>
      <c r="W7799">
        <v>0</v>
      </c>
      <c r="X7799">
        <v>0</v>
      </c>
      <c r="Y7799">
        <v>0</v>
      </c>
      <c r="Z7799">
        <v>0</v>
      </c>
    </row>
    <row r="7800" spans="1:26" x14ac:dyDescent="0.25">
      <c r="A7800">
        <v>2197488</v>
      </c>
      <c r="B7800">
        <v>1</v>
      </c>
      <c r="C7800" t="s">
        <v>77</v>
      </c>
      <c r="D7800" t="s">
        <v>119</v>
      </c>
      <c r="E7800" t="s">
        <v>181</v>
      </c>
      <c r="F7800" t="s">
        <v>22379</v>
      </c>
      <c r="G7800" t="s">
        <v>287</v>
      </c>
      <c r="H7800" t="s">
        <v>46</v>
      </c>
      <c r="I7800" t="s">
        <v>129</v>
      </c>
      <c r="J7800" t="s">
        <v>130</v>
      </c>
      <c r="K7800" t="s">
        <v>131</v>
      </c>
      <c r="L7800" t="s">
        <v>22380</v>
      </c>
      <c r="M7800" t="s">
        <v>22381</v>
      </c>
      <c r="N7800">
        <v>1.000277777</v>
      </c>
      <c r="O7800">
        <v>1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1.000278</v>
      </c>
      <c r="V7800">
        <v>0</v>
      </c>
      <c r="W7800">
        <v>0</v>
      </c>
      <c r="X7800">
        <v>0</v>
      </c>
      <c r="Y7800">
        <v>0</v>
      </c>
      <c r="Z7800">
        <v>0</v>
      </c>
    </row>
    <row r="7801" spans="1:26" x14ac:dyDescent="0.25">
      <c r="A7801">
        <v>2197484</v>
      </c>
      <c r="B7801">
        <v>1</v>
      </c>
      <c r="C7801" t="s">
        <v>76</v>
      </c>
      <c r="D7801" t="s">
        <v>86</v>
      </c>
      <c r="E7801" t="s">
        <v>181</v>
      </c>
      <c r="F7801" t="s">
        <v>22382</v>
      </c>
      <c r="G7801" t="s">
        <v>194</v>
      </c>
      <c r="H7801" t="s">
        <v>46</v>
      </c>
      <c r="I7801" t="s">
        <v>129</v>
      </c>
      <c r="J7801" t="s">
        <v>130</v>
      </c>
      <c r="K7801" t="s">
        <v>131</v>
      </c>
      <c r="L7801" t="s">
        <v>22383</v>
      </c>
      <c r="M7801" t="s">
        <v>22384</v>
      </c>
      <c r="N7801">
        <v>4.0502777769999998</v>
      </c>
      <c r="O7801">
        <v>0</v>
      </c>
      <c r="P7801">
        <v>10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40.502777999999999</v>
      </c>
      <c r="W7801">
        <v>0</v>
      </c>
      <c r="X7801">
        <v>0</v>
      </c>
      <c r="Y7801">
        <v>0</v>
      </c>
      <c r="Z7801">
        <v>0</v>
      </c>
    </row>
    <row r="7802" spans="1:26" x14ac:dyDescent="0.25">
      <c r="A7802">
        <v>2197502</v>
      </c>
      <c r="B7802">
        <v>1</v>
      </c>
      <c r="C7802" t="s">
        <v>76</v>
      </c>
      <c r="D7802" t="s">
        <v>103</v>
      </c>
      <c r="E7802" t="s">
        <v>134</v>
      </c>
      <c r="F7802" t="s">
        <v>22385</v>
      </c>
      <c r="G7802" t="s">
        <v>136</v>
      </c>
      <c r="H7802" t="s">
        <v>47</v>
      </c>
      <c r="I7802" t="s">
        <v>129</v>
      </c>
      <c r="J7802" t="s">
        <v>130</v>
      </c>
      <c r="K7802" t="s">
        <v>131</v>
      </c>
      <c r="L7802" t="s">
        <v>22386</v>
      </c>
      <c r="M7802" t="s">
        <v>22387</v>
      </c>
      <c r="N7802">
        <v>3.5727777770000002</v>
      </c>
      <c r="O7802">
        <v>0</v>
      </c>
      <c r="P7802">
        <v>0</v>
      </c>
      <c r="Q7802">
        <v>0</v>
      </c>
      <c r="R7802">
        <v>0</v>
      </c>
      <c r="S7802">
        <v>2</v>
      </c>
      <c r="T7802">
        <v>12</v>
      </c>
      <c r="U7802">
        <v>0</v>
      </c>
      <c r="V7802">
        <v>0</v>
      </c>
      <c r="W7802">
        <v>0</v>
      </c>
      <c r="X7802">
        <v>0</v>
      </c>
      <c r="Y7802">
        <v>7.145556</v>
      </c>
      <c r="Z7802">
        <v>42.873333000000002</v>
      </c>
    </row>
    <row r="7803" spans="1:26" x14ac:dyDescent="0.25">
      <c r="A7803">
        <v>2197480</v>
      </c>
      <c r="B7803">
        <v>1</v>
      </c>
      <c r="C7803" t="s">
        <v>77</v>
      </c>
      <c r="D7803" t="s">
        <v>109</v>
      </c>
      <c r="E7803" t="s">
        <v>126</v>
      </c>
      <c r="F7803" t="s">
        <v>22388</v>
      </c>
      <c r="G7803" t="s">
        <v>128</v>
      </c>
      <c r="H7803" t="s">
        <v>46</v>
      </c>
      <c r="I7803" t="s">
        <v>129</v>
      </c>
      <c r="J7803" t="s">
        <v>130</v>
      </c>
      <c r="K7803" t="s">
        <v>131</v>
      </c>
      <c r="L7803" t="s">
        <v>22389</v>
      </c>
      <c r="M7803" t="s">
        <v>22390</v>
      </c>
      <c r="N7803">
        <v>2.969166666</v>
      </c>
      <c r="O7803">
        <v>0</v>
      </c>
      <c r="P7803">
        <v>6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17.815000000000001</v>
      </c>
      <c r="W7803">
        <v>0</v>
      </c>
      <c r="X7803">
        <v>0</v>
      </c>
      <c r="Y7803">
        <v>0</v>
      </c>
      <c r="Z7803">
        <v>0</v>
      </c>
    </row>
    <row r="7804" spans="1:26" x14ac:dyDescent="0.25">
      <c r="A7804">
        <v>2197489</v>
      </c>
      <c r="B7804">
        <v>1</v>
      </c>
      <c r="C7804" t="s">
        <v>77</v>
      </c>
      <c r="D7804" t="s">
        <v>112</v>
      </c>
      <c r="E7804" t="s">
        <v>143</v>
      </c>
      <c r="F7804" t="s">
        <v>22391</v>
      </c>
      <c r="G7804" t="s">
        <v>145</v>
      </c>
      <c r="H7804" t="s">
        <v>47</v>
      </c>
      <c r="I7804" t="s">
        <v>129</v>
      </c>
      <c r="J7804" t="s">
        <v>130</v>
      </c>
      <c r="K7804" t="s">
        <v>131</v>
      </c>
      <c r="L7804" t="s">
        <v>22320</v>
      </c>
      <c r="M7804" t="s">
        <v>22392</v>
      </c>
      <c r="N7804">
        <v>1.0672222220000001</v>
      </c>
      <c r="O7804">
        <v>0</v>
      </c>
      <c r="P7804">
        <v>0</v>
      </c>
      <c r="Q7804">
        <v>0</v>
      </c>
      <c r="R7804">
        <v>0</v>
      </c>
      <c r="S7804">
        <v>2</v>
      </c>
      <c r="T7804">
        <v>80</v>
      </c>
      <c r="U7804">
        <v>0</v>
      </c>
      <c r="V7804">
        <v>0</v>
      </c>
      <c r="W7804">
        <v>0</v>
      </c>
      <c r="X7804">
        <v>0</v>
      </c>
      <c r="Y7804">
        <v>2.1344439999999998</v>
      </c>
      <c r="Z7804">
        <v>85.377778000000006</v>
      </c>
    </row>
    <row r="7805" spans="1:26" x14ac:dyDescent="0.25">
      <c r="A7805">
        <v>2197492</v>
      </c>
      <c r="B7805">
        <v>1</v>
      </c>
      <c r="C7805" t="s">
        <v>76</v>
      </c>
      <c r="D7805" t="s">
        <v>79</v>
      </c>
      <c r="E7805" t="s">
        <v>181</v>
      </c>
      <c r="F7805" t="s">
        <v>21373</v>
      </c>
      <c r="G7805" t="s">
        <v>287</v>
      </c>
      <c r="H7805" t="s">
        <v>46</v>
      </c>
      <c r="I7805" t="s">
        <v>129</v>
      </c>
      <c r="J7805" t="s">
        <v>130</v>
      </c>
      <c r="K7805" t="s">
        <v>131</v>
      </c>
      <c r="L7805" t="s">
        <v>22393</v>
      </c>
      <c r="M7805" t="s">
        <v>22394</v>
      </c>
      <c r="N7805">
        <v>0.91527777700000001</v>
      </c>
      <c r="O7805">
        <v>0</v>
      </c>
      <c r="P7805">
        <v>1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0.91527800000000004</v>
      </c>
      <c r="W7805">
        <v>0</v>
      </c>
      <c r="X7805">
        <v>0</v>
      </c>
      <c r="Y7805">
        <v>0</v>
      </c>
      <c r="Z7805">
        <v>0</v>
      </c>
    </row>
    <row r="7806" spans="1:26" x14ac:dyDescent="0.25">
      <c r="A7806">
        <v>2197490</v>
      </c>
      <c r="B7806">
        <v>1</v>
      </c>
      <c r="C7806" t="s">
        <v>77</v>
      </c>
      <c r="D7806" t="s">
        <v>119</v>
      </c>
      <c r="E7806" t="s">
        <v>181</v>
      </c>
      <c r="F7806" t="s">
        <v>22395</v>
      </c>
      <c r="G7806" t="s">
        <v>194</v>
      </c>
      <c r="H7806" t="s">
        <v>46</v>
      </c>
      <c r="I7806" t="s">
        <v>129</v>
      </c>
      <c r="J7806" t="s">
        <v>130</v>
      </c>
      <c r="K7806" t="s">
        <v>131</v>
      </c>
      <c r="L7806" t="s">
        <v>22396</v>
      </c>
      <c r="M7806" t="s">
        <v>22397</v>
      </c>
      <c r="N7806">
        <v>1.3788888880000001</v>
      </c>
      <c r="O7806">
        <v>0</v>
      </c>
      <c r="P7806">
        <v>4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5.5155560000000001</v>
      </c>
      <c r="W7806">
        <v>0</v>
      </c>
      <c r="X7806">
        <v>0</v>
      </c>
      <c r="Y7806">
        <v>0</v>
      </c>
      <c r="Z7806">
        <v>0</v>
      </c>
    </row>
    <row r="7807" spans="1:26" x14ac:dyDescent="0.25">
      <c r="A7807">
        <v>2197495</v>
      </c>
      <c r="B7807">
        <v>1</v>
      </c>
      <c r="C7807" t="s">
        <v>76</v>
      </c>
      <c r="D7807" t="s">
        <v>79</v>
      </c>
      <c r="E7807" t="s">
        <v>143</v>
      </c>
      <c r="F7807" t="s">
        <v>22398</v>
      </c>
      <c r="G7807" t="s">
        <v>136</v>
      </c>
      <c r="H7807" t="s">
        <v>47</v>
      </c>
      <c r="I7807" t="s">
        <v>129</v>
      </c>
      <c r="J7807" t="s">
        <v>130</v>
      </c>
      <c r="K7807" t="s">
        <v>131</v>
      </c>
      <c r="L7807" t="s">
        <v>22399</v>
      </c>
      <c r="M7807" t="s">
        <v>22400</v>
      </c>
      <c r="N7807">
        <v>1.3488888880000001</v>
      </c>
      <c r="O7807">
        <v>35</v>
      </c>
      <c r="P7807">
        <v>153</v>
      </c>
      <c r="Q7807">
        <v>0</v>
      </c>
      <c r="R7807">
        <v>0</v>
      </c>
      <c r="S7807">
        <v>0</v>
      </c>
      <c r="T7807">
        <v>0</v>
      </c>
      <c r="U7807">
        <v>47.211111000000002</v>
      </c>
      <c r="V7807">
        <v>206.38</v>
      </c>
      <c r="W7807">
        <v>0</v>
      </c>
      <c r="X7807">
        <v>0</v>
      </c>
      <c r="Y7807">
        <v>0</v>
      </c>
      <c r="Z7807">
        <v>0</v>
      </c>
    </row>
    <row r="7808" spans="1:26" x14ac:dyDescent="0.25">
      <c r="A7808">
        <v>2197511</v>
      </c>
      <c r="B7808">
        <v>1</v>
      </c>
      <c r="C7808" t="s">
        <v>76</v>
      </c>
      <c r="D7808" t="s">
        <v>83</v>
      </c>
      <c r="E7808" t="s">
        <v>126</v>
      </c>
      <c r="F7808" t="s">
        <v>22401</v>
      </c>
      <c r="G7808" t="s">
        <v>128</v>
      </c>
      <c r="H7808" t="s">
        <v>46</v>
      </c>
      <c r="I7808" t="s">
        <v>129</v>
      </c>
      <c r="J7808" t="s">
        <v>130</v>
      </c>
      <c r="K7808" t="s">
        <v>131</v>
      </c>
      <c r="L7808" t="s">
        <v>22402</v>
      </c>
      <c r="M7808" t="s">
        <v>22403</v>
      </c>
      <c r="N7808">
        <v>1.430833333</v>
      </c>
      <c r="O7808">
        <v>0</v>
      </c>
      <c r="P7808">
        <v>34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48.648333000000001</v>
      </c>
      <c r="W7808">
        <v>0</v>
      </c>
      <c r="X7808">
        <v>0</v>
      </c>
      <c r="Y7808">
        <v>0</v>
      </c>
      <c r="Z7808">
        <v>0</v>
      </c>
    </row>
    <row r="7809" spans="1:26" x14ac:dyDescent="0.25">
      <c r="A7809">
        <v>2197504</v>
      </c>
      <c r="B7809">
        <v>1</v>
      </c>
      <c r="C7809" t="s">
        <v>76</v>
      </c>
      <c r="D7809" t="s">
        <v>82</v>
      </c>
      <c r="E7809" t="s">
        <v>813</v>
      </c>
      <c r="F7809" t="s">
        <v>4910</v>
      </c>
      <c r="G7809" t="s">
        <v>136</v>
      </c>
      <c r="H7809" t="s">
        <v>47</v>
      </c>
      <c r="I7809" t="s">
        <v>129</v>
      </c>
      <c r="J7809" t="s">
        <v>130</v>
      </c>
      <c r="K7809" t="s">
        <v>131</v>
      </c>
      <c r="L7809" t="s">
        <v>22404</v>
      </c>
      <c r="M7809" t="s">
        <v>22405</v>
      </c>
      <c r="N7809">
        <v>0.52222222200000001</v>
      </c>
      <c r="O7809">
        <v>12</v>
      </c>
      <c r="P7809">
        <v>2979</v>
      </c>
      <c r="Q7809">
        <v>0</v>
      </c>
      <c r="R7809">
        <v>0</v>
      </c>
      <c r="S7809">
        <v>0</v>
      </c>
      <c r="T7809">
        <v>0</v>
      </c>
      <c r="U7809">
        <v>6.266667</v>
      </c>
      <c r="V7809">
        <v>1555.6999989999999</v>
      </c>
      <c r="W7809">
        <v>0</v>
      </c>
      <c r="X7809">
        <v>0</v>
      </c>
      <c r="Y7809">
        <v>0</v>
      </c>
      <c r="Z7809">
        <v>0</v>
      </c>
    </row>
    <row r="7810" spans="1:26" x14ac:dyDescent="0.25">
      <c r="A7810">
        <v>2197514</v>
      </c>
      <c r="B7810">
        <v>1</v>
      </c>
      <c r="C7810" t="s">
        <v>76</v>
      </c>
      <c r="D7810" t="s">
        <v>100</v>
      </c>
      <c r="E7810" t="s">
        <v>181</v>
      </c>
      <c r="F7810" t="s">
        <v>22406</v>
      </c>
      <c r="G7810" t="s">
        <v>194</v>
      </c>
      <c r="H7810" t="s">
        <v>46</v>
      </c>
      <c r="I7810" t="s">
        <v>129</v>
      </c>
      <c r="J7810" t="s">
        <v>130</v>
      </c>
      <c r="K7810" t="s">
        <v>131</v>
      </c>
      <c r="L7810" t="s">
        <v>22407</v>
      </c>
      <c r="M7810" t="s">
        <v>22408</v>
      </c>
      <c r="N7810">
        <v>1.503055555</v>
      </c>
      <c r="O7810">
        <v>0</v>
      </c>
      <c r="P7810">
        <v>1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1.5030559999999999</v>
      </c>
      <c r="W7810">
        <v>0</v>
      </c>
      <c r="X7810">
        <v>0</v>
      </c>
      <c r="Y7810">
        <v>0</v>
      </c>
      <c r="Z7810">
        <v>0</v>
      </c>
    </row>
    <row r="7811" spans="1:26" x14ac:dyDescent="0.25">
      <c r="A7811">
        <v>2197505</v>
      </c>
      <c r="B7811">
        <v>1</v>
      </c>
      <c r="C7811" t="s">
        <v>76</v>
      </c>
      <c r="D7811" t="s">
        <v>97</v>
      </c>
      <c r="E7811" t="s">
        <v>181</v>
      </c>
      <c r="F7811" t="s">
        <v>22318</v>
      </c>
      <c r="G7811" t="s">
        <v>194</v>
      </c>
      <c r="H7811" t="s">
        <v>46</v>
      </c>
      <c r="I7811" t="s">
        <v>129</v>
      </c>
      <c r="J7811" t="s">
        <v>130</v>
      </c>
      <c r="K7811" t="s">
        <v>131</v>
      </c>
      <c r="L7811" t="s">
        <v>22409</v>
      </c>
      <c r="M7811" t="s">
        <v>22410</v>
      </c>
      <c r="N7811">
        <v>7.4163888880000002</v>
      </c>
      <c r="O7811">
        <v>0</v>
      </c>
      <c r="P7811">
        <v>1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7.4163889999999997</v>
      </c>
      <c r="W7811">
        <v>0</v>
      </c>
      <c r="X7811">
        <v>0</v>
      </c>
      <c r="Y7811">
        <v>0</v>
      </c>
      <c r="Z7811">
        <v>0</v>
      </c>
    </row>
    <row r="7812" spans="1:26" x14ac:dyDescent="0.25">
      <c r="A7812">
        <v>2197512</v>
      </c>
      <c r="B7812">
        <v>1</v>
      </c>
      <c r="C7812" t="s">
        <v>77</v>
      </c>
      <c r="D7812" t="s">
        <v>114</v>
      </c>
      <c r="E7812" t="s">
        <v>186</v>
      </c>
      <c r="F7812" t="s">
        <v>22411</v>
      </c>
      <c r="G7812" t="s">
        <v>136</v>
      </c>
      <c r="H7812" t="s">
        <v>47</v>
      </c>
      <c r="I7812" t="s">
        <v>129</v>
      </c>
      <c r="J7812" t="s">
        <v>130</v>
      </c>
      <c r="K7812" t="s">
        <v>131</v>
      </c>
      <c r="L7812" t="s">
        <v>22412</v>
      </c>
      <c r="M7812" t="s">
        <v>22413</v>
      </c>
      <c r="N7812">
        <v>0.43</v>
      </c>
      <c r="O7812">
        <v>65</v>
      </c>
      <c r="P7812">
        <v>16556</v>
      </c>
      <c r="Q7812">
        <v>0</v>
      </c>
      <c r="R7812">
        <v>0</v>
      </c>
      <c r="S7812">
        <v>0</v>
      </c>
      <c r="T7812">
        <v>0</v>
      </c>
      <c r="U7812">
        <v>27.95</v>
      </c>
      <c r="V7812">
        <v>7119.08</v>
      </c>
      <c r="W7812">
        <v>0</v>
      </c>
      <c r="X7812">
        <v>0</v>
      </c>
      <c r="Y7812">
        <v>0</v>
      </c>
      <c r="Z7812">
        <v>0</v>
      </c>
    </row>
    <row r="7813" spans="1:26" x14ac:dyDescent="0.25">
      <c r="A7813">
        <v>2197510</v>
      </c>
      <c r="B7813">
        <v>1</v>
      </c>
      <c r="C7813" t="s">
        <v>76</v>
      </c>
      <c r="D7813" t="s">
        <v>103</v>
      </c>
      <c r="E7813" t="s">
        <v>181</v>
      </c>
      <c r="F7813" t="s">
        <v>22414</v>
      </c>
      <c r="G7813" t="s">
        <v>194</v>
      </c>
      <c r="H7813" t="s">
        <v>46</v>
      </c>
      <c r="I7813" t="s">
        <v>129</v>
      </c>
      <c r="J7813" t="s">
        <v>130</v>
      </c>
      <c r="K7813" t="s">
        <v>131</v>
      </c>
      <c r="L7813" t="s">
        <v>22415</v>
      </c>
      <c r="M7813" t="s">
        <v>22416</v>
      </c>
      <c r="N7813">
        <v>5.8916666659999999</v>
      </c>
      <c r="O7813">
        <v>0</v>
      </c>
      <c r="P7813">
        <v>0</v>
      </c>
      <c r="Q7813">
        <v>0</v>
      </c>
      <c r="R7813">
        <v>1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5.891667</v>
      </c>
      <c r="Y7813">
        <v>0</v>
      </c>
      <c r="Z7813">
        <v>0</v>
      </c>
    </row>
    <row r="7814" spans="1:26" x14ac:dyDescent="0.25">
      <c r="A7814">
        <v>2197516</v>
      </c>
      <c r="B7814">
        <v>1</v>
      </c>
      <c r="C7814" t="s">
        <v>76</v>
      </c>
      <c r="D7814" t="s">
        <v>92</v>
      </c>
      <c r="E7814" t="s">
        <v>161</v>
      </c>
      <c r="F7814" t="s">
        <v>22417</v>
      </c>
      <c r="G7814" t="s">
        <v>640</v>
      </c>
      <c r="H7814" t="s">
        <v>46</v>
      </c>
      <c r="I7814" t="s">
        <v>129</v>
      </c>
      <c r="J7814" t="s">
        <v>130</v>
      </c>
      <c r="K7814" t="s">
        <v>131</v>
      </c>
      <c r="L7814" t="s">
        <v>22418</v>
      </c>
      <c r="M7814" t="s">
        <v>22419</v>
      </c>
      <c r="N7814">
        <v>1.728888888</v>
      </c>
      <c r="O7814">
        <v>0</v>
      </c>
      <c r="P7814">
        <v>1</v>
      </c>
      <c r="Q7814">
        <v>1</v>
      </c>
      <c r="R7814">
        <v>297</v>
      </c>
      <c r="S7814">
        <v>0</v>
      </c>
      <c r="T7814">
        <v>0</v>
      </c>
      <c r="U7814">
        <v>0</v>
      </c>
      <c r="V7814">
        <v>1.7288889999999999</v>
      </c>
      <c r="W7814">
        <v>1.7288889999999999</v>
      </c>
      <c r="X7814">
        <v>513.48</v>
      </c>
      <c r="Y7814">
        <v>0</v>
      </c>
      <c r="Z7814">
        <v>0</v>
      </c>
    </row>
    <row r="7815" spans="1:26" x14ac:dyDescent="0.25">
      <c r="A7815">
        <v>2197534</v>
      </c>
      <c r="B7815">
        <v>1</v>
      </c>
      <c r="C7815" t="s">
        <v>77</v>
      </c>
      <c r="D7815" t="s">
        <v>115</v>
      </c>
      <c r="E7815" t="s">
        <v>181</v>
      </c>
      <c r="F7815" t="s">
        <v>22420</v>
      </c>
      <c r="G7815" t="s">
        <v>194</v>
      </c>
      <c r="H7815" t="s">
        <v>46</v>
      </c>
      <c r="I7815" t="s">
        <v>129</v>
      </c>
      <c r="J7815" t="s">
        <v>130</v>
      </c>
      <c r="K7815" t="s">
        <v>131</v>
      </c>
      <c r="L7815" t="s">
        <v>22421</v>
      </c>
      <c r="M7815" t="s">
        <v>22422</v>
      </c>
      <c r="N7815">
        <v>2.920555555</v>
      </c>
      <c r="O7815">
        <v>0</v>
      </c>
      <c r="P7815">
        <v>0</v>
      </c>
      <c r="Q7815">
        <v>0</v>
      </c>
      <c r="R7815">
        <v>1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2.9205559999999999</v>
      </c>
      <c r="Y7815">
        <v>0</v>
      </c>
      <c r="Z7815">
        <v>0</v>
      </c>
    </row>
    <row r="7816" spans="1:26" x14ac:dyDescent="0.25">
      <c r="A7816">
        <v>2197520</v>
      </c>
      <c r="B7816">
        <v>1</v>
      </c>
      <c r="C7816" t="s">
        <v>76</v>
      </c>
      <c r="D7816" t="s">
        <v>98</v>
      </c>
      <c r="E7816" t="s">
        <v>134</v>
      </c>
      <c r="F7816" t="s">
        <v>22423</v>
      </c>
      <c r="G7816" t="s">
        <v>136</v>
      </c>
      <c r="H7816" t="s">
        <v>47</v>
      </c>
      <c r="I7816" t="s">
        <v>129</v>
      </c>
      <c r="J7816" t="s">
        <v>130</v>
      </c>
      <c r="K7816" t="s">
        <v>131</v>
      </c>
      <c r="L7816" t="s">
        <v>22424</v>
      </c>
      <c r="M7816" t="s">
        <v>22425</v>
      </c>
      <c r="N7816">
        <v>9.4722221999999995E-2</v>
      </c>
      <c r="O7816">
        <v>0</v>
      </c>
      <c r="P7816">
        <v>29</v>
      </c>
      <c r="Q7816">
        <v>50</v>
      </c>
      <c r="R7816">
        <v>452</v>
      </c>
      <c r="S7816">
        <v>0</v>
      </c>
      <c r="T7816">
        <v>0</v>
      </c>
      <c r="U7816">
        <v>0</v>
      </c>
      <c r="V7816">
        <v>2.7469440000000001</v>
      </c>
      <c r="W7816">
        <v>4.7361110000000002</v>
      </c>
      <c r="X7816">
        <v>42.814444000000002</v>
      </c>
      <c r="Y7816">
        <v>0</v>
      </c>
      <c r="Z7816">
        <v>0</v>
      </c>
    </row>
    <row r="7817" spans="1:26" x14ac:dyDescent="0.25">
      <c r="A7817">
        <v>2197530</v>
      </c>
      <c r="B7817">
        <v>1</v>
      </c>
      <c r="C7817" t="s">
        <v>76</v>
      </c>
      <c r="D7817" t="s">
        <v>86</v>
      </c>
      <c r="E7817" t="s">
        <v>181</v>
      </c>
      <c r="F7817" t="s">
        <v>22426</v>
      </c>
      <c r="G7817" t="s">
        <v>194</v>
      </c>
      <c r="H7817" t="s">
        <v>46</v>
      </c>
      <c r="I7817" t="s">
        <v>129</v>
      </c>
      <c r="J7817" t="s">
        <v>130</v>
      </c>
      <c r="K7817" t="s">
        <v>131</v>
      </c>
      <c r="L7817" t="s">
        <v>22427</v>
      </c>
      <c r="M7817" t="s">
        <v>22428</v>
      </c>
      <c r="N7817">
        <v>2.4761111109999998</v>
      </c>
      <c r="O7817">
        <v>0</v>
      </c>
      <c r="P7817">
        <v>1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2.476111</v>
      </c>
      <c r="W7817">
        <v>0</v>
      </c>
      <c r="X7817">
        <v>0</v>
      </c>
      <c r="Y7817">
        <v>0</v>
      </c>
      <c r="Z7817">
        <v>0</v>
      </c>
    </row>
    <row r="7818" spans="1:26" x14ac:dyDescent="0.25">
      <c r="A7818">
        <v>2197528</v>
      </c>
      <c r="B7818">
        <v>1</v>
      </c>
      <c r="C7818" t="s">
        <v>76</v>
      </c>
      <c r="D7818" t="s">
        <v>92</v>
      </c>
      <c r="E7818" t="s">
        <v>181</v>
      </c>
      <c r="F7818" t="s">
        <v>22429</v>
      </c>
      <c r="G7818" t="s">
        <v>183</v>
      </c>
      <c r="H7818" t="s">
        <v>46</v>
      </c>
      <c r="I7818" t="s">
        <v>129</v>
      </c>
      <c r="J7818" t="s">
        <v>130</v>
      </c>
      <c r="K7818" t="s">
        <v>131</v>
      </c>
      <c r="L7818" t="s">
        <v>22430</v>
      </c>
      <c r="M7818" t="s">
        <v>22431</v>
      </c>
      <c r="N7818">
        <v>3.7508333330000001</v>
      </c>
      <c r="O7818">
        <v>0</v>
      </c>
      <c r="P7818">
        <v>0</v>
      </c>
      <c r="Q7818">
        <v>0</v>
      </c>
      <c r="R7818">
        <v>4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15.003333</v>
      </c>
      <c r="Y7818">
        <v>0</v>
      </c>
      <c r="Z7818">
        <v>0</v>
      </c>
    </row>
    <row r="7819" spans="1:26" x14ac:dyDescent="0.25">
      <c r="A7819">
        <v>2197533</v>
      </c>
      <c r="B7819">
        <v>1</v>
      </c>
      <c r="C7819" t="s">
        <v>76</v>
      </c>
      <c r="D7819" t="s">
        <v>86</v>
      </c>
      <c r="E7819" t="s">
        <v>181</v>
      </c>
      <c r="F7819" t="s">
        <v>22432</v>
      </c>
      <c r="G7819" t="s">
        <v>194</v>
      </c>
      <c r="H7819" t="s">
        <v>46</v>
      </c>
      <c r="I7819" t="s">
        <v>129</v>
      </c>
      <c r="J7819" t="s">
        <v>130</v>
      </c>
      <c r="K7819" t="s">
        <v>131</v>
      </c>
      <c r="L7819" t="s">
        <v>22433</v>
      </c>
      <c r="M7819" t="s">
        <v>22434</v>
      </c>
      <c r="N7819">
        <v>1.9427777770000001</v>
      </c>
      <c r="O7819">
        <v>0</v>
      </c>
      <c r="P7819">
        <v>4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7.7711110000000003</v>
      </c>
      <c r="W7819">
        <v>0</v>
      </c>
      <c r="X7819">
        <v>0</v>
      </c>
      <c r="Y7819">
        <v>0</v>
      </c>
      <c r="Z7819">
        <v>0</v>
      </c>
    </row>
    <row r="7820" spans="1:26" x14ac:dyDescent="0.25">
      <c r="A7820">
        <v>2197532</v>
      </c>
      <c r="B7820">
        <v>1</v>
      </c>
      <c r="C7820" t="s">
        <v>76</v>
      </c>
      <c r="D7820" t="s">
        <v>79</v>
      </c>
      <c r="E7820" t="s">
        <v>181</v>
      </c>
      <c r="F7820" t="s">
        <v>22435</v>
      </c>
      <c r="G7820" t="s">
        <v>183</v>
      </c>
      <c r="H7820" t="s">
        <v>46</v>
      </c>
      <c r="I7820" t="s">
        <v>129</v>
      </c>
      <c r="J7820" t="s">
        <v>130</v>
      </c>
      <c r="K7820" t="s">
        <v>131</v>
      </c>
      <c r="L7820" t="s">
        <v>22436</v>
      </c>
      <c r="M7820" t="s">
        <v>22437</v>
      </c>
      <c r="N7820">
        <v>1.1147222219999999</v>
      </c>
      <c r="O7820">
        <v>0</v>
      </c>
      <c r="P7820">
        <v>6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6.6883330000000001</v>
      </c>
      <c r="W7820">
        <v>0</v>
      </c>
      <c r="X7820">
        <v>0</v>
      </c>
      <c r="Y7820">
        <v>0</v>
      </c>
      <c r="Z7820">
        <v>0</v>
      </c>
    </row>
    <row r="7821" spans="1:26" x14ac:dyDescent="0.25">
      <c r="A7821">
        <v>2197539</v>
      </c>
      <c r="B7821">
        <v>1</v>
      </c>
      <c r="C7821" t="s">
        <v>77</v>
      </c>
      <c r="D7821" t="s">
        <v>114</v>
      </c>
      <c r="E7821" t="s">
        <v>143</v>
      </c>
      <c r="F7821" t="s">
        <v>22438</v>
      </c>
      <c r="G7821" t="s">
        <v>136</v>
      </c>
      <c r="H7821" t="s">
        <v>47</v>
      </c>
      <c r="I7821" t="s">
        <v>129</v>
      </c>
      <c r="J7821" t="s">
        <v>130</v>
      </c>
      <c r="K7821" t="s">
        <v>131</v>
      </c>
      <c r="L7821" t="s">
        <v>22439</v>
      </c>
      <c r="M7821" t="s">
        <v>22440</v>
      </c>
      <c r="N7821">
        <v>0.67888888800000002</v>
      </c>
      <c r="O7821">
        <v>4</v>
      </c>
      <c r="P7821">
        <v>1326</v>
      </c>
      <c r="Q7821">
        <v>0</v>
      </c>
      <c r="R7821">
        <v>0</v>
      </c>
      <c r="S7821">
        <v>0</v>
      </c>
      <c r="T7821">
        <v>0</v>
      </c>
      <c r="U7821">
        <v>2.7155559999999999</v>
      </c>
      <c r="V7821">
        <v>900.20666500000004</v>
      </c>
      <c r="W7821">
        <v>0</v>
      </c>
      <c r="X7821">
        <v>0</v>
      </c>
      <c r="Y7821">
        <v>0</v>
      </c>
      <c r="Z7821">
        <v>0</v>
      </c>
    </row>
    <row r="7822" spans="1:26" x14ac:dyDescent="0.25">
      <c r="A7822">
        <v>2197538</v>
      </c>
      <c r="B7822">
        <v>1</v>
      </c>
      <c r="C7822" t="s">
        <v>76</v>
      </c>
      <c r="D7822" t="s">
        <v>101</v>
      </c>
      <c r="E7822" t="s">
        <v>126</v>
      </c>
      <c r="F7822" t="s">
        <v>22441</v>
      </c>
      <c r="G7822" t="s">
        <v>128</v>
      </c>
      <c r="H7822" t="s">
        <v>46</v>
      </c>
      <c r="I7822" t="s">
        <v>129</v>
      </c>
      <c r="J7822" t="s">
        <v>130</v>
      </c>
      <c r="K7822" t="s">
        <v>131</v>
      </c>
      <c r="L7822" t="s">
        <v>22442</v>
      </c>
      <c r="M7822" t="s">
        <v>22443</v>
      </c>
      <c r="N7822">
        <v>1.861388888</v>
      </c>
      <c r="O7822">
        <v>0</v>
      </c>
      <c r="P7822">
        <v>95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176.83194399999999</v>
      </c>
      <c r="W7822">
        <v>0</v>
      </c>
      <c r="X7822">
        <v>0</v>
      </c>
      <c r="Y7822">
        <v>0</v>
      </c>
      <c r="Z7822">
        <v>0</v>
      </c>
    </row>
    <row r="7823" spans="1:26" x14ac:dyDescent="0.25">
      <c r="A7823">
        <v>2197552</v>
      </c>
      <c r="B7823">
        <v>1</v>
      </c>
      <c r="C7823" t="s">
        <v>77</v>
      </c>
      <c r="D7823" t="s">
        <v>108</v>
      </c>
      <c r="E7823" t="s">
        <v>161</v>
      </c>
      <c r="F7823" t="s">
        <v>22444</v>
      </c>
      <c r="G7823" t="s">
        <v>402</v>
      </c>
      <c r="H7823" t="s">
        <v>46</v>
      </c>
      <c r="I7823" t="s">
        <v>129</v>
      </c>
      <c r="J7823" t="s">
        <v>130</v>
      </c>
      <c r="K7823" t="s">
        <v>131</v>
      </c>
      <c r="L7823" t="s">
        <v>22445</v>
      </c>
      <c r="M7823" t="s">
        <v>22446</v>
      </c>
      <c r="N7823">
        <v>3.005833333</v>
      </c>
      <c r="O7823">
        <v>0</v>
      </c>
      <c r="P7823">
        <v>0</v>
      </c>
      <c r="Q7823">
        <v>0</v>
      </c>
      <c r="R7823">
        <v>0</v>
      </c>
      <c r="S7823">
        <v>1</v>
      </c>
      <c r="T7823">
        <v>87</v>
      </c>
      <c r="U7823">
        <v>0</v>
      </c>
      <c r="V7823">
        <v>0</v>
      </c>
      <c r="W7823">
        <v>0</v>
      </c>
      <c r="X7823">
        <v>0</v>
      </c>
      <c r="Y7823">
        <v>3.005833</v>
      </c>
      <c r="Z7823">
        <v>261.50749999999999</v>
      </c>
    </row>
    <row r="7824" spans="1:26" x14ac:dyDescent="0.25">
      <c r="A7824">
        <v>2197548</v>
      </c>
      <c r="B7824">
        <v>1</v>
      </c>
      <c r="C7824" t="s">
        <v>76</v>
      </c>
      <c r="D7824" t="s">
        <v>102</v>
      </c>
      <c r="E7824" t="s">
        <v>126</v>
      </c>
      <c r="F7824" t="s">
        <v>22447</v>
      </c>
      <c r="G7824" t="s">
        <v>444</v>
      </c>
      <c r="H7824" t="s">
        <v>46</v>
      </c>
      <c r="I7824" t="s">
        <v>129</v>
      </c>
      <c r="J7824" t="s">
        <v>130</v>
      </c>
      <c r="K7824" t="s">
        <v>131</v>
      </c>
      <c r="L7824" t="s">
        <v>22448</v>
      </c>
      <c r="M7824" t="s">
        <v>22449</v>
      </c>
      <c r="N7824">
        <v>5.2088888879999997</v>
      </c>
      <c r="O7824">
        <v>0</v>
      </c>
      <c r="P7824">
        <v>6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31.253333000000001</v>
      </c>
      <c r="W7824">
        <v>0</v>
      </c>
      <c r="X7824">
        <v>0</v>
      </c>
      <c r="Y7824">
        <v>0</v>
      </c>
      <c r="Z7824">
        <v>0</v>
      </c>
    </row>
    <row r="7825" spans="1:26" x14ac:dyDescent="0.25">
      <c r="A7825">
        <v>2197554</v>
      </c>
      <c r="B7825">
        <v>1</v>
      </c>
      <c r="C7825" t="s">
        <v>76</v>
      </c>
      <c r="D7825" t="s">
        <v>81</v>
      </c>
      <c r="E7825" t="s">
        <v>181</v>
      </c>
      <c r="F7825" t="s">
        <v>22450</v>
      </c>
      <c r="G7825" t="s">
        <v>636</v>
      </c>
      <c r="H7825" t="s">
        <v>46</v>
      </c>
      <c r="I7825" t="s">
        <v>129</v>
      </c>
      <c r="J7825" t="s">
        <v>130</v>
      </c>
      <c r="K7825" t="s">
        <v>131</v>
      </c>
      <c r="L7825" t="s">
        <v>22451</v>
      </c>
      <c r="M7825" t="s">
        <v>22452</v>
      </c>
      <c r="N7825">
        <v>1.118333333</v>
      </c>
      <c r="O7825">
        <v>0</v>
      </c>
      <c r="P7825">
        <v>6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6.71</v>
      </c>
      <c r="W7825">
        <v>0</v>
      </c>
      <c r="X7825">
        <v>0</v>
      </c>
      <c r="Y7825">
        <v>0</v>
      </c>
      <c r="Z7825">
        <v>0</v>
      </c>
    </row>
    <row r="7826" spans="1:26" x14ac:dyDescent="0.25">
      <c r="A7826">
        <v>2197555</v>
      </c>
      <c r="B7826">
        <v>1</v>
      </c>
      <c r="C7826" t="s">
        <v>77</v>
      </c>
      <c r="D7826" t="s">
        <v>123</v>
      </c>
      <c r="E7826" t="s">
        <v>181</v>
      </c>
      <c r="F7826" t="s">
        <v>22453</v>
      </c>
      <c r="G7826" t="s">
        <v>194</v>
      </c>
      <c r="H7826" t="s">
        <v>46</v>
      </c>
      <c r="I7826" t="s">
        <v>129</v>
      </c>
      <c r="J7826" t="s">
        <v>130</v>
      </c>
      <c r="K7826" t="s">
        <v>131</v>
      </c>
      <c r="L7826" t="s">
        <v>22454</v>
      </c>
      <c r="M7826" t="s">
        <v>22455</v>
      </c>
      <c r="N7826">
        <v>5.8030555550000003</v>
      </c>
      <c r="O7826">
        <v>0</v>
      </c>
      <c r="P7826">
        <v>1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5.8030559999999998</v>
      </c>
      <c r="W7826">
        <v>0</v>
      </c>
      <c r="X7826">
        <v>0</v>
      </c>
      <c r="Y7826">
        <v>0</v>
      </c>
      <c r="Z7826">
        <v>0</v>
      </c>
    </row>
    <row r="7827" spans="1:26" x14ac:dyDescent="0.25">
      <c r="A7827">
        <v>2197556</v>
      </c>
      <c r="B7827">
        <v>1</v>
      </c>
      <c r="C7827" t="s">
        <v>77</v>
      </c>
      <c r="D7827" t="s">
        <v>116</v>
      </c>
      <c r="E7827" t="s">
        <v>161</v>
      </c>
      <c r="F7827" t="s">
        <v>22456</v>
      </c>
      <c r="G7827" t="s">
        <v>402</v>
      </c>
      <c r="H7827" t="s">
        <v>46</v>
      </c>
      <c r="I7827" t="s">
        <v>129</v>
      </c>
      <c r="J7827" t="s">
        <v>130</v>
      </c>
      <c r="K7827" t="s">
        <v>131</v>
      </c>
      <c r="L7827" t="s">
        <v>22457</v>
      </c>
      <c r="M7827" t="s">
        <v>22458</v>
      </c>
      <c r="N7827">
        <v>0.68111111099999999</v>
      </c>
      <c r="O7827">
        <v>1</v>
      </c>
      <c r="P7827">
        <v>229</v>
      </c>
      <c r="Q7827">
        <v>0</v>
      </c>
      <c r="R7827">
        <v>0</v>
      </c>
      <c r="S7827">
        <v>0</v>
      </c>
      <c r="T7827">
        <v>0</v>
      </c>
      <c r="U7827">
        <v>0.68111100000000002</v>
      </c>
      <c r="V7827">
        <v>155.97444400000001</v>
      </c>
      <c r="W7827">
        <v>0</v>
      </c>
      <c r="X7827">
        <v>0</v>
      </c>
      <c r="Y7827">
        <v>0</v>
      </c>
      <c r="Z7827">
        <v>0</v>
      </c>
    </row>
    <row r="7828" spans="1:26" x14ac:dyDescent="0.25">
      <c r="A7828">
        <v>2197557</v>
      </c>
      <c r="B7828">
        <v>1</v>
      </c>
      <c r="C7828" t="s">
        <v>77</v>
      </c>
      <c r="D7828" t="s">
        <v>119</v>
      </c>
      <c r="E7828" t="s">
        <v>161</v>
      </c>
      <c r="F7828" t="s">
        <v>22459</v>
      </c>
      <c r="G7828" t="s">
        <v>402</v>
      </c>
      <c r="H7828" t="s">
        <v>46</v>
      </c>
      <c r="I7828" t="s">
        <v>129</v>
      </c>
      <c r="J7828" t="s">
        <v>130</v>
      </c>
      <c r="K7828" t="s">
        <v>131</v>
      </c>
      <c r="L7828" t="s">
        <v>22460</v>
      </c>
      <c r="M7828" t="s">
        <v>22461</v>
      </c>
      <c r="N7828">
        <v>3.6269444439999998</v>
      </c>
      <c r="O7828">
        <v>0</v>
      </c>
      <c r="P7828">
        <v>6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21.761666999999999</v>
      </c>
      <c r="W7828">
        <v>0</v>
      </c>
      <c r="X7828">
        <v>0</v>
      </c>
      <c r="Y7828">
        <v>0</v>
      </c>
      <c r="Z7828">
        <v>0</v>
      </c>
    </row>
    <row r="7829" spans="1:26" x14ac:dyDescent="0.25">
      <c r="A7829">
        <v>2197560</v>
      </c>
      <c r="B7829">
        <v>1</v>
      </c>
      <c r="C7829" t="s">
        <v>77</v>
      </c>
      <c r="D7829" t="s">
        <v>124</v>
      </c>
      <c r="E7829" t="s">
        <v>181</v>
      </c>
      <c r="F7829" t="s">
        <v>22462</v>
      </c>
      <c r="G7829" t="s">
        <v>287</v>
      </c>
      <c r="H7829" t="s">
        <v>46</v>
      </c>
      <c r="I7829" t="s">
        <v>129</v>
      </c>
      <c r="J7829" t="s">
        <v>130</v>
      </c>
      <c r="K7829" t="s">
        <v>131</v>
      </c>
      <c r="L7829" t="s">
        <v>22463</v>
      </c>
      <c r="M7829" t="s">
        <v>22464</v>
      </c>
      <c r="N7829">
        <v>2.471944444</v>
      </c>
      <c r="O7829">
        <v>0</v>
      </c>
      <c r="P7829">
        <v>12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29.663333000000002</v>
      </c>
      <c r="W7829">
        <v>0</v>
      </c>
      <c r="X7829">
        <v>0</v>
      </c>
      <c r="Y7829">
        <v>0</v>
      </c>
      <c r="Z7829">
        <v>0</v>
      </c>
    </row>
    <row r="7830" spans="1:26" x14ac:dyDescent="0.25">
      <c r="A7830">
        <v>2197565</v>
      </c>
      <c r="B7830">
        <v>1</v>
      </c>
      <c r="C7830" t="s">
        <v>76</v>
      </c>
      <c r="D7830" t="s">
        <v>88</v>
      </c>
      <c r="E7830" t="s">
        <v>181</v>
      </c>
      <c r="F7830" t="s">
        <v>22465</v>
      </c>
      <c r="G7830" t="s">
        <v>194</v>
      </c>
      <c r="H7830" t="s">
        <v>46</v>
      </c>
      <c r="I7830" t="s">
        <v>129</v>
      </c>
      <c r="J7830" t="s">
        <v>130</v>
      </c>
      <c r="K7830" t="s">
        <v>131</v>
      </c>
      <c r="L7830" t="s">
        <v>22466</v>
      </c>
      <c r="M7830" t="s">
        <v>22467</v>
      </c>
      <c r="N7830">
        <v>2.9097222220000001</v>
      </c>
      <c r="O7830">
        <v>0</v>
      </c>
      <c r="P7830">
        <v>1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2.9097219999999999</v>
      </c>
      <c r="W7830">
        <v>0</v>
      </c>
      <c r="X7830">
        <v>0</v>
      </c>
      <c r="Y7830">
        <v>0</v>
      </c>
      <c r="Z7830">
        <v>0</v>
      </c>
    </row>
    <row r="7831" spans="1:26" x14ac:dyDescent="0.25">
      <c r="A7831">
        <v>2197568</v>
      </c>
      <c r="B7831">
        <v>1</v>
      </c>
      <c r="C7831" t="s">
        <v>77</v>
      </c>
      <c r="D7831" t="s">
        <v>113</v>
      </c>
      <c r="E7831" t="s">
        <v>181</v>
      </c>
      <c r="F7831" t="s">
        <v>22468</v>
      </c>
      <c r="G7831" t="s">
        <v>287</v>
      </c>
      <c r="H7831" t="s">
        <v>46</v>
      </c>
      <c r="I7831" t="s">
        <v>129</v>
      </c>
      <c r="J7831" t="s">
        <v>130</v>
      </c>
      <c r="K7831" t="s">
        <v>131</v>
      </c>
      <c r="L7831" t="s">
        <v>22469</v>
      </c>
      <c r="M7831" t="s">
        <v>22470</v>
      </c>
      <c r="N7831">
        <v>0.759444444</v>
      </c>
      <c r="O7831">
        <v>0</v>
      </c>
      <c r="P7831">
        <v>0</v>
      </c>
      <c r="Q7831">
        <v>0</v>
      </c>
      <c r="R7831">
        <v>2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1.5188889999999999</v>
      </c>
      <c r="Y7831">
        <v>0</v>
      </c>
      <c r="Z7831">
        <v>0</v>
      </c>
    </row>
    <row r="7832" spans="1:26" x14ac:dyDescent="0.25">
      <c r="A7832">
        <v>2197566</v>
      </c>
      <c r="B7832">
        <v>1</v>
      </c>
      <c r="C7832" t="s">
        <v>76</v>
      </c>
      <c r="D7832" t="s">
        <v>79</v>
      </c>
      <c r="E7832" t="s">
        <v>143</v>
      </c>
      <c r="F7832" t="s">
        <v>22471</v>
      </c>
      <c r="G7832" t="s">
        <v>636</v>
      </c>
      <c r="H7832" t="s">
        <v>47</v>
      </c>
      <c r="I7832" t="s">
        <v>129</v>
      </c>
      <c r="J7832" t="s">
        <v>15</v>
      </c>
      <c r="K7832" t="s">
        <v>131</v>
      </c>
      <c r="L7832" t="s">
        <v>22472</v>
      </c>
      <c r="M7832" t="s">
        <v>22473</v>
      </c>
      <c r="N7832">
        <v>0.69194444399999999</v>
      </c>
      <c r="O7832">
        <v>35</v>
      </c>
      <c r="P7832">
        <v>153</v>
      </c>
      <c r="Q7832">
        <v>0</v>
      </c>
      <c r="R7832">
        <v>0</v>
      </c>
      <c r="S7832">
        <v>0</v>
      </c>
      <c r="T7832">
        <v>0</v>
      </c>
      <c r="U7832">
        <v>24.218056000000001</v>
      </c>
      <c r="V7832">
        <v>105.86750000000001</v>
      </c>
      <c r="W7832">
        <v>0</v>
      </c>
      <c r="X7832">
        <v>0</v>
      </c>
      <c r="Y7832">
        <v>0</v>
      </c>
      <c r="Z7832">
        <v>0</v>
      </c>
    </row>
    <row r="7833" spans="1:26" x14ac:dyDescent="0.25">
      <c r="A7833">
        <v>2197574</v>
      </c>
      <c r="B7833">
        <v>1</v>
      </c>
      <c r="C7833" t="s">
        <v>77</v>
      </c>
      <c r="D7833" t="s">
        <v>108</v>
      </c>
      <c r="E7833" t="s">
        <v>181</v>
      </c>
      <c r="F7833" t="s">
        <v>22474</v>
      </c>
      <c r="G7833" t="s">
        <v>287</v>
      </c>
      <c r="H7833" t="s">
        <v>46</v>
      </c>
      <c r="I7833" t="s">
        <v>129</v>
      </c>
      <c r="J7833" t="s">
        <v>130</v>
      </c>
      <c r="K7833" t="s">
        <v>131</v>
      </c>
      <c r="L7833" t="s">
        <v>22475</v>
      </c>
      <c r="M7833" t="s">
        <v>22476</v>
      </c>
      <c r="N7833">
        <v>2.9249999999999998</v>
      </c>
      <c r="O7833">
        <v>0</v>
      </c>
      <c r="P7833">
        <v>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2.9249999999999998</v>
      </c>
      <c r="W7833">
        <v>0</v>
      </c>
      <c r="X7833">
        <v>0</v>
      </c>
      <c r="Y7833">
        <v>0</v>
      </c>
      <c r="Z7833">
        <v>0</v>
      </c>
    </row>
    <row r="7834" spans="1:26" x14ac:dyDescent="0.25">
      <c r="A7834">
        <v>2197573</v>
      </c>
      <c r="B7834">
        <v>1</v>
      </c>
      <c r="C7834" t="s">
        <v>76</v>
      </c>
      <c r="D7834" t="s">
        <v>93</v>
      </c>
      <c r="E7834" t="s">
        <v>181</v>
      </c>
      <c r="F7834" t="s">
        <v>22477</v>
      </c>
      <c r="G7834" t="s">
        <v>287</v>
      </c>
      <c r="H7834" t="s">
        <v>46</v>
      </c>
      <c r="I7834" t="s">
        <v>129</v>
      </c>
      <c r="J7834" t="s">
        <v>130</v>
      </c>
      <c r="K7834" t="s">
        <v>131</v>
      </c>
      <c r="L7834" t="s">
        <v>22478</v>
      </c>
      <c r="M7834" t="s">
        <v>22479</v>
      </c>
      <c r="N7834">
        <v>5.6861111109999998</v>
      </c>
      <c r="O7834">
        <v>0</v>
      </c>
      <c r="P7834">
        <v>1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5.6861110000000004</v>
      </c>
      <c r="W7834">
        <v>0</v>
      </c>
      <c r="X7834">
        <v>0</v>
      </c>
      <c r="Y7834">
        <v>0</v>
      </c>
      <c r="Z7834">
        <v>0</v>
      </c>
    </row>
    <row r="7835" spans="1:26" x14ac:dyDescent="0.25">
      <c r="A7835">
        <v>2197581</v>
      </c>
      <c r="B7835">
        <v>1</v>
      </c>
      <c r="C7835" t="s">
        <v>77</v>
      </c>
      <c r="D7835" t="s">
        <v>123</v>
      </c>
      <c r="E7835" t="s">
        <v>126</v>
      </c>
      <c r="F7835" t="s">
        <v>14651</v>
      </c>
      <c r="G7835" t="s">
        <v>128</v>
      </c>
      <c r="H7835" t="s">
        <v>46</v>
      </c>
      <c r="I7835" t="s">
        <v>129</v>
      </c>
      <c r="J7835" t="s">
        <v>130</v>
      </c>
      <c r="K7835" t="s">
        <v>131</v>
      </c>
      <c r="L7835" t="s">
        <v>22480</v>
      </c>
      <c r="M7835" t="s">
        <v>22481</v>
      </c>
      <c r="N7835">
        <v>1.5605555550000001</v>
      </c>
      <c r="O7835">
        <v>0</v>
      </c>
      <c r="P7835">
        <v>11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17.166111000000001</v>
      </c>
      <c r="W7835">
        <v>0</v>
      </c>
      <c r="X7835">
        <v>0</v>
      </c>
      <c r="Y7835">
        <v>0</v>
      </c>
      <c r="Z7835">
        <v>0</v>
      </c>
    </row>
    <row r="7836" spans="1:26" x14ac:dyDescent="0.25">
      <c r="A7836">
        <v>2197583</v>
      </c>
      <c r="B7836">
        <v>1</v>
      </c>
      <c r="C7836" t="s">
        <v>76</v>
      </c>
      <c r="D7836" t="s">
        <v>103</v>
      </c>
      <c r="E7836" t="s">
        <v>134</v>
      </c>
      <c r="F7836" t="s">
        <v>22482</v>
      </c>
      <c r="G7836" t="s">
        <v>136</v>
      </c>
      <c r="H7836" t="s">
        <v>47</v>
      </c>
      <c r="I7836" t="s">
        <v>129</v>
      </c>
      <c r="J7836" t="s">
        <v>130</v>
      </c>
      <c r="K7836" t="s">
        <v>131</v>
      </c>
      <c r="L7836" t="s">
        <v>22483</v>
      </c>
      <c r="M7836" t="s">
        <v>22484</v>
      </c>
      <c r="N7836">
        <v>1.01</v>
      </c>
      <c r="O7836">
        <v>0</v>
      </c>
      <c r="P7836">
        <v>3</v>
      </c>
      <c r="Q7836">
        <v>9</v>
      </c>
      <c r="R7836">
        <v>1918</v>
      </c>
      <c r="S7836">
        <v>0</v>
      </c>
      <c r="T7836">
        <v>0</v>
      </c>
      <c r="U7836">
        <v>0</v>
      </c>
      <c r="V7836">
        <v>3.03</v>
      </c>
      <c r="W7836">
        <v>9.09</v>
      </c>
      <c r="X7836">
        <v>1937.18</v>
      </c>
      <c r="Y7836">
        <v>0</v>
      </c>
      <c r="Z7836">
        <v>0</v>
      </c>
    </row>
    <row r="7837" spans="1:26" x14ac:dyDescent="0.25">
      <c r="A7837">
        <v>2197588</v>
      </c>
      <c r="B7837">
        <v>1</v>
      </c>
      <c r="C7837" t="s">
        <v>76</v>
      </c>
      <c r="D7837" t="s">
        <v>84</v>
      </c>
      <c r="E7837" t="s">
        <v>181</v>
      </c>
      <c r="F7837" t="s">
        <v>22485</v>
      </c>
      <c r="G7837" t="s">
        <v>287</v>
      </c>
      <c r="H7837" t="s">
        <v>46</v>
      </c>
      <c r="I7837" t="s">
        <v>129</v>
      </c>
      <c r="J7837" t="s">
        <v>130</v>
      </c>
      <c r="K7837" t="s">
        <v>131</v>
      </c>
      <c r="L7837" t="s">
        <v>22486</v>
      </c>
      <c r="M7837" t="s">
        <v>22487</v>
      </c>
      <c r="N7837">
        <v>1.274444444</v>
      </c>
      <c r="O7837">
        <v>0</v>
      </c>
      <c r="P7837">
        <v>3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3.8233329999999999</v>
      </c>
      <c r="W7837">
        <v>0</v>
      </c>
      <c r="X7837">
        <v>0</v>
      </c>
      <c r="Y7837">
        <v>0</v>
      </c>
      <c r="Z7837">
        <v>0</v>
      </c>
    </row>
    <row r="7838" spans="1:26" x14ac:dyDescent="0.25">
      <c r="A7838">
        <v>2197587</v>
      </c>
      <c r="B7838">
        <v>1</v>
      </c>
      <c r="C7838" t="s">
        <v>77</v>
      </c>
      <c r="D7838" t="s">
        <v>114</v>
      </c>
      <c r="E7838" t="s">
        <v>126</v>
      </c>
      <c r="F7838" t="s">
        <v>22488</v>
      </c>
      <c r="G7838" t="s">
        <v>671</v>
      </c>
      <c r="H7838" t="s">
        <v>46</v>
      </c>
      <c r="I7838" t="s">
        <v>129</v>
      </c>
      <c r="J7838" t="s">
        <v>130</v>
      </c>
      <c r="K7838" t="s">
        <v>131</v>
      </c>
      <c r="L7838" t="s">
        <v>22489</v>
      </c>
      <c r="M7838" t="s">
        <v>22490</v>
      </c>
      <c r="N7838">
        <v>1.8291666660000001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3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5.4874999999999998</v>
      </c>
    </row>
    <row r="7839" spans="1:26" x14ac:dyDescent="0.25">
      <c r="A7839">
        <v>2197591</v>
      </c>
      <c r="B7839">
        <v>1</v>
      </c>
      <c r="C7839" t="s">
        <v>76</v>
      </c>
      <c r="D7839" t="s">
        <v>80</v>
      </c>
      <c r="E7839" t="s">
        <v>181</v>
      </c>
      <c r="F7839" t="s">
        <v>22491</v>
      </c>
      <c r="G7839" t="s">
        <v>194</v>
      </c>
      <c r="H7839" t="s">
        <v>46</v>
      </c>
      <c r="I7839" t="s">
        <v>129</v>
      </c>
      <c r="J7839" t="s">
        <v>130</v>
      </c>
      <c r="K7839" t="s">
        <v>131</v>
      </c>
      <c r="L7839" t="s">
        <v>22492</v>
      </c>
      <c r="M7839" t="s">
        <v>22493</v>
      </c>
      <c r="N7839">
        <v>1.9027777770000001</v>
      </c>
      <c r="O7839">
        <v>0</v>
      </c>
      <c r="P7839">
        <v>2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3.8055560000000002</v>
      </c>
      <c r="W7839">
        <v>0</v>
      </c>
      <c r="X7839">
        <v>0</v>
      </c>
      <c r="Y7839">
        <v>0</v>
      </c>
      <c r="Z7839">
        <v>0</v>
      </c>
    </row>
    <row r="7840" spans="1:26" x14ac:dyDescent="0.25">
      <c r="A7840">
        <v>2197593</v>
      </c>
      <c r="B7840">
        <v>1</v>
      </c>
      <c r="C7840" t="s">
        <v>77</v>
      </c>
      <c r="D7840" t="s">
        <v>124</v>
      </c>
      <c r="E7840" t="s">
        <v>181</v>
      </c>
      <c r="F7840" t="s">
        <v>22494</v>
      </c>
      <c r="G7840" t="s">
        <v>287</v>
      </c>
      <c r="H7840" t="s">
        <v>46</v>
      </c>
      <c r="I7840" t="s">
        <v>129</v>
      </c>
      <c r="J7840" t="s">
        <v>130</v>
      </c>
      <c r="K7840" t="s">
        <v>131</v>
      </c>
      <c r="L7840" t="s">
        <v>22495</v>
      </c>
      <c r="M7840" t="s">
        <v>22496</v>
      </c>
      <c r="N7840">
        <v>1.882777777</v>
      </c>
      <c r="O7840">
        <v>0</v>
      </c>
      <c r="P7840">
        <v>5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9.4138889999999993</v>
      </c>
      <c r="W7840">
        <v>0</v>
      </c>
      <c r="X7840">
        <v>0</v>
      </c>
      <c r="Y7840">
        <v>0</v>
      </c>
      <c r="Z7840">
        <v>0</v>
      </c>
    </row>
    <row r="7841" spans="1:26" x14ac:dyDescent="0.25">
      <c r="A7841">
        <v>2197599</v>
      </c>
      <c r="B7841">
        <v>1</v>
      </c>
      <c r="C7841" t="s">
        <v>76</v>
      </c>
      <c r="D7841" t="s">
        <v>79</v>
      </c>
      <c r="E7841" t="s">
        <v>181</v>
      </c>
      <c r="F7841" t="s">
        <v>22497</v>
      </c>
      <c r="G7841" t="s">
        <v>194</v>
      </c>
      <c r="H7841" t="s">
        <v>46</v>
      </c>
      <c r="I7841" t="s">
        <v>129</v>
      </c>
      <c r="J7841" t="s">
        <v>130</v>
      </c>
      <c r="K7841" t="s">
        <v>131</v>
      </c>
      <c r="L7841" t="s">
        <v>22498</v>
      </c>
      <c r="M7841" t="s">
        <v>22499</v>
      </c>
      <c r="N7841">
        <v>4.3558333329999996</v>
      </c>
      <c r="O7841">
        <v>0</v>
      </c>
      <c r="P7841">
        <v>4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17.423333</v>
      </c>
      <c r="W7841">
        <v>0</v>
      </c>
      <c r="X7841">
        <v>0</v>
      </c>
      <c r="Y7841">
        <v>0</v>
      </c>
      <c r="Z7841">
        <v>0</v>
      </c>
    </row>
    <row r="7842" spans="1:26" x14ac:dyDescent="0.25">
      <c r="A7842">
        <v>2197598</v>
      </c>
      <c r="B7842">
        <v>1</v>
      </c>
      <c r="C7842" t="s">
        <v>76</v>
      </c>
      <c r="D7842" t="s">
        <v>89</v>
      </c>
      <c r="E7842" t="s">
        <v>161</v>
      </c>
      <c r="F7842" t="s">
        <v>17537</v>
      </c>
      <c r="G7842" t="s">
        <v>1050</v>
      </c>
      <c r="H7842" t="s">
        <v>46</v>
      </c>
      <c r="I7842" t="s">
        <v>129</v>
      </c>
      <c r="J7842" t="s">
        <v>130</v>
      </c>
      <c r="K7842" t="s">
        <v>131</v>
      </c>
      <c r="L7842" t="s">
        <v>22500</v>
      </c>
      <c r="M7842" t="s">
        <v>22501</v>
      </c>
      <c r="N7842">
        <v>1.8280555549999999</v>
      </c>
      <c r="O7842">
        <v>1</v>
      </c>
      <c r="P7842">
        <v>23</v>
      </c>
      <c r="Q7842">
        <v>0</v>
      </c>
      <c r="R7842">
        <v>0</v>
      </c>
      <c r="S7842">
        <v>0</v>
      </c>
      <c r="T7842">
        <v>0</v>
      </c>
      <c r="U7842">
        <v>1.8280559999999999</v>
      </c>
      <c r="V7842">
        <v>42.045278000000003</v>
      </c>
      <c r="W7842">
        <v>0</v>
      </c>
      <c r="X7842">
        <v>0</v>
      </c>
      <c r="Y7842">
        <v>0</v>
      </c>
      <c r="Z7842">
        <v>0</v>
      </c>
    </row>
    <row r="7843" spans="1:26" x14ac:dyDescent="0.25">
      <c r="A7843">
        <v>2197601</v>
      </c>
      <c r="B7843">
        <v>1</v>
      </c>
      <c r="C7843" t="s">
        <v>77</v>
      </c>
      <c r="D7843" t="s">
        <v>114</v>
      </c>
      <c r="E7843" t="s">
        <v>181</v>
      </c>
      <c r="F7843" t="s">
        <v>22502</v>
      </c>
      <c r="G7843" t="s">
        <v>194</v>
      </c>
      <c r="H7843" t="s">
        <v>46</v>
      </c>
      <c r="I7843" t="s">
        <v>129</v>
      </c>
      <c r="J7843" t="s">
        <v>130</v>
      </c>
      <c r="K7843" t="s">
        <v>131</v>
      </c>
      <c r="L7843" t="s">
        <v>22503</v>
      </c>
      <c r="M7843" t="s">
        <v>22504</v>
      </c>
      <c r="N7843">
        <v>0.71555555500000001</v>
      </c>
      <c r="O7843">
        <v>0</v>
      </c>
      <c r="P7843">
        <v>1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0.71555599999999997</v>
      </c>
      <c r="W7843">
        <v>0</v>
      </c>
      <c r="X7843">
        <v>0</v>
      </c>
      <c r="Y7843">
        <v>0</v>
      </c>
      <c r="Z7843">
        <v>0</v>
      </c>
    </row>
    <row r="7844" spans="1:26" x14ac:dyDescent="0.25">
      <c r="A7844">
        <v>2197617</v>
      </c>
      <c r="B7844">
        <v>1</v>
      </c>
      <c r="C7844" t="s">
        <v>76</v>
      </c>
      <c r="D7844" t="s">
        <v>100</v>
      </c>
      <c r="E7844" t="s">
        <v>143</v>
      </c>
      <c r="F7844" t="s">
        <v>22505</v>
      </c>
      <c r="G7844" t="s">
        <v>145</v>
      </c>
      <c r="H7844" t="s">
        <v>47</v>
      </c>
      <c r="I7844" t="s">
        <v>129</v>
      </c>
      <c r="J7844" t="s">
        <v>130</v>
      </c>
      <c r="K7844" t="s">
        <v>131</v>
      </c>
      <c r="L7844" t="s">
        <v>22506</v>
      </c>
      <c r="M7844" t="s">
        <v>22507</v>
      </c>
      <c r="N7844">
        <v>2.8338888880000002</v>
      </c>
      <c r="O7844">
        <v>1</v>
      </c>
      <c r="P7844">
        <v>383</v>
      </c>
      <c r="Q7844">
        <v>0</v>
      </c>
      <c r="R7844">
        <v>0</v>
      </c>
      <c r="S7844">
        <v>0</v>
      </c>
      <c r="T7844">
        <v>0</v>
      </c>
      <c r="U7844">
        <v>2.8338890000000001</v>
      </c>
      <c r="V7844">
        <v>1085.3794439999999</v>
      </c>
      <c r="W7844">
        <v>0</v>
      </c>
      <c r="X7844">
        <v>0</v>
      </c>
      <c r="Y7844">
        <v>0</v>
      </c>
      <c r="Z7844">
        <v>0</v>
      </c>
    </row>
    <row r="7845" spans="1:26" x14ac:dyDescent="0.25">
      <c r="A7845">
        <v>2197606</v>
      </c>
      <c r="B7845">
        <v>1</v>
      </c>
      <c r="C7845" t="s">
        <v>77</v>
      </c>
      <c r="D7845" t="s">
        <v>123</v>
      </c>
      <c r="E7845" t="s">
        <v>181</v>
      </c>
      <c r="F7845" t="s">
        <v>22508</v>
      </c>
      <c r="G7845" t="s">
        <v>194</v>
      </c>
      <c r="H7845" t="s">
        <v>46</v>
      </c>
      <c r="I7845" t="s">
        <v>129</v>
      </c>
      <c r="J7845" t="s">
        <v>130</v>
      </c>
      <c r="K7845" t="s">
        <v>131</v>
      </c>
      <c r="L7845" t="s">
        <v>22509</v>
      </c>
      <c r="M7845" t="s">
        <v>22510</v>
      </c>
      <c r="N7845">
        <v>3.1850000000000001</v>
      </c>
      <c r="O7845">
        <v>0</v>
      </c>
      <c r="P7845">
        <v>4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12.74</v>
      </c>
      <c r="W7845">
        <v>0</v>
      </c>
      <c r="X7845">
        <v>0</v>
      </c>
      <c r="Y7845">
        <v>0</v>
      </c>
      <c r="Z7845">
        <v>0</v>
      </c>
    </row>
    <row r="7846" spans="1:26" x14ac:dyDescent="0.25">
      <c r="A7846">
        <v>2197610</v>
      </c>
      <c r="B7846">
        <v>1</v>
      </c>
      <c r="C7846" t="s">
        <v>76</v>
      </c>
      <c r="D7846" t="s">
        <v>90</v>
      </c>
      <c r="E7846" t="s">
        <v>161</v>
      </c>
      <c r="F7846" t="s">
        <v>22511</v>
      </c>
      <c r="G7846" t="s">
        <v>402</v>
      </c>
      <c r="H7846" t="s">
        <v>46</v>
      </c>
      <c r="I7846" t="s">
        <v>129</v>
      </c>
      <c r="J7846" t="s">
        <v>130</v>
      </c>
      <c r="K7846" t="s">
        <v>131</v>
      </c>
      <c r="L7846" t="s">
        <v>22512</v>
      </c>
      <c r="M7846" t="s">
        <v>22513</v>
      </c>
      <c r="N7846">
        <v>1.113888888</v>
      </c>
      <c r="O7846">
        <v>0</v>
      </c>
      <c r="P7846">
        <v>0</v>
      </c>
      <c r="Q7846">
        <v>0</v>
      </c>
      <c r="R7846">
        <v>0</v>
      </c>
      <c r="S7846">
        <v>1</v>
      </c>
      <c r="T7846">
        <v>79</v>
      </c>
      <c r="U7846">
        <v>0</v>
      </c>
      <c r="V7846">
        <v>0</v>
      </c>
      <c r="W7846">
        <v>0</v>
      </c>
      <c r="X7846">
        <v>0</v>
      </c>
      <c r="Y7846">
        <v>1.1138889999999999</v>
      </c>
      <c r="Z7846">
        <v>87.997221999999994</v>
      </c>
    </row>
    <row r="7847" spans="1:26" x14ac:dyDescent="0.25">
      <c r="A7847">
        <v>2197611</v>
      </c>
      <c r="B7847">
        <v>1</v>
      </c>
      <c r="C7847" t="s">
        <v>76</v>
      </c>
      <c r="D7847" t="s">
        <v>79</v>
      </c>
      <c r="E7847" t="s">
        <v>181</v>
      </c>
      <c r="F7847" t="s">
        <v>22514</v>
      </c>
      <c r="G7847" t="s">
        <v>287</v>
      </c>
      <c r="H7847" t="s">
        <v>46</v>
      </c>
      <c r="I7847" t="s">
        <v>129</v>
      </c>
      <c r="J7847" t="s">
        <v>130</v>
      </c>
      <c r="K7847" t="s">
        <v>131</v>
      </c>
      <c r="L7847" t="s">
        <v>22515</v>
      </c>
      <c r="M7847" t="s">
        <v>22516</v>
      </c>
      <c r="N7847">
        <v>0.69055555499999999</v>
      </c>
      <c r="O7847">
        <v>0</v>
      </c>
      <c r="P7847">
        <v>7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4.8338890000000001</v>
      </c>
      <c r="W7847">
        <v>0</v>
      </c>
      <c r="X7847">
        <v>0</v>
      </c>
      <c r="Y7847">
        <v>0</v>
      </c>
      <c r="Z7847">
        <v>0</v>
      </c>
    </row>
    <row r="7848" spans="1:26" x14ac:dyDescent="0.25">
      <c r="A7848">
        <v>2197613</v>
      </c>
      <c r="B7848">
        <v>1</v>
      </c>
      <c r="C7848" t="s">
        <v>76</v>
      </c>
      <c r="D7848" t="s">
        <v>79</v>
      </c>
      <c r="E7848" t="s">
        <v>126</v>
      </c>
      <c r="F7848" t="s">
        <v>22517</v>
      </c>
      <c r="G7848" t="s">
        <v>640</v>
      </c>
      <c r="H7848" t="s">
        <v>46</v>
      </c>
      <c r="I7848" t="s">
        <v>129</v>
      </c>
      <c r="J7848" t="s">
        <v>130</v>
      </c>
      <c r="K7848" t="s">
        <v>131</v>
      </c>
      <c r="L7848" t="s">
        <v>22518</v>
      </c>
      <c r="M7848" t="s">
        <v>22519</v>
      </c>
      <c r="N7848">
        <v>5.1091666660000001</v>
      </c>
      <c r="O7848">
        <v>0</v>
      </c>
      <c r="P7848">
        <v>170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868.55833299999995</v>
      </c>
      <c r="W7848">
        <v>0</v>
      </c>
      <c r="X7848">
        <v>0</v>
      </c>
      <c r="Y7848">
        <v>0</v>
      </c>
      <c r="Z7848">
        <v>0</v>
      </c>
    </row>
    <row r="7849" spans="1:26" x14ac:dyDescent="0.25">
      <c r="A7849">
        <v>2197621</v>
      </c>
      <c r="B7849">
        <v>1</v>
      </c>
      <c r="C7849" t="s">
        <v>76</v>
      </c>
      <c r="D7849" t="s">
        <v>102</v>
      </c>
      <c r="E7849" t="s">
        <v>161</v>
      </c>
      <c r="F7849" t="s">
        <v>22520</v>
      </c>
      <c r="G7849" t="s">
        <v>402</v>
      </c>
      <c r="H7849" t="s">
        <v>46</v>
      </c>
      <c r="I7849" t="s">
        <v>129</v>
      </c>
      <c r="J7849" t="s">
        <v>130</v>
      </c>
      <c r="K7849" t="s">
        <v>131</v>
      </c>
      <c r="L7849" t="s">
        <v>22521</v>
      </c>
      <c r="M7849" t="s">
        <v>22522</v>
      </c>
      <c r="N7849">
        <v>1.3347222219999999</v>
      </c>
      <c r="O7849">
        <v>1</v>
      </c>
      <c r="P7849">
        <v>337</v>
      </c>
      <c r="Q7849">
        <v>0</v>
      </c>
      <c r="R7849">
        <v>0</v>
      </c>
      <c r="S7849">
        <v>0</v>
      </c>
      <c r="T7849">
        <v>0</v>
      </c>
      <c r="U7849">
        <v>1.334722</v>
      </c>
      <c r="V7849">
        <v>449.80138899999997</v>
      </c>
      <c r="W7849">
        <v>0</v>
      </c>
      <c r="X7849">
        <v>0</v>
      </c>
      <c r="Y7849">
        <v>0</v>
      </c>
      <c r="Z7849">
        <v>0</v>
      </c>
    </row>
    <row r="7850" spans="1:26" x14ac:dyDescent="0.25">
      <c r="A7850">
        <v>2197614</v>
      </c>
      <c r="B7850">
        <v>1</v>
      </c>
      <c r="C7850" t="s">
        <v>76</v>
      </c>
      <c r="D7850" t="s">
        <v>92</v>
      </c>
      <c r="E7850" t="s">
        <v>126</v>
      </c>
      <c r="F7850" t="s">
        <v>22074</v>
      </c>
      <c r="G7850" t="s">
        <v>128</v>
      </c>
      <c r="H7850" t="s">
        <v>46</v>
      </c>
      <c r="I7850" t="s">
        <v>129</v>
      </c>
      <c r="J7850" t="s">
        <v>130</v>
      </c>
      <c r="K7850" t="s">
        <v>131</v>
      </c>
      <c r="L7850" t="s">
        <v>22523</v>
      </c>
      <c r="M7850" t="s">
        <v>22524</v>
      </c>
      <c r="N7850">
        <v>3.352222222</v>
      </c>
      <c r="O7850">
        <v>0</v>
      </c>
      <c r="P7850">
        <v>0</v>
      </c>
      <c r="Q7850">
        <v>0</v>
      </c>
      <c r="R7850">
        <v>107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358.68777799999998</v>
      </c>
      <c r="Y7850">
        <v>0</v>
      </c>
      <c r="Z7850">
        <v>0</v>
      </c>
    </row>
    <row r="7851" spans="1:26" x14ac:dyDescent="0.25">
      <c r="A7851">
        <v>2197612</v>
      </c>
      <c r="B7851">
        <v>1</v>
      </c>
      <c r="C7851" t="s">
        <v>76</v>
      </c>
      <c r="D7851" t="s">
        <v>79</v>
      </c>
      <c r="E7851" t="s">
        <v>143</v>
      </c>
      <c r="F7851" t="s">
        <v>22398</v>
      </c>
      <c r="G7851" t="s">
        <v>636</v>
      </c>
      <c r="H7851" t="s">
        <v>47</v>
      </c>
      <c r="I7851" t="s">
        <v>129</v>
      </c>
      <c r="J7851" t="s">
        <v>15</v>
      </c>
      <c r="K7851" t="s">
        <v>131</v>
      </c>
      <c r="L7851" t="s">
        <v>22525</v>
      </c>
      <c r="M7851" t="s">
        <v>22526</v>
      </c>
      <c r="N7851">
        <v>1.2050000000000001</v>
      </c>
      <c r="O7851">
        <v>35</v>
      </c>
      <c r="P7851">
        <v>153</v>
      </c>
      <c r="Q7851">
        <v>0</v>
      </c>
      <c r="R7851">
        <v>0</v>
      </c>
      <c r="S7851">
        <v>0</v>
      </c>
      <c r="T7851">
        <v>0</v>
      </c>
      <c r="U7851">
        <v>42.174999999999997</v>
      </c>
      <c r="V7851">
        <v>184.36500000000001</v>
      </c>
      <c r="W7851">
        <v>0</v>
      </c>
      <c r="X7851">
        <v>0</v>
      </c>
      <c r="Y7851">
        <v>0</v>
      </c>
      <c r="Z7851">
        <v>0</v>
      </c>
    </row>
    <row r="7852" spans="1:26" x14ac:dyDescent="0.25">
      <c r="A7852">
        <v>2197616</v>
      </c>
      <c r="B7852">
        <v>1</v>
      </c>
      <c r="C7852" t="s">
        <v>77</v>
      </c>
      <c r="D7852" t="s">
        <v>116</v>
      </c>
      <c r="E7852" t="s">
        <v>126</v>
      </c>
      <c r="F7852" t="s">
        <v>22527</v>
      </c>
      <c r="G7852" t="s">
        <v>152</v>
      </c>
      <c r="H7852" t="s">
        <v>46</v>
      </c>
      <c r="I7852" t="s">
        <v>129</v>
      </c>
      <c r="J7852" t="s">
        <v>130</v>
      </c>
      <c r="K7852" t="s">
        <v>131</v>
      </c>
      <c r="L7852" t="s">
        <v>22528</v>
      </c>
      <c r="M7852" t="s">
        <v>22529</v>
      </c>
      <c r="N7852">
        <v>0.98833333300000004</v>
      </c>
      <c r="O7852">
        <v>0</v>
      </c>
      <c r="P7852">
        <v>90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88.95</v>
      </c>
      <c r="W7852">
        <v>0</v>
      </c>
      <c r="X7852">
        <v>0</v>
      </c>
      <c r="Y7852">
        <v>0</v>
      </c>
      <c r="Z7852">
        <v>0</v>
      </c>
    </row>
    <row r="7853" spans="1:26" x14ac:dyDescent="0.25">
      <c r="A7853">
        <v>2197622</v>
      </c>
      <c r="B7853">
        <v>1</v>
      </c>
      <c r="C7853" t="s">
        <v>76</v>
      </c>
      <c r="D7853" t="s">
        <v>106</v>
      </c>
      <c r="E7853" t="s">
        <v>161</v>
      </c>
      <c r="F7853" t="s">
        <v>22530</v>
      </c>
      <c r="G7853" t="s">
        <v>671</v>
      </c>
      <c r="H7853" t="s">
        <v>46</v>
      </c>
      <c r="I7853" t="s">
        <v>129</v>
      </c>
      <c r="J7853" t="s">
        <v>130</v>
      </c>
      <c r="K7853" t="s">
        <v>131</v>
      </c>
      <c r="L7853" t="s">
        <v>22531</v>
      </c>
      <c r="M7853" t="s">
        <v>22532</v>
      </c>
      <c r="N7853">
        <v>0.70666666600000005</v>
      </c>
      <c r="O7853">
        <v>1</v>
      </c>
      <c r="P7853">
        <v>647</v>
      </c>
      <c r="Q7853">
        <v>0</v>
      </c>
      <c r="R7853">
        <v>0</v>
      </c>
      <c r="S7853">
        <v>0</v>
      </c>
      <c r="T7853">
        <v>0</v>
      </c>
      <c r="U7853">
        <v>0.70666700000000005</v>
      </c>
      <c r="V7853">
        <v>457.21333299999998</v>
      </c>
      <c r="W7853">
        <v>0</v>
      </c>
      <c r="X7853">
        <v>0</v>
      </c>
      <c r="Y7853">
        <v>0</v>
      </c>
      <c r="Z7853">
        <v>0</v>
      </c>
    </row>
    <row r="7854" spans="1:26" x14ac:dyDescent="0.25">
      <c r="A7854">
        <v>2197701</v>
      </c>
      <c r="B7854">
        <v>1</v>
      </c>
      <c r="C7854" t="s">
        <v>76</v>
      </c>
      <c r="D7854" t="s">
        <v>97</v>
      </c>
      <c r="E7854" t="s">
        <v>126</v>
      </c>
      <c r="F7854" t="s">
        <v>22047</v>
      </c>
      <c r="G7854" t="s">
        <v>128</v>
      </c>
      <c r="H7854" t="s">
        <v>46</v>
      </c>
      <c r="I7854" t="s">
        <v>129</v>
      </c>
      <c r="J7854" t="s">
        <v>130</v>
      </c>
      <c r="K7854" t="s">
        <v>131</v>
      </c>
      <c r="L7854" t="s">
        <v>22533</v>
      </c>
      <c r="M7854" t="s">
        <v>22534</v>
      </c>
      <c r="N7854">
        <v>4.5158333329999998</v>
      </c>
      <c r="O7854">
        <v>0</v>
      </c>
      <c r="P7854">
        <v>138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623.18499999999995</v>
      </c>
      <c r="W7854">
        <v>0</v>
      </c>
      <c r="X7854">
        <v>0</v>
      </c>
      <c r="Y7854">
        <v>0</v>
      </c>
      <c r="Z7854">
        <v>0</v>
      </c>
    </row>
    <row r="7855" spans="1:26" x14ac:dyDescent="0.25">
      <c r="A7855">
        <v>2197624</v>
      </c>
      <c r="B7855">
        <v>1</v>
      </c>
      <c r="C7855" t="s">
        <v>77</v>
      </c>
      <c r="D7855" t="s">
        <v>111</v>
      </c>
      <c r="E7855" t="s">
        <v>143</v>
      </c>
      <c r="F7855" t="s">
        <v>22535</v>
      </c>
      <c r="G7855" t="s">
        <v>145</v>
      </c>
      <c r="H7855" t="s">
        <v>47</v>
      </c>
      <c r="I7855" t="s">
        <v>129</v>
      </c>
      <c r="J7855" t="s">
        <v>130</v>
      </c>
      <c r="K7855" t="s">
        <v>131</v>
      </c>
      <c r="L7855" t="s">
        <v>22536</v>
      </c>
      <c r="M7855" t="s">
        <v>22537</v>
      </c>
      <c r="N7855">
        <v>1.027222222</v>
      </c>
      <c r="O7855">
        <v>0</v>
      </c>
      <c r="P7855">
        <v>0</v>
      </c>
      <c r="Q7855">
        <v>0</v>
      </c>
      <c r="R7855">
        <v>0</v>
      </c>
      <c r="S7855">
        <v>3</v>
      </c>
      <c r="T7855">
        <v>22</v>
      </c>
      <c r="U7855">
        <v>0</v>
      </c>
      <c r="V7855">
        <v>0</v>
      </c>
      <c r="W7855">
        <v>0</v>
      </c>
      <c r="X7855">
        <v>0</v>
      </c>
      <c r="Y7855">
        <v>3.0816669999999999</v>
      </c>
      <c r="Z7855">
        <v>22.598889</v>
      </c>
    </row>
    <row r="7856" spans="1:26" x14ac:dyDescent="0.25">
      <c r="A7856">
        <v>2197750</v>
      </c>
      <c r="B7856">
        <v>1</v>
      </c>
      <c r="C7856" t="s">
        <v>76</v>
      </c>
      <c r="D7856" t="s">
        <v>78</v>
      </c>
      <c r="E7856" t="s">
        <v>161</v>
      </c>
      <c r="F7856" t="s">
        <v>22538</v>
      </c>
      <c r="G7856" t="s">
        <v>402</v>
      </c>
      <c r="H7856" t="s">
        <v>46</v>
      </c>
      <c r="I7856" t="s">
        <v>129</v>
      </c>
      <c r="J7856" t="s">
        <v>130</v>
      </c>
      <c r="K7856" t="s">
        <v>131</v>
      </c>
      <c r="L7856" t="s">
        <v>22539</v>
      </c>
      <c r="M7856" t="s">
        <v>22540</v>
      </c>
      <c r="N7856">
        <v>6.9675000000000002</v>
      </c>
      <c r="O7856">
        <v>1</v>
      </c>
      <c r="P7856">
        <v>323</v>
      </c>
      <c r="Q7856">
        <v>0</v>
      </c>
      <c r="R7856">
        <v>0</v>
      </c>
      <c r="S7856">
        <v>0</v>
      </c>
      <c r="T7856">
        <v>0</v>
      </c>
      <c r="U7856">
        <v>6.9675000000000002</v>
      </c>
      <c r="V7856">
        <v>2250.5025000000001</v>
      </c>
      <c r="W7856">
        <v>0</v>
      </c>
      <c r="X7856">
        <v>0</v>
      </c>
      <c r="Y7856">
        <v>0</v>
      </c>
      <c r="Z7856">
        <v>0</v>
      </c>
    </row>
    <row r="7857" spans="1:26" x14ac:dyDescent="0.25">
      <c r="A7857">
        <v>2197630</v>
      </c>
      <c r="B7857">
        <v>1</v>
      </c>
      <c r="C7857" t="s">
        <v>76</v>
      </c>
      <c r="D7857" t="s">
        <v>99</v>
      </c>
      <c r="E7857" t="s">
        <v>186</v>
      </c>
      <c r="F7857" t="s">
        <v>22541</v>
      </c>
      <c r="G7857" t="s">
        <v>136</v>
      </c>
      <c r="H7857" t="s">
        <v>47</v>
      </c>
      <c r="I7857" t="s">
        <v>129</v>
      </c>
      <c r="J7857" t="s">
        <v>130</v>
      </c>
      <c r="K7857" t="s">
        <v>131</v>
      </c>
      <c r="L7857" t="s">
        <v>22542</v>
      </c>
      <c r="M7857" t="s">
        <v>22543</v>
      </c>
      <c r="N7857">
        <v>0.47472222200000003</v>
      </c>
      <c r="O7857">
        <v>74</v>
      </c>
      <c r="P7857">
        <v>19</v>
      </c>
      <c r="Q7857">
        <v>0</v>
      </c>
      <c r="R7857">
        <v>0</v>
      </c>
      <c r="S7857">
        <v>0</v>
      </c>
      <c r="T7857">
        <v>0</v>
      </c>
      <c r="U7857">
        <v>35.129443999999999</v>
      </c>
      <c r="V7857">
        <v>9.0197219999999998</v>
      </c>
      <c r="W7857">
        <v>0</v>
      </c>
      <c r="X7857">
        <v>0</v>
      </c>
      <c r="Y7857">
        <v>0</v>
      </c>
      <c r="Z7857">
        <v>0</v>
      </c>
    </row>
    <row r="7858" spans="1:26" x14ac:dyDescent="0.25">
      <c r="A7858">
        <v>2197627</v>
      </c>
      <c r="B7858">
        <v>1</v>
      </c>
      <c r="C7858" t="s">
        <v>76</v>
      </c>
      <c r="D7858" t="s">
        <v>99</v>
      </c>
      <c r="E7858" t="s">
        <v>126</v>
      </c>
      <c r="F7858" t="s">
        <v>22544</v>
      </c>
      <c r="G7858" t="s">
        <v>140</v>
      </c>
      <c r="H7858" t="s">
        <v>46</v>
      </c>
      <c r="I7858" t="s">
        <v>129</v>
      </c>
      <c r="J7858" t="s">
        <v>130</v>
      </c>
      <c r="K7858" t="s">
        <v>131</v>
      </c>
      <c r="L7858" t="s">
        <v>22545</v>
      </c>
      <c r="M7858" t="s">
        <v>22546</v>
      </c>
      <c r="N7858">
        <v>1.1686111109999999</v>
      </c>
      <c r="O7858">
        <v>0</v>
      </c>
      <c r="P7858">
        <v>78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91.151667000000003</v>
      </c>
      <c r="W7858">
        <v>0</v>
      </c>
      <c r="X7858">
        <v>0</v>
      </c>
      <c r="Y7858">
        <v>0</v>
      </c>
      <c r="Z7858">
        <v>0</v>
      </c>
    </row>
    <row r="7859" spans="1:26" x14ac:dyDescent="0.25">
      <c r="A7859">
        <v>2197628</v>
      </c>
      <c r="B7859">
        <v>1</v>
      </c>
      <c r="C7859" t="s">
        <v>76</v>
      </c>
      <c r="D7859" t="s">
        <v>93</v>
      </c>
      <c r="E7859" t="s">
        <v>181</v>
      </c>
      <c r="F7859" t="s">
        <v>22547</v>
      </c>
      <c r="G7859" t="s">
        <v>194</v>
      </c>
      <c r="H7859" t="s">
        <v>46</v>
      </c>
      <c r="I7859" t="s">
        <v>129</v>
      </c>
      <c r="J7859" t="s">
        <v>130</v>
      </c>
      <c r="K7859" t="s">
        <v>131</v>
      </c>
      <c r="L7859" t="s">
        <v>22548</v>
      </c>
      <c r="M7859" t="s">
        <v>22549</v>
      </c>
      <c r="N7859">
        <v>3.6783333329999999</v>
      </c>
      <c r="O7859">
        <v>0</v>
      </c>
      <c r="P7859">
        <v>1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3.6783329999999999</v>
      </c>
      <c r="W7859">
        <v>0</v>
      </c>
      <c r="X7859">
        <v>0</v>
      </c>
      <c r="Y7859">
        <v>0</v>
      </c>
      <c r="Z7859">
        <v>0</v>
      </c>
    </row>
    <row r="7860" spans="1:26" x14ac:dyDescent="0.25">
      <c r="A7860">
        <v>2197629</v>
      </c>
      <c r="B7860">
        <v>1</v>
      </c>
      <c r="C7860" t="s">
        <v>76</v>
      </c>
      <c r="D7860" t="s">
        <v>98</v>
      </c>
      <c r="E7860" t="s">
        <v>718</v>
      </c>
      <c r="F7860" t="s">
        <v>22550</v>
      </c>
      <c r="G7860" t="s">
        <v>726</v>
      </c>
      <c r="H7860" t="s">
        <v>46</v>
      </c>
      <c r="I7860" t="s">
        <v>129</v>
      </c>
      <c r="J7860" t="s">
        <v>130</v>
      </c>
      <c r="K7860" t="s">
        <v>131</v>
      </c>
      <c r="L7860" t="s">
        <v>22551</v>
      </c>
      <c r="M7860" t="s">
        <v>22552</v>
      </c>
      <c r="N7860">
        <v>1.7055555549999999</v>
      </c>
      <c r="O7860">
        <v>0</v>
      </c>
      <c r="P7860">
        <v>0</v>
      </c>
      <c r="Q7860">
        <v>0</v>
      </c>
      <c r="R7860">
        <v>5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8.5277779999999996</v>
      </c>
      <c r="Y7860">
        <v>0</v>
      </c>
      <c r="Z7860">
        <v>0</v>
      </c>
    </row>
    <row r="7861" spans="1:26" x14ac:dyDescent="0.25">
      <c r="A7861">
        <v>2197632</v>
      </c>
      <c r="B7861">
        <v>1</v>
      </c>
      <c r="C7861" t="s">
        <v>76</v>
      </c>
      <c r="D7861" t="s">
        <v>99</v>
      </c>
      <c r="E7861" t="s">
        <v>126</v>
      </c>
      <c r="F7861" t="s">
        <v>22553</v>
      </c>
      <c r="G7861" t="s">
        <v>128</v>
      </c>
      <c r="H7861" t="s">
        <v>46</v>
      </c>
      <c r="I7861" t="s">
        <v>129</v>
      </c>
      <c r="J7861" t="s">
        <v>130</v>
      </c>
      <c r="K7861" t="s">
        <v>131</v>
      </c>
      <c r="L7861" t="s">
        <v>22554</v>
      </c>
      <c r="M7861" t="s">
        <v>22555</v>
      </c>
      <c r="N7861">
        <v>0.762222222</v>
      </c>
      <c r="O7861">
        <v>0</v>
      </c>
      <c r="P7861">
        <v>311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237.05111099999999</v>
      </c>
      <c r="W7861">
        <v>0</v>
      </c>
      <c r="X7861">
        <v>0</v>
      </c>
      <c r="Y7861">
        <v>0</v>
      </c>
      <c r="Z7861">
        <v>0</v>
      </c>
    </row>
    <row r="7862" spans="1:26" x14ac:dyDescent="0.25">
      <c r="A7862">
        <v>2197635</v>
      </c>
      <c r="B7862">
        <v>1</v>
      </c>
      <c r="C7862" t="s">
        <v>77</v>
      </c>
      <c r="D7862" t="s">
        <v>115</v>
      </c>
      <c r="E7862" t="s">
        <v>161</v>
      </c>
      <c r="F7862" t="s">
        <v>22556</v>
      </c>
      <c r="G7862" t="s">
        <v>402</v>
      </c>
      <c r="H7862" t="s">
        <v>46</v>
      </c>
      <c r="I7862" t="s">
        <v>129</v>
      </c>
      <c r="J7862" t="s">
        <v>130</v>
      </c>
      <c r="K7862" t="s">
        <v>131</v>
      </c>
      <c r="L7862" t="s">
        <v>22557</v>
      </c>
      <c r="M7862" t="s">
        <v>22558</v>
      </c>
      <c r="N7862">
        <v>0.63555555500000005</v>
      </c>
      <c r="O7862">
        <v>0</v>
      </c>
      <c r="P7862">
        <v>0</v>
      </c>
      <c r="Q7862">
        <v>1</v>
      </c>
      <c r="R7862">
        <v>169</v>
      </c>
      <c r="S7862">
        <v>0</v>
      </c>
      <c r="T7862">
        <v>0</v>
      </c>
      <c r="U7862">
        <v>0</v>
      </c>
      <c r="V7862">
        <v>0</v>
      </c>
      <c r="W7862">
        <v>0.63555600000000001</v>
      </c>
      <c r="X7862">
        <v>107.408889</v>
      </c>
      <c r="Y7862">
        <v>0</v>
      </c>
      <c r="Z7862">
        <v>0</v>
      </c>
    </row>
    <row r="7863" spans="1:26" x14ac:dyDescent="0.25">
      <c r="A7863">
        <v>2197634</v>
      </c>
      <c r="B7863">
        <v>1</v>
      </c>
      <c r="C7863" t="s">
        <v>76</v>
      </c>
      <c r="D7863" t="s">
        <v>97</v>
      </c>
      <c r="E7863" t="s">
        <v>181</v>
      </c>
      <c r="F7863" t="s">
        <v>22559</v>
      </c>
      <c r="G7863" t="s">
        <v>194</v>
      </c>
      <c r="H7863" t="s">
        <v>46</v>
      </c>
      <c r="I7863" t="s">
        <v>129</v>
      </c>
      <c r="J7863" t="s">
        <v>130</v>
      </c>
      <c r="K7863" t="s">
        <v>131</v>
      </c>
      <c r="L7863" t="s">
        <v>22560</v>
      </c>
      <c r="M7863" t="s">
        <v>22561</v>
      </c>
      <c r="N7863">
        <v>4.3227777769999998</v>
      </c>
      <c r="O7863">
        <v>0</v>
      </c>
      <c r="P7863">
        <v>1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4.3227779999999996</v>
      </c>
      <c r="W7863">
        <v>0</v>
      </c>
      <c r="X7863">
        <v>0</v>
      </c>
      <c r="Y7863">
        <v>0</v>
      </c>
      <c r="Z7863">
        <v>0</v>
      </c>
    </row>
    <row r="7864" spans="1:26" x14ac:dyDescent="0.25">
      <c r="A7864">
        <v>2197640</v>
      </c>
      <c r="B7864">
        <v>1</v>
      </c>
      <c r="C7864" t="s">
        <v>77</v>
      </c>
      <c r="D7864" t="s">
        <v>124</v>
      </c>
      <c r="E7864" t="s">
        <v>718</v>
      </c>
      <c r="F7864" t="s">
        <v>22562</v>
      </c>
      <c r="G7864" t="s">
        <v>269</v>
      </c>
      <c r="H7864" t="s">
        <v>46</v>
      </c>
      <c r="I7864" t="s">
        <v>129</v>
      </c>
      <c r="J7864" t="s">
        <v>130</v>
      </c>
      <c r="K7864" t="s">
        <v>131</v>
      </c>
      <c r="L7864" t="s">
        <v>22563</v>
      </c>
      <c r="M7864" t="s">
        <v>22564</v>
      </c>
      <c r="N7864">
        <v>2.5444444439999998</v>
      </c>
      <c r="O7864">
        <v>0</v>
      </c>
      <c r="P7864">
        <v>33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83.966667000000001</v>
      </c>
      <c r="W7864">
        <v>0</v>
      </c>
      <c r="X7864">
        <v>0</v>
      </c>
      <c r="Y7864">
        <v>0</v>
      </c>
      <c r="Z7864">
        <v>0</v>
      </c>
    </row>
    <row r="7865" spans="1:26" x14ac:dyDescent="0.25">
      <c r="A7865">
        <v>2197642</v>
      </c>
      <c r="B7865">
        <v>1</v>
      </c>
      <c r="C7865" t="s">
        <v>76</v>
      </c>
      <c r="D7865" t="s">
        <v>90</v>
      </c>
      <c r="E7865" t="s">
        <v>126</v>
      </c>
      <c r="F7865" t="s">
        <v>22565</v>
      </c>
      <c r="G7865" t="s">
        <v>140</v>
      </c>
      <c r="H7865" t="s">
        <v>46</v>
      </c>
      <c r="I7865" t="s">
        <v>129</v>
      </c>
      <c r="J7865" t="s">
        <v>130</v>
      </c>
      <c r="K7865" t="s">
        <v>131</v>
      </c>
      <c r="L7865" t="s">
        <v>22566</v>
      </c>
      <c r="M7865" t="s">
        <v>22567</v>
      </c>
      <c r="N7865">
        <v>1.203333333</v>
      </c>
      <c r="O7865">
        <v>0</v>
      </c>
      <c r="P7865">
        <v>116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139.58666700000001</v>
      </c>
      <c r="W7865">
        <v>0</v>
      </c>
      <c r="X7865">
        <v>0</v>
      </c>
      <c r="Y7865">
        <v>0</v>
      </c>
      <c r="Z7865">
        <v>0</v>
      </c>
    </row>
    <row r="7866" spans="1:26" x14ac:dyDescent="0.25">
      <c r="A7866">
        <v>2197645</v>
      </c>
      <c r="B7866">
        <v>1</v>
      </c>
      <c r="C7866" t="s">
        <v>77</v>
      </c>
      <c r="D7866" t="s">
        <v>124</v>
      </c>
      <c r="E7866" t="s">
        <v>161</v>
      </c>
      <c r="F7866" t="s">
        <v>22568</v>
      </c>
      <c r="G7866" t="s">
        <v>259</v>
      </c>
      <c r="H7866" t="s">
        <v>46</v>
      </c>
      <c r="I7866" t="s">
        <v>129</v>
      </c>
      <c r="J7866" t="s">
        <v>130</v>
      </c>
      <c r="K7866" t="s">
        <v>131</v>
      </c>
      <c r="L7866" t="s">
        <v>22569</v>
      </c>
      <c r="M7866" t="s">
        <v>22570</v>
      </c>
      <c r="N7866">
        <v>5.0975000000000001</v>
      </c>
      <c r="O7866">
        <v>0</v>
      </c>
      <c r="P7866">
        <v>11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56.072499999999998</v>
      </c>
      <c r="W7866">
        <v>0</v>
      </c>
      <c r="X7866">
        <v>0</v>
      </c>
      <c r="Y7866">
        <v>0</v>
      </c>
      <c r="Z7866">
        <v>0</v>
      </c>
    </row>
    <row r="7867" spans="1:26" x14ac:dyDescent="0.25">
      <c r="A7867">
        <v>2197655</v>
      </c>
      <c r="B7867">
        <v>1</v>
      </c>
      <c r="C7867" t="s">
        <v>77</v>
      </c>
      <c r="D7867" t="s">
        <v>109</v>
      </c>
      <c r="E7867" t="s">
        <v>181</v>
      </c>
      <c r="F7867" t="s">
        <v>22571</v>
      </c>
      <c r="G7867" t="s">
        <v>194</v>
      </c>
      <c r="H7867" t="s">
        <v>46</v>
      </c>
      <c r="I7867" t="s">
        <v>129</v>
      </c>
      <c r="J7867" t="s">
        <v>130</v>
      </c>
      <c r="K7867" t="s">
        <v>131</v>
      </c>
      <c r="L7867" t="s">
        <v>22572</v>
      </c>
      <c r="M7867" t="s">
        <v>22573</v>
      </c>
      <c r="N7867">
        <v>2.3983333330000001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1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2.398333</v>
      </c>
    </row>
    <row r="7868" spans="1:26" x14ac:dyDescent="0.25">
      <c r="A7868">
        <v>2197644</v>
      </c>
      <c r="B7868">
        <v>1</v>
      </c>
      <c r="C7868" t="s">
        <v>76</v>
      </c>
      <c r="D7868" t="s">
        <v>80</v>
      </c>
      <c r="E7868" t="s">
        <v>126</v>
      </c>
      <c r="F7868" t="s">
        <v>22574</v>
      </c>
      <c r="G7868" t="s">
        <v>128</v>
      </c>
      <c r="H7868" t="s">
        <v>46</v>
      </c>
      <c r="I7868" t="s">
        <v>129</v>
      </c>
      <c r="J7868" t="s">
        <v>130</v>
      </c>
      <c r="K7868" t="s">
        <v>131</v>
      </c>
      <c r="L7868" t="s">
        <v>22575</v>
      </c>
      <c r="M7868" t="s">
        <v>22576</v>
      </c>
      <c r="N7868">
        <v>1.0461111110000001</v>
      </c>
      <c r="O7868">
        <v>0</v>
      </c>
      <c r="P7868">
        <v>3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3.1383329999999998</v>
      </c>
      <c r="W7868">
        <v>0</v>
      </c>
      <c r="X7868">
        <v>0</v>
      </c>
      <c r="Y7868">
        <v>0</v>
      </c>
      <c r="Z7868">
        <v>0</v>
      </c>
    </row>
    <row r="7869" spans="1:26" x14ac:dyDescent="0.25">
      <c r="A7869">
        <v>2197643</v>
      </c>
      <c r="B7869">
        <v>1</v>
      </c>
      <c r="C7869" t="s">
        <v>76</v>
      </c>
      <c r="D7869" t="s">
        <v>89</v>
      </c>
      <c r="E7869" t="s">
        <v>181</v>
      </c>
      <c r="F7869" t="s">
        <v>22577</v>
      </c>
      <c r="G7869" t="s">
        <v>183</v>
      </c>
      <c r="H7869" t="s">
        <v>46</v>
      </c>
      <c r="I7869" t="s">
        <v>129</v>
      </c>
      <c r="J7869" t="s">
        <v>130</v>
      </c>
      <c r="K7869" t="s">
        <v>131</v>
      </c>
      <c r="L7869" t="s">
        <v>22578</v>
      </c>
      <c r="M7869" t="s">
        <v>22579</v>
      </c>
      <c r="N7869">
        <v>0.90527777700000001</v>
      </c>
      <c r="O7869">
        <v>1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0.90527800000000003</v>
      </c>
      <c r="V7869">
        <v>0</v>
      </c>
      <c r="W7869">
        <v>0</v>
      </c>
      <c r="X7869">
        <v>0</v>
      </c>
      <c r="Y7869">
        <v>0</v>
      </c>
      <c r="Z7869">
        <v>0</v>
      </c>
    </row>
    <row r="7870" spans="1:26" x14ac:dyDescent="0.25">
      <c r="A7870">
        <v>2197661</v>
      </c>
      <c r="B7870">
        <v>1</v>
      </c>
      <c r="C7870" t="s">
        <v>76</v>
      </c>
      <c r="D7870" t="s">
        <v>86</v>
      </c>
      <c r="E7870" t="s">
        <v>126</v>
      </c>
      <c r="F7870" t="s">
        <v>22580</v>
      </c>
      <c r="G7870" t="s">
        <v>128</v>
      </c>
      <c r="H7870" t="s">
        <v>46</v>
      </c>
      <c r="I7870" t="s">
        <v>129</v>
      </c>
      <c r="J7870" t="s">
        <v>130</v>
      </c>
      <c r="K7870" t="s">
        <v>131</v>
      </c>
      <c r="L7870" t="s">
        <v>22581</v>
      </c>
      <c r="M7870" t="s">
        <v>22582</v>
      </c>
      <c r="N7870">
        <v>3.8594444440000002</v>
      </c>
      <c r="O7870">
        <v>0</v>
      </c>
      <c r="P7870">
        <v>88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339.63111099999998</v>
      </c>
      <c r="W7870">
        <v>0</v>
      </c>
      <c r="X7870">
        <v>0</v>
      </c>
      <c r="Y7870">
        <v>0</v>
      </c>
      <c r="Z7870">
        <v>0</v>
      </c>
    </row>
    <row r="7871" spans="1:26" x14ac:dyDescent="0.25">
      <c r="A7871">
        <v>2197668</v>
      </c>
      <c r="B7871">
        <v>1</v>
      </c>
      <c r="C7871" t="s">
        <v>76</v>
      </c>
      <c r="D7871" t="s">
        <v>79</v>
      </c>
      <c r="E7871" t="s">
        <v>181</v>
      </c>
      <c r="F7871" t="s">
        <v>22583</v>
      </c>
      <c r="G7871" t="s">
        <v>287</v>
      </c>
      <c r="H7871" t="s">
        <v>46</v>
      </c>
      <c r="I7871" t="s">
        <v>129</v>
      </c>
      <c r="J7871" t="s">
        <v>130</v>
      </c>
      <c r="K7871" t="s">
        <v>131</v>
      </c>
      <c r="L7871" t="s">
        <v>22584</v>
      </c>
      <c r="M7871" t="s">
        <v>22585</v>
      </c>
      <c r="N7871">
        <v>1.4680555550000001</v>
      </c>
      <c r="O7871">
        <v>0</v>
      </c>
      <c r="P7871">
        <v>1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1.468056</v>
      </c>
      <c r="W7871">
        <v>0</v>
      </c>
      <c r="X7871">
        <v>0</v>
      </c>
      <c r="Y7871">
        <v>0</v>
      </c>
      <c r="Z7871">
        <v>0</v>
      </c>
    </row>
    <row r="7872" spans="1:26" x14ac:dyDescent="0.25">
      <c r="A7872">
        <v>2197650</v>
      </c>
      <c r="B7872">
        <v>1</v>
      </c>
      <c r="C7872" t="s">
        <v>76</v>
      </c>
      <c r="D7872" t="s">
        <v>93</v>
      </c>
      <c r="E7872" t="s">
        <v>126</v>
      </c>
      <c r="F7872" t="s">
        <v>22586</v>
      </c>
      <c r="G7872" t="s">
        <v>128</v>
      </c>
      <c r="H7872" t="s">
        <v>46</v>
      </c>
      <c r="I7872" t="s">
        <v>129</v>
      </c>
      <c r="J7872" t="s">
        <v>130</v>
      </c>
      <c r="K7872" t="s">
        <v>131</v>
      </c>
      <c r="L7872" t="s">
        <v>22587</v>
      </c>
      <c r="M7872" t="s">
        <v>22588</v>
      </c>
      <c r="N7872">
        <v>3.6391666659999999</v>
      </c>
      <c r="O7872">
        <v>0</v>
      </c>
      <c r="P7872">
        <v>134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487.64833299999998</v>
      </c>
      <c r="W7872">
        <v>0</v>
      </c>
      <c r="X7872">
        <v>0</v>
      </c>
      <c r="Y7872">
        <v>0</v>
      </c>
      <c r="Z7872">
        <v>0</v>
      </c>
    </row>
    <row r="7873" spans="1:26" x14ac:dyDescent="0.25">
      <c r="A7873">
        <v>2197653</v>
      </c>
      <c r="B7873">
        <v>1</v>
      </c>
      <c r="C7873" t="s">
        <v>76</v>
      </c>
      <c r="D7873" t="s">
        <v>84</v>
      </c>
      <c r="E7873" t="s">
        <v>161</v>
      </c>
      <c r="F7873" t="s">
        <v>22589</v>
      </c>
      <c r="G7873" t="s">
        <v>402</v>
      </c>
      <c r="H7873" t="s">
        <v>46</v>
      </c>
      <c r="I7873" t="s">
        <v>129</v>
      </c>
      <c r="J7873" t="s">
        <v>130</v>
      </c>
      <c r="K7873" t="s">
        <v>131</v>
      </c>
      <c r="L7873" t="s">
        <v>22590</v>
      </c>
      <c r="M7873" t="s">
        <v>22591</v>
      </c>
      <c r="N7873">
        <v>1.2</v>
      </c>
      <c r="O7873">
        <v>1</v>
      </c>
      <c r="P7873">
        <v>496</v>
      </c>
      <c r="Q7873">
        <v>0</v>
      </c>
      <c r="R7873">
        <v>0</v>
      </c>
      <c r="S7873">
        <v>0</v>
      </c>
      <c r="T7873">
        <v>0</v>
      </c>
      <c r="U7873">
        <v>1.2</v>
      </c>
      <c r="V7873">
        <v>595.20000000000005</v>
      </c>
      <c r="W7873">
        <v>0</v>
      </c>
      <c r="X7873">
        <v>0</v>
      </c>
      <c r="Y7873">
        <v>0</v>
      </c>
      <c r="Z7873">
        <v>0</v>
      </c>
    </row>
    <row r="7874" spans="1:26" x14ac:dyDescent="0.25">
      <c r="A7874">
        <v>2197664</v>
      </c>
      <c r="B7874">
        <v>1</v>
      </c>
      <c r="C7874" t="s">
        <v>77</v>
      </c>
      <c r="D7874" t="s">
        <v>113</v>
      </c>
      <c r="E7874" t="s">
        <v>181</v>
      </c>
      <c r="F7874" t="s">
        <v>22592</v>
      </c>
      <c r="G7874" t="s">
        <v>287</v>
      </c>
      <c r="H7874" t="s">
        <v>46</v>
      </c>
      <c r="I7874" t="s">
        <v>129</v>
      </c>
      <c r="J7874" t="s">
        <v>130</v>
      </c>
      <c r="K7874" t="s">
        <v>131</v>
      </c>
      <c r="L7874" t="s">
        <v>22593</v>
      </c>
      <c r="M7874" t="s">
        <v>22594</v>
      </c>
      <c r="N7874">
        <v>1.2677777770000001</v>
      </c>
      <c r="O7874">
        <v>0</v>
      </c>
      <c r="P7874">
        <v>0</v>
      </c>
      <c r="Q7874">
        <v>1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1.2677780000000001</v>
      </c>
      <c r="X7874">
        <v>0</v>
      </c>
      <c r="Y7874">
        <v>0</v>
      </c>
      <c r="Z7874">
        <v>0</v>
      </c>
    </row>
    <row r="7875" spans="1:26" x14ac:dyDescent="0.25">
      <c r="A7875">
        <v>2197674</v>
      </c>
      <c r="B7875">
        <v>1</v>
      </c>
      <c r="C7875" t="s">
        <v>76</v>
      </c>
      <c r="D7875" t="s">
        <v>78</v>
      </c>
      <c r="E7875" t="s">
        <v>181</v>
      </c>
      <c r="F7875" t="s">
        <v>22595</v>
      </c>
      <c r="G7875" t="s">
        <v>194</v>
      </c>
      <c r="H7875" t="s">
        <v>46</v>
      </c>
      <c r="I7875" t="s">
        <v>129</v>
      </c>
      <c r="J7875" t="s">
        <v>130</v>
      </c>
      <c r="K7875" t="s">
        <v>131</v>
      </c>
      <c r="L7875" t="s">
        <v>22596</v>
      </c>
      <c r="M7875" t="s">
        <v>22597</v>
      </c>
      <c r="N7875">
        <v>1.513055555</v>
      </c>
      <c r="O7875">
        <v>0</v>
      </c>
      <c r="P7875">
        <v>3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4.539167</v>
      </c>
      <c r="W7875">
        <v>0</v>
      </c>
      <c r="X7875">
        <v>0</v>
      </c>
      <c r="Y7875">
        <v>0</v>
      </c>
      <c r="Z7875">
        <v>0</v>
      </c>
    </row>
    <row r="7876" spans="1:26" x14ac:dyDescent="0.25">
      <c r="A7876">
        <v>2197666</v>
      </c>
      <c r="B7876">
        <v>1</v>
      </c>
      <c r="C7876" t="s">
        <v>76</v>
      </c>
      <c r="D7876" t="s">
        <v>93</v>
      </c>
      <c r="E7876" t="s">
        <v>181</v>
      </c>
      <c r="F7876" t="s">
        <v>22598</v>
      </c>
      <c r="G7876" t="s">
        <v>636</v>
      </c>
      <c r="H7876" t="s">
        <v>46</v>
      </c>
      <c r="I7876" t="s">
        <v>129</v>
      </c>
      <c r="J7876" t="s">
        <v>130</v>
      </c>
      <c r="K7876" t="s">
        <v>131</v>
      </c>
      <c r="L7876" t="s">
        <v>22599</v>
      </c>
      <c r="M7876" t="s">
        <v>22600</v>
      </c>
      <c r="N7876">
        <v>0.98416666600000002</v>
      </c>
      <c r="O7876">
        <v>0</v>
      </c>
      <c r="P7876">
        <v>3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2.9525000000000001</v>
      </c>
      <c r="W7876">
        <v>0</v>
      </c>
      <c r="X7876">
        <v>0</v>
      </c>
      <c r="Y7876">
        <v>0</v>
      </c>
      <c r="Z7876">
        <v>0</v>
      </c>
    </row>
    <row r="7877" spans="1:26" x14ac:dyDescent="0.25">
      <c r="A7877">
        <v>2197665</v>
      </c>
      <c r="B7877">
        <v>1</v>
      </c>
      <c r="C7877" t="s">
        <v>77</v>
      </c>
      <c r="D7877" t="s">
        <v>115</v>
      </c>
      <c r="E7877" t="s">
        <v>126</v>
      </c>
      <c r="F7877" t="s">
        <v>22601</v>
      </c>
      <c r="G7877" t="s">
        <v>640</v>
      </c>
      <c r="H7877" t="s">
        <v>46</v>
      </c>
      <c r="I7877" t="s">
        <v>129</v>
      </c>
      <c r="J7877" t="s">
        <v>130</v>
      </c>
      <c r="K7877" t="s">
        <v>131</v>
      </c>
      <c r="L7877" t="s">
        <v>22602</v>
      </c>
      <c r="M7877" t="s">
        <v>22603</v>
      </c>
      <c r="N7877">
        <v>2.4305555550000002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38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92.361110999999994</v>
      </c>
    </row>
    <row r="7878" spans="1:26" x14ac:dyDescent="0.25">
      <c r="A7878">
        <v>2197670</v>
      </c>
      <c r="B7878">
        <v>1</v>
      </c>
      <c r="C7878" t="s">
        <v>76</v>
      </c>
      <c r="D7878" t="s">
        <v>87</v>
      </c>
      <c r="E7878" t="s">
        <v>134</v>
      </c>
      <c r="F7878" t="s">
        <v>22604</v>
      </c>
      <c r="G7878" t="s">
        <v>136</v>
      </c>
      <c r="H7878" t="s">
        <v>47</v>
      </c>
      <c r="I7878" t="s">
        <v>129</v>
      </c>
      <c r="J7878" t="s">
        <v>130</v>
      </c>
      <c r="K7878" t="s">
        <v>131</v>
      </c>
      <c r="L7878" t="s">
        <v>22605</v>
      </c>
      <c r="M7878" t="s">
        <v>22606</v>
      </c>
      <c r="N7878">
        <v>1.0608333329999999</v>
      </c>
      <c r="O7878">
        <v>0</v>
      </c>
      <c r="P7878">
        <v>0</v>
      </c>
      <c r="Q7878">
        <v>0</v>
      </c>
      <c r="R7878">
        <v>0</v>
      </c>
      <c r="S7878">
        <v>8</v>
      </c>
      <c r="T7878">
        <v>425</v>
      </c>
      <c r="U7878">
        <v>0</v>
      </c>
      <c r="V7878">
        <v>0</v>
      </c>
      <c r="W7878">
        <v>0</v>
      </c>
      <c r="X7878">
        <v>0</v>
      </c>
      <c r="Y7878">
        <v>8.4866670000000006</v>
      </c>
      <c r="Z7878">
        <v>450.85416700000002</v>
      </c>
    </row>
    <row r="7879" spans="1:26" x14ac:dyDescent="0.25">
      <c r="A7879">
        <v>2197669</v>
      </c>
      <c r="B7879">
        <v>1</v>
      </c>
      <c r="C7879" t="s">
        <v>76</v>
      </c>
      <c r="D7879" t="s">
        <v>95</v>
      </c>
      <c r="E7879" t="s">
        <v>161</v>
      </c>
      <c r="F7879" t="s">
        <v>22607</v>
      </c>
      <c r="G7879" t="s">
        <v>444</v>
      </c>
      <c r="H7879" t="s">
        <v>46</v>
      </c>
      <c r="I7879" t="s">
        <v>129</v>
      </c>
      <c r="J7879" t="s">
        <v>130</v>
      </c>
      <c r="K7879" t="s">
        <v>131</v>
      </c>
      <c r="L7879" t="s">
        <v>22608</v>
      </c>
      <c r="M7879" t="s">
        <v>22609</v>
      </c>
      <c r="N7879">
        <v>0.36249999999999999</v>
      </c>
      <c r="O7879">
        <v>1</v>
      </c>
      <c r="P7879">
        <v>55</v>
      </c>
      <c r="Q7879">
        <v>0</v>
      </c>
      <c r="R7879">
        <v>0</v>
      </c>
      <c r="S7879">
        <v>0</v>
      </c>
      <c r="T7879">
        <v>0</v>
      </c>
      <c r="U7879">
        <v>0.36249999999999999</v>
      </c>
      <c r="V7879">
        <v>19.9375</v>
      </c>
      <c r="W7879">
        <v>0</v>
      </c>
      <c r="X7879">
        <v>0</v>
      </c>
      <c r="Y7879">
        <v>0</v>
      </c>
      <c r="Z7879">
        <v>0</v>
      </c>
    </row>
    <row r="7880" spans="1:26" x14ac:dyDescent="0.25">
      <c r="A7880">
        <v>2197675</v>
      </c>
      <c r="B7880">
        <v>1</v>
      </c>
      <c r="C7880" t="s">
        <v>76</v>
      </c>
      <c r="D7880" t="s">
        <v>101</v>
      </c>
      <c r="E7880" t="s">
        <v>181</v>
      </c>
      <c r="F7880" t="s">
        <v>22610</v>
      </c>
      <c r="G7880" t="s">
        <v>194</v>
      </c>
      <c r="H7880" t="s">
        <v>46</v>
      </c>
      <c r="I7880" t="s">
        <v>129</v>
      </c>
      <c r="J7880" t="s">
        <v>130</v>
      </c>
      <c r="K7880" t="s">
        <v>131</v>
      </c>
      <c r="L7880" t="s">
        <v>22467</v>
      </c>
      <c r="M7880" t="s">
        <v>22611</v>
      </c>
      <c r="N7880">
        <v>0.821944444</v>
      </c>
      <c r="O7880">
        <v>0</v>
      </c>
      <c r="P7880">
        <v>2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1.6438889999999999</v>
      </c>
      <c r="W7880">
        <v>0</v>
      </c>
      <c r="X7880">
        <v>0</v>
      </c>
      <c r="Y7880">
        <v>0</v>
      </c>
      <c r="Z7880">
        <v>0</v>
      </c>
    </row>
    <row r="7881" spans="1:26" x14ac:dyDescent="0.25">
      <c r="A7881">
        <v>2197672</v>
      </c>
      <c r="B7881">
        <v>1</v>
      </c>
      <c r="C7881" t="s">
        <v>77</v>
      </c>
      <c r="D7881" t="s">
        <v>116</v>
      </c>
      <c r="E7881" t="s">
        <v>181</v>
      </c>
      <c r="F7881" t="s">
        <v>22612</v>
      </c>
      <c r="G7881" t="s">
        <v>194</v>
      </c>
      <c r="H7881" t="s">
        <v>46</v>
      </c>
      <c r="I7881" t="s">
        <v>129</v>
      </c>
      <c r="J7881" t="s">
        <v>130</v>
      </c>
      <c r="K7881" t="s">
        <v>131</v>
      </c>
      <c r="L7881" t="s">
        <v>22613</v>
      </c>
      <c r="M7881" t="s">
        <v>22614</v>
      </c>
      <c r="N7881">
        <v>1.8811111110000001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1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1.881111</v>
      </c>
    </row>
    <row r="7882" spans="1:26" x14ac:dyDescent="0.25">
      <c r="A7882">
        <v>2197677</v>
      </c>
      <c r="B7882">
        <v>1</v>
      </c>
      <c r="C7882" t="s">
        <v>76</v>
      </c>
      <c r="D7882" t="s">
        <v>103</v>
      </c>
      <c r="E7882" t="s">
        <v>126</v>
      </c>
      <c r="F7882" t="s">
        <v>22615</v>
      </c>
      <c r="G7882" t="s">
        <v>128</v>
      </c>
      <c r="H7882" t="s">
        <v>46</v>
      </c>
      <c r="I7882" t="s">
        <v>129</v>
      </c>
      <c r="J7882" t="s">
        <v>130</v>
      </c>
      <c r="K7882" t="s">
        <v>131</v>
      </c>
      <c r="L7882" t="s">
        <v>22616</v>
      </c>
      <c r="M7882" t="s">
        <v>22617</v>
      </c>
      <c r="N7882">
        <v>1.468611111</v>
      </c>
      <c r="O7882">
        <v>0</v>
      </c>
      <c r="P7882">
        <v>0</v>
      </c>
      <c r="Q7882">
        <v>0</v>
      </c>
      <c r="R7882">
        <v>60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88.116667000000007</v>
      </c>
      <c r="Y7882">
        <v>0</v>
      </c>
      <c r="Z7882">
        <v>0</v>
      </c>
    </row>
    <row r="7883" spans="1:26" x14ac:dyDescent="0.25">
      <c r="A7883">
        <v>2197683</v>
      </c>
      <c r="B7883">
        <v>1</v>
      </c>
      <c r="C7883" t="s">
        <v>76</v>
      </c>
      <c r="D7883" t="s">
        <v>95</v>
      </c>
      <c r="E7883" t="s">
        <v>181</v>
      </c>
      <c r="F7883" t="s">
        <v>22618</v>
      </c>
      <c r="G7883" t="s">
        <v>194</v>
      </c>
      <c r="H7883" t="s">
        <v>46</v>
      </c>
      <c r="I7883" t="s">
        <v>129</v>
      </c>
      <c r="J7883" t="s">
        <v>130</v>
      </c>
      <c r="K7883" t="s">
        <v>131</v>
      </c>
      <c r="L7883" t="s">
        <v>22619</v>
      </c>
      <c r="M7883" t="s">
        <v>22620</v>
      </c>
      <c r="N7883">
        <v>0.95750000000000002</v>
      </c>
      <c r="O7883">
        <v>0</v>
      </c>
      <c r="P7883">
        <v>0</v>
      </c>
      <c r="Q7883">
        <v>0</v>
      </c>
      <c r="R7883">
        <v>1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0.95750000000000002</v>
      </c>
      <c r="Y7883">
        <v>0</v>
      </c>
      <c r="Z7883">
        <v>0</v>
      </c>
    </row>
    <row r="7884" spans="1:26" x14ac:dyDescent="0.25">
      <c r="A7884">
        <v>2197687</v>
      </c>
      <c r="B7884">
        <v>1</v>
      </c>
      <c r="C7884" t="s">
        <v>76</v>
      </c>
      <c r="D7884" t="s">
        <v>88</v>
      </c>
      <c r="E7884" t="s">
        <v>718</v>
      </c>
      <c r="F7884" t="s">
        <v>17077</v>
      </c>
      <c r="G7884" t="s">
        <v>269</v>
      </c>
      <c r="H7884" t="s">
        <v>46</v>
      </c>
      <c r="I7884" t="s">
        <v>129</v>
      </c>
      <c r="J7884" t="s">
        <v>130</v>
      </c>
      <c r="K7884" t="s">
        <v>131</v>
      </c>
      <c r="L7884" t="s">
        <v>22621</v>
      </c>
      <c r="M7884" t="s">
        <v>22622</v>
      </c>
      <c r="N7884">
        <v>2.369722222</v>
      </c>
      <c r="O7884">
        <v>0</v>
      </c>
      <c r="P7884">
        <v>41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97.158610999999993</v>
      </c>
      <c r="W7884">
        <v>0</v>
      </c>
      <c r="X7884">
        <v>0</v>
      </c>
      <c r="Y7884">
        <v>0</v>
      </c>
      <c r="Z7884">
        <v>0</v>
      </c>
    </row>
    <row r="7885" spans="1:26" x14ac:dyDescent="0.25">
      <c r="A7885">
        <v>2197685</v>
      </c>
      <c r="B7885">
        <v>1</v>
      </c>
      <c r="C7885" t="s">
        <v>76</v>
      </c>
      <c r="D7885" t="s">
        <v>81</v>
      </c>
      <c r="E7885" t="s">
        <v>181</v>
      </c>
      <c r="F7885" t="s">
        <v>22623</v>
      </c>
      <c r="G7885" t="s">
        <v>194</v>
      </c>
      <c r="H7885" t="s">
        <v>46</v>
      </c>
      <c r="I7885" t="s">
        <v>129</v>
      </c>
      <c r="J7885" t="s">
        <v>130</v>
      </c>
      <c r="K7885" t="s">
        <v>131</v>
      </c>
      <c r="L7885" t="s">
        <v>22624</v>
      </c>
      <c r="M7885" t="s">
        <v>22625</v>
      </c>
      <c r="N7885">
        <v>0.62444444399999999</v>
      </c>
      <c r="O7885">
        <v>0</v>
      </c>
      <c r="P7885">
        <v>24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14.986667000000001</v>
      </c>
      <c r="W7885">
        <v>0</v>
      </c>
      <c r="X7885">
        <v>0</v>
      </c>
      <c r="Y7885">
        <v>0</v>
      </c>
      <c r="Z7885">
        <v>0</v>
      </c>
    </row>
    <row r="7886" spans="1:26" x14ac:dyDescent="0.25">
      <c r="A7886">
        <v>2197698</v>
      </c>
      <c r="B7886">
        <v>1</v>
      </c>
      <c r="C7886" t="s">
        <v>76</v>
      </c>
      <c r="D7886" t="s">
        <v>100</v>
      </c>
      <c r="E7886" t="s">
        <v>126</v>
      </c>
      <c r="F7886" t="s">
        <v>22626</v>
      </c>
      <c r="G7886" t="s">
        <v>128</v>
      </c>
      <c r="H7886" t="s">
        <v>46</v>
      </c>
      <c r="I7886" t="s">
        <v>129</v>
      </c>
      <c r="J7886" t="s">
        <v>130</v>
      </c>
      <c r="K7886" t="s">
        <v>131</v>
      </c>
      <c r="L7886" t="s">
        <v>22627</v>
      </c>
      <c r="M7886" t="s">
        <v>22628</v>
      </c>
      <c r="N7886">
        <v>3.2174999999999998</v>
      </c>
      <c r="O7886">
        <v>0</v>
      </c>
      <c r="P7886">
        <v>47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151.2225</v>
      </c>
      <c r="W7886">
        <v>0</v>
      </c>
      <c r="X7886">
        <v>0</v>
      </c>
      <c r="Y7886">
        <v>0</v>
      </c>
      <c r="Z7886">
        <v>0</v>
      </c>
    </row>
    <row r="7887" spans="1:26" x14ac:dyDescent="0.25">
      <c r="A7887">
        <v>2197688</v>
      </c>
      <c r="B7887">
        <v>1</v>
      </c>
      <c r="C7887" t="s">
        <v>76</v>
      </c>
      <c r="D7887" t="s">
        <v>83</v>
      </c>
      <c r="E7887" t="s">
        <v>126</v>
      </c>
      <c r="F7887" t="s">
        <v>22629</v>
      </c>
      <c r="G7887" t="s">
        <v>269</v>
      </c>
      <c r="H7887" t="s">
        <v>46</v>
      </c>
      <c r="I7887" t="s">
        <v>129</v>
      </c>
      <c r="J7887" t="s">
        <v>130</v>
      </c>
      <c r="K7887" t="s">
        <v>131</v>
      </c>
      <c r="L7887" t="s">
        <v>22357</v>
      </c>
      <c r="M7887" t="s">
        <v>22630</v>
      </c>
      <c r="N7887">
        <v>2.610833333</v>
      </c>
      <c r="O7887">
        <v>0</v>
      </c>
      <c r="P7887">
        <v>2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5.2216670000000001</v>
      </c>
      <c r="W7887">
        <v>0</v>
      </c>
      <c r="X7887">
        <v>0</v>
      </c>
      <c r="Y7887">
        <v>0</v>
      </c>
      <c r="Z7887">
        <v>0</v>
      </c>
    </row>
    <row r="7888" spans="1:26" x14ac:dyDescent="0.25">
      <c r="A7888">
        <v>2197692</v>
      </c>
      <c r="B7888">
        <v>1</v>
      </c>
      <c r="C7888" t="s">
        <v>76</v>
      </c>
      <c r="D7888" t="s">
        <v>78</v>
      </c>
      <c r="E7888" t="s">
        <v>126</v>
      </c>
      <c r="F7888" t="s">
        <v>22315</v>
      </c>
      <c r="G7888" t="s">
        <v>128</v>
      </c>
      <c r="H7888" t="s">
        <v>46</v>
      </c>
      <c r="I7888" t="s">
        <v>129</v>
      </c>
      <c r="J7888" t="s">
        <v>130</v>
      </c>
      <c r="K7888" t="s">
        <v>131</v>
      </c>
      <c r="L7888" t="s">
        <v>22631</v>
      </c>
      <c r="M7888" t="s">
        <v>22632</v>
      </c>
      <c r="N7888">
        <v>2.6519444440000002</v>
      </c>
      <c r="O7888">
        <v>0</v>
      </c>
      <c r="P7888">
        <v>47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124.641389</v>
      </c>
      <c r="W7888">
        <v>0</v>
      </c>
      <c r="X7888">
        <v>0</v>
      </c>
      <c r="Y7888">
        <v>0</v>
      </c>
      <c r="Z7888">
        <v>0</v>
      </c>
    </row>
    <row r="7889" spans="1:26" x14ac:dyDescent="0.25">
      <c r="A7889">
        <v>2197694</v>
      </c>
      <c r="B7889">
        <v>1</v>
      </c>
      <c r="C7889" t="s">
        <v>76</v>
      </c>
      <c r="D7889" t="s">
        <v>86</v>
      </c>
      <c r="E7889" t="s">
        <v>126</v>
      </c>
      <c r="F7889" t="s">
        <v>18227</v>
      </c>
      <c r="G7889" t="s">
        <v>128</v>
      </c>
      <c r="H7889" t="s">
        <v>46</v>
      </c>
      <c r="I7889" t="s">
        <v>129</v>
      </c>
      <c r="J7889" t="s">
        <v>130</v>
      </c>
      <c r="K7889" t="s">
        <v>131</v>
      </c>
      <c r="L7889" t="s">
        <v>22633</v>
      </c>
      <c r="M7889" t="s">
        <v>22634</v>
      </c>
      <c r="N7889">
        <v>0.80138888799999997</v>
      </c>
      <c r="O7889">
        <v>0</v>
      </c>
      <c r="P7889">
        <v>143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114.59861100000001</v>
      </c>
      <c r="W7889">
        <v>0</v>
      </c>
      <c r="X7889">
        <v>0</v>
      </c>
      <c r="Y7889">
        <v>0</v>
      </c>
      <c r="Z7889">
        <v>0</v>
      </c>
    </row>
    <row r="7890" spans="1:26" x14ac:dyDescent="0.25">
      <c r="A7890">
        <v>2197690</v>
      </c>
      <c r="B7890">
        <v>1</v>
      </c>
      <c r="C7890" t="s">
        <v>77</v>
      </c>
      <c r="D7890" t="s">
        <v>119</v>
      </c>
      <c r="E7890" t="s">
        <v>126</v>
      </c>
      <c r="F7890" t="s">
        <v>6408</v>
      </c>
      <c r="G7890" t="s">
        <v>128</v>
      </c>
      <c r="H7890" t="s">
        <v>46</v>
      </c>
      <c r="I7890" t="s">
        <v>129</v>
      </c>
      <c r="J7890" t="s">
        <v>130</v>
      </c>
      <c r="K7890" t="s">
        <v>131</v>
      </c>
      <c r="L7890" t="s">
        <v>22635</v>
      </c>
      <c r="M7890" t="s">
        <v>22636</v>
      </c>
      <c r="N7890">
        <v>1.3716666660000001</v>
      </c>
      <c r="O7890">
        <v>0</v>
      </c>
      <c r="P7890">
        <v>170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233.183333</v>
      </c>
      <c r="W7890">
        <v>0</v>
      </c>
      <c r="X7890">
        <v>0</v>
      </c>
      <c r="Y7890">
        <v>0</v>
      </c>
      <c r="Z7890">
        <v>0</v>
      </c>
    </row>
    <row r="7891" spans="1:26" x14ac:dyDescent="0.25">
      <c r="A7891">
        <v>2197693</v>
      </c>
      <c r="B7891">
        <v>1</v>
      </c>
      <c r="C7891" t="s">
        <v>76</v>
      </c>
      <c r="D7891" t="s">
        <v>92</v>
      </c>
      <c r="E7891" t="s">
        <v>126</v>
      </c>
      <c r="F7891" t="s">
        <v>22637</v>
      </c>
      <c r="G7891" t="s">
        <v>128</v>
      </c>
      <c r="H7891" t="s">
        <v>46</v>
      </c>
      <c r="I7891" t="s">
        <v>129</v>
      </c>
      <c r="J7891" t="s">
        <v>130</v>
      </c>
      <c r="K7891" t="s">
        <v>131</v>
      </c>
      <c r="L7891" t="s">
        <v>22638</v>
      </c>
      <c r="M7891" t="s">
        <v>22639</v>
      </c>
      <c r="N7891">
        <v>2.6972222220000002</v>
      </c>
      <c r="O7891">
        <v>0</v>
      </c>
      <c r="P7891">
        <v>0</v>
      </c>
      <c r="Q7891">
        <v>0</v>
      </c>
      <c r="R7891">
        <v>136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366.82222200000001</v>
      </c>
      <c r="Y7891">
        <v>0</v>
      </c>
      <c r="Z7891">
        <v>0</v>
      </c>
    </row>
    <row r="7892" spans="1:26" x14ac:dyDescent="0.25">
      <c r="A7892">
        <v>2197699</v>
      </c>
      <c r="B7892">
        <v>1</v>
      </c>
      <c r="C7892" t="s">
        <v>76</v>
      </c>
      <c r="D7892" t="s">
        <v>86</v>
      </c>
      <c r="E7892" t="s">
        <v>161</v>
      </c>
      <c r="F7892" t="s">
        <v>22640</v>
      </c>
      <c r="G7892" t="s">
        <v>640</v>
      </c>
      <c r="H7892" t="s">
        <v>46</v>
      </c>
      <c r="I7892" t="s">
        <v>129</v>
      </c>
      <c r="J7892" t="s">
        <v>130</v>
      </c>
      <c r="K7892" t="s">
        <v>131</v>
      </c>
      <c r="L7892" t="s">
        <v>22641</v>
      </c>
      <c r="M7892" t="s">
        <v>22642</v>
      </c>
      <c r="N7892">
        <v>0.29222222199999998</v>
      </c>
      <c r="O7892">
        <v>1</v>
      </c>
      <c r="P7892">
        <v>348</v>
      </c>
      <c r="Q7892">
        <v>0</v>
      </c>
      <c r="R7892">
        <v>0</v>
      </c>
      <c r="S7892">
        <v>0</v>
      </c>
      <c r="T7892">
        <v>0</v>
      </c>
      <c r="U7892">
        <v>0.29222199999999998</v>
      </c>
      <c r="V7892">
        <v>101.693333</v>
      </c>
      <c r="W7892">
        <v>0</v>
      </c>
      <c r="X7892">
        <v>0</v>
      </c>
      <c r="Y7892">
        <v>0</v>
      </c>
      <c r="Z7892">
        <v>0</v>
      </c>
    </row>
    <row r="7893" spans="1:26" x14ac:dyDescent="0.25">
      <c r="A7893">
        <v>2197696</v>
      </c>
      <c r="B7893">
        <v>1</v>
      </c>
      <c r="C7893" t="s">
        <v>77</v>
      </c>
      <c r="D7893" t="s">
        <v>112</v>
      </c>
      <c r="E7893" t="s">
        <v>181</v>
      </c>
      <c r="F7893" t="s">
        <v>22643</v>
      </c>
      <c r="G7893" t="s">
        <v>194</v>
      </c>
      <c r="H7893" t="s">
        <v>46</v>
      </c>
      <c r="I7893" t="s">
        <v>129</v>
      </c>
      <c r="J7893" t="s">
        <v>130</v>
      </c>
      <c r="K7893" t="s">
        <v>131</v>
      </c>
      <c r="L7893" t="s">
        <v>22600</v>
      </c>
      <c r="M7893" t="s">
        <v>22644</v>
      </c>
      <c r="N7893">
        <v>1.2675000000000001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2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2.5350000000000001</v>
      </c>
    </row>
    <row r="7894" spans="1:26" x14ac:dyDescent="0.25">
      <c r="A7894">
        <v>2197742</v>
      </c>
      <c r="B7894">
        <v>1</v>
      </c>
      <c r="C7894" t="s">
        <v>77</v>
      </c>
      <c r="D7894" t="s">
        <v>118</v>
      </c>
      <c r="E7894" t="s">
        <v>186</v>
      </c>
      <c r="F7894" t="s">
        <v>247</v>
      </c>
      <c r="G7894" t="s">
        <v>136</v>
      </c>
      <c r="H7894" t="s">
        <v>47</v>
      </c>
      <c r="I7894" t="s">
        <v>129</v>
      </c>
      <c r="J7894" t="s">
        <v>130</v>
      </c>
      <c r="K7894" t="s">
        <v>131</v>
      </c>
      <c r="L7894" t="s">
        <v>22645</v>
      </c>
      <c r="M7894" t="s">
        <v>22646</v>
      </c>
      <c r="N7894">
        <v>2.3969444439999998</v>
      </c>
      <c r="O7894">
        <v>17</v>
      </c>
      <c r="P7894">
        <v>1</v>
      </c>
      <c r="Q7894">
        <v>0</v>
      </c>
      <c r="R7894">
        <v>0</v>
      </c>
      <c r="S7894">
        <v>38</v>
      </c>
      <c r="T7894">
        <v>428</v>
      </c>
      <c r="U7894">
        <v>40.748055999999998</v>
      </c>
      <c r="V7894">
        <v>2.396944</v>
      </c>
      <c r="W7894">
        <v>0</v>
      </c>
      <c r="X7894">
        <v>0</v>
      </c>
      <c r="Y7894">
        <v>91.083888999999999</v>
      </c>
      <c r="Z7894">
        <v>1025.8922219999999</v>
      </c>
    </row>
    <row r="7895" spans="1:26" x14ac:dyDescent="0.25">
      <c r="A7895">
        <v>2197697</v>
      </c>
      <c r="B7895">
        <v>1</v>
      </c>
      <c r="C7895" t="s">
        <v>77</v>
      </c>
      <c r="D7895" t="s">
        <v>111</v>
      </c>
      <c r="E7895" t="s">
        <v>181</v>
      </c>
      <c r="F7895" t="s">
        <v>22647</v>
      </c>
      <c r="G7895" t="s">
        <v>194</v>
      </c>
      <c r="H7895" t="s">
        <v>46</v>
      </c>
      <c r="I7895" t="s">
        <v>129</v>
      </c>
      <c r="J7895" t="s">
        <v>130</v>
      </c>
      <c r="K7895" t="s">
        <v>131</v>
      </c>
      <c r="L7895" t="s">
        <v>22648</v>
      </c>
      <c r="M7895" t="s">
        <v>22649</v>
      </c>
      <c r="N7895">
        <v>1.7980555549999999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1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1.7980560000000001</v>
      </c>
    </row>
    <row r="7896" spans="1:26" x14ac:dyDescent="0.25">
      <c r="A7896">
        <v>2197705</v>
      </c>
      <c r="B7896">
        <v>1</v>
      </c>
      <c r="C7896" t="s">
        <v>76</v>
      </c>
      <c r="D7896" t="s">
        <v>78</v>
      </c>
      <c r="E7896" t="s">
        <v>126</v>
      </c>
      <c r="F7896" t="s">
        <v>21099</v>
      </c>
      <c r="G7896" t="s">
        <v>128</v>
      </c>
      <c r="H7896" t="s">
        <v>46</v>
      </c>
      <c r="I7896" t="s">
        <v>129</v>
      </c>
      <c r="J7896" t="s">
        <v>130</v>
      </c>
      <c r="K7896" t="s">
        <v>131</v>
      </c>
      <c r="L7896" t="s">
        <v>22650</v>
      </c>
      <c r="M7896" t="s">
        <v>22651</v>
      </c>
      <c r="N7896">
        <v>1.1044444440000001</v>
      </c>
      <c r="O7896">
        <v>0</v>
      </c>
      <c r="P7896">
        <v>353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389.86888900000002</v>
      </c>
      <c r="W7896">
        <v>0</v>
      </c>
      <c r="X7896">
        <v>0</v>
      </c>
      <c r="Y7896">
        <v>0</v>
      </c>
      <c r="Z7896">
        <v>0</v>
      </c>
    </row>
    <row r="7897" spans="1:26" x14ac:dyDescent="0.25">
      <c r="A7897">
        <v>2197706</v>
      </c>
      <c r="B7897">
        <v>1</v>
      </c>
      <c r="C7897" t="s">
        <v>76</v>
      </c>
      <c r="D7897" t="s">
        <v>92</v>
      </c>
      <c r="E7897" t="s">
        <v>126</v>
      </c>
      <c r="F7897" t="s">
        <v>3782</v>
      </c>
      <c r="G7897" t="s">
        <v>128</v>
      </c>
      <c r="H7897" t="s">
        <v>46</v>
      </c>
      <c r="I7897" t="s">
        <v>129</v>
      </c>
      <c r="J7897" t="s">
        <v>130</v>
      </c>
      <c r="K7897" t="s">
        <v>131</v>
      </c>
      <c r="L7897" t="s">
        <v>22652</v>
      </c>
      <c r="M7897" t="s">
        <v>22653</v>
      </c>
      <c r="N7897">
        <v>4.0766666660000004</v>
      </c>
      <c r="O7897">
        <v>0</v>
      </c>
      <c r="P7897">
        <v>0</v>
      </c>
      <c r="Q7897">
        <v>0</v>
      </c>
      <c r="R7897">
        <v>25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101.916667</v>
      </c>
      <c r="Y7897">
        <v>0</v>
      </c>
      <c r="Z7897">
        <v>0</v>
      </c>
    </row>
    <row r="7898" spans="1:26" x14ac:dyDescent="0.25">
      <c r="A7898">
        <v>2197703</v>
      </c>
      <c r="B7898">
        <v>1</v>
      </c>
      <c r="C7898" t="s">
        <v>77</v>
      </c>
      <c r="D7898" t="s">
        <v>124</v>
      </c>
      <c r="E7898" t="s">
        <v>126</v>
      </c>
      <c r="F7898" t="s">
        <v>22654</v>
      </c>
      <c r="G7898" t="s">
        <v>128</v>
      </c>
      <c r="H7898" t="s">
        <v>46</v>
      </c>
      <c r="I7898" t="s">
        <v>129</v>
      </c>
      <c r="J7898" t="s">
        <v>130</v>
      </c>
      <c r="K7898" t="s">
        <v>131</v>
      </c>
      <c r="L7898" t="s">
        <v>22655</v>
      </c>
      <c r="M7898" t="s">
        <v>22656</v>
      </c>
      <c r="N7898">
        <v>1.3258333330000001</v>
      </c>
      <c r="O7898">
        <v>0</v>
      </c>
      <c r="P7898">
        <v>138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182.965</v>
      </c>
      <c r="W7898">
        <v>0</v>
      </c>
      <c r="X7898">
        <v>0</v>
      </c>
      <c r="Y7898">
        <v>0</v>
      </c>
      <c r="Z7898">
        <v>0</v>
      </c>
    </row>
    <row r="7899" spans="1:26" x14ac:dyDescent="0.25">
      <c r="A7899">
        <v>2197704</v>
      </c>
      <c r="B7899">
        <v>1</v>
      </c>
      <c r="C7899" t="s">
        <v>76</v>
      </c>
      <c r="D7899" t="s">
        <v>92</v>
      </c>
      <c r="E7899" t="s">
        <v>161</v>
      </c>
      <c r="F7899" t="s">
        <v>2518</v>
      </c>
      <c r="G7899" t="s">
        <v>402</v>
      </c>
      <c r="H7899" t="s">
        <v>46</v>
      </c>
      <c r="I7899" t="s">
        <v>129</v>
      </c>
      <c r="J7899" t="s">
        <v>130</v>
      </c>
      <c r="K7899" t="s">
        <v>131</v>
      </c>
      <c r="L7899" t="s">
        <v>22655</v>
      </c>
      <c r="M7899" t="s">
        <v>22657</v>
      </c>
      <c r="N7899">
        <v>1.190555555</v>
      </c>
      <c r="O7899">
        <v>0</v>
      </c>
      <c r="P7899">
        <v>2</v>
      </c>
      <c r="Q7899">
        <v>1</v>
      </c>
      <c r="R7899">
        <v>672</v>
      </c>
      <c r="S7899">
        <v>0</v>
      </c>
      <c r="T7899">
        <v>0</v>
      </c>
      <c r="U7899">
        <v>0</v>
      </c>
      <c r="V7899">
        <v>2.3811110000000002</v>
      </c>
      <c r="W7899">
        <v>1.1905559999999999</v>
      </c>
      <c r="X7899">
        <v>800.05333299999995</v>
      </c>
      <c r="Y7899">
        <v>0</v>
      </c>
      <c r="Z7899">
        <v>0</v>
      </c>
    </row>
    <row r="7900" spans="1:26" x14ac:dyDescent="0.25">
      <c r="A7900">
        <v>2197700</v>
      </c>
      <c r="B7900">
        <v>1</v>
      </c>
      <c r="C7900" t="s">
        <v>76</v>
      </c>
      <c r="D7900" t="s">
        <v>79</v>
      </c>
      <c r="E7900" t="s">
        <v>181</v>
      </c>
      <c r="F7900" t="s">
        <v>15639</v>
      </c>
      <c r="G7900" t="s">
        <v>194</v>
      </c>
      <c r="H7900" t="s">
        <v>46</v>
      </c>
      <c r="I7900" t="s">
        <v>129</v>
      </c>
      <c r="J7900" t="s">
        <v>130</v>
      </c>
      <c r="K7900" t="s">
        <v>131</v>
      </c>
      <c r="L7900" t="s">
        <v>22658</v>
      </c>
      <c r="M7900" t="s">
        <v>22659</v>
      </c>
      <c r="N7900">
        <v>1.0438888879999999</v>
      </c>
      <c r="O7900">
        <v>1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1.0438890000000001</v>
      </c>
      <c r="V7900">
        <v>0</v>
      </c>
      <c r="W7900">
        <v>0</v>
      </c>
      <c r="X7900">
        <v>0</v>
      </c>
      <c r="Y7900">
        <v>0</v>
      </c>
      <c r="Z7900">
        <v>0</v>
      </c>
    </row>
    <row r="7901" spans="1:26" x14ac:dyDescent="0.25">
      <c r="A7901">
        <v>2197702</v>
      </c>
      <c r="B7901">
        <v>1</v>
      </c>
      <c r="C7901" t="s">
        <v>76</v>
      </c>
      <c r="D7901" t="s">
        <v>79</v>
      </c>
      <c r="E7901" t="s">
        <v>126</v>
      </c>
      <c r="F7901" t="s">
        <v>20166</v>
      </c>
      <c r="G7901" t="s">
        <v>128</v>
      </c>
      <c r="H7901" t="s">
        <v>46</v>
      </c>
      <c r="I7901" t="s">
        <v>129</v>
      </c>
      <c r="J7901" t="s">
        <v>130</v>
      </c>
      <c r="K7901" t="s">
        <v>131</v>
      </c>
      <c r="L7901" t="s">
        <v>22660</v>
      </c>
      <c r="M7901" t="s">
        <v>22661</v>
      </c>
      <c r="N7901">
        <v>1.7030555549999999</v>
      </c>
      <c r="O7901">
        <v>0</v>
      </c>
      <c r="P7901">
        <v>158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269.08277800000002</v>
      </c>
      <c r="W7901">
        <v>0</v>
      </c>
      <c r="X7901">
        <v>0</v>
      </c>
      <c r="Y7901">
        <v>0</v>
      </c>
      <c r="Z7901">
        <v>0</v>
      </c>
    </row>
    <row r="7902" spans="1:26" x14ac:dyDescent="0.25">
      <c r="A7902">
        <v>2197711</v>
      </c>
      <c r="B7902">
        <v>1</v>
      </c>
      <c r="C7902" t="s">
        <v>76</v>
      </c>
      <c r="D7902" t="s">
        <v>99</v>
      </c>
      <c r="E7902" t="s">
        <v>126</v>
      </c>
      <c r="F7902" t="s">
        <v>22544</v>
      </c>
      <c r="G7902" t="s">
        <v>128</v>
      </c>
      <c r="H7902" t="s">
        <v>46</v>
      </c>
      <c r="I7902" t="s">
        <v>129</v>
      </c>
      <c r="J7902" t="s">
        <v>130</v>
      </c>
      <c r="K7902" t="s">
        <v>131</v>
      </c>
      <c r="L7902" t="s">
        <v>22662</v>
      </c>
      <c r="M7902" t="s">
        <v>22663</v>
      </c>
      <c r="N7902">
        <v>2.9166666659999998</v>
      </c>
      <c r="O7902">
        <v>0</v>
      </c>
      <c r="P7902">
        <v>78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227.5</v>
      </c>
      <c r="W7902">
        <v>0</v>
      </c>
      <c r="X7902">
        <v>0</v>
      </c>
      <c r="Y7902">
        <v>0</v>
      </c>
      <c r="Z7902">
        <v>0</v>
      </c>
    </row>
    <row r="7903" spans="1:26" x14ac:dyDescent="0.25">
      <c r="A7903">
        <v>2197709</v>
      </c>
      <c r="B7903">
        <v>1</v>
      </c>
      <c r="C7903" t="s">
        <v>76</v>
      </c>
      <c r="D7903" t="s">
        <v>84</v>
      </c>
      <c r="E7903" t="s">
        <v>126</v>
      </c>
      <c r="F7903" t="s">
        <v>22664</v>
      </c>
      <c r="G7903" t="s">
        <v>140</v>
      </c>
      <c r="H7903" t="s">
        <v>46</v>
      </c>
      <c r="I7903" t="s">
        <v>129</v>
      </c>
      <c r="J7903" t="s">
        <v>130</v>
      </c>
      <c r="K7903" t="s">
        <v>131</v>
      </c>
      <c r="L7903" t="s">
        <v>22665</v>
      </c>
      <c r="M7903" t="s">
        <v>22666</v>
      </c>
      <c r="N7903">
        <v>1.4027777770000001</v>
      </c>
      <c r="O7903">
        <v>0</v>
      </c>
      <c r="P7903">
        <v>79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110.819444</v>
      </c>
      <c r="W7903">
        <v>0</v>
      </c>
      <c r="X7903">
        <v>0</v>
      </c>
      <c r="Y7903">
        <v>0</v>
      </c>
      <c r="Z7903">
        <v>0</v>
      </c>
    </row>
    <row r="7904" spans="1:26" x14ac:dyDescent="0.25">
      <c r="A7904">
        <v>2197716</v>
      </c>
      <c r="B7904">
        <v>1</v>
      </c>
      <c r="C7904" t="s">
        <v>76</v>
      </c>
      <c r="D7904" t="s">
        <v>78</v>
      </c>
      <c r="E7904" t="s">
        <v>181</v>
      </c>
      <c r="F7904" t="s">
        <v>22667</v>
      </c>
      <c r="G7904" t="s">
        <v>287</v>
      </c>
      <c r="H7904" t="s">
        <v>46</v>
      </c>
      <c r="I7904" t="s">
        <v>129</v>
      </c>
      <c r="J7904" t="s">
        <v>130</v>
      </c>
      <c r="K7904" t="s">
        <v>131</v>
      </c>
      <c r="L7904" t="s">
        <v>22668</v>
      </c>
      <c r="M7904" t="s">
        <v>22669</v>
      </c>
      <c r="N7904">
        <v>1.6827777770000001</v>
      </c>
      <c r="O7904">
        <v>0</v>
      </c>
      <c r="P7904">
        <v>8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13.462222000000001</v>
      </c>
      <c r="W7904">
        <v>0</v>
      </c>
      <c r="X7904">
        <v>0</v>
      </c>
      <c r="Y7904">
        <v>0</v>
      </c>
      <c r="Z7904">
        <v>0</v>
      </c>
    </row>
    <row r="7905" spans="1:26" x14ac:dyDescent="0.25">
      <c r="A7905">
        <v>2197727</v>
      </c>
      <c r="B7905">
        <v>1</v>
      </c>
      <c r="C7905" t="s">
        <v>76</v>
      </c>
      <c r="D7905" t="s">
        <v>96</v>
      </c>
      <c r="E7905" t="s">
        <v>161</v>
      </c>
      <c r="F7905" t="s">
        <v>22670</v>
      </c>
      <c r="G7905" t="s">
        <v>402</v>
      </c>
      <c r="H7905" t="s">
        <v>46</v>
      </c>
      <c r="I7905" t="s">
        <v>129</v>
      </c>
      <c r="J7905" t="s">
        <v>130</v>
      </c>
      <c r="K7905" t="s">
        <v>131</v>
      </c>
      <c r="L7905" t="s">
        <v>22671</v>
      </c>
      <c r="M7905" t="s">
        <v>22672</v>
      </c>
      <c r="N7905">
        <v>1.3430555550000001</v>
      </c>
      <c r="O7905">
        <v>1</v>
      </c>
      <c r="P7905">
        <v>294</v>
      </c>
      <c r="Q7905">
        <v>0</v>
      </c>
      <c r="R7905">
        <v>0</v>
      </c>
      <c r="S7905">
        <v>0</v>
      </c>
      <c r="T7905">
        <v>0</v>
      </c>
      <c r="U7905">
        <v>1.343056</v>
      </c>
      <c r="V7905">
        <v>394.85833300000002</v>
      </c>
      <c r="W7905">
        <v>0</v>
      </c>
      <c r="X7905">
        <v>0</v>
      </c>
      <c r="Y7905">
        <v>0</v>
      </c>
      <c r="Z7905">
        <v>0</v>
      </c>
    </row>
    <row r="7906" spans="1:26" x14ac:dyDescent="0.25">
      <c r="A7906">
        <v>2197717</v>
      </c>
      <c r="B7906">
        <v>1</v>
      </c>
      <c r="C7906" t="s">
        <v>76</v>
      </c>
      <c r="D7906" t="s">
        <v>103</v>
      </c>
      <c r="E7906" t="s">
        <v>126</v>
      </c>
      <c r="F7906" t="s">
        <v>22673</v>
      </c>
      <c r="G7906" t="s">
        <v>128</v>
      </c>
      <c r="H7906" t="s">
        <v>46</v>
      </c>
      <c r="I7906" t="s">
        <v>129</v>
      </c>
      <c r="J7906" t="s">
        <v>130</v>
      </c>
      <c r="K7906" t="s">
        <v>131</v>
      </c>
      <c r="L7906" t="s">
        <v>22674</v>
      </c>
      <c r="M7906" t="s">
        <v>22675</v>
      </c>
      <c r="N7906">
        <v>2.0561111109999999</v>
      </c>
      <c r="O7906">
        <v>0</v>
      </c>
      <c r="P7906">
        <v>0</v>
      </c>
      <c r="Q7906">
        <v>0</v>
      </c>
      <c r="R7906">
        <v>49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100.749444</v>
      </c>
      <c r="Y7906">
        <v>0</v>
      </c>
      <c r="Z7906">
        <v>0</v>
      </c>
    </row>
    <row r="7907" spans="1:26" x14ac:dyDescent="0.25">
      <c r="A7907">
        <v>2197714</v>
      </c>
      <c r="B7907">
        <v>1</v>
      </c>
      <c r="C7907" t="s">
        <v>76</v>
      </c>
      <c r="D7907" t="s">
        <v>106</v>
      </c>
      <c r="E7907" t="s">
        <v>161</v>
      </c>
      <c r="F7907" t="s">
        <v>22676</v>
      </c>
      <c r="G7907" t="s">
        <v>402</v>
      </c>
      <c r="H7907" t="s">
        <v>46</v>
      </c>
      <c r="I7907" t="s">
        <v>129</v>
      </c>
      <c r="J7907" t="s">
        <v>130</v>
      </c>
      <c r="K7907" t="s">
        <v>131</v>
      </c>
      <c r="L7907" t="s">
        <v>22677</v>
      </c>
      <c r="M7907" t="s">
        <v>22678</v>
      </c>
      <c r="N7907">
        <v>1.089722222</v>
      </c>
      <c r="O7907">
        <v>1</v>
      </c>
      <c r="P7907">
        <v>455</v>
      </c>
      <c r="Q7907">
        <v>0</v>
      </c>
      <c r="R7907">
        <v>0</v>
      </c>
      <c r="S7907">
        <v>0</v>
      </c>
      <c r="T7907">
        <v>0</v>
      </c>
      <c r="U7907">
        <v>1.0897220000000001</v>
      </c>
      <c r="V7907">
        <v>495.82361100000003</v>
      </c>
      <c r="W7907">
        <v>0</v>
      </c>
      <c r="X7907">
        <v>0</v>
      </c>
      <c r="Y7907">
        <v>0</v>
      </c>
      <c r="Z7907">
        <v>0</v>
      </c>
    </row>
    <row r="7908" spans="1:26" x14ac:dyDescent="0.25">
      <c r="A7908">
        <v>2197718</v>
      </c>
      <c r="B7908">
        <v>1</v>
      </c>
      <c r="C7908" t="s">
        <v>77</v>
      </c>
      <c r="D7908" t="s">
        <v>119</v>
      </c>
      <c r="E7908" t="s">
        <v>126</v>
      </c>
      <c r="F7908" t="s">
        <v>22679</v>
      </c>
      <c r="G7908" t="s">
        <v>128</v>
      </c>
      <c r="H7908" t="s">
        <v>46</v>
      </c>
      <c r="I7908" t="s">
        <v>129</v>
      </c>
      <c r="J7908" t="s">
        <v>130</v>
      </c>
      <c r="K7908" t="s">
        <v>131</v>
      </c>
      <c r="L7908" t="s">
        <v>22680</v>
      </c>
      <c r="M7908" t="s">
        <v>22681</v>
      </c>
      <c r="N7908">
        <v>3.721666666</v>
      </c>
      <c r="O7908">
        <v>0</v>
      </c>
      <c r="P7908">
        <v>222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826.21</v>
      </c>
      <c r="W7908">
        <v>0</v>
      </c>
      <c r="X7908">
        <v>0</v>
      </c>
      <c r="Y7908">
        <v>0</v>
      </c>
      <c r="Z7908">
        <v>0</v>
      </c>
    </row>
    <row r="7909" spans="1:26" x14ac:dyDescent="0.25">
      <c r="A7909">
        <v>2197719</v>
      </c>
      <c r="B7909">
        <v>1</v>
      </c>
      <c r="C7909" t="s">
        <v>76</v>
      </c>
      <c r="D7909" t="s">
        <v>79</v>
      </c>
      <c r="E7909" t="s">
        <v>126</v>
      </c>
      <c r="F7909" t="s">
        <v>22682</v>
      </c>
      <c r="G7909" t="s">
        <v>640</v>
      </c>
      <c r="H7909" t="s">
        <v>46</v>
      </c>
      <c r="I7909" t="s">
        <v>129</v>
      </c>
      <c r="J7909" t="s">
        <v>130</v>
      </c>
      <c r="K7909" t="s">
        <v>131</v>
      </c>
      <c r="L7909" t="s">
        <v>22683</v>
      </c>
      <c r="M7909" t="s">
        <v>22684</v>
      </c>
      <c r="N7909">
        <v>1.56</v>
      </c>
      <c r="O7909">
        <v>0</v>
      </c>
      <c r="P7909">
        <v>276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430.56</v>
      </c>
      <c r="W7909">
        <v>0</v>
      </c>
      <c r="X7909">
        <v>0</v>
      </c>
      <c r="Y7909">
        <v>0</v>
      </c>
      <c r="Z7909">
        <v>0</v>
      </c>
    </row>
    <row r="7910" spans="1:26" x14ac:dyDescent="0.25">
      <c r="A7910">
        <v>2197723</v>
      </c>
      <c r="B7910">
        <v>1</v>
      </c>
      <c r="C7910" t="s">
        <v>77</v>
      </c>
      <c r="D7910" t="s">
        <v>113</v>
      </c>
      <c r="E7910" t="s">
        <v>126</v>
      </c>
      <c r="F7910" t="s">
        <v>22685</v>
      </c>
      <c r="G7910" t="s">
        <v>640</v>
      </c>
      <c r="H7910" t="s">
        <v>46</v>
      </c>
      <c r="I7910" t="s">
        <v>129</v>
      </c>
      <c r="J7910" t="s">
        <v>130</v>
      </c>
      <c r="K7910" t="s">
        <v>131</v>
      </c>
      <c r="L7910" t="s">
        <v>22686</v>
      </c>
      <c r="M7910" t="s">
        <v>22687</v>
      </c>
      <c r="N7910">
        <v>1.4169444440000001</v>
      </c>
      <c r="O7910">
        <v>0</v>
      </c>
      <c r="P7910">
        <v>0</v>
      </c>
      <c r="Q7910">
        <v>0</v>
      </c>
      <c r="R7910">
        <v>34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48.176110999999999</v>
      </c>
      <c r="Y7910">
        <v>0</v>
      </c>
      <c r="Z7910">
        <v>0</v>
      </c>
    </row>
    <row r="7911" spans="1:26" x14ac:dyDescent="0.25">
      <c r="A7911">
        <v>2197728</v>
      </c>
      <c r="B7911">
        <v>1</v>
      </c>
      <c r="C7911" t="s">
        <v>76</v>
      </c>
      <c r="D7911" t="s">
        <v>97</v>
      </c>
      <c r="E7911" t="s">
        <v>126</v>
      </c>
      <c r="F7911" t="s">
        <v>22688</v>
      </c>
      <c r="G7911" t="s">
        <v>128</v>
      </c>
      <c r="H7911" t="s">
        <v>46</v>
      </c>
      <c r="I7911" t="s">
        <v>129</v>
      </c>
      <c r="J7911" t="s">
        <v>130</v>
      </c>
      <c r="K7911" t="s">
        <v>131</v>
      </c>
      <c r="L7911" t="s">
        <v>22689</v>
      </c>
      <c r="M7911" t="s">
        <v>22690</v>
      </c>
      <c r="N7911">
        <v>1.801388888</v>
      </c>
      <c r="O7911">
        <v>0</v>
      </c>
      <c r="P7911">
        <v>6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10.808332999999999</v>
      </c>
      <c r="W7911">
        <v>0</v>
      </c>
      <c r="X7911">
        <v>0</v>
      </c>
      <c r="Y7911">
        <v>0</v>
      </c>
      <c r="Z7911">
        <v>0</v>
      </c>
    </row>
    <row r="7912" spans="1:26" x14ac:dyDescent="0.25">
      <c r="A7912">
        <v>2197726</v>
      </c>
      <c r="B7912">
        <v>1</v>
      </c>
      <c r="C7912" t="s">
        <v>76</v>
      </c>
      <c r="D7912" t="s">
        <v>92</v>
      </c>
      <c r="E7912" t="s">
        <v>126</v>
      </c>
      <c r="F7912" t="s">
        <v>22691</v>
      </c>
      <c r="G7912" t="s">
        <v>671</v>
      </c>
      <c r="H7912" t="s">
        <v>46</v>
      </c>
      <c r="I7912" t="s">
        <v>129</v>
      </c>
      <c r="J7912" t="s">
        <v>130</v>
      </c>
      <c r="K7912" t="s">
        <v>131</v>
      </c>
      <c r="L7912" t="s">
        <v>22692</v>
      </c>
      <c r="M7912" t="s">
        <v>22693</v>
      </c>
      <c r="N7912">
        <v>1.6927777770000001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39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66.018332999999998</v>
      </c>
    </row>
    <row r="7913" spans="1:26" x14ac:dyDescent="0.25">
      <c r="A7913">
        <v>2197739</v>
      </c>
      <c r="B7913">
        <v>1</v>
      </c>
      <c r="C7913" t="s">
        <v>76</v>
      </c>
      <c r="D7913" t="s">
        <v>95</v>
      </c>
      <c r="E7913" t="s">
        <v>126</v>
      </c>
      <c r="F7913" t="s">
        <v>22694</v>
      </c>
      <c r="G7913" t="s">
        <v>128</v>
      </c>
      <c r="H7913" t="s">
        <v>46</v>
      </c>
      <c r="I7913" t="s">
        <v>129</v>
      </c>
      <c r="J7913" t="s">
        <v>130</v>
      </c>
      <c r="K7913" t="s">
        <v>131</v>
      </c>
      <c r="L7913" t="s">
        <v>22695</v>
      </c>
      <c r="M7913" t="s">
        <v>22696</v>
      </c>
      <c r="N7913">
        <v>2.8919444439999999</v>
      </c>
      <c r="O7913">
        <v>0</v>
      </c>
      <c r="P7913">
        <v>0</v>
      </c>
      <c r="Q7913">
        <v>0</v>
      </c>
      <c r="R7913">
        <v>27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78.082499999999996</v>
      </c>
      <c r="Y7913">
        <v>0</v>
      </c>
      <c r="Z7913">
        <v>0</v>
      </c>
    </row>
    <row r="7914" spans="1:26" x14ac:dyDescent="0.25">
      <c r="A7914">
        <v>2197736</v>
      </c>
      <c r="B7914">
        <v>1</v>
      </c>
      <c r="C7914" t="s">
        <v>76</v>
      </c>
      <c r="D7914" t="s">
        <v>78</v>
      </c>
      <c r="E7914" t="s">
        <v>126</v>
      </c>
      <c r="F7914" t="s">
        <v>21340</v>
      </c>
      <c r="G7914" t="s">
        <v>128</v>
      </c>
      <c r="H7914" t="s">
        <v>46</v>
      </c>
      <c r="I7914" t="s">
        <v>129</v>
      </c>
      <c r="J7914" t="s">
        <v>130</v>
      </c>
      <c r="K7914" t="s">
        <v>131</v>
      </c>
      <c r="L7914" t="s">
        <v>22697</v>
      </c>
      <c r="M7914" t="s">
        <v>22698</v>
      </c>
      <c r="N7914">
        <v>0.59833333300000002</v>
      </c>
      <c r="O7914">
        <v>0</v>
      </c>
      <c r="P7914">
        <v>198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118.47</v>
      </c>
      <c r="W7914">
        <v>0</v>
      </c>
      <c r="X7914">
        <v>0</v>
      </c>
      <c r="Y7914">
        <v>0</v>
      </c>
      <c r="Z7914">
        <v>0</v>
      </c>
    </row>
    <row r="7915" spans="1:26" x14ac:dyDescent="0.25">
      <c r="A7915">
        <v>2197740</v>
      </c>
      <c r="B7915">
        <v>1</v>
      </c>
      <c r="C7915" t="s">
        <v>76</v>
      </c>
      <c r="D7915" t="s">
        <v>78</v>
      </c>
      <c r="E7915" t="s">
        <v>181</v>
      </c>
      <c r="F7915" t="s">
        <v>22699</v>
      </c>
      <c r="G7915" t="s">
        <v>287</v>
      </c>
      <c r="H7915" t="s">
        <v>46</v>
      </c>
      <c r="I7915" t="s">
        <v>129</v>
      </c>
      <c r="J7915" t="s">
        <v>130</v>
      </c>
      <c r="K7915" t="s">
        <v>131</v>
      </c>
      <c r="L7915" t="s">
        <v>22700</v>
      </c>
      <c r="M7915" t="s">
        <v>22701</v>
      </c>
      <c r="N7915">
        <v>1.5083333329999999</v>
      </c>
      <c r="O7915">
        <v>0</v>
      </c>
      <c r="P7915">
        <v>24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36.200000000000003</v>
      </c>
      <c r="W7915">
        <v>0</v>
      </c>
      <c r="X7915">
        <v>0</v>
      </c>
      <c r="Y7915">
        <v>0</v>
      </c>
      <c r="Z7915">
        <v>0</v>
      </c>
    </row>
    <row r="7916" spans="1:26" x14ac:dyDescent="0.25">
      <c r="A7916">
        <v>2197748</v>
      </c>
      <c r="B7916">
        <v>1</v>
      </c>
      <c r="C7916" t="s">
        <v>76</v>
      </c>
      <c r="D7916" t="s">
        <v>91</v>
      </c>
      <c r="E7916" t="s">
        <v>186</v>
      </c>
      <c r="F7916" t="s">
        <v>4040</v>
      </c>
      <c r="G7916" t="s">
        <v>136</v>
      </c>
      <c r="H7916" t="s">
        <v>47</v>
      </c>
      <c r="I7916" t="s">
        <v>129</v>
      </c>
      <c r="J7916" t="s">
        <v>130</v>
      </c>
      <c r="K7916" t="s">
        <v>131</v>
      </c>
      <c r="L7916" t="s">
        <v>22702</v>
      </c>
      <c r="M7916" t="s">
        <v>22703</v>
      </c>
      <c r="N7916">
        <v>0.57138888799999998</v>
      </c>
      <c r="O7916">
        <v>68</v>
      </c>
      <c r="P7916">
        <v>749</v>
      </c>
      <c r="Q7916">
        <v>0</v>
      </c>
      <c r="R7916">
        <v>0</v>
      </c>
      <c r="S7916">
        <v>0</v>
      </c>
      <c r="T7916">
        <v>0</v>
      </c>
      <c r="U7916">
        <v>38.854444000000001</v>
      </c>
      <c r="V7916">
        <v>427.97027700000001</v>
      </c>
      <c r="W7916">
        <v>0</v>
      </c>
      <c r="X7916">
        <v>0</v>
      </c>
      <c r="Y7916">
        <v>0</v>
      </c>
      <c r="Z7916">
        <v>0</v>
      </c>
    </row>
    <row r="7917" spans="1:26" x14ac:dyDescent="0.25">
      <c r="A7917">
        <v>2197756</v>
      </c>
      <c r="B7917">
        <v>1</v>
      </c>
      <c r="C7917" t="s">
        <v>76</v>
      </c>
      <c r="D7917" t="s">
        <v>84</v>
      </c>
      <c r="E7917" t="s">
        <v>126</v>
      </c>
      <c r="F7917" t="s">
        <v>21946</v>
      </c>
      <c r="G7917" t="s">
        <v>128</v>
      </c>
      <c r="H7917" t="s">
        <v>46</v>
      </c>
      <c r="I7917" t="s">
        <v>129</v>
      </c>
      <c r="J7917" t="s">
        <v>130</v>
      </c>
      <c r="K7917" t="s">
        <v>131</v>
      </c>
      <c r="L7917" t="s">
        <v>22704</v>
      </c>
      <c r="M7917" t="s">
        <v>22705</v>
      </c>
      <c r="N7917">
        <v>0.75249999999999995</v>
      </c>
      <c r="O7917">
        <v>0</v>
      </c>
      <c r="P7917">
        <v>106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79.765000000000001</v>
      </c>
      <c r="W7917">
        <v>0</v>
      </c>
      <c r="X7917">
        <v>0</v>
      </c>
      <c r="Y7917">
        <v>0</v>
      </c>
      <c r="Z7917">
        <v>0</v>
      </c>
    </row>
    <row r="7918" spans="1:26" x14ac:dyDescent="0.25">
      <c r="A7918">
        <v>2197751</v>
      </c>
      <c r="B7918">
        <v>1</v>
      </c>
      <c r="C7918" t="s">
        <v>76</v>
      </c>
      <c r="D7918" t="s">
        <v>79</v>
      </c>
      <c r="E7918" t="s">
        <v>161</v>
      </c>
      <c r="F7918" t="s">
        <v>17088</v>
      </c>
      <c r="G7918" t="s">
        <v>402</v>
      </c>
      <c r="H7918" t="s">
        <v>46</v>
      </c>
      <c r="I7918" t="s">
        <v>129</v>
      </c>
      <c r="J7918" t="s">
        <v>130</v>
      </c>
      <c r="K7918" t="s">
        <v>131</v>
      </c>
      <c r="L7918" t="s">
        <v>22706</v>
      </c>
      <c r="M7918" t="s">
        <v>22707</v>
      </c>
      <c r="N7918">
        <v>2.278611111</v>
      </c>
      <c r="O7918">
        <v>1</v>
      </c>
      <c r="P7918">
        <v>618</v>
      </c>
      <c r="Q7918">
        <v>0</v>
      </c>
      <c r="R7918">
        <v>0</v>
      </c>
      <c r="S7918">
        <v>0</v>
      </c>
      <c r="T7918">
        <v>0</v>
      </c>
      <c r="U7918">
        <v>2.2786110000000002</v>
      </c>
      <c r="V7918">
        <v>1408.1816670000001</v>
      </c>
      <c r="W7918">
        <v>0</v>
      </c>
      <c r="X7918">
        <v>0</v>
      </c>
      <c r="Y7918">
        <v>0</v>
      </c>
      <c r="Z7918">
        <v>0</v>
      </c>
    </row>
    <row r="7919" spans="1:26" x14ac:dyDescent="0.25">
      <c r="A7919">
        <v>2197758</v>
      </c>
      <c r="B7919">
        <v>1</v>
      </c>
      <c r="C7919" t="s">
        <v>76</v>
      </c>
      <c r="D7919" t="s">
        <v>78</v>
      </c>
      <c r="E7919" t="s">
        <v>181</v>
      </c>
      <c r="F7919" t="s">
        <v>22708</v>
      </c>
      <c r="G7919" t="s">
        <v>287</v>
      </c>
      <c r="H7919" t="s">
        <v>46</v>
      </c>
      <c r="I7919" t="s">
        <v>129</v>
      </c>
      <c r="J7919" t="s">
        <v>130</v>
      </c>
      <c r="K7919" t="s">
        <v>131</v>
      </c>
      <c r="L7919" t="s">
        <v>22709</v>
      </c>
      <c r="M7919" t="s">
        <v>22710</v>
      </c>
      <c r="N7919">
        <v>2.1436111109999998</v>
      </c>
      <c r="O7919">
        <v>0</v>
      </c>
      <c r="P7919">
        <v>1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2.1436109999999999</v>
      </c>
      <c r="W7919">
        <v>0</v>
      </c>
      <c r="X7919">
        <v>0</v>
      </c>
      <c r="Y7919">
        <v>0</v>
      </c>
      <c r="Z7919">
        <v>0</v>
      </c>
    </row>
    <row r="7920" spans="1:26" x14ac:dyDescent="0.25">
      <c r="A7920">
        <v>2197752</v>
      </c>
      <c r="B7920">
        <v>1</v>
      </c>
      <c r="C7920" t="s">
        <v>76</v>
      </c>
      <c r="D7920" t="s">
        <v>96</v>
      </c>
      <c r="E7920" t="s">
        <v>181</v>
      </c>
      <c r="F7920" t="s">
        <v>22711</v>
      </c>
      <c r="G7920" t="s">
        <v>287</v>
      </c>
      <c r="H7920" t="s">
        <v>46</v>
      </c>
      <c r="I7920" t="s">
        <v>129</v>
      </c>
      <c r="J7920" t="s">
        <v>130</v>
      </c>
      <c r="K7920" t="s">
        <v>131</v>
      </c>
      <c r="L7920" t="s">
        <v>22712</v>
      </c>
      <c r="M7920" t="s">
        <v>22713</v>
      </c>
      <c r="N7920">
        <v>0.90166666600000001</v>
      </c>
      <c r="O7920">
        <v>0</v>
      </c>
      <c r="P7920">
        <v>3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2.7050000000000001</v>
      </c>
      <c r="W7920">
        <v>0</v>
      </c>
      <c r="X7920">
        <v>0</v>
      </c>
      <c r="Y7920">
        <v>0</v>
      </c>
      <c r="Z7920">
        <v>0</v>
      </c>
    </row>
    <row r="7921" spans="1:26" x14ac:dyDescent="0.25">
      <c r="A7921">
        <v>2197773</v>
      </c>
      <c r="B7921">
        <v>1</v>
      </c>
      <c r="C7921" t="s">
        <v>76</v>
      </c>
      <c r="D7921" t="s">
        <v>92</v>
      </c>
      <c r="E7921" t="s">
        <v>161</v>
      </c>
      <c r="F7921" t="s">
        <v>2518</v>
      </c>
      <c r="G7921" t="s">
        <v>402</v>
      </c>
      <c r="H7921" t="s">
        <v>46</v>
      </c>
      <c r="I7921" t="s">
        <v>129</v>
      </c>
      <c r="J7921" t="s">
        <v>130</v>
      </c>
      <c r="K7921" t="s">
        <v>131</v>
      </c>
      <c r="L7921" t="s">
        <v>22714</v>
      </c>
      <c r="M7921" t="s">
        <v>22715</v>
      </c>
      <c r="N7921">
        <v>0.97916666600000002</v>
      </c>
      <c r="O7921">
        <v>0</v>
      </c>
      <c r="P7921">
        <v>2</v>
      </c>
      <c r="Q7921">
        <v>1</v>
      </c>
      <c r="R7921">
        <v>672</v>
      </c>
      <c r="S7921">
        <v>0</v>
      </c>
      <c r="T7921">
        <v>0</v>
      </c>
      <c r="U7921">
        <v>0</v>
      </c>
      <c r="V7921">
        <v>1.9583330000000001</v>
      </c>
      <c r="W7921">
        <v>0.97916700000000001</v>
      </c>
      <c r="X7921">
        <v>658</v>
      </c>
      <c r="Y7921">
        <v>0</v>
      </c>
      <c r="Z7921">
        <v>0</v>
      </c>
    </row>
    <row r="7922" spans="1:26" x14ac:dyDescent="0.25">
      <c r="A7922">
        <v>2197762</v>
      </c>
      <c r="B7922">
        <v>1</v>
      </c>
      <c r="C7922" t="s">
        <v>76</v>
      </c>
      <c r="D7922" t="s">
        <v>101</v>
      </c>
      <c r="E7922" t="s">
        <v>126</v>
      </c>
      <c r="F7922" t="s">
        <v>22716</v>
      </c>
      <c r="G7922" t="s">
        <v>128</v>
      </c>
      <c r="H7922" t="s">
        <v>46</v>
      </c>
      <c r="I7922" t="s">
        <v>129</v>
      </c>
      <c r="J7922" t="s">
        <v>130</v>
      </c>
      <c r="K7922" t="s">
        <v>131</v>
      </c>
      <c r="L7922" t="s">
        <v>22717</v>
      </c>
      <c r="M7922" t="s">
        <v>22718</v>
      </c>
      <c r="N7922">
        <v>0.449444444</v>
      </c>
      <c r="O7922">
        <v>0</v>
      </c>
      <c r="P7922">
        <v>36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16.18</v>
      </c>
      <c r="W7922">
        <v>0</v>
      </c>
      <c r="X7922">
        <v>0</v>
      </c>
      <c r="Y7922">
        <v>0</v>
      </c>
      <c r="Z7922">
        <v>0</v>
      </c>
    </row>
    <row r="7923" spans="1:26" x14ac:dyDescent="0.25">
      <c r="A7923">
        <v>2197764</v>
      </c>
      <c r="B7923">
        <v>1</v>
      </c>
      <c r="C7923" t="s">
        <v>76</v>
      </c>
      <c r="D7923" t="s">
        <v>96</v>
      </c>
      <c r="E7923" t="s">
        <v>161</v>
      </c>
      <c r="F7923" t="s">
        <v>22670</v>
      </c>
      <c r="G7923" t="s">
        <v>402</v>
      </c>
      <c r="H7923" t="s">
        <v>46</v>
      </c>
      <c r="I7923" t="s">
        <v>129</v>
      </c>
      <c r="J7923" t="s">
        <v>130</v>
      </c>
      <c r="K7923" t="s">
        <v>131</v>
      </c>
      <c r="L7923" t="s">
        <v>22719</v>
      </c>
      <c r="M7923" t="s">
        <v>22720</v>
      </c>
      <c r="N7923">
        <v>1.2980555549999999</v>
      </c>
      <c r="O7923">
        <v>1</v>
      </c>
      <c r="P7923">
        <v>294</v>
      </c>
      <c r="Q7923">
        <v>0</v>
      </c>
      <c r="R7923">
        <v>0</v>
      </c>
      <c r="S7923">
        <v>0</v>
      </c>
      <c r="T7923">
        <v>0</v>
      </c>
      <c r="U7923">
        <v>1.2980560000000001</v>
      </c>
      <c r="V7923">
        <v>381.628333</v>
      </c>
      <c r="W7923">
        <v>0</v>
      </c>
      <c r="X7923">
        <v>0</v>
      </c>
      <c r="Y7923">
        <v>0</v>
      </c>
      <c r="Z7923">
        <v>0</v>
      </c>
    </row>
    <row r="7924" spans="1:26" x14ac:dyDescent="0.25">
      <c r="A7924">
        <v>2197760</v>
      </c>
      <c r="B7924">
        <v>1</v>
      </c>
      <c r="C7924" t="s">
        <v>76</v>
      </c>
      <c r="D7924" t="s">
        <v>106</v>
      </c>
      <c r="E7924" t="s">
        <v>161</v>
      </c>
      <c r="F7924" t="s">
        <v>22676</v>
      </c>
      <c r="G7924" t="s">
        <v>402</v>
      </c>
      <c r="H7924" t="s">
        <v>46</v>
      </c>
      <c r="I7924" t="s">
        <v>129</v>
      </c>
      <c r="J7924" t="s">
        <v>130</v>
      </c>
      <c r="K7924" t="s">
        <v>131</v>
      </c>
      <c r="L7924" t="s">
        <v>22721</v>
      </c>
      <c r="M7924" t="s">
        <v>22722</v>
      </c>
      <c r="N7924">
        <v>0.46</v>
      </c>
      <c r="O7924">
        <v>1</v>
      </c>
      <c r="P7924">
        <v>455</v>
      </c>
      <c r="Q7924">
        <v>0</v>
      </c>
      <c r="R7924">
        <v>0</v>
      </c>
      <c r="S7924">
        <v>0</v>
      </c>
      <c r="T7924">
        <v>0</v>
      </c>
      <c r="U7924">
        <v>0.46</v>
      </c>
      <c r="V7924">
        <v>209.3</v>
      </c>
      <c r="W7924">
        <v>0</v>
      </c>
      <c r="X7924">
        <v>0</v>
      </c>
      <c r="Y7924">
        <v>0</v>
      </c>
      <c r="Z7924">
        <v>0</v>
      </c>
    </row>
    <row r="7925" spans="1:26" x14ac:dyDescent="0.25">
      <c r="A7925">
        <v>2197766</v>
      </c>
      <c r="B7925">
        <v>1</v>
      </c>
      <c r="C7925" t="s">
        <v>76</v>
      </c>
      <c r="D7925" t="s">
        <v>86</v>
      </c>
      <c r="E7925" t="s">
        <v>126</v>
      </c>
      <c r="F7925" t="s">
        <v>18227</v>
      </c>
      <c r="G7925" t="s">
        <v>269</v>
      </c>
      <c r="H7925" t="s">
        <v>46</v>
      </c>
      <c r="I7925" t="s">
        <v>129</v>
      </c>
      <c r="J7925" t="s">
        <v>130</v>
      </c>
      <c r="K7925" t="s">
        <v>131</v>
      </c>
      <c r="L7925" t="s">
        <v>22723</v>
      </c>
      <c r="M7925" t="s">
        <v>22724</v>
      </c>
      <c r="N7925">
        <v>4.3547222220000004</v>
      </c>
      <c r="O7925">
        <v>0</v>
      </c>
      <c r="P7925">
        <v>143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622.725278</v>
      </c>
      <c r="W7925">
        <v>0</v>
      </c>
      <c r="X7925">
        <v>0</v>
      </c>
      <c r="Y7925">
        <v>0</v>
      </c>
      <c r="Z7925">
        <v>0</v>
      </c>
    </row>
    <row r="7926" spans="1:26" x14ac:dyDescent="0.25">
      <c r="A7926">
        <v>2197767</v>
      </c>
      <c r="B7926">
        <v>1</v>
      </c>
      <c r="C7926" t="s">
        <v>76</v>
      </c>
      <c r="D7926" t="s">
        <v>92</v>
      </c>
      <c r="E7926" t="s">
        <v>126</v>
      </c>
      <c r="F7926" t="s">
        <v>22074</v>
      </c>
      <c r="G7926" t="s">
        <v>128</v>
      </c>
      <c r="H7926" t="s">
        <v>46</v>
      </c>
      <c r="I7926" t="s">
        <v>129</v>
      </c>
      <c r="J7926" t="s">
        <v>130</v>
      </c>
      <c r="K7926" t="s">
        <v>131</v>
      </c>
      <c r="L7926" t="s">
        <v>22725</v>
      </c>
      <c r="M7926" t="s">
        <v>22726</v>
      </c>
      <c r="N7926">
        <v>4.1713888880000001</v>
      </c>
      <c r="O7926">
        <v>0</v>
      </c>
      <c r="P7926">
        <v>0</v>
      </c>
      <c r="Q7926">
        <v>0</v>
      </c>
      <c r="R7926">
        <v>107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446.33861100000001</v>
      </c>
      <c r="Y7926">
        <v>0</v>
      </c>
      <c r="Z7926">
        <v>0</v>
      </c>
    </row>
    <row r="7927" spans="1:26" x14ac:dyDescent="0.25">
      <c r="A7927">
        <v>2197765</v>
      </c>
      <c r="B7927">
        <v>1</v>
      </c>
      <c r="C7927" t="s">
        <v>77</v>
      </c>
      <c r="D7927" t="s">
        <v>108</v>
      </c>
      <c r="E7927" t="s">
        <v>126</v>
      </c>
      <c r="F7927" t="s">
        <v>22727</v>
      </c>
      <c r="G7927" t="s">
        <v>128</v>
      </c>
      <c r="H7927" t="s">
        <v>46</v>
      </c>
      <c r="I7927" t="s">
        <v>129</v>
      </c>
      <c r="J7927" t="s">
        <v>130</v>
      </c>
      <c r="K7927" t="s">
        <v>131</v>
      </c>
      <c r="L7927" t="s">
        <v>22728</v>
      </c>
      <c r="M7927" t="s">
        <v>22729</v>
      </c>
      <c r="N7927">
        <v>2.3824999999999998</v>
      </c>
      <c r="O7927">
        <v>0</v>
      </c>
      <c r="P7927">
        <v>30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71.474999999999994</v>
      </c>
      <c r="W7927">
        <v>0</v>
      </c>
      <c r="X7927">
        <v>0</v>
      </c>
      <c r="Y7927">
        <v>0</v>
      </c>
      <c r="Z7927">
        <v>0</v>
      </c>
    </row>
    <row r="7928" spans="1:26" x14ac:dyDescent="0.25">
      <c r="A7928">
        <v>2197770</v>
      </c>
      <c r="B7928">
        <v>1</v>
      </c>
      <c r="C7928" t="s">
        <v>76</v>
      </c>
      <c r="D7928" t="s">
        <v>86</v>
      </c>
      <c r="E7928" t="s">
        <v>126</v>
      </c>
      <c r="F7928" t="s">
        <v>20294</v>
      </c>
      <c r="G7928" t="s">
        <v>128</v>
      </c>
      <c r="H7928" t="s">
        <v>46</v>
      </c>
      <c r="I7928" t="s">
        <v>129</v>
      </c>
      <c r="J7928" t="s">
        <v>130</v>
      </c>
      <c r="K7928" t="s">
        <v>131</v>
      </c>
      <c r="L7928" t="s">
        <v>22730</v>
      </c>
      <c r="M7928" t="s">
        <v>22731</v>
      </c>
      <c r="N7928">
        <v>4.2255555549999997</v>
      </c>
      <c r="O7928">
        <v>0</v>
      </c>
      <c r="P7928">
        <v>316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1335.2755549999999</v>
      </c>
      <c r="W7928">
        <v>0</v>
      </c>
      <c r="X7928">
        <v>0</v>
      </c>
      <c r="Y7928">
        <v>0</v>
      </c>
      <c r="Z7928">
        <v>0</v>
      </c>
    </row>
    <row r="7929" spans="1:26" x14ac:dyDescent="0.25">
      <c r="A7929">
        <v>2197775</v>
      </c>
      <c r="B7929">
        <v>1</v>
      </c>
      <c r="C7929" t="s">
        <v>76</v>
      </c>
      <c r="D7929" t="s">
        <v>88</v>
      </c>
      <c r="E7929" t="s">
        <v>126</v>
      </c>
      <c r="F7929" t="s">
        <v>22732</v>
      </c>
      <c r="G7929" t="s">
        <v>128</v>
      </c>
      <c r="H7929" t="s">
        <v>46</v>
      </c>
      <c r="I7929" t="s">
        <v>129</v>
      </c>
      <c r="J7929" t="s">
        <v>130</v>
      </c>
      <c r="K7929" t="s">
        <v>131</v>
      </c>
      <c r="L7929" t="s">
        <v>22733</v>
      </c>
      <c r="M7929" t="s">
        <v>22734</v>
      </c>
      <c r="N7929">
        <v>0.71222222199999996</v>
      </c>
      <c r="O7929">
        <v>0</v>
      </c>
      <c r="P7929">
        <v>92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65.524444000000003</v>
      </c>
      <c r="W7929">
        <v>0</v>
      </c>
      <c r="X7929">
        <v>0</v>
      </c>
      <c r="Y7929">
        <v>0</v>
      </c>
      <c r="Z7929">
        <v>0</v>
      </c>
    </row>
    <row r="7930" spans="1:26" x14ac:dyDescent="0.25">
      <c r="A7930">
        <v>2197771</v>
      </c>
      <c r="B7930">
        <v>1</v>
      </c>
      <c r="C7930" t="s">
        <v>76</v>
      </c>
      <c r="D7930" t="s">
        <v>93</v>
      </c>
      <c r="E7930" t="s">
        <v>126</v>
      </c>
      <c r="F7930" t="s">
        <v>22735</v>
      </c>
      <c r="G7930" t="s">
        <v>128</v>
      </c>
      <c r="H7930" t="s">
        <v>46</v>
      </c>
      <c r="I7930" t="s">
        <v>129</v>
      </c>
      <c r="J7930" t="s">
        <v>130</v>
      </c>
      <c r="K7930" t="s">
        <v>131</v>
      </c>
      <c r="L7930" t="s">
        <v>22736</v>
      </c>
      <c r="M7930" t="s">
        <v>22737</v>
      </c>
      <c r="N7930">
        <v>0.49388888800000003</v>
      </c>
      <c r="O7930">
        <v>0</v>
      </c>
      <c r="P7930">
        <v>81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40.005000000000003</v>
      </c>
      <c r="W7930">
        <v>0</v>
      </c>
      <c r="X7930">
        <v>0</v>
      </c>
      <c r="Y7930">
        <v>0</v>
      </c>
      <c r="Z7930">
        <v>0</v>
      </c>
    </row>
    <row r="7931" spans="1:26" x14ac:dyDescent="0.25">
      <c r="A7931">
        <v>2197772</v>
      </c>
      <c r="B7931">
        <v>1</v>
      </c>
      <c r="C7931" t="s">
        <v>76</v>
      </c>
      <c r="D7931" t="s">
        <v>84</v>
      </c>
      <c r="E7931" t="s">
        <v>126</v>
      </c>
      <c r="F7931" t="s">
        <v>21946</v>
      </c>
      <c r="G7931" t="s">
        <v>128</v>
      </c>
      <c r="H7931" t="s">
        <v>46</v>
      </c>
      <c r="I7931" t="s">
        <v>129</v>
      </c>
      <c r="J7931" t="s">
        <v>130</v>
      </c>
      <c r="K7931" t="s">
        <v>131</v>
      </c>
      <c r="L7931" t="s">
        <v>22738</v>
      </c>
      <c r="M7931" t="s">
        <v>22739</v>
      </c>
      <c r="N7931">
        <v>0.99138888800000002</v>
      </c>
      <c r="O7931">
        <v>0</v>
      </c>
      <c r="P7931">
        <v>106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105.087222</v>
      </c>
      <c r="W7931">
        <v>0</v>
      </c>
      <c r="X7931">
        <v>0</v>
      </c>
      <c r="Y7931">
        <v>0</v>
      </c>
      <c r="Z7931">
        <v>0</v>
      </c>
    </row>
    <row r="7932" spans="1:26" x14ac:dyDescent="0.25">
      <c r="A7932">
        <v>2197780</v>
      </c>
      <c r="B7932">
        <v>1</v>
      </c>
      <c r="C7932" t="s">
        <v>77</v>
      </c>
      <c r="D7932" t="s">
        <v>120</v>
      </c>
      <c r="E7932" t="s">
        <v>126</v>
      </c>
      <c r="F7932" t="s">
        <v>22740</v>
      </c>
      <c r="G7932" t="s">
        <v>640</v>
      </c>
      <c r="H7932" t="s">
        <v>46</v>
      </c>
      <c r="I7932" t="s">
        <v>129</v>
      </c>
      <c r="J7932" t="s">
        <v>130</v>
      </c>
      <c r="K7932" t="s">
        <v>131</v>
      </c>
      <c r="L7932" t="s">
        <v>22741</v>
      </c>
      <c r="M7932" t="s">
        <v>22742</v>
      </c>
      <c r="N7932">
        <v>1.180555555</v>
      </c>
      <c r="O7932">
        <v>0</v>
      </c>
      <c r="P7932">
        <v>0</v>
      </c>
      <c r="Q7932">
        <v>0</v>
      </c>
      <c r="R7932">
        <v>6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7.0833329999999997</v>
      </c>
      <c r="Y7932">
        <v>0</v>
      </c>
      <c r="Z7932">
        <v>0</v>
      </c>
    </row>
    <row r="7933" spans="1:26" x14ac:dyDescent="0.25">
      <c r="A7933">
        <v>2197783</v>
      </c>
      <c r="B7933">
        <v>1</v>
      </c>
      <c r="C7933" t="s">
        <v>76</v>
      </c>
      <c r="D7933" t="s">
        <v>93</v>
      </c>
      <c r="E7933" t="s">
        <v>181</v>
      </c>
      <c r="F7933" t="s">
        <v>22743</v>
      </c>
      <c r="G7933" t="s">
        <v>287</v>
      </c>
      <c r="H7933" t="s">
        <v>46</v>
      </c>
      <c r="I7933" t="s">
        <v>129</v>
      </c>
      <c r="J7933" t="s">
        <v>130</v>
      </c>
      <c r="K7933" t="s">
        <v>131</v>
      </c>
      <c r="L7933" t="s">
        <v>22744</v>
      </c>
      <c r="M7933" t="s">
        <v>22745</v>
      </c>
      <c r="N7933">
        <v>2.088333333</v>
      </c>
      <c r="O7933">
        <v>0</v>
      </c>
      <c r="P7933">
        <v>1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2.088333</v>
      </c>
      <c r="W7933">
        <v>0</v>
      </c>
      <c r="X7933">
        <v>0</v>
      </c>
      <c r="Y7933">
        <v>0</v>
      </c>
      <c r="Z7933">
        <v>0</v>
      </c>
    </row>
    <row r="7934" spans="1:26" x14ac:dyDescent="0.25">
      <c r="A7934">
        <v>2197784</v>
      </c>
      <c r="B7934">
        <v>1</v>
      </c>
      <c r="C7934" t="s">
        <v>76</v>
      </c>
      <c r="D7934" t="s">
        <v>93</v>
      </c>
      <c r="E7934" t="s">
        <v>126</v>
      </c>
      <c r="F7934" t="s">
        <v>22746</v>
      </c>
      <c r="G7934" t="s">
        <v>152</v>
      </c>
      <c r="H7934" t="s">
        <v>46</v>
      </c>
      <c r="I7934" t="s">
        <v>129</v>
      </c>
      <c r="J7934" t="s">
        <v>130</v>
      </c>
      <c r="K7934" t="s">
        <v>131</v>
      </c>
      <c r="L7934" t="s">
        <v>22747</v>
      </c>
      <c r="M7934" t="s">
        <v>22748</v>
      </c>
      <c r="N7934">
        <v>4.3602777770000003</v>
      </c>
      <c r="O7934">
        <v>0</v>
      </c>
      <c r="P7934">
        <v>74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322.66055499999999</v>
      </c>
      <c r="W7934">
        <v>0</v>
      </c>
      <c r="X7934">
        <v>0</v>
      </c>
      <c r="Y7934">
        <v>0</v>
      </c>
      <c r="Z7934">
        <v>0</v>
      </c>
    </row>
    <row r="7935" spans="1:26" x14ac:dyDescent="0.25">
      <c r="A7935">
        <v>2197786</v>
      </c>
      <c r="B7935">
        <v>1</v>
      </c>
      <c r="C7935" t="s">
        <v>76</v>
      </c>
      <c r="D7935" t="s">
        <v>92</v>
      </c>
      <c r="E7935" t="s">
        <v>126</v>
      </c>
      <c r="F7935" t="s">
        <v>8667</v>
      </c>
      <c r="G7935" t="s">
        <v>128</v>
      </c>
      <c r="H7935" t="s">
        <v>46</v>
      </c>
      <c r="I7935" t="s">
        <v>129</v>
      </c>
      <c r="J7935" t="s">
        <v>130</v>
      </c>
      <c r="K7935" t="s">
        <v>131</v>
      </c>
      <c r="L7935" t="s">
        <v>22749</v>
      </c>
      <c r="M7935" t="s">
        <v>22750</v>
      </c>
      <c r="N7935">
        <v>1.4469444440000001</v>
      </c>
      <c r="O7935">
        <v>0</v>
      </c>
      <c r="P7935">
        <v>0</v>
      </c>
      <c r="Q7935">
        <v>0</v>
      </c>
      <c r="R7935">
        <v>33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47.749167</v>
      </c>
      <c r="Y7935">
        <v>0</v>
      </c>
      <c r="Z7935">
        <v>0</v>
      </c>
    </row>
    <row r="7936" spans="1:26" x14ac:dyDescent="0.25">
      <c r="A7936">
        <v>2197788</v>
      </c>
      <c r="B7936">
        <v>1</v>
      </c>
      <c r="C7936" t="s">
        <v>76</v>
      </c>
      <c r="D7936" t="s">
        <v>94</v>
      </c>
      <c r="E7936" t="s">
        <v>126</v>
      </c>
      <c r="F7936" t="s">
        <v>22751</v>
      </c>
      <c r="G7936" t="s">
        <v>128</v>
      </c>
      <c r="H7936" t="s">
        <v>46</v>
      </c>
      <c r="I7936" t="s">
        <v>129</v>
      </c>
      <c r="J7936" t="s">
        <v>130</v>
      </c>
      <c r="K7936" t="s">
        <v>131</v>
      </c>
      <c r="L7936" t="s">
        <v>22752</v>
      </c>
      <c r="M7936" t="s">
        <v>22753</v>
      </c>
      <c r="N7936">
        <v>1.0772222220000001</v>
      </c>
      <c r="O7936">
        <v>0</v>
      </c>
      <c r="P7936">
        <v>0</v>
      </c>
      <c r="Q7936">
        <v>0</v>
      </c>
      <c r="R7936">
        <v>95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102.336111</v>
      </c>
      <c r="Y7936">
        <v>0</v>
      </c>
      <c r="Z7936">
        <v>0</v>
      </c>
    </row>
    <row r="7937" spans="1:26" x14ac:dyDescent="0.25">
      <c r="A7937">
        <v>2197790</v>
      </c>
      <c r="B7937">
        <v>1</v>
      </c>
      <c r="C7937" t="s">
        <v>76</v>
      </c>
      <c r="D7937" t="s">
        <v>94</v>
      </c>
      <c r="E7937" t="s">
        <v>126</v>
      </c>
      <c r="F7937" t="s">
        <v>10169</v>
      </c>
      <c r="G7937" t="s">
        <v>128</v>
      </c>
      <c r="H7937" t="s">
        <v>46</v>
      </c>
      <c r="I7937" t="s">
        <v>129</v>
      </c>
      <c r="J7937" t="s">
        <v>130</v>
      </c>
      <c r="K7937" t="s">
        <v>131</v>
      </c>
      <c r="L7937" t="s">
        <v>22754</v>
      </c>
      <c r="M7937" t="s">
        <v>22755</v>
      </c>
      <c r="N7937">
        <v>1.3402777770000001</v>
      </c>
      <c r="O7937">
        <v>0</v>
      </c>
      <c r="P7937">
        <v>4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5.3611110000000002</v>
      </c>
      <c r="W7937">
        <v>0</v>
      </c>
      <c r="X7937">
        <v>0</v>
      </c>
      <c r="Y7937">
        <v>0</v>
      </c>
      <c r="Z7937">
        <v>0</v>
      </c>
    </row>
    <row r="7938" spans="1:26" x14ac:dyDescent="0.25">
      <c r="A7938">
        <v>2197798</v>
      </c>
      <c r="B7938">
        <v>1</v>
      </c>
      <c r="C7938" t="s">
        <v>76</v>
      </c>
      <c r="D7938" t="s">
        <v>96</v>
      </c>
      <c r="E7938" t="s">
        <v>181</v>
      </c>
      <c r="F7938" t="s">
        <v>22756</v>
      </c>
      <c r="G7938" t="s">
        <v>183</v>
      </c>
      <c r="H7938" t="s">
        <v>46</v>
      </c>
      <c r="I7938" t="s">
        <v>129</v>
      </c>
      <c r="J7938" t="s">
        <v>130</v>
      </c>
      <c r="K7938" t="s">
        <v>131</v>
      </c>
      <c r="L7938" t="s">
        <v>22757</v>
      </c>
      <c r="M7938" t="s">
        <v>22758</v>
      </c>
      <c r="N7938">
        <v>1.2727777769999999</v>
      </c>
      <c r="O7938">
        <v>0</v>
      </c>
      <c r="P7938">
        <v>2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2.5455559999999999</v>
      </c>
      <c r="W7938">
        <v>0</v>
      </c>
      <c r="X7938">
        <v>0</v>
      </c>
      <c r="Y7938">
        <v>0</v>
      </c>
      <c r="Z7938">
        <v>0</v>
      </c>
    </row>
    <row r="7939" spans="1:26" x14ac:dyDescent="0.25">
      <c r="A7939">
        <v>2197801</v>
      </c>
      <c r="B7939">
        <v>1</v>
      </c>
      <c r="C7939" t="s">
        <v>76</v>
      </c>
      <c r="D7939" t="s">
        <v>93</v>
      </c>
      <c r="E7939" t="s">
        <v>186</v>
      </c>
      <c r="F7939" t="s">
        <v>22759</v>
      </c>
      <c r="G7939" t="s">
        <v>8037</v>
      </c>
      <c r="H7939" t="s">
        <v>47</v>
      </c>
      <c r="I7939" t="s">
        <v>129</v>
      </c>
      <c r="J7939" t="s">
        <v>130</v>
      </c>
      <c r="K7939" t="s">
        <v>131</v>
      </c>
      <c r="L7939" t="s">
        <v>22760</v>
      </c>
      <c r="M7939" t="s">
        <v>22761</v>
      </c>
      <c r="N7939">
        <v>1.3758333330000001</v>
      </c>
      <c r="O7939">
        <v>18</v>
      </c>
      <c r="P7939">
        <v>3173</v>
      </c>
      <c r="Q7939">
        <v>0</v>
      </c>
      <c r="R7939">
        <v>0</v>
      </c>
      <c r="S7939">
        <v>0</v>
      </c>
      <c r="T7939">
        <v>0</v>
      </c>
      <c r="U7939">
        <v>24.765000000000001</v>
      </c>
      <c r="V7939">
        <v>4365.519166</v>
      </c>
      <c r="W7939">
        <v>0</v>
      </c>
      <c r="X7939">
        <v>0</v>
      </c>
      <c r="Y7939">
        <v>0</v>
      </c>
      <c r="Z7939">
        <v>0</v>
      </c>
    </row>
    <row r="7940" spans="1:26" x14ac:dyDescent="0.25">
      <c r="A7940">
        <v>2197793</v>
      </c>
      <c r="B7940">
        <v>1</v>
      </c>
      <c r="C7940" t="s">
        <v>77</v>
      </c>
      <c r="D7940" t="s">
        <v>114</v>
      </c>
      <c r="E7940" t="s">
        <v>143</v>
      </c>
      <c r="F7940" t="s">
        <v>22762</v>
      </c>
      <c r="G7940" t="s">
        <v>136</v>
      </c>
      <c r="H7940" t="s">
        <v>47</v>
      </c>
      <c r="I7940" t="s">
        <v>283</v>
      </c>
      <c r="J7940" t="s">
        <v>130</v>
      </c>
      <c r="K7940" t="s">
        <v>131</v>
      </c>
      <c r="L7940" t="s">
        <v>22763</v>
      </c>
      <c r="M7940" t="s">
        <v>22764</v>
      </c>
      <c r="N7940">
        <v>1.3888888E-2</v>
      </c>
      <c r="O7940">
        <v>13</v>
      </c>
      <c r="P7940">
        <v>458</v>
      </c>
      <c r="Q7940">
        <v>0</v>
      </c>
      <c r="R7940">
        <v>0</v>
      </c>
      <c r="S7940">
        <v>9</v>
      </c>
      <c r="T7940">
        <v>321</v>
      </c>
      <c r="U7940">
        <v>0.18055599999999999</v>
      </c>
      <c r="V7940">
        <v>6.3611110000000002</v>
      </c>
      <c r="W7940">
        <v>0</v>
      </c>
      <c r="X7940">
        <v>0</v>
      </c>
      <c r="Y7940">
        <v>0.125</v>
      </c>
      <c r="Z7940">
        <v>4.4583329999999997</v>
      </c>
    </row>
    <row r="7941" spans="1:26" x14ac:dyDescent="0.25">
      <c r="A7941">
        <v>2197795</v>
      </c>
      <c r="B7941">
        <v>1</v>
      </c>
      <c r="C7941" t="s">
        <v>76</v>
      </c>
      <c r="D7941" t="s">
        <v>93</v>
      </c>
      <c r="E7941" t="s">
        <v>126</v>
      </c>
      <c r="F7941" t="s">
        <v>22765</v>
      </c>
      <c r="G7941" t="s">
        <v>128</v>
      </c>
      <c r="H7941" t="s">
        <v>46</v>
      </c>
      <c r="I7941" t="s">
        <v>129</v>
      </c>
      <c r="J7941" t="s">
        <v>130</v>
      </c>
      <c r="K7941" t="s">
        <v>131</v>
      </c>
      <c r="L7941" t="s">
        <v>22766</v>
      </c>
      <c r="M7941" t="s">
        <v>22767</v>
      </c>
      <c r="N7941">
        <v>1.909166666</v>
      </c>
      <c r="O7941">
        <v>0</v>
      </c>
      <c r="P7941">
        <v>63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120.2775</v>
      </c>
      <c r="W7941">
        <v>0</v>
      </c>
      <c r="X7941">
        <v>0</v>
      </c>
      <c r="Y7941">
        <v>0</v>
      </c>
      <c r="Z7941">
        <v>0</v>
      </c>
    </row>
    <row r="7942" spans="1:26" x14ac:dyDescent="0.25">
      <c r="A7942">
        <v>2197794</v>
      </c>
      <c r="B7942">
        <v>1</v>
      </c>
      <c r="C7942" t="s">
        <v>77</v>
      </c>
      <c r="D7942" t="s">
        <v>124</v>
      </c>
      <c r="E7942" t="s">
        <v>181</v>
      </c>
      <c r="F7942" t="s">
        <v>22768</v>
      </c>
      <c r="G7942" t="s">
        <v>183</v>
      </c>
      <c r="H7942" t="s">
        <v>46</v>
      </c>
      <c r="I7942" t="s">
        <v>129</v>
      </c>
      <c r="J7942" t="s">
        <v>130</v>
      </c>
      <c r="K7942" t="s">
        <v>131</v>
      </c>
      <c r="L7942" t="s">
        <v>22769</v>
      </c>
      <c r="M7942" t="s">
        <v>22770</v>
      </c>
      <c r="N7942">
        <v>15.490833332999999</v>
      </c>
      <c r="O7942">
        <v>0</v>
      </c>
      <c r="P7942">
        <v>38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588.65166699999997</v>
      </c>
      <c r="W7942">
        <v>0</v>
      </c>
      <c r="X7942">
        <v>0</v>
      </c>
      <c r="Y7942">
        <v>0</v>
      </c>
      <c r="Z7942">
        <v>0</v>
      </c>
    </row>
    <row r="7943" spans="1:26" x14ac:dyDescent="0.25">
      <c r="A7943">
        <v>2197803</v>
      </c>
      <c r="B7943">
        <v>1</v>
      </c>
      <c r="C7943" t="s">
        <v>76</v>
      </c>
      <c r="D7943" t="s">
        <v>79</v>
      </c>
      <c r="E7943" t="s">
        <v>126</v>
      </c>
      <c r="F7943" t="s">
        <v>22771</v>
      </c>
      <c r="G7943" t="s">
        <v>140</v>
      </c>
      <c r="H7943" t="s">
        <v>46</v>
      </c>
      <c r="I7943" t="s">
        <v>129</v>
      </c>
      <c r="J7943" t="s">
        <v>130</v>
      </c>
      <c r="K7943" t="s">
        <v>131</v>
      </c>
      <c r="L7943" t="s">
        <v>22772</v>
      </c>
      <c r="M7943" t="s">
        <v>22773</v>
      </c>
      <c r="N7943">
        <v>5.2180555550000003</v>
      </c>
      <c r="O7943">
        <v>0</v>
      </c>
      <c r="P7943">
        <v>74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386.13611100000003</v>
      </c>
      <c r="W7943">
        <v>0</v>
      </c>
      <c r="X7943">
        <v>0</v>
      </c>
      <c r="Y7943">
        <v>0</v>
      </c>
      <c r="Z7943">
        <v>0</v>
      </c>
    </row>
    <row r="7944" spans="1:26" x14ac:dyDescent="0.25">
      <c r="A7944">
        <v>2197802</v>
      </c>
      <c r="B7944">
        <v>1</v>
      </c>
      <c r="C7944" t="s">
        <v>76</v>
      </c>
      <c r="D7944" t="s">
        <v>79</v>
      </c>
      <c r="E7944" t="s">
        <v>718</v>
      </c>
      <c r="F7944" t="s">
        <v>22774</v>
      </c>
      <c r="G7944" t="s">
        <v>726</v>
      </c>
      <c r="H7944" t="s">
        <v>46</v>
      </c>
      <c r="I7944" t="s">
        <v>129</v>
      </c>
      <c r="J7944" t="s">
        <v>130</v>
      </c>
      <c r="K7944" t="s">
        <v>131</v>
      </c>
      <c r="L7944" t="s">
        <v>22775</v>
      </c>
      <c r="M7944" t="s">
        <v>22776</v>
      </c>
      <c r="N7944">
        <v>1.4611111109999999</v>
      </c>
      <c r="O7944">
        <v>0</v>
      </c>
      <c r="P7944">
        <v>4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5.8444440000000002</v>
      </c>
      <c r="W7944">
        <v>0</v>
      </c>
      <c r="X7944">
        <v>0</v>
      </c>
      <c r="Y7944">
        <v>0</v>
      </c>
      <c r="Z7944">
        <v>0</v>
      </c>
    </row>
    <row r="7945" spans="1:26" x14ac:dyDescent="0.25">
      <c r="A7945">
        <v>2197804</v>
      </c>
      <c r="B7945">
        <v>1</v>
      </c>
      <c r="C7945" t="s">
        <v>76</v>
      </c>
      <c r="D7945" t="s">
        <v>102</v>
      </c>
      <c r="E7945" t="s">
        <v>134</v>
      </c>
      <c r="F7945" t="s">
        <v>5475</v>
      </c>
      <c r="G7945" t="s">
        <v>136</v>
      </c>
      <c r="H7945" t="s">
        <v>47</v>
      </c>
      <c r="I7945" t="s">
        <v>129</v>
      </c>
      <c r="J7945" t="s">
        <v>130</v>
      </c>
      <c r="K7945" t="s">
        <v>131</v>
      </c>
      <c r="L7945" t="s">
        <v>22777</v>
      </c>
      <c r="M7945" t="s">
        <v>22778</v>
      </c>
      <c r="N7945">
        <v>1.3811111110000001</v>
      </c>
      <c r="O7945">
        <v>0</v>
      </c>
      <c r="P7945">
        <v>1</v>
      </c>
      <c r="Q7945">
        <v>0</v>
      </c>
      <c r="R7945">
        <v>0</v>
      </c>
      <c r="S7945">
        <v>48</v>
      </c>
      <c r="T7945">
        <v>1634</v>
      </c>
      <c r="U7945">
        <v>0</v>
      </c>
      <c r="V7945">
        <v>1.381111</v>
      </c>
      <c r="W7945">
        <v>0</v>
      </c>
      <c r="X7945">
        <v>0</v>
      </c>
      <c r="Y7945">
        <v>66.293333000000004</v>
      </c>
      <c r="Z7945">
        <v>2256.7355550000002</v>
      </c>
    </row>
    <row r="7946" spans="1:26" x14ac:dyDescent="0.25">
      <c r="A7946">
        <v>2197808</v>
      </c>
      <c r="B7946">
        <v>1</v>
      </c>
      <c r="C7946" t="s">
        <v>76</v>
      </c>
      <c r="D7946" t="s">
        <v>93</v>
      </c>
      <c r="E7946" t="s">
        <v>126</v>
      </c>
      <c r="F7946" t="s">
        <v>21272</v>
      </c>
      <c r="G7946" t="s">
        <v>152</v>
      </c>
      <c r="H7946" t="s">
        <v>46</v>
      </c>
      <c r="I7946" t="s">
        <v>129</v>
      </c>
      <c r="J7946" t="s">
        <v>130</v>
      </c>
      <c r="K7946" t="s">
        <v>131</v>
      </c>
      <c r="L7946" t="s">
        <v>22779</v>
      </c>
      <c r="M7946" t="s">
        <v>22780</v>
      </c>
      <c r="N7946">
        <v>2.4644444440000002</v>
      </c>
      <c r="O7946">
        <v>0</v>
      </c>
      <c r="P7946">
        <v>118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290.80444399999999</v>
      </c>
      <c r="W7946">
        <v>0</v>
      </c>
      <c r="X7946">
        <v>0</v>
      </c>
      <c r="Y7946">
        <v>0</v>
      </c>
      <c r="Z7946">
        <v>0</v>
      </c>
    </row>
    <row r="7947" spans="1:26" x14ac:dyDescent="0.25">
      <c r="A7947">
        <v>2197810</v>
      </c>
      <c r="B7947">
        <v>1</v>
      </c>
      <c r="C7947" t="s">
        <v>76</v>
      </c>
      <c r="D7947" t="s">
        <v>104</v>
      </c>
      <c r="E7947" t="s">
        <v>126</v>
      </c>
      <c r="F7947" t="s">
        <v>22781</v>
      </c>
      <c r="G7947" t="s">
        <v>128</v>
      </c>
      <c r="H7947" t="s">
        <v>46</v>
      </c>
      <c r="I7947" t="s">
        <v>129</v>
      </c>
      <c r="J7947" t="s">
        <v>130</v>
      </c>
      <c r="K7947" t="s">
        <v>131</v>
      </c>
      <c r="L7947" t="s">
        <v>22782</v>
      </c>
      <c r="M7947" t="s">
        <v>22783</v>
      </c>
      <c r="N7947">
        <v>0.92888888800000002</v>
      </c>
      <c r="O7947">
        <v>0</v>
      </c>
      <c r="P7947">
        <v>0</v>
      </c>
      <c r="Q7947">
        <v>0</v>
      </c>
      <c r="R7947">
        <v>65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60.377777999999999</v>
      </c>
      <c r="Y7947">
        <v>0</v>
      </c>
      <c r="Z7947">
        <v>0</v>
      </c>
    </row>
    <row r="7948" spans="1:26" x14ac:dyDescent="0.25">
      <c r="A7948">
        <v>2197809</v>
      </c>
      <c r="B7948">
        <v>1</v>
      </c>
      <c r="C7948" t="s">
        <v>76</v>
      </c>
      <c r="D7948" t="s">
        <v>95</v>
      </c>
      <c r="E7948" t="s">
        <v>181</v>
      </c>
      <c r="F7948" t="s">
        <v>22784</v>
      </c>
      <c r="G7948" t="s">
        <v>194</v>
      </c>
      <c r="H7948" t="s">
        <v>46</v>
      </c>
      <c r="I7948" t="s">
        <v>129</v>
      </c>
      <c r="J7948" t="s">
        <v>130</v>
      </c>
      <c r="K7948" t="s">
        <v>131</v>
      </c>
      <c r="L7948" t="s">
        <v>22785</v>
      </c>
      <c r="M7948" t="s">
        <v>22786</v>
      </c>
      <c r="N7948">
        <v>1.525555555</v>
      </c>
      <c r="O7948">
        <v>0</v>
      </c>
      <c r="P7948">
        <v>1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1.5255559999999999</v>
      </c>
      <c r="W7948">
        <v>0</v>
      </c>
      <c r="X7948">
        <v>0</v>
      </c>
      <c r="Y7948">
        <v>0</v>
      </c>
      <c r="Z7948">
        <v>0</v>
      </c>
    </row>
    <row r="7949" spans="1:26" x14ac:dyDescent="0.25">
      <c r="A7949">
        <v>2197816</v>
      </c>
      <c r="B7949">
        <v>1</v>
      </c>
      <c r="C7949" t="s">
        <v>76</v>
      </c>
      <c r="D7949" t="s">
        <v>86</v>
      </c>
      <c r="E7949" t="s">
        <v>126</v>
      </c>
      <c r="F7949" t="s">
        <v>18227</v>
      </c>
      <c r="G7949" t="s">
        <v>269</v>
      </c>
      <c r="H7949" t="s">
        <v>46</v>
      </c>
      <c r="I7949" t="s">
        <v>129</v>
      </c>
      <c r="J7949" t="s">
        <v>130</v>
      </c>
      <c r="K7949" t="s">
        <v>131</v>
      </c>
      <c r="L7949" t="s">
        <v>22787</v>
      </c>
      <c r="M7949" t="s">
        <v>22788</v>
      </c>
      <c r="N7949">
        <v>5.3075000000000001</v>
      </c>
      <c r="O7949">
        <v>0</v>
      </c>
      <c r="P7949">
        <v>143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758.97249999999997</v>
      </c>
      <c r="W7949">
        <v>0</v>
      </c>
      <c r="X7949">
        <v>0</v>
      </c>
      <c r="Y7949">
        <v>0</v>
      </c>
      <c r="Z7949">
        <v>0</v>
      </c>
    </row>
    <row r="7950" spans="1:26" x14ac:dyDescent="0.25">
      <c r="A7950">
        <v>2197823</v>
      </c>
      <c r="B7950">
        <v>1</v>
      </c>
      <c r="C7950" t="s">
        <v>77</v>
      </c>
      <c r="D7950" t="s">
        <v>124</v>
      </c>
      <c r="E7950" t="s">
        <v>181</v>
      </c>
      <c r="F7950" t="s">
        <v>22789</v>
      </c>
      <c r="G7950" t="s">
        <v>287</v>
      </c>
      <c r="H7950" t="s">
        <v>46</v>
      </c>
      <c r="I7950" t="s">
        <v>129</v>
      </c>
      <c r="J7950" t="s">
        <v>130</v>
      </c>
      <c r="K7950" t="s">
        <v>131</v>
      </c>
      <c r="L7950" t="s">
        <v>22790</v>
      </c>
      <c r="M7950" t="s">
        <v>22791</v>
      </c>
      <c r="N7950">
        <v>1.4255555550000001</v>
      </c>
      <c r="O7950">
        <v>0</v>
      </c>
      <c r="P7950">
        <v>9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12.83</v>
      </c>
      <c r="W7950">
        <v>0</v>
      </c>
      <c r="X7950">
        <v>0</v>
      </c>
      <c r="Y7950">
        <v>0</v>
      </c>
      <c r="Z7950">
        <v>0</v>
      </c>
    </row>
    <row r="7951" spans="1:26" x14ac:dyDescent="0.25">
      <c r="A7951">
        <v>2197819</v>
      </c>
      <c r="B7951">
        <v>1</v>
      </c>
      <c r="C7951" t="s">
        <v>76</v>
      </c>
      <c r="D7951" t="s">
        <v>106</v>
      </c>
      <c r="E7951" t="s">
        <v>186</v>
      </c>
      <c r="F7951" t="s">
        <v>5909</v>
      </c>
      <c r="G7951" t="s">
        <v>366</v>
      </c>
      <c r="H7951" t="s">
        <v>47</v>
      </c>
      <c r="I7951" t="s">
        <v>129</v>
      </c>
      <c r="J7951" t="s">
        <v>130</v>
      </c>
      <c r="K7951" t="s">
        <v>251</v>
      </c>
      <c r="L7951" t="s">
        <v>22792</v>
      </c>
      <c r="M7951" t="s">
        <v>22793</v>
      </c>
      <c r="N7951">
        <v>4.9863888879999996</v>
      </c>
      <c r="O7951">
        <v>39</v>
      </c>
      <c r="P7951">
        <v>14747</v>
      </c>
      <c r="Q7951">
        <v>0</v>
      </c>
      <c r="R7951">
        <v>0</v>
      </c>
      <c r="S7951">
        <v>0</v>
      </c>
      <c r="T7951">
        <v>0</v>
      </c>
      <c r="U7951">
        <v>194.469167</v>
      </c>
      <c r="V7951">
        <v>73534.276931</v>
      </c>
      <c r="W7951">
        <v>0</v>
      </c>
      <c r="X7951">
        <v>0</v>
      </c>
      <c r="Y7951">
        <v>0</v>
      </c>
      <c r="Z7951">
        <v>0</v>
      </c>
    </row>
    <row r="7952" spans="1:26" x14ac:dyDescent="0.25">
      <c r="A7952">
        <v>2197820</v>
      </c>
      <c r="B7952">
        <v>1</v>
      </c>
      <c r="C7952" t="s">
        <v>76</v>
      </c>
      <c r="D7952" t="s">
        <v>106</v>
      </c>
      <c r="E7952" t="s">
        <v>186</v>
      </c>
      <c r="F7952" t="s">
        <v>22794</v>
      </c>
      <c r="G7952" t="s">
        <v>366</v>
      </c>
      <c r="H7952" t="s">
        <v>47</v>
      </c>
      <c r="I7952" t="s">
        <v>129</v>
      </c>
      <c r="J7952" t="s">
        <v>130</v>
      </c>
      <c r="K7952" t="s">
        <v>251</v>
      </c>
      <c r="L7952" t="s">
        <v>22795</v>
      </c>
      <c r="M7952" t="s">
        <v>22796</v>
      </c>
      <c r="N7952">
        <v>5.0238888880000001</v>
      </c>
      <c r="O7952">
        <v>44</v>
      </c>
      <c r="P7952">
        <v>21112</v>
      </c>
      <c r="Q7952">
        <v>0</v>
      </c>
      <c r="R7952">
        <v>0</v>
      </c>
      <c r="S7952">
        <v>0</v>
      </c>
      <c r="T7952">
        <v>0</v>
      </c>
      <c r="U7952">
        <v>221.05111099999999</v>
      </c>
      <c r="V7952">
        <v>106064.34220299999</v>
      </c>
      <c r="W7952">
        <v>0</v>
      </c>
      <c r="X7952">
        <v>0</v>
      </c>
      <c r="Y7952">
        <v>0</v>
      </c>
      <c r="Z7952">
        <v>0</v>
      </c>
    </row>
    <row r="7953" spans="1:26" x14ac:dyDescent="0.25">
      <c r="A7953">
        <v>2197826</v>
      </c>
      <c r="B7953">
        <v>1</v>
      </c>
      <c r="C7953" t="s">
        <v>76</v>
      </c>
      <c r="D7953" t="s">
        <v>89</v>
      </c>
      <c r="E7953" t="s">
        <v>813</v>
      </c>
      <c r="F7953" t="s">
        <v>22797</v>
      </c>
      <c r="G7953" t="s">
        <v>201</v>
      </c>
      <c r="H7953" t="s">
        <v>8616</v>
      </c>
      <c r="I7953" t="s">
        <v>129</v>
      </c>
      <c r="J7953" t="s">
        <v>130</v>
      </c>
      <c r="K7953" t="s">
        <v>251</v>
      </c>
      <c r="L7953" t="s">
        <v>22798</v>
      </c>
      <c r="M7953" t="s">
        <v>22799</v>
      </c>
      <c r="N7953">
        <v>8.7328611E-2</v>
      </c>
      <c r="O7953">
        <v>728</v>
      </c>
      <c r="P7953">
        <v>40225</v>
      </c>
      <c r="Q7953">
        <v>231</v>
      </c>
      <c r="R7953">
        <v>17791</v>
      </c>
      <c r="S7953">
        <v>146</v>
      </c>
      <c r="T7953">
        <v>5159</v>
      </c>
      <c r="U7953">
        <v>63.575229</v>
      </c>
      <c r="V7953">
        <v>3512.793377</v>
      </c>
      <c r="W7953">
        <v>20.172909000000001</v>
      </c>
      <c r="X7953">
        <v>1553.6633179999999</v>
      </c>
      <c r="Y7953">
        <v>12.749976999999999</v>
      </c>
      <c r="Z7953">
        <v>450.52830399999999</v>
      </c>
    </row>
    <row r="7954" spans="1:26" x14ac:dyDescent="0.25">
      <c r="A7954">
        <v>2197832</v>
      </c>
      <c r="B7954">
        <v>1</v>
      </c>
      <c r="C7954" t="s">
        <v>76</v>
      </c>
      <c r="D7954" t="s">
        <v>92</v>
      </c>
      <c r="E7954" t="s">
        <v>143</v>
      </c>
      <c r="F7954" t="s">
        <v>22800</v>
      </c>
      <c r="G7954" t="s">
        <v>1427</v>
      </c>
      <c r="H7954" t="s">
        <v>47</v>
      </c>
      <c r="I7954" t="s">
        <v>129</v>
      </c>
      <c r="J7954" t="s">
        <v>130</v>
      </c>
      <c r="K7954" t="s">
        <v>131</v>
      </c>
      <c r="L7954" t="s">
        <v>22801</v>
      </c>
      <c r="M7954" t="s">
        <v>22802</v>
      </c>
      <c r="N7954">
        <v>0.25083333299999999</v>
      </c>
      <c r="O7954">
        <v>0</v>
      </c>
      <c r="P7954">
        <v>2</v>
      </c>
      <c r="Q7954">
        <v>1</v>
      </c>
      <c r="R7954">
        <v>128</v>
      </c>
      <c r="S7954">
        <v>0</v>
      </c>
      <c r="T7954">
        <v>0</v>
      </c>
      <c r="U7954">
        <v>0</v>
      </c>
      <c r="V7954">
        <v>0.50166699999999997</v>
      </c>
      <c r="W7954">
        <v>0.25083299999999997</v>
      </c>
      <c r="X7954">
        <v>32.106667000000002</v>
      </c>
      <c r="Y7954">
        <v>0</v>
      </c>
      <c r="Z7954">
        <v>0</v>
      </c>
    </row>
    <row r="7955" spans="1:26" x14ac:dyDescent="0.25">
      <c r="A7955">
        <v>2197838</v>
      </c>
      <c r="B7955">
        <v>1</v>
      </c>
      <c r="C7955" t="s">
        <v>76</v>
      </c>
      <c r="D7955" t="s">
        <v>90</v>
      </c>
      <c r="E7955" t="s">
        <v>126</v>
      </c>
      <c r="F7955" t="s">
        <v>22803</v>
      </c>
      <c r="G7955" t="s">
        <v>128</v>
      </c>
      <c r="H7955" t="s">
        <v>46</v>
      </c>
      <c r="I7955" t="s">
        <v>129</v>
      </c>
      <c r="J7955" t="s">
        <v>130</v>
      </c>
      <c r="K7955" t="s">
        <v>131</v>
      </c>
      <c r="L7955" t="s">
        <v>22804</v>
      </c>
      <c r="M7955" t="s">
        <v>22805</v>
      </c>
      <c r="N7955">
        <v>4.9336111110000003</v>
      </c>
      <c r="O7955">
        <v>0</v>
      </c>
      <c r="P7955">
        <v>29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143.07472200000001</v>
      </c>
      <c r="W7955">
        <v>0</v>
      </c>
      <c r="X7955">
        <v>0</v>
      </c>
      <c r="Y7955">
        <v>0</v>
      </c>
      <c r="Z7955">
        <v>0</v>
      </c>
    </row>
    <row r="7956" spans="1:26" x14ac:dyDescent="0.25">
      <c r="A7956">
        <v>2197839</v>
      </c>
      <c r="B7956">
        <v>1</v>
      </c>
      <c r="C7956" t="s">
        <v>77</v>
      </c>
      <c r="D7956" t="s">
        <v>111</v>
      </c>
      <c r="E7956" t="s">
        <v>126</v>
      </c>
      <c r="F7956" t="s">
        <v>22806</v>
      </c>
      <c r="G7956" t="s">
        <v>128</v>
      </c>
      <c r="H7956" t="s">
        <v>46</v>
      </c>
      <c r="I7956" t="s">
        <v>129</v>
      </c>
      <c r="J7956" t="s">
        <v>130</v>
      </c>
      <c r="K7956" t="s">
        <v>131</v>
      </c>
      <c r="L7956" t="s">
        <v>22807</v>
      </c>
      <c r="M7956" t="s">
        <v>22808</v>
      </c>
      <c r="N7956">
        <v>0.87777777700000004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17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14.922222</v>
      </c>
    </row>
    <row r="7957" spans="1:26" x14ac:dyDescent="0.25">
      <c r="A7957">
        <v>2197840</v>
      </c>
      <c r="B7957">
        <v>1</v>
      </c>
      <c r="C7957" t="s">
        <v>76</v>
      </c>
      <c r="D7957" t="s">
        <v>83</v>
      </c>
      <c r="E7957" t="s">
        <v>126</v>
      </c>
      <c r="F7957" t="s">
        <v>22809</v>
      </c>
      <c r="G7957" t="s">
        <v>140</v>
      </c>
      <c r="H7957" t="s">
        <v>46</v>
      </c>
      <c r="I7957" t="s">
        <v>129</v>
      </c>
      <c r="J7957" t="s">
        <v>130</v>
      </c>
      <c r="K7957" t="s">
        <v>131</v>
      </c>
      <c r="L7957" t="s">
        <v>22810</v>
      </c>
      <c r="M7957" t="s">
        <v>22811</v>
      </c>
      <c r="N7957">
        <v>8.8622222219999998</v>
      </c>
      <c r="O7957">
        <v>0</v>
      </c>
      <c r="P7957">
        <v>18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159.52000000000001</v>
      </c>
      <c r="W7957">
        <v>0</v>
      </c>
      <c r="X7957">
        <v>0</v>
      </c>
      <c r="Y7957">
        <v>0</v>
      </c>
      <c r="Z7957">
        <v>0</v>
      </c>
    </row>
    <row r="7958" spans="1:26" x14ac:dyDescent="0.25">
      <c r="A7958">
        <v>2197842</v>
      </c>
      <c r="B7958">
        <v>1</v>
      </c>
      <c r="C7958" t="s">
        <v>76</v>
      </c>
      <c r="D7958" t="s">
        <v>81</v>
      </c>
      <c r="E7958" t="s">
        <v>813</v>
      </c>
      <c r="F7958" t="s">
        <v>22812</v>
      </c>
      <c r="G7958" t="s">
        <v>136</v>
      </c>
      <c r="H7958" t="s">
        <v>47</v>
      </c>
      <c r="I7958" t="s">
        <v>129</v>
      </c>
      <c r="J7958" t="s">
        <v>130</v>
      </c>
      <c r="K7958" t="s">
        <v>131</v>
      </c>
      <c r="L7958" t="s">
        <v>22813</v>
      </c>
      <c r="M7958" t="s">
        <v>22814</v>
      </c>
      <c r="N7958">
        <v>1.4955555549999999</v>
      </c>
      <c r="O7958">
        <v>8</v>
      </c>
      <c r="P7958">
        <v>3194</v>
      </c>
      <c r="Q7958">
        <v>0</v>
      </c>
      <c r="R7958">
        <v>0</v>
      </c>
      <c r="S7958">
        <v>0</v>
      </c>
      <c r="T7958">
        <v>0</v>
      </c>
      <c r="U7958">
        <v>11.964444</v>
      </c>
      <c r="V7958">
        <v>4776.804443</v>
      </c>
      <c r="W7958">
        <v>0</v>
      </c>
      <c r="X7958">
        <v>0</v>
      </c>
      <c r="Y7958">
        <v>0</v>
      </c>
      <c r="Z7958">
        <v>0</v>
      </c>
    </row>
    <row r="7959" spans="1:26" x14ac:dyDescent="0.25">
      <c r="A7959">
        <v>2197843</v>
      </c>
      <c r="B7959">
        <v>1</v>
      </c>
      <c r="C7959" t="s">
        <v>76</v>
      </c>
      <c r="D7959" t="s">
        <v>85</v>
      </c>
      <c r="E7959" t="s">
        <v>181</v>
      </c>
      <c r="F7959" t="s">
        <v>22815</v>
      </c>
      <c r="G7959" t="s">
        <v>287</v>
      </c>
      <c r="H7959" t="s">
        <v>46</v>
      </c>
      <c r="I7959" t="s">
        <v>129</v>
      </c>
      <c r="J7959" t="s">
        <v>130</v>
      </c>
      <c r="K7959" t="s">
        <v>131</v>
      </c>
      <c r="L7959" t="s">
        <v>22816</v>
      </c>
      <c r="M7959" t="s">
        <v>22817</v>
      </c>
      <c r="N7959">
        <v>1.5666666659999999</v>
      </c>
      <c r="O7959">
        <v>0</v>
      </c>
      <c r="P7959">
        <v>5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7.8333329999999997</v>
      </c>
      <c r="W7959">
        <v>0</v>
      </c>
      <c r="X7959">
        <v>0</v>
      </c>
      <c r="Y7959">
        <v>0</v>
      </c>
      <c r="Z7959">
        <v>0</v>
      </c>
    </row>
    <row r="7960" spans="1:26" x14ac:dyDescent="0.25">
      <c r="A7960">
        <v>2197845</v>
      </c>
      <c r="B7960">
        <v>1</v>
      </c>
      <c r="C7960" t="s">
        <v>77</v>
      </c>
      <c r="D7960" t="s">
        <v>109</v>
      </c>
      <c r="E7960" t="s">
        <v>181</v>
      </c>
      <c r="F7960" t="s">
        <v>22818</v>
      </c>
      <c r="G7960" t="s">
        <v>287</v>
      </c>
      <c r="H7960" t="s">
        <v>46</v>
      </c>
      <c r="I7960" t="s">
        <v>129</v>
      </c>
      <c r="J7960" t="s">
        <v>130</v>
      </c>
      <c r="K7960" t="s">
        <v>131</v>
      </c>
      <c r="L7960" t="s">
        <v>22819</v>
      </c>
      <c r="M7960" t="s">
        <v>22820</v>
      </c>
      <c r="N7960">
        <v>0.77472222199999996</v>
      </c>
      <c r="O7960">
        <v>0</v>
      </c>
      <c r="P7960">
        <v>1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0.77472200000000002</v>
      </c>
      <c r="W7960">
        <v>0</v>
      </c>
      <c r="X7960">
        <v>0</v>
      </c>
      <c r="Y7960">
        <v>0</v>
      </c>
      <c r="Z7960">
        <v>0</v>
      </c>
    </row>
    <row r="7961" spans="1:26" x14ac:dyDescent="0.25">
      <c r="A7961">
        <v>2197847</v>
      </c>
      <c r="B7961">
        <v>1</v>
      </c>
      <c r="C7961" t="s">
        <v>76</v>
      </c>
      <c r="D7961" t="s">
        <v>92</v>
      </c>
      <c r="E7961" t="s">
        <v>181</v>
      </c>
      <c r="F7961" t="s">
        <v>22821</v>
      </c>
      <c r="G7961" t="s">
        <v>194</v>
      </c>
      <c r="H7961" t="s">
        <v>46</v>
      </c>
      <c r="I7961" t="s">
        <v>129</v>
      </c>
      <c r="J7961" t="s">
        <v>130</v>
      </c>
      <c r="K7961" t="s">
        <v>131</v>
      </c>
      <c r="L7961" t="s">
        <v>22822</v>
      </c>
      <c r="M7961" t="s">
        <v>22823</v>
      </c>
      <c r="N7961">
        <v>1.0886111110000001</v>
      </c>
      <c r="O7961">
        <v>0</v>
      </c>
      <c r="P7961">
        <v>0</v>
      </c>
      <c r="Q7961">
        <v>0</v>
      </c>
      <c r="R7961">
        <v>1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1.088611</v>
      </c>
      <c r="Y7961">
        <v>0</v>
      </c>
      <c r="Z7961">
        <v>0</v>
      </c>
    </row>
    <row r="7962" spans="1:26" x14ac:dyDescent="0.25">
      <c r="A7962">
        <v>2197848</v>
      </c>
      <c r="B7962">
        <v>1</v>
      </c>
      <c r="C7962" t="s">
        <v>76</v>
      </c>
      <c r="D7962" t="s">
        <v>81</v>
      </c>
      <c r="E7962" t="s">
        <v>813</v>
      </c>
      <c r="F7962" t="s">
        <v>22812</v>
      </c>
      <c r="G7962" t="s">
        <v>136</v>
      </c>
      <c r="H7962" t="s">
        <v>47</v>
      </c>
      <c r="I7962" t="s">
        <v>129</v>
      </c>
      <c r="J7962" t="s">
        <v>130</v>
      </c>
      <c r="K7962" t="s">
        <v>131</v>
      </c>
      <c r="L7962" t="s">
        <v>22824</v>
      </c>
      <c r="M7962" t="s">
        <v>22825</v>
      </c>
      <c r="N7962">
        <v>1.139380555</v>
      </c>
      <c r="O7962">
        <v>8</v>
      </c>
      <c r="P7962">
        <v>3194</v>
      </c>
      <c r="Q7962">
        <v>0</v>
      </c>
      <c r="R7962">
        <v>0</v>
      </c>
      <c r="S7962">
        <v>0</v>
      </c>
      <c r="T7962">
        <v>0</v>
      </c>
      <c r="U7962">
        <v>9.1150439999999993</v>
      </c>
      <c r="V7962">
        <v>3639.181493</v>
      </c>
      <c r="W7962">
        <v>0</v>
      </c>
      <c r="X7962">
        <v>0</v>
      </c>
      <c r="Y7962">
        <v>0</v>
      </c>
      <c r="Z7962">
        <v>0</v>
      </c>
    </row>
    <row r="7963" spans="1:26" x14ac:dyDescent="0.25">
      <c r="A7963">
        <v>2197851</v>
      </c>
      <c r="B7963">
        <v>1</v>
      </c>
      <c r="C7963" t="s">
        <v>77</v>
      </c>
      <c r="D7963" t="s">
        <v>112</v>
      </c>
      <c r="E7963" t="s">
        <v>181</v>
      </c>
      <c r="F7963" t="s">
        <v>22826</v>
      </c>
      <c r="G7963" t="s">
        <v>287</v>
      </c>
      <c r="H7963" t="s">
        <v>46</v>
      </c>
      <c r="I7963" t="s">
        <v>129</v>
      </c>
      <c r="J7963" t="s">
        <v>130</v>
      </c>
      <c r="K7963" t="s">
        <v>131</v>
      </c>
      <c r="L7963" t="s">
        <v>22827</v>
      </c>
      <c r="M7963" t="s">
        <v>22828</v>
      </c>
      <c r="N7963">
        <v>0.48138888800000001</v>
      </c>
      <c r="O7963">
        <v>0</v>
      </c>
      <c r="P7963">
        <v>0</v>
      </c>
      <c r="Q7963">
        <v>0</v>
      </c>
      <c r="R7963">
        <v>5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2.4069440000000002</v>
      </c>
      <c r="Y7963">
        <v>0</v>
      </c>
      <c r="Z7963">
        <v>0</v>
      </c>
    </row>
    <row r="7964" spans="1:26" x14ac:dyDescent="0.25">
      <c r="A7964">
        <v>2197858</v>
      </c>
      <c r="B7964">
        <v>1</v>
      </c>
      <c r="C7964" t="s">
        <v>76</v>
      </c>
      <c r="D7964" t="s">
        <v>79</v>
      </c>
      <c r="E7964" t="s">
        <v>181</v>
      </c>
      <c r="F7964" t="s">
        <v>22829</v>
      </c>
      <c r="G7964" t="s">
        <v>194</v>
      </c>
      <c r="H7964" t="s">
        <v>46</v>
      </c>
      <c r="I7964" t="s">
        <v>129</v>
      </c>
      <c r="J7964" t="s">
        <v>130</v>
      </c>
      <c r="K7964" t="s">
        <v>131</v>
      </c>
      <c r="L7964" t="s">
        <v>22830</v>
      </c>
      <c r="M7964" t="s">
        <v>22831</v>
      </c>
      <c r="N7964">
        <v>1.6316666660000001</v>
      </c>
      <c r="O7964">
        <v>0</v>
      </c>
      <c r="P7964">
        <v>1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1.631667</v>
      </c>
      <c r="W7964">
        <v>0</v>
      </c>
      <c r="X7964">
        <v>0</v>
      </c>
      <c r="Y7964">
        <v>0</v>
      </c>
      <c r="Z7964">
        <v>0</v>
      </c>
    </row>
    <row r="7965" spans="1:26" x14ac:dyDescent="0.25">
      <c r="A7965">
        <v>2197862</v>
      </c>
      <c r="B7965">
        <v>1</v>
      </c>
      <c r="C7965" t="s">
        <v>76</v>
      </c>
      <c r="D7965" t="s">
        <v>106</v>
      </c>
      <c r="E7965" t="s">
        <v>181</v>
      </c>
      <c r="F7965" t="s">
        <v>22832</v>
      </c>
      <c r="G7965" t="s">
        <v>183</v>
      </c>
      <c r="H7965" t="s">
        <v>46</v>
      </c>
      <c r="I7965" t="s">
        <v>129</v>
      </c>
      <c r="J7965" t="s">
        <v>130</v>
      </c>
      <c r="K7965" t="s">
        <v>131</v>
      </c>
      <c r="L7965" t="s">
        <v>22833</v>
      </c>
      <c r="M7965" t="s">
        <v>22834</v>
      </c>
      <c r="N7965">
        <v>5.2963888880000001</v>
      </c>
      <c r="O7965">
        <v>0</v>
      </c>
      <c r="P7965">
        <v>25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132.40972199999999</v>
      </c>
      <c r="W7965">
        <v>0</v>
      </c>
      <c r="X7965">
        <v>0</v>
      </c>
      <c r="Y7965">
        <v>0</v>
      </c>
      <c r="Z7965">
        <v>0</v>
      </c>
    </row>
    <row r="7966" spans="1:26" x14ac:dyDescent="0.25">
      <c r="A7966">
        <v>2197855</v>
      </c>
      <c r="B7966">
        <v>1</v>
      </c>
      <c r="C7966" t="s">
        <v>76</v>
      </c>
      <c r="D7966" t="s">
        <v>92</v>
      </c>
      <c r="E7966" t="s">
        <v>161</v>
      </c>
      <c r="F7966" t="s">
        <v>2518</v>
      </c>
      <c r="G7966" t="s">
        <v>163</v>
      </c>
      <c r="H7966" t="s">
        <v>46</v>
      </c>
      <c r="I7966" t="s">
        <v>129</v>
      </c>
      <c r="J7966" t="s">
        <v>130</v>
      </c>
      <c r="K7966" t="s">
        <v>131</v>
      </c>
      <c r="L7966" t="s">
        <v>22835</v>
      </c>
      <c r="M7966" t="s">
        <v>22836</v>
      </c>
      <c r="N7966">
        <v>2.9044444440000001</v>
      </c>
      <c r="O7966">
        <v>0</v>
      </c>
      <c r="P7966">
        <v>2</v>
      </c>
      <c r="Q7966">
        <v>1</v>
      </c>
      <c r="R7966">
        <v>672</v>
      </c>
      <c r="S7966">
        <v>0</v>
      </c>
      <c r="T7966">
        <v>0</v>
      </c>
      <c r="U7966">
        <v>0</v>
      </c>
      <c r="V7966">
        <v>5.8088889999999997</v>
      </c>
      <c r="W7966">
        <v>2.9044439999999998</v>
      </c>
      <c r="X7966">
        <v>1951.786666</v>
      </c>
      <c r="Y7966">
        <v>0</v>
      </c>
      <c r="Z7966">
        <v>0</v>
      </c>
    </row>
    <row r="7967" spans="1:26" x14ac:dyDescent="0.25">
      <c r="A7967">
        <v>2197859</v>
      </c>
      <c r="B7967">
        <v>1</v>
      </c>
      <c r="C7967" t="s">
        <v>77</v>
      </c>
      <c r="D7967" t="s">
        <v>124</v>
      </c>
      <c r="E7967" t="s">
        <v>718</v>
      </c>
      <c r="F7967" t="s">
        <v>22837</v>
      </c>
      <c r="G7967" t="s">
        <v>269</v>
      </c>
      <c r="H7967" t="s">
        <v>46</v>
      </c>
      <c r="I7967" t="s">
        <v>129</v>
      </c>
      <c r="J7967" t="s">
        <v>130</v>
      </c>
      <c r="K7967" t="s">
        <v>131</v>
      </c>
      <c r="L7967" t="s">
        <v>22838</v>
      </c>
      <c r="M7967" t="s">
        <v>22839</v>
      </c>
      <c r="N7967">
        <v>9.721944444</v>
      </c>
      <c r="O7967">
        <v>0</v>
      </c>
      <c r="P7967">
        <v>11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106.941389</v>
      </c>
      <c r="W7967">
        <v>0</v>
      </c>
      <c r="X7967">
        <v>0</v>
      </c>
      <c r="Y7967">
        <v>0</v>
      </c>
      <c r="Z7967">
        <v>0</v>
      </c>
    </row>
    <row r="7968" spans="1:26" x14ac:dyDescent="0.25">
      <c r="A7968">
        <v>2197863</v>
      </c>
      <c r="B7968">
        <v>1</v>
      </c>
      <c r="C7968" t="s">
        <v>77</v>
      </c>
      <c r="D7968" t="s">
        <v>111</v>
      </c>
      <c r="E7968" t="s">
        <v>181</v>
      </c>
      <c r="F7968" t="s">
        <v>22840</v>
      </c>
      <c r="G7968" t="s">
        <v>183</v>
      </c>
      <c r="H7968" t="s">
        <v>46</v>
      </c>
      <c r="I7968" t="s">
        <v>129</v>
      </c>
      <c r="J7968" t="s">
        <v>130</v>
      </c>
      <c r="K7968" t="s">
        <v>131</v>
      </c>
      <c r="L7968" t="s">
        <v>22841</v>
      </c>
      <c r="M7968" t="s">
        <v>22842</v>
      </c>
      <c r="N7968">
        <v>3.4602777769999999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1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3.4602780000000002</v>
      </c>
    </row>
    <row r="7969" spans="1:26" x14ac:dyDescent="0.25">
      <c r="A7969">
        <v>2197865</v>
      </c>
      <c r="B7969">
        <v>1</v>
      </c>
      <c r="C7969" t="s">
        <v>76</v>
      </c>
      <c r="D7969" t="s">
        <v>96</v>
      </c>
      <c r="E7969" t="s">
        <v>186</v>
      </c>
      <c r="F7969" t="s">
        <v>22843</v>
      </c>
      <c r="G7969" t="s">
        <v>136</v>
      </c>
      <c r="H7969" t="s">
        <v>47</v>
      </c>
      <c r="I7969" t="s">
        <v>129</v>
      </c>
      <c r="J7969" t="s">
        <v>130</v>
      </c>
      <c r="K7969" t="s">
        <v>131</v>
      </c>
      <c r="L7969" t="s">
        <v>22844</v>
      </c>
      <c r="M7969" t="s">
        <v>22845</v>
      </c>
      <c r="N7969">
        <v>0.373611111</v>
      </c>
      <c r="O7969">
        <v>117</v>
      </c>
      <c r="P7969">
        <v>1756</v>
      </c>
      <c r="Q7969">
        <v>0</v>
      </c>
      <c r="R7969">
        <v>0</v>
      </c>
      <c r="S7969">
        <v>0</v>
      </c>
      <c r="T7969">
        <v>0</v>
      </c>
      <c r="U7969">
        <v>43.712499999999999</v>
      </c>
      <c r="V7969">
        <v>656.06111099999998</v>
      </c>
      <c r="W7969">
        <v>0</v>
      </c>
      <c r="X7969">
        <v>0</v>
      </c>
      <c r="Y7969">
        <v>0</v>
      </c>
      <c r="Z7969">
        <v>0</v>
      </c>
    </row>
    <row r="7970" spans="1:26" x14ac:dyDescent="0.25">
      <c r="A7970">
        <v>2197870</v>
      </c>
      <c r="B7970">
        <v>1</v>
      </c>
      <c r="C7970" t="s">
        <v>76</v>
      </c>
      <c r="D7970" t="s">
        <v>85</v>
      </c>
      <c r="E7970" t="s">
        <v>126</v>
      </c>
      <c r="F7970" t="s">
        <v>22232</v>
      </c>
      <c r="G7970" t="s">
        <v>128</v>
      </c>
      <c r="H7970" t="s">
        <v>46</v>
      </c>
      <c r="I7970" t="s">
        <v>129</v>
      </c>
      <c r="J7970" t="s">
        <v>130</v>
      </c>
      <c r="K7970" t="s">
        <v>131</v>
      </c>
      <c r="L7970" t="s">
        <v>22846</v>
      </c>
      <c r="M7970" t="s">
        <v>22847</v>
      </c>
      <c r="N7970">
        <v>1.3338888879999999</v>
      </c>
      <c r="O7970">
        <v>0</v>
      </c>
      <c r="P7970">
        <v>4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5.3355560000000004</v>
      </c>
      <c r="W7970">
        <v>0</v>
      </c>
      <c r="X7970">
        <v>0</v>
      </c>
      <c r="Y7970">
        <v>0</v>
      </c>
      <c r="Z7970">
        <v>0</v>
      </c>
    </row>
    <row r="7971" spans="1:26" x14ac:dyDescent="0.25">
      <c r="A7971">
        <v>2197872</v>
      </c>
      <c r="B7971">
        <v>1</v>
      </c>
      <c r="C7971" t="s">
        <v>76</v>
      </c>
      <c r="D7971" t="s">
        <v>102</v>
      </c>
      <c r="E7971" t="s">
        <v>126</v>
      </c>
      <c r="F7971" t="s">
        <v>22848</v>
      </c>
      <c r="G7971" t="s">
        <v>163</v>
      </c>
      <c r="H7971" t="s">
        <v>46</v>
      </c>
      <c r="I7971" t="s">
        <v>129</v>
      </c>
      <c r="J7971" t="s">
        <v>130</v>
      </c>
      <c r="K7971" t="s">
        <v>131</v>
      </c>
      <c r="L7971" t="s">
        <v>22849</v>
      </c>
      <c r="M7971" t="s">
        <v>22850</v>
      </c>
      <c r="N7971">
        <v>4.0097222219999997</v>
      </c>
      <c r="O7971">
        <v>0</v>
      </c>
      <c r="P7971">
        <v>62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248.602778</v>
      </c>
      <c r="W7971">
        <v>0</v>
      </c>
      <c r="X7971">
        <v>0</v>
      </c>
      <c r="Y7971">
        <v>0</v>
      </c>
      <c r="Z7971">
        <v>0</v>
      </c>
    </row>
    <row r="7972" spans="1:26" x14ac:dyDescent="0.25">
      <c r="A7972">
        <v>2197868</v>
      </c>
      <c r="B7972">
        <v>1</v>
      </c>
      <c r="C7972" t="s">
        <v>77</v>
      </c>
      <c r="D7972" t="s">
        <v>119</v>
      </c>
      <c r="E7972" t="s">
        <v>161</v>
      </c>
      <c r="F7972" t="s">
        <v>2491</v>
      </c>
      <c r="G7972" t="s">
        <v>418</v>
      </c>
      <c r="H7972" t="s">
        <v>46</v>
      </c>
      <c r="I7972" t="s">
        <v>129</v>
      </c>
      <c r="J7972" t="s">
        <v>130</v>
      </c>
      <c r="K7972" t="s">
        <v>251</v>
      </c>
      <c r="L7972" t="s">
        <v>22851</v>
      </c>
      <c r="M7972" t="s">
        <v>22852</v>
      </c>
      <c r="N7972">
        <v>7.7907758329999997</v>
      </c>
      <c r="O7972">
        <v>1</v>
      </c>
      <c r="P7972">
        <v>25</v>
      </c>
      <c r="Q7972">
        <v>0</v>
      </c>
      <c r="R7972">
        <v>0</v>
      </c>
      <c r="S7972">
        <v>0</v>
      </c>
      <c r="T7972">
        <v>0</v>
      </c>
      <c r="U7972">
        <v>7.7907760000000001</v>
      </c>
      <c r="V7972">
        <v>194.769396</v>
      </c>
      <c r="W7972">
        <v>0</v>
      </c>
      <c r="X7972">
        <v>0</v>
      </c>
      <c r="Y7972">
        <v>0</v>
      </c>
      <c r="Z7972">
        <v>0</v>
      </c>
    </row>
    <row r="7973" spans="1:26" x14ac:dyDescent="0.25">
      <c r="A7973">
        <v>2197874</v>
      </c>
      <c r="B7973">
        <v>1</v>
      </c>
      <c r="C7973" t="s">
        <v>76</v>
      </c>
      <c r="D7973" t="s">
        <v>86</v>
      </c>
      <c r="E7973" t="s">
        <v>126</v>
      </c>
      <c r="F7973" t="s">
        <v>5664</v>
      </c>
      <c r="G7973" t="s">
        <v>418</v>
      </c>
      <c r="H7973" t="s">
        <v>46</v>
      </c>
      <c r="I7973" t="s">
        <v>129</v>
      </c>
      <c r="J7973" t="s">
        <v>130</v>
      </c>
      <c r="K7973" t="s">
        <v>251</v>
      </c>
      <c r="L7973" t="s">
        <v>22853</v>
      </c>
      <c r="M7973" t="s">
        <v>22854</v>
      </c>
      <c r="N7973">
        <v>8.197779444</v>
      </c>
      <c r="O7973">
        <v>0</v>
      </c>
      <c r="P7973">
        <v>189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1549.3803150000001</v>
      </c>
      <c r="W7973">
        <v>0</v>
      </c>
      <c r="X7973">
        <v>0</v>
      </c>
      <c r="Y7973">
        <v>0</v>
      </c>
      <c r="Z7973">
        <v>0</v>
      </c>
    </row>
    <row r="7974" spans="1:26" x14ac:dyDescent="0.25">
      <c r="A7974">
        <v>2197875</v>
      </c>
      <c r="B7974">
        <v>1</v>
      </c>
      <c r="C7974" t="s">
        <v>76</v>
      </c>
      <c r="D7974" t="s">
        <v>93</v>
      </c>
      <c r="E7974" t="s">
        <v>126</v>
      </c>
      <c r="F7974" t="s">
        <v>8839</v>
      </c>
      <c r="G7974" t="s">
        <v>418</v>
      </c>
      <c r="H7974" t="s">
        <v>46</v>
      </c>
      <c r="I7974" t="s">
        <v>129</v>
      </c>
      <c r="J7974" t="s">
        <v>130</v>
      </c>
      <c r="K7974" t="s">
        <v>251</v>
      </c>
      <c r="L7974" t="s">
        <v>22855</v>
      </c>
      <c r="M7974" t="s">
        <v>22856</v>
      </c>
      <c r="N7974">
        <v>5.9717083329999996</v>
      </c>
      <c r="O7974">
        <v>0</v>
      </c>
      <c r="P7974">
        <v>86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513.56691699999999</v>
      </c>
      <c r="W7974">
        <v>0</v>
      </c>
      <c r="X7974">
        <v>0</v>
      </c>
      <c r="Y7974">
        <v>0</v>
      </c>
      <c r="Z7974">
        <v>0</v>
      </c>
    </row>
    <row r="7975" spans="1:26" x14ac:dyDescent="0.25">
      <c r="A7975">
        <v>2197892</v>
      </c>
      <c r="B7975">
        <v>1</v>
      </c>
      <c r="C7975" t="s">
        <v>76</v>
      </c>
      <c r="D7975" t="s">
        <v>100</v>
      </c>
      <c r="E7975" t="s">
        <v>134</v>
      </c>
      <c r="F7975" t="s">
        <v>22857</v>
      </c>
      <c r="G7975" t="s">
        <v>201</v>
      </c>
      <c r="H7975" t="s">
        <v>47</v>
      </c>
      <c r="I7975" t="s">
        <v>129</v>
      </c>
      <c r="J7975" t="s">
        <v>130</v>
      </c>
      <c r="K7975" t="s">
        <v>251</v>
      </c>
      <c r="L7975" t="s">
        <v>22858</v>
      </c>
      <c r="M7975" t="s">
        <v>22859</v>
      </c>
      <c r="N7975">
        <v>0.73333333300000003</v>
      </c>
      <c r="O7975">
        <v>4</v>
      </c>
      <c r="P7975">
        <v>1417</v>
      </c>
      <c r="Q7975">
        <v>0</v>
      </c>
      <c r="R7975">
        <v>0</v>
      </c>
      <c r="S7975">
        <v>0</v>
      </c>
      <c r="T7975">
        <v>0</v>
      </c>
      <c r="U7975">
        <v>2.9333330000000002</v>
      </c>
      <c r="V7975">
        <v>1039.133333</v>
      </c>
      <c r="W7975">
        <v>0</v>
      </c>
      <c r="X7975">
        <v>0</v>
      </c>
      <c r="Y7975">
        <v>0</v>
      </c>
      <c r="Z7975">
        <v>0</v>
      </c>
    </row>
    <row r="7976" spans="1:26" x14ac:dyDescent="0.25">
      <c r="A7976">
        <v>2197878</v>
      </c>
      <c r="B7976">
        <v>1</v>
      </c>
      <c r="C7976" t="s">
        <v>76</v>
      </c>
      <c r="D7976" t="s">
        <v>106</v>
      </c>
      <c r="E7976" t="s">
        <v>718</v>
      </c>
      <c r="F7976" t="s">
        <v>22860</v>
      </c>
      <c r="G7976" t="s">
        <v>366</v>
      </c>
      <c r="H7976" t="s">
        <v>46</v>
      </c>
      <c r="I7976" t="s">
        <v>129</v>
      </c>
      <c r="J7976" t="s">
        <v>130</v>
      </c>
      <c r="K7976" t="s">
        <v>251</v>
      </c>
      <c r="L7976" t="s">
        <v>22861</v>
      </c>
      <c r="M7976" t="s">
        <v>22862</v>
      </c>
      <c r="N7976">
        <v>2.8939305549999998</v>
      </c>
      <c r="O7976">
        <v>0</v>
      </c>
      <c r="P7976">
        <v>93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269.13554199999999</v>
      </c>
      <c r="W7976">
        <v>0</v>
      </c>
      <c r="X7976">
        <v>0</v>
      </c>
      <c r="Y7976">
        <v>0</v>
      </c>
      <c r="Z7976">
        <v>0</v>
      </c>
    </row>
    <row r="7977" spans="1:26" x14ac:dyDescent="0.25">
      <c r="A7977">
        <v>2197893</v>
      </c>
      <c r="B7977">
        <v>1</v>
      </c>
      <c r="C7977" t="s">
        <v>76</v>
      </c>
      <c r="D7977" t="s">
        <v>78</v>
      </c>
      <c r="E7977" t="s">
        <v>126</v>
      </c>
      <c r="F7977" t="s">
        <v>22863</v>
      </c>
      <c r="G7977" t="s">
        <v>640</v>
      </c>
      <c r="H7977" t="s">
        <v>46</v>
      </c>
      <c r="I7977" t="s">
        <v>129</v>
      </c>
      <c r="J7977" t="s">
        <v>130</v>
      </c>
      <c r="K7977" t="s">
        <v>131</v>
      </c>
      <c r="L7977" t="s">
        <v>22864</v>
      </c>
      <c r="M7977" t="s">
        <v>22865</v>
      </c>
      <c r="N7977">
        <v>2.4594444439999998</v>
      </c>
      <c r="O7977">
        <v>0</v>
      </c>
      <c r="P7977">
        <v>226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555.83444399999996</v>
      </c>
      <c r="W7977">
        <v>0</v>
      </c>
      <c r="X7977">
        <v>0</v>
      </c>
      <c r="Y7977">
        <v>0</v>
      </c>
      <c r="Z7977">
        <v>0</v>
      </c>
    </row>
    <row r="7978" spans="1:26" x14ac:dyDescent="0.25">
      <c r="A7978">
        <v>2197880</v>
      </c>
      <c r="B7978">
        <v>1</v>
      </c>
      <c r="C7978" t="s">
        <v>76</v>
      </c>
      <c r="D7978" t="s">
        <v>106</v>
      </c>
      <c r="E7978" t="s">
        <v>126</v>
      </c>
      <c r="F7978" t="s">
        <v>22866</v>
      </c>
      <c r="G7978" t="s">
        <v>366</v>
      </c>
      <c r="H7978" t="s">
        <v>46</v>
      </c>
      <c r="I7978" t="s">
        <v>129</v>
      </c>
      <c r="J7978" t="s">
        <v>130</v>
      </c>
      <c r="K7978" t="s">
        <v>251</v>
      </c>
      <c r="L7978" t="s">
        <v>22867</v>
      </c>
      <c r="M7978" t="s">
        <v>22868</v>
      </c>
      <c r="N7978">
        <v>2.9181944440000001</v>
      </c>
      <c r="O7978">
        <v>0</v>
      </c>
      <c r="P7978">
        <v>73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213.02819400000001</v>
      </c>
      <c r="W7978">
        <v>0</v>
      </c>
      <c r="X7978">
        <v>0</v>
      </c>
      <c r="Y7978">
        <v>0</v>
      </c>
      <c r="Z7978">
        <v>0</v>
      </c>
    </row>
    <row r="7979" spans="1:26" x14ac:dyDescent="0.25">
      <c r="A7979">
        <v>2197881</v>
      </c>
      <c r="B7979">
        <v>1</v>
      </c>
      <c r="C7979" t="s">
        <v>76</v>
      </c>
      <c r="D7979" t="s">
        <v>106</v>
      </c>
      <c r="E7979" t="s">
        <v>126</v>
      </c>
      <c r="F7979" t="s">
        <v>22869</v>
      </c>
      <c r="G7979" t="s">
        <v>366</v>
      </c>
      <c r="H7979" t="s">
        <v>46</v>
      </c>
      <c r="I7979" t="s">
        <v>129</v>
      </c>
      <c r="J7979" t="s">
        <v>130</v>
      </c>
      <c r="K7979" t="s">
        <v>251</v>
      </c>
      <c r="L7979" t="s">
        <v>22870</v>
      </c>
      <c r="M7979" t="s">
        <v>22871</v>
      </c>
      <c r="N7979">
        <v>2.8800397219999998</v>
      </c>
      <c r="O7979">
        <v>0</v>
      </c>
      <c r="P7979">
        <v>115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331.20456799999999</v>
      </c>
      <c r="W7979">
        <v>0</v>
      </c>
      <c r="X7979">
        <v>0</v>
      </c>
      <c r="Y7979">
        <v>0</v>
      </c>
      <c r="Z7979">
        <v>0</v>
      </c>
    </row>
    <row r="7980" spans="1:26" x14ac:dyDescent="0.25">
      <c r="A7980">
        <v>2197882</v>
      </c>
      <c r="B7980">
        <v>1</v>
      </c>
      <c r="C7980" t="s">
        <v>76</v>
      </c>
      <c r="D7980" t="s">
        <v>106</v>
      </c>
      <c r="E7980" t="s">
        <v>126</v>
      </c>
      <c r="F7980" t="s">
        <v>22872</v>
      </c>
      <c r="G7980" t="s">
        <v>366</v>
      </c>
      <c r="H7980" t="s">
        <v>46</v>
      </c>
      <c r="I7980" t="s">
        <v>129</v>
      </c>
      <c r="J7980" t="s">
        <v>130</v>
      </c>
      <c r="K7980" t="s">
        <v>251</v>
      </c>
      <c r="L7980" t="s">
        <v>22873</v>
      </c>
      <c r="M7980" t="s">
        <v>22874</v>
      </c>
      <c r="N7980">
        <v>2.8961072219999999</v>
      </c>
      <c r="O7980">
        <v>0</v>
      </c>
      <c r="P7980">
        <v>121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350.42897399999998</v>
      </c>
      <c r="W7980">
        <v>0</v>
      </c>
      <c r="X7980">
        <v>0</v>
      </c>
      <c r="Y7980">
        <v>0</v>
      </c>
      <c r="Z7980">
        <v>0</v>
      </c>
    </row>
    <row r="7981" spans="1:26" x14ac:dyDescent="0.25">
      <c r="A7981">
        <v>2197889</v>
      </c>
      <c r="B7981">
        <v>1</v>
      </c>
      <c r="C7981" t="s">
        <v>76</v>
      </c>
      <c r="D7981" t="s">
        <v>102</v>
      </c>
      <c r="E7981" t="s">
        <v>186</v>
      </c>
      <c r="F7981" t="s">
        <v>22875</v>
      </c>
      <c r="G7981" t="s">
        <v>366</v>
      </c>
      <c r="H7981" t="s">
        <v>47</v>
      </c>
      <c r="I7981" t="s">
        <v>129</v>
      </c>
      <c r="J7981" t="s">
        <v>130</v>
      </c>
      <c r="K7981" t="s">
        <v>251</v>
      </c>
      <c r="L7981" t="s">
        <v>22876</v>
      </c>
      <c r="M7981" t="s">
        <v>22877</v>
      </c>
      <c r="N7981">
        <v>8.1999999999999993</v>
      </c>
      <c r="O7981">
        <v>123</v>
      </c>
      <c r="P7981">
        <v>2516</v>
      </c>
      <c r="Q7981">
        <v>0</v>
      </c>
      <c r="R7981">
        <v>0</v>
      </c>
      <c r="S7981">
        <v>17</v>
      </c>
      <c r="T7981">
        <v>404</v>
      </c>
      <c r="U7981">
        <v>1008.6</v>
      </c>
      <c r="V7981">
        <v>20631.2</v>
      </c>
      <c r="W7981">
        <v>0</v>
      </c>
      <c r="X7981">
        <v>0</v>
      </c>
      <c r="Y7981">
        <v>139.4</v>
      </c>
      <c r="Z7981">
        <v>3312.8</v>
      </c>
    </row>
    <row r="7982" spans="1:26" x14ac:dyDescent="0.25">
      <c r="A7982">
        <v>2197884</v>
      </c>
      <c r="B7982">
        <v>1</v>
      </c>
      <c r="C7982" t="s">
        <v>76</v>
      </c>
      <c r="D7982" t="s">
        <v>106</v>
      </c>
      <c r="E7982" t="s">
        <v>126</v>
      </c>
      <c r="F7982" t="s">
        <v>22878</v>
      </c>
      <c r="G7982" t="s">
        <v>366</v>
      </c>
      <c r="H7982" t="s">
        <v>46</v>
      </c>
      <c r="I7982" t="s">
        <v>129</v>
      </c>
      <c r="J7982" t="s">
        <v>130</v>
      </c>
      <c r="K7982" t="s">
        <v>251</v>
      </c>
      <c r="L7982" t="s">
        <v>22879</v>
      </c>
      <c r="M7982" t="s">
        <v>22880</v>
      </c>
      <c r="N7982">
        <v>2.85975</v>
      </c>
      <c r="O7982">
        <v>0</v>
      </c>
      <c r="P7982">
        <v>217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620.56574999999998</v>
      </c>
      <c r="W7982">
        <v>0</v>
      </c>
      <c r="X7982">
        <v>0</v>
      </c>
      <c r="Y7982">
        <v>0</v>
      </c>
      <c r="Z7982">
        <v>0</v>
      </c>
    </row>
    <row r="7983" spans="1:26" x14ac:dyDescent="0.25">
      <c r="A7983">
        <v>2197885</v>
      </c>
      <c r="B7983">
        <v>1</v>
      </c>
      <c r="C7983" t="s">
        <v>77</v>
      </c>
      <c r="D7983" t="s">
        <v>114</v>
      </c>
      <c r="E7983" t="s">
        <v>718</v>
      </c>
      <c r="F7983" t="s">
        <v>22881</v>
      </c>
      <c r="G7983" t="s">
        <v>366</v>
      </c>
      <c r="H7983" t="s">
        <v>46</v>
      </c>
      <c r="I7983" t="s">
        <v>129</v>
      </c>
      <c r="J7983" t="s">
        <v>130</v>
      </c>
      <c r="K7983" t="s">
        <v>251</v>
      </c>
      <c r="L7983" t="s">
        <v>22882</v>
      </c>
      <c r="M7983" t="s">
        <v>22883</v>
      </c>
      <c r="N7983">
        <v>3.9673313879999998</v>
      </c>
      <c r="O7983">
        <v>0</v>
      </c>
      <c r="P7983">
        <v>2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7.9346629999999996</v>
      </c>
      <c r="W7983">
        <v>0</v>
      </c>
      <c r="X7983">
        <v>0</v>
      </c>
      <c r="Y7983">
        <v>0</v>
      </c>
      <c r="Z7983">
        <v>0</v>
      </c>
    </row>
    <row r="7984" spans="1:26" x14ac:dyDescent="0.25">
      <c r="A7984">
        <v>2197895</v>
      </c>
      <c r="B7984">
        <v>1</v>
      </c>
      <c r="C7984" t="s">
        <v>77</v>
      </c>
      <c r="D7984" t="s">
        <v>123</v>
      </c>
      <c r="E7984" t="s">
        <v>126</v>
      </c>
      <c r="F7984" t="s">
        <v>8346</v>
      </c>
      <c r="G7984" t="s">
        <v>640</v>
      </c>
      <c r="H7984" t="s">
        <v>46</v>
      </c>
      <c r="I7984" t="s">
        <v>129</v>
      </c>
      <c r="J7984" t="s">
        <v>130</v>
      </c>
      <c r="K7984" t="s">
        <v>131</v>
      </c>
      <c r="L7984" t="s">
        <v>22884</v>
      </c>
      <c r="M7984" t="s">
        <v>22885</v>
      </c>
      <c r="N7984">
        <v>2.6891666660000002</v>
      </c>
      <c r="O7984">
        <v>0</v>
      </c>
      <c r="P7984">
        <v>51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137.14750000000001</v>
      </c>
      <c r="W7984">
        <v>0</v>
      </c>
      <c r="X7984">
        <v>0</v>
      </c>
      <c r="Y7984">
        <v>0</v>
      </c>
      <c r="Z7984">
        <v>0</v>
      </c>
    </row>
    <row r="7985" spans="1:26" x14ac:dyDescent="0.25">
      <c r="A7985">
        <v>2197896</v>
      </c>
      <c r="B7985">
        <v>1</v>
      </c>
      <c r="C7985" t="s">
        <v>76</v>
      </c>
      <c r="D7985" t="s">
        <v>89</v>
      </c>
      <c r="E7985" t="s">
        <v>186</v>
      </c>
      <c r="F7985" t="s">
        <v>5851</v>
      </c>
      <c r="G7985" t="s">
        <v>201</v>
      </c>
      <c r="H7985" t="s">
        <v>47</v>
      </c>
      <c r="I7985" t="s">
        <v>129</v>
      </c>
      <c r="J7985" t="s">
        <v>130</v>
      </c>
      <c r="K7985" t="s">
        <v>251</v>
      </c>
      <c r="L7985" t="s">
        <v>22886</v>
      </c>
      <c r="M7985" t="s">
        <v>22887</v>
      </c>
      <c r="N7985">
        <v>0.18111111099999999</v>
      </c>
      <c r="O7985">
        <v>14</v>
      </c>
      <c r="P7985">
        <v>4094</v>
      </c>
      <c r="Q7985">
        <v>0</v>
      </c>
      <c r="R7985">
        <v>0</v>
      </c>
      <c r="S7985">
        <v>0</v>
      </c>
      <c r="T7985">
        <v>0</v>
      </c>
      <c r="U7985">
        <v>2.5355560000000001</v>
      </c>
      <c r="V7985">
        <v>741.46888799999999</v>
      </c>
      <c r="W7985">
        <v>0</v>
      </c>
      <c r="X7985">
        <v>0</v>
      </c>
      <c r="Y7985">
        <v>0</v>
      </c>
      <c r="Z7985">
        <v>0</v>
      </c>
    </row>
    <row r="7986" spans="1:26" x14ac:dyDescent="0.25">
      <c r="A7986">
        <v>2197910</v>
      </c>
      <c r="B7986">
        <v>1</v>
      </c>
      <c r="C7986" t="s">
        <v>77</v>
      </c>
      <c r="D7986" t="s">
        <v>114</v>
      </c>
      <c r="E7986" t="s">
        <v>813</v>
      </c>
      <c r="F7986" t="s">
        <v>5822</v>
      </c>
      <c r="G7986" t="s">
        <v>366</v>
      </c>
      <c r="H7986" t="s">
        <v>47</v>
      </c>
      <c r="I7986" t="s">
        <v>129</v>
      </c>
      <c r="J7986" t="s">
        <v>130</v>
      </c>
      <c r="K7986" t="s">
        <v>251</v>
      </c>
      <c r="L7986" t="s">
        <v>22888</v>
      </c>
      <c r="M7986" t="s">
        <v>22889</v>
      </c>
      <c r="N7986">
        <v>7.0808333330000002</v>
      </c>
      <c r="O7986">
        <v>0</v>
      </c>
      <c r="P7986">
        <v>0</v>
      </c>
      <c r="Q7986">
        <v>3</v>
      </c>
      <c r="R7986">
        <v>0</v>
      </c>
      <c r="S7986">
        <v>262</v>
      </c>
      <c r="T7986">
        <v>1306</v>
      </c>
      <c r="U7986">
        <v>0</v>
      </c>
      <c r="V7986">
        <v>0</v>
      </c>
      <c r="W7986">
        <v>21.2425</v>
      </c>
      <c r="X7986">
        <v>0</v>
      </c>
      <c r="Y7986">
        <v>1855.1783330000001</v>
      </c>
      <c r="Z7986">
        <v>9247.5683329999993</v>
      </c>
    </row>
    <row r="7987" spans="1:26" x14ac:dyDescent="0.25">
      <c r="A7987">
        <v>2197919</v>
      </c>
      <c r="B7987">
        <v>1</v>
      </c>
      <c r="C7987" t="s">
        <v>76</v>
      </c>
      <c r="D7987" t="s">
        <v>99</v>
      </c>
      <c r="E7987" t="s">
        <v>181</v>
      </c>
      <c r="F7987" t="s">
        <v>22890</v>
      </c>
      <c r="G7987" t="s">
        <v>194</v>
      </c>
      <c r="H7987" t="s">
        <v>46</v>
      </c>
      <c r="I7987" t="s">
        <v>129</v>
      </c>
      <c r="J7987" t="s">
        <v>130</v>
      </c>
      <c r="K7987" t="s">
        <v>131</v>
      </c>
      <c r="L7987" t="s">
        <v>22891</v>
      </c>
      <c r="M7987" t="s">
        <v>22892</v>
      </c>
      <c r="N7987">
        <v>1.404722222</v>
      </c>
      <c r="O7987">
        <v>0</v>
      </c>
      <c r="P7987">
        <v>4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5.6188890000000002</v>
      </c>
      <c r="W7987">
        <v>0</v>
      </c>
      <c r="X7987">
        <v>0</v>
      </c>
      <c r="Y7987">
        <v>0</v>
      </c>
      <c r="Z7987">
        <v>0</v>
      </c>
    </row>
    <row r="7988" spans="1:26" x14ac:dyDescent="0.25">
      <c r="A7988">
        <v>2197897</v>
      </c>
      <c r="B7988">
        <v>1</v>
      </c>
      <c r="C7988" t="s">
        <v>76</v>
      </c>
      <c r="D7988" t="s">
        <v>107</v>
      </c>
      <c r="E7988" t="s">
        <v>143</v>
      </c>
      <c r="F7988" t="s">
        <v>22893</v>
      </c>
      <c r="G7988" t="s">
        <v>366</v>
      </c>
      <c r="H7988" t="s">
        <v>47</v>
      </c>
      <c r="I7988" t="s">
        <v>129</v>
      </c>
      <c r="J7988" t="s">
        <v>130</v>
      </c>
      <c r="K7988" t="s">
        <v>251</v>
      </c>
      <c r="L7988" t="s">
        <v>22894</v>
      </c>
      <c r="M7988" t="s">
        <v>22895</v>
      </c>
      <c r="N7988">
        <v>8.2392000000000003</v>
      </c>
      <c r="O7988">
        <v>3</v>
      </c>
      <c r="P7988">
        <v>2167</v>
      </c>
      <c r="Q7988">
        <v>0</v>
      </c>
      <c r="R7988">
        <v>0</v>
      </c>
      <c r="S7988">
        <v>0</v>
      </c>
      <c r="T7988">
        <v>0</v>
      </c>
      <c r="U7988">
        <v>24.717600000000001</v>
      </c>
      <c r="V7988">
        <v>17854.346399999999</v>
      </c>
      <c r="W7988">
        <v>0</v>
      </c>
      <c r="X7988">
        <v>0</v>
      </c>
      <c r="Y7988">
        <v>0</v>
      </c>
      <c r="Z7988">
        <v>0</v>
      </c>
    </row>
    <row r="7989" spans="1:26" x14ac:dyDescent="0.25">
      <c r="A7989">
        <v>2197915</v>
      </c>
      <c r="B7989">
        <v>1</v>
      </c>
      <c r="C7989" t="s">
        <v>76</v>
      </c>
      <c r="D7989" t="s">
        <v>81</v>
      </c>
      <c r="E7989" t="s">
        <v>181</v>
      </c>
      <c r="F7989" t="s">
        <v>22896</v>
      </c>
      <c r="G7989" t="s">
        <v>183</v>
      </c>
      <c r="H7989" t="s">
        <v>46</v>
      </c>
      <c r="I7989" t="s">
        <v>129</v>
      </c>
      <c r="J7989" t="s">
        <v>130</v>
      </c>
      <c r="K7989" t="s">
        <v>131</v>
      </c>
      <c r="L7989" t="s">
        <v>22897</v>
      </c>
      <c r="M7989" t="s">
        <v>22898</v>
      </c>
      <c r="N7989">
        <v>1.3661111109999999</v>
      </c>
      <c r="O7989">
        <v>0</v>
      </c>
      <c r="P7989">
        <v>1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1.3661110000000001</v>
      </c>
      <c r="W7989">
        <v>0</v>
      </c>
      <c r="X7989">
        <v>0</v>
      </c>
      <c r="Y7989">
        <v>0</v>
      </c>
      <c r="Z7989">
        <v>0</v>
      </c>
    </row>
    <row r="7990" spans="1:26" x14ac:dyDescent="0.25">
      <c r="A7990">
        <v>2197905</v>
      </c>
      <c r="B7990">
        <v>1</v>
      </c>
      <c r="C7990" t="s">
        <v>77</v>
      </c>
      <c r="D7990" t="s">
        <v>119</v>
      </c>
      <c r="E7990" t="s">
        <v>161</v>
      </c>
      <c r="F7990" t="s">
        <v>22899</v>
      </c>
      <c r="G7990" t="s">
        <v>418</v>
      </c>
      <c r="H7990" t="s">
        <v>46</v>
      </c>
      <c r="I7990" t="s">
        <v>129</v>
      </c>
      <c r="J7990" t="s">
        <v>130</v>
      </c>
      <c r="K7990" t="s">
        <v>251</v>
      </c>
      <c r="L7990" t="s">
        <v>22900</v>
      </c>
      <c r="M7990" t="s">
        <v>22901</v>
      </c>
      <c r="N7990">
        <v>1.550671111</v>
      </c>
      <c r="O7990">
        <v>1</v>
      </c>
      <c r="P7990">
        <v>272</v>
      </c>
      <c r="Q7990">
        <v>0</v>
      </c>
      <c r="R7990">
        <v>0</v>
      </c>
      <c r="S7990">
        <v>0</v>
      </c>
      <c r="T7990">
        <v>0</v>
      </c>
      <c r="U7990">
        <v>1.5506709999999999</v>
      </c>
      <c r="V7990">
        <v>421.78254199999998</v>
      </c>
      <c r="W7990">
        <v>0</v>
      </c>
      <c r="X7990">
        <v>0</v>
      </c>
      <c r="Y7990">
        <v>0</v>
      </c>
      <c r="Z7990">
        <v>0</v>
      </c>
    </row>
    <row r="7991" spans="1:26" x14ac:dyDescent="0.25">
      <c r="A7991">
        <v>2197907</v>
      </c>
      <c r="B7991">
        <v>1</v>
      </c>
      <c r="C7991" t="s">
        <v>76</v>
      </c>
      <c r="D7991" t="s">
        <v>99</v>
      </c>
      <c r="E7991" t="s">
        <v>126</v>
      </c>
      <c r="F7991" t="s">
        <v>22131</v>
      </c>
      <c r="G7991" t="s">
        <v>418</v>
      </c>
      <c r="H7991" t="s">
        <v>46</v>
      </c>
      <c r="I7991" t="s">
        <v>129</v>
      </c>
      <c r="J7991" t="s">
        <v>130</v>
      </c>
      <c r="K7991" t="s">
        <v>251</v>
      </c>
      <c r="L7991" t="s">
        <v>22902</v>
      </c>
      <c r="M7991" t="s">
        <v>22903</v>
      </c>
      <c r="N7991">
        <v>6.6332405550000004</v>
      </c>
      <c r="O7991">
        <v>0</v>
      </c>
      <c r="P7991">
        <v>85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563.82544700000005</v>
      </c>
      <c r="W7991">
        <v>0</v>
      </c>
      <c r="X7991">
        <v>0</v>
      </c>
      <c r="Y7991">
        <v>0</v>
      </c>
      <c r="Z7991">
        <v>0</v>
      </c>
    </row>
    <row r="7992" spans="1:26" x14ac:dyDescent="0.25">
      <c r="A7992">
        <v>2197908</v>
      </c>
      <c r="B7992">
        <v>1</v>
      </c>
      <c r="C7992" t="s">
        <v>76</v>
      </c>
      <c r="D7992" t="s">
        <v>92</v>
      </c>
      <c r="E7992" t="s">
        <v>126</v>
      </c>
      <c r="F7992" t="s">
        <v>3782</v>
      </c>
      <c r="G7992" t="s">
        <v>640</v>
      </c>
      <c r="H7992" t="s">
        <v>46</v>
      </c>
      <c r="I7992" t="s">
        <v>129</v>
      </c>
      <c r="J7992" t="s">
        <v>130</v>
      </c>
      <c r="K7992" t="s">
        <v>131</v>
      </c>
      <c r="L7992" t="s">
        <v>22904</v>
      </c>
      <c r="M7992" t="s">
        <v>22905</v>
      </c>
      <c r="N7992">
        <v>0.67083333300000003</v>
      </c>
      <c r="O7992">
        <v>0</v>
      </c>
      <c r="P7992">
        <v>0</v>
      </c>
      <c r="Q7992">
        <v>0</v>
      </c>
      <c r="R7992">
        <v>25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16.770833</v>
      </c>
      <c r="Y7992">
        <v>0</v>
      </c>
      <c r="Z7992">
        <v>0</v>
      </c>
    </row>
    <row r="7993" spans="1:26" x14ac:dyDescent="0.25">
      <c r="A7993">
        <v>2197931</v>
      </c>
      <c r="B7993">
        <v>1</v>
      </c>
      <c r="C7993" t="s">
        <v>76</v>
      </c>
      <c r="D7993" t="s">
        <v>79</v>
      </c>
      <c r="E7993" t="s">
        <v>181</v>
      </c>
      <c r="F7993" t="s">
        <v>22906</v>
      </c>
      <c r="G7993" t="s">
        <v>636</v>
      </c>
      <c r="H7993" t="s">
        <v>46</v>
      </c>
      <c r="I7993" t="s">
        <v>129</v>
      </c>
      <c r="J7993" t="s">
        <v>130</v>
      </c>
      <c r="K7993" t="s">
        <v>131</v>
      </c>
      <c r="L7993" t="s">
        <v>22907</v>
      </c>
      <c r="M7993" t="s">
        <v>22908</v>
      </c>
      <c r="N7993">
        <v>1.76</v>
      </c>
      <c r="O7993">
        <v>0</v>
      </c>
      <c r="P7993">
        <v>1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1.76</v>
      </c>
      <c r="W7993">
        <v>0</v>
      </c>
      <c r="X7993">
        <v>0</v>
      </c>
      <c r="Y7993">
        <v>0</v>
      </c>
      <c r="Z7993">
        <v>0</v>
      </c>
    </row>
    <row r="7994" spans="1:26" x14ac:dyDescent="0.25">
      <c r="A7994">
        <v>2197917</v>
      </c>
      <c r="B7994">
        <v>1</v>
      </c>
      <c r="C7994" t="s">
        <v>76</v>
      </c>
      <c r="D7994" t="s">
        <v>98</v>
      </c>
      <c r="E7994" t="s">
        <v>143</v>
      </c>
      <c r="F7994" t="s">
        <v>22909</v>
      </c>
      <c r="G7994" t="s">
        <v>145</v>
      </c>
      <c r="H7994" t="s">
        <v>47</v>
      </c>
      <c r="I7994" t="s">
        <v>129</v>
      </c>
      <c r="J7994" t="s">
        <v>130</v>
      </c>
      <c r="K7994" t="s">
        <v>131</v>
      </c>
      <c r="L7994" t="s">
        <v>22910</v>
      </c>
      <c r="M7994" t="s">
        <v>22911</v>
      </c>
      <c r="N7994">
        <v>1.395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21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29.295000000000002</v>
      </c>
    </row>
    <row r="7995" spans="1:26" x14ac:dyDescent="0.25">
      <c r="A7995">
        <v>2197914</v>
      </c>
      <c r="B7995">
        <v>1</v>
      </c>
      <c r="C7995" t="s">
        <v>76</v>
      </c>
      <c r="D7995" t="s">
        <v>80</v>
      </c>
      <c r="E7995" t="s">
        <v>161</v>
      </c>
      <c r="F7995" t="s">
        <v>22912</v>
      </c>
      <c r="G7995" t="s">
        <v>1731</v>
      </c>
      <c r="H7995" t="s">
        <v>46</v>
      </c>
      <c r="I7995" t="s">
        <v>129</v>
      </c>
      <c r="J7995" t="s">
        <v>130</v>
      </c>
      <c r="K7995" t="s">
        <v>131</v>
      </c>
      <c r="L7995" t="s">
        <v>22913</v>
      </c>
      <c r="M7995" t="s">
        <v>22914</v>
      </c>
      <c r="N7995">
        <v>0.445833333</v>
      </c>
      <c r="O7995">
        <v>1</v>
      </c>
      <c r="P7995">
        <v>1009</v>
      </c>
      <c r="Q7995">
        <v>0</v>
      </c>
      <c r="R7995">
        <v>0</v>
      </c>
      <c r="S7995">
        <v>0</v>
      </c>
      <c r="T7995">
        <v>0</v>
      </c>
      <c r="U7995">
        <v>0.44583299999999998</v>
      </c>
      <c r="V7995">
        <v>449.84583300000003</v>
      </c>
      <c r="W7995">
        <v>0</v>
      </c>
      <c r="X7995">
        <v>0</v>
      </c>
      <c r="Y7995">
        <v>0</v>
      </c>
      <c r="Z7995">
        <v>0</v>
      </c>
    </row>
    <row r="7996" spans="1:26" x14ac:dyDescent="0.25">
      <c r="A7996">
        <v>2197924</v>
      </c>
      <c r="B7996">
        <v>1</v>
      </c>
      <c r="C7996" t="s">
        <v>77</v>
      </c>
      <c r="D7996" t="s">
        <v>112</v>
      </c>
      <c r="E7996" t="s">
        <v>134</v>
      </c>
      <c r="F7996" t="s">
        <v>11836</v>
      </c>
      <c r="G7996" t="s">
        <v>136</v>
      </c>
      <c r="H7996" t="s">
        <v>47</v>
      </c>
      <c r="I7996" t="s">
        <v>129</v>
      </c>
      <c r="J7996" t="s">
        <v>130</v>
      </c>
      <c r="K7996" t="s">
        <v>131</v>
      </c>
      <c r="L7996" t="s">
        <v>22915</v>
      </c>
      <c r="M7996" t="s">
        <v>22916</v>
      </c>
      <c r="N7996">
        <v>0.45722222200000001</v>
      </c>
      <c r="O7996">
        <v>0</v>
      </c>
      <c r="P7996">
        <v>0</v>
      </c>
      <c r="Q7996">
        <v>0</v>
      </c>
      <c r="R7996">
        <v>3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1.371667</v>
      </c>
      <c r="Y7996">
        <v>0</v>
      </c>
      <c r="Z7996">
        <v>0</v>
      </c>
    </row>
    <row r="7997" spans="1:26" x14ac:dyDescent="0.25">
      <c r="A7997">
        <v>2197918</v>
      </c>
      <c r="B7997">
        <v>1</v>
      </c>
      <c r="C7997" t="s">
        <v>76</v>
      </c>
      <c r="D7997" t="s">
        <v>92</v>
      </c>
      <c r="E7997" t="s">
        <v>181</v>
      </c>
      <c r="F7997" t="s">
        <v>22917</v>
      </c>
      <c r="G7997" t="s">
        <v>636</v>
      </c>
      <c r="H7997" t="s">
        <v>46</v>
      </c>
      <c r="I7997" t="s">
        <v>129</v>
      </c>
      <c r="J7997" t="s">
        <v>130</v>
      </c>
      <c r="K7997" t="s">
        <v>131</v>
      </c>
      <c r="L7997" t="s">
        <v>22918</v>
      </c>
      <c r="M7997" t="s">
        <v>22919</v>
      </c>
      <c r="N7997">
        <v>8.4288888879999995</v>
      </c>
      <c r="O7997">
        <v>0</v>
      </c>
      <c r="P7997">
        <v>0</v>
      </c>
      <c r="Q7997">
        <v>0</v>
      </c>
      <c r="R7997">
        <v>1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8.4288889999999999</v>
      </c>
      <c r="Y7997">
        <v>0</v>
      </c>
      <c r="Z7997">
        <v>0</v>
      </c>
    </row>
    <row r="7998" spans="1:26" x14ac:dyDescent="0.25">
      <c r="A7998">
        <v>2197934</v>
      </c>
      <c r="B7998">
        <v>1</v>
      </c>
      <c r="C7998" t="s">
        <v>76</v>
      </c>
      <c r="D7998" t="s">
        <v>80</v>
      </c>
      <c r="E7998" t="s">
        <v>161</v>
      </c>
      <c r="F7998" t="s">
        <v>15780</v>
      </c>
      <c r="G7998" t="s">
        <v>418</v>
      </c>
      <c r="H7998" t="s">
        <v>46</v>
      </c>
      <c r="I7998" t="s">
        <v>129</v>
      </c>
      <c r="J7998" t="s">
        <v>130</v>
      </c>
      <c r="K7998" t="s">
        <v>251</v>
      </c>
      <c r="L7998" t="s">
        <v>22920</v>
      </c>
      <c r="M7998" t="s">
        <v>22921</v>
      </c>
      <c r="N7998">
        <v>4.9713888879999999</v>
      </c>
      <c r="O7998">
        <v>1</v>
      </c>
      <c r="P7998">
        <v>843</v>
      </c>
      <c r="Q7998">
        <v>0</v>
      </c>
      <c r="R7998">
        <v>0</v>
      </c>
      <c r="S7998">
        <v>0</v>
      </c>
      <c r="T7998">
        <v>0</v>
      </c>
      <c r="U7998">
        <v>4.9713890000000003</v>
      </c>
      <c r="V7998">
        <v>4190.8808330000002</v>
      </c>
      <c r="W7998">
        <v>0</v>
      </c>
      <c r="X7998">
        <v>0</v>
      </c>
      <c r="Y7998">
        <v>0</v>
      </c>
      <c r="Z7998">
        <v>0</v>
      </c>
    </row>
    <row r="7999" spans="1:26" x14ac:dyDescent="0.25">
      <c r="A7999">
        <v>2197916</v>
      </c>
      <c r="B7999">
        <v>1</v>
      </c>
      <c r="C7999" t="s">
        <v>76</v>
      </c>
      <c r="D7999" t="s">
        <v>84</v>
      </c>
      <c r="E7999" t="s">
        <v>126</v>
      </c>
      <c r="F7999" t="s">
        <v>22922</v>
      </c>
      <c r="G7999" t="s">
        <v>366</v>
      </c>
      <c r="H7999" t="s">
        <v>46</v>
      </c>
      <c r="I7999" t="s">
        <v>129</v>
      </c>
      <c r="J7999" t="s">
        <v>130</v>
      </c>
      <c r="K7999" t="s">
        <v>251</v>
      </c>
      <c r="L7999" t="s">
        <v>22923</v>
      </c>
      <c r="M7999" t="s">
        <v>22924</v>
      </c>
      <c r="N7999">
        <v>0.41579888799999998</v>
      </c>
      <c r="O7999">
        <v>0</v>
      </c>
      <c r="P7999">
        <v>121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50.311664999999998</v>
      </c>
      <c r="W7999">
        <v>0</v>
      </c>
      <c r="X7999">
        <v>0</v>
      </c>
      <c r="Y7999">
        <v>0</v>
      </c>
      <c r="Z7999">
        <v>0</v>
      </c>
    </row>
    <row r="8000" spans="1:26" x14ac:dyDescent="0.25">
      <c r="A8000">
        <v>2197923</v>
      </c>
      <c r="B8000">
        <v>1</v>
      </c>
      <c r="C8000" t="s">
        <v>76</v>
      </c>
      <c r="D8000" t="s">
        <v>100</v>
      </c>
      <c r="E8000" t="s">
        <v>181</v>
      </c>
      <c r="F8000" t="s">
        <v>22925</v>
      </c>
      <c r="G8000" t="s">
        <v>194</v>
      </c>
      <c r="H8000" t="s">
        <v>46</v>
      </c>
      <c r="I8000" t="s">
        <v>129</v>
      </c>
      <c r="J8000" t="s">
        <v>130</v>
      </c>
      <c r="K8000" t="s">
        <v>131</v>
      </c>
      <c r="L8000" t="s">
        <v>22926</v>
      </c>
      <c r="M8000" t="s">
        <v>22927</v>
      </c>
      <c r="N8000">
        <v>3.230277777</v>
      </c>
      <c r="O8000">
        <v>0</v>
      </c>
      <c r="P8000">
        <v>1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3.2302780000000002</v>
      </c>
      <c r="W8000">
        <v>0</v>
      </c>
      <c r="X8000">
        <v>0</v>
      </c>
      <c r="Y8000">
        <v>0</v>
      </c>
      <c r="Z8000">
        <v>0</v>
      </c>
    </row>
    <row r="8001" spans="1:26" x14ac:dyDescent="0.25">
      <c r="A8001">
        <v>2197940</v>
      </c>
      <c r="B8001">
        <v>1</v>
      </c>
      <c r="C8001" t="s">
        <v>76</v>
      </c>
      <c r="D8001" t="s">
        <v>79</v>
      </c>
      <c r="E8001" t="s">
        <v>126</v>
      </c>
      <c r="F8001" t="s">
        <v>16973</v>
      </c>
      <c r="G8001" t="s">
        <v>128</v>
      </c>
      <c r="H8001" t="s">
        <v>46</v>
      </c>
      <c r="I8001" t="s">
        <v>129</v>
      </c>
      <c r="J8001" t="s">
        <v>130</v>
      </c>
      <c r="K8001" t="s">
        <v>131</v>
      </c>
      <c r="L8001" t="s">
        <v>22928</v>
      </c>
      <c r="M8001" t="s">
        <v>22929</v>
      </c>
      <c r="N8001">
        <v>1.807222222</v>
      </c>
      <c r="O8001">
        <v>0</v>
      </c>
      <c r="P8001">
        <v>5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9.036111</v>
      </c>
      <c r="W8001">
        <v>0</v>
      </c>
      <c r="X8001">
        <v>0</v>
      </c>
      <c r="Y8001">
        <v>0</v>
      </c>
      <c r="Z8001">
        <v>0</v>
      </c>
    </row>
    <row r="8002" spans="1:26" x14ac:dyDescent="0.25">
      <c r="A8002">
        <v>2197922</v>
      </c>
      <c r="B8002">
        <v>1</v>
      </c>
      <c r="C8002" t="s">
        <v>76</v>
      </c>
      <c r="D8002" t="s">
        <v>80</v>
      </c>
      <c r="E8002" t="s">
        <v>126</v>
      </c>
      <c r="F8002" t="s">
        <v>22930</v>
      </c>
      <c r="G8002" t="s">
        <v>128</v>
      </c>
      <c r="H8002" t="s">
        <v>46</v>
      </c>
      <c r="I8002" t="s">
        <v>129</v>
      </c>
      <c r="J8002" t="s">
        <v>130</v>
      </c>
      <c r="K8002" t="s">
        <v>131</v>
      </c>
      <c r="L8002" t="s">
        <v>22931</v>
      </c>
      <c r="M8002" t="s">
        <v>22932</v>
      </c>
      <c r="N8002">
        <v>2.0233333330000001</v>
      </c>
      <c r="O8002">
        <v>0</v>
      </c>
      <c r="P8002">
        <v>57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115.33</v>
      </c>
      <c r="W8002">
        <v>0</v>
      </c>
      <c r="X8002">
        <v>0</v>
      </c>
      <c r="Y8002">
        <v>0</v>
      </c>
      <c r="Z8002">
        <v>0</v>
      </c>
    </row>
    <row r="8003" spans="1:26" x14ac:dyDescent="0.25">
      <c r="A8003">
        <v>2197920</v>
      </c>
      <c r="B8003">
        <v>1</v>
      </c>
      <c r="C8003" t="s">
        <v>76</v>
      </c>
      <c r="D8003" t="s">
        <v>89</v>
      </c>
      <c r="E8003" t="s">
        <v>126</v>
      </c>
      <c r="F8003" t="s">
        <v>232</v>
      </c>
      <c r="G8003" t="s">
        <v>640</v>
      </c>
      <c r="H8003" t="s">
        <v>46</v>
      </c>
      <c r="I8003" t="s">
        <v>129</v>
      </c>
      <c r="J8003" t="s">
        <v>130</v>
      </c>
      <c r="K8003" t="s">
        <v>131</v>
      </c>
      <c r="L8003" t="s">
        <v>22933</v>
      </c>
      <c r="M8003" t="s">
        <v>22934</v>
      </c>
      <c r="N8003">
        <v>0.91861111100000004</v>
      </c>
      <c r="O8003">
        <v>0</v>
      </c>
      <c r="P8003">
        <v>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0.91861099999999996</v>
      </c>
      <c r="W8003">
        <v>0</v>
      </c>
      <c r="X8003">
        <v>0</v>
      </c>
      <c r="Y8003">
        <v>0</v>
      </c>
      <c r="Z8003">
        <v>0</v>
      </c>
    </row>
    <row r="8004" spans="1:26" x14ac:dyDescent="0.25">
      <c r="A8004">
        <v>2197936</v>
      </c>
      <c r="B8004">
        <v>1</v>
      </c>
      <c r="C8004" t="s">
        <v>76</v>
      </c>
      <c r="D8004" t="s">
        <v>88</v>
      </c>
      <c r="E8004" t="s">
        <v>181</v>
      </c>
      <c r="F8004" t="s">
        <v>22935</v>
      </c>
      <c r="G8004" t="s">
        <v>287</v>
      </c>
      <c r="H8004" t="s">
        <v>46</v>
      </c>
      <c r="I8004" t="s">
        <v>129</v>
      </c>
      <c r="J8004" t="s">
        <v>130</v>
      </c>
      <c r="K8004" t="s">
        <v>131</v>
      </c>
      <c r="L8004" t="s">
        <v>22936</v>
      </c>
      <c r="M8004" t="s">
        <v>22937</v>
      </c>
      <c r="N8004">
        <v>1.213055555</v>
      </c>
      <c r="O8004">
        <v>0</v>
      </c>
      <c r="P8004">
        <v>5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6.0652780000000002</v>
      </c>
      <c r="W8004">
        <v>0</v>
      </c>
      <c r="X8004">
        <v>0</v>
      </c>
      <c r="Y8004">
        <v>0</v>
      </c>
      <c r="Z8004">
        <v>0</v>
      </c>
    </row>
    <row r="8005" spans="1:26" x14ac:dyDescent="0.25">
      <c r="A8005">
        <v>2197972</v>
      </c>
      <c r="B8005">
        <v>1</v>
      </c>
      <c r="C8005" t="s">
        <v>77</v>
      </c>
      <c r="D8005" t="s">
        <v>118</v>
      </c>
      <c r="E8005" t="s">
        <v>126</v>
      </c>
      <c r="F8005" t="s">
        <v>22938</v>
      </c>
      <c r="G8005" t="s">
        <v>671</v>
      </c>
      <c r="H8005" t="s">
        <v>46</v>
      </c>
      <c r="I8005" t="s">
        <v>129</v>
      </c>
      <c r="J8005" t="s">
        <v>130</v>
      </c>
      <c r="K8005" t="s">
        <v>131</v>
      </c>
      <c r="L8005" t="s">
        <v>22939</v>
      </c>
      <c r="M8005" t="s">
        <v>22940</v>
      </c>
      <c r="N8005">
        <v>2.2347222219999998</v>
      </c>
      <c r="O8005">
        <v>0</v>
      </c>
      <c r="P8005">
        <v>5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11.173610999999999</v>
      </c>
      <c r="W8005">
        <v>0</v>
      </c>
      <c r="X8005">
        <v>0</v>
      </c>
      <c r="Y8005">
        <v>0</v>
      </c>
      <c r="Z8005">
        <v>0</v>
      </c>
    </row>
    <row r="8006" spans="1:26" x14ac:dyDescent="0.25">
      <c r="A8006">
        <v>2197941</v>
      </c>
      <c r="B8006">
        <v>1</v>
      </c>
      <c r="C8006" t="s">
        <v>76</v>
      </c>
      <c r="D8006" t="s">
        <v>80</v>
      </c>
      <c r="E8006" t="s">
        <v>126</v>
      </c>
      <c r="F8006" t="s">
        <v>22172</v>
      </c>
      <c r="G8006" t="s">
        <v>128</v>
      </c>
      <c r="H8006" t="s">
        <v>46</v>
      </c>
      <c r="I8006" t="s">
        <v>129</v>
      </c>
      <c r="J8006" t="s">
        <v>130</v>
      </c>
      <c r="K8006" t="s">
        <v>131</v>
      </c>
      <c r="L8006" t="s">
        <v>22941</v>
      </c>
      <c r="M8006" t="s">
        <v>22942</v>
      </c>
      <c r="N8006">
        <v>0.450833333</v>
      </c>
      <c r="O8006">
        <v>0</v>
      </c>
      <c r="P8006">
        <v>197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88.814166999999998</v>
      </c>
      <c r="W8006">
        <v>0</v>
      </c>
      <c r="X8006">
        <v>0</v>
      </c>
      <c r="Y8006">
        <v>0</v>
      </c>
      <c r="Z8006">
        <v>0</v>
      </c>
    </row>
    <row r="8007" spans="1:26" x14ac:dyDescent="0.25">
      <c r="A8007">
        <v>2197938</v>
      </c>
      <c r="B8007">
        <v>1</v>
      </c>
      <c r="C8007" t="s">
        <v>76</v>
      </c>
      <c r="D8007" t="s">
        <v>100</v>
      </c>
      <c r="E8007" t="s">
        <v>134</v>
      </c>
      <c r="F8007" t="s">
        <v>22857</v>
      </c>
      <c r="G8007" t="s">
        <v>418</v>
      </c>
      <c r="H8007" t="s">
        <v>47</v>
      </c>
      <c r="I8007" t="s">
        <v>129</v>
      </c>
      <c r="J8007" t="s">
        <v>130</v>
      </c>
      <c r="K8007" t="s">
        <v>251</v>
      </c>
      <c r="L8007" t="s">
        <v>22943</v>
      </c>
      <c r="M8007" t="s">
        <v>22944</v>
      </c>
      <c r="N8007">
        <v>8.0038888880000005</v>
      </c>
      <c r="O8007">
        <v>5</v>
      </c>
      <c r="P8007">
        <v>1625</v>
      </c>
      <c r="Q8007">
        <v>0</v>
      </c>
      <c r="R8007">
        <v>0</v>
      </c>
      <c r="S8007">
        <v>0</v>
      </c>
      <c r="T8007">
        <v>0</v>
      </c>
      <c r="U8007">
        <v>40.019444</v>
      </c>
      <c r="V8007">
        <v>13006.319443</v>
      </c>
      <c r="W8007">
        <v>0</v>
      </c>
      <c r="X8007">
        <v>0</v>
      </c>
      <c r="Y8007">
        <v>0</v>
      </c>
      <c r="Z8007">
        <v>0</v>
      </c>
    </row>
    <row r="8008" spans="1:26" x14ac:dyDescent="0.25">
      <c r="A8008">
        <v>2197948</v>
      </c>
      <c r="B8008">
        <v>1</v>
      </c>
      <c r="C8008" t="s">
        <v>76</v>
      </c>
      <c r="D8008" t="s">
        <v>95</v>
      </c>
      <c r="E8008" t="s">
        <v>181</v>
      </c>
      <c r="F8008" t="s">
        <v>22945</v>
      </c>
      <c r="G8008" t="s">
        <v>183</v>
      </c>
      <c r="H8008" t="s">
        <v>46</v>
      </c>
      <c r="I8008" t="s">
        <v>129</v>
      </c>
      <c r="J8008" t="s">
        <v>130</v>
      </c>
      <c r="K8008" t="s">
        <v>131</v>
      </c>
      <c r="L8008" t="s">
        <v>22946</v>
      </c>
      <c r="M8008" t="s">
        <v>22947</v>
      </c>
      <c r="N8008">
        <v>10.074166666</v>
      </c>
      <c r="O8008">
        <v>0</v>
      </c>
      <c r="P8008">
        <v>0</v>
      </c>
      <c r="Q8008">
        <v>0</v>
      </c>
      <c r="R8008">
        <v>1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10.074166999999999</v>
      </c>
      <c r="Y8008">
        <v>0</v>
      </c>
      <c r="Z8008">
        <v>0</v>
      </c>
    </row>
    <row r="8009" spans="1:26" x14ac:dyDescent="0.25">
      <c r="A8009">
        <v>2197945</v>
      </c>
      <c r="B8009">
        <v>1</v>
      </c>
      <c r="C8009" t="s">
        <v>76</v>
      </c>
      <c r="D8009" t="s">
        <v>92</v>
      </c>
      <c r="E8009" t="s">
        <v>181</v>
      </c>
      <c r="F8009" t="s">
        <v>22948</v>
      </c>
      <c r="G8009" t="s">
        <v>636</v>
      </c>
      <c r="H8009" t="s">
        <v>46</v>
      </c>
      <c r="I8009" t="s">
        <v>129</v>
      </c>
      <c r="J8009" t="s">
        <v>130</v>
      </c>
      <c r="K8009" t="s">
        <v>131</v>
      </c>
      <c r="L8009" t="s">
        <v>22949</v>
      </c>
      <c r="M8009" t="s">
        <v>22950</v>
      </c>
      <c r="N8009">
        <v>7.3963888879999997</v>
      </c>
      <c r="O8009">
        <v>0</v>
      </c>
      <c r="P8009">
        <v>0</v>
      </c>
      <c r="Q8009">
        <v>0</v>
      </c>
      <c r="R8009">
        <v>2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14.792778</v>
      </c>
      <c r="Y8009">
        <v>0</v>
      </c>
      <c r="Z8009">
        <v>0</v>
      </c>
    </row>
    <row r="8010" spans="1:26" x14ac:dyDescent="0.25">
      <c r="A8010">
        <v>2197943</v>
      </c>
      <c r="B8010">
        <v>1</v>
      </c>
      <c r="C8010" t="s">
        <v>76</v>
      </c>
      <c r="D8010" t="s">
        <v>90</v>
      </c>
      <c r="E8010" t="s">
        <v>181</v>
      </c>
      <c r="F8010" t="s">
        <v>22951</v>
      </c>
      <c r="G8010" t="s">
        <v>194</v>
      </c>
      <c r="H8010" t="s">
        <v>46</v>
      </c>
      <c r="I8010" t="s">
        <v>129</v>
      </c>
      <c r="J8010" t="s">
        <v>130</v>
      </c>
      <c r="K8010" t="s">
        <v>131</v>
      </c>
      <c r="L8010" t="s">
        <v>22952</v>
      </c>
      <c r="M8010" t="s">
        <v>22953</v>
      </c>
      <c r="N8010">
        <v>1.9994444440000001</v>
      </c>
      <c r="O8010">
        <v>0</v>
      </c>
      <c r="P8010">
        <v>0</v>
      </c>
      <c r="Q8010">
        <v>0</v>
      </c>
      <c r="R8010">
        <v>2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3.9988890000000001</v>
      </c>
      <c r="Y8010">
        <v>0</v>
      </c>
      <c r="Z8010">
        <v>0</v>
      </c>
    </row>
    <row r="8011" spans="1:26" x14ac:dyDescent="0.25">
      <c r="A8011">
        <v>2197946</v>
      </c>
      <c r="B8011">
        <v>1</v>
      </c>
      <c r="C8011" t="s">
        <v>76</v>
      </c>
      <c r="D8011" t="s">
        <v>83</v>
      </c>
      <c r="E8011" t="s">
        <v>143</v>
      </c>
      <c r="F8011" t="s">
        <v>22954</v>
      </c>
      <c r="G8011" t="s">
        <v>366</v>
      </c>
      <c r="H8011" t="s">
        <v>47</v>
      </c>
      <c r="I8011" t="s">
        <v>129</v>
      </c>
      <c r="J8011" t="s">
        <v>130</v>
      </c>
      <c r="K8011" t="s">
        <v>251</v>
      </c>
      <c r="L8011" t="s">
        <v>22955</v>
      </c>
      <c r="M8011" t="s">
        <v>22956</v>
      </c>
      <c r="N8011">
        <v>2.9074</v>
      </c>
      <c r="O8011">
        <v>1</v>
      </c>
      <c r="P8011">
        <v>256</v>
      </c>
      <c r="Q8011">
        <v>0</v>
      </c>
      <c r="R8011">
        <v>0</v>
      </c>
      <c r="S8011">
        <v>0</v>
      </c>
      <c r="T8011">
        <v>0</v>
      </c>
      <c r="U8011">
        <v>2.9074</v>
      </c>
      <c r="V8011">
        <v>744.2944</v>
      </c>
      <c r="W8011">
        <v>0</v>
      </c>
      <c r="X8011">
        <v>0</v>
      </c>
      <c r="Y8011">
        <v>0</v>
      </c>
      <c r="Z8011">
        <v>0</v>
      </c>
    </row>
    <row r="8012" spans="1:26" x14ac:dyDescent="0.25">
      <c r="A8012">
        <v>2197950</v>
      </c>
      <c r="B8012">
        <v>1</v>
      </c>
      <c r="C8012" t="s">
        <v>76</v>
      </c>
      <c r="D8012" t="s">
        <v>84</v>
      </c>
      <c r="E8012" t="s">
        <v>126</v>
      </c>
      <c r="F8012" t="s">
        <v>22957</v>
      </c>
      <c r="G8012" t="s">
        <v>366</v>
      </c>
      <c r="H8012" t="s">
        <v>46</v>
      </c>
      <c r="I8012" t="s">
        <v>129</v>
      </c>
      <c r="J8012" t="s">
        <v>130</v>
      </c>
      <c r="K8012" t="s">
        <v>251</v>
      </c>
      <c r="L8012" t="s">
        <v>22958</v>
      </c>
      <c r="M8012" t="s">
        <v>22959</v>
      </c>
      <c r="N8012">
        <v>1.772061111</v>
      </c>
      <c r="O8012">
        <v>0</v>
      </c>
      <c r="P8012">
        <v>108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191.3826</v>
      </c>
      <c r="W8012">
        <v>0</v>
      </c>
      <c r="X8012">
        <v>0</v>
      </c>
      <c r="Y8012">
        <v>0</v>
      </c>
      <c r="Z8012">
        <v>0</v>
      </c>
    </row>
    <row r="8013" spans="1:26" x14ac:dyDescent="0.25">
      <c r="A8013">
        <v>2197954</v>
      </c>
      <c r="B8013">
        <v>1</v>
      </c>
      <c r="C8013" t="s">
        <v>77</v>
      </c>
      <c r="D8013" t="s">
        <v>112</v>
      </c>
      <c r="E8013" t="s">
        <v>134</v>
      </c>
      <c r="F8013" t="s">
        <v>11836</v>
      </c>
      <c r="G8013" t="s">
        <v>366</v>
      </c>
      <c r="H8013" t="s">
        <v>47</v>
      </c>
      <c r="I8013" t="s">
        <v>129</v>
      </c>
      <c r="J8013" t="s">
        <v>130</v>
      </c>
      <c r="K8013" t="s">
        <v>251</v>
      </c>
      <c r="L8013" t="s">
        <v>22960</v>
      </c>
      <c r="M8013" t="s">
        <v>22961</v>
      </c>
      <c r="N8013">
        <v>1.0974999999999999</v>
      </c>
      <c r="O8013">
        <v>0</v>
      </c>
      <c r="P8013">
        <v>0</v>
      </c>
      <c r="Q8013">
        <v>7</v>
      </c>
      <c r="R8013">
        <v>903</v>
      </c>
      <c r="S8013">
        <v>0</v>
      </c>
      <c r="T8013">
        <v>11</v>
      </c>
      <c r="U8013">
        <v>0</v>
      </c>
      <c r="V8013">
        <v>0</v>
      </c>
      <c r="W8013">
        <v>7.6825000000000001</v>
      </c>
      <c r="X8013">
        <v>991.04250000000002</v>
      </c>
      <c r="Y8013">
        <v>0</v>
      </c>
      <c r="Z8013">
        <v>12.0725</v>
      </c>
    </row>
    <row r="8014" spans="1:26" x14ac:dyDescent="0.25">
      <c r="A8014">
        <v>2197956</v>
      </c>
      <c r="B8014">
        <v>1</v>
      </c>
      <c r="C8014" t="s">
        <v>76</v>
      </c>
      <c r="D8014" t="s">
        <v>103</v>
      </c>
      <c r="E8014" t="s">
        <v>161</v>
      </c>
      <c r="F8014" t="s">
        <v>22962</v>
      </c>
      <c r="G8014" t="s">
        <v>366</v>
      </c>
      <c r="H8014" t="s">
        <v>46</v>
      </c>
      <c r="I8014" t="s">
        <v>129</v>
      </c>
      <c r="J8014" t="s">
        <v>130</v>
      </c>
      <c r="K8014" t="s">
        <v>251</v>
      </c>
      <c r="L8014" t="s">
        <v>22905</v>
      </c>
      <c r="M8014" t="s">
        <v>22963</v>
      </c>
      <c r="N8014">
        <v>2.3458333329999999</v>
      </c>
      <c r="O8014">
        <v>0</v>
      </c>
      <c r="P8014">
        <v>2</v>
      </c>
      <c r="Q8014">
        <v>1</v>
      </c>
      <c r="R8014">
        <v>41</v>
      </c>
      <c r="S8014">
        <v>0</v>
      </c>
      <c r="T8014">
        <v>0</v>
      </c>
      <c r="U8014">
        <v>0</v>
      </c>
      <c r="V8014">
        <v>4.6916669999999998</v>
      </c>
      <c r="W8014">
        <v>2.3458329999999998</v>
      </c>
      <c r="X8014">
        <v>96.179167000000007</v>
      </c>
      <c r="Y8014">
        <v>0</v>
      </c>
      <c r="Z8014">
        <v>0</v>
      </c>
    </row>
    <row r="8015" spans="1:26" x14ac:dyDescent="0.25">
      <c r="A8015">
        <v>2197957</v>
      </c>
      <c r="B8015">
        <v>1</v>
      </c>
      <c r="C8015" t="s">
        <v>76</v>
      </c>
      <c r="D8015" t="s">
        <v>92</v>
      </c>
      <c r="E8015" t="s">
        <v>126</v>
      </c>
      <c r="F8015" t="s">
        <v>22964</v>
      </c>
      <c r="G8015" t="s">
        <v>640</v>
      </c>
      <c r="H8015" t="s">
        <v>46</v>
      </c>
      <c r="I8015" t="s">
        <v>129</v>
      </c>
      <c r="J8015" t="s">
        <v>130</v>
      </c>
      <c r="K8015" t="s">
        <v>131</v>
      </c>
      <c r="L8015" t="s">
        <v>22965</v>
      </c>
      <c r="M8015" t="s">
        <v>22966</v>
      </c>
      <c r="N8015">
        <v>3.8516666659999999</v>
      </c>
      <c r="O8015">
        <v>0</v>
      </c>
      <c r="P8015">
        <v>0</v>
      </c>
      <c r="Q8015">
        <v>0</v>
      </c>
      <c r="R8015">
        <v>125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481.45833299999998</v>
      </c>
      <c r="Y8015">
        <v>0</v>
      </c>
      <c r="Z8015">
        <v>0</v>
      </c>
    </row>
    <row r="8016" spans="1:26" x14ac:dyDescent="0.25">
      <c r="A8016">
        <v>2197967</v>
      </c>
      <c r="B8016">
        <v>1</v>
      </c>
      <c r="C8016" t="s">
        <v>76</v>
      </c>
      <c r="D8016" t="s">
        <v>103</v>
      </c>
      <c r="E8016" t="s">
        <v>718</v>
      </c>
      <c r="F8016" t="s">
        <v>15777</v>
      </c>
      <c r="G8016" t="s">
        <v>269</v>
      </c>
      <c r="H8016" t="s">
        <v>46</v>
      </c>
      <c r="I8016" t="s">
        <v>129</v>
      </c>
      <c r="J8016" t="s">
        <v>130</v>
      </c>
      <c r="K8016" t="s">
        <v>131</v>
      </c>
      <c r="L8016" t="s">
        <v>22967</v>
      </c>
      <c r="M8016" t="s">
        <v>22968</v>
      </c>
      <c r="N8016">
        <v>1.8625</v>
      </c>
      <c r="O8016">
        <v>0</v>
      </c>
      <c r="P8016">
        <v>0</v>
      </c>
      <c r="Q8016">
        <v>0</v>
      </c>
      <c r="R8016">
        <v>75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139.6875</v>
      </c>
      <c r="Y8016">
        <v>0</v>
      </c>
      <c r="Z8016">
        <v>0</v>
      </c>
    </row>
    <row r="8017" spans="1:26" x14ac:dyDescent="0.25">
      <c r="A8017">
        <v>2197955</v>
      </c>
      <c r="B8017">
        <v>1</v>
      </c>
      <c r="C8017" t="s">
        <v>76</v>
      </c>
      <c r="D8017" t="s">
        <v>81</v>
      </c>
      <c r="E8017" t="s">
        <v>181</v>
      </c>
      <c r="F8017" t="s">
        <v>22969</v>
      </c>
      <c r="G8017" t="s">
        <v>287</v>
      </c>
      <c r="H8017" t="s">
        <v>46</v>
      </c>
      <c r="I8017" t="s">
        <v>129</v>
      </c>
      <c r="J8017" t="s">
        <v>130</v>
      </c>
      <c r="K8017" t="s">
        <v>131</v>
      </c>
      <c r="L8017" t="s">
        <v>22970</v>
      </c>
      <c r="M8017" t="s">
        <v>22971</v>
      </c>
      <c r="N8017">
        <v>1.035555555</v>
      </c>
      <c r="O8017">
        <v>0</v>
      </c>
      <c r="P8017">
        <v>6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6.2133330000000004</v>
      </c>
      <c r="W8017">
        <v>0</v>
      </c>
      <c r="X8017">
        <v>0</v>
      </c>
      <c r="Y8017">
        <v>0</v>
      </c>
      <c r="Z8017">
        <v>0</v>
      </c>
    </row>
    <row r="8018" spans="1:26" x14ac:dyDescent="0.25">
      <c r="A8018">
        <v>2197959</v>
      </c>
      <c r="B8018">
        <v>1</v>
      </c>
      <c r="C8018" t="s">
        <v>76</v>
      </c>
      <c r="D8018" t="s">
        <v>99</v>
      </c>
      <c r="E8018" t="s">
        <v>126</v>
      </c>
      <c r="F8018" t="s">
        <v>22972</v>
      </c>
      <c r="G8018" t="s">
        <v>636</v>
      </c>
      <c r="H8018" t="s">
        <v>46</v>
      </c>
      <c r="I8018" t="s">
        <v>129</v>
      </c>
      <c r="J8018" t="s">
        <v>130</v>
      </c>
      <c r="K8018" t="s">
        <v>131</v>
      </c>
      <c r="L8018" t="s">
        <v>22973</v>
      </c>
      <c r="M8018" t="s">
        <v>22974</v>
      </c>
      <c r="N8018">
        <v>2.491944444</v>
      </c>
      <c r="O8018">
        <v>0</v>
      </c>
      <c r="P8018">
        <v>172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428.61444399999999</v>
      </c>
      <c r="W8018">
        <v>0</v>
      </c>
      <c r="X8018">
        <v>0</v>
      </c>
      <c r="Y8018">
        <v>0</v>
      </c>
      <c r="Z8018">
        <v>0</v>
      </c>
    </row>
    <row r="8019" spans="1:26" x14ac:dyDescent="0.25">
      <c r="A8019">
        <v>2197975</v>
      </c>
      <c r="B8019">
        <v>1</v>
      </c>
      <c r="C8019" t="s">
        <v>77</v>
      </c>
      <c r="D8019" t="s">
        <v>124</v>
      </c>
      <c r="E8019" t="s">
        <v>181</v>
      </c>
      <c r="F8019" t="s">
        <v>22975</v>
      </c>
      <c r="G8019" t="s">
        <v>636</v>
      </c>
      <c r="H8019" t="s">
        <v>46</v>
      </c>
      <c r="I8019" t="s">
        <v>129</v>
      </c>
      <c r="J8019" t="s">
        <v>130</v>
      </c>
      <c r="K8019" t="s">
        <v>131</v>
      </c>
      <c r="L8019" t="s">
        <v>22976</v>
      </c>
      <c r="M8019" t="s">
        <v>22977</v>
      </c>
      <c r="N8019">
        <v>7.2969444440000002</v>
      </c>
      <c r="O8019">
        <v>0</v>
      </c>
      <c r="P8019">
        <v>1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7.2969439999999999</v>
      </c>
      <c r="W8019">
        <v>0</v>
      </c>
      <c r="X8019">
        <v>0</v>
      </c>
      <c r="Y8019">
        <v>0</v>
      </c>
      <c r="Z8019">
        <v>0</v>
      </c>
    </row>
    <row r="8020" spans="1:26" x14ac:dyDescent="0.25">
      <c r="A8020">
        <v>2198004</v>
      </c>
      <c r="B8020">
        <v>1</v>
      </c>
      <c r="C8020" t="s">
        <v>76</v>
      </c>
      <c r="D8020" t="s">
        <v>90</v>
      </c>
      <c r="E8020" t="s">
        <v>718</v>
      </c>
      <c r="F8020" t="s">
        <v>22978</v>
      </c>
      <c r="G8020" t="s">
        <v>259</v>
      </c>
      <c r="H8020" t="s">
        <v>46</v>
      </c>
      <c r="I8020" t="s">
        <v>129</v>
      </c>
      <c r="J8020" t="s">
        <v>130</v>
      </c>
      <c r="K8020" t="s">
        <v>131</v>
      </c>
      <c r="L8020" t="s">
        <v>22979</v>
      </c>
      <c r="M8020" t="s">
        <v>22980</v>
      </c>
      <c r="N8020">
        <v>2.1563888879999999</v>
      </c>
      <c r="O8020">
        <v>0</v>
      </c>
      <c r="P8020">
        <v>154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332.083889</v>
      </c>
      <c r="W8020">
        <v>0</v>
      </c>
      <c r="X8020">
        <v>0</v>
      </c>
      <c r="Y8020">
        <v>0</v>
      </c>
      <c r="Z8020">
        <v>0</v>
      </c>
    </row>
    <row r="8021" spans="1:26" x14ac:dyDescent="0.25">
      <c r="A8021">
        <v>2197961</v>
      </c>
      <c r="B8021">
        <v>1</v>
      </c>
      <c r="C8021" t="s">
        <v>76</v>
      </c>
      <c r="D8021" t="s">
        <v>103</v>
      </c>
      <c r="E8021" t="s">
        <v>161</v>
      </c>
      <c r="F8021" t="s">
        <v>22981</v>
      </c>
      <c r="G8021" t="s">
        <v>366</v>
      </c>
      <c r="H8021" t="s">
        <v>46</v>
      </c>
      <c r="I8021" t="s">
        <v>129</v>
      </c>
      <c r="J8021" t="s">
        <v>130</v>
      </c>
      <c r="K8021" t="s">
        <v>251</v>
      </c>
      <c r="L8021" t="s">
        <v>22982</v>
      </c>
      <c r="M8021" t="s">
        <v>22983</v>
      </c>
      <c r="N8021">
        <v>5.3833333330000004</v>
      </c>
      <c r="O8021">
        <v>0</v>
      </c>
      <c r="P8021">
        <v>0</v>
      </c>
      <c r="Q8021">
        <v>1</v>
      </c>
      <c r="R8021">
        <v>119</v>
      </c>
      <c r="S8021">
        <v>0</v>
      </c>
      <c r="T8021">
        <v>0</v>
      </c>
      <c r="U8021">
        <v>0</v>
      </c>
      <c r="V8021">
        <v>0</v>
      </c>
      <c r="W8021">
        <v>5.3833330000000004</v>
      </c>
      <c r="X8021">
        <v>640.61666700000001</v>
      </c>
      <c r="Y8021">
        <v>0</v>
      </c>
      <c r="Z8021">
        <v>0</v>
      </c>
    </row>
    <row r="8022" spans="1:26" x14ac:dyDescent="0.25">
      <c r="A8022">
        <v>2197965</v>
      </c>
      <c r="B8022">
        <v>1</v>
      </c>
      <c r="C8022" t="s">
        <v>76</v>
      </c>
      <c r="D8022" t="s">
        <v>90</v>
      </c>
      <c r="E8022" t="s">
        <v>126</v>
      </c>
      <c r="F8022" t="s">
        <v>22984</v>
      </c>
      <c r="G8022" t="s">
        <v>140</v>
      </c>
      <c r="H8022" t="s">
        <v>46</v>
      </c>
      <c r="I8022" t="s">
        <v>129</v>
      </c>
      <c r="J8022" t="s">
        <v>130</v>
      </c>
      <c r="K8022" t="s">
        <v>131</v>
      </c>
      <c r="L8022" t="s">
        <v>22985</v>
      </c>
      <c r="M8022" t="s">
        <v>22986</v>
      </c>
      <c r="N8022">
        <v>1.1924999999999999</v>
      </c>
      <c r="O8022">
        <v>0</v>
      </c>
      <c r="P8022">
        <v>11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13.1175</v>
      </c>
      <c r="W8022">
        <v>0</v>
      </c>
      <c r="X8022">
        <v>0</v>
      </c>
      <c r="Y8022">
        <v>0</v>
      </c>
      <c r="Z8022">
        <v>0</v>
      </c>
    </row>
    <row r="8023" spans="1:26" x14ac:dyDescent="0.25">
      <c r="A8023">
        <v>2197969</v>
      </c>
      <c r="B8023">
        <v>1</v>
      </c>
      <c r="C8023" t="s">
        <v>76</v>
      </c>
      <c r="D8023" t="s">
        <v>107</v>
      </c>
      <c r="E8023" t="s">
        <v>186</v>
      </c>
      <c r="F8023" t="s">
        <v>22987</v>
      </c>
      <c r="G8023" t="s">
        <v>9243</v>
      </c>
      <c r="H8023" t="s">
        <v>47</v>
      </c>
      <c r="I8023" t="s">
        <v>129</v>
      </c>
      <c r="J8023" t="s">
        <v>130</v>
      </c>
      <c r="K8023" t="s">
        <v>131</v>
      </c>
      <c r="L8023" t="s">
        <v>22988</v>
      </c>
      <c r="M8023" t="s">
        <v>22989</v>
      </c>
      <c r="N8023">
        <v>0.71111111100000002</v>
      </c>
      <c r="O8023">
        <v>20</v>
      </c>
      <c r="P8023">
        <v>6412</v>
      </c>
      <c r="Q8023">
        <v>0</v>
      </c>
      <c r="R8023">
        <v>0</v>
      </c>
      <c r="S8023">
        <v>0</v>
      </c>
      <c r="T8023">
        <v>0</v>
      </c>
      <c r="U8023">
        <v>14.222222</v>
      </c>
      <c r="V8023">
        <v>4559.6444439999996</v>
      </c>
      <c r="W8023">
        <v>0</v>
      </c>
      <c r="X8023">
        <v>0</v>
      </c>
      <c r="Y8023">
        <v>0</v>
      </c>
      <c r="Z8023">
        <v>0</v>
      </c>
    </row>
    <row r="8024" spans="1:26" x14ac:dyDescent="0.25">
      <c r="A8024">
        <v>2197979</v>
      </c>
      <c r="B8024">
        <v>1</v>
      </c>
      <c r="C8024" t="s">
        <v>76</v>
      </c>
      <c r="D8024" t="s">
        <v>88</v>
      </c>
      <c r="E8024" t="s">
        <v>181</v>
      </c>
      <c r="F8024" t="s">
        <v>22990</v>
      </c>
      <c r="G8024" t="s">
        <v>163</v>
      </c>
      <c r="H8024" t="s">
        <v>46</v>
      </c>
      <c r="I8024" t="s">
        <v>129</v>
      </c>
      <c r="J8024" t="s">
        <v>130</v>
      </c>
      <c r="K8024" t="s">
        <v>131</v>
      </c>
      <c r="L8024" t="s">
        <v>22991</v>
      </c>
      <c r="M8024" t="s">
        <v>22992</v>
      </c>
      <c r="N8024">
        <v>5.2713888879999997</v>
      </c>
      <c r="O8024">
        <v>0</v>
      </c>
      <c r="P8024">
        <v>1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5.2713890000000001</v>
      </c>
      <c r="W8024">
        <v>0</v>
      </c>
      <c r="X8024">
        <v>0</v>
      </c>
      <c r="Y8024">
        <v>0</v>
      </c>
      <c r="Z8024">
        <v>0</v>
      </c>
    </row>
    <row r="8025" spans="1:26" x14ac:dyDescent="0.25">
      <c r="A8025">
        <v>2197968</v>
      </c>
      <c r="B8025">
        <v>1</v>
      </c>
      <c r="C8025" t="s">
        <v>77</v>
      </c>
      <c r="D8025" t="s">
        <v>108</v>
      </c>
      <c r="E8025" t="s">
        <v>126</v>
      </c>
      <c r="F8025" t="s">
        <v>22993</v>
      </c>
      <c r="G8025" t="s">
        <v>128</v>
      </c>
      <c r="H8025" t="s">
        <v>46</v>
      </c>
      <c r="I8025" t="s">
        <v>129</v>
      </c>
      <c r="J8025" t="s">
        <v>130</v>
      </c>
      <c r="K8025" t="s">
        <v>131</v>
      </c>
      <c r="L8025" t="s">
        <v>22994</v>
      </c>
      <c r="M8025" t="s">
        <v>22995</v>
      </c>
      <c r="N8025">
        <v>1.503333333</v>
      </c>
      <c r="O8025">
        <v>0</v>
      </c>
      <c r="P8025">
        <v>19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28.563333</v>
      </c>
      <c r="W8025">
        <v>0</v>
      </c>
      <c r="X8025">
        <v>0</v>
      </c>
      <c r="Y8025">
        <v>0</v>
      </c>
      <c r="Z8025">
        <v>0</v>
      </c>
    </row>
    <row r="8026" spans="1:26" x14ac:dyDescent="0.25">
      <c r="A8026">
        <v>2197903</v>
      </c>
      <c r="B8026">
        <v>1</v>
      </c>
      <c r="C8026" t="s">
        <v>76</v>
      </c>
      <c r="D8026" t="s">
        <v>100</v>
      </c>
      <c r="E8026" t="s">
        <v>143</v>
      </c>
      <c r="F8026" t="s">
        <v>22996</v>
      </c>
      <c r="G8026" t="s">
        <v>418</v>
      </c>
      <c r="H8026" t="s">
        <v>47</v>
      </c>
      <c r="I8026" t="s">
        <v>129</v>
      </c>
      <c r="J8026" t="s">
        <v>130</v>
      </c>
      <c r="K8026" t="s">
        <v>251</v>
      </c>
      <c r="L8026" t="s">
        <v>22997</v>
      </c>
      <c r="M8026" t="s">
        <v>22998</v>
      </c>
      <c r="N8026">
        <v>6.1394444439999996</v>
      </c>
      <c r="O8026">
        <v>1</v>
      </c>
      <c r="P8026">
        <v>618</v>
      </c>
      <c r="Q8026">
        <v>0</v>
      </c>
      <c r="R8026">
        <v>0</v>
      </c>
      <c r="S8026">
        <v>0</v>
      </c>
      <c r="T8026">
        <v>0</v>
      </c>
      <c r="U8026">
        <v>6.1394440000000001</v>
      </c>
      <c r="V8026">
        <v>3794.1766659999998</v>
      </c>
      <c r="W8026">
        <v>0</v>
      </c>
      <c r="X8026">
        <v>0</v>
      </c>
      <c r="Y8026">
        <v>0</v>
      </c>
      <c r="Z8026">
        <v>0</v>
      </c>
    </row>
    <row r="8027" spans="1:26" x14ac:dyDescent="0.25">
      <c r="A8027">
        <v>2197966</v>
      </c>
      <c r="B8027">
        <v>1</v>
      </c>
      <c r="C8027" t="s">
        <v>77</v>
      </c>
      <c r="D8027" t="s">
        <v>116</v>
      </c>
      <c r="E8027" t="s">
        <v>161</v>
      </c>
      <c r="F8027" t="s">
        <v>5566</v>
      </c>
      <c r="G8027" t="s">
        <v>418</v>
      </c>
      <c r="H8027" t="s">
        <v>46</v>
      </c>
      <c r="I8027" t="s">
        <v>129</v>
      </c>
      <c r="J8027" t="s">
        <v>130</v>
      </c>
      <c r="K8027" t="s">
        <v>251</v>
      </c>
      <c r="L8027" t="s">
        <v>22999</v>
      </c>
      <c r="M8027" t="s">
        <v>23000</v>
      </c>
      <c r="N8027">
        <v>6.5335683329999998</v>
      </c>
      <c r="O8027">
        <v>1</v>
      </c>
      <c r="P8027">
        <v>281</v>
      </c>
      <c r="Q8027">
        <v>0</v>
      </c>
      <c r="R8027">
        <v>0</v>
      </c>
      <c r="S8027">
        <v>0</v>
      </c>
      <c r="T8027">
        <v>0</v>
      </c>
      <c r="U8027">
        <v>6.5335679999999998</v>
      </c>
      <c r="V8027">
        <v>1835.9327020000001</v>
      </c>
      <c r="W8027">
        <v>0</v>
      </c>
      <c r="X8027">
        <v>0</v>
      </c>
      <c r="Y8027">
        <v>0</v>
      </c>
      <c r="Z8027">
        <v>0</v>
      </c>
    </row>
    <row r="8028" spans="1:26" x14ac:dyDescent="0.25">
      <c r="A8028">
        <v>2197976</v>
      </c>
      <c r="B8028">
        <v>1</v>
      </c>
      <c r="C8028" t="s">
        <v>77</v>
      </c>
      <c r="D8028" t="s">
        <v>117</v>
      </c>
      <c r="E8028" t="s">
        <v>134</v>
      </c>
      <c r="F8028" t="s">
        <v>23001</v>
      </c>
      <c r="G8028" t="s">
        <v>366</v>
      </c>
      <c r="H8028" t="s">
        <v>47</v>
      </c>
      <c r="I8028" t="s">
        <v>129</v>
      </c>
      <c r="J8028" t="s">
        <v>130</v>
      </c>
      <c r="K8028" t="s">
        <v>251</v>
      </c>
      <c r="L8028" t="s">
        <v>23002</v>
      </c>
      <c r="M8028" t="s">
        <v>23003</v>
      </c>
      <c r="N8028">
        <v>3.190555555</v>
      </c>
      <c r="O8028">
        <v>0</v>
      </c>
      <c r="P8028">
        <v>1</v>
      </c>
      <c r="Q8028">
        <v>16</v>
      </c>
      <c r="R8028">
        <v>537</v>
      </c>
      <c r="S8028">
        <v>0</v>
      </c>
      <c r="T8028">
        <v>0</v>
      </c>
      <c r="U8028">
        <v>0</v>
      </c>
      <c r="V8028">
        <v>3.1905559999999999</v>
      </c>
      <c r="W8028">
        <v>51.048889000000003</v>
      </c>
      <c r="X8028">
        <v>1713.3283329999999</v>
      </c>
      <c r="Y8028">
        <v>0</v>
      </c>
      <c r="Z8028">
        <v>0</v>
      </c>
    </row>
    <row r="8029" spans="1:26" x14ac:dyDescent="0.25">
      <c r="A8029">
        <v>2197989</v>
      </c>
      <c r="B8029">
        <v>1</v>
      </c>
      <c r="C8029" t="s">
        <v>76</v>
      </c>
      <c r="D8029" t="s">
        <v>80</v>
      </c>
      <c r="E8029" t="s">
        <v>126</v>
      </c>
      <c r="F8029" t="s">
        <v>20622</v>
      </c>
      <c r="G8029" t="s">
        <v>128</v>
      </c>
      <c r="H8029" t="s">
        <v>46</v>
      </c>
      <c r="I8029" t="s">
        <v>129</v>
      </c>
      <c r="J8029" t="s">
        <v>130</v>
      </c>
      <c r="K8029" t="s">
        <v>131</v>
      </c>
      <c r="L8029" t="s">
        <v>23004</v>
      </c>
      <c r="M8029" t="s">
        <v>23005</v>
      </c>
      <c r="N8029">
        <v>2.7547222219999998</v>
      </c>
      <c r="O8029">
        <v>0</v>
      </c>
      <c r="P8029">
        <v>56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154.264444</v>
      </c>
      <c r="W8029">
        <v>0</v>
      </c>
      <c r="X8029">
        <v>0</v>
      </c>
      <c r="Y8029">
        <v>0</v>
      </c>
      <c r="Z8029">
        <v>0</v>
      </c>
    </row>
    <row r="8030" spans="1:26" x14ac:dyDescent="0.25">
      <c r="A8030">
        <v>2197993</v>
      </c>
      <c r="B8030">
        <v>1</v>
      </c>
      <c r="C8030" t="s">
        <v>76</v>
      </c>
      <c r="D8030" t="s">
        <v>78</v>
      </c>
      <c r="E8030" t="s">
        <v>161</v>
      </c>
      <c r="F8030" t="s">
        <v>23006</v>
      </c>
      <c r="G8030" t="s">
        <v>163</v>
      </c>
      <c r="H8030" t="s">
        <v>46</v>
      </c>
      <c r="I8030" t="s">
        <v>129</v>
      </c>
      <c r="J8030" t="s">
        <v>130</v>
      </c>
      <c r="K8030" t="s">
        <v>131</v>
      </c>
      <c r="L8030" t="s">
        <v>23007</v>
      </c>
      <c r="M8030" t="s">
        <v>23008</v>
      </c>
      <c r="N8030">
        <v>0.69805555500000005</v>
      </c>
      <c r="O8030">
        <v>1</v>
      </c>
      <c r="P8030">
        <v>788</v>
      </c>
      <c r="Q8030">
        <v>0</v>
      </c>
      <c r="R8030">
        <v>0</v>
      </c>
      <c r="S8030">
        <v>0</v>
      </c>
      <c r="T8030">
        <v>0</v>
      </c>
      <c r="U8030">
        <v>0.69805600000000001</v>
      </c>
      <c r="V8030">
        <v>550.06777699999998</v>
      </c>
      <c r="W8030">
        <v>0</v>
      </c>
      <c r="X8030">
        <v>0</v>
      </c>
      <c r="Y8030">
        <v>0</v>
      </c>
      <c r="Z8030">
        <v>0</v>
      </c>
    </row>
    <row r="8031" spans="1:26" x14ac:dyDescent="0.25">
      <c r="A8031">
        <v>2197988</v>
      </c>
      <c r="B8031">
        <v>1</v>
      </c>
      <c r="C8031" t="s">
        <v>76</v>
      </c>
      <c r="D8031" t="s">
        <v>80</v>
      </c>
      <c r="E8031" t="s">
        <v>126</v>
      </c>
      <c r="F8031" t="s">
        <v>23009</v>
      </c>
      <c r="G8031" t="s">
        <v>152</v>
      </c>
      <c r="H8031" t="s">
        <v>46</v>
      </c>
      <c r="I8031" t="s">
        <v>129</v>
      </c>
      <c r="J8031" t="s">
        <v>130</v>
      </c>
      <c r="K8031" t="s">
        <v>131</v>
      </c>
      <c r="L8031" t="s">
        <v>23010</v>
      </c>
      <c r="M8031" t="s">
        <v>23011</v>
      </c>
      <c r="N8031">
        <v>6.9722222220000001</v>
      </c>
      <c r="O8031">
        <v>0</v>
      </c>
      <c r="P8031">
        <v>108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753</v>
      </c>
      <c r="W8031">
        <v>0</v>
      </c>
      <c r="X8031">
        <v>0</v>
      </c>
      <c r="Y8031">
        <v>0</v>
      </c>
      <c r="Z8031">
        <v>0</v>
      </c>
    </row>
    <row r="8032" spans="1:26" x14ac:dyDescent="0.25">
      <c r="A8032">
        <v>2197986</v>
      </c>
      <c r="B8032">
        <v>1</v>
      </c>
      <c r="C8032" t="s">
        <v>76</v>
      </c>
      <c r="D8032" t="s">
        <v>102</v>
      </c>
      <c r="E8032" t="s">
        <v>126</v>
      </c>
      <c r="F8032" t="s">
        <v>23012</v>
      </c>
      <c r="G8032" t="s">
        <v>916</v>
      </c>
      <c r="H8032" t="s">
        <v>46</v>
      </c>
      <c r="I8032" t="s">
        <v>129</v>
      </c>
      <c r="J8032" t="s">
        <v>130</v>
      </c>
      <c r="K8032" t="s">
        <v>131</v>
      </c>
      <c r="L8032" t="s">
        <v>23013</v>
      </c>
      <c r="M8032" t="s">
        <v>23014</v>
      </c>
      <c r="N8032">
        <v>1.4127777770000001</v>
      </c>
      <c r="O8032">
        <v>0</v>
      </c>
      <c r="P8032">
        <v>75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105.958333</v>
      </c>
      <c r="W8032">
        <v>0</v>
      </c>
      <c r="X8032">
        <v>0</v>
      </c>
      <c r="Y8032">
        <v>0</v>
      </c>
      <c r="Z8032">
        <v>0</v>
      </c>
    </row>
    <row r="8033" spans="1:26" x14ac:dyDescent="0.25">
      <c r="A8033">
        <v>2197991</v>
      </c>
      <c r="B8033">
        <v>1</v>
      </c>
      <c r="C8033" t="s">
        <v>77</v>
      </c>
      <c r="D8033" t="s">
        <v>109</v>
      </c>
      <c r="E8033" t="s">
        <v>181</v>
      </c>
      <c r="F8033" t="s">
        <v>23015</v>
      </c>
      <c r="G8033" t="s">
        <v>287</v>
      </c>
      <c r="H8033" t="s">
        <v>46</v>
      </c>
      <c r="I8033" t="s">
        <v>129</v>
      </c>
      <c r="J8033" t="s">
        <v>130</v>
      </c>
      <c r="K8033" t="s">
        <v>131</v>
      </c>
      <c r="L8033" t="s">
        <v>23016</v>
      </c>
      <c r="M8033" t="s">
        <v>23017</v>
      </c>
      <c r="N8033">
        <v>0.99833333300000004</v>
      </c>
      <c r="O8033">
        <v>0</v>
      </c>
      <c r="P8033">
        <v>5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4.9916669999999996</v>
      </c>
      <c r="W8033">
        <v>0</v>
      </c>
      <c r="X8033">
        <v>0</v>
      </c>
      <c r="Y8033">
        <v>0</v>
      </c>
      <c r="Z8033">
        <v>0</v>
      </c>
    </row>
    <row r="8034" spans="1:26" x14ac:dyDescent="0.25">
      <c r="A8034">
        <v>2197992</v>
      </c>
      <c r="B8034">
        <v>1</v>
      </c>
      <c r="C8034" t="s">
        <v>76</v>
      </c>
      <c r="D8034" t="s">
        <v>95</v>
      </c>
      <c r="E8034" t="s">
        <v>181</v>
      </c>
      <c r="F8034" t="s">
        <v>23018</v>
      </c>
      <c r="G8034" t="s">
        <v>194</v>
      </c>
      <c r="H8034" t="s">
        <v>46</v>
      </c>
      <c r="I8034" t="s">
        <v>129</v>
      </c>
      <c r="J8034" t="s">
        <v>130</v>
      </c>
      <c r="K8034" t="s">
        <v>131</v>
      </c>
      <c r="L8034" t="s">
        <v>23019</v>
      </c>
      <c r="M8034" t="s">
        <v>23020</v>
      </c>
      <c r="N8034">
        <v>10.348055555</v>
      </c>
      <c r="O8034">
        <v>0</v>
      </c>
      <c r="P8034">
        <v>0</v>
      </c>
      <c r="Q8034">
        <v>0</v>
      </c>
      <c r="R8034">
        <v>1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10.348056</v>
      </c>
      <c r="Y8034">
        <v>0</v>
      </c>
      <c r="Z8034">
        <v>0</v>
      </c>
    </row>
    <row r="8035" spans="1:26" x14ac:dyDescent="0.25">
      <c r="A8035">
        <v>2197974</v>
      </c>
      <c r="B8035">
        <v>1</v>
      </c>
      <c r="C8035" t="s">
        <v>76</v>
      </c>
      <c r="D8035" t="s">
        <v>100</v>
      </c>
      <c r="E8035" t="s">
        <v>143</v>
      </c>
      <c r="F8035" t="s">
        <v>23021</v>
      </c>
      <c r="G8035" t="s">
        <v>418</v>
      </c>
      <c r="H8035" t="s">
        <v>47</v>
      </c>
      <c r="I8035" t="s">
        <v>129</v>
      </c>
      <c r="J8035" t="s">
        <v>130</v>
      </c>
      <c r="K8035" t="s">
        <v>251</v>
      </c>
      <c r="L8035" t="s">
        <v>23022</v>
      </c>
      <c r="M8035" t="s">
        <v>23023</v>
      </c>
      <c r="N8035">
        <v>6.0483333330000004</v>
      </c>
      <c r="O8035">
        <v>11</v>
      </c>
      <c r="P8035">
        <v>655</v>
      </c>
      <c r="Q8035">
        <v>0</v>
      </c>
      <c r="R8035">
        <v>0</v>
      </c>
      <c r="S8035">
        <v>0</v>
      </c>
      <c r="T8035">
        <v>0</v>
      </c>
      <c r="U8035">
        <v>66.531666999999999</v>
      </c>
      <c r="V8035">
        <v>3961.6583329999999</v>
      </c>
      <c r="W8035">
        <v>0</v>
      </c>
      <c r="X8035">
        <v>0</v>
      </c>
      <c r="Y8035">
        <v>0</v>
      </c>
      <c r="Z8035">
        <v>0</v>
      </c>
    </row>
    <row r="8036" spans="1:26" x14ac:dyDescent="0.25">
      <c r="A8036">
        <v>2198001</v>
      </c>
      <c r="B8036">
        <v>1</v>
      </c>
      <c r="C8036" t="s">
        <v>76</v>
      </c>
      <c r="D8036" t="s">
        <v>100</v>
      </c>
      <c r="E8036" t="s">
        <v>181</v>
      </c>
      <c r="F8036" t="s">
        <v>23024</v>
      </c>
      <c r="G8036" t="s">
        <v>183</v>
      </c>
      <c r="H8036" t="s">
        <v>46</v>
      </c>
      <c r="I8036" t="s">
        <v>129</v>
      </c>
      <c r="J8036" t="s">
        <v>130</v>
      </c>
      <c r="K8036" t="s">
        <v>131</v>
      </c>
      <c r="L8036" t="s">
        <v>23025</v>
      </c>
      <c r="M8036" t="s">
        <v>23026</v>
      </c>
      <c r="N8036">
        <v>3.6469444439999998</v>
      </c>
      <c r="O8036">
        <v>0</v>
      </c>
      <c r="P8036">
        <v>3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10.940833</v>
      </c>
      <c r="W8036">
        <v>0</v>
      </c>
      <c r="X8036">
        <v>0</v>
      </c>
      <c r="Y8036">
        <v>0</v>
      </c>
      <c r="Z8036">
        <v>0</v>
      </c>
    </row>
    <row r="8037" spans="1:26" x14ac:dyDescent="0.25">
      <c r="A8037">
        <v>2197994</v>
      </c>
      <c r="B8037">
        <v>1</v>
      </c>
      <c r="C8037" t="s">
        <v>76</v>
      </c>
      <c r="D8037" t="s">
        <v>92</v>
      </c>
      <c r="E8037" t="s">
        <v>126</v>
      </c>
      <c r="F8037" t="s">
        <v>3144</v>
      </c>
      <c r="G8037" t="s">
        <v>140</v>
      </c>
      <c r="H8037" t="s">
        <v>46</v>
      </c>
      <c r="I8037" t="s">
        <v>129</v>
      </c>
      <c r="J8037" t="s">
        <v>130</v>
      </c>
      <c r="K8037" t="s">
        <v>131</v>
      </c>
      <c r="L8037" t="s">
        <v>23027</v>
      </c>
      <c r="M8037" t="s">
        <v>23028</v>
      </c>
      <c r="N8037">
        <v>2.0008333330000001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21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42.017499999999998</v>
      </c>
    </row>
    <row r="8038" spans="1:26" x14ac:dyDescent="0.25">
      <c r="A8038">
        <v>2197995</v>
      </c>
      <c r="B8038">
        <v>1</v>
      </c>
      <c r="C8038" t="s">
        <v>77</v>
      </c>
      <c r="D8038" t="s">
        <v>123</v>
      </c>
      <c r="E8038" t="s">
        <v>161</v>
      </c>
      <c r="F8038" t="s">
        <v>23029</v>
      </c>
      <c r="G8038" t="s">
        <v>366</v>
      </c>
      <c r="H8038" t="s">
        <v>46</v>
      </c>
      <c r="I8038" t="s">
        <v>129</v>
      </c>
      <c r="J8038" t="s">
        <v>130</v>
      </c>
      <c r="K8038" t="s">
        <v>251</v>
      </c>
      <c r="L8038" t="s">
        <v>23030</v>
      </c>
      <c r="M8038" t="s">
        <v>23031</v>
      </c>
      <c r="N8038">
        <v>4.170833333</v>
      </c>
      <c r="O8038">
        <v>1</v>
      </c>
      <c r="P8038">
        <v>1149</v>
      </c>
      <c r="Q8038">
        <v>0</v>
      </c>
      <c r="R8038">
        <v>0</v>
      </c>
      <c r="S8038">
        <v>0</v>
      </c>
      <c r="T8038">
        <v>0</v>
      </c>
      <c r="U8038">
        <v>4.170833</v>
      </c>
      <c r="V8038">
        <v>4792.2875000000004</v>
      </c>
      <c r="W8038">
        <v>0</v>
      </c>
      <c r="X8038">
        <v>0</v>
      </c>
      <c r="Y8038">
        <v>0</v>
      </c>
      <c r="Z8038">
        <v>0</v>
      </c>
    </row>
    <row r="8039" spans="1:26" x14ac:dyDescent="0.25">
      <c r="A8039">
        <v>2198023</v>
      </c>
      <c r="B8039">
        <v>1</v>
      </c>
      <c r="C8039" t="s">
        <v>76</v>
      </c>
      <c r="D8039" t="s">
        <v>86</v>
      </c>
      <c r="E8039" t="s">
        <v>181</v>
      </c>
      <c r="F8039" t="s">
        <v>23032</v>
      </c>
      <c r="G8039" t="s">
        <v>194</v>
      </c>
      <c r="H8039" t="s">
        <v>46</v>
      </c>
      <c r="I8039" t="s">
        <v>129</v>
      </c>
      <c r="J8039" t="s">
        <v>130</v>
      </c>
      <c r="K8039" t="s">
        <v>131</v>
      </c>
      <c r="L8039" t="s">
        <v>23033</v>
      </c>
      <c r="M8039" t="s">
        <v>23034</v>
      </c>
      <c r="N8039">
        <v>3.076944444</v>
      </c>
      <c r="O8039">
        <v>0</v>
      </c>
      <c r="P8039">
        <v>2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6.1538890000000004</v>
      </c>
      <c r="W8039">
        <v>0</v>
      </c>
      <c r="X8039">
        <v>0</v>
      </c>
      <c r="Y8039">
        <v>0</v>
      </c>
      <c r="Z8039">
        <v>0</v>
      </c>
    </row>
    <row r="8040" spans="1:26" x14ac:dyDescent="0.25">
      <c r="A8040">
        <v>2197999</v>
      </c>
      <c r="B8040">
        <v>1</v>
      </c>
      <c r="C8040" t="s">
        <v>76</v>
      </c>
      <c r="D8040" t="s">
        <v>94</v>
      </c>
      <c r="E8040" t="s">
        <v>181</v>
      </c>
      <c r="F8040" t="s">
        <v>23035</v>
      </c>
      <c r="G8040" t="s">
        <v>194</v>
      </c>
      <c r="H8040" t="s">
        <v>46</v>
      </c>
      <c r="I8040" t="s">
        <v>129</v>
      </c>
      <c r="J8040" t="s">
        <v>130</v>
      </c>
      <c r="K8040" t="s">
        <v>131</v>
      </c>
      <c r="L8040" t="s">
        <v>23036</v>
      </c>
      <c r="M8040" t="s">
        <v>23037</v>
      </c>
      <c r="N8040">
        <v>1.2397222219999999</v>
      </c>
      <c r="O8040">
        <v>0</v>
      </c>
      <c r="P8040">
        <v>1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1.239722</v>
      </c>
      <c r="W8040">
        <v>0</v>
      </c>
      <c r="X8040">
        <v>0</v>
      </c>
      <c r="Y8040">
        <v>0</v>
      </c>
      <c r="Z8040">
        <v>0</v>
      </c>
    </row>
    <row r="8041" spans="1:26" x14ac:dyDescent="0.25">
      <c r="A8041">
        <v>2198000</v>
      </c>
      <c r="B8041">
        <v>1</v>
      </c>
      <c r="C8041" t="s">
        <v>77</v>
      </c>
      <c r="D8041" t="s">
        <v>121</v>
      </c>
      <c r="E8041" t="s">
        <v>143</v>
      </c>
      <c r="F8041" t="s">
        <v>23038</v>
      </c>
      <c r="G8041" t="s">
        <v>145</v>
      </c>
      <c r="H8041" t="s">
        <v>47</v>
      </c>
      <c r="I8041" t="s">
        <v>129</v>
      </c>
      <c r="J8041" t="s">
        <v>130</v>
      </c>
      <c r="K8041" t="s">
        <v>131</v>
      </c>
      <c r="L8041" t="s">
        <v>23036</v>
      </c>
      <c r="M8041" t="s">
        <v>23039</v>
      </c>
      <c r="N8041">
        <v>1.3944444439999999</v>
      </c>
      <c r="O8041">
        <v>0</v>
      </c>
      <c r="P8041">
        <v>0</v>
      </c>
      <c r="Q8041">
        <v>1</v>
      </c>
      <c r="R8041">
        <v>145</v>
      </c>
      <c r="S8041">
        <v>0</v>
      </c>
      <c r="T8041">
        <v>0</v>
      </c>
      <c r="U8041">
        <v>0</v>
      </c>
      <c r="V8041">
        <v>0</v>
      </c>
      <c r="W8041">
        <v>1.394444</v>
      </c>
      <c r="X8041">
        <v>202.194444</v>
      </c>
      <c r="Y8041">
        <v>0</v>
      </c>
      <c r="Z8041">
        <v>0</v>
      </c>
    </row>
    <row r="8042" spans="1:26" x14ac:dyDescent="0.25">
      <c r="A8042">
        <v>2198022</v>
      </c>
      <c r="B8042">
        <v>1</v>
      </c>
      <c r="C8042" t="s">
        <v>76</v>
      </c>
      <c r="D8042" t="s">
        <v>106</v>
      </c>
      <c r="E8042" t="s">
        <v>181</v>
      </c>
      <c r="F8042" t="s">
        <v>23040</v>
      </c>
      <c r="G8042" t="s">
        <v>183</v>
      </c>
      <c r="H8042" t="s">
        <v>46</v>
      </c>
      <c r="I8042" t="s">
        <v>129</v>
      </c>
      <c r="J8042" t="s">
        <v>130</v>
      </c>
      <c r="K8042" t="s">
        <v>131</v>
      </c>
      <c r="L8042" t="s">
        <v>23041</v>
      </c>
      <c r="M8042" t="s">
        <v>23042</v>
      </c>
      <c r="N8042">
        <v>2.0497222220000002</v>
      </c>
      <c r="O8042">
        <v>0</v>
      </c>
      <c r="P8042">
        <v>5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10.248611</v>
      </c>
      <c r="W8042">
        <v>0</v>
      </c>
      <c r="X8042">
        <v>0</v>
      </c>
      <c r="Y8042">
        <v>0</v>
      </c>
      <c r="Z8042">
        <v>0</v>
      </c>
    </row>
    <row r="8043" spans="1:26" x14ac:dyDescent="0.25">
      <c r="A8043">
        <v>2198021</v>
      </c>
      <c r="B8043">
        <v>1</v>
      </c>
      <c r="C8043" t="s">
        <v>76</v>
      </c>
      <c r="D8043" t="s">
        <v>86</v>
      </c>
      <c r="E8043" t="s">
        <v>181</v>
      </c>
      <c r="F8043" t="s">
        <v>23043</v>
      </c>
      <c r="G8043" t="s">
        <v>183</v>
      </c>
      <c r="H8043" t="s">
        <v>46</v>
      </c>
      <c r="I8043" t="s">
        <v>129</v>
      </c>
      <c r="J8043" t="s">
        <v>130</v>
      </c>
      <c r="K8043" t="s">
        <v>131</v>
      </c>
      <c r="L8043" t="s">
        <v>23044</v>
      </c>
      <c r="M8043" t="s">
        <v>23045</v>
      </c>
      <c r="N8043">
        <v>2.08</v>
      </c>
      <c r="O8043">
        <v>1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2.08</v>
      </c>
      <c r="V8043">
        <v>0</v>
      </c>
      <c r="W8043">
        <v>0</v>
      </c>
      <c r="X8043">
        <v>0</v>
      </c>
      <c r="Y8043">
        <v>0</v>
      </c>
      <c r="Z8043">
        <v>0</v>
      </c>
    </row>
    <row r="8044" spans="1:26" x14ac:dyDescent="0.25">
      <c r="A8044">
        <v>2198006</v>
      </c>
      <c r="B8044">
        <v>1</v>
      </c>
      <c r="C8044" t="s">
        <v>76</v>
      </c>
      <c r="D8044" t="s">
        <v>97</v>
      </c>
      <c r="E8044" t="s">
        <v>143</v>
      </c>
      <c r="F8044" t="s">
        <v>23046</v>
      </c>
      <c r="G8044" t="s">
        <v>136</v>
      </c>
      <c r="H8044" t="s">
        <v>47</v>
      </c>
      <c r="I8044" t="s">
        <v>283</v>
      </c>
      <c r="J8044" t="s">
        <v>130</v>
      </c>
      <c r="K8044" t="s">
        <v>131</v>
      </c>
      <c r="L8044" t="s">
        <v>23047</v>
      </c>
      <c r="M8044" t="s">
        <v>23048</v>
      </c>
      <c r="N8044">
        <v>5.5555550000000002E-3</v>
      </c>
      <c r="O8044">
        <v>12</v>
      </c>
      <c r="P8044">
        <v>3877</v>
      </c>
      <c r="Q8044">
        <v>0</v>
      </c>
      <c r="R8044">
        <v>0</v>
      </c>
      <c r="S8044">
        <v>0</v>
      </c>
      <c r="T8044">
        <v>0</v>
      </c>
      <c r="U8044">
        <v>6.6667000000000004E-2</v>
      </c>
      <c r="V8044">
        <v>21.538886999999999</v>
      </c>
      <c r="W8044">
        <v>0</v>
      </c>
      <c r="X8044">
        <v>0</v>
      </c>
      <c r="Y8044">
        <v>0</v>
      </c>
      <c r="Z8044">
        <v>0</v>
      </c>
    </row>
    <row r="8045" spans="1:26" x14ac:dyDescent="0.25">
      <c r="A8045">
        <v>2198009</v>
      </c>
      <c r="B8045">
        <v>1</v>
      </c>
      <c r="C8045" t="s">
        <v>77</v>
      </c>
      <c r="D8045" t="s">
        <v>112</v>
      </c>
      <c r="E8045" t="s">
        <v>181</v>
      </c>
      <c r="F8045" t="s">
        <v>23049</v>
      </c>
      <c r="G8045" t="s">
        <v>194</v>
      </c>
      <c r="H8045" t="s">
        <v>46</v>
      </c>
      <c r="I8045" t="s">
        <v>129</v>
      </c>
      <c r="J8045" t="s">
        <v>130</v>
      </c>
      <c r="K8045" t="s">
        <v>131</v>
      </c>
      <c r="L8045" t="s">
        <v>23050</v>
      </c>
      <c r="M8045" t="s">
        <v>23051</v>
      </c>
      <c r="N8045">
        <v>1.3344444440000001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1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1.334444</v>
      </c>
    </row>
    <row r="8046" spans="1:26" x14ac:dyDescent="0.25">
      <c r="A8046">
        <v>2198018</v>
      </c>
      <c r="B8046">
        <v>1</v>
      </c>
      <c r="C8046" t="s">
        <v>77</v>
      </c>
      <c r="D8046" t="s">
        <v>109</v>
      </c>
      <c r="E8046" t="s">
        <v>126</v>
      </c>
      <c r="F8046" t="s">
        <v>23052</v>
      </c>
      <c r="G8046" t="s">
        <v>671</v>
      </c>
      <c r="H8046" t="s">
        <v>46</v>
      </c>
      <c r="I8046" t="s">
        <v>129</v>
      </c>
      <c r="J8046" t="s">
        <v>130</v>
      </c>
      <c r="K8046" t="s">
        <v>131</v>
      </c>
      <c r="L8046" t="s">
        <v>23053</v>
      </c>
      <c r="M8046" t="s">
        <v>23054</v>
      </c>
      <c r="N8046">
        <v>2.3386111110000001</v>
      </c>
      <c r="O8046">
        <v>0</v>
      </c>
      <c r="P8046">
        <v>36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84.19</v>
      </c>
      <c r="W8046">
        <v>0</v>
      </c>
      <c r="X8046">
        <v>0</v>
      </c>
      <c r="Y8046">
        <v>0</v>
      </c>
      <c r="Z8046">
        <v>0</v>
      </c>
    </row>
    <row r="8047" spans="1:26" x14ac:dyDescent="0.25">
      <c r="A8047">
        <v>2198028</v>
      </c>
      <c r="B8047">
        <v>1</v>
      </c>
      <c r="C8047" t="s">
        <v>76</v>
      </c>
      <c r="D8047" t="s">
        <v>95</v>
      </c>
      <c r="E8047" t="s">
        <v>181</v>
      </c>
      <c r="F8047" t="s">
        <v>23055</v>
      </c>
      <c r="G8047" t="s">
        <v>194</v>
      </c>
      <c r="H8047" t="s">
        <v>46</v>
      </c>
      <c r="I8047" t="s">
        <v>129</v>
      </c>
      <c r="J8047" t="s">
        <v>130</v>
      </c>
      <c r="K8047" t="s">
        <v>131</v>
      </c>
      <c r="L8047" t="s">
        <v>23056</v>
      </c>
      <c r="M8047" t="s">
        <v>23057</v>
      </c>
      <c r="N8047">
        <v>10.931944444000001</v>
      </c>
      <c r="O8047">
        <v>0</v>
      </c>
      <c r="P8047">
        <v>0</v>
      </c>
      <c r="Q8047">
        <v>0</v>
      </c>
      <c r="R8047">
        <v>1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10.931944</v>
      </c>
      <c r="Y8047">
        <v>0</v>
      </c>
      <c r="Z8047">
        <v>0</v>
      </c>
    </row>
    <row r="8048" spans="1:26" x14ac:dyDescent="0.25">
      <c r="A8048">
        <v>2198035</v>
      </c>
      <c r="B8048">
        <v>1</v>
      </c>
      <c r="C8048" t="s">
        <v>77</v>
      </c>
      <c r="D8048" t="s">
        <v>119</v>
      </c>
      <c r="E8048" t="s">
        <v>181</v>
      </c>
      <c r="F8048" t="s">
        <v>23058</v>
      </c>
      <c r="G8048" t="s">
        <v>194</v>
      </c>
      <c r="H8048" t="s">
        <v>46</v>
      </c>
      <c r="I8048" t="s">
        <v>129</v>
      </c>
      <c r="J8048" t="s">
        <v>130</v>
      </c>
      <c r="K8048" t="s">
        <v>131</v>
      </c>
      <c r="L8048" t="s">
        <v>23059</v>
      </c>
      <c r="M8048" t="s">
        <v>23060</v>
      </c>
      <c r="N8048">
        <v>2.454722222</v>
      </c>
      <c r="O8048">
        <v>0</v>
      </c>
      <c r="P8048">
        <v>1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2.4547219999999998</v>
      </c>
      <c r="W8048">
        <v>0</v>
      </c>
      <c r="X8048">
        <v>0</v>
      </c>
      <c r="Y8048">
        <v>0</v>
      </c>
      <c r="Z8048">
        <v>0</v>
      </c>
    </row>
    <row r="8049" spans="1:26" x14ac:dyDescent="0.25">
      <c r="A8049">
        <v>2198033</v>
      </c>
      <c r="B8049">
        <v>1</v>
      </c>
      <c r="C8049" t="s">
        <v>76</v>
      </c>
      <c r="D8049" t="s">
        <v>89</v>
      </c>
      <c r="E8049" t="s">
        <v>186</v>
      </c>
      <c r="F8049" t="s">
        <v>4101</v>
      </c>
      <c r="G8049" t="s">
        <v>136</v>
      </c>
      <c r="H8049" t="s">
        <v>47</v>
      </c>
      <c r="I8049" t="s">
        <v>129</v>
      </c>
      <c r="J8049" t="s">
        <v>130</v>
      </c>
      <c r="K8049" t="s">
        <v>131</v>
      </c>
      <c r="L8049" t="s">
        <v>23061</v>
      </c>
      <c r="M8049" t="s">
        <v>23062</v>
      </c>
      <c r="N8049">
        <v>0.16888888799999999</v>
      </c>
      <c r="O8049">
        <v>0</v>
      </c>
      <c r="P8049">
        <v>1</v>
      </c>
      <c r="Q8049">
        <v>14</v>
      </c>
      <c r="R8049">
        <v>310</v>
      </c>
      <c r="S8049">
        <v>65</v>
      </c>
      <c r="T8049">
        <v>682</v>
      </c>
      <c r="U8049">
        <v>0</v>
      </c>
      <c r="V8049">
        <v>0.16888900000000001</v>
      </c>
      <c r="W8049">
        <v>2.3644440000000002</v>
      </c>
      <c r="X8049">
        <v>52.355555000000003</v>
      </c>
      <c r="Y8049">
        <v>10.977778000000001</v>
      </c>
      <c r="Z8049">
        <v>115.182222</v>
      </c>
    </row>
    <row r="8050" spans="1:26" x14ac:dyDescent="0.25">
      <c r="A8050">
        <v>2198030</v>
      </c>
      <c r="B8050">
        <v>1</v>
      </c>
      <c r="C8050" t="s">
        <v>76</v>
      </c>
      <c r="D8050" t="s">
        <v>99</v>
      </c>
      <c r="E8050" t="s">
        <v>718</v>
      </c>
      <c r="F8050" t="s">
        <v>23063</v>
      </c>
      <c r="G8050" t="s">
        <v>636</v>
      </c>
      <c r="H8050" t="s">
        <v>46</v>
      </c>
      <c r="I8050" t="s">
        <v>129</v>
      </c>
      <c r="J8050" t="s">
        <v>130</v>
      </c>
      <c r="K8050" t="s">
        <v>131</v>
      </c>
      <c r="L8050" t="s">
        <v>23064</v>
      </c>
      <c r="M8050" t="s">
        <v>23065</v>
      </c>
      <c r="N8050">
        <v>0.88611111099999995</v>
      </c>
      <c r="O8050">
        <v>0</v>
      </c>
      <c r="P8050">
        <v>137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121.397222</v>
      </c>
      <c r="W8050">
        <v>0</v>
      </c>
      <c r="X8050">
        <v>0</v>
      </c>
      <c r="Y8050">
        <v>0</v>
      </c>
      <c r="Z8050">
        <v>0</v>
      </c>
    </row>
    <row r="8051" spans="1:26" x14ac:dyDescent="0.25">
      <c r="A8051">
        <v>2198031</v>
      </c>
      <c r="B8051">
        <v>1</v>
      </c>
      <c r="C8051" t="s">
        <v>76</v>
      </c>
      <c r="D8051" t="s">
        <v>84</v>
      </c>
      <c r="E8051" t="s">
        <v>126</v>
      </c>
      <c r="F8051" t="s">
        <v>23066</v>
      </c>
      <c r="G8051" t="s">
        <v>366</v>
      </c>
      <c r="H8051" t="s">
        <v>46</v>
      </c>
      <c r="I8051" t="s">
        <v>129</v>
      </c>
      <c r="J8051" t="s">
        <v>130</v>
      </c>
      <c r="K8051" t="s">
        <v>251</v>
      </c>
      <c r="L8051" t="s">
        <v>23067</v>
      </c>
      <c r="M8051" t="s">
        <v>23068</v>
      </c>
      <c r="N8051">
        <v>0.88785722199999995</v>
      </c>
      <c r="O8051">
        <v>0</v>
      </c>
      <c r="P8051">
        <v>169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150.04787099999999</v>
      </c>
      <c r="W8051">
        <v>0</v>
      </c>
      <c r="X8051">
        <v>0</v>
      </c>
      <c r="Y8051">
        <v>0</v>
      </c>
      <c r="Z8051">
        <v>0</v>
      </c>
    </row>
    <row r="8052" spans="1:26" x14ac:dyDescent="0.25">
      <c r="A8052">
        <v>2198039</v>
      </c>
      <c r="B8052">
        <v>1</v>
      </c>
      <c r="C8052" t="s">
        <v>77</v>
      </c>
      <c r="D8052" t="s">
        <v>111</v>
      </c>
      <c r="E8052" t="s">
        <v>126</v>
      </c>
      <c r="F8052" t="s">
        <v>16398</v>
      </c>
      <c r="G8052" t="s">
        <v>128</v>
      </c>
      <c r="H8052" t="s">
        <v>46</v>
      </c>
      <c r="I8052" t="s">
        <v>129</v>
      </c>
      <c r="J8052" t="s">
        <v>130</v>
      </c>
      <c r="K8052" t="s">
        <v>131</v>
      </c>
      <c r="L8052" t="s">
        <v>23069</v>
      </c>
      <c r="M8052" t="s">
        <v>23070</v>
      </c>
      <c r="N8052">
        <v>1.540277777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8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12.322222</v>
      </c>
    </row>
    <row r="8053" spans="1:26" x14ac:dyDescent="0.25">
      <c r="A8053">
        <v>2198059</v>
      </c>
      <c r="B8053">
        <v>1</v>
      </c>
      <c r="C8053" t="s">
        <v>76</v>
      </c>
      <c r="D8053" t="s">
        <v>81</v>
      </c>
      <c r="E8053" t="s">
        <v>718</v>
      </c>
      <c r="F8053" t="s">
        <v>23071</v>
      </c>
      <c r="G8053" t="s">
        <v>269</v>
      </c>
      <c r="H8053" t="s">
        <v>46</v>
      </c>
      <c r="I8053" t="s">
        <v>129</v>
      </c>
      <c r="J8053" t="s">
        <v>130</v>
      </c>
      <c r="K8053" t="s">
        <v>131</v>
      </c>
      <c r="L8053" t="s">
        <v>23072</v>
      </c>
      <c r="M8053" t="s">
        <v>23073</v>
      </c>
      <c r="N8053">
        <v>4.9844444440000002</v>
      </c>
      <c r="O8053">
        <v>0</v>
      </c>
      <c r="P8053">
        <v>13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64.797777999999994</v>
      </c>
      <c r="W8053">
        <v>0</v>
      </c>
      <c r="X8053">
        <v>0</v>
      </c>
      <c r="Y8053">
        <v>0</v>
      </c>
      <c r="Z8053">
        <v>0</v>
      </c>
    </row>
    <row r="8054" spans="1:26" x14ac:dyDescent="0.25">
      <c r="A8054">
        <v>2198060</v>
      </c>
      <c r="B8054">
        <v>1</v>
      </c>
      <c r="C8054" t="s">
        <v>76</v>
      </c>
      <c r="D8054" t="s">
        <v>89</v>
      </c>
      <c r="E8054" t="s">
        <v>186</v>
      </c>
      <c r="F8054" t="s">
        <v>23074</v>
      </c>
      <c r="G8054" t="s">
        <v>366</v>
      </c>
      <c r="H8054" t="s">
        <v>47</v>
      </c>
      <c r="I8054" t="s">
        <v>129</v>
      </c>
      <c r="J8054" t="s">
        <v>130</v>
      </c>
      <c r="K8054" t="s">
        <v>251</v>
      </c>
      <c r="L8054" t="s">
        <v>23075</v>
      </c>
      <c r="M8054" t="s">
        <v>23076</v>
      </c>
      <c r="N8054">
        <v>1.7655555549999999</v>
      </c>
      <c r="O8054">
        <v>19</v>
      </c>
      <c r="P8054">
        <v>4720</v>
      </c>
      <c r="Q8054">
        <v>0</v>
      </c>
      <c r="R8054">
        <v>0</v>
      </c>
      <c r="S8054">
        <v>0</v>
      </c>
      <c r="T8054">
        <v>0</v>
      </c>
      <c r="U8054">
        <v>33.545555999999998</v>
      </c>
      <c r="V8054">
        <v>8333.4222200000004</v>
      </c>
      <c r="W8054">
        <v>0</v>
      </c>
      <c r="X8054">
        <v>0</v>
      </c>
      <c r="Y8054">
        <v>0</v>
      </c>
      <c r="Z8054">
        <v>0</v>
      </c>
    </row>
    <row r="8055" spans="1:26" x14ac:dyDescent="0.25">
      <c r="A8055">
        <v>2198041</v>
      </c>
      <c r="B8055">
        <v>1</v>
      </c>
      <c r="C8055" t="s">
        <v>76</v>
      </c>
      <c r="D8055" t="s">
        <v>78</v>
      </c>
      <c r="E8055" t="s">
        <v>181</v>
      </c>
      <c r="F8055" t="s">
        <v>23077</v>
      </c>
      <c r="G8055" t="s">
        <v>194</v>
      </c>
      <c r="H8055" t="s">
        <v>46</v>
      </c>
      <c r="I8055" t="s">
        <v>129</v>
      </c>
      <c r="J8055" t="s">
        <v>130</v>
      </c>
      <c r="K8055" t="s">
        <v>131</v>
      </c>
      <c r="L8055" t="s">
        <v>23078</v>
      </c>
      <c r="M8055" t="s">
        <v>23079</v>
      </c>
      <c r="N8055">
        <v>1.7397222219999999</v>
      </c>
      <c r="O8055">
        <v>0</v>
      </c>
      <c r="P8055">
        <v>1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1.739722</v>
      </c>
      <c r="W8055">
        <v>0</v>
      </c>
      <c r="X8055">
        <v>0</v>
      </c>
      <c r="Y8055">
        <v>0</v>
      </c>
      <c r="Z8055">
        <v>0</v>
      </c>
    </row>
    <row r="8056" spans="1:26" x14ac:dyDescent="0.25">
      <c r="A8056">
        <v>2198047</v>
      </c>
      <c r="B8056">
        <v>1</v>
      </c>
      <c r="C8056" t="s">
        <v>77</v>
      </c>
      <c r="D8056" t="s">
        <v>123</v>
      </c>
      <c r="E8056" t="s">
        <v>134</v>
      </c>
      <c r="F8056" t="s">
        <v>8371</v>
      </c>
      <c r="G8056" t="s">
        <v>366</v>
      </c>
      <c r="H8056" t="s">
        <v>47</v>
      </c>
      <c r="I8056" t="s">
        <v>129</v>
      </c>
      <c r="J8056" t="s">
        <v>130</v>
      </c>
      <c r="K8056" t="s">
        <v>251</v>
      </c>
      <c r="L8056" t="s">
        <v>23080</v>
      </c>
      <c r="M8056" t="s">
        <v>23081</v>
      </c>
      <c r="N8056">
        <v>1.6809674999999999</v>
      </c>
      <c r="O8056">
        <v>102</v>
      </c>
      <c r="P8056">
        <v>143</v>
      </c>
      <c r="Q8056">
        <v>0</v>
      </c>
      <c r="R8056">
        <v>0</v>
      </c>
      <c r="S8056">
        <v>0</v>
      </c>
      <c r="T8056">
        <v>0</v>
      </c>
      <c r="U8056">
        <v>171.458685</v>
      </c>
      <c r="V8056">
        <v>240.378353</v>
      </c>
      <c r="W8056">
        <v>0</v>
      </c>
      <c r="X8056">
        <v>0</v>
      </c>
      <c r="Y8056">
        <v>0</v>
      </c>
      <c r="Z8056">
        <v>0</v>
      </c>
    </row>
    <row r="8057" spans="1:26" x14ac:dyDescent="0.25">
      <c r="A8057">
        <v>2198052</v>
      </c>
      <c r="B8057">
        <v>1</v>
      </c>
      <c r="C8057" t="s">
        <v>77</v>
      </c>
      <c r="D8057" t="s">
        <v>114</v>
      </c>
      <c r="E8057" t="s">
        <v>143</v>
      </c>
      <c r="F8057" t="s">
        <v>23082</v>
      </c>
      <c r="G8057" t="s">
        <v>136</v>
      </c>
      <c r="H8057" t="s">
        <v>47</v>
      </c>
      <c r="I8057" t="s">
        <v>129</v>
      </c>
      <c r="J8057" t="s">
        <v>130</v>
      </c>
      <c r="K8057" t="s">
        <v>131</v>
      </c>
      <c r="L8057" t="s">
        <v>23083</v>
      </c>
      <c r="M8057" t="s">
        <v>23084</v>
      </c>
      <c r="N8057">
        <v>0.71</v>
      </c>
      <c r="O8057">
        <v>2</v>
      </c>
      <c r="P8057">
        <v>4</v>
      </c>
      <c r="Q8057">
        <v>0</v>
      </c>
      <c r="R8057">
        <v>0</v>
      </c>
      <c r="S8057">
        <v>0</v>
      </c>
      <c r="T8057">
        <v>0</v>
      </c>
      <c r="U8057">
        <v>1.42</v>
      </c>
      <c r="V8057">
        <v>2.84</v>
      </c>
      <c r="W8057">
        <v>0</v>
      </c>
      <c r="X8057">
        <v>0</v>
      </c>
      <c r="Y8057">
        <v>0</v>
      </c>
      <c r="Z8057">
        <v>0</v>
      </c>
    </row>
    <row r="8058" spans="1:26" x14ac:dyDescent="0.25">
      <c r="A8058">
        <v>2198050</v>
      </c>
      <c r="B8058">
        <v>1</v>
      </c>
      <c r="C8058" t="s">
        <v>76</v>
      </c>
      <c r="D8058" t="s">
        <v>93</v>
      </c>
      <c r="E8058" t="s">
        <v>181</v>
      </c>
      <c r="F8058" t="s">
        <v>23085</v>
      </c>
      <c r="G8058" t="s">
        <v>287</v>
      </c>
      <c r="H8058" t="s">
        <v>46</v>
      </c>
      <c r="I8058" t="s">
        <v>129</v>
      </c>
      <c r="J8058" t="s">
        <v>130</v>
      </c>
      <c r="K8058" t="s">
        <v>131</v>
      </c>
      <c r="L8058" t="s">
        <v>23086</v>
      </c>
      <c r="M8058" t="s">
        <v>23087</v>
      </c>
      <c r="N8058">
        <v>5.7205555549999998</v>
      </c>
      <c r="O8058">
        <v>0</v>
      </c>
      <c r="P8058">
        <v>1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5.7205560000000002</v>
      </c>
      <c r="W8058">
        <v>0</v>
      </c>
      <c r="X8058">
        <v>0</v>
      </c>
      <c r="Y8058">
        <v>0</v>
      </c>
      <c r="Z8058">
        <v>0</v>
      </c>
    </row>
    <row r="8059" spans="1:26" x14ac:dyDescent="0.25">
      <c r="A8059">
        <v>2198054</v>
      </c>
      <c r="B8059">
        <v>1</v>
      </c>
      <c r="C8059" t="s">
        <v>76</v>
      </c>
      <c r="D8059" t="s">
        <v>103</v>
      </c>
      <c r="E8059" t="s">
        <v>161</v>
      </c>
      <c r="F8059" t="s">
        <v>23088</v>
      </c>
      <c r="G8059" t="s">
        <v>366</v>
      </c>
      <c r="H8059" t="s">
        <v>46</v>
      </c>
      <c r="I8059" t="s">
        <v>129</v>
      </c>
      <c r="J8059" t="s">
        <v>130</v>
      </c>
      <c r="K8059" t="s">
        <v>251</v>
      </c>
      <c r="L8059" t="s">
        <v>23089</v>
      </c>
      <c r="M8059" t="s">
        <v>23090</v>
      </c>
      <c r="N8059">
        <v>4.7519194440000003</v>
      </c>
      <c r="O8059">
        <v>0</v>
      </c>
      <c r="P8059">
        <v>0</v>
      </c>
      <c r="Q8059">
        <v>1</v>
      </c>
      <c r="R8059">
        <v>201</v>
      </c>
      <c r="S8059">
        <v>0</v>
      </c>
      <c r="T8059">
        <v>0</v>
      </c>
      <c r="U8059">
        <v>0</v>
      </c>
      <c r="V8059">
        <v>0</v>
      </c>
      <c r="W8059">
        <v>4.751919</v>
      </c>
      <c r="X8059">
        <v>955.135808</v>
      </c>
      <c r="Y8059">
        <v>0</v>
      </c>
      <c r="Z8059">
        <v>0</v>
      </c>
    </row>
    <row r="8060" spans="1:26" x14ac:dyDescent="0.25">
      <c r="A8060">
        <v>2198061</v>
      </c>
      <c r="B8060">
        <v>1</v>
      </c>
      <c r="C8060" t="s">
        <v>76</v>
      </c>
      <c r="D8060" t="s">
        <v>78</v>
      </c>
      <c r="E8060" t="s">
        <v>181</v>
      </c>
      <c r="F8060" t="s">
        <v>23091</v>
      </c>
      <c r="G8060" t="s">
        <v>287</v>
      </c>
      <c r="H8060" t="s">
        <v>46</v>
      </c>
      <c r="I8060" t="s">
        <v>129</v>
      </c>
      <c r="J8060" t="s">
        <v>130</v>
      </c>
      <c r="K8060" t="s">
        <v>131</v>
      </c>
      <c r="L8060" t="s">
        <v>23092</v>
      </c>
      <c r="M8060" t="s">
        <v>23093</v>
      </c>
      <c r="N8060">
        <v>3.5836111110000002</v>
      </c>
      <c r="O8060">
        <v>0</v>
      </c>
      <c r="P8060">
        <v>4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14.334444</v>
      </c>
      <c r="W8060">
        <v>0</v>
      </c>
      <c r="X8060">
        <v>0</v>
      </c>
      <c r="Y8060">
        <v>0</v>
      </c>
      <c r="Z8060">
        <v>0</v>
      </c>
    </row>
    <row r="8061" spans="1:26" x14ac:dyDescent="0.25">
      <c r="A8061">
        <v>2198066</v>
      </c>
      <c r="B8061">
        <v>1</v>
      </c>
      <c r="C8061" t="s">
        <v>76</v>
      </c>
      <c r="D8061" t="s">
        <v>106</v>
      </c>
      <c r="E8061" t="s">
        <v>161</v>
      </c>
      <c r="F8061" t="s">
        <v>23094</v>
      </c>
      <c r="G8061" t="s">
        <v>163</v>
      </c>
      <c r="H8061" t="s">
        <v>46</v>
      </c>
      <c r="I8061" t="s">
        <v>129</v>
      </c>
      <c r="J8061" t="s">
        <v>130</v>
      </c>
      <c r="K8061" t="s">
        <v>131</v>
      </c>
      <c r="L8061" t="s">
        <v>23095</v>
      </c>
      <c r="M8061" t="s">
        <v>23096</v>
      </c>
      <c r="N8061">
        <v>1.690833333</v>
      </c>
      <c r="O8061">
        <v>1</v>
      </c>
      <c r="P8061">
        <v>493</v>
      </c>
      <c r="Q8061">
        <v>0</v>
      </c>
      <c r="R8061">
        <v>0</v>
      </c>
      <c r="S8061">
        <v>0</v>
      </c>
      <c r="T8061">
        <v>0</v>
      </c>
      <c r="U8061">
        <v>1.690833</v>
      </c>
      <c r="V8061">
        <v>833.58083299999998</v>
      </c>
      <c r="W8061">
        <v>0</v>
      </c>
      <c r="X8061">
        <v>0</v>
      </c>
      <c r="Y8061">
        <v>0</v>
      </c>
      <c r="Z8061">
        <v>0</v>
      </c>
    </row>
    <row r="8062" spans="1:26" x14ac:dyDescent="0.25">
      <c r="A8062">
        <v>2198065</v>
      </c>
      <c r="B8062">
        <v>1</v>
      </c>
      <c r="C8062" t="s">
        <v>76</v>
      </c>
      <c r="D8062" t="s">
        <v>97</v>
      </c>
      <c r="E8062" t="s">
        <v>126</v>
      </c>
      <c r="F8062" t="s">
        <v>23097</v>
      </c>
      <c r="G8062" t="s">
        <v>916</v>
      </c>
      <c r="H8062" t="s">
        <v>46</v>
      </c>
      <c r="I8062" t="s">
        <v>129</v>
      </c>
      <c r="J8062" t="s">
        <v>130</v>
      </c>
      <c r="K8062" t="s">
        <v>131</v>
      </c>
      <c r="L8062" t="s">
        <v>23098</v>
      </c>
      <c r="M8062" t="s">
        <v>23099</v>
      </c>
      <c r="N8062">
        <v>0.895277777</v>
      </c>
      <c r="O8062">
        <v>0</v>
      </c>
      <c r="P8062">
        <v>9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8.0574999999999992</v>
      </c>
      <c r="W8062">
        <v>0</v>
      </c>
      <c r="X8062">
        <v>0</v>
      </c>
      <c r="Y8062">
        <v>0</v>
      </c>
      <c r="Z8062">
        <v>0</v>
      </c>
    </row>
    <row r="8063" spans="1:26" x14ac:dyDescent="0.25">
      <c r="A8063">
        <v>2198074</v>
      </c>
      <c r="B8063">
        <v>1</v>
      </c>
      <c r="C8063" t="s">
        <v>76</v>
      </c>
      <c r="D8063" t="s">
        <v>94</v>
      </c>
      <c r="E8063" t="s">
        <v>181</v>
      </c>
      <c r="F8063" t="s">
        <v>23100</v>
      </c>
      <c r="G8063" t="s">
        <v>194</v>
      </c>
      <c r="H8063" t="s">
        <v>46</v>
      </c>
      <c r="I8063" t="s">
        <v>129</v>
      </c>
      <c r="J8063" t="s">
        <v>130</v>
      </c>
      <c r="K8063" t="s">
        <v>131</v>
      </c>
      <c r="L8063" t="s">
        <v>23101</v>
      </c>
      <c r="M8063" t="s">
        <v>23102</v>
      </c>
      <c r="N8063">
        <v>3.9563888880000002</v>
      </c>
      <c r="O8063">
        <v>0</v>
      </c>
      <c r="P8063">
        <v>2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7.9127780000000003</v>
      </c>
      <c r="W8063">
        <v>0</v>
      </c>
      <c r="X8063">
        <v>0</v>
      </c>
      <c r="Y8063">
        <v>0</v>
      </c>
      <c r="Z8063">
        <v>0</v>
      </c>
    </row>
    <row r="8064" spans="1:26" x14ac:dyDescent="0.25">
      <c r="A8064">
        <v>2198193</v>
      </c>
      <c r="B8064">
        <v>1</v>
      </c>
      <c r="C8064" t="s">
        <v>76</v>
      </c>
      <c r="D8064" t="s">
        <v>86</v>
      </c>
      <c r="E8064" t="s">
        <v>126</v>
      </c>
      <c r="F8064" t="s">
        <v>21549</v>
      </c>
      <c r="G8064" t="s">
        <v>128</v>
      </c>
      <c r="H8064" t="s">
        <v>46</v>
      </c>
      <c r="I8064" t="s">
        <v>129</v>
      </c>
      <c r="J8064" t="s">
        <v>130</v>
      </c>
      <c r="K8064" t="s">
        <v>131</v>
      </c>
      <c r="L8064" t="s">
        <v>23103</v>
      </c>
      <c r="M8064" t="s">
        <v>23104</v>
      </c>
      <c r="N8064">
        <v>3.8794444440000002</v>
      </c>
      <c r="O8064">
        <v>0</v>
      </c>
      <c r="P8064">
        <v>47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182.333889</v>
      </c>
      <c r="W8064">
        <v>0</v>
      </c>
      <c r="X8064">
        <v>0</v>
      </c>
      <c r="Y8064">
        <v>0</v>
      </c>
      <c r="Z8064">
        <v>0</v>
      </c>
    </row>
    <row r="8065" spans="1:26" x14ac:dyDescent="0.25">
      <c r="A8065">
        <v>2198079</v>
      </c>
      <c r="B8065">
        <v>1</v>
      </c>
      <c r="C8065" t="s">
        <v>76</v>
      </c>
      <c r="D8065" t="s">
        <v>78</v>
      </c>
      <c r="E8065" t="s">
        <v>718</v>
      </c>
      <c r="F8065" t="s">
        <v>23105</v>
      </c>
      <c r="G8065" t="s">
        <v>726</v>
      </c>
      <c r="H8065" t="s">
        <v>46</v>
      </c>
      <c r="I8065" t="s">
        <v>129</v>
      </c>
      <c r="J8065" t="s">
        <v>130</v>
      </c>
      <c r="K8065" t="s">
        <v>131</v>
      </c>
      <c r="L8065" t="s">
        <v>23106</v>
      </c>
      <c r="M8065" t="s">
        <v>23107</v>
      </c>
      <c r="N8065">
        <v>4.0816666660000003</v>
      </c>
      <c r="O8065">
        <v>0</v>
      </c>
      <c r="P8065">
        <v>179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730.61833300000001</v>
      </c>
      <c r="W8065">
        <v>0</v>
      </c>
      <c r="X8065">
        <v>0</v>
      </c>
      <c r="Y8065">
        <v>0</v>
      </c>
      <c r="Z8065">
        <v>0</v>
      </c>
    </row>
    <row r="8066" spans="1:26" x14ac:dyDescent="0.25">
      <c r="A8066">
        <v>2198080</v>
      </c>
      <c r="B8066">
        <v>1</v>
      </c>
      <c r="C8066" t="s">
        <v>76</v>
      </c>
      <c r="D8066" t="s">
        <v>92</v>
      </c>
      <c r="E8066" t="s">
        <v>718</v>
      </c>
      <c r="F8066" t="s">
        <v>23108</v>
      </c>
      <c r="G8066" t="s">
        <v>269</v>
      </c>
      <c r="H8066" t="s">
        <v>46</v>
      </c>
      <c r="I8066" t="s">
        <v>129</v>
      </c>
      <c r="J8066" t="s">
        <v>130</v>
      </c>
      <c r="K8066" t="s">
        <v>131</v>
      </c>
      <c r="L8066" t="s">
        <v>23109</v>
      </c>
      <c r="M8066" t="s">
        <v>23110</v>
      </c>
      <c r="N8066">
        <v>4.0702777770000003</v>
      </c>
      <c r="O8066">
        <v>0</v>
      </c>
      <c r="P8066">
        <v>0</v>
      </c>
      <c r="Q8066">
        <v>0</v>
      </c>
      <c r="R8066">
        <v>9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36.6325</v>
      </c>
      <c r="Y8066">
        <v>0</v>
      </c>
      <c r="Z8066">
        <v>0</v>
      </c>
    </row>
    <row r="8067" spans="1:26" x14ac:dyDescent="0.25">
      <c r="A8067">
        <v>2198082</v>
      </c>
      <c r="B8067">
        <v>1</v>
      </c>
      <c r="C8067" t="s">
        <v>76</v>
      </c>
      <c r="D8067" t="s">
        <v>89</v>
      </c>
      <c r="E8067" t="s">
        <v>143</v>
      </c>
      <c r="F8067" t="s">
        <v>23111</v>
      </c>
      <c r="G8067" t="s">
        <v>145</v>
      </c>
      <c r="H8067" t="s">
        <v>47</v>
      </c>
      <c r="I8067" t="s">
        <v>129</v>
      </c>
      <c r="J8067" t="s">
        <v>130</v>
      </c>
      <c r="K8067" t="s">
        <v>131</v>
      </c>
      <c r="L8067" t="s">
        <v>23112</v>
      </c>
      <c r="M8067" t="s">
        <v>23113</v>
      </c>
      <c r="N8067">
        <v>0.76472222199999995</v>
      </c>
      <c r="O8067">
        <v>1</v>
      </c>
      <c r="P8067">
        <v>472</v>
      </c>
      <c r="Q8067">
        <v>0</v>
      </c>
      <c r="R8067">
        <v>0</v>
      </c>
      <c r="S8067">
        <v>0</v>
      </c>
      <c r="T8067">
        <v>0</v>
      </c>
      <c r="U8067">
        <v>0.76472200000000001</v>
      </c>
      <c r="V8067">
        <v>360.94888900000001</v>
      </c>
      <c r="W8067">
        <v>0</v>
      </c>
      <c r="X8067">
        <v>0</v>
      </c>
      <c r="Y8067">
        <v>0</v>
      </c>
      <c r="Z8067">
        <v>0</v>
      </c>
    </row>
    <row r="8068" spans="1:26" x14ac:dyDescent="0.25">
      <c r="A8068">
        <v>2198086</v>
      </c>
      <c r="B8068">
        <v>1</v>
      </c>
      <c r="C8068" t="s">
        <v>76</v>
      </c>
      <c r="D8068" t="s">
        <v>106</v>
      </c>
      <c r="E8068" t="s">
        <v>126</v>
      </c>
      <c r="F8068" t="s">
        <v>23114</v>
      </c>
      <c r="G8068" t="s">
        <v>640</v>
      </c>
      <c r="H8068" t="s">
        <v>46</v>
      </c>
      <c r="I8068" t="s">
        <v>129</v>
      </c>
      <c r="J8068" t="s">
        <v>130</v>
      </c>
      <c r="K8068" t="s">
        <v>131</v>
      </c>
      <c r="L8068" t="s">
        <v>23115</v>
      </c>
      <c r="M8068" t="s">
        <v>23116</v>
      </c>
      <c r="N8068">
        <v>1.885</v>
      </c>
      <c r="O8068">
        <v>0</v>
      </c>
      <c r="P8068">
        <v>168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316.68</v>
      </c>
      <c r="W8068">
        <v>0</v>
      </c>
      <c r="X8068">
        <v>0</v>
      </c>
      <c r="Y8068">
        <v>0</v>
      </c>
      <c r="Z8068">
        <v>0</v>
      </c>
    </row>
    <row r="8069" spans="1:26" x14ac:dyDescent="0.25">
      <c r="A8069">
        <v>2198113</v>
      </c>
      <c r="B8069">
        <v>1</v>
      </c>
      <c r="C8069" t="s">
        <v>76</v>
      </c>
      <c r="D8069" t="s">
        <v>85</v>
      </c>
      <c r="E8069" t="s">
        <v>181</v>
      </c>
      <c r="F8069" t="s">
        <v>23117</v>
      </c>
      <c r="G8069" t="s">
        <v>183</v>
      </c>
      <c r="H8069" t="s">
        <v>46</v>
      </c>
      <c r="I8069" t="s">
        <v>129</v>
      </c>
      <c r="J8069" t="s">
        <v>130</v>
      </c>
      <c r="K8069" t="s">
        <v>131</v>
      </c>
      <c r="L8069" t="s">
        <v>23118</v>
      </c>
      <c r="M8069" t="s">
        <v>23119</v>
      </c>
      <c r="N8069">
        <v>3.7883333330000002</v>
      </c>
      <c r="O8069">
        <v>0</v>
      </c>
      <c r="P8069">
        <v>1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3.7883330000000002</v>
      </c>
      <c r="W8069">
        <v>0</v>
      </c>
      <c r="X8069">
        <v>0</v>
      </c>
      <c r="Y8069">
        <v>0</v>
      </c>
      <c r="Z8069">
        <v>0</v>
      </c>
    </row>
    <row r="8070" spans="1:26" x14ac:dyDescent="0.25">
      <c r="A8070">
        <v>2198089</v>
      </c>
      <c r="B8070">
        <v>1</v>
      </c>
      <c r="C8070" t="s">
        <v>76</v>
      </c>
      <c r="D8070" t="s">
        <v>95</v>
      </c>
      <c r="E8070" t="s">
        <v>181</v>
      </c>
      <c r="F8070" t="s">
        <v>23120</v>
      </c>
      <c r="G8070" t="s">
        <v>194</v>
      </c>
      <c r="H8070" t="s">
        <v>46</v>
      </c>
      <c r="I8070" t="s">
        <v>129</v>
      </c>
      <c r="J8070" t="s">
        <v>130</v>
      </c>
      <c r="K8070" t="s">
        <v>131</v>
      </c>
      <c r="L8070" t="s">
        <v>23121</v>
      </c>
      <c r="M8070" t="s">
        <v>23122</v>
      </c>
      <c r="N8070">
        <v>5.7741666660000002</v>
      </c>
      <c r="O8070">
        <v>0</v>
      </c>
      <c r="P8070">
        <v>1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5.7741670000000003</v>
      </c>
      <c r="W8070">
        <v>0</v>
      </c>
      <c r="X8070">
        <v>0</v>
      </c>
      <c r="Y8070">
        <v>0</v>
      </c>
      <c r="Z8070">
        <v>0</v>
      </c>
    </row>
    <row r="8071" spans="1:26" x14ac:dyDescent="0.25">
      <c r="A8071">
        <v>2198088</v>
      </c>
      <c r="B8071">
        <v>1</v>
      </c>
      <c r="C8071" t="s">
        <v>76</v>
      </c>
      <c r="D8071" t="s">
        <v>90</v>
      </c>
      <c r="E8071" t="s">
        <v>161</v>
      </c>
      <c r="F8071" t="s">
        <v>23123</v>
      </c>
      <c r="G8071" t="s">
        <v>916</v>
      </c>
      <c r="H8071" t="s">
        <v>46</v>
      </c>
      <c r="I8071" t="s">
        <v>129</v>
      </c>
      <c r="J8071" t="s">
        <v>130</v>
      </c>
      <c r="K8071" t="s">
        <v>131</v>
      </c>
      <c r="L8071" t="s">
        <v>23124</v>
      </c>
      <c r="M8071" t="s">
        <v>23125</v>
      </c>
      <c r="N8071">
        <v>2.6247222219999999</v>
      </c>
      <c r="O8071">
        <v>0</v>
      </c>
      <c r="P8071">
        <v>0</v>
      </c>
      <c r="Q8071">
        <v>0</v>
      </c>
      <c r="R8071">
        <v>0</v>
      </c>
      <c r="S8071">
        <v>1</v>
      </c>
      <c r="T8071">
        <v>129</v>
      </c>
      <c r="U8071">
        <v>0</v>
      </c>
      <c r="V8071">
        <v>0</v>
      </c>
      <c r="W8071">
        <v>0</v>
      </c>
      <c r="X8071">
        <v>0</v>
      </c>
      <c r="Y8071">
        <v>2.6247220000000002</v>
      </c>
      <c r="Z8071">
        <v>338.58916699999997</v>
      </c>
    </row>
    <row r="8072" spans="1:26" x14ac:dyDescent="0.25">
      <c r="A8072">
        <v>2198095</v>
      </c>
      <c r="B8072">
        <v>1</v>
      </c>
      <c r="C8072" t="s">
        <v>76</v>
      </c>
      <c r="D8072" t="s">
        <v>81</v>
      </c>
      <c r="E8072" t="s">
        <v>126</v>
      </c>
      <c r="F8072" t="s">
        <v>23126</v>
      </c>
      <c r="G8072" t="s">
        <v>636</v>
      </c>
      <c r="H8072" t="s">
        <v>46</v>
      </c>
      <c r="I8072" t="s">
        <v>129</v>
      </c>
      <c r="J8072" t="s">
        <v>15</v>
      </c>
      <c r="K8072" t="s">
        <v>131</v>
      </c>
      <c r="L8072" t="s">
        <v>23127</v>
      </c>
      <c r="M8072" t="s">
        <v>23128</v>
      </c>
      <c r="N8072">
        <v>5.2305555549999996</v>
      </c>
      <c r="O8072">
        <v>0</v>
      </c>
      <c r="P8072">
        <v>327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1710.391666</v>
      </c>
      <c r="W8072">
        <v>0</v>
      </c>
      <c r="X8072">
        <v>0</v>
      </c>
      <c r="Y8072">
        <v>0</v>
      </c>
      <c r="Z8072">
        <v>0</v>
      </c>
    </row>
    <row r="8073" spans="1:26" x14ac:dyDescent="0.25">
      <c r="A8073">
        <v>2198096</v>
      </c>
      <c r="B8073">
        <v>1</v>
      </c>
      <c r="C8073" t="s">
        <v>76</v>
      </c>
      <c r="D8073" t="s">
        <v>90</v>
      </c>
      <c r="E8073" t="s">
        <v>181</v>
      </c>
      <c r="F8073" t="s">
        <v>23129</v>
      </c>
      <c r="G8073" t="s">
        <v>194</v>
      </c>
      <c r="H8073" t="s">
        <v>46</v>
      </c>
      <c r="I8073" t="s">
        <v>129</v>
      </c>
      <c r="J8073" t="s">
        <v>130</v>
      </c>
      <c r="K8073" t="s">
        <v>131</v>
      </c>
      <c r="L8073" t="s">
        <v>23130</v>
      </c>
      <c r="M8073" t="s">
        <v>23131</v>
      </c>
      <c r="N8073">
        <v>6.091111111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1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6.0911109999999997</v>
      </c>
    </row>
    <row r="8074" spans="1:26" x14ac:dyDescent="0.25">
      <c r="A8074">
        <v>2198099</v>
      </c>
      <c r="B8074">
        <v>1</v>
      </c>
      <c r="C8074" t="s">
        <v>77</v>
      </c>
      <c r="D8074" t="s">
        <v>118</v>
      </c>
      <c r="E8074" t="s">
        <v>181</v>
      </c>
      <c r="F8074" t="s">
        <v>23132</v>
      </c>
      <c r="G8074" t="s">
        <v>287</v>
      </c>
      <c r="H8074" t="s">
        <v>46</v>
      </c>
      <c r="I8074" t="s">
        <v>129</v>
      </c>
      <c r="J8074" t="s">
        <v>130</v>
      </c>
      <c r="K8074" t="s">
        <v>131</v>
      </c>
      <c r="L8074" t="s">
        <v>23133</v>
      </c>
      <c r="M8074" t="s">
        <v>23134</v>
      </c>
      <c r="N8074">
        <v>2.136666666</v>
      </c>
      <c r="O8074">
        <v>0</v>
      </c>
      <c r="P8074">
        <v>31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66.236666999999997</v>
      </c>
      <c r="W8074">
        <v>0</v>
      </c>
      <c r="X8074">
        <v>0</v>
      </c>
      <c r="Y8074">
        <v>0</v>
      </c>
      <c r="Z8074">
        <v>0</v>
      </c>
    </row>
    <row r="8075" spans="1:26" x14ac:dyDescent="0.25">
      <c r="A8075">
        <v>2198105</v>
      </c>
      <c r="B8075">
        <v>1</v>
      </c>
      <c r="C8075" t="s">
        <v>76</v>
      </c>
      <c r="D8075" t="s">
        <v>80</v>
      </c>
      <c r="E8075" t="s">
        <v>126</v>
      </c>
      <c r="F8075" t="s">
        <v>23135</v>
      </c>
      <c r="G8075" t="s">
        <v>152</v>
      </c>
      <c r="H8075" t="s">
        <v>46</v>
      </c>
      <c r="I8075" t="s">
        <v>129</v>
      </c>
      <c r="J8075" t="s">
        <v>130</v>
      </c>
      <c r="K8075" t="s">
        <v>131</v>
      </c>
      <c r="L8075" t="s">
        <v>23136</v>
      </c>
      <c r="M8075" t="s">
        <v>23137</v>
      </c>
      <c r="N8075">
        <v>2.9141666659999999</v>
      </c>
      <c r="O8075">
        <v>0</v>
      </c>
      <c r="P8075">
        <v>40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116.566667</v>
      </c>
      <c r="W8075">
        <v>0</v>
      </c>
      <c r="X8075">
        <v>0</v>
      </c>
      <c r="Y8075">
        <v>0</v>
      </c>
      <c r="Z8075">
        <v>0</v>
      </c>
    </row>
    <row r="8076" spans="1:26" x14ac:dyDescent="0.25">
      <c r="A8076">
        <v>2198119</v>
      </c>
      <c r="B8076">
        <v>1</v>
      </c>
      <c r="C8076" t="s">
        <v>76</v>
      </c>
      <c r="D8076" t="s">
        <v>96</v>
      </c>
      <c r="E8076" t="s">
        <v>186</v>
      </c>
      <c r="F8076" t="s">
        <v>23138</v>
      </c>
      <c r="G8076" t="s">
        <v>136</v>
      </c>
      <c r="H8076" t="s">
        <v>47</v>
      </c>
      <c r="I8076" t="s">
        <v>129</v>
      </c>
      <c r="J8076" t="s">
        <v>130</v>
      </c>
      <c r="K8076" t="s">
        <v>131</v>
      </c>
      <c r="L8076" t="s">
        <v>23139</v>
      </c>
      <c r="M8076" t="s">
        <v>23140</v>
      </c>
      <c r="N8076">
        <v>0.826944444</v>
      </c>
      <c r="O8076">
        <v>73</v>
      </c>
      <c r="P8076">
        <v>56</v>
      </c>
      <c r="Q8076">
        <v>0</v>
      </c>
      <c r="R8076">
        <v>0</v>
      </c>
      <c r="S8076">
        <v>0</v>
      </c>
      <c r="T8076">
        <v>0</v>
      </c>
      <c r="U8076">
        <v>60.366943999999997</v>
      </c>
      <c r="V8076">
        <v>46.308889000000001</v>
      </c>
      <c r="W8076">
        <v>0</v>
      </c>
      <c r="X8076">
        <v>0</v>
      </c>
      <c r="Y8076">
        <v>0</v>
      </c>
      <c r="Z8076">
        <v>0</v>
      </c>
    </row>
    <row r="8077" spans="1:26" x14ac:dyDescent="0.25">
      <c r="A8077">
        <v>2198110</v>
      </c>
      <c r="B8077">
        <v>1</v>
      </c>
      <c r="C8077" t="s">
        <v>76</v>
      </c>
      <c r="D8077" t="s">
        <v>80</v>
      </c>
      <c r="E8077" t="s">
        <v>161</v>
      </c>
      <c r="F8077" t="s">
        <v>23141</v>
      </c>
      <c r="G8077" t="s">
        <v>418</v>
      </c>
      <c r="H8077" t="s">
        <v>46</v>
      </c>
      <c r="I8077" t="s">
        <v>129</v>
      </c>
      <c r="J8077" t="s">
        <v>130</v>
      </c>
      <c r="K8077" t="s">
        <v>251</v>
      </c>
      <c r="L8077" t="s">
        <v>23142</v>
      </c>
      <c r="M8077" t="s">
        <v>23143</v>
      </c>
      <c r="N8077">
        <v>0.229056388</v>
      </c>
      <c r="O8077">
        <v>1</v>
      </c>
      <c r="P8077">
        <v>710</v>
      </c>
      <c r="Q8077">
        <v>0</v>
      </c>
      <c r="R8077">
        <v>0</v>
      </c>
      <c r="S8077">
        <v>0</v>
      </c>
      <c r="T8077">
        <v>0</v>
      </c>
      <c r="U8077">
        <v>0.22905600000000001</v>
      </c>
      <c r="V8077">
        <v>162.63003499999999</v>
      </c>
      <c r="W8077">
        <v>0</v>
      </c>
      <c r="X8077">
        <v>0</v>
      </c>
      <c r="Y8077">
        <v>0</v>
      </c>
      <c r="Z8077">
        <v>0</v>
      </c>
    </row>
    <row r="8078" spans="1:26" x14ac:dyDescent="0.25">
      <c r="A8078">
        <v>2198115</v>
      </c>
      <c r="B8078">
        <v>1</v>
      </c>
      <c r="C8078" t="s">
        <v>76</v>
      </c>
      <c r="D8078" t="s">
        <v>90</v>
      </c>
      <c r="E8078" t="s">
        <v>126</v>
      </c>
      <c r="F8078" t="s">
        <v>23144</v>
      </c>
      <c r="G8078" t="s">
        <v>128</v>
      </c>
      <c r="H8078" t="s">
        <v>46</v>
      </c>
      <c r="I8078" t="s">
        <v>129</v>
      </c>
      <c r="J8078" t="s">
        <v>130</v>
      </c>
      <c r="K8078" t="s">
        <v>131</v>
      </c>
      <c r="L8078" t="s">
        <v>23145</v>
      </c>
      <c r="M8078" t="s">
        <v>23146</v>
      </c>
      <c r="N8078">
        <v>3.9811111110000001</v>
      </c>
      <c r="O8078">
        <v>0</v>
      </c>
      <c r="P8078">
        <v>8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31.848889</v>
      </c>
      <c r="W8078">
        <v>0</v>
      </c>
      <c r="X8078">
        <v>0</v>
      </c>
      <c r="Y8078">
        <v>0</v>
      </c>
      <c r="Z8078">
        <v>0</v>
      </c>
    </row>
    <row r="8079" spans="1:26" x14ac:dyDescent="0.25">
      <c r="A8079">
        <v>2198114</v>
      </c>
      <c r="B8079">
        <v>1</v>
      </c>
      <c r="C8079" t="s">
        <v>77</v>
      </c>
      <c r="D8079" t="s">
        <v>119</v>
      </c>
      <c r="E8079" t="s">
        <v>161</v>
      </c>
      <c r="F8079" t="s">
        <v>23147</v>
      </c>
      <c r="G8079" t="s">
        <v>418</v>
      </c>
      <c r="H8079" t="s">
        <v>46</v>
      </c>
      <c r="I8079" t="s">
        <v>129</v>
      </c>
      <c r="J8079" t="s">
        <v>130</v>
      </c>
      <c r="K8079" t="s">
        <v>251</v>
      </c>
      <c r="L8079" t="s">
        <v>23148</v>
      </c>
      <c r="M8079" t="s">
        <v>23149</v>
      </c>
      <c r="N8079">
        <v>0.61591277700000002</v>
      </c>
      <c r="O8079">
        <v>1</v>
      </c>
      <c r="P8079">
        <v>766</v>
      </c>
      <c r="Q8079">
        <v>0</v>
      </c>
      <c r="R8079">
        <v>0</v>
      </c>
      <c r="S8079">
        <v>0</v>
      </c>
      <c r="T8079">
        <v>0</v>
      </c>
      <c r="U8079">
        <v>0.61591300000000004</v>
      </c>
      <c r="V8079">
        <v>471.78918700000003</v>
      </c>
      <c r="W8079">
        <v>0</v>
      </c>
      <c r="X8079">
        <v>0</v>
      </c>
      <c r="Y8079">
        <v>0</v>
      </c>
      <c r="Z8079">
        <v>0</v>
      </c>
    </row>
    <row r="8080" spans="1:26" x14ac:dyDescent="0.25">
      <c r="A8080">
        <v>2198121</v>
      </c>
      <c r="B8080">
        <v>1</v>
      </c>
      <c r="C8080" t="s">
        <v>76</v>
      </c>
      <c r="D8080" t="s">
        <v>85</v>
      </c>
      <c r="E8080" t="s">
        <v>718</v>
      </c>
      <c r="F8080" t="s">
        <v>23150</v>
      </c>
      <c r="G8080" t="s">
        <v>916</v>
      </c>
      <c r="H8080" t="s">
        <v>46</v>
      </c>
      <c r="I8080" t="s">
        <v>129</v>
      </c>
      <c r="J8080" t="s">
        <v>130</v>
      </c>
      <c r="K8080" t="s">
        <v>131</v>
      </c>
      <c r="L8080" t="s">
        <v>23151</v>
      </c>
      <c r="M8080" t="s">
        <v>23152</v>
      </c>
      <c r="N8080">
        <v>1.7627777769999999</v>
      </c>
      <c r="O8080">
        <v>0</v>
      </c>
      <c r="P8080">
        <v>33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58.171666999999999</v>
      </c>
      <c r="W8080">
        <v>0</v>
      </c>
      <c r="X8080">
        <v>0</v>
      </c>
      <c r="Y8080">
        <v>0</v>
      </c>
      <c r="Z8080">
        <v>0</v>
      </c>
    </row>
    <row r="8081" spans="1:26" x14ac:dyDescent="0.25">
      <c r="A8081">
        <v>2198143</v>
      </c>
      <c r="B8081">
        <v>1</v>
      </c>
      <c r="C8081" t="s">
        <v>76</v>
      </c>
      <c r="D8081" t="s">
        <v>100</v>
      </c>
      <c r="E8081" t="s">
        <v>181</v>
      </c>
      <c r="F8081" t="s">
        <v>23153</v>
      </c>
      <c r="G8081" t="s">
        <v>183</v>
      </c>
      <c r="H8081" t="s">
        <v>46</v>
      </c>
      <c r="I8081" t="s">
        <v>129</v>
      </c>
      <c r="J8081" t="s">
        <v>130</v>
      </c>
      <c r="K8081" t="s">
        <v>131</v>
      </c>
      <c r="L8081" t="s">
        <v>23154</v>
      </c>
      <c r="M8081" t="s">
        <v>23155</v>
      </c>
      <c r="N8081">
        <v>3.5024999999999999</v>
      </c>
      <c r="O8081">
        <v>0</v>
      </c>
      <c r="P8081">
        <v>1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3.5024999999999999</v>
      </c>
      <c r="W8081">
        <v>0</v>
      </c>
      <c r="X8081">
        <v>0</v>
      </c>
      <c r="Y8081">
        <v>0</v>
      </c>
      <c r="Z8081">
        <v>0</v>
      </c>
    </row>
    <row r="8082" spans="1:26" x14ac:dyDescent="0.25">
      <c r="A8082">
        <v>2198125</v>
      </c>
      <c r="B8082">
        <v>1</v>
      </c>
      <c r="C8082" t="s">
        <v>76</v>
      </c>
      <c r="D8082" t="s">
        <v>78</v>
      </c>
      <c r="E8082" t="s">
        <v>181</v>
      </c>
      <c r="F8082" t="s">
        <v>23156</v>
      </c>
      <c r="G8082" t="s">
        <v>194</v>
      </c>
      <c r="H8082" t="s">
        <v>46</v>
      </c>
      <c r="I8082" t="s">
        <v>129</v>
      </c>
      <c r="J8082" t="s">
        <v>130</v>
      </c>
      <c r="K8082" t="s">
        <v>131</v>
      </c>
      <c r="L8082" t="s">
        <v>23157</v>
      </c>
      <c r="M8082" t="s">
        <v>23158</v>
      </c>
      <c r="N8082">
        <v>5.7816666659999996</v>
      </c>
      <c r="O8082">
        <v>0</v>
      </c>
      <c r="P8082">
        <v>4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23.126667000000001</v>
      </c>
      <c r="W8082">
        <v>0</v>
      </c>
      <c r="X8082">
        <v>0</v>
      </c>
      <c r="Y8082">
        <v>0</v>
      </c>
      <c r="Z8082">
        <v>0</v>
      </c>
    </row>
    <row r="8083" spans="1:26" x14ac:dyDescent="0.25">
      <c r="A8083">
        <v>2198123</v>
      </c>
      <c r="B8083">
        <v>1</v>
      </c>
      <c r="C8083" t="s">
        <v>76</v>
      </c>
      <c r="D8083" t="s">
        <v>106</v>
      </c>
      <c r="E8083" t="s">
        <v>181</v>
      </c>
      <c r="F8083" t="s">
        <v>22832</v>
      </c>
      <c r="G8083" t="s">
        <v>183</v>
      </c>
      <c r="H8083" t="s">
        <v>46</v>
      </c>
      <c r="I8083" t="s">
        <v>129</v>
      </c>
      <c r="J8083" t="s">
        <v>130</v>
      </c>
      <c r="K8083" t="s">
        <v>131</v>
      </c>
      <c r="L8083" t="s">
        <v>23159</v>
      </c>
      <c r="M8083" t="s">
        <v>23160</v>
      </c>
      <c r="N8083">
        <v>6.3205555550000003</v>
      </c>
      <c r="O8083">
        <v>0</v>
      </c>
      <c r="P8083">
        <v>25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158.01388900000001</v>
      </c>
      <c r="W8083">
        <v>0</v>
      </c>
      <c r="X8083">
        <v>0</v>
      </c>
      <c r="Y8083">
        <v>0</v>
      </c>
      <c r="Z8083">
        <v>0</v>
      </c>
    </row>
    <row r="8084" spans="1:26" x14ac:dyDescent="0.25">
      <c r="A8084">
        <v>2198156</v>
      </c>
      <c r="B8084">
        <v>1</v>
      </c>
      <c r="C8084" t="s">
        <v>76</v>
      </c>
      <c r="D8084" t="s">
        <v>80</v>
      </c>
      <c r="E8084" t="s">
        <v>181</v>
      </c>
      <c r="F8084" t="s">
        <v>23161</v>
      </c>
      <c r="G8084" t="s">
        <v>287</v>
      </c>
      <c r="H8084" t="s">
        <v>46</v>
      </c>
      <c r="I8084" t="s">
        <v>129</v>
      </c>
      <c r="J8084" t="s">
        <v>130</v>
      </c>
      <c r="K8084" t="s">
        <v>131</v>
      </c>
      <c r="L8084" t="s">
        <v>23162</v>
      </c>
      <c r="M8084" t="s">
        <v>23163</v>
      </c>
      <c r="N8084">
        <v>2.645277777</v>
      </c>
      <c r="O8084">
        <v>0</v>
      </c>
      <c r="P8084">
        <v>7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18.516943999999999</v>
      </c>
      <c r="W8084">
        <v>0</v>
      </c>
      <c r="X8084">
        <v>0</v>
      </c>
      <c r="Y8084">
        <v>0</v>
      </c>
      <c r="Z8084">
        <v>0</v>
      </c>
    </row>
    <row r="8085" spans="1:26" x14ac:dyDescent="0.25">
      <c r="A8085">
        <v>2198140</v>
      </c>
      <c r="B8085">
        <v>1</v>
      </c>
      <c r="C8085" t="s">
        <v>76</v>
      </c>
      <c r="D8085" t="s">
        <v>81</v>
      </c>
      <c r="E8085" t="s">
        <v>181</v>
      </c>
      <c r="F8085" t="s">
        <v>8019</v>
      </c>
      <c r="G8085" t="s">
        <v>287</v>
      </c>
      <c r="H8085" t="s">
        <v>46</v>
      </c>
      <c r="I8085" t="s">
        <v>129</v>
      </c>
      <c r="J8085" t="s">
        <v>130</v>
      </c>
      <c r="K8085" t="s">
        <v>131</v>
      </c>
      <c r="L8085" t="s">
        <v>23164</v>
      </c>
      <c r="M8085" t="s">
        <v>23165</v>
      </c>
      <c r="N8085">
        <v>4.8761111110000002</v>
      </c>
      <c r="O8085">
        <v>0</v>
      </c>
      <c r="P8085">
        <v>12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58.513333000000003</v>
      </c>
      <c r="W8085">
        <v>0</v>
      </c>
      <c r="X8085">
        <v>0</v>
      </c>
      <c r="Y8085">
        <v>0</v>
      </c>
      <c r="Z8085">
        <v>0</v>
      </c>
    </row>
    <row r="8086" spans="1:26" x14ac:dyDescent="0.25">
      <c r="A8086">
        <v>2198157</v>
      </c>
      <c r="B8086">
        <v>1</v>
      </c>
      <c r="C8086" t="s">
        <v>77</v>
      </c>
      <c r="D8086" t="s">
        <v>123</v>
      </c>
      <c r="E8086" t="s">
        <v>181</v>
      </c>
      <c r="F8086" t="s">
        <v>23166</v>
      </c>
      <c r="G8086" t="s">
        <v>287</v>
      </c>
      <c r="H8086" t="s">
        <v>46</v>
      </c>
      <c r="I8086" t="s">
        <v>129</v>
      </c>
      <c r="J8086" t="s">
        <v>130</v>
      </c>
      <c r="K8086" t="s">
        <v>131</v>
      </c>
      <c r="L8086" t="s">
        <v>23167</v>
      </c>
      <c r="M8086" t="s">
        <v>23168</v>
      </c>
      <c r="N8086">
        <v>4.159444444</v>
      </c>
      <c r="O8086">
        <v>0</v>
      </c>
      <c r="P8086">
        <v>2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8.3188890000000004</v>
      </c>
      <c r="W8086">
        <v>0</v>
      </c>
      <c r="X8086">
        <v>0</v>
      </c>
      <c r="Y8086">
        <v>0</v>
      </c>
      <c r="Z8086">
        <v>0</v>
      </c>
    </row>
    <row r="8087" spans="1:26" x14ac:dyDescent="0.25">
      <c r="A8087">
        <v>2198163</v>
      </c>
      <c r="B8087">
        <v>1</v>
      </c>
      <c r="C8087" t="s">
        <v>77</v>
      </c>
      <c r="D8087" t="s">
        <v>119</v>
      </c>
      <c r="E8087" t="s">
        <v>161</v>
      </c>
      <c r="F8087" t="s">
        <v>23169</v>
      </c>
      <c r="G8087" t="s">
        <v>402</v>
      </c>
      <c r="H8087" t="s">
        <v>46</v>
      </c>
      <c r="I8087" t="s">
        <v>129</v>
      </c>
      <c r="J8087" t="s">
        <v>130</v>
      </c>
      <c r="K8087" t="s">
        <v>131</v>
      </c>
      <c r="L8087" t="s">
        <v>23170</v>
      </c>
      <c r="M8087" t="s">
        <v>23171</v>
      </c>
      <c r="N8087">
        <v>4.7102777769999999</v>
      </c>
      <c r="O8087">
        <v>0</v>
      </c>
      <c r="P8087">
        <v>14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65.943888999999999</v>
      </c>
      <c r="W8087">
        <v>0</v>
      </c>
      <c r="X8087">
        <v>0</v>
      </c>
      <c r="Y8087">
        <v>0</v>
      </c>
      <c r="Z8087">
        <v>0</v>
      </c>
    </row>
    <row r="8088" spans="1:26" x14ac:dyDescent="0.25">
      <c r="A8088">
        <v>2198145</v>
      </c>
      <c r="B8088">
        <v>1</v>
      </c>
      <c r="C8088" t="s">
        <v>76</v>
      </c>
      <c r="D8088" t="s">
        <v>92</v>
      </c>
      <c r="E8088" t="s">
        <v>181</v>
      </c>
      <c r="F8088" t="s">
        <v>23172</v>
      </c>
      <c r="G8088" t="s">
        <v>183</v>
      </c>
      <c r="H8088" t="s">
        <v>46</v>
      </c>
      <c r="I8088" t="s">
        <v>129</v>
      </c>
      <c r="J8088" t="s">
        <v>130</v>
      </c>
      <c r="K8088" t="s">
        <v>131</v>
      </c>
      <c r="L8088" t="s">
        <v>23173</v>
      </c>
      <c r="M8088" t="s">
        <v>23174</v>
      </c>
      <c r="N8088">
        <v>7.437777777</v>
      </c>
      <c r="O8088">
        <v>0</v>
      </c>
      <c r="P8088">
        <v>0</v>
      </c>
      <c r="Q8088">
        <v>0</v>
      </c>
      <c r="R8088">
        <v>1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7.4377779999999998</v>
      </c>
      <c r="Y8088">
        <v>0</v>
      </c>
      <c r="Z8088">
        <v>0</v>
      </c>
    </row>
    <row r="8089" spans="1:26" x14ac:dyDescent="0.25">
      <c r="A8089">
        <v>2198166</v>
      </c>
      <c r="B8089">
        <v>1</v>
      </c>
      <c r="C8089" t="s">
        <v>76</v>
      </c>
      <c r="D8089" t="s">
        <v>96</v>
      </c>
      <c r="E8089" t="s">
        <v>181</v>
      </c>
      <c r="F8089" t="s">
        <v>23175</v>
      </c>
      <c r="G8089" t="s">
        <v>194</v>
      </c>
      <c r="H8089" t="s">
        <v>46</v>
      </c>
      <c r="I8089" t="s">
        <v>129</v>
      </c>
      <c r="J8089" t="s">
        <v>130</v>
      </c>
      <c r="K8089" t="s">
        <v>131</v>
      </c>
      <c r="L8089" t="s">
        <v>23176</v>
      </c>
      <c r="M8089" t="s">
        <v>23177</v>
      </c>
      <c r="N8089">
        <v>2.710555555</v>
      </c>
      <c r="O8089">
        <v>0</v>
      </c>
      <c r="P8089">
        <v>1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2.710556</v>
      </c>
      <c r="W8089">
        <v>0</v>
      </c>
      <c r="X8089">
        <v>0</v>
      </c>
      <c r="Y8089">
        <v>0</v>
      </c>
      <c r="Z8089">
        <v>0</v>
      </c>
    </row>
    <row r="8090" spans="1:26" x14ac:dyDescent="0.25">
      <c r="A8090">
        <v>2198160</v>
      </c>
      <c r="B8090">
        <v>1</v>
      </c>
      <c r="C8090" t="s">
        <v>77</v>
      </c>
      <c r="D8090" t="s">
        <v>113</v>
      </c>
      <c r="E8090" t="s">
        <v>181</v>
      </c>
      <c r="F8090" t="s">
        <v>23178</v>
      </c>
      <c r="G8090" t="s">
        <v>194</v>
      </c>
      <c r="H8090" t="s">
        <v>46</v>
      </c>
      <c r="I8090" t="s">
        <v>129</v>
      </c>
      <c r="J8090" t="s">
        <v>130</v>
      </c>
      <c r="K8090" t="s">
        <v>131</v>
      </c>
      <c r="L8090" t="s">
        <v>23179</v>
      </c>
      <c r="M8090" t="s">
        <v>23180</v>
      </c>
      <c r="N8090">
        <v>0.76388888799999999</v>
      </c>
      <c r="O8090">
        <v>0</v>
      </c>
      <c r="P8090">
        <v>0</v>
      </c>
      <c r="Q8090">
        <v>0</v>
      </c>
      <c r="R8090">
        <v>1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0.76388900000000004</v>
      </c>
      <c r="Y8090">
        <v>0</v>
      </c>
      <c r="Z8090">
        <v>0</v>
      </c>
    </row>
    <row r="8091" spans="1:26" x14ac:dyDescent="0.25">
      <c r="A8091">
        <v>2198158</v>
      </c>
      <c r="B8091">
        <v>1</v>
      </c>
      <c r="C8091" t="s">
        <v>76</v>
      </c>
      <c r="D8091" t="s">
        <v>92</v>
      </c>
      <c r="E8091" t="s">
        <v>181</v>
      </c>
      <c r="F8091" t="s">
        <v>23181</v>
      </c>
      <c r="G8091" t="s">
        <v>194</v>
      </c>
      <c r="H8091" t="s">
        <v>46</v>
      </c>
      <c r="I8091" t="s">
        <v>129</v>
      </c>
      <c r="J8091" t="s">
        <v>130</v>
      </c>
      <c r="K8091" t="s">
        <v>131</v>
      </c>
      <c r="L8091" t="s">
        <v>23182</v>
      </c>
      <c r="M8091" t="s">
        <v>23183</v>
      </c>
      <c r="N8091">
        <v>7.0291666660000001</v>
      </c>
      <c r="O8091">
        <v>0</v>
      </c>
      <c r="P8091">
        <v>0</v>
      </c>
      <c r="Q8091">
        <v>0</v>
      </c>
      <c r="R8091">
        <v>1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7.0291670000000002</v>
      </c>
      <c r="Y8091">
        <v>0</v>
      </c>
      <c r="Z8091">
        <v>0</v>
      </c>
    </row>
    <row r="8092" spans="1:26" x14ac:dyDescent="0.25">
      <c r="A8092">
        <v>2198162</v>
      </c>
      <c r="B8092">
        <v>1</v>
      </c>
      <c r="C8092" t="s">
        <v>77</v>
      </c>
      <c r="D8092" t="s">
        <v>116</v>
      </c>
      <c r="E8092" t="s">
        <v>181</v>
      </c>
      <c r="F8092" t="s">
        <v>23184</v>
      </c>
      <c r="G8092" t="s">
        <v>163</v>
      </c>
      <c r="H8092" t="s">
        <v>46</v>
      </c>
      <c r="I8092" t="s">
        <v>129</v>
      </c>
      <c r="J8092" t="s">
        <v>130</v>
      </c>
      <c r="K8092" t="s">
        <v>131</v>
      </c>
      <c r="L8092" t="s">
        <v>23185</v>
      </c>
      <c r="M8092" t="s">
        <v>23186</v>
      </c>
      <c r="N8092">
        <v>2.616944444</v>
      </c>
      <c r="O8092">
        <v>0</v>
      </c>
      <c r="P8092">
        <v>1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2.6169440000000002</v>
      </c>
      <c r="W8092">
        <v>0</v>
      </c>
      <c r="X8092">
        <v>0</v>
      </c>
      <c r="Y8092">
        <v>0</v>
      </c>
      <c r="Z8092">
        <v>0</v>
      </c>
    </row>
    <row r="8093" spans="1:26" x14ac:dyDescent="0.25">
      <c r="A8093">
        <v>2198176</v>
      </c>
      <c r="B8093">
        <v>1</v>
      </c>
      <c r="C8093" t="s">
        <v>77</v>
      </c>
      <c r="D8093" t="s">
        <v>124</v>
      </c>
      <c r="E8093" t="s">
        <v>181</v>
      </c>
      <c r="F8093" t="s">
        <v>23187</v>
      </c>
      <c r="G8093" t="s">
        <v>636</v>
      </c>
      <c r="H8093" t="s">
        <v>46</v>
      </c>
      <c r="I8093" t="s">
        <v>129</v>
      </c>
      <c r="J8093" t="s">
        <v>130</v>
      </c>
      <c r="K8093" t="s">
        <v>131</v>
      </c>
      <c r="L8093" t="s">
        <v>23188</v>
      </c>
      <c r="M8093" t="s">
        <v>23189</v>
      </c>
      <c r="N8093">
        <v>2.3763888880000001</v>
      </c>
      <c r="O8093">
        <v>0</v>
      </c>
      <c r="P8093">
        <v>8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19.011111</v>
      </c>
      <c r="W8093">
        <v>0</v>
      </c>
      <c r="X8093">
        <v>0</v>
      </c>
      <c r="Y8093">
        <v>0</v>
      </c>
      <c r="Z8093">
        <v>0</v>
      </c>
    </row>
    <row r="8094" spans="1:26" x14ac:dyDescent="0.25">
      <c r="A8094">
        <v>2198164</v>
      </c>
      <c r="B8094">
        <v>1</v>
      </c>
      <c r="C8094" t="s">
        <v>76</v>
      </c>
      <c r="D8094" t="s">
        <v>83</v>
      </c>
      <c r="E8094" t="s">
        <v>161</v>
      </c>
      <c r="F8094" t="s">
        <v>23190</v>
      </c>
      <c r="G8094" t="s">
        <v>402</v>
      </c>
      <c r="H8094" t="s">
        <v>46</v>
      </c>
      <c r="I8094" t="s">
        <v>129</v>
      </c>
      <c r="J8094" t="s">
        <v>130</v>
      </c>
      <c r="K8094" t="s">
        <v>131</v>
      </c>
      <c r="L8094" t="s">
        <v>23191</v>
      </c>
      <c r="M8094" t="s">
        <v>23192</v>
      </c>
      <c r="N8094">
        <v>3.4327777770000001</v>
      </c>
      <c r="O8094">
        <v>2</v>
      </c>
      <c r="P8094">
        <v>141</v>
      </c>
      <c r="Q8094">
        <v>0</v>
      </c>
      <c r="R8094">
        <v>0</v>
      </c>
      <c r="S8094">
        <v>0</v>
      </c>
      <c r="T8094">
        <v>0</v>
      </c>
      <c r="U8094">
        <v>6.8655559999999998</v>
      </c>
      <c r="V8094">
        <v>484.02166699999998</v>
      </c>
      <c r="W8094">
        <v>0</v>
      </c>
      <c r="X8094">
        <v>0</v>
      </c>
      <c r="Y8094">
        <v>0</v>
      </c>
      <c r="Z8094">
        <v>0</v>
      </c>
    </row>
    <row r="8095" spans="1:26" x14ac:dyDescent="0.25">
      <c r="A8095">
        <v>2198177</v>
      </c>
      <c r="B8095">
        <v>1</v>
      </c>
      <c r="C8095" t="s">
        <v>76</v>
      </c>
      <c r="D8095" t="s">
        <v>86</v>
      </c>
      <c r="E8095" t="s">
        <v>181</v>
      </c>
      <c r="F8095" t="s">
        <v>23193</v>
      </c>
      <c r="G8095" t="s">
        <v>183</v>
      </c>
      <c r="H8095" t="s">
        <v>46</v>
      </c>
      <c r="I8095" t="s">
        <v>129</v>
      </c>
      <c r="J8095" t="s">
        <v>130</v>
      </c>
      <c r="K8095" t="s">
        <v>131</v>
      </c>
      <c r="L8095" t="s">
        <v>23194</v>
      </c>
      <c r="M8095" t="s">
        <v>23195</v>
      </c>
      <c r="N8095">
        <v>2.5697222219999998</v>
      </c>
      <c r="O8095">
        <v>1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2.5697220000000001</v>
      </c>
      <c r="V8095">
        <v>0</v>
      </c>
      <c r="W8095">
        <v>0</v>
      </c>
      <c r="X8095">
        <v>0</v>
      </c>
      <c r="Y8095">
        <v>0</v>
      </c>
      <c r="Z8095">
        <v>0</v>
      </c>
    </row>
    <row r="8096" spans="1:26" x14ac:dyDescent="0.25">
      <c r="A8096">
        <v>2198171</v>
      </c>
      <c r="B8096">
        <v>1</v>
      </c>
      <c r="C8096" t="s">
        <v>77</v>
      </c>
      <c r="D8096" t="s">
        <v>124</v>
      </c>
      <c r="E8096" t="s">
        <v>718</v>
      </c>
      <c r="F8096" t="s">
        <v>23196</v>
      </c>
      <c r="G8096" t="s">
        <v>128</v>
      </c>
      <c r="H8096" t="s">
        <v>46</v>
      </c>
      <c r="I8096" t="s">
        <v>129</v>
      </c>
      <c r="J8096" t="s">
        <v>130</v>
      </c>
      <c r="K8096" t="s">
        <v>131</v>
      </c>
      <c r="L8096" t="s">
        <v>23197</v>
      </c>
      <c r="M8096" t="s">
        <v>23198</v>
      </c>
      <c r="N8096">
        <v>2.4613888880000001</v>
      </c>
      <c r="O8096">
        <v>0</v>
      </c>
      <c r="P8096">
        <v>2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4.9227780000000001</v>
      </c>
      <c r="W8096">
        <v>0</v>
      </c>
      <c r="X8096">
        <v>0</v>
      </c>
      <c r="Y8096">
        <v>0</v>
      </c>
      <c r="Z8096">
        <v>0</v>
      </c>
    </row>
    <row r="8097" spans="1:26" x14ac:dyDescent="0.25">
      <c r="A8097">
        <v>2198170</v>
      </c>
      <c r="B8097">
        <v>1</v>
      </c>
      <c r="C8097" t="s">
        <v>76</v>
      </c>
      <c r="D8097" t="s">
        <v>89</v>
      </c>
      <c r="E8097" t="s">
        <v>181</v>
      </c>
      <c r="F8097" t="s">
        <v>23199</v>
      </c>
      <c r="G8097" t="s">
        <v>194</v>
      </c>
      <c r="H8097" t="s">
        <v>46</v>
      </c>
      <c r="I8097" t="s">
        <v>129</v>
      </c>
      <c r="J8097" t="s">
        <v>130</v>
      </c>
      <c r="K8097" t="s">
        <v>131</v>
      </c>
      <c r="L8097" t="s">
        <v>23200</v>
      </c>
      <c r="M8097" t="s">
        <v>23201</v>
      </c>
      <c r="N8097">
        <v>1.4313888880000001</v>
      </c>
      <c r="O8097">
        <v>0</v>
      </c>
      <c r="P8097">
        <v>1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1.431389</v>
      </c>
      <c r="W8097">
        <v>0</v>
      </c>
      <c r="X8097">
        <v>0</v>
      </c>
      <c r="Y8097">
        <v>0</v>
      </c>
      <c r="Z8097">
        <v>0</v>
      </c>
    </row>
    <row r="8098" spans="1:26" x14ac:dyDescent="0.25">
      <c r="A8098">
        <v>2198180</v>
      </c>
      <c r="B8098">
        <v>1</v>
      </c>
      <c r="C8098" t="s">
        <v>76</v>
      </c>
      <c r="D8098" t="s">
        <v>79</v>
      </c>
      <c r="E8098" t="s">
        <v>126</v>
      </c>
      <c r="F8098" t="s">
        <v>23202</v>
      </c>
      <c r="G8098" t="s">
        <v>128</v>
      </c>
      <c r="H8098" t="s">
        <v>46</v>
      </c>
      <c r="I8098" t="s">
        <v>129</v>
      </c>
      <c r="J8098" t="s">
        <v>130</v>
      </c>
      <c r="K8098" t="s">
        <v>131</v>
      </c>
      <c r="L8098" t="s">
        <v>23203</v>
      </c>
      <c r="M8098" t="s">
        <v>23204</v>
      </c>
      <c r="N8098">
        <v>2.037222222</v>
      </c>
      <c r="O8098">
        <v>0</v>
      </c>
      <c r="P8098">
        <v>40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81.488889</v>
      </c>
      <c r="W8098">
        <v>0</v>
      </c>
      <c r="X8098">
        <v>0</v>
      </c>
      <c r="Y8098">
        <v>0</v>
      </c>
      <c r="Z8098">
        <v>0</v>
      </c>
    </row>
    <row r="8099" spans="1:26" x14ac:dyDescent="0.25">
      <c r="A8099">
        <v>2198186</v>
      </c>
      <c r="B8099">
        <v>1</v>
      </c>
      <c r="C8099" t="s">
        <v>77</v>
      </c>
      <c r="D8099" t="s">
        <v>113</v>
      </c>
      <c r="E8099" t="s">
        <v>181</v>
      </c>
      <c r="F8099" t="s">
        <v>23205</v>
      </c>
      <c r="G8099" t="s">
        <v>183</v>
      </c>
      <c r="H8099" t="s">
        <v>46</v>
      </c>
      <c r="I8099" t="s">
        <v>129</v>
      </c>
      <c r="J8099" t="s">
        <v>130</v>
      </c>
      <c r="K8099" t="s">
        <v>131</v>
      </c>
      <c r="L8099" t="s">
        <v>23206</v>
      </c>
      <c r="M8099" t="s">
        <v>23207</v>
      </c>
      <c r="N8099">
        <v>1.6125</v>
      </c>
      <c r="O8099">
        <v>0</v>
      </c>
      <c r="P8099">
        <v>0</v>
      </c>
      <c r="Q8099">
        <v>0</v>
      </c>
      <c r="R8099">
        <v>8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12.9</v>
      </c>
      <c r="Y8099">
        <v>0</v>
      </c>
      <c r="Z8099">
        <v>0</v>
      </c>
    </row>
    <row r="8100" spans="1:26" x14ac:dyDescent="0.25">
      <c r="A8100">
        <v>2198189</v>
      </c>
      <c r="B8100">
        <v>1</v>
      </c>
      <c r="C8100" t="s">
        <v>76</v>
      </c>
      <c r="D8100" t="s">
        <v>95</v>
      </c>
      <c r="E8100" t="s">
        <v>181</v>
      </c>
      <c r="F8100" t="s">
        <v>23208</v>
      </c>
      <c r="G8100" t="s">
        <v>194</v>
      </c>
      <c r="H8100" t="s">
        <v>46</v>
      </c>
      <c r="I8100" t="s">
        <v>129</v>
      </c>
      <c r="J8100" t="s">
        <v>130</v>
      </c>
      <c r="K8100" t="s">
        <v>131</v>
      </c>
      <c r="L8100" t="s">
        <v>23209</v>
      </c>
      <c r="M8100" t="s">
        <v>23210</v>
      </c>
      <c r="N8100">
        <v>5.5163888879999998</v>
      </c>
      <c r="O8100">
        <v>0</v>
      </c>
      <c r="P8100">
        <v>0</v>
      </c>
      <c r="Q8100">
        <v>0</v>
      </c>
      <c r="R8100">
        <v>1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5.5163890000000002</v>
      </c>
      <c r="Y8100">
        <v>0</v>
      </c>
      <c r="Z8100">
        <v>0</v>
      </c>
    </row>
    <row r="8101" spans="1:26" x14ac:dyDescent="0.25">
      <c r="A8101">
        <v>2198185</v>
      </c>
      <c r="B8101">
        <v>1</v>
      </c>
      <c r="C8101" t="s">
        <v>76</v>
      </c>
      <c r="D8101" t="s">
        <v>84</v>
      </c>
      <c r="E8101" t="s">
        <v>181</v>
      </c>
      <c r="F8101" t="s">
        <v>21834</v>
      </c>
      <c r="G8101" t="s">
        <v>183</v>
      </c>
      <c r="H8101" t="s">
        <v>46</v>
      </c>
      <c r="I8101" t="s">
        <v>129</v>
      </c>
      <c r="J8101" t="s">
        <v>130</v>
      </c>
      <c r="K8101" t="s">
        <v>131</v>
      </c>
      <c r="L8101" t="s">
        <v>23211</v>
      </c>
      <c r="M8101" t="s">
        <v>23212</v>
      </c>
      <c r="N8101">
        <v>4.6161111110000004</v>
      </c>
      <c r="O8101">
        <v>0</v>
      </c>
      <c r="P8101">
        <v>19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87.706111000000007</v>
      </c>
      <c r="W8101">
        <v>0</v>
      </c>
      <c r="X8101">
        <v>0</v>
      </c>
      <c r="Y8101">
        <v>0</v>
      </c>
      <c r="Z8101">
        <v>0</v>
      </c>
    </row>
    <row r="8102" spans="1:26" x14ac:dyDescent="0.25">
      <c r="A8102">
        <v>2198192</v>
      </c>
      <c r="B8102">
        <v>1</v>
      </c>
      <c r="C8102" t="s">
        <v>76</v>
      </c>
      <c r="D8102" t="s">
        <v>92</v>
      </c>
      <c r="E8102" t="s">
        <v>181</v>
      </c>
      <c r="F8102" t="s">
        <v>23213</v>
      </c>
      <c r="G8102" t="s">
        <v>163</v>
      </c>
      <c r="H8102" t="s">
        <v>46</v>
      </c>
      <c r="I8102" t="s">
        <v>129</v>
      </c>
      <c r="J8102" t="s">
        <v>130</v>
      </c>
      <c r="K8102" t="s">
        <v>131</v>
      </c>
      <c r="L8102" t="s">
        <v>23214</v>
      </c>
      <c r="M8102" t="s">
        <v>23215</v>
      </c>
      <c r="N8102">
        <v>6.1325000000000003</v>
      </c>
      <c r="O8102">
        <v>0</v>
      </c>
      <c r="P8102">
        <v>0</v>
      </c>
      <c r="Q8102">
        <v>0</v>
      </c>
      <c r="R8102">
        <v>2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12.265000000000001</v>
      </c>
      <c r="Y8102">
        <v>0</v>
      </c>
      <c r="Z8102">
        <v>0</v>
      </c>
    </row>
    <row r="8103" spans="1:26" x14ac:dyDescent="0.25">
      <c r="A8103">
        <v>2198196</v>
      </c>
      <c r="B8103">
        <v>1</v>
      </c>
      <c r="C8103" t="s">
        <v>76</v>
      </c>
      <c r="D8103" t="s">
        <v>81</v>
      </c>
      <c r="E8103" t="s">
        <v>181</v>
      </c>
      <c r="F8103" t="s">
        <v>23216</v>
      </c>
      <c r="G8103" t="s">
        <v>128</v>
      </c>
      <c r="H8103" t="s">
        <v>46</v>
      </c>
      <c r="I8103" t="s">
        <v>129</v>
      </c>
      <c r="J8103" t="s">
        <v>130</v>
      </c>
      <c r="K8103" t="s">
        <v>131</v>
      </c>
      <c r="L8103" t="s">
        <v>23217</v>
      </c>
      <c r="M8103" t="s">
        <v>23218</v>
      </c>
      <c r="N8103">
        <v>4.0947222219999997</v>
      </c>
      <c r="O8103">
        <v>0</v>
      </c>
      <c r="P8103">
        <v>45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184.26249999999999</v>
      </c>
      <c r="W8103">
        <v>0</v>
      </c>
      <c r="X8103">
        <v>0</v>
      </c>
      <c r="Y8103">
        <v>0</v>
      </c>
      <c r="Z8103">
        <v>0</v>
      </c>
    </row>
    <row r="8104" spans="1:26" x14ac:dyDescent="0.25">
      <c r="A8104">
        <v>2198188</v>
      </c>
      <c r="B8104">
        <v>1</v>
      </c>
      <c r="C8104" t="s">
        <v>76</v>
      </c>
      <c r="D8104" t="s">
        <v>80</v>
      </c>
      <c r="E8104" t="s">
        <v>161</v>
      </c>
      <c r="F8104" t="s">
        <v>16575</v>
      </c>
      <c r="G8104" t="s">
        <v>418</v>
      </c>
      <c r="H8104" t="s">
        <v>46</v>
      </c>
      <c r="I8104" t="s">
        <v>129</v>
      </c>
      <c r="J8104" t="s">
        <v>130</v>
      </c>
      <c r="K8104" t="s">
        <v>251</v>
      </c>
      <c r="L8104" t="s">
        <v>23219</v>
      </c>
      <c r="M8104" t="s">
        <v>23220</v>
      </c>
      <c r="N8104">
        <v>1.5069444439999999</v>
      </c>
      <c r="O8104">
        <v>2</v>
      </c>
      <c r="P8104">
        <v>493</v>
      </c>
      <c r="Q8104">
        <v>0</v>
      </c>
      <c r="R8104">
        <v>0</v>
      </c>
      <c r="S8104">
        <v>0</v>
      </c>
      <c r="T8104">
        <v>0</v>
      </c>
      <c r="U8104">
        <v>3.0138889999999998</v>
      </c>
      <c r="V8104">
        <v>742.92361100000005</v>
      </c>
      <c r="W8104">
        <v>0</v>
      </c>
      <c r="X8104">
        <v>0</v>
      </c>
      <c r="Y8104">
        <v>0</v>
      </c>
      <c r="Z8104">
        <v>0</v>
      </c>
    </row>
    <row r="8105" spans="1:26" x14ac:dyDescent="0.25">
      <c r="A8105">
        <v>2198229</v>
      </c>
      <c r="B8105">
        <v>1</v>
      </c>
      <c r="C8105" t="s">
        <v>76</v>
      </c>
      <c r="D8105" t="s">
        <v>89</v>
      </c>
      <c r="E8105" t="s">
        <v>181</v>
      </c>
      <c r="F8105" t="s">
        <v>23221</v>
      </c>
      <c r="G8105" t="s">
        <v>194</v>
      </c>
      <c r="H8105" t="s">
        <v>46</v>
      </c>
      <c r="I8105" t="s">
        <v>129</v>
      </c>
      <c r="J8105" t="s">
        <v>130</v>
      </c>
      <c r="K8105" t="s">
        <v>131</v>
      </c>
      <c r="L8105" t="s">
        <v>23222</v>
      </c>
      <c r="M8105" t="s">
        <v>23223</v>
      </c>
      <c r="N8105">
        <v>2.980277777</v>
      </c>
      <c r="O8105">
        <v>0</v>
      </c>
      <c r="P8105">
        <v>11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32.783056000000002</v>
      </c>
      <c r="W8105">
        <v>0</v>
      </c>
      <c r="X8105">
        <v>0</v>
      </c>
      <c r="Y8105">
        <v>0</v>
      </c>
      <c r="Z8105">
        <v>0</v>
      </c>
    </row>
    <row r="8106" spans="1:26" x14ac:dyDescent="0.25">
      <c r="A8106">
        <v>2198209</v>
      </c>
      <c r="B8106">
        <v>1</v>
      </c>
      <c r="C8106" t="s">
        <v>77</v>
      </c>
      <c r="D8106" t="s">
        <v>108</v>
      </c>
      <c r="E8106" t="s">
        <v>181</v>
      </c>
      <c r="F8106" t="s">
        <v>23224</v>
      </c>
      <c r="G8106" t="s">
        <v>287</v>
      </c>
      <c r="H8106" t="s">
        <v>46</v>
      </c>
      <c r="I8106" t="s">
        <v>129</v>
      </c>
      <c r="J8106" t="s">
        <v>130</v>
      </c>
      <c r="K8106" t="s">
        <v>131</v>
      </c>
      <c r="L8106" t="s">
        <v>23225</v>
      </c>
      <c r="M8106" t="s">
        <v>23226</v>
      </c>
      <c r="N8106">
        <v>1.5122222219999999</v>
      </c>
      <c r="O8106">
        <v>0</v>
      </c>
      <c r="P8106">
        <v>1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1.512222</v>
      </c>
      <c r="W8106">
        <v>0</v>
      </c>
      <c r="X8106">
        <v>0</v>
      </c>
      <c r="Y8106">
        <v>0</v>
      </c>
      <c r="Z8106">
        <v>0</v>
      </c>
    </row>
    <row r="8107" spans="1:26" x14ac:dyDescent="0.25">
      <c r="A8107">
        <v>2198213</v>
      </c>
      <c r="B8107">
        <v>1</v>
      </c>
      <c r="C8107" t="s">
        <v>76</v>
      </c>
      <c r="D8107" t="s">
        <v>85</v>
      </c>
      <c r="E8107" t="s">
        <v>181</v>
      </c>
      <c r="F8107" t="s">
        <v>23227</v>
      </c>
      <c r="G8107" t="s">
        <v>287</v>
      </c>
      <c r="H8107" t="s">
        <v>46</v>
      </c>
      <c r="I8107" t="s">
        <v>129</v>
      </c>
      <c r="J8107" t="s">
        <v>130</v>
      </c>
      <c r="K8107" t="s">
        <v>131</v>
      </c>
      <c r="L8107" t="s">
        <v>23228</v>
      </c>
      <c r="M8107" t="s">
        <v>23229</v>
      </c>
      <c r="N8107">
        <v>1.129444444</v>
      </c>
      <c r="O8107">
        <v>0</v>
      </c>
      <c r="P8107">
        <v>3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3.3883329999999998</v>
      </c>
      <c r="W8107">
        <v>0</v>
      </c>
      <c r="X8107">
        <v>0</v>
      </c>
      <c r="Y8107">
        <v>0</v>
      </c>
      <c r="Z8107">
        <v>0</v>
      </c>
    </row>
    <row r="8108" spans="1:26" x14ac:dyDescent="0.25">
      <c r="A8108">
        <v>2198208</v>
      </c>
      <c r="B8108">
        <v>1</v>
      </c>
      <c r="C8108" t="s">
        <v>76</v>
      </c>
      <c r="D8108" t="s">
        <v>103</v>
      </c>
      <c r="E8108" t="s">
        <v>126</v>
      </c>
      <c r="F8108" t="s">
        <v>23230</v>
      </c>
      <c r="G8108" t="s">
        <v>140</v>
      </c>
      <c r="H8108" t="s">
        <v>46</v>
      </c>
      <c r="I8108" t="s">
        <v>129</v>
      </c>
      <c r="J8108" t="s">
        <v>130</v>
      </c>
      <c r="K8108" t="s">
        <v>131</v>
      </c>
      <c r="L8108" t="s">
        <v>23231</v>
      </c>
      <c r="M8108" t="s">
        <v>23232</v>
      </c>
      <c r="N8108">
        <v>1.7008333330000001</v>
      </c>
      <c r="O8108">
        <v>0</v>
      </c>
      <c r="P8108">
        <v>0</v>
      </c>
      <c r="Q8108">
        <v>0</v>
      </c>
      <c r="R8108">
        <v>121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205.80083300000001</v>
      </c>
      <c r="Y8108">
        <v>0</v>
      </c>
      <c r="Z8108">
        <v>0</v>
      </c>
    </row>
    <row r="8109" spans="1:26" x14ac:dyDescent="0.25">
      <c r="A8109">
        <v>2198210</v>
      </c>
      <c r="B8109">
        <v>1</v>
      </c>
      <c r="C8109" t="s">
        <v>77</v>
      </c>
      <c r="D8109" t="s">
        <v>123</v>
      </c>
      <c r="E8109" t="s">
        <v>161</v>
      </c>
      <c r="F8109" t="s">
        <v>23233</v>
      </c>
      <c r="G8109" t="s">
        <v>6674</v>
      </c>
      <c r="H8109" t="s">
        <v>46</v>
      </c>
      <c r="I8109" t="s">
        <v>129</v>
      </c>
      <c r="J8109" t="s">
        <v>130</v>
      </c>
      <c r="K8109" t="s">
        <v>131</v>
      </c>
      <c r="L8109" t="s">
        <v>23234</v>
      </c>
      <c r="M8109" t="s">
        <v>23235</v>
      </c>
      <c r="N8109">
        <v>3.5024999999999999</v>
      </c>
      <c r="O8109">
        <v>0</v>
      </c>
      <c r="P8109">
        <v>5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17.512499999999999</v>
      </c>
      <c r="W8109">
        <v>0</v>
      </c>
      <c r="X8109">
        <v>0</v>
      </c>
      <c r="Y8109">
        <v>0</v>
      </c>
      <c r="Z8109">
        <v>0</v>
      </c>
    </row>
    <row r="8110" spans="1:26" x14ac:dyDescent="0.25">
      <c r="A8110">
        <v>2198211</v>
      </c>
      <c r="B8110">
        <v>1</v>
      </c>
      <c r="C8110" t="s">
        <v>77</v>
      </c>
      <c r="D8110" t="s">
        <v>123</v>
      </c>
      <c r="E8110" t="s">
        <v>134</v>
      </c>
      <c r="F8110" t="s">
        <v>1859</v>
      </c>
      <c r="G8110" t="s">
        <v>136</v>
      </c>
      <c r="H8110" t="s">
        <v>47</v>
      </c>
      <c r="I8110" t="s">
        <v>129</v>
      </c>
      <c r="J8110" t="s">
        <v>130</v>
      </c>
      <c r="K8110" t="s">
        <v>131</v>
      </c>
      <c r="L8110" t="s">
        <v>23236</v>
      </c>
      <c r="M8110" t="s">
        <v>23237</v>
      </c>
      <c r="N8110">
        <v>2.045833333</v>
      </c>
      <c r="O8110">
        <v>102</v>
      </c>
      <c r="P8110">
        <v>143</v>
      </c>
      <c r="Q8110">
        <v>0</v>
      </c>
      <c r="R8110">
        <v>0</v>
      </c>
      <c r="S8110">
        <v>0</v>
      </c>
      <c r="T8110">
        <v>0</v>
      </c>
      <c r="U8110">
        <v>208.67500000000001</v>
      </c>
      <c r="V8110">
        <v>292.55416700000001</v>
      </c>
      <c r="W8110">
        <v>0</v>
      </c>
      <c r="X8110">
        <v>0</v>
      </c>
      <c r="Y8110">
        <v>0</v>
      </c>
      <c r="Z8110">
        <v>0</v>
      </c>
    </row>
    <row r="8111" spans="1:26" x14ac:dyDescent="0.25">
      <c r="A8111">
        <v>2198212</v>
      </c>
      <c r="B8111">
        <v>1</v>
      </c>
      <c r="C8111" t="s">
        <v>77</v>
      </c>
      <c r="D8111" t="s">
        <v>114</v>
      </c>
      <c r="E8111" t="s">
        <v>181</v>
      </c>
      <c r="F8111" t="s">
        <v>23238</v>
      </c>
      <c r="G8111" t="s">
        <v>163</v>
      </c>
      <c r="H8111" t="s">
        <v>46</v>
      </c>
      <c r="I8111" t="s">
        <v>129</v>
      </c>
      <c r="J8111" t="s">
        <v>130</v>
      </c>
      <c r="K8111" t="s">
        <v>131</v>
      </c>
      <c r="L8111" t="s">
        <v>23239</v>
      </c>
      <c r="M8111" t="s">
        <v>23240</v>
      </c>
      <c r="N8111">
        <v>1.0638888879999999</v>
      </c>
      <c r="O8111">
        <v>0</v>
      </c>
      <c r="P8111">
        <v>1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1.0638890000000001</v>
      </c>
      <c r="W8111">
        <v>0</v>
      </c>
      <c r="X8111">
        <v>0</v>
      </c>
      <c r="Y8111">
        <v>0</v>
      </c>
      <c r="Z8111">
        <v>0</v>
      </c>
    </row>
    <row r="8112" spans="1:26" x14ac:dyDescent="0.25">
      <c r="A8112">
        <v>2198234</v>
      </c>
      <c r="B8112">
        <v>1</v>
      </c>
      <c r="C8112" t="s">
        <v>76</v>
      </c>
      <c r="D8112" t="s">
        <v>99</v>
      </c>
      <c r="E8112" t="s">
        <v>126</v>
      </c>
      <c r="F8112" t="s">
        <v>12875</v>
      </c>
      <c r="G8112" t="s">
        <v>128</v>
      </c>
      <c r="H8112" t="s">
        <v>46</v>
      </c>
      <c r="I8112" t="s">
        <v>129</v>
      </c>
      <c r="J8112" t="s">
        <v>130</v>
      </c>
      <c r="K8112" t="s">
        <v>131</v>
      </c>
      <c r="L8112" t="s">
        <v>23241</v>
      </c>
      <c r="M8112" t="s">
        <v>23242</v>
      </c>
      <c r="N8112">
        <v>1.064444444</v>
      </c>
      <c r="O8112">
        <v>0</v>
      </c>
      <c r="P8112">
        <v>76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80.897778000000002</v>
      </c>
      <c r="W8112">
        <v>0</v>
      </c>
      <c r="X8112">
        <v>0</v>
      </c>
      <c r="Y8112">
        <v>0</v>
      </c>
      <c r="Z8112">
        <v>0</v>
      </c>
    </row>
    <row r="8113" spans="1:26" x14ac:dyDescent="0.25">
      <c r="A8113">
        <v>2198219</v>
      </c>
      <c r="B8113">
        <v>1</v>
      </c>
      <c r="C8113" t="s">
        <v>77</v>
      </c>
      <c r="D8113" t="s">
        <v>123</v>
      </c>
      <c r="E8113" t="s">
        <v>143</v>
      </c>
      <c r="F8113" t="s">
        <v>2940</v>
      </c>
      <c r="G8113" t="s">
        <v>136</v>
      </c>
      <c r="H8113" t="s">
        <v>47</v>
      </c>
      <c r="I8113" t="s">
        <v>283</v>
      </c>
      <c r="J8113" t="s">
        <v>130</v>
      </c>
      <c r="K8113" t="s">
        <v>131</v>
      </c>
      <c r="L8113" t="s">
        <v>23243</v>
      </c>
      <c r="M8113" t="s">
        <v>23244</v>
      </c>
      <c r="N8113">
        <v>6.6666659999999999E-3</v>
      </c>
      <c r="O8113">
        <v>127</v>
      </c>
      <c r="P8113">
        <v>579</v>
      </c>
      <c r="Q8113">
        <v>0</v>
      </c>
      <c r="R8113">
        <v>0</v>
      </c>
      <c r="S8113">
        <v>0</v>
      </c>
      <c r="T8113">
        <v>0</v>
      </c>
      <c r="U8113">
        <v>0.84666699999999995</v>
      </c>
      <c r="V8113">
        <v>3.86</v>
      </c>
      <c r="W8113">
        <v>0</v>
      </c>
      <c r="X8113">
        <v>0</v>
      </c>
      <c r="Y8113">
        <v>0</v>
      </c>
      <c r="Z8113">
        <v>0</v>
      </c>
    </row>
    <row r="8114" spans="1:26" x14ac:dyDescent="0.25">
      <c r="A8114">
        <v>2198364</v>
      </c>
      <c r="B8114">
        <v>1</v>
      </c>
      <c r="C8114" t="s">
        <v>76</v>
      </c>
      <c r="D8114" t="s">
        <v>88</v>
      </c>
      <c r="E8114" t="s">
        <v>181</v>
      </c>
      <c r="F8114" t="s">
        <v>23245</v>
      </c>
      <c r="G8114" t="s">
        <v>183</v>
      </c>
      <c r="H8114" t="s">
        <v>46</v>
      </c>
      <c r="I8114" t="s">
        <v>129</v>
      </c>
      <c r="J8114" t="s">
        <v>130</v>
      </c>
      <c r="K8114" t="s">
        <v>131</v>
      </c>
      <c r="L8114" t="s">
        <v>23246</v>
      </c>
      <c r="M8114" t="s">
        <v>23247</v>
      </c>
      <c r="N8114">
        <v>7.7352777770000003</v>
      </c>
      <c r="O8114">
        <v>0</v>
      </c>
      <c r="P8114">
        <v>17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131.49972199999999</v>
      </c>
      <c r="W8114">
        <v>0</v>
      </c>
      <c r="X8114">
        <v>0</v>
      </c>
      <c r="Y8114">
        <v>0</v>
      </c>
      <c r="Z8114">
        <v>0</v>
      </c>
    </row>
    <row r="8115" spans="1:26" x14ac:dyDescent="0.25">
      <c r="A8115">
        <v>2198231</v>
      </c>
      <c r="B8115">
        <v>1</v>
      </c>
      <c r="C8115" t="s">
        <v>76</v>
      </c>
      <c r="D8115" t="s">
        <v>100</v>
      </c>
      <c r="E8115" t="s">
        <v>181</v>
      </c>
      <c r="F8115" t="s">
        <v>23248</v>
      </c>
      <c r="G8115" t="s">
        <v>194</v>
      </c>
      <c r="H8115" t="s">
        <v>46</v>
      </c>
      <c r="I8115" t="s">
        <v>129</v>
      </c>
      <c r="J8115" t="s">
        <v>130</v>
      </c>
      <c r="K8115" t="s">
        <v>131</v>
      </c>
      <c r="L8115" t="s">
        <v>23249</v>
      </c>
      <c r="M8115" t="s">
        <v>23250</v>
      </c>
      <c r="N8115">
        <v>5.8719444440000004</v>
      </c>
      <c r="O8115">
        <v>0</v>
      </c>
      <c r="P8115">
        <v>1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5.8719440000000001</v>
      </c>
      <c r="W8115">
        <v>0</v>
      </c>
      <c r="X8115">
        <v>0</v>
      </c>
      <c r="Y8115">
        <v>0</v>
      </c>
      <c r="Z8115">
        <v>0</v>
      </c>
    </row>
    <row r="8116" spans="1:26" x14ac:dyDescent="0.25">
      <c r="A8116">
        <v>2198224</v>
      </c>
      <c r="B8116">
        <v>1</v>
      </c>
      <c r="C8116" t="s">
        <v>77</v>
      </c>
      <c r="D8116" t="s">
        <v>124</v>
      </c>
      <c r="E8116" t="s">
        <v>181</v>
      </c>
      <c r="F8116" t="s">
        <v>23251</v>
      </c>
      <c r="G8116" t="s">
        <v>183</v>
      </c>
      <c r="H8116" t="s">
        <v>46</v>
      </c>
      <c r="I8116" t="s">
        <v>129</v>
      </c>
      <c r="J8116" t="s">
        <v>130</v>
      </c>
      <c r="K8116" t="s">
        <v>131</v>
      </c>
      <c r="L8116" t="s">
        <v>23252</v>
      </c>
      <c r="M8116" t="s">
        <v>23253</v>
      </c>
      <c r="N8116">
        <v>6.9983333329999997</v>
      </c>
      <c r="O8116">
        <v>0</v>
      </c>
      <c r="P8116">
        <v>7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48.988332999999997</v>
      </c>
      <c r="W8116">
        <v>0</v>
      </c>
      <c r="X8116">
        <v>0</v>
      </c>
      <c r="Y8116">
        <v>0</v>
      </c>
      <c r="Z8116">
        <v>0</v>
      </c>
    </row>
    <row r="8117" spans="1:26" x14ac:dyDescent="0.25">
      <c r="A8117">
        <v>2198228</v>
      </c>
      <c r="B8117">
        <v>1</v>
      </c>
      <c r="C8117" t="s">
        <v>76</v>
      </c>
      <c r="D8117" t="s">
        <v>79</v>
      </c>
      <c r="E8117" t="s">
        <v>161</v>
      </c>
      <c r="F8117" t="s">
        <v>17088</v>
      </c>
      <c r="G8117" t="s">
        <v>163</v>
      </c>
      <c r="H8117" t="s">
        <v>46</v>
      </c>
      <c r="I8117" t="s">
        <v>129</v>
      </c>
      <c r="J8117" t="s">
        <v>130</v>
      </c>
      <c r="K8117" t="s">
        <v>131</v>
      </c>
      <c r="L8117" t="s">
        <v>23254</v>
      </c>
      <c r="M8117" t="s">
        <v>23255</v>
      </c>
      <c r="N8117">
        <v>0.92555555499999997</v>
      </c>
      <c r="O8117">
        <v>1</v>
      </c>
      <c r="P8117">
        <v>618</v>
      </c>
      <c r="Q8117">
        <v>0</v>
      </c>
      <c r="R8117">
        <v>0</v>
      </c>
      <c r="S8117">
        <v>0</v>
      </c>
      <c r="T8117">
        <v>0</v>
      </c>
      <c r="U8117">
        <v>0.92555600000000005</v>
      </c>
      <c r="V8117">
        <v>571.99333300000001</v>
      </c>
      <c r="W8117">
        <v>0</v>
      </c>
      <c r="X8117">
        <v>0</v>
      </c>
      <c r="Y8117">
        <v>0</v>
      </c>
      <c r="Z8117">
        <v>0</v>
      </c>
    </row>
    <row r="8118" spans="1:26" x14ac:dyDescent="0.25">
      <c r="A8118">
        <v>2198306</v>
      </c>
      <c r="B8118">
        <v>1</v>
      </c>
      <c r="C8118" t="s">
        <v>76</v>
      </c>
      <c r="D8118" t="s">
        <v>100</v>
      </c>
      <c r="E8118" t="s">
        <v>126</v>
      </c>
      <c r="F8118" t="s">
        <v>23256</v>
      </c>
      <c r="G8118" t="s">
        <v>128</v>
      </c>
      <c r="H8118" t="s">
        <v>46</v>
      </c>
      <c r="I8118" t="s">
        <v>129</v>
      </c>
      <c r="J8118" t="s">
        <v>130</v>
      </c>
      <c r="K8118" t="s">
        <v>131</v>
      </c>
      <c r="L8118" t="s">
        <v>23257</v>
      </c>
      <c r="M8118" t="s">
        <v>23258</v>
      </c>
      <c r="N8118">
        <v>2.9077777770000002</v>
      </c>
      <c r="O8118">
        <v>0</v>
      </c>
      <c r="P8118">
        <v>124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360.56444399999998</v>
      </c>
      <c r="W8118">
        <v>0</v>
      </c>
      <c r="X8118">
        <v>0</v>
      </c>
      <c r="Y8118">
        <v>0</v>
      </c>
      <c r="Z8118">
        <v>0</v>
      </c>
    </row>
    <row r="8119" spans="1:26" x14ac:dyDescent="0.25">
      <c r="A8119">
        <v>2198232</v>
      </c>
      <c r="B8119">
        <v>1</v>
      </c>
      <c r="C8119" t="s">
        <v>76</v>
      </c>
      <c r="D8119" t="s">
        <v>101</v>
      </c>
      <c r="E8119" t="s">
        <v>181</v>
      </c>
      <c r="F8119" t="s">
        <v>23259</v>
      </c>
      <c r="G8119" t="s">
        <v>194</v>
      </c>
      <c r="H8119" t="s">
        <v>46</v>
      </c>
      <c r="I8119" t="s">
        <v>129</v>
      </c>
      <c r="J8119" t="s">
        <v>130</v>
      </c>
      <c r="K8119" t="s">
        <v>131</v>
      </c>
      <c r="L8119" t="s">
        <v>23260</v>
      </c>
      <c r="M8119" t="s">
        <v>23261</v>
      </c>
      <c r="N8119">
        <v>1.1469444440000001</v>
      </c>
      <c r="O8119">
        <v>0</v>
      </c>
      <c r="P8119">
        <v>3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3.440833</v>
      </c>
      <c r="W8119">
        <v>0</v>
      </c>
      <c r="X8119">
        <v>0</v>
      </c>
      <c r="Y8119">
        <v>0</v>
      </c>
      <c r="Z8119">
        <v>0</v>
      </c>
    </row>
    <row r="8120" spans="1:26" x14ac:dyDescent="0.25">
      <c r="A8120">
        <v>2198241</v>
      </c>
      <c r="B8120">
        <v>1</v>
      </c>
      <c r="C8120" t="s">
        <v>77</v>
      </c>
      <c r="D8120" t="s">
        <v>109</v>
      </c>
      <c r="E8120" t="s">
        <v>126</v>
      </c>
      <c r="F8120" t="s">
        <v>23262</v>
      </c>
      <c r="G8120" t="s">
        <v>128</v>
      </c>
      <c r="H8120" t="s">
        <v>46</v>
      </c>
      <c r="I8120" t="s">
        <v>129</v>
      </c>
      <c r="J8120" t="s">
        <v>130</v>
      </c>
      <c r="K8120" t="s">
        <v>131</v>
      </c>
      <c r="L8120" t="s">
        <v>23263</v>
      </c>
      <c r="M8120" t="s">
        <v>23264</v>
      </c>
      <c r="N8120">
        <v>1.1555555550000001</v>
      </c>
      <c r="O8120">
        <v>0</v>
      </c>
      <c r="P8120">
        <v>22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25.422222000000001</v>
      </c>
      <c r="W8120">
        <v>0</v>
      </c>
      <c r="X8120">
        <v>0</v>
      </c>
      <c r="Y8120">
        <v>0</v>
      </c>
      <c r="Z8120">
        <v>0</v>
      </c>
    </row>
    <row r="8121" spans="1:26" x14ac:dyDescent="0.25">
      <c r="A8121">
        <v>2198246</v>
      </c>
      <c r="B8121">
        <v>1</v>
      </c>
      <c r="C8121" t="s">
        <v>77</v>
      </c>
      <c r="D8121" t="s">
        <v>120</v>
      </c>
      <c r="E8121" t="s">
        <v>181</v>
      </c>
      <c r="F8121" t="s">
        <v>23265</v>
      </c>
      <c r="G8121" t="s">
        <v>194</v>
      </c>
      <c r="H8121" t="s">
        <v>46</v>
      </c>
      <c r="I8121" t="s">
        <v>129</v>
      </c>
      <c r="J8121" t="s">
        <v>130</v>
      </c>
      <c r="K8121" t="s">
        <v>131</v>
      </c>
      <c r="L8121" t="s">
        <v>23266</v>
      </c>
      <c r="M8121" t="s">
        <v>23267</v>
      </c>
      <c r="N8121">
        <v>0.77694444399999996</v>
      </c>
      <c r="O8121">
        <v>0</v>
      </c>
      <c r="P8121">
        <v>0</v>
      </c>
      <c r="Q8121">
        <v>0</v>
      </c>
      <c r="R8121">
        <v>1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0.77694399999999997</v>
      </c>
      <c r="Y8121">
        <v>0</v>
      </c>
      <c r="Z8121">
        <v>0</v>
      </c>
    </row>
    <row r="8122" spans="1:26" x14ac:dyDescent="0.25">
      <c r="A8122">
        <v>2198268</v>
      </c>
      <c r="B8122">
        <v>1</v>
      </c>
      <c r="C8122" t="s">
        <v>76</v>
      </c>
      <c r="D8122" t="s">
        <v>102</v>
      </c>
      <c r="E8122" t="s">
        <v>718</v>
      </c>
      <c r="F8122" t="s">
        <v>23268</v>
      </c>
      <c r="G8122" t="s">
        <v>726</v>
      </c>
      <c r="H8122" t="s">
        <v>46</v>
      </c>
      <c r="I8122" t="s">
        <v>129</v>
      </c>
      <c r="J8122" t="s">
        <v>130</v>
      </c>
      <c r="K8122" t="s">
        <v>131</v>
      </c>
      <c r="L8122" t="s">
        <v>23269</v>
      </c>
      <c r="M8122" t="s">
        <v>23270</v>
      </c>
      <c r="N8122">
        <v>1.9341666660000001</v>
      </c>
      <c r="O8122">
        <v>0</v>
      </c>
      <c r="P8122">
        <v>21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40.6175</v>
      </c>
      <c r="W8122">
        <v>0</v>
      </c>
      <c r="X8122">
        <v>0</v>
      </c>
      <c r="Y8122">
        <v>0</v>
      </c>
      <c r="Z8122">
        <v>0</v>
      </c>
    </row>
    <row r="8123" spans="1:26" x14ac:dyDescent="0.25">
      <c r="A8123">
        <v>2198238</v>
      </c>
      <c r="B8123">
        <v>1</v>
      </c>
      <c r="C8123" t="s">
        <v>76</v>
      </c>
      <c r="D8123" t="s">
        <v>100</v>
      </c>
      <c r="E8123" t="s">
        <v>143</v>
      </c>
      <c r="F8123" t="s">
        <v>23271</v>
      </c>
      <c r="G8123" t="s">
        <v>201</v>
      </c>
      <c r="H8123" t="s">
        <v>47</v>
      </c>
      <c r="I8123" t="s">
        <v>129</v>
      </c>
      <c r="J8123" t="s">
        <v>130</v>
      </c>
      <c r="K8123" t="s">
        <v>251</v>
      </c>
      <c r="L8123" t="s">
        <v>23272</v>
      </c>
      <c r="M8123" t="s">
        <v>23273</v>
      </c>
      <c r="N8123">
        <v>1.0049999999999999</v>
      </c>
      <c r="O8123">
        <v>2</v>
      </c>
      <c r="P8123">
        <v>762</v>
      </c>
      <c r="Q8123">
        <v>0</v>
      </c>
      <c r="R8123">
        <v>0</v>
      </c>
      <c r="S8123">
        <v>0</v>
      </c>
      <c r="T8123">
        <v>0</v>
      </c>
      <c r="U8123">
        <v>2.0099999999999998</v>
      </c>
      <c r="V8123">
        <v>765.81</v>
      </c>
      <c r="W8123">
        <v>0</v>
      </c>
      <c r="X8123">
        <v>0</v>
      </c>
      <c r="Y8123">
        <v>0</v>
      </c>
      <c r="Z8123">
        <v>0</v>
      </c>
    </row>
    <row r="8124" spans="1:26" x14ac:dyDescent="0.25">
      <c r="A8124">
        <v>2198249</v>
      </c>
      <c r="B8124">
        <v>1</v>
      </c>
      <c r="C8124" t="s">
        <v>76</v>
      </c>
      <c r="D8124" t="s">
        <v>89</v>
      </c>
      <c r="E8124" t="s">
        <v>181</v>
      </c>
      <c r="F8124" t="s">
        <v>23274</v>
      </c>
      <c r="G8124" t="s">
        <v>183</v>
      </c>
      <c r="H8124" t="s">
        <v>46</v>
      </c>
      <c r="I8124" t="s">
        <v>129</v>
      </c>
      <c r="J8124" t="s">
        <v>130</v>
      </c>
      <c r="K8124" t="s">
        <v>131</v>
      </c>
      <c r="L8124" t="s">
        <v>23275</v>
      </c>
      <c r="M8124" t="s">
        <v>23276</v>
      </c>
      <c r="N8124">
        <v>1.251666666</v>
      </c>
      <c r="O8124">
        <v>0</v>
      </c>
      <c r="P8124">
        <v>1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1.2516670000000001</v>
      </c>
      <c r="W8124">
        <v>0</v>
      </c>
      <c r="X8124">
        <v>0</v>
      </c>
      <c r="Y8124">
        <v>0</v>
      </c>
      <c r="Z8124">
        <v>0</v>
      </c>
    </row>
    <row r="8125" spans="1:26" x14ac:dyDescent="0.25">
      <c r="A8125">
        <v>2198259</v>
      </c>
      <c r="B8125">
        <v>1</v>
      </c>
      <c r="C8125" t="s">
        <v>76</v>
      </c>
      <c r="D8125" t="s">
        <v>90</v>
      </c>
      <c r="E8125" t="s">
        <v>181</v>
      </c>
      <c r="F8125" t="s">
        <v>23277</v>
      </c>
      <c r="G8125" t="s">
        <v>183</v>
      </c>
      <c r="H8125" t="s">
        <v>46</v>
      </c>
      <c r="I8125" t="s">
        <v>129</v>
      </c>
      <c r="J8125" t="s">
        <v>130</v>
      </c>
      <c r="K8125" t="s">
        <v>131</v>
      </c>
      <c r="L8125" t="s">
        <v>23278</v>
      </c>
      <c r="M8125" t="s">
        <v>23279</v>
      </c>
      <c r="N8125">
        <v>3.6419444439999999</v>
      </c>
      <c r="O8125">
        <v>0</v>
      </c>
      <c r="P8125">
        <v>1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3.6419440000000001</v>
      </c>
      <c r="W8125">
        <v>0</v>
      </c>
      <c r="X8125">
        <v>0</v>
      </c>
      <c r="Y8125">
        <v>0</v>
      </c>
      <c r="Z8125">
        <v>0</v>
      </c>
    </row>
    <row r="8126" spans="1:26" x14ac:dyDescent="0.25">
      <c r="A8126">
        <v>2198254</v>
      </c>
      <c r="B8126">
        <v>1</v>
      </c>
      <c r="C8126" t="s">
        <v>76</v>
      </c>
      <c r="D8126" t="s">
        <v>97</v>
      </c>
      <c r="E8126" t="s">
        <v>126</v>
      </c>
      <c r="F8126" t="s">
        <v>23280</v>
      </c>
      <c r="G8126" t="s">
        <v>128</v>
      </c>
      <c r="H8126" t="s">
        <v>46</v>
      </c>
      <c r="I8126" t="s">
        <v>129</v>
      </c>
      <c r="J8126" t="s">
        <v>130</v>
      </c>
      <c r="K8126" t="s">
        <v>131</v>
      </c>
      <c r="L8126" t="s">
        <v>23281</v>
      </c>
      <c r="M8126" t="s">
        <v>23282</v>
      </c>
      <c r="N8126">
        <v>0.78388888800000001</v>
      </c>
      <c r="O8126">
        <v>0</v>
      </c>
      <c r="P8126">
        <v>106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83.092222000000007</v>
      </c>
      <c r="W8126">
        <v>0</v>
      </c>
      <c r="X8126">
        <v>0</v>
      </c>
      <c r="Y8126">
        <v>0</v>
      </c>
      <c r="Z8126">
        <v>0</v>
      </c>
    </row>
    <row r="8127" spans="1:26" x14ac:dyDescent="0.25">
      <c r="A8127">
        <v>2198260</v>
      </c>
      <c r="B8127">
        <v>1</v>
      </c>
      <c r="C8127" t="s">
        <v>76</v>
      </c>
      <c r="D8127" t="s">
        <v>103</v>
      </c>
      <c r="E8127" t="s">
        <v>161</v>
      </c>
      <c r="F8127" t="s">
        <v>23283</v>
      </c>
      <c r="G8127" t="s">
        <v>269</v>
      </c>
      <c r="H8127" t="s">
        <v>46</v>
      </c>
      <c r="I8127" t="s">
        <v>129</v>
      </c>
      <c r="J8127" t="s">
        <v>130</v>
      </c>
      <c r="K8127" t="s">
        <v>131</v>
      </c>
      <c r="L8127" t="s">
        <v>23284</v>
      </c>
      <c r="M8127" t="s">
        <v>23285</v>
      </c>
      <c r="N8127">
        <v>3.2108333330000001</v>
      </c>
      <c r="O8127">
        <v>0</v>
      </c>
      <c r="P8127">
        <v>0</v>
      </c>
      <c r="Q8127">
        <v>1</v>
      </c>
      <c r="R8127">
        <v>634</v>
      </c>
      <c r="S8127">
        <v>0</v>
      </c>
      <c r="T8127">
        <v>0</v>
      </c>
      <c r="U8127">
        <v>0</v>
      </c>
      <c r="V8127">
        <v>0</v>
      </c>
      <c r="W8127">
        <v>3.210833</v>
      </c>
      <c r="X8127">
        <v>2035.6683330000001</v>
      </c>
      <c r="Y8127">
        <v>0</v>
      </c>
      <c r="Z8127">
        <v>0</v>
      </c>
    </row>
    <row r="8128" spans="1:26" x14ac:dyDescent="0.25">
      <c r="A8128">
        <v>2198291</v>
      </c>
      <c r="B8128">
        <v>1</v>
      </c>
      <c r="C8128" t="s">
        <v>76</v>
      </c>
      <c r="D8128" t="s">
        <v>100</v>
      </c>
      <c r="E8128" t="s">
        <v>718</v>
      </c>
      <c r="F8128" t="s">
        <v>23286</v>
      </c>
      <c r="G8128" t="s">
        <v>269</v>
      </c>
      <c r="H8128" t="s">
        <v>46</v>
      </c>
      <c r="I8128" t="s">
        <v>129</v>
      </c>
      <c r="J8128" t="s">
        <v>130</v>
      </c>
      <c r="K8128" t="s">
        <v>131</v>
      </c>
      <c r="L8128" t="s">
        <v>23287</v>
      </c>
      <c r="M8128" t="s">
        <v>23288</v>
      </c>
      <c r="N8128">
        <v>4.6588888879999999</v>
      </c>
      <c r="O8128">
        <v>0</v>
      </c>
      <c r="P8128">
        <v>151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703.49222199999997</v>
      </c>
      <c r="W8128">
        <v>0</v>
      </c>
      <c r="X8128">
        <v>0</v>
      </c>
      <c r="Y8128">
        <v>0</v>
      </c>
      <c r="Z8128">
        <v>0</v>
      </c>
    </row>
    <row r="8129" spans="1:26" x14ac:dyDescent="0.25">
      <c r="A8129">
        <v>2198299</v>
      </c>
      <c r="B8129">
        <v>1</v>
      </c>
      <c r="C8129" t="s">
        <v>76</v>
      </c>
      <c r="D8129" t="s">
        <v>100</v>
      </c>
      <c r="E8129" t="s">
        <v>181</v>
      </c>
      <c r="F8129" t="s">
        <v>23289</v>
      </c>
      <c r="G8129" t="s">
        <v>194</v>
      </c>
      <c r="H8129" t="s">
        <v>46</v>
      </c>
      <c r="I8129" t="s">
        <v>129</v>
      </c>
      <c r="J8129" t="s">
        <v>130</v>
      </c>
      <c r="K8129" t="s">
        <v>131</v>
      </c>
      <c r="L8129" t="s">
        <v>23155</v>
      </c>
      <c r="M8129" t="s">
        <v>23290</v>
      </c>
      <c r="N8129">
        <v>4.0841666659999998</v>
      </c>
      <c r="O8129">
        <v>0</v>
      </c>
      <c r="P8129">
        <v>1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4.0841669999999999</v>
      </c>
      <c r="W8129">
        <v>0</v>
      </c>
      <c r="X8129">
        <v>0</v>
      </c>
      <c r="Y8129">
        <v>0</v>
      </c>
      <c r="Z8129">
        <v>0</v>
      </c>
    </row>
    <row r="8130" spans="1:26" x14ac:dyDescent="0.25">
      <c r="A8130">
        <v>2198301</v>
      </c>
      <c r="B8130">
        <v>1</v>
      </c>
      <c r="C8130" t="s">
        <v>76</v>
      </c>
      <c r="D8130" t="s">
        <v>89</v>
      </c>
      <c r="E8130" t="s">
        <v>186</v>
      </c>
      <c r="F8130" t="s">
        <v>23291</v>
      </c>
      <c r="G8130" t="s">
        <v>279</v>
      </c>
      <c r="H8130" t="s">
        <v>47</v>
      </c>
      <c r="I8130" t="s">
        <v>129</v>
      </c>
      <c r="J8130" t="s">
        <v>130</v>
      </c>
      <c r="K8130" t="s">
        <v>131</v>
      </c>
      <c r="L8130" t="s">
        <v>23226</v>
      </c>
      <c r="M8130" t="s">
        <v>23292</v>
      </c>
      <c r="N8130">
        <v>2.7713888880000002</v>
      </c>
      <c r="O8130">
        <v>53</v>
      </c>
      <c r="P8130">
        <v>16</v>
      </c>
      <c r="Q8130">
        <v>0</v>
      </c>
      <c r="R8130">
        <v>0</v>
      </c>
      <c r="S8130">
        <v>0</v>
      </c>
      <c r="T8130">
        <v>0</v>
      </c>
      <c r="U8130">
        <v>146.883611</v>
      </c>
      <c r="V8130">
        <v>44.342222</v>
      </c>
      <c r="W8130">
        <v>0</v>
      </c>
      <c r="X8130">
        <v>0</v>
      </c>
      <c r="Y8130">
        <v>0</v>
      </c>
      <c r="Z8130">
        <v>0</v>
      </c>
    </row>
    <row r="8131" spans="1:26" x14ac:dyDescent="0.25">
      <c r="A8131">
        <v>2198263</v>
      </c>
      <c r="B8131">
        <v>1</v>
      </c>
      <c r="C8131" t="s">
        <v>77</v>
      </c>
      <c r="D8131" t="s">
        <v>120</v>
      </c>
      <c r="E8131" t="s">
        <v>126</v>
      </c>
      <c r="F8131" t="s">
        <v>23293</v>
      </c>
      <c r="G8131" t="s">
        <v>128</v>
      </c>
      <c r="H8131" t="s">
        <v>46</v>
      </c>
      <c r="I8131" t="s">
        <v>129</v>
      </c>
      <c r="J8131" t="s">
        <v>130</v>
      </c>
      <c r="K8131" t="s">
        <v>131</v>
      </c>
      <c r="L8131" t="s">
        <v>23294</v>
      </c>
      <c r="M8131" t="s">
        <v>23295</v>
      </c>
      <c r="N8131">
        <v>0.94</v>
      </c>
      <c r="O8131">
        <v>0</v>
      </c>
      <c r="P8131">
        <v>0</v>
      </c>
      <c r="Q8131">
        <v>0</v>
      </c>
      <c r="R8131">
        <v>34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31.96</v>
      </c>
      <c r="Y8131">
        <v>0</v>
      </c>
      <c r="Z8131">
        <v>0</v>
      </c>
    </row>
    <row r="8132" spans="1:26" x14ac:dyDescent="0.25">
      <c r="A8132">
        <v>2198277</v>
      </c>
      <c r="B8132">
        <v>1</v>
      </c>
      <c r="C8132" t="s">
        <v>76</v>
      </c>
      <c r="D8132" t="s">
        <v>100</v>
      </c>
      <c r="E8132" t="s">
        <v>126</v>
      </c>
      <c r="F8132" t="s">
        <v>17068</v>
      </c>
      <c r="G8132" t="s">
        <v>128</v>
      </c>
      <c r="H8132" t="s">
        <v>46</v>
      </c>
      <c r="I8132" t="s">
        <v>129</v>
      </c>
      <c r="J8132" t="s">
        <v>130</v>
      </c>
      <c r="K8132" t="s">
        <v>131</v>
      </c>
      <c r="L8132" t="s">
        <v>22919</v>
      </c>
      <c r="M8132" t="s">
        <v>23296</v>
      </c>
      <c r="N8132">
        <v>1.4497222219999999</v>
      </c>
      <c r="O8132">
        <v>0</v>
      </c>
      <c r="P8132">
        <v>223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323.28805599999998</v>
      </c>
      <c r="W8132">
        <v>0</v>
      </c>
      <c r="X8132">
        <v>0</v>
      </c>
      <c r="Y8132">
        <v>0</v>
      </c>
      <c r="Z8132">
        <v>0</v>
      </c>
    </row>
    <row r="8133" spans="1:26" x14ac:dyDescent="0.25">
      <c r="A8133">
        <v>2198261</v>
      </c>
      <c r="B8133">
        <v>1</v>
      </c>
      <c r="C8133" t="s">
        <v>76</v>
      </c>
      <c r="D8133" t="s">
        <v>79</v>
      </c>
      <c r="E8133" t="s">
        <v>126</v>
      </c>
      <c r="F8133" t="s">
        <v>16973</v>
      </c>
      <c r="G8133" t="s">
        <v>128</v>
      </c>
      <c r="H8133" t="s">
        <v>46</v>
      </c>
      <c r="I8133" t="s">
        <v>129</v>
      </c>
      <c r="J8133" t="s">
        <v>130</v>
      </c>
      <c r="K8133" t="s">
        <v>131</v>
      </c>
      <c r="L8133" t="s">
        <v>23297</v>
      </c>
      <c r="M8133" t="s">
        <v>23298</v>
      </c>
      <c r="N8133">
        <v>1.6005555549999999</v>
      </c>
      <c r="O8133">
        <v>0</v>
      </c>
      <c r="P8133">
        <v>5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8.0027779999999993</v>
      </c>
      <c r="W8133">
        <v>0</v>
      </c>
      <c r="X8133">
        <v>0</v>
      </c>
      <c r="Y8133">
        <v>0</v>
      </c>
      <c r="Z8133">
        <v>0</v>
      </c>
    </row>
    <row r="8134" spans="1:26" x14ac:dyDescent="0.25">
      <c r="A8134">
        <v>2198267</v>
      </c>
      <c r="B8134">
        <v>1</v>
      </c>
      <c r="C8134" t="s">
        <v>76</v>
      </c>
      <c r="D8134" t="s">
        <v>85</v>
      </c>
      <c r="E8134" t="s">
        <v>718</v>
      </c>
      <c r="F8134" t="s">
        <v>23299</v>
      </c>
      <c r="G8134" t="s">
        <v>726</v>
      </c>
      <c r="H8134" t="s">
        <v>46</v>
      </c>
      <c r="I8134" t="s">
        <v>129</v>
      </c>
      <c r="J8134" t="s">
        <v>130</v>
      </c>
      <c r="K8134" t="s">
        <v>131</v>
      </c>
      <c r="L8134" t="s">
        <v>23300</v>
      </c>
      <c r="M8134" t="s">
        <v>23301</v>
      </c>
      <c r="N8134">
        <v>1.7894444439999999</v>
      </c>
      <c r="O8134">
        <v>0</v>
      </c>
      <c r="P8134">
        <v>13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23.262778000000001</v>
      </c>
      <c r="W8134">
        <v>0</v>
      </c>
      <c r="X8134">
        <v>0</v>
      </c>
      <c r="Y8134">
        <v>0</v>
      </c>
      <c r="Z8134">
        <v>0</v>
      </c>
    </row>
    <row r="8135" spans="1:26" x14ac:dyDescent="0.25">
      <c r="A8135">
        <v>2198309</v>
      </c>
      <c r="B8135">
        <v>1</v>
      </c>
      <c r="C8135" t="s">
        <v>76</v>
      </c>
      <c r="D8135" t="s">
        <v>88</v>
      </c>
      <c r="E8135" t="s">
        <v>181</v>
      </c>
      <c r="F8135" t="s">
        <v>23302</v>
      </c>
      <c r="G8135" t="s">
        <v>194</v>
      </c>
      <c r="H8135" t="s">
        <v>46</v>
      </c>
      <c r="I8135" t="s">
        <v>129</v>
      </c>
      <c r="J8135" t="s">
        <v>130</v>
      </c>
      <c r="K8135" t="s">
        <v>131</v>
      </c>
      <c r="L8135" t="s">
        <v>23303</v>
      </c>
      <c r="M8135" t="s">
        <v>23304</v>
      </c>
      <c r="N8135">
        <v>4.4963888880000003</v>
      </c>
      <c r="O8135">
        <v>0</v>
      </c>
      <c r="P8135">
        <v>1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4.4963889999999997</v>
      </c>
      <c r="W8135">
        <v>0</v>
      </c>
      <c r="X8135">
        <v>0</v>
      </c>
      <c r="Y8135">
        <v>0</v>
      </c>
      <c r="Z8135">
        <v>0</v>
      </c>
    </row>
    <row r="8136" spans="1:26" x14ac:dyDescent="0.25">
      <c r="A8136">
        <v>2198266</v>
      </c>
      <c r="B8136">
        <v>1</v>
      </c>
      <c r="C8136" t="s">
        <v>76</v>
      </c>
      <c r="D8136" t="s">
        <v>95</v>
      </c>
      <c r="E8136" t="s">
        <v>181</v>
      </c>
      <c r="F8136" t="s">
        <v>2102</v>
      </c>
      <c r="G8136" t="s">
        <v>194</v>
      </c>
      <c r="H8136" t="s">
        <v>46</v>
      </c>
      <c r="I8136" t="s">
        <v>129</v>
      </c>
      <c r="J8136" t="s">
        <v>130</v>
      </c>
      <c r="K8136" t="s">
        <v>131</v>
      </c>
      <c r="L8136" t="s">
        <v>23305</v>
      </c>
      <c r="M8136" t="s">
        <v>23306</v>
      </c>
      <c r="N8136">
        <v>6.3452777769999997</v>
      </c>
      <c r="O8136">
        <v>0</v>
      </c>
      <c r="P8136">
        <v>0</v>
      </c>
      <c r="Q8136">
        <v>0</v>
      </c>
      <c r="R8136">
        <v>1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6.3452780000000004</v>
      </c>
      <c r="Y8136">
        <v>0</v>
      </c>
      <c r="Z8136">
        <v>0</v>
      </c>
    </row>
    <row r="8137" spans="1:26" x14ac:dyDescent="0.25">
      <c r="A8137">
        <v>2198265</v>
      </c>
      <c r="B8137">
        <v>1</v>
      </c>
      <c r="C8137" t="s">
        <v>76</v>
      </c>
      <c r="D8137" t="s">
        <v>93</v>
      </c>
      <c r="E8137" t="s">
        <v>126</v>
      </c>
      <c r="F8137" t="s">
        <v>23307</v>
      </c>
      <c r="G8137" t="s">
        <v>640</v>
      </c>
      <c r="H8137" t="s">
        <v>46</v>
      </c>
      <c r="I8137" t="s">
        <v>129</v>
      </c>
      <c r="J8137" t="s">
        <v>130</v>
      </c>
      <c r="K8137" t="s">
        <v>131</v>
      </c>
      <c r="L8137" t="s">
        <v>23308</v>
      </c>
      <c r="M8137" t="s">
        <v>23309</v>
      </c>
      <c r="N8137">
        <v>2.7838888879999999</v>
      </c>
      <c r="O8137">
        <v>0</v>
      </c>
      <c r="P8137">
        <v>61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169.81722199999999</v>
      </c>
      <c r="W8137">
        <v>0</v>
      </c>
      <c r="X8137">
        <v>0</v>
      </c>
      <c r="Y8137">
        <v>0</v>
      </c>
      <c r="Z8137">
        <v>0</v>
      </c>
    </row>
    <row r="8138" spans="1:26" x14ac:dyDescent="0.25">
      <c r="A8138">
        <v>2198270</v>
      </c>
      <c r="B8138">
        <v>1</v>
      </c>
      <c r="C8138" t="s">
        <v>77</v>
      </c>
      <c r="D8138" t="s">
        <v>124</v>
      </c>
      <c r="E8138" t="s">
        <v>181</v>
      </c>
      <c r="F8138" t="s">
        <v>4273</v>
      </c>
      <c r="G8138" t="s">
        <v>183</v>
      </c>
      <c r="H8138" t="s">
        <v>46</v>
      </c>
      <c r="I8138" t="s">
        <v>129</v>
      </c>
      <c r="J8138" t="s">
        <v>130</v>
      </c>
      <c r="K8138" t="s">
        <v>131</v>
      </c>
      <c r="L8138" t="s">
        <v>23310</v>
      </c>
      <c r="M8138" t="s">
        <v>23311</v>
      </c>
      <c r="N8138">
        <v>5.3994444440000002</v>
      </c>
      <c r="O8138">
        <v>0</v>
      </c>
      <c r="P8138">
        <v>19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102.589444</v>
      </c>
      <c r="W8138">
        <v>0</v>
      </c>
      <c r="X8138">
        <v>0</v>
      </c>
      <c r="Y8138">
        <v>0</v>
      </c>
      <c r="Z8138">
        <v>0</v>
      </c>
    </row>
    <row r="8139" spans="1:26" x14ac:dyDescent="0.25">
      <c r="A8139">
        <v>2198282</v>
      </c>
      <c r="B8139">
        <v>1</v>
      </c>
      <c r="C8139" t="s">
        <v>77</v>
      </c>
      <c r="D8139" t="s">
        <v>109</v>
      </c>
      <c r="E8139" t="s">
        <v>181</v>
      </c>
      <c r="F8139" t="s">
        <v>23312</v>
      </c>
      <c r="G8139" t="s">
        <v>194</v>
      </c>
      <c r="H8139" t="s">
        <v>46</v>
      </c>
      <c r="I8139" t="s">
        <v>129</v>
      </c>
      <c r="J8139" t="s">
        <v>130</v>
      </c>
      <c r="K8139" t="s">
        <v>131</v>
      </c>
      <c r="L8139" t="s">
        <v>23313</v>
      </c>
      <c r="M8139" t="s">
        <v>23314</v>
      </c>
      <c r="N8139">
        <v>0.62083333299999999</v>
      </c>
      <c r="O8139">
        <v>0</v>
      </c>
      <c r="P8139">
        <v>1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0.62083299999999997</v>
      </c>
      <c r="W8139">
        <v>0</v>
      </c>
      <c r="X8139">
        <v>0</v>
      </c>
      <c r="Y8139">
        <v>0</v>
      </c>
      <c r="Z8139">
        <v>0</v>
      </c>
    </row>
    <row r="8140" spans="1:26" x14ac:dyDescent="0.25">
      <c r="A8140">
        <v>2198276</v>
      </c>
      <c r="B8140">
        <v>1</v>
      </c>
      <c r="C8140" t="s">
        <v>77</v>
      </c>
      <c r="D8140" t="s">
        <v>119</v>
      </c>
      <c r="E8140" t="s">
        <v>126</v>
      </c>
      <c r="F8140" t="s">
        <v>21519</v>
      </c>
      <c r="G8140" t="s">
        <v>128</v>
      </c>
      <c r="H8140" t="s">
        <v>46</v>
      </c>
      <c r="I8140" t="s">
        <v>129</v>
      </c>
      <c r="J8140" t="s">
        <v>130</v>
      </c>
      <c r="K8140" t="s">
        <v>131</v>
      </c>
      <c r="L8140" t="s">
        <v>23315</v>
      </c>
      <c r="M8140" t="s">
        <v>23316</v>
      </c>
      <c r="N8140">
        <v>4.8327777770000004</v>
      </c>
      <c r="O8140">
        <v>0</v>
      </c>
      <c r="P8140">
        <v>67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323.796111</v>
      </c>
      <c r="W8140">
        <v>0</v>
      </c>
      <c r="X8140">
        <v>0</v>
      </c>
      <c r="Y8140">
        <v>0</v>
      </c>
      <c r="Z8140">
        <v>0</v>
      </c>
    </row>
    <row r="8141" spans="1:26" x14ac:dyDescent="0.25">
      <c r="A8141">
        <v>2198275</v>
      </c>
      <c r="B8141">
        <v>1</v>
      </c>
      <c r="C8141" t="s">
        <v>77</v>
      </c>
      <c r="D8141" t="s">
        <v>112</v>
      </c>
      <c r="E8141" t="s">
        <v>143</v>
      </c>
      <c r="F8141" t="s">
        <v>23317</v>
      </c>
      <c r="G8141" t="s">
        <v>145</v>
      </c>
      <c r="H8141" t="s">
        <v>47</v>
      </c>
      <c r="I8141" t="s">
        <v>129</v>
      </c>
      <c r="J8141" t="s">
        <v>130</v>
      </c>
      <c r="K8141" t="s">
        <v>131</v>
      </c>
      <c r="L8141" t="s">
        <v>23318</v>
      </c>
      <c r="M8141" t="s">
        <v>23319</v>
      </c>
      <c r="N8141">
        <v>0.191111111</v>
      </c>
      <c r="O8141">
        <v>0</v>
      </c>
      <c r="P8141">
        <v>0</v>
      </c>
      <c r="Q8141">
        <v>0</v>
      </c>
      <c r="R8141">
        <v>0</v>
      </c>
      <c r="S8141">
        <v>1</v>
      </c>
      <c r="T8141">
        <v>66</v>
      </c>
      <c r="U8141">
        <v>0</v>
      </c>
      <c r="V8141">
        <v>0</v>
      </c>
      <c r="W8141">
        <v>0</v>
      </c>
      <c r="X8141">
        <v>0</v>
      </c>
      <c r="Y8141">
        <v>0.191111</v>
      </c>
      <c r="Z8141">
        <v>12.613333000000001</v>
      </c>
    </row>
    <row r="8142" spans="1:26" x14ac:dyDescent="0.25">
      <c r="A8142">
        <v>2198280</v>
      </c>
      <c r="B8142">
        <v>1</v>
      </c>
      <c r="C8142" t="s">
        <v>76</v>
      </c>
      <c r="D8142" t="s">
        <v>78</v>
      </c>
      <c r="E8142" t="s">
        <v>161</v>
      </c>
      <c r="F8142" t="s">
        <v>22538</v>
      </c>
      <c r="G8142" t="s">
        <v>402</v>
      </c>
      <c r="H8142" t="s">
        <v>46</v>
      </c>
      <c r="I8142" t="s">
        <v>129</v>
      </c>
      <c r="J8142" t="s">
        <v>130</v>
      </c>
      <c r="K8142" t="s">
        <v>131</v>
      </c>
      <c r="L8142" t="s">
        <v>23320</v>
      </c>
      <c r="M8142" t="s">
        <v>23321</v>
      </c>
      <c r="N8142">
        <v>1.288333333</v>
      </c>
      <c r="O8142">
        <v>1</v>
      </c>
      <c r="P8142">
        <v>323</v>
      </c>
      <c r="Q8142">
        <v>0</v>
      </c>
      <c r="R8142">
        <v>0</v>
      </c>
      <c r="S8142">
        <v>0</v>
      </c>
      <c r="T8142">
        <v>0</v>
      </c>
      <c r="U8142">
        <v>1.288333</v>
      </c>
      <c r="V8142">
        <v>416.13166699999999</v>
      </c>
      <c r="W8142">
        <v>0</v>
      </c>
      <c r="X8142">
        <v>0</v>
      </c>
      <c r="Y8142">
        <v>0</v>
      </c>
      <c r="Z8142">
        <v>0</v>
      </c>
    </row>
    <row r="8143" spans="1:26" x14ac:dyDescent="0.25">
      <c r="A8143">
        <v>2198290</v>
      </c>
      <c r="B8143">
        <v>1</v>
      </c>
      <c r="C8143" t="s">
        <v>76</v>
      </c>
      <c r="D8143" t="s">
        <v>78</v>
      </c>
      <c r="E8143" t="s">
        <v>718</v>
      </c>
      <c r="F8143" t="s">
        <v>23322</v>
      </c>
      <c r="G8143" t="s">
        <v>128</v>
      </c>
      <c r="H8143" t="s">
        <v>46</v>
      </c>
      <c r="I8143" t="s">
        <v>129</v>
      </c>
      <c r="J8143" t="s">
        <v>130</v>
      </c>
      <c r="K8143" t="s">
        <v>131</v>
      </c>
      <c r="L8143" t="s">
        <v>23323</v>
      </c>
      <c r="M8143" t="s">
        <v>23324</v>
      </c>
      <c r="N8143">
        <v>3.8738888880000002</v>
      </c>
      <c r="O8143">
        <v>0</v>
      </c>
      <c r="P8143">
        <v>33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127.83833300000001</v>
      </c>
      <c r="W8143">
        <v>0</v>
      </c>
      <c r="X8143">
        <v>0</v>
      </c>
      <c r="Y8143">
        <v>0</v>
      </c>
      <c r="Z8143">
        <v>0</v>
      </c>
    </row>
    <row r="8144" spans="1:26" x14ac:dyDescent="0.25">
      <c r="A8144">
        <v>2198286</v>
      </c>
      <c r="B8144">
        <v>1</v>
      </c>
      <c r="C8144" t="s">
        <v>76</v>
      </c>
      <c r="D8144" t="s">
        <v>102</v>
      </c>
      <c r="E8144" t="s">
        <v>126</v>
      </c>
      <c r="F8144" t="s">
        <v>23325</v>
      </c>
      <c r="G8144" t="s">
        <v>128</v>
      </c>
      <c r="H8144" t="s">
        <v>46</v>
      </c>
      <c r="I8144" t="s">
        <v>129</v>
      </c>
      <c r="J8144" t="s">
        <v>130</v>
      </c>
      <c r="K8144" t="s">
        <v>131</v>
      </c>
      <c r="L8144" t="s">
        <v>23326</v>
      </c>
      <c r="M8144" t="s">
        <v>23327</v>
      </c>
      <c r="N8144">
        <v>2.5869444439999998</v>
      </c>
      <c r="O8144">
        <v>0</v>
      </c>
      <c r="P8144">
        <v>26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67.260555999999994</v>
      </c>
      <c r="W8144">
        <v>0</v>
      </c>
      <c r="X8144">
        <v>0</v>
      </c>
      <c r="Y8144">
        <v>0</v>
      </c>
      <c r="Z8144">
        <v>0</v>
      </c>
    </row>
    <row r="8145" spans="1:26" x14ac:dyDescent="0.25">
      <c r="A8145">
        <v>2198287</v>
      </c>
      <c r="B8145">
        <v>1</v>
      </c>
      <c r="C8145" t="s">
        <v>76</v>
      </c>
      <c r="D8145" t="s">
        <v>85</v>
      </c>
      <c r="E8145" t="s">
        <v>181</v>
      </c>
      <c r="F8145" t="s">
        <v>23328</v>
      </c>
      <c r="G8145" t="s">
        <v>287</v>
      </c>
      <c r="H8145" t="s">
        <v>46</v>
      </c>
      <c r="I8145" t="s">
        <v>129</v>
      </c>
      <c r="J8145" t="s">
        <v>130</v>
      </c>
      <c r="K8145" t="s">
        <v>131</v>
      </c>
      <c r="L8145" t="s">
        <v>23329</v>
      </c>
      <c r="M8145" t="s">
        <v>23330</v>
      </c>
      <c r="N8145">
        <v>0.91638888799999996</v>
      </c>
      <c r="O8145">
        <v>0</v>
      </c>
      <c r="P8145">
        <v>1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0.91638900000000001</v>
      </c>
      <c r="W8145">
        <v>0</v>
      </c>
      <c r="X8145">
        <v>0</v>
      </c>
      <c r="Y8145">
        <v>0</v>
      </c>
      <c r="Z8145">
        <v>0</v>
      </c>
    </row>
    <row r="8146" spans="1:26" x14ac:dyDescent="0.25">
      <c r="A8146">
        <v>2198293</v>
      </c>
      <c r="B8146">
        <v>1</v>
      </c>
      <c r="C8146" t="s">
        <v>76</v>
      </c>
      <c r="D8146" t="s">
        <v>93</v>
      </c>
      <c r="E8146" t="s">
        <v>181</v>
      </c>
      <c r="F8146" t="s">
        <v>23331</v>
      </c>
      <c r="G8146" t="s">
        <v>287</v>
      </c>
      <c r="H8146" t="s">
        <v>46</v>
      </c>
      <c r="I8146" t="s">
        <v>129</v>
      </c>
      <c r="J8146" t="s">
        <v>130</v>
      </c>
      <c r="K8146" t="s">
        <v>131</v>
      </c>
      <c r="L8146" t="s">
        <v>23332</v>
      </c>
      <c r="M8146" t="s">
        <v>23333</v>
      </c>
      <c r="N8146">
        <v>3.9286111109999999</v>
      </c>
      <c r="O8146">
        <v>0</v>
      </c>
      <c r="P8146">
        <v>3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11.785833</v>
      </c>
      <c r="W8146">
        <v>0</v>
      </c>
      <c r="X8146">
        <v>0</v>
      </c>
      <c r="Y8146">
        <v>0</v>
      </c>
      <c r="Z8146">
        <v>0</v>
      </c>
    </row>
    <row r="8147" spans="1:26" x14ac:dyDescent="0.25">
      <c r="A8147">
        <v>2198289</v>
      </c>
      <c r="B8147">
        <v>1</v>
      </c>
      <c r="C8147" t="s">
        <v>77</v>
      </c>
      <c r="D8147" t="s">
        <v>109</v>
      </c>
      <c r="E8147" t="s">
        <v>126</v>
      </c>
      <c r="F8147" t="s">
        <v>23334</v>
      </c>
      <c r="G8147" t="s">
        <v>128</v>
      </c>
      <c r="H8147" t="s">
        <v>46</v>
      </c>
      <c r="I8147" t="s">
        <v>129</v>
      </c>
      <c r="J8147" t="s">
        <v>130</v>
      </c>
      <c r="K8147" t="s">
        <v>131</v>
      </c>
      <c r="L8147" t="s">
        <v>23335</v>
      </c>
      <c r="M8147" t="s">
        <v>23336</v>
      </c>
      <c r="N8147">
        <v>0.54527777700000002</v>
      </c>
      <c r="O8147">
        <v>0</v>
      </c>
      <c r="P8147">
        <v>276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150.496666</v>
      </c>
      <c r="W8147">
        <v>0</v>
      </c>
      <c r="X8147">
        <v>0</v>
      </c>
      <c r="Y8147">
        <v>0</v>
      </c>
      <c r="Z8147">
        <v>0</v>
      </c>
    </row>
    <row r="8148" spans="1:26" x14ac:dyDescent="0.25">
      <c r="A8148">
        <v>2198297</v>
      </c>
      <c r="B8148">
        <v>1</v>
      </c>
      <c r="C8148" t="s">
        <v>76</v>
      </c>
      <c r="D8148" t="s">
        <v>80</v>
      </c>
      <c r="E8148" t="s">
        <v>126</v>
      </c>
      <c r="F8148" t="s">
        <v>23337</v>
      </c>
      <c r="G8148" t="s">
        <v>163</v>
      </c>
      <c r="H8148" t="s">
        <v>46</v>
      </c>
      <c r="I8148" t="s">
        <v>129</v>
      </c>
      <c r="J8148" t="s">
        <v>130</v>
      </c>
      <c r="K8148" t="s">
        <v>131</v>
      </c>
      <c r="L8148" t="s">
        <v>23338</v>
      </c>
      <c r="M8148" t="s">
        <v>23339</v>
      </c>
      <c r="N8148">
        <v>0.93527777700000003</v>
      </c>
      <c r="O8148">
        <v>0</v>
      </c>
      <c r="P8148">
        <v>127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118.780278</v>
      </c>
      <c r="W8148">
        <v>0</v>
      </c>
      <c r="X8148">
        <v>0</v>
      </c>
      <c r="Y8148">
        <v>0</v>
      </c>
      <c r="Z8148">
        <v>0</v>
      </c>
    </row>
    <row r="8149" spans="1:26" x14ac:dyDescent="0.25">
      <c r="A8149">
        <v>2198319</v>
      </c>
      <c r="B8149">
        <v>1</v>
      </c>
      <c r="C8149" t="s">
        <v>76</v>
      </c>
      <c r="D8149" t="s">
        <v>89</v>
      </c>
      <c r="E8149" t="s">
        <v>161</v>
      </c>
      <c r="F8149" t="s">
        <v>23340</v>
      </c>
      <c r="G8149" t="s">
        <v>163</v>
      </c>
      <c r="H8149" t="s">
        <v>46</v>
      </c>
      <c r="I8149" t="s">
        <v>129</v>
      </c>
      <c r="J8149" t="s">
        <v>130</v>
      </c>
      <c r="K8149" t="s">
        <v>131</v>
      </c>
      <c r="L8149" t="s">
        <v>23341</v>
      </c>
      <c r="M8149" t="s">
        <v>23342</v>
      </c>
      <c r="N8149">
        <v>1.320277777</v>
      </c>
      <c r="O8149">
        <v>1</v>
      </c>
      <c r="P8149">
        <v>309</v>
      </c>
      <c r="Q8149">
        <v>0</v>
      </c>
      <c r="R8149">
        <v>0</v>
      </c>
      <c r="S8149">
        <v>0</v>
      </c>
      <c r="T8149">
        <v>0</v>
      </c>
      <c r="U8149">
        <v>1.3202780000000001</v>
      </c>
      <c r="V8149">
        <v>407.96583299999998</v>
      </c>
      <c r="W8149">
        <v>0</v>
      </c>
      <c r="X8149">
        <v>0</v>
      </c>
      <c r="Y8149">
        <v>0</v>
      </c>
      <c r="Z8149">
        <v>0</v>
      </c>
    </row>
    <row r="8150" spans="1:26" x14ac:dyDescent="0.25">
      <c r="A8150">
        <v>2198322</v>
      </c>
      <c r="B8150">
        <v>1</v>
      </c>
      <c r="C8150" t="s">
        <v>76</v>
      </c>
      <c r="D8150" t="s">
        <v>96</v>
      </c>
      <c r="E8150" t="s">
        <v>126</v>
      </c>
      <c r="F8150" t="s">
        <v>23343</v>
      </c>
      <c r="G8150" t="s">
        <v>128</v>
      </c>
      <c r="H8150" t="s">
        <v>46</v>
      </c>
      <c r="I8150" t="s">
        <v>129</v>
      </c>
      <c r="J8150" t="s">
        <v>130</v>
      </c>
      <c r="K8150" t="s">
        <v>131</v>
      </c>
      <c r="L8150" t="s">
        <v>23344</v>
      </c>
      <c r="M8150" t="s">
        <v>23345</v>
      </c>
      <c r="N8150">
        <v>2.4786111110000002</v>
      </c>
      <c r="O8150">
        <v>0</v>
      </c>
      <c r="P8150">
        <v>5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12.393056</v>
      </c>
      <c r="W8150">
        <v>0</v>
      </c>
      <c r="X8150">
        <v>0</v>
      </c>
      <c r="Y8150">
        <v>0</v>
      </c>
      <c r="Z8150">
        <v>0</v>
      </c>
    </row>
    <row r="8151" spans="1:26" x14ac:dyDescent="0.25">
      <c r="A8151">
        <v>2198296</v>
      </c>
      <c r="B8151">
        <v>1</v>
      </c>
      <c r="C8151" t="s">
        <v>76</v>
      </c>
      <c r="D8151" t="s">
        <v>97</v>
      </c>
      <c r="E8151" t="s">
        <v>181</v>
      </c>
      <c r="F8151" t="s">
        <v>23346</v>
      </c>
      <c r="G8151" t="s">
        <v>287</v>
      </c>
      <c r="H8151" t="s">
        <v>46</v>
      </c>
      <c r="I8151" t="s">
        <v>129</v>
      </c>
      <c r="J8151" t="s">
        <v>130</v>
      </c>
      <c r="K8151" t="s">
        <v>131</v>
      </c>
      <c r="L8151" t="s">
        <v>23347</v>
      </c>
      <c r="M8151" t="s">
        <v>23348</v>
      </c>
      <c r="N8151">
        <v>0.757222222</v>
      </c>
      <c r="O8151">
        <v>0</v>
      </c>
      <c r="P8151">
        <v>2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1.5144439999999999</v>
      </c>
      <c r="W8151">
        <v>0</v>
      </c>
      <c r="X8151">
        <v>0</v>
      </c>
      <c r="Y8151">
        <v>0</v>
      </c>
      <c r="Z8151">
        <v>0</v>
      </c>
    </row>
    <row r="8152" spans="1:26" x14ac:dyDescent="0.25">
      <c r="A8152">
        <v>2198300</v>
      </c>
      <c r="B8152">
        <v>1</v>
      </c>
      <c r="C8152" t="s">
        <v>77</v>
      </c>
      <c r="D8152" t="s">
        <v>114</v>
      </c>
      <c r="E8152" t="s">
        <v>181</v>
      </c>
      <c r="F8152" t="s">
        <v>23349</v>
      </c>
      <c r="G8152" t="s">
        <v>194</v>
      </c>
      <c r="H8152" t="s">
        <v>46</v>
      </c>
      <c r="I8152" t="s">
        <v>129</v>
      </c>
      <c r="J8152" t="s">
        <v>130</v>
      </c>
      <c r="K8152" t="s">
        <v>131</v>
      </c>
      <c r="L8152" t="s">
        <v>23350</v>
      </c>
      <c r="M8152" t="s">
        <v>23351</v>
      </c>
      <c r="N8152">
        <v>2.7466666659999999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1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2.746667</v>
      </c>
    </row>
    <row r="8153" spans="1:26" x14ac:dyDescent="0.25">
      <c r="A8153">
        <v>2198302</v>
      </c>
      <c r="B8153">
        <v>1</v>
      </c>
      <c r="C8153" t="s">
        <v>76</v>
      </c>
      <c r="D8153" t="s">
        <v>93</v>
      </c>
      <c r="E8153" t="s">
        <v>126</v>
      </c>
      <c r="F8153" t="s">
        <v>23352</v>
      </c>
      <c r="G8153" t="s">
        <v>128</v>
      </c>
      <c r="H8153" t="s">
        <v>46</v>
      </c>
      <c r="I8153" t="s">
        <v>129</v>
      </c>
      <c r="J8153" t="s">
        <v>130</v>
      </c>
      <c r="K8153" t="s">
        <v>131</v>
      </c>
      <c r="L8153" t="s">
        <v>23353</v>
      </c>
      <c r="M8153" t="s">
        <v>23354</v>
      </c>
      <c r="N8153">
        <v>3.1683333330000001</v>
      </c>
      <c r="O8153">
        <v>0</v>
      </c>
      <c r="P8153">
        <v>30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95.05</v>
      </c>
      <c r="W8153">
        <v>0</v>
      </c>
      <c r="X8153">
        <v>0</v>
      </c>
      <c r="Y8153">
        <v>0</v>
      </c>
      <c r="Z8153">
        <v>0</v>
      </c>
    </row>
    <row r="8154" spans="1:26" x14ac:dyDescent="0.25">
      <c r="A8154">
        <v>2198298</v>
      </c>
      <c r="B8154">
        <v>1</v>
      </c>
      <c r="C8154" t="s">
        <v>77</v>
      </c>
      <c r="D8154" t="s">
        <v>124</v>
      </c>
      <c r="E8154" t="s">
        <v>181</v>
      </c>
      <c r="F8154" t="s">
        <v>23355</v>
      </c>
      <c r="G8154" t="s">
        <v>287</v>
      </c>
      <c r="H8154" t="s">
        <v>46</v>
      </c>
      <c r="I8154" t="s">
        <v>129</v>
      </c>
      <c r="J8154" t="s">
        <v>130</v>
      </c>
      <c r="K8154" t="s">
        <v>131</v>
      </c>
      <c r="L8154" t="s">
        <v>23356</v>
      </c>
      <c r="M8154" t="s">
        <v>23357</v>
      </c>
      <c r="N8154">
        <v>3.2894444439999999</v>
      </c>
      <c r="O8154">
        <v>0</v>
      </c>
      <c r="P8154">
        <v>2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6.5788890000000002</v>
      </c>
      <c r="W8154">
        <v>0</v>
      </c>
      <c r="X8154">
        <v>0</v>
      </c>
      <c r="Y8154">
        <v>0</v>
      </c>
      <c r="Z8154">
        <v>0</v>
      </c>
    </row>
    <row r="8155" spans="1:26" x14ac:dyDescent="0.25">
      <c r="A8155">
        <v>2198312</v>
      </c>
      <c r="B8155">
        <v>1</v>
      </c>
      <c r="C8155" t="s">
        <v>76</v>
      </c>
      <c r="D8155" t="s">
        <v>83</v>
      </c>
      <c r="E8155" t="s">
        <v>181</v>
      </c>
      <c r="F8155" t="s">
        <v>23358</v>
      </c>
      <c r="G8155" t="s">
        <v>194</v>
      </c>
      <c r="H8155" t="s">
        <v>46</v>
      </c>
      <c r="I8155" t="s">
        <v>129</v>
      </c>
      <c r="J8155" t="s">
        <v>130</v>
      </c>
      <c r="K8155" t="s">
        <v>131</v>
      </c>
      <c r="L8155" t="s">
        <v>23359</v>
      </c>
      <c r="M8155" t="s">
        <v>23360</v>
      </c>
      <c r="N8155">
        <v>4.8486111110000003</v>
      </c>
      <c r="O8155">
        <v>0</v>
      </c>
      <c r="P8155">
        <v>1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4.848611</v>
      </c>
      <c r="W8155">
        <v>0</v>
      </c>
      <c r="X8155">
        <v>0</v>
      </c>
      <c r="Y8155">
        <v>0</v>
      </c>
      <c r="Z8155">
        <v>0</v>
      </c>
    </row>
    <row r="8156" spans="1:26" x14ac:dyDescent="0.25">
      <c r="A8156">
        <v>2198307</v>
      </c>
      <c r="B8156">
        <v>1</v>
      </c>
      <c r="C8156" t="s">
        <v>76</v>
      </c>
      <c r="D8156" t="s">
        <v>80</v>
      </c>
      <c r="E8156" t="s">
        <v>126</v>
      </c>
      <c r="F8156" t="s">
        <v>22172</v>
      </c>
      <c r="G8156" t="s">
        <v>128</v>
      </c>
      <c r="H8156" t="s">
        <v>46</v>
      </c>
      <c r="I8156" t="s">
        <v>129</v>
      </c>
      <c r="J8156" t="s">
        <v>130</v>
      </c>
      <c r="K8156" t="s">
        <v>131</v>
      </c>
      <c r="L8156" t="s">
        <v>23361</v>
      </c>
      <c r="M8156" t="s">
        <v>23362</v>
      </c>
      <c r="N8156">
        <v>1.499166666</v>
      </c>
      <c r="O8156">
        <v>0</v>
      </c>
      <c r="P8156">
        <v>197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295.33583299999998</v>
      </c>
      <c r="W8156">
        <v>0</v>
      </c>
      <c r="X8156">
        <v>0</v>
      </c>
      <c r="Y8156">
        <v>0</v>
      </c>
      <c r="Z8156">
        <v>0</v>
      </c>
    </row>
    <row r="8157" spans="1:26" x14ac:dyDescent="0.25">
      <c r="A8157">
        <v>2198310</v>
      </c>
      <c r="B8157">
        <v>1</v>
      </c>
      <c r="C8157" t="s">
        <v>76</v>
      </c>
      <c r="D8157" t="s">
        <v>88</v>
      </c>
      <c r="E8157" t="s">
        <v>143</v>
      </c>
      <c r="F8157" t="s">
        <v>23363</v>
      </c>
      <c r="G8157" t="s">
        <v>136</v>
      </c>
      <c r="H8157" t="s">
        <v>47</v>
      </c>
      <c r="I8157" t="s">
        <v>129</v>
      </c>
      <c r="J8157" t="s">
        <v>130</v>
      </c>
      <c r="K8157" t="s">
        <v>131</v>
      </c>
      <c r="L8157" t="s">
        <v>23364</v>
      </c>
      <c r="M8157" t="s">
        <v>23365</v>
      </c>
      <c r="N8157">
        <v>1.349722222</v>
      </c>
      <c r="O8157">
        <v>34</v>
      </c>
      <c r="P8157">
        <v>3540</v>
      </c>
      <c r="Q8157">
        <v>0</v>
      </c>
      <c r="R8157">
        <v>0</v>
      </c>
      <c r="S8157">
        <v>0</v>
      </c>
      <c r="T8157">
        <v>0</v>
      </c>
      <c r="U8157">
        <v>45.890555999999997</v>
      </c>
      <c r="V8157">
        <v>4778.0166660000004</v>
      </c>
      <c r="W8157">
        <v>0</v>
      </c>
      <c r="X8157">
        <v>0</v>
      </c>
      <c r="Y8157">
        <v>0</v>
      </c>
      <c r="Z8157">
        <v>0</v>
      </c>
    </row>
    <row r="8158" spans="1:26" x14ac:dyDescent="0.25">
      <c r="A8158">
        <v>2198308</v>
      </c>
      <c r="B8158">
        <v>1</v>
      </c>
      <c r="C8158" t="s">
        <v>76</v>
      </c>
      <c r="D8158" t="s">
        <v>79</v>
      </c>
      <c r="E8158" t="s">
        <v>126</v>
      </c>
      <c r="F8158" t="s">
        <v>20166</v>
      </c>
      <c r="G8158" t="s">
        <v>128</v>
      </c>
      <c r="H8158" t="s">
        <v>46</v>
      </c>
      <c r="I8158" t="s">
        <v>129</v>
      </c>
      <c r="J8158" t="s">
        <v>130</v>
      </c>
      <c r="K8158" t="s">
        <v>131</v>
      </c>
      <c r="L8158" t="s">
        <v>23366</v>
      </c>
      <c r="M8158" t="s">
        <v>23367</v>
      </c>
      <c r="N8158">
        <v>0.98694444400000003</v>
      </c>
      <c r="O8158">
        <v>0</v>
      </c>
      <c r="P8158">
        <v>158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155.93722199999999</v>
      </c>
      <c r="W8158">
        <v>0</v>
      </c>
      <c r="X8158">
        <v>0</v>
      </c>
      <c r="Y8158">
        <v>0</v>
      </c>
      <c r="Z8158">
        <v>0</v>
      </c>
    </row>
    <row r="8159" spans="1:26" x14ac:dyDescent="0.25">
      <c r="A8159">
        <v>2198313</v>
      </c>
      <c r="B8159">
        <v>1</v>
      </c>
      <c r="C8159" t="s">
        <v>76</v>
      </c>
      <c r="D8159" t="s">
        <v>80</v>
      </c>
      <c r="E8159" t="s">
        <v>181</v>
      </c>
      <c r="F8159" t="s">
        <v>23368</v>
      </c>
      <c r="G8159" t="s">
        <v>194</v>
      </c>
      <c r="H8159" t="s">
        <v>46</v>
      </c>
      <c r="I8159" t="s">
        <v>129</v>
      </c>
      <c r="J8159" t="s">
        <v>130</v>
      </c>
      <c r="K8159" t="s">
        <v>131</v>
      </c>
      <c r="L8159" t="s">
        <v>23369</v>
      </c>
      <c r="M8159" t="s">
        <v>23370</v>
      </c>
      <c r="N8159">
        <v>3.2594444440000001</v>
      </c>
      <c r="O8159">
        <v>0</v>
      </c>
      <c r="P8159">
        <v>1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3.2594439999999998</v>
      </c>
      <c r="W8159">
        <v>0</v>
      </c>
      <c r="X8159">
        <v>0</v>
      </c>
      <c r="Y8159">
        <v>0</v>
      </c>
      <c r="Z8159">
        <v>0</v>
      </c>
    </row>
    <row r="8160" spans="1:26" x14ac:dyDescent="0.25">
      <c r="A8160">
        <v>2198318</v>
      </c>
      <c r="B8160">
        <v>1</v>
      </c>
      <c r="C8160" t="s">
        <v>76</v>
      </c>
      <c r="D8160" t="s">
        <v>106</v>
      </c>
      <c r="E8160" t="s">
        <v>161</v>
      </c>
      <c r="F8160" t="s">
        <v>23371</v>
      </c>
      <c r="G8160" t="s">
        <v>163</v>
      </c>
      <c r="H8160" t="s">
        <v>46</v>
      </c>
      <c r="I8160" t="s">
        <v>129</v>
      </c>
      <c r="J8160" t="s">
        <v>130</v>
      </c>
      <c r="K8160" t="s">
        <v>131</v>
      </c>
      <c r="L8160" t="s">
        <v>23372</v>
      </c>
      <c r="M8160" t="s">
        <v>23373</v>
      </c>
      <c r="N8160">
        <v>1.8702777770000001</v>
      </c>
      <c r="O8160">
        <v>0</v>
      </c>
      <c r="P8160">
        <v>344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643.37555499999996</v>
      </c>
      <c r="W8160">
        <v>0</v>
      </c>
      <c r="X8160">
        <v>0</v>
      </c>
      <c r="Y8160">
        <v>0</v>
      </c>
      <c r="Z8160">
        <v>0</v>
      </c>
    </row>
    <row r="8161" spans="1:26" x14ac:dyDescent="0.25">
      <c r="A8161">
        <v>2198317</v>
      </c>
      <c r="B8161">
        <v>1</v>
      </c>
      <c r="C8161" t="s">
        <v>76</v>
      </c>
      <c r="D8161" t="s">
        <v>97</v>
      </c>
      <c r="E8161" t="s">
        <v>161</v>
      </c>
      <c r="F8161" t="s">
        <v>23374</v>
      </c>
      <c r="G8161" t="s">
        <v>402</v>
      </c>
      <c r="H8161" t="s">
        <v>46</v>
      </c>
      <c r="I8161" t="s">
        <v>129</v>
      </c>
      <c r="J8161" t="s">
        <v>130</v>
      </c>
      <c r="K8161" t="s">
        <v>131</v>
      </c>
      <c r="L8161" t="s">
        <v>23375</v>
      </c>
      <c r="M8161" t="s">
        <v>23376</v>
      </c>
      <c r="N8161">
        <v>0.81055555499999998</v>
      </c>
      <c r="O8161">
        <v>1</v>
      </c>
      <c r="P8161">
        <v>298</v>
      </c>
      <c r="Q8161">
        <v>0</v>
      </c>
      <c r="R8161">
        <v>0</v>
      </c>
      <c r="S8161">
        <v>0</v>
      </c>
      <c r="T8161">
        <v>0</v>
      </c>
      <c r="U8161">
        <v>0.81055600000000005</v>
      </c>
      <c r="V8161">
        <v>241.54555500000001</v>
      </c>
      <c r="W8161">
        <v>0</v>
      </c>
      <c r="X8161">
        <v>0</v>
      </c>
      <c r="Y8161">
        <v>0</v>
      </c>
      <c r="Z8161">
        <v>0</v>
      </c>
    </row>
    <row r="8162" spans="1:26" x14ac:dyDescent="0.25">
      <c r="A8162">
        <v>2198324</v>
      </c>
      <c r="B8162">
        <v>1</v>
      </c>
      <c r="C8162" t="s">
        <v>76</v>
      </c>
      <c r="D8162" t="s">
        <v>79</v>
      </c>
      <c r="E8162" t="s">
        <v>161</v>
      </c>
      <c r="F8162" t="s">
        <v>23377</v>
      </c>
      <c r="G8162" t="s">
        <v>402</v>
      </c>
      <c r="H8162" t="s">
        <v>46</v>
      </c>
      <c r="I8162" t="s">
        <v>129</v>
      </c>
      <c r="J8162" t="s">
        <v>130</v>
      </c>
      <c r="K8162" t="s">
        <v>131</v>
      </c>
      <c r="L8162" t="s">
        <v>23378</v>
      </c>
      <c r="M8162" t="s">
        <v>23379</v>
      </c>
      <c r="N8162">
        <v>1.4397222220000001</v>
      </c>
      <c r="O8162">
        <v>1</v>
      </c>
      <c r="P8162">
        <v>317</v>
      </c>
      <c r="Q8162">
        <v>0</v>
      </c>
      <c r="R8162">
        <v>0</v>
      </c>
      <c r="S8162">
        <v>0</v>
      </c>
      <c r="T8162">
        <v>0</v>
      </c>
      <c r="U8162">
        <v>1.4397219999999999</v>
      </c>
      <c r="V8162">
        <v>456.39194400000002</v>
      </c>
      <c r="W8162">
        <v>0</v>
      </c>
      <c r="X8162">
        <v>0</v>
      </c>
      <c r="Y8162">
        <v>0</v>
      </c>
      <c r="Z8162">
        <v>0</v>
      </c>
    </row>
    <row r="8163" spans="1:26" x14ac:dyDescent="0.25">
      <c r="A8163">
        <v>2198331</v>
      </c>
      <c r="B8163">
        <v>1</v>
      </c>
      <c r="C8163" t="s">
        <v>76</v>
      </c>
      <c r="D8163" t="s">
        <v>88</v>
      </c>
      <c r="E8163" t="s">
        <v>161</v>
      </c>
      <c r="F8163" t="s">
        <v>20545</v>
      </c>
      <c r="G8163" t="s">
        <v>402</v>
      </c>
      <c r="H8163" t="s">
        <v>46</v>
      </c>
      <c r="I8163" t="s">
        <v>129</v>
      </c>
      <c r="J8163" t="s">
        <v>130</v>
      </c>
      <c r="K8163" t="s">
        <v>131</v>
      </c>
      <c r="L8163" t="s">
        <v>23380</v>
      </c>
      <c r="M8163" t="s">
        <v>23381</v>
      </c>
      <c r="N8163">
        <v>4.2908333330000001</v>
      </c>
      <c r="O8163">
        <v>1</v>
      </c>
      <c r="P8163">
        <v>146</v>
      </c>
      <c r="Q8163">
        <v>0</v>
      </c>
      <c r="R8163">
        <v>0</v>
      </c>
      <c r="S8163">
        <v>0</v>
      </c>
      <c r="T8163">
        <v>0</v>
      </c>
      <c r="U8163">
        <v>4.2908330000000001</v>
      </c>
      <c r="V8163">
        <v>626.46166700000003</v>
      </c>
      <c r="W8163">
        <v>0</v>
      </c>
      <c r="X8163">
        <v>0</v>
      </c>
      <c r="Y8163">
        <v>0</v>
      </c>
      <c r="Z8163">
        <v>0</v>
      </c>
    </row>
    <row r="8164" spans="1:26" x14ac:dyDescent="0.25">
      <c r="A8164">
        <v>2198337</v>
      </c>
      <c r="B8164">
        <v>1</v>
      </c>
      <c r="C8164" t="s">
        <v>76</v>
      </c>
      <c r="D8164" t="s">
        <v>99</v>
      </c>
      <c r="E8164" t="s">
        <v>126</v>
      </c>
      <c r="F8164" t="s">
        <v>22544</v>
      </c>
      <c r="G8164" t="s">
        <v>128</v>
      </c>
      <c r="H8164" t="s">
        <v>46</v>
      </c>
      <c r="I8164" t="s">
        <v>129</v>
      </c>
      <c r="J8164" t="s">
        <v>130</v>
      </c>
      <c r="K8164" t="s">
        <v>131</v>
      </c>
      <c r="L8164" t="s">
        <v>23382</v>
      </c>
      <c r="M8164" t="s">
        <v>23383</v>
      </c>
      <c r="N8164">
        <v>1.3619444439999999</v>
      </c>
      <c r="O8164">
        <v>0</v>
      </c>
      <c r="P8164">
        <v>78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106.231667</v>
      </c>
      <c r="W8164">
        <v>0</v>
      </c>
      <c r="X8164">
        <v>0</v>
      </c>
      <c r="Y8164">
        <v>0</v>
      </c>
      <c r="Z8164">
        <v>0</v>
      </c>
    </row>
    <row r="8165" spans="1:26" x14ac:dyDescent="0.25">
      <c r="A8165">
        <v>2198333</v>
      </c>
      <c r="B8165">
        <v>1</v>
      </c>
      <c r="C8165" t="s">
        <v>76</v>
      </c>
      <c r="D8165" t="s">
        <v>92</v>
      </c>
      <c r="E8165" t="s">
        <v>161</v>
      </c>
      <c r="F8165" t="s">
        <v>23384</v>
      </c>
      <c r="G8165" t="s">
        <v>402</v>
      </c>
      <c r="H8165" t="s">
        <v>46</v>
      </c>
      <c r="I8165" t="s">
        <v>129</v>
      </c>
      <c r="J8165" t="s">
        <v>130</v>
      </c>
      <c r="K8165" t="s">
        <v>131</v>
      </c>
      <c r="L8165" t="s">
        <v>23385</v>
      </c>
      <c r="M8165" t="s">
        <v>23386</v>
      </c>
      <c r="N8165">
        <v>3.9102777770000001</v>
      </c>
      <c r="O8165">
        <v>0</v>
      </c>
      <c r="P8165">
        <v>1</v>
      </c>
      <c r="Q8165">
        <v>1</v>
      </c>
      <c r="R8165">
        <v>237</v>
      </c>
      <c r="S8165">
        <v>0</v>
      </c>
      <c r="T8165">
        <v>0</v>
      </c>
      <c r="U8165">
        <v>0</v>
      </c>
      <c r="V8165">
        <v>3.9102779999999999</v>
      </c>
      <c r="W8165">
        <v>3.9102779999999999</v>
      </c>
      <c r="X8165">
        <v>926.73583299999996</v>
      </c>
      <c r="Y8165">
        <v>0</v>
      </c>
      <c r="Z8165">
        <v>0</v>
      </c>
    </row>
    <row r="8166" spans="1:26" x14ac:dyDescent="0.25">
      <c r="A8166">
        <v>2198332</v>
      </c>
      <c r="B8166">
        <v>1</v>
      </c>
      <c r="C8166" t="s">
        <v>77</v>
      </c>
      <c r="D8166" t="s">
        <v>124</v>
      </c>
      <c r="E8166" t="s">
        <v>126</v>
      </c>
      <c r="F8166" t="s">
        <v>17785</v>
      </c>
      <c r="G8166" t="s">
        <v>128</v>
      </c>
      <c r="H8166" t="s">
        <v>46</v>
      </c>
      <c r="I8166" t="s">
        <v>129</v>
      </c>
      <c r="J8166" t="s">
        <v>130</v>
      </c>
      <c r="K8166" t="s">
        <v>131</v>
      </c>
      <c r="L8166" t="s">
        <v>23387</v>
      </c>
      <c r="M8166" t="s">
        <v>23388</v>
      </c>
      <c r="N8166">
        <v>0.878611111</v>
      </c>
      <c r="O8166">
        <v>0</v>
      </c>
      <c r="P8166">
        <v>49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43.051943999999999</v>
      </c>
      <c r="W8166">
        <v>0</v>
      </c>
      <c r="X8166">
        <v>0</v>
      </c>
      <c r="Y8166">
        <v>0</v>
      </c>
      <c r="Z8166">
        <v>0</v>
      </c>
    </row>
    <row r="8167" spans="1:26" x14ac:dyDescent="0.25">
      <c r="A8167">
        <v>2198341</v>
      </c>
      <c r="B8167">
        <v>1</v>
      </c>
      <c r="C8167" t="s">
        <v>76</v>
      </c>
      <c r="D8167" t="s">
        <v>80</v>
      </c>
      <c r="E8167" t="s">
        <v>718</v>
      </c>
      <c r="F8167" t="s">
        <v>23389</v>
      </c>
      <c r="G8167" t="s">
        <v>128</v>
      </c>
      <c r="H8167" t="s">
        <v>46</v>
      </c>
      <c r="I8167" t="s">
        <v>129</v>
      </c>
      <c r="J8167" t="s">
        <v>130</v>
      </c>
      <c r="K8167" t="s">
        <v>131</v>
      </c>
      <c r="L8167" t="s">
        <v>23390</v>
      </c>
      <c r="M8167" t="s">
        <v>23391</v>
      </c>
      <c r="N8167">
        <v>4.0558333329999998</v>
      </c>
      <c r="O8167">
        <v>0</v>
      </c>
      <c r="P8167">
        <v>135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547.53750000000002</v>
      </c>
      <c r="W8167">
        <v>0</v>
      </c>
      <c r="X8167">
        <v>0</v>
      </c>
      <c r="Y8167">
        <v>0</v>
      </c>
      <c r="Z8167">
        <v>0</v>
      </c>
    </row>
    <row r="8168" spans="1:26" x14ac:dyDescent="0.25">
      <c r="A8168">
        <v>2198338</v>
      </c>
      <c r="B8168">
        <v>1</v>
      </c>
      <c r="C8168" t="s">
        <v>77</v>
      </c>
      <c r="D8168" t="s">
        <v>115</v>
      </c>
      <c r="E8168" t="s">
        <v>134</v>
      </c>
      <c r="F8168" t="s">
        <v>4327</v>
      </c>
      <c r="G8168" t="s">
        <v>136</v>
      </c>
      <c r="H8168" t="s">
        <v>47</v>
      </c>
      <c r="I8168" t="s">
        <v>283</v>
      </c>
      <c r="J8168" t="s">
        <v>130</v>
      </c>
      <c r="K8168" t="s">
        <v>131</v>
      </c>
      <c r="L8168" t="s">
        <v>23392</v>
      </c>
      <c r="M8168" t="s">
        <v>23393</v>
      </c>
      <c r="N8168">
        <v>6.6666659999999999E-3</v>
      </c>
      <c r="O8168">
        <v>0</v>
      </c>
      <c r="P8168">
        <v>3</v>
      </c>
      <c r="Q8168">
        <v>43</v>
      </c>
      <c r="R8168">
        <v>725</v>
      </c>
      <c r="S8168">
        <v>103</v>
      </c>
      <c r="T8168">
        <v>1402</v>
      </c>
      <c r="U8168">
        <v>0</v>
      </c>
      <c r="V8168">
        <v>0.02</v>
      </c>
      <c r="W8168">
        <v>0.28666700000000001</v>
      </c>
      <c r="X8168">
        <v>4.8333329999999997</v>
      </c>
      <c r="Y8168">
        <v>0.68666700000000003</v>
      </c>
      <c r="Z8168">
        <v>9.3466660000000008</v>
      </c>
    </row>
    <row r="8169" spans="1:26" x14ac:dyDescent="0.25">
      <c r="A8169">
        <v>2198342</v>
      </c>
      <c r="B8169">
        <v>1</v>
      </c>
      <c r="C8169" t="s">
        <v>77</v>
      </c>
      <c r="D8169" t="s">
        <v>109</v>
      </c>
      <c r="E8169" t="s">
        <v>126</v>
      </c>
      <c r="F8169" t="s">
        <v>23334</v>
      </c>
      <c r="G8169" t="s">
        <v>128</v>
      </c>
      <c r="H8169" t="s">
        <v>46</v>
      </c>
      <c r="I8169" t="s">
        <v>129</v>
      </c>
      <c r="J8169" t="s">
        <v>130</v>
      </c>
      <c r="K8169" t="s">
        <v>131</v>
      </c>
      <c r="L8169" t="s">
        <v>23394</v>
      </c>
      <c r="M8169" t="s">
        <v>23395</v>
      </c>
      <c r="N8169">
        <v>1.9102777769999999</v>
      </c>
      <c r="O8169">
        <v>0</v>
      </c>
      <c r="P8169">
        <v>276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527.23666600000001</v>
      </c>
      <c r="W8169">
        <v>0</v>
      </c>
      <c r="X8169">
        <v>0</v>
      </c>
      <c r="Y8169">
        <v>0</v>
      </c>
      <c r="Z8169">
        <v>0</v>
      </c>
    </row>
    <row r="8170" spans="1:26" x14ac:dyDescent="0.25">
      <c r="A8170">
        <v>2198343</v>
      </c>
      <c r="B8170">
        <v>1</v>
      </c>
      <c r="C8170" t="s">
        <v>77</v>
      </c>
      <c r="D8170" t="s">
        <v>108</v>
      </c>
      <c r="E8170" t="s">
        <v>126</v>
      </c>
      <c r="F8170" t="s">
        <v>23396</v>
      </c>
      <c r="G8170" t="s">
        <v>640</v>
      </c>
      <c r="H8170" t="s">
        <v>46</v>
      </c>
      <c r="I8170" t="s">
        <v>129</v>
      </c>
      <c r="J8170" t="s">
        <v>130</v>
      </c>
      <c r="K8170" t="s">
        <v>131</v>
      </c>
      <c r="L8170" t="s">
        <v>23397</v>
      </c>
      <c r="M8170" t="s">
        <v>23398</v>
      </c>
      <c r="N8170">
        <v>2.7997222220000002</v>
      </c>
      <c r="O8170">
        <v>0</v>
      </c>
      <c r="P8170">
        <v>23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64.393611000000007</v>
      </c>
      <c r="W8170">
        <v>0</v>
      </c>
      <c r="X8170">
        <v>0</v>
      </c>
      <c r="Y8170">
        <v>0</v>
      </c>
      <c r="Z8170">
        <v>0</v>
      </c>
    </row>
    <row r="8171" spans="1:26" x14ac:dyDescent="0.25">
      <c r="A8171">
        <v>2198349</v>
      </c>
      <c r="B8171">
        <v>1</v>
      </c>
      <c r="C8171" t="s">
        <v>76</v>
      </c>
      <c r="D8171" t="s">
        <v>92</v>
      </c>
      <c r="E8171" t="s">
        <v>161</v>
      </c>
      <c r="F8171" t="s">
        <v>2518</v>
      </c>
      <c r="G8171" t="s">
        <v>402</v>
      </c>
      <c r="H8171" t="s">
        <v>46</v>
      </c>
      <c r="I8171" t="s">
        <v>129</v>
      </c>
      <c r="J8171" t="s">
        <v>130</v>
      </c>
      <c r="K8171" t="s">
        <v>131</v>
      </c>
      <c r="L8171" t="s">
        <v>23399</v>
      </c>
      <c r="M8171" t="s">
        <v>23400</v>
      </c>
      <c r="N8171">
        <v>1.3616666660000001</v>
      </c>
      <c r="O8171">
        <v>0</v>
      </c>
      <c r="P8171">
        <v>2</v>
      </c>
      <c r="Q8171">
        <v>1</v>
      </c>
      <c r="R8171">
        <v>672</v>
      </c>
      <c r="S8171">
        <v>0</v>
      </c>
      <c r="T8171">
        <v>0</v>
      </c>
      <c r="U8171">
        <v>0</v>
      </c>
      <c r="V8171">
        <v>2.7233329999999998</v>
      </c>
      <c r="W8171">
        <v>1.361667</v>
      </c>
      <c r="X8171">
        <v>915.04</v>
      </c>
      <c r="Y8171">
        <v>0</v>
      </c>
      <c r="Z8171">
        <v>0</v>
      </c>
    </row>
    <row r="8172" spans="1:26" x14ac:dyDescent="0.25">
      <c r="A8172">
        <v>2198351</v>
      </c>
      <c r="B8172">
        <v>1</v>
      </c>
      <c r="C8172" t="s">
        <v>76</v>
      </c>
      <c r="D8172" t="s">
        <v>97</v>
      </c>
      <c r="E8172" t="s">
        <v>161</v>
      </c>
      <c r="F8172" t="s">
        <v>23374</v>
      </c>
      <c r="G8172" t="s">
        <v>402</v>
      </c>
      <c r="H8172" t="s">
        <v>46</v>
      </c>
      <c r="I8172" t="s">
        <v>129</v>
      </c>
      <c r="J8172" t="s">
        <v>130</v>
      </c>
      <c r="K8172" t="s">
        <v>131</v>
      </c>
      <c r="L8172" t="s">
        <v>23401</v>
      </c>
      <c r="M8172" t="s">
        <v>23402</v>
      </c>
      <c r="N8172">
        <v>1.1305555549999999</v>
      </c>
      <c r="O8172">
        <v>1</v>
      </c>
      <c r="P8172">
        <v>298</v>
      </c>
      <c r="Q8172">
        <v>0</v>
      </c>
      <c r="R8172">
        <v>0</v>
      </c>
      <c r="S8172">
        <v>0</v>
      </c>
      <c r="T8172">
        <v>0</v>
      </c>
      <c r="U8172">
        <v>1.1305559999999999</v>
      </c>
      <c r="V8172">
        <v>336.90555499999999</v>
      </c>
      <c r="W8172">
        <v>0</v>
      </c>
      <c r="X8172">
        <v>0</v>
      </c>
      <c r="Y8172">
        <v>0</v>
      </c>
      <c r="Z8172">
        <v>0</v>
      </c>
    </row>
    <row r="8173" spans="1:26" x14ac:dyDescent="0.25">
      <c r="A8173">
        <v>2198359</v>
      </c>
      <c r="B8173">
        <v>1</v>
      </c>
      <c r="C8173" t="s">
        <v>76</v>
      </c>
      <c r="D8173" t="s">
        <v>105</v>
      </c>
      <c r="E8173" t="s">
        <v>181</v>
      </c>
      <c r="F8173" t="s">
        <v>23403</v>
      </c>
      <c r="G8173" t="s">
        <v>194</v>
      </c>
      <c r="H8173" t="s">
        <v>46</v>
      </c>
      <c r="I8173" t="s">
        <v>129</v>
      </c>
      <c r="J8173" t="s">
        <v>130</v>
      </c>
      <c r="K8173" t="s">
        <v>131</v>
      </c>
      <c r="L8173" t="s">
        <v>23404</v>
      </c>
      <c r="M8173" t="s">
        <v>23405</v>
      </c>
      <c r="N8173">
        <v>1.43</v>
      </c>
      <c r="O8173">
        <v>0</v>
      </c>
      <c r="P8173">
        <v>0</v>
      </c>
      <c r="Q8173">
        <v>0</v>
      </c>
      <c r="R8173">
        <v>2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2.86</v>
      </c>
      <c r="Y8173">
        <v>0</v>
      </c>
      <c r="Z8173">
        <v>0</v>
      </c>
    </row>
    <row r="8174" spans="1:26" x14ac:dyDescent="0.25">
      <c r="A8174">
        <v>2198360</v>
      </c>
      <c r="B8174">
        <v>1</v>
      </c>
      <c r="C8174" t="s">
        <v>76</v>
      </c>
      <c r="D8174" t="s">
        <v>78</v>
      </c>
      <c r="E8174" t="s">
        <v>181</v>
      </c>
      <c r="F8174" t="s">
        <v>23406</v>
      </c>
      <c r="G8174" t="s">
        <v>194</v>
      </c>
      <c r="H8174" t="s">
        <v>46</v>
      </c>
      <c r="I8174" t="s">
        <v>129</v>
      </c>
      <c r="J8174" t="s">
        <v>130</v>
      </c>
      <c r="K8174" t="s">
        <v>131</v>
      </c>
      <c r="L8174" t="s">
        <v>23407</v>
      </c>
      <c r="M8174" t="s">
        <v>23408</v>
      </c>
      <c r="N8174">
        <v>2.2352777769999999</v>
      </c>
      <c r="O8174">
        <v>0</v>
      </c>
      <c r="P8174">
        <v>1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2.2352780000000001</v>
      </c>
      <c r="W8174">
        <v>0</v>
      </c>
      <c r="X8174">
        <v>0</v>
      </c>
      <c r="Y8174">
        <v>0</v>
      </c>
      <c r="Z8174">
        <v>0</v>
      </c>
    </row>
    <row r="8175" spans="1:26" x14ac:dyDescent="0.25">
      <c r="A8175">
        <v>2198356</v>
      </c>
      <c r="B8175">
        <v>1</v>
      </c>
      <c r="C8175" t="s">
        <v>77</v>
      </c>
      <c r="D8175" t="s">
        <v>112</v>
      </c>
      <c r="E8175" t="s">
        <v>718</v>
      </c>
      <c r="F8175" t="s">
        <v>23409</v>
      </c>
      <c r="G8175" t="s">
        <v>726</v>
      </c>
      <c r="H8175" t="s">
        <v>46</v>
      </c>
      <c r="I8175" t="s">
        <v>129</v>
      </c>
      <c r="J8175" t="s">
        <v>130</v>
      </c>
      <c r="K8175" t="s">
        <v>131</v>
      </c>
      <c r="L8175" t="s">
        <v>23410</v>
      </c>
      <c r="M8175" t="s">
        <v>23411</v>
      </c>
      <c r="N8175">
        <v>0.42666666600000003</v>
      </c>
      <c r="O8175">
        <v>0</v>
      </c>
      <c r="P8175">
        <v>0</v>
      </c>
      <c r="Q8175">
        <v>0</v>
      </c>
      <c r="R8175">
        <v>167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71.253332999999998</v>
      </c>
      <c r="Y8175">
        <v>0</v>
      </c>
      <c r="Z8175">
        <v>0</v>
      </c>
    </row>
    <row r="8176" spans="1:26" x14ac:dyDescent="0.25">
      <c r="A8176">
        <v>2198358</v>
      </c>
      <c r="B8176">
        <v>1</v>
      </c>
      <c r="C8176" t="s">
        <v>77</v>
      </c>
      <c r="D8176" t="s">
        <v>108</v>
      </c>
      <c r="E8176" t="s">
        <v>181</v>
      </c>
      <c r="F8176" t="s">
        <v>23412</v>
      </c>
      <c r="G8176" t="s">
        <v>194</v>
      </c>
      <c r="H8176" t="s">
        <v>46</v>
      </c>
      <c r="I8176" t="s">
        <v>129</v>
      </c>
      <c r="J8176" t="s">
        <v>130</v>
      </c>
      <c r="K8176" t="s">
        <v>131</v>
      </c>
      <c r="L8176" t="s">
        <v>23413</v>
      </c>
      <c r="M8176" t="s">
        <v>23414</v>
      </c>
      <c r="N8176">
        <v>0.99333333300000004</v>
      </c>
      <c r="O8176">
        <v>0</v>
      </c>
      <c r="P8176">
        <v>4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3.9733329999999998</v>
      </c>
      <c r="W8176">
        <v>0</v>
      </c>
      <c r="X8176">
        <v>0</v>
      </c>
      <c r="Y8176">
        <v>0</v>
      </c>
      <c r="Z8176">
        <v>0</v>
      </c>
    </row>
    <row r="8177" spans="1:26" x14ac:dyDescent="0.25">
      <c r="A8177">
        <v>2198368</v>
      </c>
      <c r="B8177">
        <v>1</v>
      </c>
      <c r="C8177" t="s">
        <v>77</v>
      </c>
      <c r="D8177" t="s">
        <v>119</v>
      </c>
      <c r="E8177" t="s">
        <v>186</v>
      </c>
      <c r="F8177" t="s">
        <v>21093</v>
      </c>
      <c r="G8177" t="s">
        <v>136</v>
      </c>
      <c r="H8177" t="s">
        <v>47</v>
      </c>
      <c r="I8177" t="s">
        <v>129</v>
      </c>
      <c r="J8177" t="s">
        <v>130</v>
      </c>
      <c r="K8177" t="s">
        <v>131</v>
      </c>
      <c r="L8177" t="s">
        <v>23415</v>
      </c>
      <c r="M8177" t="s">
        <v>23416</v>
      </c>
      <c r="N8177">
        <v>1.565833333</v>
      </c>
      <c r="O8177">
        <v>22</v>
      </c>
      <c r="P8177">
        <v>145</v>
      </c>
      <c r="Q8177">
        <v>0</v>
      </c>
      <c r="R8177">
        <v>0</v>
      </c>
      <c r="S8177">
        <v>0</v>
      </c>
      <c r="T8177">
        <v>0</v>
      </c>
      <c r="U8177">
        <v>34.448332999999998</v>
      </c>
      <c r="V8177">
        <v>227.04583299999999</v>
      </c>
      <c r="W8177">
        <v>0</v>
      </c>
      <c r="X8177">
        <v>0</v>
      </c>
      <c r="Y8177">
        <v>0</v>
      </c>
      <c r="Z8177">
        <v>0</v>
      </c>
    </row>
    <row r="8178" spans="1:26" x14ac:dyDescent="0.25">
      <c r="A8178">
        <v>2198371</v>
      </c>
      <c r="B8178">
        <v>1</v>
      </c>
      <c r="C8178" t="s">
        <v>76</v>
      </c>
      <c r="D8178" t="s">
        <v>93</v>
      </c>
      <c r="E8178" t="s">
        <v>126</v>
      </c>
      <c r="F8178" t="s">
        <v>21989</v>
      </c>
      <c r="G8178" t="s">
        <v>140</v>
      </c>
      <c r="H8178" t="s">
        <v>46</v>
      </c>
      <c r="I8178" t="s">
        <v>129</v>
      </c>
      <c r="J8178" t="s">
        <v>130</v>
      </c>
      <c r="K8178" t="s">
        <v>131</v>
      </c>
      <c r="L8178" t="s">
        <v>23417</v>
      </c>
      <c r="M8178" t="s">
        <v>23418</v>
      </c>
      <c r="N8178">
        <v>2.8333333330000001</v>
      </c>
      <c r="O8178">
        <v>0</v>
      </c>
      <c r="P8178">
        <v>83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235.16666699999999</v>
      </c>
      <c r="W8178">
        <v>0</v>
      </c>
      <c r="X8178">
        <v>0</v>
      </c>
      <c r="Y8178">
        <v>0</v>
      </c>
      <c r="Z8178">
        <v>0</v>
      </c>
    </row>
    <row r="8179" spans="1:26" x14ac:dyDescent="0.25">
      <c r="A8179">
        <v>2198370</v>
      </c>
      <c r="B8179">
        <v>1</v>
      </c>
      <c r="C8179" t="s">
        <v>77</v>
      </c>
      <c r="D8179" t="s">
        <v>124</v>
      </c>
      <c r="E8179" t="s">
        <v>161</v>
      </c>
      <c r="F8179" t="s">
        <v>23419</v>
      </c>
      <c r="G8179" t="s">
        <v>163</v>
      </c>
      <c r="H8179" t="s">
        <v>46</v>
      </c>
      <c r="I8179" t="s">
        <v>129</v>
      </c>
      <c r="J8179" t="s">
        <v>130</v>
      </c>
      <c r="K8179" t="s">
        <v>131</v>
      </c>
      <c r="L8179" t="s">
        <v>23420</v>
      </c>
      <c r="M8179" t="s">
        <v>23421</v>
      </c>
      <c r="N8179">
        <v>0.64777777700000005</v>
      </c>
      <c r="O8179">
        <v>1</v>
      </c>
      <c r="P8179">
        <v>415</v>
      </c>
      <c r="Q8179">
        <v>0</v>
      </c>
      <c r="R8179">
        <v>0</v>
      </c>
      <c r="S8179">
        <v>0</v>
      </c>
      <c r="T8179">
        <v>0</v>
      </c>
      <c r="U8179">
        <v>0.64777799999999996</v>
      </c>
      <c r="V8179">
        <v>268.82777700000003</v>
      </c>
      <c r="W8179">
        <v>0</v>
      </c>
      <c r="X8179">
        <v>0</v>
      </c>
      <c r="Y8179">
        <v>0</v>
      </c>
      <c r="Z8179">
        <v>0</v>
      </c>
    </row>
    <row r="8180" spans="1:26" x14ac:dyDescent="0.25">
      <c r="A8180">
        <v>2198373</v>
      </c>
      <c r="B8180">
        <v>1</v>
      </c>
      <c r="C8180" t="s">
        <v>76</v>
      </c>
      <c r="D8180" t="s">
        <v>86</v>
      </c>
      <c r="E8180" t="s">
        <v>126</v>
      </c>
      <c r="F8180" t="s">
        <v>23422</v>
      </c>
      <c r="G8180" t="s">
        <v>128</v>
      </c>
      <c r="H8180" t="s">
        <v>46</v>
      </c>
      <c r="I8180" t="s">
        <v>129</v>
      </c>
      <c r="J8180" t="s">
        <v>130</v>
      </c>
      <c r="K8180" t="s">
        <v>131</v>
      </c>
      <c r="L8180" t="s">
        <v>23423</v>
      </c>
      <c r="M8180" t="s">
        <v>23424</v>
      </c>
      <c r="N8180">
        <v>1.5366666659999999</v>
      </c>
      <c r="O8180">
        <v>0</v>
      </c>
      <c r="P8180">
        <v>62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95.273332999999994</v>
      </c>
      <c r="W8180">
        <v>0</v>
      </c>
      <c r="X8180">
        <v>0</v>
      </c>
      <c r="Y8180">
        <v>0</v>
      </c>
      <c r="Z8180">
        <v>0</v>
      </c>
    </row>
    <row r="8181" spans="1:26" x14ac:dyDescent="0.25">
      <c r="A8181">
        <v>2198376</v>
      </c>
      <c r="B8181">
        <v>1</v>
      </c>
      <c r="C8181" t="s">
        <v>76</v>
      </c>
      <c r="D8181" t="s">
        <v>99</v>
      </c>
      <c r="E8181" t="s">
        <v>126</v>
      </c>
      <c r="F8181" t="s">
        <v>23425</v>
      </c>
      <c r="G8181" t="s">
        <v>128</v>
      </c>
      <c r="H8181" t="s">
        <v>46</v>
      </c>
      <c r="I8181" t="s">
        <v>129</v>
      </c>
      <c r="J8181" t="s">
        <v>130</v>
      </c>
      <c r="K8181" t="s">
        <v>131</v>
      </c>
      <c r="L8181" t="s">
        <v>23426</v>
      </c>
      <c r="M8181" t="s">
        <v>23427</v>
      </c>
      <c r="N8181">
        <v>0.42694444399999998</v>
      </c>
      <c r="O8181">
        <v>0</v>
      </c>
      <c r="P8181">
        <v>15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6.4041670000000002</v>
      </c>
      <c r="W8181">
        <v>0</v>
      </c>
      <c r="X8181">
        <v>0</v>
      </c>
      <c r="Y8181">
        <v>0</v>
      </c>
      <c r="Z8181">
        <v>0</v>
      </c>
    </row>
    <row r="8182" spans="1:26" x14ac:dyDescent="0.25">
      <c r="A8182">
        <v>2198380</v>
      </c>
      <c r="B8182">
        <v>1</v>
      </c>
      <c r="C8182" t="s">
        <v>76</v>
      </c>
      <c r="D8182" t="s">
        <v>78</v>
      </c>
      <c r="E8182" t="s">
        <v>181</v>
      </c>
      <c r="F8182" t="s">
        <v>20273</v>
      </c>
      <c r="G8182" t="s">
        <v>287</v>
      </c>
      <c r="H8182" t="s">
        <v>46</v>
      </c>
      <c r="I8182" t="s">
        <v>129</v>
      </c>
      <c r="J8182" t="s">
        <v>130</v>
      </c>
      <c r="K8182" t="s">
        <v>131</v>
      </c>
      <c r="L8182" t="s">
        <v>23428</v>
      </c>
      <c r="M8182" t="s">
        <v>23429</v>
      </c>
      <c r="N8182">
        <v>5.8105555549999997</v>
      </c>
      <c r="O8182">
        <v>0</v>
      </c>
      <c r="P8182">
        <v>11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63.916111000000001</v>
      </c>
      <c r="W8182">
        <v>0</v>
      </c>
      <c r="X8182">
        <v>0</v>
      </c>
      <c r="Y8182">
        <v>0</v>
      </c>
      <c r="Z8182">
        <v>0</v>
      </c>
    </row>
    <row r="8183" spans="1:26" x14ac:dyDescent="0.25">
      <c r="A8183">
        <v>2198387</v>
      </c>
      <c r="B8183">
        <v>1</v>
      </c>
      <c r="C8183" t="s">
        <v>76</v>
      </c>
      <c r="D8183" t="s">
        <v>79</v>
      </c>
      <c r="E8183" t="s">
        <v>181</v>
      </c>
      <c r="F8183" t="s">
        <v>23430</v>
      </c>
      <c r="G8183" t="s">
        <v>194</v>
      </c>
      <c r="H8183" t="s">
        <v>46</v>
      </c>
      <c r="I8183" t="s">
        <v>129</v>
      </c>
      <c r="J8183" t="s">
        <v>130</v>
      </c>
      <c r="K8183" t="s">
        <v>131</v>
      </c>
      <c r="L8183" t="s">
        <v>23431</v>
      </c>
      <c r="M8183" t="s">
        <v>23432</v>
      </c>
      <c r="N8183">
        <v>0.86611111100000004</v>
      </c>
      <c r="O8183">
        <v>0</v>
      </c>
      <c r="P8183">
        <v>2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1.7322219999999999</v>
      </c>
      <c r="W8183">
        <v>0</v>
      </c>
      <c r="X8183">
        <v>0</v>
      </c>
      <c r="Y8183">
        <v>0</v>
      </c>
      <c r="Z8183">
        <v>0</v>
      </c>
    </row>
    <row r="8184" spans="1:26" x14ac:dyDescent="0.25">
      <c r="A8184">
        <v>2198384</v>
      </c>
      <c r="B8184">
        <v>1</v>
      </c>
      <c r="C8184" t="s">
        <v>76</v>
      </c>
      <c r="D8184" t="s">
        <v>107</v>
      </c>
      <c r="E8184" t="s">
        <v>126</v>
      </c>
      <c r="F8184" t="s">
        <v>23433</v>
      </c>
      <c r="G8184" t="s">
        <v>128</v>
      </c>
      <c r="H8184" t="s">
        <v>46</v>
      </c>
      <c r="I8184" t="s">
        <v>129</v>
      </c>
      <c r="J8184" t="s">
        <v>130</v>
      </c>
      <c r="K8184" t="s">
        <v>131</v>
      </c>
      <c r="L8184" t="s">
        <v>23434</v>
      </c>
      <c r="M8184" t="s">
        <v>23435</v>
      </c>
      <c r="N8184">
        <v>1.1499999999999999</v>
      </c>
      <c r="O8184">
        <v>0</v>
      </c>
      <c r="P8184">
        <v>6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6.9</v>
      </c>
      <c r="W8184">
        <v>0</v>
      </c>
      <c r="X8184">
        <v>0</v>
      </c>
      <c r="Y8184">
        <v>0</v>
      </c>
      <c r="Z8184">
        <v>0</v>
      </c>
    </row>
    <row r="8185" spans="1:26" x14ac:dyDescent="0.25">
      <c r="A8185">
        <v>2198383</v>
      </c>
      <c r="B8185">
        <v>1</v>
      </c>
      <c r="C8185" t="s">
        <v>76</v>
      </c>
      <c r="D8185" t="s">
        <v>92</v>
      </c>
      <c r="E8185" t="s">
        <v>181</v>
      </c>
      <c r="F8185" t="s">
        <v>23436</v>
      </c>
      <c r="G8185" t="s">
        <v>183</v>
      </c>
      <c r="H8185" t="s">
        <v>46</v>
      </c>
      <c r="I8185" t="s">
        <v>129</v>
      </c>
      <c r="J8185" t="s">
        <v>130</v>
      </c>
      <c r="K8185" t="s">
        <v>131</v>
      </c>
      <c r="L8185" t="s">
        <v>23437</v>
      </c>
      <c r="M8185" t="s">
        <v>23438</v>
      </c>
      <c r="N8185">
        <v>2.2577777769999998</v>
      </c>
      <c r="O8185">
        <v>0</v>
      </c>
      <c r="P8185">
        <v>0</v>
      </c>
      <c r="Q8185">
        <v>0</v>
      </c>
      <c r="R8185">
        <v>2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4.5155560000000001</v>
      </c>
      <c r="Y8185">
        <v>0</v>
      </c>
      <c r="Z8185">
        <v>0</v>
      </c>
    </row>
    <row r="8186" spans="1:26" x14ac:dyDescent="0.25">
      <c r="A8186">
        <v>2198388</v>
      </c>
      <c r="B8186">
        <v>1</v>
      </c>
      <c r="C8186" t="s">
        <v>76</v>
      </c>
      <c r="D8186" t="s">
        <v>78</v>
      </c>
      <c r="E8186" t="s">
        <v>126</v>
      </c>
      <c r="F8186" t="s">
        <v>23439</v>
      </c>
      <c r="G8186" t="s">
        <v>128</v>
      </c>
      <c r="H8186" t="s">
        <v>46</v>
      </c>
      <c r="I8186" t="s">
        <v>129</v>
      </c>
      <c r="J8186" t="s">
        <v>130</v>
      </c>
      <c r="K8186" t="s">
        <v>131</v>
      </c>
      <c r="L8186" t="s">
        <v>23440</v>
      </c>
      <c r="M8186" t="s">
        <v>23441</v>
      </c>
      <c r="N8186">
        <v>3.6305555549999999</v>
      </c>
      <c r="O8186">
        <v>0</v>
      </c>
      <c r="P8186">
        <v>114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413.88333299999999</v>
      </c>
      <c r="W8186">
        <v>0</v>
      </c>
      <c r="X8186">
        <v>0</v>
      </c>
      <c r="Y8186">
        <v>0</v>
      </c>
      <c r="Z8186">
        <v>0</v>
      </c>
    </row>
    <row r="8187" spans="1:26" x14ac:dyDescent="0.25">
      <c r="A8187">
        <v>2198386</v>
      </c>
      <c r="B8187">
        <v>1</v>
      </c>
      <c r="C8187" t="s">
        <v>77</v>
      </c>
      <c r="D8187" t="s">
        <v>124</v>
      </c>
      <c r="E8187" t="s">
        <v>126</v>
      </c>
      <c r="F8187" t="s">
        <v>23442</v>
      </c>
      <c r="G8187" t="s">
        <v>128</v>
      </c>
      <c r="H8187" t="s">
        <v>46</v>
      </c>
      <c r="I8187" t="s">
        <v>129</v>
      </c>
      <c r="J8187" t="s">
        <v>130</v>
      </c>
      <c r="K8187" t="s">
        <v>131</v>
      </c>
      <c r="L8187" t="s">
        <v>23443</v>
      </c>
      <c r="M8187" t="s">
        <v>23444</v>
      </c>
      <c r="N8187">
        <v>2.1777777770000002</v>
      </c>
      <c r="O8187">
        <v>0</v>
      </c>
      <c r="P8187">
        <v>14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30.488889</v>
      </c>
      <c r="W8187">
        <v>0</v>
      </c>
      <c r="X8187">
        <v>0</v>
      </c>
      <c r="Y8187">
        <v>0</v>
      </c>
      <c r="Z8187">
        <v>0</v>
      </c>
    </row>
    <row r="8188" spans="1:26" x14ac:dyDescent="0.25">
      <c r="A8188">
        <v>2198390</v>
      </c>
      <c r="B8188">
        <v>1</v>
      </c>
      <c r="C8188" t="s">
        <v>76</v>
      </c>
      <c r="D8188" t="s">
        <v>99</v>
      </c>
      <c r="E8188" t="s">
        <v>126</v>
      </c>
      <c r="F8188" t="s">
        <v>23445</v>
      </c>
      <c r="G8188" t="s">
        <v>128</v>
      </c>
      <c r="H8188" t="s">
        <v>46</v>
      </c>
      <c r="I8188" t="s">
        <v>129</v>
      </c>
      <c r="J8188" t="s">
        <v>130</v>
      </c>
      <c r="K8188" t="s">
        <v>131</v>
      </c>
      <c r="L8188" t="s">
        <v>23446</v>
      </c>
      <c r="M8188" t="s">
        <v>23447</v>
      </c>
      <c r="N8188">
        <v>0.92083333300000003</v>
      </c>
      <c r="O8188">
        <v>0</v>
      </c>
      <c r="P8188">
        <v>147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135.36250000000001</v>
      </c>
      <c r="W8188">
        <v>0</v>
      </c>
      <c r="X8188">
        <v>0</v>
      </c>
      <c r="Y8188">
        <v>0</v>
      </c>
      <c r="Z8188">
        <v>0</v>
      </c>
    </row>
    <row r="8189" spans="1:26" x14ac:dyDescent="0.25">
      <c r="A8189">
        <v>2198392</v>
      </c>
      <c r="B8189">
        <v>1</v>
      </c>
      <c r="C8189" t="s">
        <v>76</v>
      </c>
      <c r="D8189" t="s">
        <v>78</v>
      </c>
      <c r="E8189" t="s">
        <v>126</v>
      </c>
      <c r="F8189" t="s">
        <v>23448</v>
      </c>
      <c r="G8189" t="s">
        <v>128</v>
      </c>
      <c r="H8189" t="s">
        <v>46</v>
      </c>
      <c r="I8189" t="s">
        <v>129</v>
      </c>
      <c r="J8189" t="s">
        <v>130</v>
      </c>
      <c r="K8189" t="s">
        <v>131</v>
      </c>
      <c r="L8189" t="s">
        <v>23449</v>
      </c>
      <c r="M8189" t="s">
        <v>23450</v>
      </c>
      <c r="N8189">
        <v>3.7933333330000001</v>
      </c>
      <c r="O8189">
        <v>0</v>
      </c>
      <c r="P8189">
        <v>60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227.6</v>
      </c>
      <c r="W8189">
        <v>0</v>
      </c>
      <c r="X8189">
        <v>0</v>
      </c>
      <c r="Y8189">
        <v>0</v>
      </c>
      <c r="Z8189">
        <v>0</v>
      </c>
    </row>
    <row r="8190" spans="1:26" x14ac:dyDescent="0.25">
      <c r="A8190">
        <v>2198391</v>
      </c>
      <c r="B8190">
        <v>1</v>
      </c>
      <c r="C8190" t="s">
        <v>77</v>
      </c>
      <c r="D8190" t="s">
        <v>114</v>
      </c>
      <c r="E8190" t="s">
        <v>126</v>
      </c>
      <c r="F8190" t="s">
        <v>23451</v>
      </c>
      <c r="G8190" t="s">
        <v>128</v>
      </c>
      <c r="H8190" t="s">
        <v>46</v>
      </c>
      <c r="I8190" t="s">
        <v>129</v>
      </c>
      <c r="J8190" t="s">
        <v>130</v>
      </c>
      <c r="K8190" t="s">
        <v>131</v>
      </c>
      <c r="L8190" t="s">
        <v>23452</v>
      </c>
      <c r="M8190" t="s">
        <v>23453</v>
      </c>
      <c r="N8190">
        <v>0.42638888800000002</v>
      </c>
      <c r="O8190">
        <v>0</v>
      </c>
      <c r="P8190">
        <v>89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37.948611</v>
      </c>
      <c r="W8190">
        <v>0</v>
      </c>
      <c r="X8190">
        <v>0</v>
      </c>
      <c r="Y8190">
        <v>0</v>
      </c>
      <c r="Z8190">
        <v>0</v>
      </c>
    </row>
    <row r="8191" spans="1:26" x14ac:dyDescent="0.25">
      <c r="A8191">
        <v>2198395</v>
      </c>
      <c r="B8191">
        <v>1</v>
      </c>
      <c r="C8191" t="s">
        <v>76</v>
      </c>
      <c r="D8191" t="s">
        <v>106</v>
      </c>
      <c r="E8191" t="s">
        <v>126</v>
      </c>
      <c r="F8191" t="s">
        <v>23454</v>
      </c>
      <c r="G8191" t="s">
        <v>671</v>
      </c>
      <c r="H8191" t="s">
        <v>46</v>
      </c>
      <c r="I8191" t="s">
        <v>129</v>
      </c>
      <c r="J8191" t="s">
        <v>130</v>
      </c>
      <c r="K8191" t="s">
        <v>131</v>
      </c>
      <c r="L8191" t="s">
        <v>23455</v>
      </c>
      <c r="M8191" t="s">
        <v>23456</v>
      </c>
      <c r="N8191">
        <v>1.0449999999999999</v>
      </c>
      <c r="O8191">
        <v>0</v>
      </c>
      <c r="P8191">
        <v>109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113.905</v>
      </c>
      <c r="W8191">
        <v>0</v>
      </c>
      <c r="X8191">
        <v>0</v>
      </c>
      <c r="Y8191">
        <v>0</v>
      </c>
      <c r="Z8191">
        <v>0</v>
      </c>
    </row>
    <row r="8192" spans="1:26" x14ac:dyDescent="0.25">
      <c r="A8192">
        <v>2198396</v>
      </c>
      <c r="B8192">
        <v>1</v>
      </c>
      <c r="C8192" t="s">
        <v>76</v>
      </c>
      <c r="D8192" t="s">
        <v>80</v>
      </c>
      <c r="E8192" t="s">
        <v>126</v>
      </c>
      <c r="F8192" t="s">
        <v>22024</v>
      </c>
      <c r="G8192" t="s">
        <v>128</v>
      </c>
      <c r="H8192" t="s">
        <v>46</v>
      </c>
      <c r="I8192" t="s">
        <v>129</v>
      </c>
      <c r="J8192" t="s">
        <v>130</v>
      </c>
      <c r="K8192" t="s">
        <v>131</v>
      </c>
      <c r="L8192" t="s">
        <v>23457</v>
      </c>
      <c r="M8192" t="s">
        <v>23458</v>
      </c>
      <c r="N8192">
        <v>3.2650000000000001</v>
      </c>
      <c r="O8192">
        <v>0</v>
      </c>
      <c r="P8192">
        <v>298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972.97</v>
      </c>
      <c r="W8192">
        <v>0</v>
      </c>
      <c r="X8192">
        <v>0</v>
      </c>
      <c r="Y8192">
        <v>0</v>
      </c>
      <c r="Z8192">
        <v>0</v>
      </c>
    </row>
    <row r="8193" spans="1:26" x14ac:dyDescent="0.25">
      <c r="A8193">
        <v>2198415</v>
      </c>
      <c r="B8193">
        <v>1</v>
      </c>
      <c r="C8193" t="s">
        <v>76</v>
      </c>
      <c r="D8193" t="s">
        <v>93</v>
      </c>
      <c r="E8193" t="s">
        <v>126</v>
      </c>
      <c r="F8193" t="s">
        <v>23459</v>
      </c>
      <c r="G8193" t="s">
        <v>128</v>
      </c>
      <c r="H8193" t="s">
        <v>46</v>
      </c>
      <c r="I8193" t="s">
        <v>129</v>
      </c>
      <c r="J8193" t="s">
        <v>130</v>
      </c>
      <c r="K8193" t="s">
        <v>131</v>
      </c>
      <c r="L8193" t="s">
        <v>23460</v>
      </c>
      <c r="M8193" t="s">
        <v>23461</v>
      </c>
      <c r="N8193">
        <v>5.5555555549999998</v>
      </c>
      <c r="O8193">
        <v>0</v>
      </c>
      <c r="P8193">
        <v>105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583.33333300000004</v>
      </c>
      <c r="W8193">
        <v>0</v>
      </c>
      <c r="X8193">
        <v>0</v>
      </c>
      <c r="Y8193">
        <v>0</v>
      </c>
      <c r="Z8193">
        <v>0</v>
      </c>
    </row>
    <row r="8194" spans="1:26" x14ac:dyDescent="0.25">
      <c r="A8194">
        <v>2198397</v>
      </c>
      <c r="B8194">
        <v>1</v>
      </c>
      <c r="C8194" t="s">
        <v>76</v>
      </c>
      <c r="D8194" t="s">
        <v>92</v>
      </c>
      <c r="E8194" t="s">
        <v>161</v>
      </c>
      <c r="F8194" t="s">
        <v>23462</v>
      </c>
      <c r="G8194" t="s">
        <v>402</v>
      </c>
      <c r="H8194" t="s">
        <v>46</v>
      </c>
      <c r="I8194" t="s">
        <v>129</v>
      </c>
      <c r="J8194" t="s">
        <v>130</v>
      </c>
      <c r="K8194" t="s">
        <v>131</v>
      </c>
      <c r="L8194" t="s">
        <v>23463</v>
      </c>
      <c r="M8194" t="s">
        <v>23464</v>
      </c>
      <c r="N8194">
        <v>2.7944444439999998</v>
      </c>
      <c r="O8194">
        <v>0</v>
      </c>
      <c r="P8194">
        <v>0</v>
      </c>
      <c r="Q8194">
        <v>1</v>
      </c>
      <c r="R8194">
        <v>42</v>
      </c>
      <c r="S8194">
        <v>0</v>
      </c>
      <c r="T8194">
        <v>0</v>
      </c>
      <c r="U8194">
        <v>0</v>
      </c>
      <c r="V8194">
        <v>0</v>
      </c>
      <c r="W8194">
        <v>2.7944439999999999</v>
      </c>
      <c r="X8194">
        <v>117.36666700000001</v>
      </c>
      <c r="Y8194">
        <v>0</v>
      </c>
      <c r="Z8194">
        <v>0</v>
      </c>
    </row>
    <row r="8195" spans="1:26" x14ac:dyDescent="0.25">
      <c r="A8195">
        <v>2198398</v>
      </c>
      <c r="B8195">
        <v>1</v>
      </c>
      <c r="C8195" t="s">
        <v>76</v>
      </c>
      <c r="D8195" t="s">
        <v>83</v>
      </c>
      <c r="E8195" t="s">
        <v>718</v>
      </c>
      <c r="F8195" t="s">
        <v>23465</v>
      </c>
      <c r="G8195" t="s">
        <v>726</v>
      </c>
      <c r="H8195" t="s">
        <v>46</v>
      </c>
      <c r="I8195" t="s">
        <v>129</v>
      </c>
      <c r="J8195" t="s">
        <v>130</v>
      </c>
      <c r="K8195" t="s">
        <v>131</v>
      </c>
      <c r="L8195" t="s">
        <v>23466</v>
      </c>
      <c r="M8195" t="s">
        <v>23467</v>
      </c>
      <c r="N8195">
        <v>2.4766666659999999</v>
      </c>
      <c r="O8195">
        <v>0</v>
      </c>
      <c r="P8195">
        <v>73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180.79666700000001</v>
      </c>
      <c r="W8195">
        <v>0</v>
      </c>
      <c r="X8195">
        <v>0</v>
      </c>
      <c r="Y8195">
        <v>0</v>
      </c>
      <c r="Z8195">
        <v>0</v>
      </c>
    </row>
    <row r="8196" spans="1:26" x14ac:dyDescent="0.25">
      <c r="A8196">
        <v>2198399</v>
      </c>
      <c r="B8196">
        <v>1</v>
      </c>
      <c r="C8196" t="s">
        <v>76</v>
      </c>
      <c r="D8196" t="s">
        <v>86</v>
      </c>
      <c r="E8196" t="s">
        <v>126</v>
      </c>
      <c r="F8196" t="s">
        <v>18227</v>
      </c>
      <c r="G8196" t="s">
        <v>128</v>
      </c>
      <c r="H8196" t="s">
        <v>46</v>
      </c>
      <c r="I8196" t="s">
        <v>129</v>
      </c>
      <c r="J8196" t="s">
        <v>130</v>
      </c>
      <c r="K8196" t="s">
        <v>131</v>
      </c>
      <c r="L8196" t="s">
        <v>23468</v>
      </c>
      <c r="M8196" t="s">
        <v>23469</v>
      </c>
      <c r="N8196">
        <v>2.412222222</v>
      </c>
      <c r="O8196">
        <v>0</v>
      </c>
      <c r="P8196">
        <v>143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344.94777800000003</v>
      </c>
      <c r="W8196">
        <v>0</v>
      </c>
      <c r="X8196">
        <v>0</v>
      </c>
      <c r="Y8196">
        <v>0</v>
      </c>
      <c r="Z8196">
        <v>0</v>
      </c>
    </row>
    <row r="8197" spans="1:26" x14ac:dyDescent="0.25">
      <c r="A8197">
        <v>2198400</v>
      </c>
      <c r="B8197">
        <v>1</v>
      </c>
      <c r="C8197" t="s">
        <v>76</v>
      </c>
      <c r="D8197" t="s">
        <v>92</v>
      </c>
      <c r="E8197" t="s">
        <v>126</v>
      </c>
      <c r="F8197" t="s">
        <v>807</v>
      </c>
      <c r="G8197" t="s">
        <v>128</v>
      </c>
      <c r="H8197" t="s">
        <v>46</v>
      </c>
      <c r="I8197" t="s">
        <v>129</v>
      </c>
      <c r="J8197" t="s">
        <v>130</v>
      </c>
      <c r="K8197" t="s">
        <v>131</v>
      </c>
      <c r="L8197" t="s">
        <v>23470</v>
      </c>
      <c r="M8197" t="s">
        <v>23471</v>
      </c>
      <c r="N8197">
        <v>1.3474999999999999</v>
      </c>
      <c r="O8197">
        <v>0</v>
      </c>
      <c r="P8197">
        <v>0</v>
      </c>
      <c r="Q8197">
        <v>0</v>
      </c>
      <c r="R8197">
        <v>174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234.465</v>
      </c>
      <c r="Y8197">
        <v>0</v>
      </c>
      <c r="Z8197">
        <v>0</v>
      </c>
    </row>
    <row r="8198" spans="1:26" x14ac:dyDescent="0.25">
      <c r="A8198">
        <v>2198405</v>
      </c>
      <c r="B8198">
        <v>1</v>
      </c>
      <c r="C8198" t="s">
        <v>76</v>
      </c>
      <c r="D8198" t="s">
        <v>94</v>
      </c>
      <c r="E8198" t="s">
        <v>126</v>
      </c>
      <c r="F8198" t="s">
        <v>23472</v>
      </c>
      <c r="G8198" t="s">
        <v>128</v>
      </c>
      <c r="H8198" t="s">
        <v>46</v>
      </c>
      <c r="I8198" t="s">
        <v>129</v>
      </c>
      <c r="J8198" t="s">
        <v>130</v>
      </c>
      <c r="K8198" t="s">
        <v>131</v>
      </c>
      <c r="L8198" t="s">
        <v>23473</v>
      </c>
      <c r="M8198" t="s">
        <v>23474</v>
      </c>
      <c r="N8198">
        <v>0.90583333300000002</v>
      </c>
      <c r="O8198">
        <v>0</v>
      </c>
      <c r="P8198">
        <v>16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14.493333</v>
      </c>
      <c r="W8198">
        <v>0</v>
      </c>
      <c r="X8198">
        <v>0</v>
      </c>
      <c r="Y8198">
        <v>0</v>
      </c>
      <c r="Z8198">
        <v>0</v>
      </c>
    </row>
    <row r="8199" spans="1:26" x14ac:dyDescent="0.25">
      <c r="A8199">
        <v>2198407</v>
      </c>
      <c r="B8199">
        <v>1</v>
      </c>
      <c r="C8199" t="s">
        <v>76</v>
      </c>
      <c r="D8199" t="s">
        <v>93</v>
      </c>
      <c r="E8199" t="s">
        <v>126</v>
      </c>
      <c r="F8199" t="s">
        <v>23475</v>
      </c>
      <c r="G8199" t="s">
        <v>128</v>
      </c>
      <c r="H8199" t="s">
        <v>46</v>
      </c>
      <c r="I8199" t="s">
        <v>129</v>
      </c>
      <c r="J8199" t="s">
        <v>130</v>
      </c>
      <c r="K8199" t="s">
        <v>131</v>
      </c>
      <c r="L8199" t="s">
        <v>23476</v>
      </c>
      <c r="M8199" t="s">
        <v>23477</v>
      </c>
      <c r="N8199">
        <v>1.003333333</v>
      </c>
      <c r="O8199">
        <v>0</v>
      </c>
      <c r="P8199">
        <v>71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71.236666999999997</v>
      </c>
      <c r="W8199">
        <v>0</v>
      </c>
      <c r="X8199">
        <v>0</v>
      </c>
      <c r="Y8199">
        <v>0</v>
      </c>
      <c r="Z8199">
        <v>0</v>
      </c>
    </row>
    <row r="8200" spans="1:26" x14ac:dyDescent="0.25">
      <c r="A8200">
        <v>2198408</v>
      </c>
      <c r="B8200">
        <v>1</v>
      </c>
      <c r="C8200" t="s">
        <v>76</v>
      </c>
      <c r="D8200" t="s">
        <v>86</v>
      </c>
      <c r="E8200" t="s">
        <v>813</v>
      </c>
      <c r="F8200" t="s">
        <v>23478</v>
      </c>
      <c r="G8200" t="s">
        <v>201</v>
      </c>
      <c r="H8200" t="s">
        <v>47</v>
      </c>
      <c r="I8200" t="s">
        <v>129</v>
      </c>
      <c r="J8200" t="s">
        <v>130</v>
      </c>
      <c r="K8200" t="s">
        <v>131</v>
      </c>
      <c r="L8200" t="s">
        <v>23479</v>
      </c>
      <c r="M8200" t="s">
        <v>23480</v>
      </c>
      <c r="N8200">
        <v>6.1666666000000002E-2</v>
      </c>
      <c r="O8200">
        <v>61</v>
      </c>
      <c r="P8200">
        <v>4936</v>
      </c>
      <c r="Q8200">
        <v>0</v>
      </c>
      <c r="R8200">
        <v>0</v>
      </c>
      <c r="S8200">
        <v>0</v>
      </c>
      <c r="T8200">
        <v>0</v>
      </c>
      <c r="U8200">
        <v>3.7616670000000001</v>
      </c>
      <c r="V8200">
        <v>304.386663</v>
      </c>
      <c r="W8200">
        <v>0</v>
      </c>
      <c r="X8200">
        <v>0</v>
      </c>
      <c r="Y8200">
        <v>0</v>
      </c>
      <c r="Z8200">
        <v>0</v>
      </c>
    </row>
    <row r="8201" spans="1:26" x14ac:dyDescent="0.25">
      <c r="A8201">
        <v>2198412</v>
      </c>
      <c r="B8201">
        <v>1</v>
      </c>
      <c r="C8201" t="s">
        <v>76</v>
      </c>
      <c r="D8201" t="s">
        <v>86</v>
      </c>
      <c r="E8201" t="s">
        <v>143</v>
      </c>
      <c r="F8201" t="s">
        <v>23481</v>
      </c>
      <c r="G8201" t="s">
        <v>4860</v>
      </c>
      <c r="H8201" t="s">
        <v>47</v>
      </c>
      <c r="I8201" t="s">
        <v>129</v>
      </c>
      <c r="J8201" t="s">
        <v>130</v>
      </c>
      <c r="K8201" t="s">
        <v>131</v>
      </c>
      <c r="L8201" t="s">
        <v>23482</v>
      </c>
      <c r="M8201" t="s">
        <v>23483</v>
      </c>
      <c r="N8201">
        <v>1.268333333</v>
      </c>
      <c r="O8201">
        <v>61</v>
      </c>
      <c r="P8201">
        <v>4936</v>
      </c>
      <c r="Q8201">
        <v>0</v>
      </c>
      <c r="R8201">
        <v>0</v>
      </c>
      <c r="S8201">
        <v>0</v>
      </c>
      <c r="T8201">
        <v>0</v>
      </c>
      <c r="U8201">
        <v>77.368333000000007</v>
      </c>
      <c r="V8201">
        <v>6260.493332</v>
      </c>
      <c r="W8201">
        <v>0</v>
      </c>
      <c r="X8201">
        <v>0</v>
      </c>
      <c r="Y8201">
        <v>0</v>
      </c>
      <c r="Z8201">
        <v>0</v>
      </c>
    </row>
    <row r="8202" spans="1:26" x14ac:dyDescent="0.25">
      <c r="A8202">
        <v>2198413</v>
      </c>
      <c r="B8202">
        <v>1</v>
      </c>
      <c r="C8202" t="s">
        <v>76</v>
      </c>
      <c r="D8202" t="s">
        <v>93</v>
      </c>
      <c r="E8202" t="s">
        <v>126</v>
      </c>
      <c r="F8202" t="s">
        <v>21195</v>
      </c>
      <c r="G8202" t="s">
        <v>128</v>
      </c>
      <c r="H8202" t="s">
        <v>46</v>
      </c>
      <c r="I8202" t="s">
        <v>129</v>
      </c>
      <c r="J8202" t="s">
        <v>130</v>
      </c>
      <c r="K8202" t="s">
        <v>131</v>
      </c>
      <c r="L8202" t="s">
        <v>23484</v>
      </c>
      <c r="M8202" t="s">
        <v>23485</v>
      </c>
      <c r="N8202">
        <v>1.2780555549999999</v>
      </c>
      <c r="O8202">
        <v>0</v>
      </c>
      <c r="P8202">
        <v>100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127.805556</v>
      </c>
      <c r="W8202">
        <v>0</v>
      </c>
      <c r="X8202">
        <v>0</v>
      </c>
      <c r="Y8202">
        <v>0</v>
      </c>
      <c r="Z8202">
        <v>0</v>
      </c>
    </row>
    <row r="8203" spans="1:26" x14ac:dyDescent="0.25">
      <c r="A8203">
        <v>2198414</v>
      </c>
      <c r="B8203">
        <v>1</v>
      </c>
      <c r="C8203" t="s">
        <v>76</v>
      </c>
      <c r="D8203" t="s">
        <v>100</v>
      </c>
      <c r="E8203" t="s">
        <v>181</v>
      </c>
      <c r="F8203" t="s">
        <v>23486</v>
      </c>
      <c r="G8203" t="s">
        <v>194</v>
      </c>
      <c r="H8203" t="s">
        <v>46</v>
      </c>
      <c r="I8203" t="s">
        <v>129</v>
      </c>
      <c r="J8203" t="s">
        <v>130</v>
      </c>
      <c r="K8203" t="s">
        <v>131</v>
      </c>
      <c r="L8203" t="s">
        <v>23487</v>
      </c>
      <c r="M8203" t="s">
        <v>23488</v>
      </c>
      <c r="N8203">
        <v>1.3902777770000001</v>
      </c>
      <c r="O8203">
        <v>0</v>
      </c>
      <c r="P8203">
        <v>1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1.3902779999999999</v>
      </c>
      <c r="W8203">
        <v>0</v>
      </c>
      <c r="X8203">
        <v>0</v>
      </c>
      <c r="Y8203">
        <v>0</v>
      </c>
      <c r="Z8203">
        <v>0</v>
      </c>
    </row>
    <row r="8204" spans="1:26" x14ac:dyDescent="0.25">
      <c r="A8204">
        <v>2198419</v>
      </c>
      <c r="B8204">
        <v>1</v>
      </c>
      <c r="C8204" t="s">
        <v>77</v>
      </c>
      <c r="D8204" t="s">
        <v>114</v>
      </c>
      <c r="E8204" t="s">
        <v>126</v>
      </c>
      <c r="F8204" t="s">
        <v>23489</v>
      </c>
      <c r="G8204" t="s">
        <v>128</v>
      </c>
      <c r="H8204" t="s">
        <v>46</v>
      </c>
      <c r="I8204" t="s">
        <v>129</v>
      </c>
      <c r="J8204" t="s">
        <v>130</v>
      </c>
      <c r="K8204" t="s">
        <v>131</v>
      </c>
      <c r="L8204" t="s">
        <v>23490</v>
      </c>
      <c r="M8204" t="s">
        <v>23491</v>
      </c>
      <c r="N8204">
        <v>4.6449999999999996</v>
      </c>
      <c r="O8204">
        <v>0</v>
      </c>
      <c r="P8204">
        <v>18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83.61</v>
      </c>
      <c r="W8204">
        <v>0</v>
      </c>
      <c r="X8204">
        <v>0</v>
      </c>
      <c r="Y8204">
        <v>0</v>
      </c>
      <c r="Z8204">
        <v>0</v>
      </c>
    </row>
    <row r="8205" spans="1:26" x14ac:dyDescent="0.25">
      <c r="A8205">
        <v>2198418</v>
      </c>
      <c r="B8205">
        <v>1</v>
      </c>
      <c r="C8205" t="s">
        <v>76</v>
      </c>
      <c r="D8205" t="s">
        <v>88</v>
      </c>
      <c r="E8205" t="s">
        <v>143</v>
      </c>
      <c r="F8205" t="s">
        <v>20358</v>
      </c>
      <c r="G8205" t="s">
        <v>136</v>
      </c>
      <c r="H8205" t="s">
        <v>47</v>
      </c>
      <c r="I8205" t="s">
        <v>129</v>
      </c>
      <c r="J8205" t="s">
        <v>130</v>
      </c>
      <c r="K8205" t="s">
        <v>131</v>
      </c>
      <c r="L8205" t="s">
        <v>23492</v>
      </c>
      <c r="M8205" t="s">
        <v>23493</v>
      </c>
      <c r="N8205">
        <v>2.4116666659999999</v>
      </c>
      <c r="O8205">
        <v>20</v>
      </c>
      <c r="P8205">
        <v>2017</v>
      </c>
      <c r="Q8205">
        <v>0</v>
      </c>
      <c r="R8205">
        <v>0</v>
      </c>
      <c r="S8205">
        <v>0</v>
      </c>
      <c r="T8205">
        <v>0</v>
      </c>
      <c r="U8205">
        <v>48.233333000000002</v>
      </c>
      <c r="V8205">
        <v>4864.3316649999997</v>
      </c>
      <c r="W8205">
        <v>0</v>
      </c>
      <c r="X8205">
        <v>0</v>
      </c>
      <c r="Y8205">
        <v>0</v>
      </c>
      <c r="Z8205">
        <v>0</v>
      </c>
    </row>
    <row r="8206" spans="1:26" x14ac:dyDescent="0.25">
      <c r="A8206">
        <v>2198417</v>
      </c>
      <c r="B8206">
        <v>1</v>
      </c>
      <c r="C8206" t="s">
        <v>76</v>
      </c>
      <c r="D8206" t="s">
        <v>79</v>
      </c>
      <c r="E8206" t="s">
        <v>181</v>
      </c>
      <c r="F8206" t="s">
        <v>23494</v>
      </c>
      <c r="G8206" t="s">
        <v>287</v>
      </c>
      <c r="H8206" t="s">
        <v>46</v>
      </c>
      <c r="I8206" t="s">
        <v>129</v>
      </c>
      <c r="J8206" t="s">
        <v>130</v>
      </c>
      <c r="K8206" t="s">
        <v>131</v>
      </c>
      <c r="L8206" t="s">
        <v>23495</v>
      </c>
      <c r="M8206" t="s">
        <v>23496</v>
      </c>
      <c r="N8206">
        <v>1.7355555549999999</v>
      </c>
      <c r="O8206">
        <v>0</v>
      </c>
      <c r="P8206">
        <v>5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8.677778</v>
      </c>
      <c r="W8206">
        <v>0</v>
      </c>
      <c r="X8206">
        <v>0</v>
      </c>
      <c r="Y8206">
        <v>0</v>
      </c>
      <c r="Z8206">
        <v>0</v>
      </c>
    </row>
    <row r="8207" spans="1:26" x14ac:dyDescent="0.25">
      <c r="A8207">
        <v>2198420</v>
      </c>
      <c r="B8207">
        <v>1</v>
      </c>
      <c r="C8207" t="s">
        <v>76</v>
      </c>
      <c r="D8207" t="s">
        <v>101</v>
      </c>
      <c r="E8207" t="s">
        <v>134</v>
      </c>
      <c r="F8207" t="s">
        <v>23497</v>
      </c>
      <c r="G8207" t="s">
        <v>136</v>
      </c>
      <c r="H8207" t="s">
        <v>47</v>
      </c>
      <c r="I8207" t="s">
        <v>129</v>
      </c>
      <c r="J8207" t="s">
        <v>130</v>
      </c>
      <c r="K8207" t="s">
        <v>131</v>
      </c>
      <c r="L8207" t="s">
        <v>23498</v>
      </c>
      <c r="M8207" t="s">
        <v>23499</v>
      </c>
      <c r="N8207">
        <v>1.0780555549999999</v>
      </c>
      <c r="O8207">
        <v>2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2.1561110000000001</v>
      </c>
      <c r="V8207">
        <v>0</v>
      </c>
      <c r="W8207">
        <v>0</v>
      </c>
      <c r="X8207">
        <v>0</v>
      </c>
      <c r="Y8207">
        <v>0</v>
      </c>
      <c r="Z8207">
        <v>0</v>
      </c>
    </row>
    <row r="8208" spans="1:26" x14ac:dyDescent="0.25">
      <c r="A8208">
        <v>2198421</v>
      </c>
      <c r="B8208">
        <v>1</v>
      </c>
      <c r="C8208" t="s">
        <v>76</v>
      </c>
      <c r="D8208" t="s">
        <v>86</v>
      </c>
      <c r="E8208" t="s">
        <v>126</v>
      </c>
      <c r="F8208" t="s">
        <v>7499</v>
      </c>
      <c r="G8208" t="s">
        <v>128</v>
      </c>
      <c r="H8208" t="s">
        <v>46</v>
      </c>
      <c r="I8208" t="s">
        <v>129</v>
      </c>
      <c r="J8208" t="s">
        <v>130</v>
      </c>
      <c r="K8208" t="s">
        <v>131</v>
      </c>
      <c r="L8208" t="s">
        <v>23500</v>
      </c>
      <c r="M8208" t="s">
        <v>23501</v>
      </c>
      <c r="N8208">
        <v>1.5225</v>
      </c>
      <c r="O8208">
        <v>0</v>
      </c>
      <c r="P8208">
        <v>170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258.82499999999999</v>
      </c>
      <c r="W8208">
        <v>0</v>
      </c>
      <c r="X8208">
        <v>0</v>
      </c>
      <c r="Y8208">
        <v>0</v>
      </c>
      <c r="Z8208">
        <v>0</v>
      </c>
    </row>
    <row r="8209" spans="1:26" x14ac:dyDescent="0.25">
      <c r="A8209">
        <v>2198422</v>
      </c>
      <c r="B8209">
        <v>1</v>
      </c>
      <c r="C8209" t="s">
        <v>76</v>
      </c>
      <c r="D8209" t="s">
        <v>81</v>
      </c>
      <c r="E8209" t="s">
        <v>126</v>
      </c>
      <c r="F8209" t="s">
        <v>21149</v>
      </c>
      <c r="G8209" t="s">
        <v>152</v>
      </c>
      <c r="H8209" t="s">
        <v>46</v>
      </c>
      <c r="I8209" t="s">
        <v>129</v>
      </c>
      <c r="J8209" t="s">
        <v>130</v>
      </c>
      <c r="K8209" t="s">
        <v>131</v>
      </c>
      <c r="L8209" t="s">
        <v>23502</v>
      </c>
      <c r="M8209" t="s">
        <v>23503</v>
      </c>
      <c r="N8209">
        <v>1.3033333330000001</v>
      </c>
      <c r="O8209">
        <v>0</v>
      </c>
      <c r="P8209">
        <v>81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105.57</v>
      </c>
      <c r="W8209">
        <v>0</v>
      </c>
      <c r="X8209">
        <v>0</v>
      </c>
      <c r="Y8209">
        <v>0</v>
      </c>
      <c r="Z8209">
        <v>0</v>
      </c>
    </row>
    <row r="8210" spans="1:26" x14ac:dyDescent="0.25">
      <c r="A8210">
        <v>2198425</v>
      </c>
      <c r="B8210">
        <v>1</v>
      </c>
      <c r="C8210" t="s">
        <v>76</v>
      </c>
      <c r="D8210" t="s">
        <v>81</v>
      </c>
      <c r="E8210" t="s">
        <v>161</v>
      </c>
      <c r="F8210" t="s">
        <v>23504</v>
      </c>
      <c r="G8210" t="s">
        <v>402</v>
      </c>
      <c r="H8210" t="s">
        <v>46</v>
      </c>
      <c r="I8210" t="s">
        <v>129</v>
      </c>
      <c r="J8210" t="s">
        <v>130</v>
      </c>
      <c r="K8210" t="s">
        <v>131</v>
      </c>
      <c r="L8210" t="s">
        <v>23505</v>
      </c>
      <c r="M8210" t="s">
        <v>23506</v>
      </c>
      <c r="N8210">
        <v>1.1105555549999999</v>
      </c>
      <c r="O8210">
        <v>1</v>
      </c>
      <c r="P8210">
        <v>802</v>
      </c>
      <c r="Q8210">
        <v>0</v>
      </c>
      <c r="R8210">
        <v>0</v>
      </c>
      <c r="S8210">
        <v>0</v>
      </c>
      <c r="T8210">
        <v>0</v>
      </c>
      <c r="U8210">
        <v>1.1105560000000001</v>
      </c>
      <c r="V8210">
        <v>890.66555500000004</v>
      </c>
      <c r="W8210">
        <v>0</v>
      </c>
      <c r="X8210">
        <v>0</v>
      </c>
      <c r="Y8210">
        <v>0</v>
      </c>
      <c r="Z8210">
        <v>0</v>
      </c>
    </row>
    <row r="8211" spans="1:26" x14ac:dyDescent="0.25">
      <c r="A8211">
        <v>2198427</v>
      </c>
      <c r="B8211">
        <v>1</v>
      </c>
      <c r="C8211" t="s">
        <v>76</v>
      </c>
      <c r="D8211" t="s">
        <v>79</v>
      </c>
      <c r="E8211" t="s">
        <v>143</v>
      </c>
      <c r="F8211" t="s">
        <v>23507</v>
      </c>
      <c r="G8211" t="s">
        <v>3348</v>
      </c>
      <c r="H8211" t="s">
        <v>47</v>
      </c>
      <c r="I8211" t="s">
        <v>129</v>
      </c>
      <c r="J8211" t="s">
        <v>130</v>
      </c>
      <c r="K8211" t="s">
        <v>131</v>
      </c>
      <c r="L8211" t="s">
        <v>23508</v>
      </c>
      <c r="M8211" t="s">
        <v>23509</v>
      </c>
      <c r="N8211">
        <v>3.05</v>
      </c>
      <c r="O8211">
        <v>37</v>
      </c>
      <c r="P8211">
        <v>2288</v>
      </c>
      <c r="Q8211">
        <v>0</v>
      </c>
      <c r="R8211">
        <v>0</v>
      </c>
      <c r="S8211">
        <v>0</v>
      </c>
      <c r="T8211">
        <v>0</v>
      </c>
      <c r="U8211">
        <v>112.85</v>
      </c>
      <c r="V8211">
        <v>6978.4</v>
      </c>
      <c r="W8211">
        <v>0</v>
      </c>
      <c r="X8211">
        <v>0</v>
      </c>
      <c r="Y8211">
        <v>0</v>
      </c>
      <c r="Z8211">
        <v>0</v>
      </c>
    </row>
    <row r="8212" spans="1:26" x14ac:dyDescent="0.25">
      <c r="A8212">
        <v>2198456</v>
      </c>
      <c r="B8212">
        <v>1</v>
      </c>
      <c r="C8212" t="s">
        <v>76</v>
      </c>
      <c r="D8212" t="s">
        <v>93</v>
      </c>
      <c r="E8212" t="s">
        <v>126</v>
      </c>
      <c r="F8212" t="s">
        <v>21195</v>
      </c>
      <c r="G8212" t="s">
        <v>128</v>
      </c>
      <c r="H8212" t="s">
        <v>46</v>
      </c>
      <c r="I8212" t="s">
        <v>129</v>
      </c>
      <c r="J8212" t="s">
        <v>130</v>
      </c>
      <c r="K8212" t="s">
        <v>131</v>
      </c>
      <c r="L8212" t="s">
        <v>23510</v>
      </c>
      <c r="M8212" t="s">
        <v>23511</v>
      </c>
      <c r="N8212">
        <v>2.9575</v>
      </c>
      <c r="O8212">
        <v>0</v>
      </c>
      <c r="P8212">
        <v>100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295.75</v>
      </c>
      <c r="W8212">
        <v>0</v>
      </c>
      <c r="X8212">
        <v>0</v>
      </c>
      <c r="Y8212">
        <v>0</v>
      </c>
      <c r="Z8212">
        <v>0</v>
      </c>
    </row>
    <row r="8213" spans="1:26" x14ac:dyDescent="0.25">
      <c r="A8213">
        <v>2198429</v>
      </c>
      <c r="B8213">
        <v>1</v>
      </c>
      <c r="C8213" t="s">
        <v>76</v>
      </c>
      <c r="D8213" t="s">
        <v>88</v>
      </c>
      <c r="E8213" t="s">
        <v>143</v>
      </c>
      <c r="F8213" t="s">
        <v>23512</v>
      </c>
      <c r="G8213" t="s">
        <v>136</v>
      </c>
      <c r="H8213" t="s">
        <v>47</v>
      </c>
      <c r="I8213" t="s">
        <v>129</v>
      </c>
      <c r="J8213" t="s">
        <v>130</v>
      </c>
      <c r="K8213" t="s">
        <v>131</v>
      </c>
      <c r="L8213" t="s">
        <v>23513</v>
      </c>
      <c r="M8213" t="s">
        <v>23514</v>
      </c>
      <c r="N8213">
        <v>1.411944444</v>
      </c>
      <c r="O8213">
        <v>14</v>
      </c>
      <c r="P8213">
        <v>361</v>
      </c>
      <c r="Q8213">
        <v>0</v>
      </c>
      <c r="R8213">
        <v>0</v>
      </c>
      <c r="S8213">
        <v>0</v>
      </c>
      <c r="T8213">
        <v>0</v>
      </c>
      <c r="U8213">
        <v>19.767222</v>
      </c>
      <c r="V8213">
        <v>509.71194400000002</v>
      </c>
      <c r="W8213">
        <v>0</v>
      </c>
      <c r="X8213">
        <v>0</v>
      </c>
      <c r="Y8213">
        <v>0</v>
      </c>
      <c r="Z8213">
        <v>0</v>
      </c>
    </row>
    <row r="8214" spans="1:26" x14ac:dyDescent="0.25">
      <c r="A8214">
        <v>2198434</v>
      </c>
      <c r="B8214">
        <v>1</v>
      </c>
      <c r="C8214" t="s">
        <v>76</v>
      </c>
      <c r="D8214" t="s">
        <v>99</v>
      </c>
      <c r="E8214" t="s">
        <v>161</v>
      </c>
      <c r="F8214" t="s">
        <v>23515</v>
      </c>
      <c r="G8214" t="s">
        <v>140</v>
      </c>
      <c r="H8214" t="s">
        <v>46</v>
      </c>
      <c r="I8214" t="s">
        <v>129</v>
      </c>
      <c r="J8214" t="s">
        <v>130</v>
      </c>
      <c r="K8214" t="s">
        <v>131</v>
      </c>
      <c r="L8214" t="s">
        <v>23516</v>
      </c>
      <c r="M8214" t="s">
        <v>23517</v>
      </c>
      <c r="N8214">
        <v>2.0386111109999998</v>
      </c>
      <c r="O8214">
        <v>1</v>
      </c>
      <c r="P8214">
        <v>157</v>
      </c>
      <c r="Q8214">
        <v>0</v>
      </c>
      <c r="R8214">
        <v>0</v>
      </c>
      <c r="S8214">
        <v>0</v>
      </c>
      <c r="T8214">
        <v>0</v>
      </c>
      <c r="U8214">
        <v>2.038611</v>
      </c>
      <c r="V8214">
        <v>320.06194399999998</v>
      </c>
      <c r="W8214">
        <v>0</v>
      </c>
      <c r="X8214">
        <v>0</v>
      </c>
      <c r="Y8214">
        <v>0</v>
      </c>
      <c r="Z8214">
        <v>0</v>
      </c>
    </row>
    <row r="8215" spans="1:26" x14ac:dyDescent="0.25">
      <c r="A8215">
        <v>2198432</v>
      </c>
      <c r="B8215">
        <v>1</v>
      </c>
      <c r="C8215" t="s">
        <v>76</v>
      </c>
      <c r="D8215" t="s">
        <v>92</v>
      </c>
      <c r="E8215" t="s">
        <v>126</v>
      </c>
      <c r="F8215" t="s">
        <v>484</v>
      </c>
      <c r="G8215" t="s">
        <v>128</v>
      </c>
      <c r="H8215" t="s">
        <v>46</v>
      </c>
      <c r="I8215" t="s">
        <v>129</v>
      </c>
      <c r="J8215" t="s">
        <v>130</v>
      </c>
      <c r="K8215" t="s">
        <v>131</v>
      </c>
      <c r="L8215" t="s">
        <v>23518</v>
      </c>
      <c r="M8215" t="s">
        <v>23519</v>
      </c>
      <c r="N8215">
        <v>2.5238888880000001</v>
      </c>
      <c r="O8215">
        <v>0</v>
      </c>
      <c r="P8215">
        <v>0</v>
      </c>
      <c r="Q8215">
        <v>0</v>
      </c>
      <c r="R8215">
        <v>19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47.953888999999997</v>
      </c>
      <c r="Y8215">
        <v>0</v>
      </c>
      <c r="Z8215">
        <v>0</v>
      </c>
    </row>
    <row r="8216" spans="1:26" x14ac:dyDescent="0.25">
      <c r="A8216">
        <v>2198435</v>
      </c>
      <c r="B8216">
        <v>1</v>
      </c>
      <c r="C8216" t="s">
        <v>76</v>
      </c>
      <c r="D8216" t="s">
        <v>88</v>
      </c>
      <c r="E8216" t="s">
        <v>181</v>
      </c>
      <c r="F8216" t="s">
        <v>23520</v>
      </c>
      <c r="G8216" t="s">
        <v>636</v>
      </c>
      <c r="H8216" t="s">
        <v>46</v>
      </c>
      <c r="I8216" t="s">
        <v>129</v>
      </c>
      <c r="J8216" t="s">
        <v>130</v>
      </c>
      <c r="K8216" t="s">
        <v>131</v>
      </c>
      <c r="L8216" t="s">
        <v>23521</v>
      </c>
      <c r="M8216" t="s">
        <v>23522</v>
      </c>
      <c r="N8216">
        <v>7.5374999999999996</v>
      </c>
      <c r="O8216">
        <v>0</v>
      </c>
      <c r="P8216">
        <v>10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75.375</v>
      </c>
      <c r="W8216">
        <v>0</v>
      </c>
      <c r="X8216">
        <v>0</v>
      </c>
      <c r="Y8216">
        <v>0</v>
      </c>
      <c r="Z8216">
        <v>0</v>
      </c>
    </row>
    <row r="8217" spans="1:26" x14ac:dyDescent="0.25">
      <c r="A8217">
        <v>2198436</v>
      </c>
      <c r="B8217">
        <v>1</v>
      </c>
      <c r="C8217" t="s">
        <v>76</v>
      </c>
      <c r="D8217" t="s">
        <v>95</v>
      </c>
      <c r="E8217" t="s">
        <v>181</v>
      </c>
      <c r="F8217" t="s">
        <v>23523</v>
      </c>
      <c r="G8217" t="s">
        <v>163</v>
      </c>
      <c r="H8217" t="s">
        <v>46</v>
      </c>
      <c r="I8217" t="s">
        <v>129</v>
      </c>
      <c r="J8217" t="s">
        <v>130</v>
      </c>
      <c r="K8217" t="s">
        <v>131</v>
      </c>
      <c r="L8217" t="s">
        <v>23524</v>
      </c>
      <c r="M8217" t="s">
        <v>23525</v>
      </c>
      <c r="N8217">
        <v>3.233333333</v>
      </c>
      <c r="O8217">
        <v>0</v>
      </c>
      <c r="P8217">
        <v>1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3.233333</v>
      </c>
      <c r="W8217">
        <v>0</v>
      </c>
      <c r="X8217">
        <v>0</v>
      </c>
      <c r="Y8217">
        <v>0</v>
      </c>
      <c r="Z8217">
        <v>0</v>
      </c>
    </row>
    <row r="8218" spans="1:26" x14ac:dyDescent="0.25">
      <c r="A8218">
        <v>2198437</v>
      </c>
      <c r="B8218">
        <v>1</v>
      </c>
      <c r="C8218" t="s">
        <v>77</v>
      </c>
      <c r="D8218" t="s">
        <v>114</v>
      </c>
      <c r="E8218" t="s">
        <v>181</v>
      </c>
      <c r="F8218" t="s">
        <v>23526</v>
      </c>
      <c r="G8218" t="s">
        <v>183</v>
      </c>
      <c r="H8218" t="s">
        <v>46</v>
      </c>
      <c r="I8218" t="s">
        <v>129</v>
      </c>
      <c r="J8218" t="s">
        <v>130</v>
      </c>
      <c r="K8218" t="s">
        <v>131</v>
      </c>
      <c r="L8218" t="s">
        <v>23527</v>
      </c>
      <c r="M8218" t="s">
        <v>23528</v>
      </c>
      <c r="N8218">
        <v>6.0138888880000003</v>
      </c>
      <c r="O8218">
        <v>0</v>
      </c>
      <c r="P8218">
        <v>7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42.097222000000002</v>
      </c>
      <c r="W8218">
        <v>0</v>
      </c>
      <c r="X8218">
        <v>0</v>
      </c>
      <c r="Y8218">
        <v>0</v>
      </c>
      <c r="Z8218">
        <v>0</v>
      </c>
    </row>
    <row r="8219" spans="1:26" x14ac:dyDescent="0.25">
      <c r="A8219">
        <v>2198439</v>
      </c>
      <c r="B8219">
        <v>1</v>
      </c>
      <c r="C8219" t="s">
        <v>77</v>
      </c>
      <c r="D8219" t="s">
        <v>114</v>
      </c>
      <c r="E8219" t="s">
        <v>161</v>
      </c>
      <c r="F8219" t="s">
        <v>23529</v>
      </c>
      <c r="G8219" t="s">
        <v>402</v>
      </c>
      <c r="H8219" t="s">
        <v>46</v>
      </c>
      <c r="I8219" t="s">
        <v>129</v>
      </c>
      <c r="J8219" t="s">
        <v>130</v>
      </c>
      <c r="K8219" t="s">
        <v>131</v>
      </c>
      <c r="L8219" t="s">
        <v>23530</v>
      </c>
      <c r="M8219" t="s">
        <v>23531</v>
      </c>
      <c r="N8219">
        <v>1.3663888879999999</v>
      </c>
      <c r="O8219">
        <v>0</v>
      </c>
      <c r="P8219">
        <v>0</v>
      </c>
      <c r="Q8219">
        <v>0</v>
      </c>
      <c r="R8219">
        <v>0</v>
      </c>
      <c r="S8219">
        <v>1</v>
      </c>
      <c r="T8219">
        <v>192</v>
      </c>
      <c r="U8219">
        <v>0</v>
      </c>
      <c r="V8219">
        <v>0</v>
      </c>
      <c r="W8219">
        <v>0</v>
      </c>
      <c r="X8219">
        <v>0</v>
      </c>
      <c r="Y8219">
        <v>1.3663890000000001</v>
      </c>
      <c r="Z8219">
        <v>262.34666600000003</v>
      </c>
    </row>
    <row r="8220" spans="1:26" x14ac:dyDescent="0.25">
      <c r="A8220">
        <v>2198441</v>
      </c>
      <c r="B8220">
        <v>1</v>
      </c>
      <c r="C8220" t="s">
        <v>76</v>
      </c>
      <c r="D8220" t="s">
        <v>92</v>
      </c>
      <c r="E8220" t="s">
        <v>181</v>
      </c>
      <c r="F8220" t="s">
        <v>23532</v>
      </c>
      <c r="G8220" t="s">
        <v>194</v>
      </c>
      <c r="H8220" t="s">
        <v>46</v>
      </c>
      <c r="I8220" t="s">
        <v>129</v>
      </c>
      <c r="J8220" t="s">
        <v>130</v>
      </c>
      <c r="K8220" t="s">
        <v>131</v>
      </c>
      <c r="L8220" t="s">
        <v>23533</v>
      </c>
      <c r="M8220" t="s">
        <v>23534</v>
      </c>
      <c r="N8220">
        <v>1.5225</v>
      </c>
      <c r="O8220">
        <v>0</v>
      </c>
      <c r="P8220">
        <v>0</v>
      </c>
      <c r="Q8220">
        <v>0</v>
      </c>
      <c r="R8220">
        <v>1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1.5225</v>
      </c>
      <c r="Y8220">
        <v>0</v>
      </c>
      <c r="Z8220">
        <v>0</v>
      </c>
    </row>
    <row r="8221" spans="1:26" x14ac:dyDescent="0.25">
      <c r="A8221">
        <v>2198442</v>
      </c>
      <c r="B8221">
        <v>1</v>
      </c>
      <c r="C8221" t="s">
        <v>76</v>
      </c>
      <c r="D8221" t="s">
        <v>92</v>
      </c>
      <c r="E8221" t="s">
        <v>181</v>
      </c>
      <c r="F8221" t="s">
        <v>8072</v>
      </c>
      <c r="G8221" t="s">
        <v>163</v>
      </c>
      <c r="H8221" t="s">
        <v>46</v>
      </c>
      <c r="I8221" t="s">
        <v>129</v>
      </c>
      <c r="J8221" t="s">
        <v>130</v>
      </c>
      <c r="K8221" t="s">
        <v>131</v>
      </c>
      <c r="L8221" t="s">
        <v>23535</v>
      </c>
      <c r="M8221" t="s">
        <v>23536</v>
      </c>
      <c r="N8221">
        <v>5.8483333330000002</v>
      </c>
      <c r="O8221">
        <v>0</v>
      </c>
      <c r="P8221">
        <v>0</v>
      </c>
      <c r="Q8221">
        <v>0</v>
      </c>
      <c r="R8221">
        <v>2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11.696667</v>
      </c>
      <c r="Y8221">
        <v>0</v>
      </c>
      <c r="Z8221">
        <v>0</v>
      </c>
    </row>
    <row r="8222" spans="1:26" x14ac:dyDescent="0.25">
      <c r="A8222">
        <v>2198440</v>
      </c>
      <c r="B8222">
        <v>1</v>
      </c>
      <c r="C8222" t="s">
        <v>77</v>
      </c>
      <c r="D8222" t="s">
        <v>110</v>
      </c>
      <c r="E8222" t="s">
        <v>143</v>
      </c>
      <c r="F8222" t="s">
        <v>23537</v>
      </c>
      <c r="G8222" t="s">
        <v>145</v>
      </c>
      <c r="H8222" t="s">
        <v>47</v>
      </c>
      <c r="I8222" t="s">
        <v>129</v>
      </c>
      <c r="J8222" t="s">
        <v>130</v>
      </c>
      <c r="K8222" t="s">
        <v>131</v>
      </c>
      <c r="L8222" t="s">
        <v>23538</v>
      </c>
      <c r="M8222" t="s">
        <v>23539</v>
      </c>
      <c r="N8222">
        <v>1.1783333330000001</v>
      </c>
      <c r="O8222">
        <v>0</v>
      </c>
      <c r="P8222">
        <v>1</v>
      </c>
      <c r="Q8222">
        <v>2</v>
      </c>
      <c r="R8222">
        <v>80</v>
      </c>
      <c r="S8222">
        <v>6</v>
      </c>
      <c r="T8222">
        <v>85</v>
      </c>
      <c r="U8222">
        <v>0</v>
      </c>
      <c r="V8222">
        <v>1.1783330000000001</v>
      </c>
      <c r="W8222">
        <v>2.3566669999999998</v>
      </c>
      <c r="X8222">
        <v>94.266666999999998</v>
      </c>
      <c r="Y8222">
        <v>7.07</v>
      </c>
      <c r="Z8222">
        <v>100.158333</v>
      </c>
    </row>
    <row r="8223" spans="1:26" x14ac:dyDescent="0.25">
      <c r="A8223">
        <v>2198444</v>
      </c>
      <c r="B8223">
        <v>1</v>
      </c>
      <c r="C8223" t="s">
        <v>76</v>
      </c>
      <c r="D8223" t="s">
        <v>83</v>
      </c>
      <c r="E8223" t="s">
        <v>126</v>
      </c>
      <c r="F8223" t="s">
        <v>23540</v>
      </c>
      <c r="G8223" t="s">
        <v>128</v>
      </c>
      <c r="H8223" t="s">
        <v>46</v>
      </c>
      <c r="I8223" t="s">
        <v>129</v>
      </c>
      <c r="J8223" t="s">
        <v>130</v>
      </c>
      <c r="K8223" t="s">
        <v>131</v>
      </c>
      <c r="L8223" t="s">
        <v>23541</v>
      </c>
      <c r="M8223" t="s">
        <v>23542</v>
      </c>
      <c r="N8223">
        <v>4.1408333329999998</v>
      </c>
      <c r="O8223">
        <v>0</v>
      </c>
      <c r="P8223">
        <v>69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285.71749999999997</v>
      </c>
      <c r="W8223">
        <v>0</v>
      </c>
      <c r="X8223">
        <v>0</v>
      </c>
      <c r="Y8223">
        <v>0</v>
      </c>
      <c r="Z8223">
        <v>0</v>
      </c>
    </row>
    <row r="8224" spans="1:26" x14ac:dyDescent="0.25">
      <c r="A8224">
        <v>2198443</v>
      </c>
      <c r="B8224">
        <v>1</v>
      </c>
      <c r="C8224" t="s">
        <v>76</v>
      </c>
      <c r="D8224" t="s">
        <v>79</v>
      </c>
      <c r="E8224" t="s">
        <v>143</v>
      </c>
      <c r="F8224" t="s">
        <v>23543</v>
      </c>
      <c r="G8224" t="s">
        <v>3348</v>
      </c>
      <c r="H8224" t="s">
        <v>47</v>
      </c>
      <c r="I8224" t="s">
        <v>129</v>
      </c>
      <c r="J8224" t="s">
        <v>130</v>
      </c>
      <c r="K8224" t="s">
        <v>131</v>
      </c>
      <c r="L8224" t="s">
        <v>23544</v>
      </c>
      <c r="M8224" t="s">
        <v>23545</v>
      </c>
      <c r="N8224">
        <v>4.0936111110000004</v>
      </c>
      <c r="O8224">
        <v>1</v>
      </c>
      <c r="P8224">
        <v>623</v>
      </c>
      <c r="Q8224">
        <v>0</v>
      </c>
      <c r="R8224">
        <v>0</v>
      </c>
      <c r="S8224">
        <v>0</v>
      </c>
      <c r="T8224">
        <v>0</v>
      </c>
      <c r="U8224">
        <v>4.0936110000000001</v>
      </c>
      <c r="V8224">
        <v>2550.3197220000002</v>
      </c>
      <c r="W8224">
        <v>0</v>
      </c>
      <c r="X8224">
        <v>0</v>
      </c>
      <c r="Y8224">
        <v>0</v>
      </c>
      <c r="Z8224">
        <v>0</v>
      </c>
    </row>
    <row r="8225" spans="1:26" x14ac:dyDescent="0.25">
      <c r="A8225">
        <v>2198460</v>
      </c>
      <c r="B8225">
        <v>1</v>
      </c>
      <c r="C8225" t="s">
        <v>76</v>
      </c>
      <c r="D8225" t="s">
        <v>93</v>
      </c>
      <c r="E8225" t="s">
        <v>126</v>
      </c>
      <c r="F8225" t="s">
        <v>23546</v>
      </c>
      <c r="G8225" t="s">
        <v>418</v>
      </c>
      <c r="H8225" t="s">
        <v>46</v>
      </c>
      <c r="I8225" t="s">
        <v>129</v>
      </c>
      <c r="J8225" t="s">
        <v>130</v>
      </c>
      <c r="K8225" t="s">
        <v>251</v>
      </c>
      <c r="L8225" t="s">
        <v>23547</v>
      </c>
      <c r="M8225" t="s">
        <v>23548</v>
      </c>
      <c r="N8225">
        <v>3.0638888880000001</v>
      </c>
      <c r="O8225">
        <v>0</v>
      </c>
      <c r="P8225">
        <v>75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229.79166699999999</v>
      </c>
      <c r="W8225">
        <v>0</v>
      </c>
      <c r="X8225">
        <v>0</v>
      </c>
      <c r="Y8225">
        <v>0</v>
      </c>
      <c r="Z8225">
        <v>0</v>
      </c>
    </row>
    <row r="8226" spans="1:26" x14ac:dyDescent="0.25">
      <c r="A8226">
        <v>2198455</v>
      </c>
      <c r="B8226">
        <v>1</v>
      </c>
      <c r="C8226" t="s">
        <v>77</v>
      </c>
      <c r="D8226" t="s">
        <v>116</v>
      </c>
      <c r="E8226" t="s">
        <v>134</v>
      </c>
      <c r="F8226" t="s">
        <v>23549</v>
      </c>
      <c r="G8226" t="s">
        <v>136</v>
      </c>
      <c r="H8226" t="s">
        <v>47</v>
      </c>
      <c r="I8226" t="s">
        <v>129</v>
      </c>
      <c r="J8226" t="s">
        <v>130</v>
      </c>
      <c r="K8226" t="s">
        <v>131</v>
      </c>
      <c r="L8226" t="s">
        <v>23550</v>
      </c>
      <c r="M8226" t="s">
        <v>23551</v>
      </c>
      <c r="N8226">
        <v>1.3402777770000001</v>
      </c>
      <c r="O8226">
        <v>0</v>
      </c>
      <c r="P8226">
        <v>0</v>
      </c>
      <c r="Q8226">
        <v>0</v>
      </c>
      <c r="R8226">
        <v>0</v>
      </c>
      <c r="S8226">
        <v>4</v>
      </c>
      <c r="T8226">
        <v>274</v>
      </c>
      <c r="U8226">
        <v>0</v>
      </c>
      <c r="V8226">
        <v>0</v>
      </c>
      <c r="W8226">
        <v>0</v>
      </c>
      <c r="X8226">
        <v>0</v>
      </c>
      <c r="Y8226">
        <v>5.3611110000000002</v>
      </c>
      <c r="Z8226">
        <v>367.23611099999999</v>
      </c>
    </row>
    <row r="8227" spans="1:26" x14ac:dyDescent="0.25">
      <c r="A8227">
        <v>2198450</v>
      </c>
      <c r="B8227">
        <v>1</v>
      </c>
      <c r="C8227" t="s">
        <v>76</v>
      </c>
      <c r="D8227" t="s">
        <v>102</v>
      </c>
      <c r="E8227" t="s">
        <v>181</v>
      </c>
      <c r="F8227" t="s">
        <v>23552</v>
      </c>
      <c r="G8227" t="s">
        <v>287</v>
      </c>
      <c r="H8227" t="s">
        <v>46</v>
      </c>
      <c r="I8227" t="s">
        <v>129</v>
      </c>
      <c r="J8227" t="s">
        <v>130</v>
      </c>
      <c r="K8227" t="s">
        <v>131</v>
      </c>
      <c r="L8227" t="s">
        <v>23553</v>
      </c>
      <c r="M8227" t="s">
        <v>23554</v>
      </c>
      <c r="N8227">
        <v>1.5191666660000001</v>
      </c>
      <c r="O8227">
        <v>0</v>
      </c>
      <c r="P8227">
        <v>1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1.5191669999999999</v>
      </c>
      <c r="W8227">
        <v>0</v>
      </c>
      <c r="X8227">
        <v>0</v>
      </c>
      <c r="Y8227">
        <v>0</v>
      </c>
      <c r="Z8227">
        <v>0</v>
      </c>
    </row>
    <row r="8228" spans="1:26" x14ac:dyDescent="0.25">
      <c r="A8228">
        <v>2198448</v>
      </c>
      <c r="B8228">
        <v>1</v>
      </c>
      <c r="C8228" t="s">
        <v>76</v>
      </c>
      <c r="D8228" t="s">
        <v>81</v>
      </c>
      <c r="E8228" t="s">
        <v>161</v>
      </c>
      <c r="F8228" t="s">
        <v>23555</v>
      </c>
      <c r="G8228" t="s">
        <v>259</v>
      </c>
      <c r="H8228" t="s">
        <v>46</v>
      </c>
      <c r="I8228" t="s">
        <v>129</v>
      </c>
      <c r="J8228" t="s">
        <v>130</v>
      </c>
      <c r="K8228" t="s">
        <v>131</v>
      </c>
      <c r="L8228" t="s">
        <v>23556</v>
      </c>
      <c r="M8228" t="s">
        <v>23557</v>
      </c>
      <c r="N8228">
        <v>4.6111111109999996</v>
      </c>
      <c r="O8228">
        <v>1</v>
      </c>
      <c r="P8228">
        <v>1283</v>
      </c>
      <c r="Q8228">
        <v>0</v>
      </c>
      <c r="R8228">
        <v>0</v>
      </c>
      <c r="S8228">
        <v>0</v>
      </c>
      <c r="T8228">
        <v>0</v>
      </c>
      <c r="U8228">
        <v>4.6111110000000002</v>
      </c>
      <c r="V8228">
        <v>5916.0555549999999</v>
      </c>
      <c r="W8228">
        <v>0</v>
      </c>
      <c r="X8228">
        <v>0</v>
      </c>
      <c r="Y8228">
        <v>0</v>
      </c>
      <c r="Z8228">
        <v>0</v>
      </c>
    </row>
    <row r="8229" spans="1:26" x14ac:dyDescent="0.25">
      <c r="A8229">
        <v>2198451</v>
      </c>
      <c r="B8229">
        <v>1</v>
      </c>
      <c r="C8229" t="s">
        <v>76</v>
      </c>
      <c r="D8229" t="s">
        <v>92</v>
      </c>
      <c r="E8229" t="s">
        <v>181</v>
      </c>
      <c r="F8229" t="s">
        <v>23558</v>
      </c>
      <c r="G8229" t="s">
        <v>194</v>
      </c>
      <c r="H8229" t="s">
        <v>46</v>
      </c>
      <c r="I8229" t="s">
        <v>129</v>
      </c>
      <c r="J8229" t="s">
        <v>130</v>
      </c>
      <c r="K8229" t="s">
        <v>131</v>
      </c>
      <c r="L8229" t="s">
        <v>23559</v>
      </c>
      <c r="M8229" t="s">
        <v>23560</v>
      </c>
      <c r="N8229">
        <v>6.1730555550000004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1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6.1730559999999999</v>
      </c>
    </row>
    <row r="8230" spans="1:26" x14ac:dyDescent="0.25">
      <c r="A8230">
        <v>2198453</v>
      </c>
      <c r="B8230">
        <v>1</v>
      </c>
      <c r="C8230" t="s">
        <v>76</v>
      </c>
      <c r="D8230" t="s">
        <v>79</v>
      </c>
      <c r="E8230" t="s">
        <v>126</v>
      </c>
      <c r="F8230" t="s">
        <v>16973</v>
      </c>
      <c r="G8230" t="s">
        <v>128</v>
      </c>
      <c r="H8230" t="s">
        <v>46</v>
      </c>
      <c r="I8230" t="s">
        <v>129</v>
      </c>
      <c r="J8230" t="s">
        <v>130</v>
      </c>
      <c r="K8230" t="s">
        <v>131</v>
      </c>
      <c r="L8230" t="s">
        <v>23561</v>
      </c>
      <c r="M8230" t="s">
        <v>23562</v>
      </c>
      <c r="N8230">
        <v>2.210555555</v>
      </c>
      <c r="O8230">
        <v>0</v>
      </c>
      <c r="P8230">
        <v>5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11.052778</v>
      </c>
      <c r="W8230">
        <v>0</v>
      </c>
      <c r="X8230">
        <v>0</v>
      </c>
      <c r="Y8230">
        <v>0</v>
      </c>
      <c r="Z8230">
        <v>0</v>
      </c>
    </row>
    <row r="8231" spans="1:26" x14ac:dyDescent="0.25">
      <c r="A8231">
        <v>2198457</v>
      </c>
      <c r="B8231">
        <v>1</v>
      </c>
      <c r="C8231" t="s">
        <v>76</v>
      </c>
      <c r="D8231" t="s">
        <v>95</v>
      </c>
      <c r="E8231" t="s">
        <v>181</v>
      </c>
      <c r="F8231" t="s">
        <v>23563</v>
      </c>
      <c r="G8231" t="s">
        <v>194</v>
      </c>
      <c r="H8231" t="s">
        <v>46</v>
      </c>
      <c r="I8231" t="s">
        <v>129</v>
      </c>
      <c r="J8231" t="s">
        <v>130</v>
      </c>
      <c r="K8231" t="s">
        <v>131</v>
      </c>
      <c r="L8231" t="s">
        <v>23564</v>
      </c>
      <c r="M8231" t="s">
        <v>23565</v>
      </c>
      <c r="N8231">
        <v>2.4669444440000001</v>
      </c>
      <c r="O8231">
        <v>0</v>
      </c>
      <c r="P8231">
        <v>0</v>
      </c>
      <c r="Q8231">
        <v>0</v>
      </c>
      <c r="R8231">
        <v>2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4.9338889999999997</v>
      </c>
      <c r="Y8231">
        <v>0</v>
      </c>
      <c r="Z8231">
        <v>0</v>
      </c>
    </row>
    <row r="8232" spans="1:26" x14ac:dyDescent="0.25">
      <c r="A8232">
        <v>2198458</v>
      </c>
      <c r="B8232">
        <v>1</v>
      </c>
      <c r="C8232" t="s">
        <v>76</v>
      </c>
      <c r="D8232" t="s">
        <v>85</v>
      </c>
      <c r="E8232" t="s">
        <v>181</v>
      </c>
      <c r="F8232" t="s">
        <v>23566</v>
      </c>
      <c r="G8232" t="s">
        <v>287</v>
      </c>
      <c r="H8232" t="s">
        <v>46</v>
      </c>
      <c r="I8232" t="s">
        <v>129</v>
      </c>
      <c r="J8232" t="s">
        <v>130</v>
      </c>
      <c r="K8232" t="s">
        <v>131</v>
      </c>
      <c r="L8232" t="s">
        <v>23567</v>
      </c>
      <c r="M8232" t="s">
        <v>23568</v>
      </c>
      <c r="N8232">
        <v>6.44</v>
      </c>
      <c r="O8232">
        <v>0</v>
      </c>
      <c r="P8232">
        <v>7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45.08</v>
      </c>
      <c r="W8232">
        <v>0</v>
      </c>
      <c r="X8232">
        <v>0</v>
      </c>
      <c r="Y8232">
        <v>0</v>
      </c>
      <c r="Z8232">
        <v>0</v>
      </c>
    </row>
    <row r="8233" spans="1:26" x14ac:dyDescent="0.25">
      <c r="A8233">
        <v>2198461</v>
      </c>
      <c r="B8233">
        <v>1</v>
      </c>
      <c r="C8233" t="s">
        <v>76</v>
      </c>
      <c r="D8233" t="s">
        <v>92</v>
      </c>
      <c r="E8233" t="s">
        <v>181</v>
      </c>
      <c r="F8233" t="s">
        <v>23569</v>
      </c>
      <c r="G8233" t="s">
        <v>194</v>
      </c>
      <c r="H8233" t="s">
        <v>46</v>
      </c>
      <c r="I8233" t="s">
        <v>129</v>
      </c>
      <c r="J8233" t="s">
        <v>130</v>
      </c>
      <c r="K8233" t="s">
        <v>131</v>
      </c>
      <c r="L8233" t="s">
        <v>23570</v>
      </c>
      <c r="M8233" t="s">
        <v>23571</v>
      </c>
      <c r="N8233">
        <v>6.47</v>
      </c>
      <c r="O8233">
        <v>0</v>
      </c>
      <c r="P8233">
        <v>0</v>
      </c>
      <c r="Q8233">
        <v>0</v>
      </c>
      <c r="R8233">
        <v>1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6.47</v>
      </c>
      <c r="Y8233">
        <v>0</v>
      </c>
      <c r="Z8233">
        <v>0</v>
      </c>
    </row>
    <row r="8234" spans="1:26" x14ac:dyDescent="0.25">
      <c r="A8234">
        <v>2198459</v>
      </c>
      <c r="B8234">
        <v>1</v>
      </c>
      <c r="C8234" t="s">
        <v>76</v>
      </c>
      <c r="D8234" t="s">
        <v>102</v>
      </c>
      <c r="E8234" t="s">
        <v>134</v>
      </c>
      <c r="F8234" t="s">
        <v>23572</v>
      </c>
      <c r="G8234" t="s">
        <v>136</v>
      </c>
      <c r="H8234" t="s">
        <v>47</v>
      </c>
      <c r="I8234" t="s">
        <v>129</v>
      </c>
      <c r="J8234" t="s">
        <v>130</v>
      </c>
      <c r="K8234" t="s">
        <v>131</v>
      </c>
      <c r="L8234" t="s">
        <v>23573</v>
      </c>
      <c r="M8234" t="s">
        <v>23574</v>
      </c>
      <c r="N8234">
        <v>0.14000000000000001</v>
      </c>
      <c r="O8234">
        <v>121</v>
      </c>
      <c r="P8234">
        <v>1601</v>
      </c>
      <c r="Q8234">
        <v>13</v>
      </c>
      <c r="R8234">
        <v>6</v>
      </c>
      <c r="S8234">
        <v>1</v>
      </c>
      <c r="T8234">
        <v>0</v>
      </c>
      <c r="U8234">
        <v>16.940000000000001</v>
      </c>
      <c r="V8234">
        <v>224.14</v>
      </c>
      <c r="W8234">
        <v>1.82</v>
      </c>
      <c r="X8234">
        <v>0.84</v>
      </c>
      <c r="Y8234">
        <v>0.14000000000000001</v>
      </c>
      <c r="Z8234">
        <v>0</v>
      </c>
    </row>
    <row r="8235" spans="1:26" x14ac:dyDescent="0.25">
      <c r="A8235">
        <v>2198462</v>
      </c>
      <c r="B8235">
        <v>1</v>
      </c>
      <c r="C8235" t="s">
        <v>76</v>
      </c>
      <c r="D8235" t="s">
        <v>93</v>
      </c>
      <c r="E8235" t="s">
        <v>126</v>
      </c>
      <c r="F8235" t="s">
        <v>23575</v>
      </c>
      <c r="G8235" t="s">
        <v>418</v>
      </c>
      <c r="H8235" t="s">
        <v>46</v>
      </c>
      <c r="I8235" t="s">
        <v>129</v>
      </c>
      <c r="J8235" t="s">
        <v>130</v>
      </c>
      <c r="K8235" t="s">
        <v>251</v>
      </c>
      <c r="L8235" t="s">
        <v>23576</v>
      </c>
      <c r="M8235" t="s">
        <v>23577</v>
      </c>
      <c r="N8235">
        <v>2.596805555</v>
      </c>
      <c r="O8235">
        <v>0</v>
      </c>
      <c r="P8235">
        <v>114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296.03583300000003</v>
      </c>
      <c r="W8235">
        <v>0</v>
      </c>
      <c r="X8235">
        <v>0</v>
      </c>
      <c r="Y8235">
        <v>0</v>
      </c>
      <c r="Z8235">
        <v>0</v>
      </c>
    </row>
    <row r="8236" spans="1:26" x14ac:dyDescent="0.25">
      <c r="A8236">
        <v>2198464</v>
      </c>
      <c r="B8236">
        <v>1</v>
      </c>
      <c r="C8236" t="s">
        <v>77</v>
      </c>
      <c r="D8236" t="s">
        <v>119</v>
      </c>
      <c r="E8236" t="s">
        <v>143</v>
      </c>
      <c r="F8236" t="s">
        <v>23578</v>
      </c>
      <c r="G8236" t="s">
        <v>136</v>
      </c>
      <c r="H8236" t="s">
        <v>47</v>
      </c>
      <c r="I8236" t="s">
        <v>129</v>
      </c>
      <c r="J8236" t="s">
        <v>130</v>
      </c>
      <c r="K8236" t="s">
        <v>131</v>
      </c>
      <c r="L8236" t="s">
        <v>23579</v>
      </c>
      <c r="M8236" t="s">
        <v>23580</v>
      </c>
      <c r="N8236">
        <v>0.59972222200000003</v>
      </c>
      <c r="O8236">
        <v>9</v>
      </c>
      <c r="P8236">
        <v>526</v>
      </c>
      <c r="Q8236">
        <v>0</v>
      </c>
      <c r="R8236">
        <v>0</v>
      </c>
      <c r="S8236">
        <v>0</v>
      </c>
      <c r="T8236">
        <v>0</v>
      </c>
      <c r="U8236">
        <v>5.3975</v>
      </c>
      <c r="V8236">
        <v>315.453889</v>
      </c>
      <c r="W8236">
        <v>0</v>
      </c>
      <c r="X8236">
        <v>0</v>
      </c>
      <c r="Y8236">
        <v>0</v>
      </c>
      <c r="Z8236">
        <v>0</v>
      </c>
    </row>
    <row r="8237" spans="1:26" x14ac:dyDescent="0.25">
      <c r="A8237">
        <v>2198467</v>
      </c>
      <c r="B8237">
        <v>1</v>
      </c>
      <c r="C8237" t="s">
        <v>76</v>
      </c>
      <c r="D8237" t="s">
        <v>81</v>
      </c>
      <c r="E8237" t="s">
        <v>143</v>
      </c>
      <c r="F8237" t="s">
        <v>23581</v>
      </c>
      <c r="G8237" t="s">
        <v>366</v>
      </c>
      <c r="H8237" t="s">
        <v>47</v>
      </c>
      <c r="I8237" t="s">
        <v>129</v>
      </c>
      <c r="J8237" t="s">
        <v>130</v>
      </c>
      <c r="K8237" t="s">
        <v>251</v>
      </c>
      <c r="L8237" t="s">
        <v>23582</v>
      </c>
      <c r="M8237" t="s">
        <v>23583</v>
      </c>
      <c r="N8237">
        <v>9.3741666660000007</v>
      </c>
      <c r="O8237">
        <v>1</v>
      </c>
      <c r="P8237">
        <v>1201</v>
      </c>
      <c r="Q8237">
        <v>0</v>
      </c>
      <c r="R8237">
        <v>0</v>
      </c>
      <c r="S8237">
        <v>0</v>
      </c>
      <c r="T8237">
        <v>0</v>
      </c>
      <c r="U8237">
        <v>9.3741669999999999</v>
      </c>
      <c r="V8237">
        <v>11258.374166</v>
      </c>
      <c r="W8237">
        <v>0</v>
      </c>
      <c r="X8237">
        <v>0</v>
      </c>
      <c r="Y8237">
        <v>0</v>
      </c>
      <c r="Z8237">
        <v>0</v>
      </c>
    </row>
    <row r="8238" spans="1:26" x14ac:dyDescent="0.25">
      <c r="A8238">
        <v>2198505</v>
      </c>
      <c r="B8238">
        <v>1</v>
      </c>
      <c r="C8238" t="s">
        <v>77</v>
      </c>
      <c r="D8238" t="s">
        <v>108</v>
      </c>
      <c r="E8238" t="s">
        <v>813</v>
      </c>
      <c r="F8238" t="s">
        <v>23584</v>
      </c>
      <c r="G8238" t="s">
        <v>201</v>
      </c>
      <c r="H8238" t="s">
        <v>47</v>
      </c>
      <c r="I8238" t="s">
        <v>129</v>
      </c>
      <c r="J8238" t="s">
        <v>130</v>
      </c>
      <c r="K8238" t="s">
        <v>251</v>
      </c>
      <c r="L8238" t="s">
        <v>23585</v>
      </c>
      <c r="M8238" t="s">
        <v>23586</v>
      </c>
      <c r="N8238">
        <v>0.21666666600000001</v>
      </c>
      <c r="O8238">
        <v>179</v>
      </c>
      <c r="P8238">
        <v>29935</v>
      </c>
      <c r="Q8238">
        <v>0</v>
      </c>
      <c r="R8238">
        <v>0</v>
      </c>
      <c r="S8238">
        <v>0</v>
      </c>
      <c r="T8238">
        <v>0</v>
      </c>
      <c r="U8238">
        <v>38.783332999999999</v>
      </c>
      <c r="V8238">
        <v>6485.916647</v>
      </c>
      <c r="W8238">
        <v>0</v>
      </c>
      <c r="X8238">
        <v>0</v>
      </c>
      <c r="Y8238">
        <v>0</v>
      </c>
      <c r="Z8238">
        <v>0</v>
      </c>
    </row>
    <row r="8239" spans="1:26" x14ac:dyDescent="0.25">
      <c r="A8239">
        <v>2198475</v>
      </c>
      <c r="B8239">
        <v>1</v>
      </c>
      <c r="C8239" t="s">
        <v>77</v>
      </c>
      <c r="D8239" t="s">
        <v>119</v>
      </c>
      <c r="E8239" t="s">
        <v>134</v>
      </c>
      <c r="F8239" t="s">
        <v>23587</v>
      </c>
      <c r="G8239" t="s">
        <v>418</v>
      </c>
      <c r="H8239" t="s">
        <v>47</v>
      </c>
      <c r="I8239" t="s">
        <v>129</v>
      </c>
      <c r="J8239" t="s">
        <v>130</v>
      </c>
      <c r="K8239" t="s">
        <v>251</v>
      </c>
      <c r="L8239" t="s">
        <v>23588</v>
      </c>
      <c r="M8239" t="s">
        <v>23589</v>
      </c>
      <c r="N8239">
        <v>8.1270369440000003</v>
      </c>
      <c r="O8239">
        <v>14</v>
      </c>
      <c r="P8239">
        <v>482</v>
      </c>
      <c r="Q8239">
        <v>2</v>
      </c>
      <c r="R8239">
        <v>5</v>
      </c>
      <c r="S8239">
        <v>0</v>
      </c>
      <c r="T8239">
        <v>0</v>
      </c>
      <c r="U8239">
        <v>113.77851699999999</v>
      </c>
      <c r="V8239">
        <v>3917.2318070000001</v>
      </c>
      <c r="W8239">
        <v>16.254073999999999</v>
      </c>
      <c r="X8239">
        <v>40.635185</v>
      </c>
      <c r="Y8239">
        <v>0</v>
      </c>
      <c r="Z8239">
        <v>0</v>
      </c>
    </row>
    <row r="8240" spans="1:26" x14ac:dyDescent="0.25">
      <c r="A8240">
        <v>2198476</v>
      </c>
      <c r="B8240">
        <v>1</v>
      </c>
      <c r="C8240" t="s">
        <v>77</v>
      </c>
      <c r="D8240" t="s">
        <v>114</v>
      </c>
      <c r="E8240" t="s">
        <v>718</v>
      </c>
      <c r="F8240" t="s">
        <v>23590</v>
      </c>
      <c r="G8240" t="s">
        <v>366</v>
      </c>
      <c r="H8240" t="s">
        <v>46</v>
      </c>
      <c r="I8240" t="s">
        <v>129</v>
      </c>
      <c r="J8240" t="s">
        <v>130</v>
      </c>
      <c r="K8240" t="s">
        <v>251</v>
      </c>
      <c r="L8240" t="s">
        <v>23591</v>
      </c>
      <c r="M8240" t="s">
        <v>23592</v>
      </c>
      <c r="N8240">
        <v>5.3055563880000003</v>
      </c>
      <c r="O8240">
        <v>0</v>
      </c>
      <c r="P8240">
        <v>69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366.08339100000001</v>
      </c>
      <c r="W8240">
        <v>0</v>
      </c>
      <c r="X8240">
        <v>0</v>
      </c>
      <c r="Y8240">
        <v>0</v>
      </c>
      <c r="Z8240">
        <v>0</v>
      </c>
    </row>
    <row r="8241" spans="1:26" x14ac:dyDescent="0.25">
      <c r="A8241">
        <v>2198480</v>
      </c>
      <c r="B8241">
        <v>1</v>
      </c>
      <c r="C8241" t="s">
        <v>77</v>
      </c>
      <c r="D8241" t="s">
        <v>109</v>
      </c>
      <c r="E8241" t="s">
        <v>143</v>
      </c>
      <c r="F8241" t="s">
        <v>23593</v>
      </c>
      <c r="G8241" t="s">
        <v>418</v>
      </c>
      <c r="H8241" t="s">
        <v>47</v>
      </c>
      <c r="I8241" t="s">
        <v>129</v>
      </c>
      <c r="J8241" t="s">
        <v>130</v>
      </c>
      <c r="K8241" t="s">
        <v>251</v>
      </c>
      <c r="L8241" t="s">
        <v>23594</v>
      </c>
      <c r="M8241" t="s">
        <v>23595</v>
      </c>
      <c r="N8241">
        <v>2.9386111110000002</v>
      </c>
      <c r="O8241">
        <v>9</v>
      </c>
      <c r="P8241">
        <v>3174</v>
      </c>
      <c r="Q8241">
        <v>0</v>
      </c>
      <c r="R8241">
        <v>0</v>
      </c>
      <c r="S8241">
        <v>0</v>
      </c>
      <c r="T8241">
        <v>0</v>
      </c>
      <c r="U8241">
        <v>26.447500000000002</v>
      </c>
      <c r="V8241">
        <v>9327.1516659999998</v>
      </c>
      <c r="W8241">
        <v>0</v>
      </c>
      <c r="X8241">
        <v>0</v>
      </c>
      <c r="Y8241">
        <v>0</v>
      </c>
      <c r="Z8241">
        <v>0</v>
      </c>
    </row>
    <row r="8242" spans="1:26" x14ac:dyDescent="0.25">
      <c r="A8242">
        <v>2198503</v>
      </c>
      <c r="B8242">
        <v>1</v>
      </c>
      <c r="C8242" t="s">
        <v>76</v>
      </c>
      <c r="D8242" t="s">
        <v>78</v>
      </c>
      <c r="E8242" t="s">
        <v>126</v>
      </c>
      <c r="F8242" t="s">
        <v>23596</v>
      </c>
      <c r="G8242" t="s">
        <v>366</v>
      </c>
      <c r="H8242" t="s">
        <v>46</v>
      </c>
      <c r="I8242" t="s">
        <v>129</v>
      </c>
      <c r="J8242" t="s">
        <v>130</v>
      </c>
      <c r="K8242" t="s">
        <v>251</v>
      </c>
      <c r="L8242" t="s">
        <v>23597</v>
      </c>
      <c r="M8242" t="s">
        <v>23598</v>
      </c>
      <c r="N8242">
        <v>0.634444444</v>
      </c>
      <c r="O8242">
        <v>0</v>
      </c>
      <c r="P8242">
        <v>138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87.553332999999995</v>
      </c>
      <c r="W8242">
        <v>0</v>
      </c>
      <c r="X8242">
        <v>0</v>
      </c>
      <c r="Y8242">
        <v>0</v>
      </c>
      <c r="Z8242">
        <v>0</v>
      </c>
    </row>
    <row r="8243" spans="1:26" x14ac:dyDescent="0.25">
      <c r="A8243">
        <v>2198483</v>
      </c>
      <c r="B8243">
        <v>1</v>
      </c>
      <c r="C8243" t="s">
        <v>76</v>
      </c>
      <c r="D8243" t="s">
        <v>86</v>
      </c>
      <c r="E8243" t="s">
        <v>161</v>
      </c>
      <c r="F8243" t="s">
        <v>8865</v>
      </c>
      <c r="G8243" t="s">
        <v>418</v>
      </c>
      <c r="H8243" t="s">
        <v>46</v>
      </c>
      <c r="I8243" t="s">
        <v>129</v>
      </c>
      <c r="J8243" t="s">
        <v>130</v>
      </c>
      <c r="K8243" t="s">
        <v>251</v>
      </c>
      <c r="L8243" t="s">
        <v>23599</v>
      </c>
      <c r="M8243" t="s">
        <v>23600</v>
      </c>
      <c r="N8243">
        <v>7.8489277770000001</v>
      </c>
      <c r="O8243">
        <v>1</v>
      </c>
      <c r="P8243">
        <v>848</v>
      </c>
      <c r="Q8243">
        <v>0</v>
      </c>
      <c r="R8243">
        <v>0</v>
      </c>
      <c r="S8243">
        <v>0</v>
      </c>
      <c r="T8243">
        <v>0</v>
      </c>
      <c r="U8243">
        <v>7.8489279999999999</v>
      </c>
      <c r="V8243">
        <v>6655.8907550000004</v>
      </c>
      <c r="W8243">
        <v>0</v>
      </c>
      <c r="X8243">
        <v>0</v>
      </c>
      <c r="Y8243">
        <v>0</v>
      </c>
      <c r="Z8243">
        <v>0</v>
      </c>
    </row>
    <row r="8244" spans="1:26" x14ac:dyDescent="0.25">
      <c r="A8244">
        <v>2198487</v>
      </c>
      <c r="B8244">
        <v>1</v>
      </c>
      <c r="C8244" t="s">
        <v>76</v>
      </c>
      <c r="D8244" t="s">
        <v>106</v>
      </c>
      <c r="E8244" t="s">
        <v>143</v>
      </c>
      <c r="F8244" t="s">
        <v>23601</v>
      </c>
      <c r="G8244" t="s">
        <v>12043</v>
      </c>
      <c r="H8244" t="s">
        <v>47</v>
      </c>
      <c r="I8244" t="s">
        <v>129</v>
      </c>
      <c r="J8244" t="s">
        <v>130</v>
      </c>
      <c r="K8244" t="s">
        <v>251</v>
      </c>
      <c r="L8244" t="s">
        <v>23602</v>
      </c>
      <c r="M8244" t="s">
        <v>23603</v>
      </c>
      <c r="N8244">
        <v>1.639275</v>
      </c>
      <c r="O8244">
        <v>0</v>
      </c>
      <c r="P8244">
        <v>60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98.356499999999997</v>
      </c>
      <c r="W8244">
        <v>0</v>
      </c>
      <c r="X8244">
        <v>0</v>
      </c>
      <c r="Y8244">
        <v>0</v>
      </c>
      <c r="Z8244">
        <v>0</v>
      </c>
    </row>
    <row r="8245" spans="1:26" x14ac:dyDescent="0.25">
      <c r="A8245">
        <v>2198498</v>
      </c>
      <c r="B8245">
        <v>1</v>
      </c>
      <c r="C8245" t="s">
        <v>77</v>
      </c>
      <c r="D8245" t="s">
        <v>108</v>
      </c>
      <c r="E8245" t="s">
        <v>143</v>
      </c>
      <c r="F8245" t="s">
        <v>23604</v>
      </c>
      <c r="G8245" t="s">
        <v>418</v>
      </c>
      <c r="H8245" t="s">
        <v>47</v>
      </c>
      <c r="I8245" t="s">
        <v>129</v>
      </c>
      <c r="J8245" t="s">
        <v>130</v>
      </c>
      <c r="K8245" t="s">
        <v>251</v>
      </c>
      <c r="L8245" t="s">
        <v>23586</v>
      </c>
      <c r="M8245" t="s">
        <v>23605</v>
      </c>
      <c r="N8245">
        <v>7.7838888879999999</v>
      </c>
      <c r="O8245">
        <v>1</v>
      </c>
      <c r="P8245">
        <v>116</v>
      </c>
      <c r="Q8245">
        <v>0</v>
      </c>
      <c r="R8245">
        <v>0</v>
      </c>
      <c r="S8245">
        <v>0</v>
      </c>
      <c r="T8245">
        <v>0</v>
      </c>
      <c r="U8245">
        <v>7.7838890000000003</v>
      </c>
      <c r="V8245">
        <v>902.93111099999999</v>
      </c>
      <c r="W8245">
        <v>0</v>
      </c>
      <c r="X8245">
        <v>0</v>
      </c>
      <c r="Y8245">
        <v>0</v>
      </c>
      <c r="Z8245">
        <v>0</v>
      </c>
    </row>
    <row r="8246" spans="1:26" x14ac:dyDescent="0.25">
      <c r="A8246">
        <v>2198488</v>
      </c>
      <c r="B8246">
        <v>1</v>
      </c>
      <c r="C8246" t="s">
        <v>76</v>
      </c>
      <c r="D8246" t="s">
        <v>89</v>
      </c>
      <c r="E8246" t="s">
        <v>143</v>
      </c>
      <c r="F8246" t="s">
        <v>23606</v>
      </c>
      <c r="G8246" t="s">
        <v>136</v>
      </c>
      <c r="H8246" t="s">
        <v>47</v>
      </c>
      <c r="I8246" t="s">
        <v>129</v>
      </c>
      <c r="J8246" t="s">
        <v>130</v>
      </c>
      <c r="K8246" t="s">
        <v>131</v>
      </c>
      <c r="L8246" t="s">
        <v>23607</v>
      </c>
      <c r="M8246" t="s">
        <v>23608</v>
      </c>
      <c r="N8246">
        <v>0.78444444400000002</v>
      </c>
      <c r="O8246">
        <v>11</v>
      </c>
      <c r="P8246">
        <v>1157</v>
      </c>
      <c r="Q8246">
        <v>0</v>
      </c>
      <c r="R8246">
        <v>0</v>
      </c>
      <c r="S8246">
        <v>0</v>
      </c>
      <c r="T8246">
        <v>0</v>
      </c>
      <c r="U8246">
        <v>8.6288889999999991</v>
      </c>
      <c r="V8246">
        <v>907.60222199999998</v>
      </c>
      <c r="W8246">
        <v>0</v>
      </c>
      <c r="X8246">
        <v>0</v>
      </c>
      <c r="Y8246">
        <v>0</v>
      </c>
      <c r="Z8246">
        <v>0</v>
      </c>
    </row>
    <row r="8247" spans="1:26" x14ac:dyDescent="0.25">
      <c r="A8247">
        <v>2198490</v>
      </c>
      <c r="B8247">
        <v>1</v>
      </c>
      <c r="C8247" t="s">
        <v>76</v>
      </c>
      <c r="D8247" t="s">
        <v>92</v>
      </c>
      <c r="E8247" t="s">
        <v>181</v>
      </c>
      <c r="F8247" t="s">
        <v>23609</v>
      </c>
      <c r="G8247" t="s">
        <v>194</v>
      </c>
      <c r="H8247" t="s">
        <v>46</v>
      </c>
      <c r="I8247" t="s">
        <v>129</v>
      </c>
      <c r="J8247" t="s">
        <v>130</v>
      </c>
      <c r="K8247" t="s">
        <v>131</v>
      </c>
      <c r="L8247" t="s">
        <v>23610</v>
      </c>
      <c r="M8247" t="s">
        <v>23611</v>
      </c>
      <c r="N8247">
        <v>4.6702777769999999</v>
      </c>
      <c r="O8247">
        <v>0</v>
      </c>
      <c r="P8247">
        <v>0</v>
      </c>
      <c r="Q8247">
        <v>0</v>
      </c>
      <c r="R8247">
        <v>2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9.3405559999999994</v>
      </c>
      <c r="Y8247">
        <v>0</v>
      </c>
      <c r="Z8247">
        <v>0</v>
      </c>
    </row>
    <row r="8248" spans="1:26" x14ac:dyDescent="0.25">
      <c r="A8248">
        <v>2198492</v>
      </c>
      <c r="B8248">
        <v>1</v>
      </c>
      <c r="C8248" t="s">
        <v>76</v>
      </c>
      <c r="D8248" t="s">
        <v>93</v>
      </c>
      <c r="E8248" t="s">
        <v>181</v>
      </c>
      <c r="F8248" t="s">
        <v>23612</v>
      </c>
      <c r="G8248" t="s">
        <v>183</v>
      </c>
      <c r="H8248" t="s">
        <v>46</v>
      </c>
      <c r="I8248" t="s">
        <v>129</v>
      </c>
      <c r="J8248" t="s">
        <v>130</v>
      </c>
      <c r="K8248" t="s">
        <v>131</v>
      </c>
      <c r="L8248" t="s">
        <v>23613</v>
      </c>
      <c r="M8248" t="s">
        <v>23614</v>
      </c>
      <c r="N8248">
        <v>1.5475000000000001</v>
      </c>
      <c r="O8248">
        <v>0</v>
      </c>
      <c r="P8248">
        <v>2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3.0950000000000002</v>
      </c>
      <c r="W8248">
        <v>0</v>
      </c>
      <c r="X8248">
        <v>0</v>
      </c>
      <c r="Y8248">
        <v>0</v>
      </c>
      <c r="Z8248">
        <v>0</v>
      </c>
    </row>
    <row r="8249" spans="1:26" x14ac:dyDescent="0.25">
      <c r="A8249">
        <v>2198491</v>
      </c>
      <c r="B8249">
        <v>1</v>
      </c>
      <c r="C8249" t="s">
        <v>76</v>
      </c>
      <c r="D8249" t="s">
        <v>92</v>
      </c>
      <c r="E8249" t="s">
        <v>143</v>
      </c>
      <c r="F8249" t="s">
        <v>23615</v>
      </c>
      <c r="G8249" t="s">
        <v>366</v>
      </c>
      <c r="H8249" t="s">
        <v>47</v>
      </c>
      <c r="I8249" t="s">
        <v>129</v>
      </c>
      <c r="J8249" t="s">
        <v>130</v>
      </c>
      <c r="K8249" t="s">
        <v>251</v>
      </c>
      <c r="L8249" t="s">
        <v>23616</v>
      </c>
      <c r="M8249" t="s">
        <v>23617</v>
      </c>
      <c r="N8249">
        <v>6.5311111110000004</v>
      </c>
      <c r="O8249">
        <v>0</v>
      </c>
      <c r="P8249">
        <v>1</v>
      </c>
      <c r="Q8249">
        <v>1</v>
      </c>
      <c r="R8249">
        <v>237</v>
      </c>
      <c r="S8249">
        <v>0</v>
      </c>
      <c r="T8249">
        <v>0</v>
      </c>
      <c r="U8249">
        <v>0</v>
      </c>
      <c r="V8249">
        <v>6.5311110000000001</v>
      </c>
      <c r="W8249">
        <v>6.5311110000000001</v>
      </c>
      <c r="X8249">
        <v>1547.873333</v>
      </c>
      <c r="Y8249">
        <v>0</v>
      </c>
      <c r="Z8249">
        <v>0</v>
      </c>
    </row>
    <row r="8250" spans="1:26" x14ac:dyDescent="0.25">
      <c r="A8250">
        <v>2198496</v>
      </c>
      <c r="B8250">
        <v>1</v>
      </c>
      <c r="C8250" t="s">
        <v>76</v>
      </c>
      <c r="D8250" t="s">
        <v>92</v>
      </c>
      <c r="E8250" t="s">
        <v>181</v>
      </c>
      <c r="F8250" t="s">
        <v>23618</v>
      </c>
      <c r="G8250" t="s">
        <v>194</v>
      </c>
      <c r="H8250" t="s">
        <v>46</v>
      </c>
      <c r="I8250" t="s">
        <v>129</v>
      </c>
      <c r="J8250" t="s">
        <v>130</v>
      </c>
      <c r="K8250" t="s">
        <v>131</v>
      </c>
      <c r="L8250" t="s">
        <v>23619</v>
      </c>
      <c r="M8250" t="s">
        <v>23620</v>
      </c>
      <c r="N8250">
        <v>5.170833333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1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5.170833</v>
      </c>
    </row>
    <row r="8251" spans="1:26" x14ac:dyDescent="0.25">
      <c r="A8251">
        <v>2198497</v>
      </c>
      <c r="B8251">
        <v>1</v>
      </c>
      <c r="C8251" t="s">
        <v>76</v>
      </c>
      <c r="D8251" t="s">
        <v>79</v>
      </c>
      <c r="E8251" t="s">
        <v>181</v>
      </c>
      <c r="F8251" t="s">
        <v>23621</v>
      </c>
      <c r="G8251" t="s">
        <v>128</v>
      </c>
      <c r="H8251" t="s">
        <v>46</v>
      </c>
      <c r="I8251" t="s">
        <v>129</v>
      </c>
      <c r="J8251" t="s">
        <v>130</v>
      </c>
      <c r="K8251" t="s">
        <v>131</v>
      </c>
      <c r="L8251" t="s">
        <v>23622</v>
      </c>
      <c r="M8251" t="s">
        <v>23623</v>
      </c>
      <c r="N8251">
        <v>4.6588888879999999</v>
      </c>
      <c r="O8251">
        <v>0</v>
      </c>
      <c r="P8251">
        <v>20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93.177778000000004</v>
      </c>
      <c r="W8251">
        <v>0</v>
      </c>
      <c r="X8251">
        <v>0</v>
      </c>
      <c r="Y8251">
        <v>0</v>
      </c>
      <c r="Z8251">
        <v>0</v>
      </c>
    </row>
    <row r="8252" spans="1:26" x14ac:dyDescent="0.25">
      <c r="A8252">
        <v>2198494</v>
      </c>
      <c r="B8252">
        <v>1</v>
      </c>
      <c r="C8252" t="s">
        <v>77</v>
      </c>
      <c r="D8252" t="s">
        <v>123</v>
      </c>
      <c r="E8252" t="s">
        <v>134</v>
      </c>
      <c r="F8252" t="s">
        <v>23624</v>
      </c>
      <c r="G8252" t="s">
        <v>418</v>
      </c>
      <c r="H8252" t="s">
        <v>47</v>
      </c>
      <c r="I8252" t="s">
        <v>129</v>
      </c>
      <c r="J8252" t="s">
        <v>130</v>
      </c>
      <c r="K8252" t="s">
        <v>251</v>
      </c>
      <c r="L8252" t="s">
        <v>23625</v>
      </c>
      <c r="M8252" t="s">
        <v>23626</v>
      </c>
      <c r="N8252">
        <v>7.8837730549999998</v>
      </c>
      <c r="O8252">
        <v>23</v>
      </c>
      <c r="P8252">
        <v>105</v>
      </c>
      <c r="Q8252">
        <v>0</v>
      </c>
      <c r="R8252">
        <v>0</v>
      </c>
      <c r="S8252">
        <v>0</v>
      </c>
      <c r="T8252">
        <v>0</v>
      </c>
      <c r="U8252">
        <v>181.32678000000001</v>
      </c>
      <c r="V8252">
        <v>827.79617099999996</v>
      </c>
      <c r="W8252">
        <v>0</v>
      </c>
      <c r="X8252">
        <v>0</v>
      </c>
      <c r="Y8252">
        <v>0</v>
      </c>
      <c r="Z8252">
        <v>0</v>
      </c>
    </row>
    <row r="8253" spans="1:26" x14ac:dyDescent="0.25">
      <c r="A8253">
        <v>2198501</v>
      </c>
      <c r="B8253">
        <v>1</v>
      </c>
      <c r="C8253" t="s">
        <v>77</v>
      </c>
      <c r="D8253" t="s">
        <v>114</v>
      </c>
      <c r="E8253" t="s">
        <v>134</v>
      </c>
      <c r="F8253" t="s">
        <v>6761</v>
      </c>
      <c r="G8253" t="s">
        <v>136</v>
      </c>
      <c r="H8253" t="s">
        <v>47</v>
      </c>
      <c r="I8253" t="s">
        <v>129</v>
      </c>
      <c r="J8253" t="s">
        <v>130</v>
      </c>
      <c r="K8253" t="s">
        <v>131</v>
      </c>
      <c r="L8253" t="s">
        <v>23627</v>
      </c>
      <c r="M8253" t="s">
        <v>23628</v>
      </c>
      <c r="N8253">
        <v>0.56861111099999995</v>
      </c>
      <c r="O8253">
        <v>2</v>
      </c>
      <c r="P8253">
        <v>52</v>
      </c>
      <c r="Q8253">
        <v>0</v>
      </c>
      <c r="R8253">
        <v>0</v>
      </c>
      <c r="S8253">
        <v>0</v>
      </c>
      <c r="T8253">
        <v>0</v>
      </c>
      <c r="U8253">
        <v>1.137222</v>
      </c>
      <c r="V8253">
        <v>29.567778000000001</v>
      </c>
      <c r="W8253">
        <v>0</v>
      </c>
      <c r="X8253">
        <v>0</v>
      </c>
      <c r="Y8253">
        <v>0</v>
      </c>
      <c r="Z8253">
        <v>0</v>
      </c>
    </row>
    <row r="8254" spans="1:26" x14ac:dyDescent="0.25">
      <c r="A8254">
        <v>2198508</v>
      </c>
      <c r="B8254">
        <v>1</v>
      </c>
      <c r="C8254" t="s">
        <v>76</v>
      </c>
      <c r="D8254" t="s">
        <v>80</v>
      </c>
      <c r="E8254" t="s">
        <v>126</v>
      </c>
      <c r="F8254" t="s">
        <v>22172</v>
      </c>
      <c r="G8254" t="s">
        <v>128</v>
      </c>
      <c r="H8254" t="s">
        <v>46</v>
      </c>
      <c r="I8254" t="s">
        <v>129</v>
      </c>
      <c r="J8254" t="s">
        <v>130</v>
      </c>
      <c r="K8254" t="s">
        <v>131</v>
      </c>
      <c r="L8254" t="s">
        <v>23629</v>
      </c>
      <c r="M8254" t="s">
        <v>23630</v>
      </c>
      <c r="N8254">
        <v>2.3250000000000002</v>
      </c>
      <c r="O8254">
        <v>0</v>
      </c>
      <c r="P8254">
        <v>197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458.02499999999998</v>
      </c>
      <c r="W8254">
        <v>0</v>
      </c>
      <c r="X8254">
        <v>0</v>
      </c>
      <c r="Y8254">
        <v>0</v>
      </c>
      <c r="Z8254">
        <v>0</v>
      </c>
    </row>
    <row r="8255" spans="1:26" x14ac:dyDescent="0.25">
      <c r="A8255">
        <v>2198509</v>
      </c>
      <c r="B8255">
        <v>1</v>
      </c>
      <c r="C8255" t="s">
        <v>76</v>
      </c>
      <c r="D8255" t="s">
        <v>93</v>
      </c>
      <c r="E8255" t="s">
        <v>181</v>
      </c>
      <c r="F8255" t="s">
        <v>23631</v>
      </c>
      <c r="G8255" t="s">
        <v>194</v>
      </c>
      <c r="H8255" t="s">
        <v>46</v>
      </c>
      <c r="I8255" t="s">
        <v>129</v>
      </c>
      <c r="J8255" t="s">
        <v>130</v>
      </c>
      <c r="K8255" t="s">
        <v>131</v>
      </c>
      <c r="L8255" t="s">
        <v>23632</v>
      </c>
      <c r="M8255" t="s">
        <v>23633</v>
      </c>
      <c r="N8255">
        <v>9.1305555550000008</v>
      </c>
      <c r="O8255">
        <v>0</v>
      </c>
      <c r="P8255">
        <v>2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18.261111</v>
      </c>
      <c r="W8255">
        <v>0</v>
      </c>
      <c r="X8255">
        <v>0</v>
      </c>
      <c r="Y8255">
        <v>0</v>
      </c>
      <c r="Z8255">
        <v>0</v>
      </c>
    </row>
    <row r="8256" spans="1:26" x14ac:dyDescent="0.25">
      <c r="A8256">
        <v>2198507</v>
      </c>
      <c r="B8256">
        <v>1</v>
      </c>
      <c r="C8256" t="s">
        <v>76</v>
      </c>
      <c r="D8256" t="s">
        <v>79</v>
      </c>
      <c r="E8256" t="s">
        <v>126</v>
      </c>
      <c r="F8256" t="s">
        <v>23634</v>
      </c>
      <c r="G8256" t="s">
        <v>418</v>
      </c>
      <c r="H8256" t="s">
        <v>46</v>
      </c>
      <c r="I8256" t="s">
        <v>129</v>
      </c>
      <c r="J8256" t="s">
        <v>130</v>
      </c>
      <c r="K8256" t="s">
        <v>251</v>
      </c>
      <c r="L8256" t="s">
        <v>23635</v>
      </c>
      <c r="M8256" t="s">
        <v>23636</v>
      </c>
      <c r="N8256">
        <v>7.5065461109999996</v>
      </c>
      <c r="O8256">
        <v>0</v>
      </c>
      <c r="P8256">
        <v>52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390.34039799999999</v>
      </c>
      <c r="W8256">
        <v>0</v>
      </c>
      <c r="X8256">
        <v>0</v>
      </c>
      <c r="Y8256">
        <v>0</v>
      </c>
      <c r="Z8256">
        <v>0</v>
      </c>
    </row>
    <row r="8257" spans="1:26" x14ac:dyDescent="0.25">
      <c r="A8257">
        <v>2198515</v>
      </c>
      <c r="B8257">
        <v>1</v>
      </c>
      <c r="C8257" t="s">
        <v>77</v>
      </c>
      <c r="D8257" t="s">
        <v>119</v>
      </c>
      <c r="E8257" t="s">
        <v>134</v>
      </c>
      <c r="F8257" t="s">
        <v>23637</v>
      </c>
      <c r="G8257" t="s">
        <v>136</v>
      </c>
      <c r="H8257" t="s">
        <v>47</v>
      </c>
      <c r="I8257" t="s">
        <v>129</v>
      </c>
      <c r="J8257" t="s">
        <v>130</v>
      </c>
      <c r="K8257" t="s">
        <v>131</v>
      </c>
      <c r="L8257" t="s">
        <v>23638</v>
      </c>
      <c r="M8257" t="s">
        <v>23639</v>
      </c>
      <c r="N8257">
        <v>1.578333333</v>
      </c>
      <c r="O8257">
        <v>22</v>
      </c>
      <c r="P8257">
        <v>38</v>
      </c>
      <c r="Q8257">
        <v>0</v>
      </c>
      <c r="R8257">
        <v>0</v>
      </c>
      <c r="S8257">
        <v>0</v>
      </c>
      <c r="T8257">
        <v>0</v>
      </c>
      <c r="U8257">
        <v>34.723332999999997</v>
      </c>
      <c r="V8257">
        <v>59.976666999999999</v>
      </c>
      <c r="W8257">
        <v>0</v>
      </c>
      <c r="X8257">
        <v>0</v>
      </c>
      <c r="Y8257">
        <v>0</v>
      </c>
      <c r="Z8257">
        <v>0</v>
      </c>
    </row>
    <row r="8258" spans="1:26" x14ac:dyDescent="0.25">
      <c r="A8258">
        <v>2198513</v>
      </c>
      <c r="B8258">
        <v>1</v>
      </c>
      <c r="C8258" t="s">
        <v>76</v>
      </c>
      <c r="D8258" t="s">
        <v>79</v>
      </c>
      <c r="E8258" t="s">
        <v>126</v>
      </c>
      <c r="F8258" t="s">
        <v>23640</v>
      </c>
      <c r="G8258" t="s">
        <v>418</v>
      </c>
      <c r="H8258" t="s">
        <v>46</v>
      </c>
      <c r="I8258" t="s">
        <v>129</v>
      </c>
      <c r="J8258" t="s">
        <v>130</v>
      </c>
      <c r="K8258" t="s">
        <v>251</v>
      </c>
      <c r="L8258" t="s">
        <v>23641</v>
      </c>
      <c r="M8258" t="s">
        <v>23642</v>
      </c>
      <c r="N8258">
        <v>0.60721666600000002</v>
      </c>
      <c r="O8258">
        <v>0</v>
      </c>
      <c r="P8258">
        <v>126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76.509299999999996</v>
      </c>
      <c r="W8258">
        <v>0</v>
      </c>
      <c r="X8258">
        <v>0</v>
      </c>
      <c r="Y8258">
        <v>0</v>
      </c>
      <c r="Z8258">
        <v>0</v>
      </c>
    </row>
    <row r="8259" spans="1:26" x14ac:dyDescent="0.25">
      <c r="A8259">
        <v>2198520</v>
      </c>
      <c r="B8259">
        <v>1</v>
      </c>
      <c r="C8259" t="s">
        <v>76</v>
      </c>
      <c r="D8259" t="s">
        <v>80</v>
      </c>
      <c r="E8259" t="s">
        <v>126</v>
      </c>
      <c r="F8259" t="s">
        <v>23643</v>
      </c>
      <c r="G8259" t="s">
        <v>128</v>
      </c>
      <c r="H8259" t="s">
        <v>46</v>
      </c>
      <c r="I8259" t="s">
        <v>129</v>
      </c>
      <c r="J8259" t="s">
        <v>130</v>
      </c>
      <c r="K8259" t="s">
        <v>131</v>
      </c>
      <c r="L8259" t="s">
        <v>23644</v>
      </c>
      <c r="M8259" t="s">
        <v>23645</v>
      </c>
      <c r="N8259">
        <v>7.8577777769999999</v>
      </c>
      <c r="O8259">
        <v>0</v>
      </c>
      <c r="P8259">
        <v>166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1304.3911109999999</v>
      </c>
      <c r="W8259">
        <v>0</v>
      </c>
      <c r="X8259">
        <v>0</v>
      </c>
      <c r="Y8259">
        <v>0</v>
      </c>
      <c r="Z8259">
        <v>0</v>
      </c>
    </row>
    <row r="8260" spans="1:26" x14ac:dyDescent="0.25">
      <c r="A8260">
        <v>2198526</v>
      </c>
      <c r="B8260">
        <v>1</v>
      </c>
      <c r="C8260" t="s">
        <v>76</v>
      </c>
      <c r="D8260" t="s">
        <v>83</v>
      </c>
      <c r="E8260" t="s">
        <v>181</v>
      </c>
      <c r="F8260" t="s">
        <v>23646</v>
      </c>
      <c r="G8260" t="s">
        <v>194</v>
      </c>
      <c r="H8260" t="s">
        <v>46</v>
      </c>
      <c r="I8260" t="s">
        <v>129</v>
      </c>
      <c r="J8260" t="s">
        <v>130</v>
      </c>
      <c r="K8260" t="s">
        <v>131</v>
      </c>
      <c r="L8260" t="s">
        <v>23647</v>
      </c>
      <c r="M8260" t="s">
        <v>23648</v>
      </c>
      <c r="N8260">
        <v>3.3344444439999998</v>
      </c>
      <c r="O8260">
        <v>0</v>
      </c>
      <c r="P8260">
        <v>11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36.678888999999998</v>
      </c>
      <c r="W8260">
        <v>0</v>
      </c>
      <c r="X8260">
        <v>0</v>
      </c>
      <c r="Y8260">
        <v>0</v>
      </c>
      <c r="Z8260">
        <v>0</v>
      </c>
    </row>
    <row r="8261" spans="1:26" x14ac:dyDescent="0.25">
      <c r="A8261">
        <v>2198525</v>
      </c>
      <c r="B8261">
        <v>1</v>
      </c>
      <c r="C8261" t="s">
        <v>76</v>
      </c>
      <c r="D8261" t="s">
        <v>100</v>
      </c>
      <c r="E8261" t="s">
        <v>126</v>
      </c>
      <c r="F8261" t="s">
        <v>17524</v>
      </c>
      <c r="G8261" t="s">
        <v>140</v>
      </c>
      <c r="H8261" t="s">
        <v>46</v>
      </c>
      <c r="I8261" t="s">
        <v>129</v>
      </c>
      <c r="J8261" t="s">
        <v>130</v>
      </c>
      <c r="K8261" t="s">
        <v>131</v>
      </c>
      <c r="L8261" t="s">
        <v>23649</v>
      </c>
      <c r="M8261" t="s">
        <v>23650</v>
      </c>
      <c r="N8261">
        <v>1.9675</v>
      </c>
      <c r="O8261">
        <v>0</v>
      </c>
      <c r="P8261">
        <v>5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9.8375000000000004</v>
      </c>
      <c r="W8261">
        <v>0</v>
      </c>
      <c r="X8261">
        <v>0</v>
      </c>
      <c r="Y8261">
        <v>0</v>
      </c>
      <c r="Z8261">
        <v>0</v>
      </c>
    </row>
    <row r="8262" spans="1:26" x14ac:dyDescent="0.25">
      <c r="A8262">
        <v>2198523</v>
      </c>
      <c r="B8262">
        <v>1</v>
      </c>
      <c r="C8262" t="s">
        <v>77</v>
      </c>
      <c r="D8262" t="s">
        <v>114</v>
      </c>
      <c r="E8262" t="s">
        <v>181</v>
      </c>
      <c r="F8262" t="s">
        <v>23651</v>
      </c>
      <c r="G8262" t="s">
        <v>636</v>
      </c>
      <c r="H8262" t="s">
        <v>46</v>
      </c>
      <c r="I8262" t="s">
        <v>129</v>
      </c>
      <c r="J8262" t="s">
        <v>15</v>
      </c>
      <c r="K8262" t="s">
        <v>131</v>
      </c>
      <c r="L8262" t="s">
        <v>23652</v>
      </c>
      <c r="M8262" t="s">
        <v>23653</v>
      </c>
      <c r="N8262">
        <v>5.3849999999999998</v>
      </c>
      <c r="O8262">
        <v>0</v>
      </c>
      <c r="P8262">
        <v>4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21.54</v>
      </c>
      <c r="W8262">
        <v>0</v>
      </c>
      <c r="X8262">
        <v>0</v>
      </c>
      <c r="Y8262">
        <v>0</v>
      </c>
      <c r="Z8262">
        <v>0</v>
      </c>
    </row>
    <row r="8263" spans="1:26" x14ac:dyDescent="0.25">
      <c r="A8263">
        <v>2198524</v>
      </c>
      <c r="B8263">
        <v>1</v>
      </c>
      <c r="C8263" t="s">
        <v>76</v>
      </c>
      <c r="D8263" t="s">
        <v>93</v>
      </c>
      <c r="E8263" t="s">
        <v>126</v>
      </c>
      <c r="F8263" t="s">
        <v>16608</v>
      </c>
      <c r="G8263" t="s">
        <v>128</v>
      </c>
      <c r="H8263" t="s">
        <v>46</v>
      </c>
      <c r="I8263" t="s">
        <v>129</v>
      </c>
      <c r="J8263" t="s">
        <v>130</v>
      </c>
      <c r="K8263" t="s">
        <v>131</v>
      </c>
      <c r="L8263" t="s">
        <v>23654</v>
      </c>
      <c r="M8263" t="s">
        <v>23655</v>
      </c>
      <c r="N8263">
        <v>5.67</v>
      </c>
      <c r="O8263">
        <v>0</v>
      </c>
      <c r="P8263">
        <v>13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73.709999999999994</v>
      </c>
      <c r="W8263">
        <v>0</v>
      </c>
      <c r="X8263">
        <v>0</v>
      </c>
      <c r="Y8263">
        <v>0</v>
      </c>
      <c r="Z8263">
        <v>0</v>
      </c>
    </row>
    <row r="8264" spans="1:26" x14ac:dyDescent="0.25">
      <c r="A8264">
        <v>2198533</v>
      </c>
      <c r="B8264">
        <v>1</v>
      </c>
      <c r="C8264" t="s">
        <v>76</v>
      </c>
      <c r="D8264" t="s">
        <v>106</v>
      </c>
      <c r="E8264" t="s">
        <v>161</v>
      </c>
      <c r="F8264" t="s">
        <v>23656</v>
      </c>
      <c r="G8264" t="s">
        <v>402</v>
      </c>
      <c r="H8264" t="s">
        <v>46</v>
      </c>
      <c r="I8264" t="s">
        <v>129</v>
      </c>
      <c r="J8264" t="s">
        <v>130</v>
      </c>
      <c r="K8264" t="s">
        <v>131</v>
      </c>
      <c r="L8264" t="s">
        <v>23657</v>
      </c>
      <c r="M8264" t="s">
        <v>23658</v>
      </c>
      <c r="N8264">
        <v>2.1391666659999999</v>
      </c>
      <c r="O8264">
        <v>1</v>
      </c>
      <c r="P8264">
        <v>752</v>
      </c>
      <c r="Q8264">
        <v>0</v>
      </c>
      <c r="R8264">
        <v>0</v>
      </c>
      <c r="S8264">
        <v>0</v>
      </c>
      <c r="T8264">
        <v>0</v>
      </c>
      <c r="U8264">
        <v>2.139167</v>
      </c>
      <c r="V8264">
        <v>1608.653333</v>
      </c>
      <c r="W8264">
        <v>0</v>
      </c>
      <c r="X8264">
        <v>0</v>
      </c>
      <c r="Y8264">
        <v>0</v>
      </c>
      <c r="Z8264">
        <v>0</v>
      </c>
    </row>
    <row r="8265" spans="1:26" x14ac:dyDescent="0.25">
      <c r="A8265">
        <v>2198527</v>
      </c>
      <c r="B8265">
        <v>1</v>
      </c>
      <c r="C8265" t="s">
        <v>76</v>
      </c>
      <c r="D8265" t="s">
        <v>92</v>
      </c>
      <c r="E8265" t="s">
        <v>161</v>
      </c>
      <c r="F8265" t="s">
        <v>23659</v>
      </c>
      <c r="G8265" t="s">
        <v>402</v>
      </c>
      <c r="H8265" t="s">
        <v>46</v>
      </c>
      <c r="I8265" t="s">
        <v>129</v>
      </c>
      <c r="J8265" t="s">
        <v>130</v>
      </c>
      <c r="K8265" t="s">
        <v>131</v>
      </c>
      <c r="L8265" t="s">
        <v>23660</v>
      </c>
      <c r="M8265" t="s">
        <v>23661</v>
      </c>
      <c r="N8265">
        <v>4.18</v>
      </c>
      <c r="O8265">
        <v>0</v>
      </c>
      <c r="P8265">
        <v>1</v>
      </c>
      <c r="Q8265">
        <v>0</v>
      </c>
      <c r="R8265">
        <v>0</v>
      </c>
      <c r="S8265">
        <v>1</v>
      </c>
      <c r="T8265">
        <v>82</v>
      </c>
      <c r="U8265">
        <v>0</v>
      </c>
      <c r="V8265">
        <v>4.18</v>
      </c>
      <c r="W8265">
        <v>0</v>
      </c>
      <c r="X8265">
        <v>0</v>
      </c>
      <c r="Y8265">
        <v>4.18</v>
      </c>
      <c r="Z8265">
        <v>342.76</v>
      </c>
    </row>
    <row r="8266" spans="1:26" x14ac:dyDescent="0.25">
      <c r="A8266">
        <v>2198529</v>
      </c>
      <c r="B8266">
        <v>1</v>
      </c>
      <c r="C8266" t="s">
        <v>76</v>
      </c>
      <c r="D8266" t="s">
        <v>83</v>
      </c>
      <c r="E8266" t="s">
        <v>718</v>
      </c>
      <c r="F8266" t="s">
        <v>23662</v>
      </c>
      <c r="G8266" t="s">
        <v>128</v>
      </c>
      <c r="H8266" t="s">
        <v>46</v>
      </c>
      <c r="I8266" t="s">
        <v>129</v>
      </c>
      <c r="J8266" t="s">
        <v>130</v>
      </c>
      <c r="K8266" t="s">
        <v>131</v>
      </c>
      <c r="L8266" t="s">
        <v>23663</v>
      </c>
      <c r="M8266" t="s">
        <v>23664</v>
      </c>
      <c r="N8266">
        <v>5.1219444440000004</v>
      </c>
      <c r="O8266">
        <v>0</v>
      </c>
      <c r="P8266">
        <v>9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46.097499999999997</v>
      </c>
      <c r="W8266">
        <v>0</v>
      </c>
      <c r="X8266">
        <v>0</v>
      </c>
      <c r="Y8266">
        <v>0</v>
      </c>
      <c r="Z8266">
        <v>0</v>
      </c>
    </row>
    <row r="8267" spans="1:26" x14ac:dyDescent="0.25">
      <c r="A8267">
        <v>2198528</v>
      </c>
      <c r="B8267">
        <v>1</v>
      </c>
      <c r="C8267" t="s">
        <v>76</v>
      </c>
      <c r="D8267" t="s">
        <v>103</v>
      </c>
      <c r="E8267" t="s">
        <v>161</v>
      </c>
      <c r="F8267" t="s">
        <v>23665</v>
      </c>
      <c r="G8267" t="s">
        <v>366</v>
      </c>
      <c r="H8267" t="s">
        <v>46</v>
      </c>
      <c r="I8267" t="s">
        <v>129</v>
      </c>
      <c r="J8267" t="s">
        <v>130</v>
      </c>
      <c r="K8267" t="s">
        <v>251</v>
      </c>
      <c r="L8267" t="s">
        <v>23666</v>
      </c>
      <c r="M8267" t="s">
        <v>23667</v>
      </c>
      <c r="N8267">
        <v>7.5666666659999997</v>
      </c>
      <c r="O8267">
        <v>0</v>
      </c>
      <c r="P8267">
        <v>0</v>
      </c>
      <c r="Q8267">
        <v>1</v>
      </c>
      <c r="R8267">
        <v>235</v>
      </c>
      <c r="S8267">
        <v>0</v>
      </c>
      <c r="T8267">
        <v>0</v>
      </c>
      <c r="U8267">
        <v>0</v>
      </c>
      <c r="V8267">
        <v>0</v>
      </c>
      <c r="W8267">
        <v>7.5666669999999998</v>
      </c>
      <c r="X8267">
        <v>1778.166667</v>
      </c>
      <c r="Y8267">
        <v>0</v>
      </c>
      <c r="Z8267">
        <v>0</v>
      </c>
    </row>
    <row r="8268" spans="1:26" x14ac:dyDescent="0.25">
      <c r="A8268">
        <v>2198530</v>
      </c>
      <c r="B8268">
        <v>1</v>
      </c>
      <c r="C8268" t="s">
        <v>76</v>
      </c>
      <c r="D8268" t="s">
        <v>103</v>
      </c>
      <c r="E8268" t="s">
        <v>161</v>
      </c>
      <c r="F8268" t="s">
        <v>23668</v>
      </c>
      <c r="G8268" t="s">
        <v>366</v>
      </c>
      <c r="H8268" t="s">
        <v>46</v>
      </c>
      <c r="I8268" t="s">
        <v>129</v>
      </c>
      <c r="J8268" t="s">
        <v>130</v>
      </c>
      <c r="K8268" t="s">
        <v>251</v>
      </c>
      <c r="L8268" t="s">
        <v>23669</v>
      </c>
      <c r="M8268" t="s">
        <v>23670</v>
      </c>
      <c r="N8268">
        <v>5.6</v>
      </c>
      <c r="O8268">
        <v>0</v>
      </c>
      <c r="P8268">
        <v>0</v>
      </c>
      <c r="Q8268">
        <v>1</v>
      </c>
      <c r="R8268">
        <v>199</v>
      </c>
      <c r="S8268">
        <v>0</v>
      </c>
      <c r="T8268">
        <v>0</v>
      </c>
      <c r="U8268">
        <v>0</v>
      </c>
      <c r="V8268">
        <v>0</v>
      </c>
      <c r="W8268">
        <v>5.6</v>
      </c>
      <c r="X8268">
        <v>1114.4000000000001</v>
      </c>
      <c r="Y8268">
        <v>0</v>
      </c>
      <c r="Z8268">
        <v>0</v>
      </c>
    </row>
    <row r="8269" spans="1:26" x14ac:dyDescent="0.25">
      <c r="A8269">
        <v>2198538</v>
      </c>
      <c r="B8269">
        <v>1</v>
      </c>
      <c r="C8269" t="s">
        <v>77</v>
      </c>
      <c r="D8269" t="s">
        <v>108</v>
      </c>
      <c r="E8269" t="s">
        <v>161</v>
      </c>
      <c r="F8269" t="s">
        <v>23671</v>
      </c>
      <c r="G8269" t="s">
        <v>402</v>
      </c>
      <c r="H8269" t="s">
        <v>46</v>
      </c>
      <c r="I8269" t="s">
        <v>129</v>
      </c>
      <c r="J8269" t="s">
        <v>130</v>
      </c>
      <c r="K8269" t="s">
        <v>131</v>
      </c>
      <c r="L8269" t="s">
        <v>23672</v>
      </c>
      <c r="M8269" t="s">
        <v>23673</v>
      </c>
      <c r="N8269">
        <v>2.9391666660000002</v>
      </c>
      <c r="O8269">
        <v>0</v>
      </c>
      <c r="P8269">
        <v>0</v>
      </c>
      <c r="Q8269">
        <v>1</v>
      </c>
      <c r="R8269">
        <v>75</v>
      </c>
      <c r="S8269">
        <v>0</v>
      </c>
      <c r="T8269">
        <v>0</v>
      </c>
      <c r="U8269">
        <v>0</v>
      </c>
      <c r="V8269">
        <v>0</v>
      </c>
      <c r="W8269">
        <v>2.9391669999999999</v>
      </c>
      <c r="X8269">
        <v>220.4375</v>
      </c>
      <c r="Y8269">
        <v>0</v>
      </c>
      <c r="Z8269">
        <v>0</v>
      </c>
    </row>
    <row r="8270" spans="1:26" x14ac:dyDescent="0.25">
      <c r="A8270">
        <v>2198531</v>
      </c>
      <c r="B8270">
        <v>1</v>
      </c>
      <c r="C8270" t="s">
        <v>76</v>
      </c>
      <c r="D8270" t="s">
        <v>78</v>
      </c>
      <c r="E8270" t="s">
        <v>126</v>
      </c>
      <c r="F8270" t="s">
        <v>23674</v>
      </c>
      <c r="G8270" t="s">
        <v>366</v>
      </c>
      <c r="H8270" t="s">
        <v>46</v>
      </c>
      <c r="I8270" t="s">
        <v>129</v>
      </c>
      <c r="J8270" t="s">
        <v>130</v>
      </c>
      <c r="K8270" t="s">
        <v>251</v>
      </c>
      <c r="L8270" t="s">
        <v>23675</v>
      </c>
      <c r="M8270" t="s">
        <v>23676</v>
      </c>
      <c r="N8270">
        <v>1.8066666659999999</v>
      </c>
      <c r="O8270">
        <v>0</v>
      </c>
      <c r="P8270">
        <v>48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86.72</v>
      </c>
      <c r="W8270">
        <v>0</v>
      </c>
      <c r="X8270">
        <v>0</v>
      </c>
      <c r="Y8270">
        <v>0</v>
      </c>
      <c r="Z8270">
        <v>0</v>
      </c>
    </row>
    <row r="8271" spans="1:26" x14ac:dyDescent="0.25">
      <c r="A8271">
        <v>2198511</v>
      </c>
      <c r="B8271">
        <v>1</v>
      </c>
      <c r="C8271" t="s">
        <v>76</v>
      </c>
      <c r="D8271" t="s">
        <v>78</v>
      </c>
      <c r="E8271" t="s">
        <v>143</v>
      </c>
      <c r="F8271" t="s">
        <v>23677</v>
      </c>
      <c r="G8271" t="s">
        <v>12043</v>
      </c>
      <c r="H8271" t="s">
        <v>47</v>
      </c>
      <c r="I8271" t="s">
        <v>129</v>
      </c>
      <c r="J8271" t="s">
        <v>130</v>
      </c>
      <c r="K8271" t="s">
        <v>251</v>
      </c>
      <c r="L8271" t="s">
        <v>23678</v>
      </c>
      <c r="M8271" t="s">
        <v>23679</v>
      </c>
      <c r="N8271">
        <v>0.80472222199999999</v>
      </c>
      <c r="O8271">
        <v>1</v>
      </c>
      <c r="P8271">
        <v>911</v>
      </c>
      <c r="Q8271">
        <v>0</v>
      </c>
      <c r="R8271">
        <v>0</v>
      </c>
      <c r="S8271">
        <v>0</v>
      </c>
      <c r="T8271">
        <v>0</v>
      </c>
      <c r="U8271">
        <v>0.80472200000000005</v>
      </c>
      <c r="V8271">
        <v>733.101944</v>
      </c>
      <c r="W8271">
        <v>0</v>
      </c>
      <c r="X8271">
        <v>0</v>
      </c>
      <c r="Y8271">
        <v>0</v>
      </c>
      <c r="Z8271">
        <v>0</v>
      </c>
    </row>
    <row r="8272" spans="1:26" x14ac:dyDescent="0.25">
      <c r="A8272">
        <v>2198534</v>
      </c>
      <c r="B8272">
        <v>1</v>
      </c>
      <c r="C8272" t="s">
        <v>76</v>
      </c>
      <c r="D8272" t="s">
        <v>88</v>
      </c>
      <c r="E8272" t="s">
        <v>126</v>
      </c>
      <c r="F8272" t="s">
        <v>7239</v>
      </c>
      <c r="G8272" t="s">
        <v>366</v>
      </c>
      <c r="H8272" t="s">
        <v>46</v>
      </c>
      <c r="I8272" t="s">
        <v>129</v>
      </c>
      <c r="J8272" t="s">
        <v>130</v>
      </c>
      <c r="K8272" t="s">
        <v>251</v>
      </c>
      <c r="L8272" t="s">
        <v>23608</v>
      </c>
      <c r="M8272" t="s">
        <v>23680</v>
      </c>
      <c r="N8272">
        <v>3.2183777770000002</v>
      </c>
      <c r="O8272">
        <v>0</v>
      </c>
      <c r="P8272">
        <v>73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234.94157799999999</v>
      </c>
      <c r="W8272">
        <v>0</v>
      </c>
      <c r="X8272">
        <v>0</v>
      </c>
      <c r="Y8272">
        <v>0</v>
      </c>
      <c r="Z8272">
        <v>0</v>
      </c>
    </row>
    <row r="8273" spans="1:26" x14ac:dyDescent="0.25">
      <c r="A8273">
        <v>2198545</v>
      </c>
      <c r="B8273">
        <v>1</v>
      </c>
      <c r="C8273" t="s">
        <v>76</v>
      </c>
      <c r="D8273" t="s">
        <v>101</v>
      </c>
      <c r="E8273" t="s">
        <v>181</v>
      </c>
      <c r="F8273" t="s">
        <v>23681</v>
      </c>
      <c r="G8273" t="s">
        <v>287</v>
      </c>
      <c r="H8273" t="s">
        <v>46</v>
      </c>
      <c r="I8273" t="s">
        <v>129</v>
      </c>
      <c r="J8273" t="s">
        <v>130</v>
      </c>
      <c r="K8273" t="s">
        <v>131</v>
      </c>
      <c r="L8273" t="s">
        <v>23682</v>
      </c>
      <c r="M8273" t="s">
        <v>23683</v>
      </c>
      <c r="N8273">
        <v>5.0019444440000003</v>
      </c>
      <c r="O8273">
        <v>0</v>
      </c>
      <c r="P8273">
        <v>18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90.034999999999997</v>
      </c>
      <c r="W8273">
        <v>0</v>
      </c>
      <c r="X8273">
        <v>0</v>
      </c>
      <c r="Y8273">
        <v>0</v>
      </c>
      <c r="Z8273">
        <v>0</v>
      </c>
    </row>
    <row r="8274" spans="1:26" x14ac:dyDescent="0.25">
      <c r="A8274">
        <v>2198541</v>
      </c>
      <c r="B8274">
        <v>1</v>
      </c>
      <c r="C8274" t="s">
        <v>76</v>
      </c>
      <c r="D8274" t="s">
        <v>92</v>
      </c>
      <c r="E8274" t="s">
        <v>126</v>
      </c>
      <c r="F8274" t="s">
        <v>23684</v>
      </c>
      <c r="G8274" t="s">
        <v>128</v>
      </c>
      <c r="H8274" t="s">
        <v>46</v>
      </c>
      <c r="I8274" t="s">
        <v>129</v>
      </c>
      <c r="J8274" t="s">
        <v>130</v>
      </c>
      <c r="K8274" t="s">
        <v>131</v>
      </c>
      <c r="L8274" t="s">
        <v>23685</v>
      </c>
      <c r="M8274" t="s">
        <v>23686</v>
      </c>
      <c r="N8274">
        <v>9.2366666659999996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86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794.35333300000002</v>
      </c>
    </row>
    <row r="8275" spans="1:26" x14ac:dyDescent="0.25">
      <c r="A8275">
        <v>2198543</v>
      </c>
      <c r="B8275">
        <v>1</v>
      </c>
      <c r="C8275" t="s">
        <v>77</v>
      </c>
      <c r="D8275" t="s">
        <v>108</v>
      </c>
      <c r="E8275" t="s">
        <v>134</v>
      </c>
      <c r="F8275" t="s">
        <v>23687</v>
      </c>
      <c r="G8275" t="s">
        <v>366</v>
      </c>
      <c r="H8275" t="s">
        <v>47</v>
      </c>
      <c r="I8275" t="s">
        <v>129</v>
      </c>
      <c r="J8275" t="s">
        <v>130</v>
      </c>
      <c r="K8275" t="s">
        <v>251</v>
      </c>
      <c r="L8275" t="s">
        <v>23688</v>
      </c>
      <c r="M8275" t="s">
        <v>23689</v>
      </c>
      <c r="N8275">
        <v>2.6008611109999999</v>
      </c>
      <c r="O8275">
        <v>13</v>
      </c>
      <c r="P8275">
        <v>680</v>
      </c>
      <c r="Q8275">
        <v>0</v>
      </c>
      <c r="R8275">
        <v>0</v>
      </c>
      <c r="S8275">
        <v>15</v>
      </c>
      <c r="T8275">
        <v>321</v>
      </c>
      <c r="U8275">
        <v>33.811194</v>
      </c>
      <c r="V8275">
        <v>1768.5855550000001</v>
      </c>
      <c r="W8275">
        <v>0</v>
      </c>
      <c r="X8275">
        <v>0</v>
      </c>
      <c r="Y8275">
        <v>39.012917000000002</v>
      </c>
      <c r="Z8275">
        <v>834.87641699999995</v>
      </c>
    </row>
    <row r="8276" spans="1:26" x14ac:dyDescent="0.25">
      <c r="A8276">
        <v>2198546</v>
      </c>
      <c r="B8276">
        <v>1</v>
      </c>
      <c r="C8276" t="s">
        <v>77</v>
      </c>
      <c r="D8276" t="s">
        <v>109</v>
      </c>
      <c r="E8276" t="s">
        <v>126</v>
      </c>
      <c r="F8276" t="s">
        <v>7929</v>
      </c>
      <c r="G8276" t="s">
        <v>140</v>
      </c>
      <c r="H8276" t="s">
        <v>46</v>
      </c>
      <c r="I8276" t="s">
        <v>129</v>
      </c>
      <c r="J8276" t="s">
        <v>130</v>
      </c>
      <c r="K8276" t="s">
        <v>131</v>
      </c>
      <c r="L8276" t="s">
        <v>23690</v>
      </c>
      <c r="M8276" t="s">
        <v>23691</v>
      </c>
      <c r="N8276">
        <v>2.8591666660000001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56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160.11333300000001</v>
      </c>
    </row>
    <row r="8277" spans="1:26" x14ac:dyDescent="0.25">
      <c r="A8277">
        <v>2198548</v>
      </c>
      <c r="B8277">
        <v>1</v>
      </c>
      <c r="C8277" t="s">
        <v>76</v>
      </c>
      <c r="D8277" t="s">
        <v>89</v>
      </c>
      <c r="E8277" t="s">
        <v>126</v>
      </c>
      <c r="F8277" t="s">
        <v>23692</v>
      </c>
      <c r="G8277" t="s">
        <v>128</v>
      </c>
      <c r="H8277" t="s">
        <v>46</v>
      </c>
      <c r="I8277" t="s">
        <v>129</v>
      </c>
      <c r="J8277" t="s">
        <v>130</v>
      </c>
      <c r="K8277" t="s">
        <v>131</v>
      </c>
      <c r="L8277" t="s">
        <v>23693</v>
      </c>
      <c r="M8277" t="s">
        <v>23694</v>
      </c>
      <c r="N8277">
        <v>2.7369444440000001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9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24.6325</v>
      </c>
    </row>
    <row r="8278" spans="1:26" x14ac:dyDescent="0.25">
      <c r="A8278">
        <v>2198552</v>
      </c>
      <c r="B8278">
        <v>1</v>
      </c>
      <c r="C8278" t="s">
        <v>77</v>
      </c>
      <c r="D8278" t="s">
        <v>120</v>
      </c>
      <c r="E8278" t="s">
        <v>181</v>
      </c>
      <c r="F8278" t="s">
        <v>23695</v>
      </c>
      <c r="G8278" t="s">
        <v>194</v>
      </c>
      <c r="H8278" t="s">
        <v>46</v>
      </c>
      <c r="I8278" t="s">
        <v>129</v>
      </c>
      <c r="J8278" t="s">
        <v>130</v>
      </c>
      <c r="K8278" t="s">
        <v>131</v>
      </c>
      <c r="L8278" t="s">
        <v>23696</v>
      </c>
      <c r="M8278" t="s">
        <v>23697</v>
      </c>
      <c r="N8278">
        <v>1.778611111</v>
      </c>
      <c r="O8278">
        <v>0</v>
      </c>
      <c r="P8278">
        <v>0</v>
      </c>
      <c r="Q8278">
        <v>0</v>
      </c>
      <c r="R8278">
        <v>1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1.7786109999999999</v>
      </c>
      <c r="Y8278">
        <v>0</v>
      </c>
      <c r="Z8278">
        <v>0</v>
      </c>
    </row>
    <row r="8279" spans="1:26" x14ac:dyDescent="0.25">
      <c r="A8279">
        <v>2198560</v>
      </c>
      <c r="B8279">
        <v>1</v>
      </c>
      <c r="C8279" t="s">
        <v>76</v>
      </c>
      <c r="D8279" t="s">
        <v>88</v>
      </c>
      <c r="E8279" t="s">
        <v>143</v>
      </c>
      <c r="F8279" t="s">
        <v>4226</v>
      </c>
      <c r="G8279" t="s">
        <v>145</v>
      </c>
      <c r="H8279" t="s">
        <v>47</v>
      </c>
      <c r="I8279" t="s">
        <v>129</v>
      </c>
      <c r="J8279" t="s">
        <v>130</v>
      </c>
      <c r="K8279" t="s">
        <v>131</v>
      </c>
      <c r="L8279" t="s">
        <v>23698</v>
      </c>
      <c r="M8279" t="s">
        <v>23699</v>
      </c>
      <c r="N8279">
        <v>2.923333333</v>
      </c>
      <c r="O8279">
        <v>1</v>
      </c>
      <c r="P8279">
        <v>68</v>
      </c>
      <c r="Q8279">
        <v>0</v>
      </c>
      <c r="R8279">
        <v>0</v>
      </c>
      <c r="S8279">
        <v>0</v>
      </c>
      <c r="T8279">
        <v>0</v>
      </c>
      <c r="U8279">
        <v>2.923333</v>
      </c>
      <c r="V8279">
        <v>198.78666699999999</v>
      </c>
      <c r="W8279">
        <v>0</v>
      </c>
      <c r="X8279">
        <v>0</v>
      </c>
      <c r="Y8279">
        <v>0</v>
      </c>
      <c r="Z8279">
        <v>0</v>
      </c>
    </row>
    <row r="8280" spans="1:26" x14ac:dyDescent="0.25">
      <c r="A8280">
        <v>2198553</v>
      </c>
      <c r="B8280">
        <v>1</v>
      </c>
      <c r="C8280" t="s">
        <v>76</v>
      </c>
      <c r="D8280" t="s">
        <v>92</v>
      </c>
      <c r="E8280" t="s">
        <v>126</v>
      </c>
      <c r="F8280" t="s">
        <v>7475</v>
      </c>
      <c r="G8280" t="s">
        <v>128</v>
      </c>
      <c r="H8280" t="s">
        <v>46</v>
      </c>
      <c r="I8280" t="s">
        <v>129</v>
      </c>
      <c r="J8280" t="s">
        <v>130</v>
      </c>
      <c r="K8280" t="s">
        <v>131</v>
      </c>
      <c r="L8280" t="s">
        <v>23700</v>
      </c>
      <c r="M8280" t="s">
        <v>23701</v>
      </c>
      <c r="N8280">
        <v>8.9849999999999994</v>
      </c>
      <c r="O8280">
        <v>0</v>
      </c>
      <c r="P8280">
        <v>0</v>
      </c>
      <c r="Q8280">
        <v>0</v>
      </c>
      <c r="R8280">
        <v>33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296.505</v>
      </c>
      <c r="Y8280">
        <v>0</v>
      </c>
      <c r="Z8280">
        <v>0</v>
      </c>
    </row>
    <row r="8281" spans="1:26" x14ac:dyDescent="0.25">
      <c r="A8281">
        <v>2198554</v>
      </c>
      <c r="B8281">
        <v>1</v>
      </c>
      <c r="C8281" t="s">
        <v>76</v>
      </c>
      <c r="D8281" t="s">
        <v>96</v>
      </c>
      <c r="E8281" t="s">
        <v>134</v>
      </c>
      <c r="F8281" t="s">
        <v>23702</v>
      </c>
      <c r="G8281" t="s">
        <v>366</v>
      </c>
      <c r="H8281" t="s">
        <v>47</v>
      </c>
      <c r="I8281" t="s">
        <v>129</v>
      </c>
      <c r="J8281" t="s">
        <v>130</v>
      </c>
      <c r="K8281" t="s">
        <v>251</v>
      </c>
      <c r="L8281" t="s">
        <v>23703</v>
      </c>
      <c r="M8281" t="s">
        <v>23704</v>
      </c>
      <c r="N8281">
        <v>3.1501174999999999</v>
      </c>
      <c r="O8281">
        <v>17</v>
      </c>
      <c r="P8281">
        <v>77</v>
      </c>
      <c r="Q8281">
        <v>0</v>
      </c>
      <c r="R8281">
        <v>0</v>
      </c>
      <c r="S8281">
        <v>0</v>
      </c>
      <c r="T8281">
        <v>0</v>
      </c>
      <c r="U8281">
        <v>53.551997999999998</v>
      </c>
      <c r="V8281">
        <v>242.55904799999999</v>
      </c>
      <c r="W8281">
        <v>0</v>
      </c>
      <c r="X8281">
        <v>0</v>
      </c>
      <c r="Y8281">
        <v>0</v>
      </c>
      <c r="Z8281">
        <v>0</v>
      </c>
    </row>
    <row r="8282" spans="1:26" x14ac:dyDescent="0.25">
      <c r="A8282">
        <v>2198574</v>
      </c>
      <c r="B8282">
        <v>1</v>
      </c>
      <c r="C8282" t="s">
        <v>76</v>
      </c>
      <c r="D8282" t="s">
        <v>86</v>
      </c>
      <c r="E8282" t="s">
        <v>181</v>
      </c>
      <c r="F8282" t="s">
        <v>23705</v>
      </c>
      <c r="G8282" t="s">
        <v>194</v>
      </c>
      <c r="H8282" t="s">
        <v>46</v>
      </c>
      <c r="I8282" t="s">
        <v>129</v>
      </c>
      <c r="J8282" t="s">
        <v>130</v>
      </c>
      <c r="K8282" t="s">
        <v>131</v>
      </c>
      <c r="L8282" t="s">
        <v>23706</v>
      </c>
      <c r="M8282" t="s">
        <v>23707</v>
      </c>
      <c r="N8282">
        <v>10.532222222</v>
      </c>
      <c r="O8282">
        <v>0</v>
      </c>
      <c r="P8282">
        <v>1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10.532222000000001</v>
      </c>
      <c r="W8282">
        <v>0</v>
      </c>
      <c r="X8282">
        <v>0</v>
      </c>
      <c r="Y8282">
        <v>0</v>
      </c>
      <c r="Z8282">
        <v>0</v>
      </c>
    </row>
    <row r="8283" spans="1:26" x14ac:dyDescent="0.25">
      <c r="A8283">
        <v>2198562</v>
      </c>
      <c r="B8283">
        <v>1</v>
      </c>
      <c r="C8283" t="s">
        <v>76</v>
      </c>
      <c r="D8283" t="s">
        <v>93</v>
      </c>
      <c r="E8283" t="s">
        <v>126</v>
      </c>
      <c r="F8283" t="s">
        <v>21195</v>
      </c>
      <c r="G8283" t="s">
        <v>128</v>
      </c>
      <c r="H8283" t="s">
        <v>46</v>
      </c>
      <c r="I8283" t="s">
        <v>129</v>
      </c>
      <c r="J8283" t="s">
        <v>130</v>
      </c>
      <c r="K8283" t="s">
        <v>131</v>
      </c>
      <c r="L8283" t="s">
        <v>23708</v>
      </c>
      <c r="M8283" t="s">
        <v>23709</v>
      </c>
      <c r="N8283">
        <v>1.801388888</v>
      </c>
      <c r="O8283">
        <v>0</v>
      </c>
      <c r="P8283">
        <v>100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180.13888900000001</v>
      </c>
      <c r="W8283">
        <v>0</v>
      </c>
      <c r="X8283">
        <v>0</v>
      </c>
      <c r="Y8283">
        <v>0</v>
      </c>
      <c r="Z8283">
        <v>0</v>
      </c>
    </row>
    <row r="8284" spans="1:26" x14ac:dyDescent="0.25">
      <c r="A8284">
        <v>2198566</v>
      </c>
      <c r="B8284">
        <v>1</v>
      </c>
      <c r="C8284" t="s">
        <v>77</v>
      </c>
      <c r="D8284" t="s">
        <v>114</v>
      </c>
      <c r="E8284" t="s">
        <v>181</v>
      </c>
      <c r="F8284" t="s">
        <v>23710</v>
      </c>
      <c r="G8284" t="s">
        <v>194</v>
      </c>
      <c r="H8284" t="s">
        <v>46</v>
      </c>
      <c r="I8284" t="s">
        <v>129</v>
      </c>
      <c r="J8284" t="s">
        <v>130</v>
      </c>
      <c r="K8284" t="s">
        <v>131</v>
      </c>
      <c r="L8284" t="s">
        <v>23711</v>
      </c>
      <c r="M8284" t="s">
        <v>23712</v>
      </c>
      <c r="N8284">
        <v>1.6669444440000001</v>
      </c>
      <c r="O8284">
        <v>0</v>
      </c>
      <c r="P8284">
        <v>1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1.666944</v>
      </c>
      <c r="W8284">
        <v>0</v>
      </c>
      <c r="X8284">
        <v>0</v>
      </c>
      <c r="Y8284">
        <v>0</v>
      </c>
      <c r="Z8284">
        <v>0</v>
      </c>
    </row>
    <row r="8285" spans="1:26" x14ac:dyDescent="0.25">
      <c r="A8285">
        <v>2198568</v>
      </c>
      <c r="B8285">
        <v>1</v>
      </c>
      <c r="C8285" t="s">
        <v>76</v>
      </c>
      <c r="D8285" t="s">
        <v>83</v>
      </c>
      <c r="E8285" t="s">
        <v>161</v>
      </c>
      <c r="F8285" t="s">
        <v>23190</v>
      </c>
      <c r="G8285" t="s">
        <v>402</v>
      </c>
      <c r="H8285" t="s">
        <v>46</v>
      </c>
      <c r="I8285" t="s">
        <v>129</v>
      </c>
      <c r="J8285" t="s">
        <v>130</v>
      </c>
      <c r="K8285" t="s">
        <v>131</v>
      </c>
      <c r="L8285" t="s">
        <v>23713</v>
      </c>
      <c r="M8285" t="s">
        <v>23714</v>
      </c>
      <c r="N8285">
        <v>1.9416666659999999</v>
      </c>
      <c r="O8285">
        <v>2</v>
      </c>
      <c r="P8285">
        <v>141</v>
      </c>
      <c r="Q8285">
        <v>0</v>
      </c>
      <c r="R8285">
        <v>0</v>
      </c>
      <c r="S8285">
        <v>0</v>
      </c>
      <c r="T8285">
        <v>0</v>
      </c>
      <c r="U8285">
        <v>3.8833329999999999</v>
      </c>
      <c r="V8285">
        <v>273.77499999999998</v>
      </c>
      <c r="W8285">
        <v>0</v>
      </c>
      <c r="X8285">
        <v>0</v>
      </c>
      <c r="Y8285">
        <v>0</v>
      </c>
      <c r="Z8285">
        <v>0</v>
      </c>
    </row>
    <row r="8286" spans="1:26" x14ac:dyDescent="0.25">
      <c r="A8286">
        <v>2198561</v>
      </c>
      <c r="B8286">
        <v>1</v>
      </c>
      <c r="C8286" t="s">
        <v>76</v>
      </c>
      <c r="D8286" t="s">
        <v>81</v>
      </c>
      <c r="E8286" t="s">
        <v>143</v>
      </c>
      <c r="F8286" t="s">
        <v>23715</v>
      </c>
      <c r="G8286" t="s">
        <v>366</v>
      </c>
      <c r="H8286" t="s">
        <v>47</v>
      </c>
      <c r="I8286" t="s">
        <v>129</v>
      </c>
      <c r="J8286" t="s">
        <v>130</v>
      </c>
      <c r="K8286" t="s">
        <v>251</v>
      </c>
      <c r="L8286" t="s">
        <v>23716</v>
      </c>
      <c r="M8286" t="s">
        <v>23717</v>
      </c>
      <c r="N8286">
        <v>6.7005555550000002</v>
      </c>
      <c r="O8286">
        <v>1</v>
      </c>
      <c r="P8286">
        <v>677</v>
      </c>
      <c r="Q8286">
        <v>0</v>
      </c>
      <c r="R8286">
        <v>0</v>
      </c>
      <c r="S8286">
        <v>0</v>
      </c>
      <c r="T8286">
        <v>0</v>
      </c>
      <c r="U8286">
        <v>6.7005559999999997</v>
      </c>
      <c r="V8286">
        <v>4536.2761110000001</v>
      </c>
      <c r="W8286">
        <v>0</v>
      </c>
      <c r="X8286">
        <v>0</v>
      </c>
      <c r="Y8286">
        <v>0</v>
      </c>
      <c r="Z8286">
        <v>0</v>
      </c>
    </row>
    <row r="8287" spans="1:26" x14ac:dyDescent="0.25">
      <c r="A8287">
        <v>2198563</v>
      </c>
      <c r="B8287">
        <v>1</v>
      </c>
      <c r="C8287" t="s">
        <v>76</v>
      </c>
      <c r="D8287" t="s">
        <v>99</v>
      </c>
      <c r="E8287" t="s">
        <v>143</v>
      </c>
      <c r="F8287" t="s">
        <v>17366</v>
      </c>
      <c r="G8287" t="s">
        <v>366</v>
      </c>
      <c r="H8287" t="s">
        <v>47</v>
      </c>
      <c r="I8287" t="s">
        <v>129</v>
      </c>
      <c r="J8287" t="s">
        <v>130</v>
      </c>
      <c r="K8287" t="s">
        <v>251</v>
      </c>
      <c r="L8287" t="s">
        <v>23718</v>
      </c>
      <c r="M8287" t="s">
        <v>23719</v>
      </c>
      <c r="N8287">
        <v>8.2653111110000008</v>
      </c>
      <c r="O8287">
        <v>1</v>
      </c>
      <c r="P8287">
        <v>94</v>
      </c>
      <c r="Q8287">
        <v>0</v>
      </c>
      <c r="R8287">
        <v>0</v>
      </c>
      <c r="S8287">
        <v>0</v>
      </c>
      <c r="T8287">
        <v>0</v>
      </c>
      <c r="U8287">
        <v>8.2653110000000005</v>
      </c>
      <c r="V8287">
        <v>776.93924400000003</v>
      </c>
      <c r="W8287">
        <v>0</v>
      </c>
      <c r="X8287">
        <v>0</v>
      </c>
      <c r="Y8287">
        <v>0</v>
      </c>
      <c r="Z8287">
        <v>0</v>
      </c>
    </row>
    <row r="8288" spans="1:26" x14ac:dyDescent="0.25">
      <c r="A8288">
        <v>2198564</v>
      </c>
      <c r="B8288">
        <v>1</v>
      </c>
      <c r="C8288" t="s">
        <v>76</v>
      </c>
      <c r="D8288" t="s">
        <v>99</v>
      </c>
      <c r="E8288" t="s">
        <v>134</v>
      </c>
      <c r="F8288" t="s">
        <v>17982</v>
      </c>
      <c r="G8288" t="s">
        <v>201</v>
      </c>
      <c r="H8288" t="s">
        <v>47</v>
      </c>
      <c r="I8288" t="s">
        <v>283</v>
      </c>
      <c r="J8288" t="s">
        <v>130</v>
      </c>
      <c r="K8288" t="s">
        <v>251</v>
      </c>
      <c r="L8288" t="s">
        <v>23720</v>
      </c>
      <c r="M8288" t="s">
        <v>23721</v>
      </c>
      <c r="N8288">
        <v>1.5553611E-2</v>
      </c>
      <c r="O8288">
        <v>80</v>
      </c>
      <c r="P8288">
        <v>2627</v>
      </c>
      <c r="Q8288">
        <v>0</v>
      </c>
      <c r="R8288">
        <v>0</v>
      </c>
      <c r="S8288">
        <v>0</v>
      </c>
      <c r="T8288">
        <v>0</v>
      </c>
      <c r="U8288">
        <v>1.244289</v>
      </c>
      <c r="V8288">
        <v>40.859335999999999</v>
      </c>
      <c r="W8288">
        <v>0</v>
      </c>
      <c r="X8288">
        <v>0</v>
      </c>
      <c r="Y8288">
        <v>0</v>
      </c>
      <c r="Z8288">
        <v>0</v>
      </c>
    </row>
    <row r="8289" spans="1:26" x14ac:dyDescent="0.25">
      <c r="A8289">
        <v>2198567</v>
      </c>
      <c r="B8289">
        <v>1</v>
      </c>
      <c r="C8289" t="s">
        <v>76</v>
      </c>
      <c r="D8289" t="s">
        <v>106</v>
      </c>
      <c r="E8289" t="s">
        <v>126</v>
      </c>
      <c r="F8289" t="s">
        <v>23722</v>
      </c>
      <c r="G8289" t="s">
        <v>366</v>
      </c>
      <c r="H8289" t="s">
        <v>46</v>
      </c>
      <c r="I8289" t="s">
        <v>129</v>
      </c>
      <c r="J8289" t="s">
        <v>130</v>
      </c>
      <c r="K8289" t="s">
        <v>251</v>
      </c>
      <c r="L8289" t="s">
        <v>23723</v>
      </c>
      <c r="M8289" t="s">
        <v>23724</v>
      </c>
      <c r="N8289">
        <v>0.68154166599999999</v>
      </c>
      <c r="O8289">
        <v>0</v>
      </c>
      <c r="P8289">
        <v>29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19.764707999999999</v>
      </c>
      <c r="W8289">
        <v>0</v>
      </c>
      <c r="X8289">
        <v>0</v>
      </c>
      <c r="Y8289">
        <v>0</v>
      </c>
      <c r="Z8289">
        <v>0</v>
      </c>
    </row>
    <row r="8290" spans="1:26" x14ac:dyDescent="0.25">
      <c r="A8290">
        <v>2198569</v>
      </c>
      <c r="B8290">
        <v>1</v>
      </c>
      <c r="C8290" t="s">
        <v>76</v>
      </c>
      <c r="D8290" t="s">
        <v>106</v>
      </c>
      <c r="E8290" t="s">
        <v>718</v>
      </c>
      <c r="F8290" t="s">
        <v>23725</v>
      </c>
      <c r="G8290" t="s">
        <v>366</v>
      </c>
      <c r="H8290" t="s">
        <v>46</v>
      </c>
      <c r="I8290" t="s">
        <v>129</v>
      </c>
      <c r="J8290" t="s">
        <v>130</v>
      </c>
      <c r="K8290" t="s">
        <v>251</v>
      </c>
      <c r="L8290" t="s">
        <v>23726</v>
      </c>
      <c r="M8290" t="s">
        <v>23727</v>
      </c>
      <c r="N8290">
        <v>0.65717777700000002</v>
      </c>
      <c r="O8290">
        <v>0</v>
      </c>
      <c r="P8290">
        <v>34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22.344044</v>
      </c>
      <c r="W8290">
        <v>0</v>
      </c>
      <c r="X8290">
        <v>0</v>
      </c>
      <c r="Y8290">
        <v>0</v>
      </c>
      <c r="Z8290">
        <v>0</v>
      </c>
    </row>
    <row r="8291" spans="1:26" x14ac:dyDescent="0.25">
      <c r="A8291">
        <v>2198583</v>
      </c>
      <c r="B8291">
        <v>1</v>
      </c>
      <c r="C8291" t="s">
        <v>77</v>
      </c>
      <c r="D8291" t="s">
        <v>119</v>
      </c>
      <c r="E8291" t="s">
        <v>126</v>
      </c>
      <c r="F8291" t="s">
        <v>23728</v>
      </c>
      <c r="G8291" t="s">
        <v>671</v>
      </c>
      <c r="H8291" t="s">
        <v>46</v>
      </c>
      <c r="I8291" t="s">
        <v>129</v>
      </c>
      <c r="J8291" t="s">
        <v>130</v>
      </c>
      <c r="K8291" t="s">
        <v>131</v>
      </c>
      <c r="L8291" t="s">
        <v>23729</v>
      </c>
      <c r="M8291" t="s">
        <v>23730</v>
      </c>
      <c r="N8291">
        <v>2.6913888880000001</v>
      </c>
      <c r="O8291">
        <v>0</v>
      </c>
      <c r="P8291">
        <v>74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199.162778</v>
      </c>
      <c r="W8291">
        <v>0</v>
      </c>
      <c r="X8291">
        <v>0</v>
      </c>
      <c r="Y8291">
        <v>0</v>
      </c>
      <c r="Z8291">
        <v>0</v>
      </c>
    </row>
    <row r="8292" spans="1:26" x14ac:dyDescent="0.25">
      <c r="A8292">
        <v>2198575</v>
      </c>
      <c r="B8292">
        <v>1</v>
      </c>
      <c r="C8292" t="s">
        <v>76</v>
      </c>
      <c r="D8292" t="s">
        <v>93</v>
      </c>
      <c r="E8292" t="s">
        <v>181</v>
      </c>
      <c r="F8292" t="s">
        <v>23731</v>
      </c>
      <c r="G8292" t="s">
        <v>194</v>
      </c>
      <c r="H8292" t="s">
        <v>46</v>
      </c>
      <c r="I8292" t="s">
        <v>129</v>
      </c>
      <c r="J8292" t="s">
        <v>130</v>
      </c>
      <c r="K8292" t="s">
        <v>131</v>
      </c>
      <c r="L8292" t="s">
        <v>23732</v>
      </c>
      <c r="M8292" t="s">
        <v>23733</v>
      </c>
      <c r="N8292">
        <v>6.8422222220000002</v>
      </c>
      <c r="O8292">
        <v>0</v>
      </c>
      <c r="P8292">
        <v>1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6.8422219999999996</v>
      </c>
      <c r="W8292">
        <v>0</v>
      </c>
      <c r="X8292">
        <v>0</v>
      </c>
      <c r="Y8292">
        <v>0</v>
      </c>
      <c r="Z8292">
        <v>0</v>
      </c>
    </row>
    <row r="8293" spans="1:26" x14ac:dyDescent="0.25">
      <c r="A8293">
        <v>2198578</v>
      </c>
      <c r="B8293">
        <v>1</v>
      </c>
      <c r="C8293" t="s">
        <v>76</v>
      </c>
      <c r="D8293" t="s">
        <v>92</v>
      </c>
      <c r="E8293" t="s">
        <v>181</v>
      </c>
      <c r="F8293" t="s">
        <v>23734</v>
      </c>
      <c r="G8293" t="s">
        <v>194</v>
      </c>
      <c r="H8293" t="s">
        <v>46</v>
      </c>
      <c r="I8293" t="s">
        <v>129</v>
      </c>
      <c r="J8293" t="s">
        <v>130</v>
      </c>
      <c r="K8293" t="s">
        <v>131</v>
      </c>
      <c r="L8293" t="s">
        <v>23735</v>
      </c>
      <c r="M8293" t="s">
        <v>23736</v>
      </c>
      <c r="N8293">
        <v>5.1502777770000003</v>
      </c>
      <c r="O8293">
        <v>0</v>
      </c>
      <c r="P8293">
        <v>0</v>
      </c>
      <c r="Q8293">
        <v>0</v>
      </c>
      <c r="R8293">
        <v>3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15.450832999999999</v>
      </c>
      <c r="Y8293">
        <v>0</v>
      </c>
      <c r="Z8293">
        <v>0</v>
      </c>
    </row>
    <row r="8294" spans="1:26" x14ac:dyDescent="0.25">
      <c r="A8294">
        <v>2198581</v>
      </c>
      <c r="B8294">
        <v>1</v>
      </c>
      <c r="C8294" t="s">
        <v>77</v>
      </c>
      <c r="D8294" t="s">
        <v>124</v>
      </c>
      <c r="E8294" t="s">
        <v>181</v>
      </c>
      <c r="F8294" t="s">
        <v>23737</v>
      </c>
      <c r="G8294" t="s">
        <v>287</v>
      </c>
      <c r="H8294" t="s">
        <v>46</v>
      </c>
      <c r="I8294" t="s">
        <v>129</v>
      </c>
      <c r="J8294" t="s">
        <v>130</v>
      </c>
      <c r="K8294" t="s">
        <v>131</v>
      </c>
      <c r="L8294" t="s">
        <v>23738</v>
      </c>
      <c r="M8294" t="s">
        <v>23739</v>
      </c>
      <c r="N8294">
        <v>2.2638888879999999</v>
      </c>
      <c r="O8294">
        <v>0</v>
      </c>
      <c r="P8294">
        <v>1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2.2638889999999998</v>
      </c>
      <c r="W8294">
        <v>0</v>
      </c>
      <c r="X8294">
        <v>0</v>
      </c>
      <c r="Y8294">
        <v>0</v>
      </c>
      <c r="Z8294">
        <v>0</v>
      </c>
    </row>
    <row r="8295" spans="1:26" x14ac:dyDescent="0.25">
      <c r="A8295">
        <v>2198577</v>
      </c>
      <c r="B8295">
        <v>1</v>
      </c>
      <c r="C8295" t="s">
        <v>76</v>
      </c>
      <c r="D8295" t="s">
        <v>106</v>
      </c>
      <c r="E8295" t="s">
        <v>126</v>
      </c>
      <c r="F8295" t="s">
        <v>23740</v>
      </c>
      <c r="G8295" t="s">
        <v>366</v>
      </c>
      <c r="H8295" t="s">
        <v>46</v>
      </c>
      <c r="I8295" t="s">
        <v>129</v>
      </c>
      <c r="J8295" t="s">
        <v>130</v>
      </c>
      <c r="K8295" t="s">
        <v>251</v>
      </c>
      <c r="L8295" t="s">
        <v>23741</v>
      </c>
      <c r="M8295" t="s">
        <v>23742</v>
      </c>
      <c r="N8295">
        <v>0.55181000000000002</v>
      </c>
      <c r="O8295">
        <v>0</v>
      </c>
      <c r="P8295">
        <v>144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79.460639999999998</v>
      </c>
      <c r="W8295">
        <v>0</v>
      </c>
      <c r="X8295">
        <v>0</v>
      </c>
      <c r="Y8295">
        <v>0</v>
      </c>
      <c r="Z8295">
        <v>0</v>
      </c>
    </row>
    <row r="8296" spans="1:26" x14ac:dyDescent="0.25">
      <c r="A8296">
        <v>2198594</v>
      </c>
      <c r="B8296">
        <v>1</v>
      </c>
      <c r="C8296" t="s">
        <v>77</v>
      </c>
      <c r="D8296" t="s">
        <v>108</v>
      </c>
      <c r="E8296" t="s">
        <v>161</v>
      </c>
      <c r="F8296" t="s">
        <v>23743</v>
      </c>
      <c r="G8296" t="s">
        <v>418</v>
      </c>
      <c r="H8296" t="s">
        <v>46</v>
      </c>
      <c r="I8296" t="s">
        <v>129</v>
      </c>
      <c r="J8296" t="s">
        <v>130</v>
      </c>
      <c r="K8296" t="s">
        <v>251</v>
      </c>
      <c r="L8296" t="s">
        <v>23744</v>
      </c>
      <c r="M8296" t="s">
        <v>23745</v>
      </c>
      <c r="N8296">
        <v>5.3366666660000002</v>
      </c>
      <c r="O8296">
        <v>1</v>
      </c>
      <c r="P8296">
        <v>564</v>
      </c>
      <c r="Q8296">
        <v>0</v>
      </c>
      <c r="R8296">
        <v>0</v>
      </c>
      <c r="S8296">
        <v>0</v>
      </c>
      <c r="T8296">
        <v>0</v>
      </c>
      <c r="U8296">
        <v>5.3366670000000003</v>
      </c>
      <c r="V8296">
        <v>3009.88</v>
      </c>
      <c r="W8296">
        <v>0</v>
      </c>
      <c r="X8296">
        <v>0</v>
      </c>
      <c r="Y8296">
        <v>0</v>
      </c>
      <c r="Z8296">
        <v>0</v>
      </c>
    </row>
    <row r="8297" spans="1:26" x14ac:dyDescent="0.25">
      <c r="A8297">
        <v>2198580</v>
      </c>
      <c r="B8297">
        <v>1</v>
      </c>
      <c r="C8297" t="s">
        <v>77</v>
      </c>
      <c r="D8297" t="s">
        <v>122</v>
      </c>
      <c r="E8297" t="s">
        <v>143</v>
      </c>
      <c r="F8297" t="s">
        <v>23746</v>
      </c>
      <c r="G8297" t="s">
        <v>366</v>
      </c>
      <c r="H8297" t="s">
        <v>47</v>
      </c>
      <c r="I8297" t="s">
        <v>129</v>
      </c>
      <c r="J8297" t="s">
        <v>130</v>
      </c>
      <c r="K8297" t="s">
        <v>251</v>
      </c>
      <c r="L8297" t="s">
        <v>23747</v>
      </c>
      <c r="M8297" t="s">
        <v>23748</v>
      </c>
      <c r="N8297">
        <v>0.46401666600000002</v>
      </c>
      <c r="O8297">
        <v>0</v>
      </c>
      <c r="P8297">
        <v>1</v>
      </c>
      <c r="Q8297">
        <v>1</v>
      </c>
      <c r="R8297">
        <v>67</v>
      </c>
      <c r="S8297">
        <v>0</v>
      </c>
      <c r="T8297">
        <v>0</v>
      </c>
      <c r="U8297">
        <v>0</v>
      </c>
      <c r="V8297">
        <v>0.46401700000000001</v>
      </c>
      <c r="W8297">
        <v>0.46401700000000001</v>
      </c>
      <c r="X8297">
        <v>31.089117000000002</v>
      </c>
      <c r="Y8297">
        <v>0</v>
      </c>
      <c r="Z8297">
        <v>0</v>
      </c>
    </row>
    <row r="8298" spans="1:26" x14ac:dyDescent="0.25">
      <c r="A8298">
        <v>2198585</v>
      </c>
      <c r="B8298">
        <v>1</v>
      </c>
      <c r="C8298" t="s">
        <v>76</v>
      </c>
      <c r="D8298" t="s">
        <v>93</v>
      </c>
      <c r="E8298" t="s">
        <v>126</v>
      </c>
      <c r="F8298" t="s">
        <v>23749</v>
      </c>
      <c r="G8298" t="s">
        <v>128</v>
      </c>
      <c r="H8298" t="s">
        <v>46</v>
      </c>
      <c r="I8298" t="s">
        <v>129</v>
      </c>
      <c r="J8298" t="s">
        <v>130</v>
      </c>
      <c r="K8298" t="s">
        <v>131</v>
      </c>
      <c r="L8298" t="s">
        <v>23750</v>
      </c>
      <c r="M8298" t="s">
        <v>23751</v>
      </c>
      <c r="N8298">
        <v>9.1241666660000007</v>
      </c>
      <c r="O8298">
        <v>0</v>
      </c>
      <c r="P8298">
        <v>19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173.35916700000001</v>
      </c>
      <c r="W8298">
        <v>0</v>
      </c>
      <c r="X8298">
        <v>0</v>
      </c>
      <c r="Y8298">
        <v>0</v>
      </c>
      <c r="Z8298">
        <v>0</v>
      </c>
    </row>
    <row r="8299" spans="1:26" x14ac:dyDescent="0.25">
      <c r="A8299">
        <v>2198592</v>
      </c>
      <c r="B8299">
        <v>1</v>
      </c>
      <c r="C8299" t="s">
        <v>76</v>
      </c>
      <c r="D8299" t="s">
        <v>92</v>
      </c>
      <c r="E8299" t="s">
        <v>161</v>
      </c>
      <c r="F8299" t="s">
        <v>23462</v>
      </c>
      <c r="G8299" t="s">
        <v>402</v>
      </c>
      <c r="H8299" t="s">
        <v>46</v>
      </c>
      <c r="I8299" t="s">
        <v>129</v>
      </c>
      <c r="J8299" t="s">
        <v>130</v>
      </c>
      <c r="K8299" t="s">
        <v>131</v>
      </c>
      <c r="L8299" t="s">
        <v>23752</v>
      </c>
      <c r="M8299" t="s">
        <v>23753</v>
      </c>
      <c r="N8299">
        <v>8.2952777770000008</v>
      </c>
      <c r="O8299">
        <v>0</v>
      </c>
      <c r="P8299">
        <v>0</v>
      </c>
      <c r="Q8299">
        <v>1</v>
      </c>
      <c r="R8299">
        <v>42</v>
      </c>
      <c r="S8299">
        <v>0</v>
      </c>
      <c r="T8299">
        <v>0</v>
      </c>
      <c r="U8299">
        <v>0</v>
      </c>
      <c r="V8299">
        <v>0</v>
      </c>
      <c r="W8299">
        <v>8.2952779999999997</v>
      </c>
      <c r="X8299">
        <v>348.40166699999997</v>
      </c>
      <c r="Y8299">
        <v>0</v>
      </c>
      <c r="Z8299">
        <v>0</v>
      </c>
    </row>
    <row r="8300" spans="1:26" x14ac:dyDescent="0.25">
      <c r="A8300">
        <v>2198590</v>
      </c>
      <c r="B8300">
        <v>1</v>
      </c>
      <c r="C8300" t="s">
        <v>76</v>
      </c>
      <c r="D8300" t="s">
        <v>101</v>
      </c>
      <c r="E8300" t="s">
        <v>126</v>
      </c>
      <c r="F8300" t="s">
        <v>23754</v>
      </c>
      <c r="G8300" t="s">
        <v>163</v>
      </c>
      <c r="H8300" t="s">
        <v>46</v>
      </c>
      <c r="I8300" t="s">
        <v>129</v>
      </c>
      <c r="J8300" t="s">
        <v>130</v>
      </c>
      <c r="K8300" t="s">
        <v>131</v>
      </c>
      <c r="L8300" t="s">
        <v>23755</v>
      </c>
      <c r="M8300" t="s">
        <v>23756</v>
      </c>
      <c r="N8300">
        <v>0.23111111100000001</v>
      </c>
      <c r="O8300">
        <v>0</v>
      </c>
      <c r="P8300">
        <v>29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6.7022219999999999</v>
      </c>
      <c r="W8300">
        <v>0</v>
      </c>
      <c r="X8300">
        <v>0</v>
      </c>
      <c r="Y8300">
        <v>0</v>
      </c>
      <c r="Z8300">
        <v>0</v>
      </c>
    </row>
    <row r="8301" spans="1:26" x14ac:dyDescent="0.25">
      <c r="A8301">
        <v>2198597</v>
      </c>
      <c r="B8301">
        <v>1</v>
      </c>
      <c r="C8301" t="s">
        <v>76</v>
      </c>
      <c r="D8301" t="s">
        <v>93</v>
      </c>
      <c r="E8301" t="s">
        <v>126</v>
      </c>
      <c r="F8301" t="s">
        <v>23757</v>
      </c>
      <c r="G8301" t="s">
        <v>128</v>
      </c>
      <c r="H8301" t="s">
        <v>46</v>
      </c>
      <c r="I8301" t="s">
        <v>129</v>
      </c>
      <c r="J8301" t="s">
        <v>130</v>
      </c>
      <c r="K8301" t="s">
        <v>131</v>
      </c>
      <c r="L8301" t="s">
        <v>23758</v>
      </c>
      <c r="M8301" t="s">
        <v>23759</v>
      </c>
      <c r="N8301">
        <v>6.9072222219999997</v>
      </c>
      <c r="O8301">
        <v>0</v>
      </c>
      <c r="P8301">
        <v>82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566.39222199999995</v>
      </c>
      <c r="W8301">
        <v>0</v>
      </c>
      <c r="X8301">
        <v>0</v>
      </c>
      <c r="Y8301">
        <v>0</v>
      </c>
      <c r="Z8301">
        <v>0</v>
      </c>
    </row>
    <row r="8302" spans="1:26" x14ac:dyDescent="0.25">
      <c r="A8302">
        <v>2198602</v>
      </c>
      <c r="B8302">
        <v>1</v>
      </c>
      <c r="C8302" t="s">
        <v>76</v>
      </c>
      <c r="D8302" t="s">
        <v>78</v>
      </c>
      <c r="E8302" t="s">
        <v>718</v>
      </c>
      <c r="F8302" t="s">
        <v>23760</v>
      </c>
      <c r="G8302" t="s">
        <v>726</v>
      </c>
      <c r="H8302" t="s">
        <v>46</v>
      </c>
      <c r="I8302" t="s">
        <v>129</v>
      </c>
      <c r="J8302" t="s">
        <v>130</v>
      </c>
      <c r="K8302" t="s">
        <v>131</v>
      </c>
      <c r="L8302" t="s">
        <v>23761</v>
      </c>
      <c r="M8302" t="s">
        <v>23762</v>
      </c>
      <c r="N8302">
        <v>1.7661111110000001</v>
      </c>
      <c r="O8302">
        <v>0</v>
      </c>
      <c r="P8302">
        <v>102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180.14333300000001</v>
      </c>
      <c r="W8302">
        <v>0</v>
      </c>
      <c r="X8302">
        <v>0</v>
      </c>
      <c r="Y8302">
        <v>0</v>
      </c>
      <c r="Z8302">
        <v>0</v>
      </c>
    </row>
    <row r="8303" spans="1:26" x14ac:dyDescent="0.25">
      <c r="A8303">
        <v>2198607</v>
      </c>
      <c r="B8303">
        <v>1</v>
      </c>
      <c r="C8303" t="s">
        <v>76</v>
      </c>
      <c r="D8303" t="s">
        <v>99</v>
      </c>
      <c r="E8303" t="s">
        <v>161</v>
      </c>
      <c r="F8303" t="s">
        <v>23763</v>
      </c>
      <c r="G8303" t="s">
        <v>402</v>
      </c>
      <c r="H8303" t="s">
        <v>46</v>
      </c>
      <c r="I8303" t="s">
        <v>129</v>
      </c>
      <c r="J8303" t="s">
        <v>130</v>
      </c>
      <c r="K8303" t="s">
        <v>131</v>
      </c>
      <c r="L8303" t="s">
        <v>23764</v>
      </c>
      <c r="M8303" t="s">
        <v>23765</v>
      </c>
      <c r="N8303">
        <v>0.35888888800000002</v>
      </c>
      <c r="O8303">
        <v>0</v>
      </c>
      <c r="P8303">
        <v>15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5.3833330000000004</v>
      </c>
      <c r="W8303">
        <v>0</v>
      </c>
      <c r="X8303">
        <v>0</v>
      </c>
      <c r="Y8303">
        <v>0</v>
      </c>
      <c r="Z8303">
        <v>0</v>
      </c>
    </row>
    <row r="8304" spans="1:26" x14ac:dyDescent="0.25">
      <c r="A8304">
        <v>2198605</v>
      </c>
      <c r="B8304">
        <v>1</v>
      </c>
      <c r="C8304" t="s">
        <v>77</v>
      </c>
      <c r="D8304" t="s">
        <v>108</v>
      </c>
      <c r="E8304" t="s">
        <v>126</v>
      </c>
      <c r="F8304" t="s">
        <v>23766</v>
      </c>
      <c r="G8304" t="s">
        <v>128</v>
      </c>
      <c r="H8304" t="s">
        <v>46</v>
      </c>
      <c r="I8304" t="s">
        <v>129</v>
      </c>
      <c r="J8304" t="s">
        <v>130</v>
      </c>
      <c r="K8304" t="s">
        <v>131</v>
      </c>
      <c r="L8304" t="s">
        <v>23767</v>
      </c>
      <c r="M8304" t="s">
        <v>23768</v>
      </c>
      <c r="N8304">
        <v>1.8830555550000001</v>
      </c>
      <c r="O8304">
        <v>0</v>
      </c>
      <c r="P8304">
        <v>17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32.011944</v>
      </c>
      <c r="W8304">
        <v>0</v>
      </c>
      <c r="X8304">
        <v>0</v>
      </c>
      <c r="Y8304">
        <v>0</v>
      </c>
      <c r="Z8304">
        <v>0</v>
      </c>
    </row>
    <row r="8305" spans="1:26" x14ac:dyDescent="0.25">
      <c r="A8305">
        <v>2198608</v>
      </c>
      <c r="B8305">
        <v>1</v>
      </c>
      <c r="C8305" t="s">
        <v>77</v>
      </c>
      <c r="D8305" t="s">
        <v>109</v>
      </c>
      <c r="E8305" t="s">
        <v>181</v>
      </c>
      <c r="F8305" t="s">
        <v>23769</v>
      </c>
      <c r="G8305" t="s">
        <v>163</v>
      </c>
      <c r="H8305" t="s">
        <v>46</v>
      </c>
      <c r="I8305" t="s">
        <v>129</v>
      </c>
      <c r="J8305" t="s">
        <v>130</v>
      </c>
      <c r="K8305" t="s">
        <v>131</v>
      </c>
      <c r="L8305" t="s">
        <v>23770</v>
      </c>
      <c r="M8305" t="s">
        <v>23771</v>
      </c>
      <c r="N8305">
        <v>3.0177777770000001</v>
      </c>
      <c r="O8305">
        <v>0</v>
      </c>
      <c r="P8305">
        <v>1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3.0177779999999998</v>
      </c>
      <c r="W8305">
        <v>0</v>
      </c>
      <c r="X8305">
        <v>0</v>
      </c>
      <c r="Y8305">
        <v>0</v>
      </c>
      <c r="Z8305">
        <v>0</v>
      </c>
    </row>
    <row r="8306" spans="1:26" x14ac:dyDescent="0.25">
      <c r="A8306">
        <v>2198610</v>
      </c>
      <c r="B8306">
        <v>1</v>
      </c>
      <c r="C8306" t="s">
        <v>76</v>
      </c>
      <c r="D8306" t="s">
        <v>79</v>
      </c>
      <c r="E8306" t="s">
        <v>181</v>
      </c>
      <c r="F8306" t="s">
        <v>23772</v>
      </c>
      <c r="G8306" t="s">
        <v>128</v>
      </c>
      <c r="H8306" t="s">
        <v>46</v>
      </c>
      <c r="I8306" t="s">
        <v>129</v>
      </c>
      <c r="J8306" t="s">
        <v>130</v>
      </c>
      <c r="K8306" t="s">
        <v>131</v>
      </c>
      <c r="L8306" t="s">
        <v>23773</v>
      </c>
      <c r="M8306" t="s">
        <v>23774</v>
      </c>
      <c r="N8306">
        <v>1.246388888</v>
      </c>
      <c r="O8306">
        <v>0</v>
      </c>
      <c r="P8306">
        <v>4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4.9855559999999999</v>
      </c>
      <c r="W8306">
        <v>0</v>
      </c>
      <c r="X8306">
        <v>0</v>
      </c>
      <c r="Y8306">
        <v>0</v>
      </c>
      <c r="Z8306">
        <v>0</v>
      </c>
    </row>
    <row r="8307" spans="1:26" x14ac:dyDescent="0.25">
      <c r="A8307">
        <v>2198614</v>
      </c>
      <c r="B8307">
        <v>1</v>
      </c>
      <c r="C8307" t="s">
        <v>76</v>
      </c>
      <c r="D8307" t="s">
        <v>106</v>
      </c>
      <c r="E8307" t="s">
        <v>181</v>
      </c>
      <c r="F8307" t="s">
        <v>23775</v>
      </c>
      <c r="G8307" t="s">
        <v>287</v>
      </c>
      <c r="H8307" t="s">
        <v>46</v>
      </c>
      <c r="I8307" t="s">
        <v>129</v>
      </c>
      <c r="J8307" t="s">
        <v>130</v>
      </c>
      <c r="K8307" t="s">
        <v>131</v>
      </c>
      <c r="L8307" t="s">
        <v>23776</v>
      </c>
      <c r="M8307" t="s">
        <v>23777</v>
      </c>
      <c r="N8307">
        <v>1.355277777</v>
      </c>
      <c r="O8307">
        <v>0</v>
      </c>
      <c r="P8307">
        <v>5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6.776389</v>
      </c>
      <c r="W8307">
        <v>0</v>
      </c>
      <c r="X8307">
        <v>0</v>
      </c>
      <c r="Y8307">
        <v>0</v>
      </c>
      <c r="Z8307">
        <v>0</v>
      </c>
    </row>
    <row r="8308" spans="1:26" x14ac:dyDescent="0.25">
      <c r="A8308">
        <v>2198612</v>
      </c>
      <c r="B8308">
        <v>1</v>
      </c>
      <c r="C8308" t="s">
        <v>76</v>
      </c>
      <c r="D8308" t="s">
        <v>89</v>
      </c>
      <c r="E8308" t="s">
        <v>161</v>
      </c>
      <c r="F8308" t="s">
        <v>23778</v>
      </c>
      <c r="G8308" t="s">
        <v>432</v>
      </c>
      <c r="H8308" t="s">
        <v>46</v>
      </c>
      <c r="I8308" t="s">
        <v>129</v>
      </c>
      <c r="J8308" t="s">
        <v>130</v>
      </c>
      <c r="K8308" t="s">
        <v>131</v>
      </c>
      <c r="L8308" t="s">
        <v>23779</v>
      </c>
      <c r="M8308" t="s">
        <v>23780</v>
      </c>
      <c r="N8308">
        <v>3.7938888880000001</v>
      </c>
      <c r="O8308">
        <v>0</v>
      </c>
      <c r="P8308">
        <v>0</v>
      </c>
      <c r="Q8308">
        <v>0</v>
      </c>
      <c r="R8308">
        <v>1</v>
      </c>
      <c r="S8308">
        <v>1</v>
      </c>
      <c r="T8308">
        <v>142</v>
      </c>
      <c r="U8308">
        <v>0</v>
      </c>
      <c r="V8308">
        <v>0</v>
      </c>
      <c r="W8308">
        <v>0</v>
      </c>
      <c r="X8308">
        <v>3.7938890000000001</v>
      </c>
      <c r="Y8308">
        <v>3.7938890000000001</v>
      </c>
      <c r="Z8308">
        <v>538.73222199999998</v>
      </c>
    </row>
    <row r="8309" spans="1:26" x14ac:dyDescent="0.25">
      <c r="A8309">
        <v>2198616</v>
      </c>
      <c r="B8309">
        <v>1</v>
      </c>
      <c r="C8309" t="s">
        <v>76</v>
      </c>
      <c r="D8309" t="s">
        <v>100</v>
      </c>
      <c r="E8309" t="s">
        <v>181</v>
      </c>
      <c r="F8309" t="s">
        <v>23781</v>
      </c>
      <c r="G8309" t="s">
        <v>194</v>
      </c>
      <c r="H8309" t="s">
        <v>46</v>
      </c>
      <c r="I8309" t="s">
        <v>129</v>
      </c>
      <c r="J8309" t="s">
        <v>130</v>
      </c>
      <c r="K8309" t="s">
        <v>131</v>
      </c>
      <c r="L8309" t="s">
        <v>23548</v>
      </c>
      <c r="M8309" t="s">
        <v>23782</v>
      </c>
      <c r="N8309">
        <v>2.0449999999999999</v>
      </c>
      <c r="O8309">
        <v>0</v>
      </c>
      <c r="P8309">
        <v>2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4.09</v>
      </c>
      <c r="W8309">
        <v>0</v>
      </c>
      <c r="X8309">
        <v>0</v>
      </c>
      <c r="Y8309">
        <v>0</v>
      </c>
      <c r="Z8309">
        <v>0</v>
      </c>
    </row>
    <row r="8310" spans="1:26" x14ac:dyDescent="0.25">
      <c r="A8310">
        <v>2198618</v>
      </c>
      <c r="B8310">
        <v>1</v>
      </c>
      <c r="C8310" t="s">
        <v>76</v>
      </c>
      <c r="D8310" t="s">
        <v>78</v>
      </c>
      <c r="E8310" t="s">
        <v>718</v>
      </c>
      <c r="F8310" t="s">
        <v>23783</v>
      </c>
      <c r="G8310" t="s">
        <v>726</v>
      </c>
      <c r="H8310" t="s">
        <v>46</v>
      </c>
      <c r="I8310" t="s">
        <v>129</v>
      </c>
      <c r="J8310" t="s">
        <v>130</v>
      </c>
      <c r="K8310" t="s">
        <v>131</v>
      </c>
      <c r="L8310" t="s">
        <v>23784</v>
      </c>
      <c r="M8310" t="s">
        <v>23785</v>
      </c>
      <c r="N8310">
        <v>1.425</v>
      </c>
      <c r="O8310">
        <v>0</v>
      </c>
      <c r="P8310">
        <v>2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2.85</v>
      </c>
      <c r="W8310">
        <v>0</v>
      </c>
      <c r="X8310">
        <v>0</v>
      </c>
      <c r="Y8310">
        <v>0</v>
      </c>
      <c r="Z8310">
        <v>0</v>
      </c>
    </row>
    <row r="8311" spans="1:26" x14ac:dyDescent="0.25">
      <c r="A8311">
        <v>2198621</v>
      </c>
      <c r="B8311">
        <v>1</v>
      </c>
      <c r="C8311" t="s">
        <v>76</v>
      </c>
      <c r="D8311" t="s">
        <v>101</v>
      </c>
      <c r="E8311" t="s">
        <v>134</v>
      </c>
      <c r="F8311" t="s">
        <v>23497</v>
      </c>
      <c r="G8311" t="s">
        <v>136</v>
      </c>
      <c r="H8311" t="s">
        <v>47</v>
      </c>
      <c r="I8311" t="s">
        <v>129</v>
      </c>
      <c r="J8311" t="s">
        <v>130</v>
      </c>
      <c r="K8311" t="s">
        <v>131</v>
      </c>
      <c r="L8311" t="s">
        <v>23786</v>
      </c>
      <c r="M8311" t="s">
        <v>23787</v>
      </c>
      <c r="N8311">
        <v>3.0833333330000001</v>
      </c>
      <c r="O8311">
        <v>2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6.1666670000000003</v>
      </c>
      <c r="V8311">
        <v>0</v>
      </c>
      <c r="W8311">
        <v>0</v>
      </c>
      <c r="X8311">
        <v>0</v>
      </c>
      <c r="Y8311">
        <v>0</v>
      </c>
      <c r="Z8311">
        <v>0</v>
      </c>
    </row>
    <row r="8312" spans="1:26" x14ac:dyDescent="0.25">
      <c r="A8312">
        <v>2198627</v>
      </c>
      <c r="B8312">
        <v>1</v>
      </c>
      <c r="C8312" t="s">
        <v>76</v>
      </c>
      <c r="D8312" t="s">
        <v>79</v>
      </c>
      <c r="E8312" t="s">
        <v>181</v>
      </c>
      <c r="F8312" t="s">
        <v>23788</v>
      </c>
      <c r="G8312" t="s">
        <v>128</v>
      </c>
      <c r="H8312" t="s">
        <v>46</v>
      </c>
      <c r="I8312" t="s">
        <v>129</v>
      </c>
      <c r="J8312" t="s">
        <v>130</v>
      </c>
      <c r="K8312" t="s">
        <v>131</v>
      </c>
      <c r="L8312" t="s">
        <v>23789</v>
      </c>
      <c r="M8312" t="s">
        <v>23790</v>
      </c>
      <c r="N8312">
        <v>0.78472222199999997</v>
      </c>
      <c r="O8312">
        <v>0</v>
      </c>
      <c r="P8312">
        <v>1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0.78472200000000003</v>
      </c>
      <c r="W8312">
        <v>0</v>
      </c>
      <c r="X8312">
        <v>0</v>
      </c>
      <c r="Y8312">
        <v>0</v>
      </c>
      <c r="Z8312">
        <v>0</v>
      </c>
    </row>
    <row r="8313" spans="1:26" x14ac:dyDescent="0.25">
      <c r="A8313">
        <v>2198625</v>
      </c>
      <c r="B8313">
        <v>1</v>
      </c>
      <c r="C8313" t="s">
        <v>76</v>
      </c>
      <c r="D8313" t="s">
        <v>78</v>
      </c>
      <c r="E8313" t="s">
        <v>718</v>
      </c>
      <c r="F8313" t="s">
        <v>22341</v>
      </c>
      <c r="G8313" t="s">
        <v>128</v>
      </c>
      <c r="H8313" t="s">
        <v>46</v>
      </c>
      <c r="I8313" t="s">
        <v>129</v>
      </c>
      <c r="J8313" t="s">
        <v>130</v>
      </c>
      <c r="K8313" t="s">
        <v>131</v>
      </c>
      <c r="L8313" t="s">
        <v>23791</v>
      </c>
      <c r="M8313" t="s">
        <v>23792</v>
      </c>
      <c r="N8313">
        <v>2.2294444439999999</v>
      </c>
      <c r="O8313">
        <v>0</v>
      </c>
      <c r="P8313">
        <v>24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53.506667</v>
      </c>
      <c r="W8313">
        <v>0</v>
      </c>
      <c r="X8313">
        <v>0</v>
      </c>
      <c r="Y8313">
        <v>0</v>
      </c>
      <c r="Z8313">
        <v>0</v>
      </c>
    </row>
    <row r="8314" spans="1:26" x14ac:dyDescent="0.25">
      <c r="A8314">
        <v>2198626</v>
      </c>
      <c r="B8314">
        <v>1</v>
      </c>
      <c r="C8314" t="s">
        <v>76</v>
      </c>
      <c r="D8314" t="s">
        <v>85</v>
      </c>
      <c r="E8314" t="s">
        <v>126</v>
      </c>
      <c r="F8314" t="s">
        <v>20793</v>
      </c>
      <c r="G8314" t="s">
        <v>128</v>
      </c>
      <c r="H8314" t="s">
        <v>46</v>
      </c>
      <c r="I8314" t="s">
        <v>129</v>
      </c>
      <c r="J8314" t="s">
        <v>130</v>
      </c>
      <c r="K8314" t="s">
        <v>131</v>
      </c>
      <c r="L8314" t="s">
        <v>23793</v>
      </c>
      <c r="M8314" t="s">
        <v>23794</v>
      </c>
      <c r="N8314">
        <v>1.8544444440000001</v>
      </c>
      <c r="O8314">
        <v>0</v>
      </c>
      <c r="P8314">
        <v>10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18.544443999999999</v>
      </c>
      <c r="W8314">
        <v>0</v>
      </c>
      <c r="X8314">
        <v>0</v>
      </c>
      <c r="Y8314">
        <v>0</v>
      </c>
      <c r="Z8314">
        <v>0</v>
      </c>
    </row>
    <row r="8315" spans="1:26" x14ac:dyDescent="0.25">
      <c r="A8315">
        <v>2198632</v>
      </c>
      <c r="B8315">
        <v>1</v>
      </c>
      <c r="C8315" t="s">
        <v>77</v>
      </c>
      <c r="D8315" t="s">
        <v>124</v>
      </c>
      <c r="E8315" t="s">
        <v>181</v>
      </c>
      <c r="F8315" t="s">
        <v>23795</v>
      </c>
      <c r="G8315" t="s">
        <v>163</v>
      </c>
      <c r="H8315" t="s">
        <v>46</v>
      </c>
      <c r="I8315" t="s">
        <v>129</v>
      </c>
      <c r="J8315" t="s">
        <v>130</v>
      </c>
      <c r="K8315" t="s">
        <v>131</v>
      </c>
      <c r="L8315" t="s">
        <v>23796</v>
      </c>
      <c r="M8315" t="s">
        <v>23797</v>
      </c>
      <c r="N8315">
        <v>2.4305555550000002</v>
      </c>
      <c r="O8315">
        <v>0</v>
      </c>
      <c r="P8315">
        <v>2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4.8611110000000002</v>
      </c>
      <c r="W8315">
        <v>0</v>
      </c>
      <c r="X8315">
        <v>0</v>
      </c>
      <c r="Y8315">
        <v>0</v>
      </c>
      <c r="Z8315">
        <v>0</v>
      </c>
    </row>
    <row r="8316" spans="1:26" x14ac:dyDescent="0.25">
      <c r="A8316">
        <v>2198641</v>
      </c>
      <c r="B8316">
        <v>1</v>
      </c>
      <c r="C8316" t="s">
        <v>76</v>
      </c>
      <c r="D8316" t="s">
        <v>89</v>
      </c>
      <c r="E8316" t="s">
        <v>126</v>
      </c>
      <c r="F8316" t="s">
        <v>23798</v>
      </c>
      <c r="G8316" t="s">
        <v>128</v>
      </c>
      <c r="H8316" t="s">
        <v>46</v>
      </c>
      <c r="I8316" t="s">
        <v>129</v>
      </c>
      <c r="J8316" t="s">
        <v>130</v>
      </c>
      <c r="K8316" t="s">
        <v>131</v>
      </c>
      <c r="L8316" t="s">
        <v>23799</v>
      </c>
      <c r="M8316" t="s">
        <v>23800</v>
      </c>
      <c r="N8316">
        <v>3.9255555549999999</v>
      </c>
      <c r="O8316">
        <v>0</v>
      </c>
      <c r="P8316">
        <v>11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43.181111000000001</v>
      </c>
      <c r="W8316">
        <v>0</v>
      </c>
      <c r="X8316">
        <v>0</v>
      </c>
      <c r="Y8316">
        <v>0</v>
      </c>
      <c r="Z8316">
        <v>0</v>
      </c>
    </row>
    <row r="8317" spans="1:26" x14ac:dyDescent="0.25">
      <c r="A8317">
        <v>2198640</v>
      </c>
      <c r="B8317">
        <v>1</v>
      </c>
      <c r="C8317" t="s">
        <v>76</v>
      </c>
      <c r="D8317" t="s">
        <v>93</v>
      </c>
      <c r="E8317" t="s">
        <v>126</v>
      </c>
      <c r="F8317" t="s">
        <v>18773</v>
      </c>
      <c r="G8317" t="s">
        <v>128</v>
      </c>
      <c r="H8317" t="s">
        <v>46</v>
      </c>
      <c r="I8317" t="s">
        <v>129</v>
      </c>
      <c r="J8317" t="s">
        <v>130</v>
      </c>
      <c r="K8317" t="s">
        <v>131</v>
      </c>
      <c r="L8317" t="s">
        <v>23801</v>
      </c>
      <c r="M8317" t="s">
        <v>23802</v>
      </c>
      <c r="N8317">
        <v>6.5772222219999996</v>
      </c>
      <c r="O8317">
        <v>0</v>
      </c>
      <c r="P8317">
        <v>36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236.78</v>
      </c>
      <c r="W8317">
        <v>0</v>
      </c>
      <c r="X8317">
        <v>0</v>
      </c>
      <c r="Y8317">
        <v>0</v>
      </c>
      <c r="Z8317">
        <v>0</v>
      </c>
    </row>
    <row r="8318" spans="1:26" x14ac:dyDescent="0.25">
      <c r="A8318">
        <v>2198660</v>
      </c>
      <c r="B8318">
        <v>1</v>
      </c>
      <c r="C8318" t="s">
        <v>76</v>
      </c>
      <c r="D8318" t="s">
        <v>101</v>
      </c>
      <c r="E8318" t="s">
        <v>181</v>
      </c>
      <c r="F8318" t="s">
        <v>23803</v>
      </c>
      <c r="G8318" t="s">
        <v>287</v>
      </c>
      <c r="H8318" t="s">
        <v>46</v>
      </c>
      <c r="I8318" t="s">
        <v>129</v>
      </c>
      <c r="J8318" t="s">
        <v>130</v>
      </c>
      <c r="K8318" t="s">
        <v>131</v>
      </c>
      <c r="L8318" t="s">
        <v>23804</v>
      </c>
      <c r="M8318" t="s">
        <v>23805</v>
      </c>
      <c r="N8318">
        <v>2.5952777770000002</v>
      </c>
      <c r="O8318">
        <v>0</v>
      </c>
      <c r="P8318">
        <v>10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25.952777999999999</v>
      </c>
      <c r="W8318">
        <v>0</v>
      </c>
      <c r="X8318">
        <v>0</v>
      </c>
      <c r="Y8318">
        <v>0</v>
      </c>
      <c r="Z8318">
        <v>0</v>
      </c>
    </row>
    <row r="8319" spans="1:26" x14ac:dyDescent="0.25">
      <c r="A8319">
        <v>2198645</v>
      </c>
      <c r="B8319">
        <v>1</v>
      </c>
      <c r="C8319" t="s">
        <v>76</v>
      </c>
      <c r="D8319" t="s">
        <v>85</v>
      </c>
      <c r="E8319" t="s">
        <v>718</v>
      </c>
      <c r="F8319" t="s">
        <v>23806</v>
      </c>
      <c r="G8319" t="s">
        <v>726</v>
      </c>
      <c r="H8319" t="s">
        <v>46</v>
      </c>
      <c r="I8319" t="s">
        <v>129</v>
      </c>
      <c r="J8319" t="s">
        <v>130</v>
      </c>
      <c r="K8319" t="s">
        <v>131</v>
      </c>
      <c r="L8319" t="s">
        <v>23807</v>
      </c>
      <c r="M8319" t="s">
        <v>23808</v>
      </c>
      <c r="N8319">
        <v>3.6866666659999998</v>
      </c>
      <c r="O8319">
        <v>0</v>
      </c>
      <c r="P8319">
        <v>99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364.98</v>
      </c>
      <c r="W8319">
        <v>0</v>
      </c>
      <c r="X8319">
        <v>0</v>
      </c>
      <c r="Y8319">
        <v>0</v>
      </c>
      <c r="Z8319">
        <v>0</v>
      </c>
    </row>
    <row r="8320" spans="1:26" x14ac:dyDescent="0.25">
      <c r="A8320">
        <v>2198658</v>
      </c>
      <c r="B8320">
        <v>1</v>
      </c>
      <c r="C8320" t="s">
        <v>76</v>
      </c>
      <c r="D8320" t="s">
        <v>100</v>
      </c>
      <c r="E8320" t="s">
        <v>143</v>
      </c>
      <c r="F8320" t="s">
        <v>23809</v>
      </c>
      <c r="G8320" t="s">
        <v>279</v>
      </c>
      <c r="H8320" t="s">
        <v>47</v>
      </c>
      <c r="I8320" t="s">
        <v>129</v>
      </c>
      <c r="J8320" t="s">
        <v>130</v>
      </c>
      <c r="K8320" t="s">
        <v>131</v>
      </c>
      <c r="L8320" t="s">
        <v>23810</v>
      </c>
      <c r="M8320" t="s">
        <v>23811</v>
      </c>
      <c r="N8320">
        <v>0.78611111099999997</v>
      </c>
      <c r="O8320">
        <v>0</v>
      </c>
      <c r="P8320">
        <v>11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8.6472219999999993</v>
      </c>
      <c r="W8320">
        <v>0</v>
      </c>
      <c r="X8320">
        <v>0</v>
      </c>
      <c r="Y8320">
        <v>0</v>
      </c>
      <c r="Z8320">
        <v>0</v>
      </c>
    </row>
    <row r="8321" spans="1:26" x14ac:dyDescent="0.25">
      <c r="A8321">
        <v>2198655</v>
      </c>
      <c r="B8321">
        <v>1</v>
      </c>
      <c r="C8321" t="s">
        <v>76</v>
      </c>
      <c r="D8321" t="s">
        <v>102</v>
      </c>
      <c r="E8321" t="s">
        <v>181</v>
      </c>
      <c r="F8321" t="s">
        <v>23812</v>
      </c>
      <c r="G8321" t="s">
        <v>194</v>
      </c>
      <c r="H8321" t="s">
        <v>46</v>
      </c>
      <c r="I8321" t="s">
        <v>129</v>
      </c>
      <c r="J8321" t="s">
        <v>130</v>
      </c>
      <c r="K8321" t="s">
        <v>131</v>
      </c>
      <c r="L8321" t="s">
        <v>23813</v>
      </c>
      <c r="M8321" t="s">
        <v>23814</v>
      </c>
      <c r="N8321">
        <v>2.0802777770000001</v>
      </c>
      <c r="O8321">
        <v>0</v>
      </c>
      <c r="P8321">
        <v>1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2.0802779999999998</v>
      </c>
      <c r="W8321">
        <v>0</v>
      </c>
      <c r="X8321">
        <v>0</v>
      </c>
      <c r="Y8321">
        <v>0</v>
      </c>
      <c r="Z8321">
        <v>0</v>
      </c>
    </row>
    <row r="8322" spans="1:26" x14ac:dyDescent="0.25">
      <c r="A8322">
        <v>2198775</v>
      </c>
      <c r="B8322">
        <v>1</v>
      </c>
      <c r="C8322" t="s">
        <v>76</v>
      </c>
      <c r="D8322" t="s">
        <v>85</v>
      </c>
      <c r="E8322" t="s">
        <v>181</v>
      </c>
      <c r="F8322" t="s">
        <v>23815</v>
      </c>
      <c r="G8322" t="s">
        <v>194</v>
      </c>
      <c r="H8322" t="s">
        <v>46</v>
      </c>
      <c r="I8322" t="s">
        <v>129</v>
      </c>
      <c r="J8322" t="s">
        <v>130</v>
      </c>
      <c r="K8322" t="s">
        <v>131</v>
      </c>
      <c r="L8322" t="s">
        <v>23816</v>
      </c>
      <c r="M8322" t="s">
        <v>23817</v>
      </c>
      <c r="N8322">
        <v>4.2236111110000003</v>
      </c>
      <c r="O8322">
        <v>0</v>
      </c>
      <c r="P8322">
        <v>2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8.447222</v>
      </c>
      <c r="W8322">
        <v>0</v>
      </c>
      <c r="X8322">
        <v>0</v>
      </c>
      <c r="Y8322">
        <v>0</v>
      </c>
      <c r="Z8322">
        <v>0</v>
      </c>
    </row>
    <row r="8323" spans="1:26" x14ac:dyDescent="0.25">
      <c r="A8323">
        <v>2198713</v>
      </c>
      <c r="B8323">
        <v>1</v>
      </c>
      <c r="C8323" t="s">
        <v>77</v>
      </c>
      <c r="D8323" t="s">
        <v>109</v>
      </c>
      <c r="E8323" t="s">
        <v>161</v>
      </c>
      <c r="F8323" t="s">
        <v>23818</v>
      </c>
      <c r="G8323" t="s">
        <v>402</v>
      </c>
      <c r="H8323" t="s">
        <v>46</v>
      </c>
      <c r="I8323" t="s">
        <v>129</v>
      </c>
      <c r="J8323" t="s">
        <v>130</v>
      </c>
      <c r="K8323" t="s">
        <v>131</v>
      </c>
      <c r="L8323" t="s">
        <v>23819</v>
      </c>
      <c r="M8323" t="s">
        <v>23820</v>
      </c>
      <c r="N8323">
        <v>3.0338888879999999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10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30.338889000000002</v>
      </c>
    </row>
    <row r="8324" spans="1:26" x14ac:dyDescent="0.25">
      <c r="A8324">
        <v>2198648</v>
      </c>
      <c r="B8324">
        <v>1</v>
      </c>
      <c r="C8324" t="s">
        <v>76</v>
      </c>
      <c r="D8324" t="s">
        <v>93</v>
      </c>
      <c r="E8324" t="s">
        <v>186</v>
      </c>
      <c r="F8324" t="s">
        <v>23821</v>
      </c>
      <c r="G8324" t="s">
        <v>1050</v>
      </c>
      <c r="H8324" t="s">
        <v>47</v>
      </c>
      <c r="I8324" t="s">
        <v>129</v>
      </c>
      <c r="J8324" t="s">
        <v>130</v>
      </c>
      <c r="K8324" t="s">
        <v>131</v>
      </c>
      <c r="L8324" t="s">
        <v>23822</v>
      </c>
      <c r="M8324" t="s">
        <v>23823</v>
      </c>
      <c r="N8324">
        <v>0.60250000000000004</v>
      </c>
      <c r="O8324">
        <v>75</v>
      </c>
      <c r="P8324">
        <v>3606</v>
      </c>
      <c r="Q8324">
        <v>0</v>
      </c>
      <c r="R8324">
        <v>0</v>
      </c>
      <c r="S8324">
        <v>0</v>
      </c>
      <c r="T8324">
        <v>0</v>
      </c>
      <c r="U8324">
        <v>45.1875</v>
      </c>
      <c r="V8324">
        <v>2172.6149999999998</v>
      </c>
      <c r="W8324">
        <v>0</v>
      </c>
      <c r="X8324">
        <v>0</v>
      </c>
      <c r="Y8324">
        <v>0</v>
      </c>
      <c r="Z8324">
        <v>0</v>
      </c>
    </row>
    <row r="8325" spans="1:26" x14ac:dyDescent="0.25">
      <c r="A8325">
        <v>2198667</v>
      </c>
      <c r="B8325">
        <v>1</v>
      </c>
      <c r="C8325" t="s">
        <v>76</v>
      </c>
      <c r="D8325" t="s">
        <v>94</v>
      </c>
      <c r="E8325" t="s">
        <v>161</v>
      </c>
      <c r="F8325" t="s">
        <v>3224</v>
      </c>
      <c r="G8325" t="s">
        <v>5778</v>
      </c>
      <c r="H8325" t="s">
        <v>46</v>
      </c>
      <c r="I8325" t="s">
        <v>129</v>
      </c>
      <c r="J8325" t="s">
        <v>130</v>
      </c>
      <c r="K8325" t="s">
        <v>131</v>
      </c>
      <c r="L8325" t="s">
        <v>23824</v>
      </c>
      <c r="M8325" t="s">
        <v>23825</v>
      </c>
      <c r="N8325">
        <v>3.2094444439999998</v>
      </c>
      <c r="O8325">
        <v>0</v>
      </c>
      <c r="P8325">
        <v>70</v>
      </c>
      <c r="Q8325">
        <v>1</v>
      </c>
      <c r="R8325">
        <v>211</v>
      </c>
      <c r="S8325">
        <v>0</v>
      </c>
      <c r="T8325">
        <v>0</v>
      </c>
      <c r="U8325">
        <v>0</v>
      </c>
      <c r="V8325">
        <v>224.66111100000001</v>
      </c>
      <c r="W8325">
        <v>3.209444</v>
      </c>
      <c r="X8325">
        <v>677.19277799999998</v>
      </c>
      <c r="Y8325">
        <v>0</v>
      </c>
      <c r="Z8325">
        <v>0</v>
      </c>
    </row>
    <row r="8326" spans="1:26" x14ac:dyDescent="0.25">
      <c r="A8326">
        <v>2198656</v>
      </c>
      <c r="B8326">
        <v>1</v>
      </c>
      <c r="C8326" t="s">
        <v>77</v>
      </c>
      <c r="D8326" t="s">
        <v>124</v>
      </c>
      <c r="E8326" t="s">
        <v>181</v>
      </c>
      <c r="F8326" t="s">
        <v>23826</v>
      </c>
      <c r="G8326" t="s">
        <v>194</v>
      </c>
      <c r="H8326" t="s">
        <v>46</v>
      </c>
      <c r="I8326" t="s">
        <v>129</v>
      </c>
      <c r="J8326" t="s">
        <v>130</v>
      </c>
      <c r="K8326" t="s">
        <v>131</v>
      </c>
      <c r="L8326" t="s">
        <v>23827</v>
      </c>
      <c r="M8326" t="s">
        <v>23828</v>
      </c>
      <c r="N8326">
        <v>2.2658333329999998</v>
      </c>
      <c r="O8326">
        <v>0</v>
      </c>
      <c r="P8326">
        <v>1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2.2658330000000002</v>
      </c>
      <c r="W8326">
        <v>0</v>
      </c>
      <c r="X8326">
        <v>0</v>
      </c>
      <c r="Y8326">
        <v>0</v>
      </c>
      <c r="Z8326">
        <v>0</v>
      </c>
    </row>
    <row r="8327" spans="1:26" x14ac:dyDescent="0.25">
      <c r="A8327">
        <v>2198666</v>
      </c>
      <c r="B8327">
        <v>1</v>
      </c>
      <c r="C8327" t="s">
        <v>76</v>
      </c>
      <c r="D8327" t="s">
        <v>84</v>
      </c>
      <c r="E8327" t="s">
        <v>181</v>
      </c>
      <c r="F8327" t="s">
        <v>21834</v>
      </c>
      <c r="G8327" t="s">
        <v>183</v>
      </c>
      <c r="H8327" t="s">
        <v>46</v>
      </c>
      <c r="I8327" t="s">
        <v>129</v>
      </c>
      <c r="J8327" t="s">
        <v>130</v>
      </c>
      <c r="K8327" t="s">
        <v>131</v>
      </c>
      <c r="L8327" t="s">
        <v>23829</v>
      </c>
      <c r="M8327" t="s">
        <v>23830</v>
      </c>
      <c r="N8327">
        <v>1.359722222</v>
      </c>
      <c r="O8327">
        <v>0</v>
      </c>
      <c r="P8327">
        <v>19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25.834721999999999</v>
      </c>
      <c r="W8327">
        <v>0</v>
      </c>
      <c r="X8327">
        <v>0</v>
      </c>
      <c r="Y8327">
        <v>0</v>
      </c>
      <c r="Z8327">
        <v>0</v>
      </c>
    </row>
    <row r="8328" spans="1:26" x14ac:dyDescent="0.25">
      <c r="A8328">
        <v>2198663</v>
      </c>
      <c r="B8328">
        <v>1</v>
      </c>
      <c r="C8328" t="s">
        <v>76</v>
      </c>
      <c r="D8328" t="s">
        <v>89</v>
      </c>
      <c r="E8328" t="s">
        <v>186</v>
      </c>
      <c r="F8328" t="s">
        <v>23831</v>
      </c>
      <c r="G8328" t="s">
        <v>136</v>
      </c>
      <c r="H8328" t="s">
        <v>47</v>
      </c>
      <c r="I8328" t="s">
        <v>129</v>
      </c>
      <c r="J8328" t="s">
        <v>130</v>
      </c>
      <c r="K8328" t="s">
        <v>131</v>
      </c>
      <c r="L8328" t="s">
        <v>23832</v>
      </c>
      <c r="M8328" t="s">
        <v>23833</v>
      </c>
      <c r="N8328">
        <v>6.3611110999999998E-2</v>
      </c>
      <c r="O8328">
        <v>18</v>
      </c>
      <c r="P8328">
        <v>106</v>
      </c>
      <c r="Q8328">
        <v>35</v>
      </c>
      <c r="R8328">
        <v>2013</v>
      </c>
      <c r="S8328">
        <v>18</v>
      </c>
      <c r="T8328">
        <v>1549</v>
      </c>
      <c r="U8328">
        <v>1.145</v>
      </c>
      <c r="V8328">
        <v>6.7427780000000004</v>
      </c>
      <c r="W8328">
        <v>2.2263890000000002</v>
      </c>
      <c r="X8328">
        <v>128.04916600000001</v>
      </c>
      <c r="Y8328">
        <v>1.145</v>
      </c>
      <c r="Z8328">
        <v>98.533610999999993</v>
      </c>
    </row>
    <row r="8329" spans="1:26" x14ac:dyDescent="0.25">
      <c r="A8329">
        <v>2198675</v>
      </c>
      <c r="B8329">
        <v>1</v>
      </c>
      <c r="C8329" t="s">
        <v>76</v>
      </c>
      <c r="D8329" t="s">
        <v>80</v>
      </c>
      <c r="E8329" t="s">
        <v>718</v>
      </c>
      <c r="F8329" t="s">
        <v>23834</v>
      </c>
      <c r="G8329" t="s">
        <v>726</v>
      </c>
      <c r="H8329" t="s">
        <v>46</v>
      </c>
      <c r="I8329" t="s">
        <v>129</v>
      </c>
      <c r="J8329" t="s">
        <v>130</v>
      </c>
      <c r="K8329" t="s">
        <v>131</v>
      </c>
      <c r="L8329" t="s">
        <v>23835</v>
      </c>
      <c r="M8329" t="s">
        <v>23836</v>
      </c>
      <c r="N8329">
        <v>4.2486111109999998</v>
      </c>
      <c r="O8329">
        <v>0</v>
      </c>
      <c r="P8329">
        <v>2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8.4972220000000007</v>
      </c>
      <c r="W8329">
        <v>0</v>
      </c>
      <c r="X8329">
        <v>0</v>
      </c>
      <c r="Y8329">
        <v>0</v>
      </c>
      <c r="Z8329">
        <v>0</v>
      </c>
    </row>
    <row r="8330" spans="1:26" x14ac:dyDescent="0.25">
      <c r="A8330">
        <v>2198670</v>
      </c>
      <c r="B8330">
        <v>1</v>
      </c>
      <c r="C8330" t="s">
        <v>77</v>
      </c>
      <c r="D8330" t="s">
        <v>124</v>
      </c>
      <c r="E8330" t="s">
        <v>181</v>
      </c>
      <c r="F8330" t="s">
        <v>23837</v>
      </c>
      <c r="G8330" t="s">
        <v>194</v>
      </c>
      <c r="H8330" t="s">
        <v>46</v>
      </c>
      <c r="I8330" t="s">
        <v>129</v>
      </c>
      <c r="J8330" t="s">
        <v>130</v>
      </c>
      <c r="K8330" t="s">
        <v>131</v>
      </c>
      <c r="L8330" t="s">
        <v>23838</v>
      </c>
      <c r="M8330" t="s">
        <v>23839</v>
      </c>
      <c r="N8330">
        <v>2.0750000000000002</v>
      </c>
      <c r="O8330">
        <v>0</v>
      </c>
      <c r="P8330">
        <v>1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2.0750000000000002</v>
      </c>
      <c r="W8330">
        <v>0</v>
      </c>
      <c r="X8330">
        <v>0</v>
      </c>
      <c r="Y8330">
        <v>0</v>
      </c>
      <c r="Z8330">
        <v>0</v>
      </c>
    </row>
    <row r="8331" spans="1:26" x14ac:dyDescent="0.25">
      <c r="A8331">
        <v>2198671</v>
      </c>
      <c r="B8331">
        <v>1</v>
      </c>
      <c r="C8331" t="s">
        <v>77</v>
      </c>
      <c r="D8331" t="s">
        <v>119</v>
      </c>
      <c r="E8331" t="s">
        <v>126</v>
      </c>
      <c r="F8331" t="s">
        <v>23840</v>
      </c>
      <c r="G8331" t="s">
        <v>128</v>
      </c>
      <c r="H8331" t="s">
        <v>46</v>
      </c>
      <c r="I8331" t="s">
        <v>129</v>
      </c>
      <c r="J8331" t="s">
        <v>130</v>
      </c>
      <c r="K8331" t="s">
        <v>131</v>
      </c>
      <c r="L8331" t="s">
        <v>23841</v>
      </c>
      <c r="M8331" t="s">
        <v>23842</v>
      </c>
      <c r="N8331">
        <v>1.3825000000000001</v>
      </c>
      <c r="O8331">
        <v>0</v>
      </c>
      <c r="P8331">
        <v>23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31.797499999999999</v>
      </c>
      <c r="W8331">
        <v>0</v>
      </c>
      <c r="X8331">
        <v>0</v>
      </c>
      <c r="Y8331">
        <v>0</v>
      </c>
      <c r="Z8331">
        <v>0</v>
      </c>
    </row>
    <row r="8332" spans="1:26" x14ac:dyDescent="0.25">
      <c r="A8332">
        <v>2198673</v>
      </c>
      <c r="B8332">
        <v>1</v>
      </c>
      <c r="C8332" t="s">
        <v>76</v>
      </c>
      <c r="D8332" t="s">
        <v>79</v>
      </c>
      <c r="E8332" t="s">
        <v>181</v>
      </c>
      <c r="F8332" t="s">
        <v>23843</v>
      </c>
      <c r="G8332" t="s">
        <v>636</v>
      </c>
      <c r="H8332" t="s">
        <v>46</v>
      </c>
      <c r="I8332" t="s">
        <v>129</v>
      </c>
      <c r="J8332" t="s">
        <v>130</v>
      </c>
      <c r="K8332" t="s">
        <v>131</v>
      </c>
      <c r="L8332" t="s">
        <v>23844</v>
      </c>
      <c r="M8332" t="s">
        <v>23845</v>
      </c>
      <c r="N8332">
        <v>5.6716666660000001</v>
      </c>
      <c r="O8332">
        <v>0</v>
      </c>
      <c r="P8332">
        <v>1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5.6716670000000002</v>
      </c>
      <c r="W8332">
        <v>0</v>
      </c>
      <c r="X8332">
        <v>0</v>
      </c>
      <c r="Y8332">
        <v>0</v>
      </c>
      <c r="Z8332">
        <v>0</v>
      </c>
    </row>
    <row r="8333" spans="1:26" x14ac:dyDescent="0.25">
      <c r="A8333">
        <v>2198677</v>
      </c>
      <c r="B8333">
        <v>1</v>
      </c>
      <c r="C8333" t="s">
        <v>76</v>
      </c>
      <c r="D8333" t="s">
        <v>84</v>
      </c>
      <c r="E8333" t="s">
        <v>181</v>
      </c>
      <c r="F8333" t="s">
        <v>23846</v>
      </c>
      <c r="G8333" t="s">
        <v>194</v>
      </c>
      <c r="H8333" t="s">
        <v>46</v>
      </c>
      <c r="I8333" t="s">
        <v>129</v>
      </c>
      <c r="J8333" t="s">
        <v>130</v>
      </c>
      <c r="K8333" t="s">
        <v>131</v>
      </c>
      <c r="L8333" t="s">
        <v>23847</v>
      </c>
      <c r="M8333" t="s">
        <v>23848</v>
      </c>
      <c r="N8333">
        <v>1.410555555</v>
      </c>
      <c r="O8333">
        <v>0</v>
      </c>
      <c r="P8333">
        <v>5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7.052778</v>
      </c>
      <c r="W8333">
        <v>0</v>
      </c>
      <c r="X8333">
        <v>0</v>
      </c>
      <c r="Y8333">
        <v>0</v>
      </c>
      <c r="Z8333">
        <v>0</v>
      </c>
    </row>
    <row r="8334" spans="1:26" x14ac:dyDescent="0.25">
      <c r="A8334">
        <v>2198941</v>
      </c>
      <c r="B8334">
        <v>1</v>
      </c>
      <c r="C8334" t="s">
        <v>76</v>
      </c>
      <c r="D8334" t="s">
        <v>97</v>
      </c>
      <c r="E8334" t="s">
        <v>161</v>
      </c>
      <c r="F8334" t="s">
        <v>23374</v>
      </c>
      <c r="G8334" t="s">
        <v>402</v>
      </c>
      <c r="H8334" t="s">
        <v>46</v>
      </c>
      <c r="I8334" t="s">
        <v>129</v>
      </c>
      <c r="J8334" t="s">
        <v>130</v>
      </c>
      <c r="K8334" t="s">
        <v>131</v>
      </c>
      <c r="L8334" t="s">
        <v>23849</v>
      </c>
      <c r="M8334" t="s">
        <v>23850</v>
      </c>
      <c r="N8334">
        <v>7.7038888879999998</v>
      </c>
      <c r="O8334">
        <v>1</v>
      </c>
      <c r="P8334">
        <v>436</v>
      </c>
      <c r="Q8334">
        <v>0</v>
      </c>
      <c r="R8334">
        <v>0</v>
      </c>
      <c r="S8334">
        <v>0</v>
      </c>
      <c r="T8334">
        <v>0</v>
      </c>
      <c r="U8334">
        <v>7.7038890000000002</v>
      </c>
      <c r="V8334">
        <v>3358.8955550000001</v>
      </c>
      <c r="W8334">
        <v>0</v>
      </c>
      <c r="X8334">
        <v>0</v>
      </c>
      <c r="Y8334">
        <v>0</v>
      </c>
      <c r="Z8334">
        <v>0</v>
      </c>
    </row>
    <row r="8335" spans="1:26" x14ac:dyDescent="0.25">
      <c r="A8335">
        <v>2198680</v>
      </c>
      <c r="B8335">
        <v>1</v>
      </c>
      <c r="C8335" t="s">
        <v>76</v>
      </c>
      <c r="D8335" t="s">
        <v>84</v>
      </c>
      <c r="E8335" t="s">
        <v>181</v>
      </c>
      <c r="F8335" t="s">
        <v>23851</v>
      </c>
      <c r="G8335" t="s">
        <v>636</v>
      </c>
      <c r="H8335" t="s">
        <v>46</v>
      </c>
      <c r="I8335" t="s">
        <v>129</v>
      </c>
      <c r="J8335" t="s">
        <v>15</v>
      </c>
      <c r="K8335" t="s">
        <v>131</v>
      </c>
      <c r="L8335" t="s">
        <v>23852</v>
      </c>
      <c r="M8335" t="s">
        <v>23853</v>
      </c>
      <c r="N8335">
        <v>1.8925000000000001</v>
      </c>
      <c r="O8335">
        <v>0</v>
      </c>
      <c r="P8335">
        <v>9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17.032499999999999</v>
      </c>
      <c r="W8335">
        <v>0</v>
      </c>
      <c r="X8335">
        <v>0</v>
      </c>
      <c r="Y8335">
        <v>0</v>
      </c>
      <c r="Z8335">
        <v>0</v>
      </c>
    </row>
    <row r="8336" spans="1:26" x14ac:dyDescent="0.25">
      <c r="A8336">
        <v>2198689</v>
      </c>
      <c r="B8336">
        <v>1</v>
      </c>
      <c r="C8336" t="s">
        <v>76</v>
      </c>
      <c r="D8336" t="s">
        <v>78</v>
      </c>
      <c r="E8336" t="s">
        <v>126</v>
      </c>
      <c r="F8336" t="s">
        <v>23439</v>
      </c>
      <c r="G8336" t="s">
        <v>128</v>
      </c>
      <c r="H8336" t="s">
        <v>46</v>
      </c>
      <c r="I8336" t="s">
        <v>129</v>
      </c>
      <c r="J8336" t="s">
        <v>130</v>
      </c>
      <c r="K8336" t="s">
        <v>131</v>
      </c>
      <c r="L8336" t="s">
        <v>23854</v>
      </c>
      <c r="M8336" t="s">
        <v>23855</v>
      </c>
      <c r="N8336">
        <v>3.037222222</v>
      </c>
      <c r="O8336">
        <v>0</v>
      </c>
      <c r="P8336">
        <v>114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346.24333300000001</v>
      </c>
      <c r="W8336">
        <v>0</v>
      </c>
      <c r="X8336">
        <v>0</v>
      </c>
      <c r="Y8336">
        <v>0</v>
      </c>
      <c r="Z8336">
        <v>0</v>
      </c>
    </row>
    <row r="8337" spans="1:26" x14ac:dyDescent="0.25">
      <c r="A8337">
        <v>2198681</v>
      </c>
      <c r="B8337">
        <v>1</v>
      </c>
      <c r="C8337" t="s">
        <v>76</v>
      </c>
      <c r="D8337" t="s">
        <v>93</v>
      </c>
      <c r="E8337" t="s">
        <v>181</v>
      </c>
      <c r="F8337" t="s">
        <v>23856</v>
      </c>
      <c r="G8337" t="s">
        <v>287</v>
      </c>
      <c r="H8337" t="s">
        <v>46</v>
      </c>
      <c r="I8337" t="s">
        <v>129</v>
      </c>
      <c r="J8337" t="s">
        <v>130</v>
      </c>
      <c r="K8337" t="s">
        <v>131</v>
      </c>
      <c r="L8337" t="s">
        <v>23857</v>
      </c>
      <c r="M8337" t="s">
        <v>23858</v>
      </c>
      <c r="N8337">
        <v>9.6225000000000005</v>
      </c>
      <c r="O8337">
        <v>0</v>
      </c>
      <c r="P8337">
        <v>3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28.8675</v>
      </c>
      <c r="W8337">
        <v>0</v>
      </c>
      <c r="X8337">
        <v>0</v>
      </c>
      <c r="Y8337">
        <v>0</v>
      </c>
      <c r="Z8337">
        <v>0</v>
      </c>
    </row>
    <row r="8338" spans="1:26" x14ac:dyDescent="0.25">
      <c r="A8338">
        <v>2198727</v>
      </c>
      <c r="B8338">
        <v>1</v>
      </c>
      <c r="C8338" t="s">
        <v>76</v>
      </c>
      <c r="D8338" t="s">
        <v>89</v>
      </c>
      <c r="E8338" t="s">
        <v>181</v>
      </c>
      <c r="F8338" t="s">
        <v>23859</v>
      </c>
      <c r="G8338" t="s">
        <v>640</v>
      </c>
      <c r="H8338" t="s">
        <v>46</v>
      </c>
      <c r="I8338" t="s">
        <v>129</v>
      </c>
      <c r="J8338" t="s">
        <v>130</v>
      </c>
      <c r="K8338" t="s">
        <v>131</v>
      </c>
      <c r="L8338" t="s">
        <v>23860</v>
      </c>
      <c r="M8338" t="s">
        <v>23861</v>
      </c>
      <c r="N8338">
        <v>1.1775</v>
      </c>
      <c r="O8338">
        <v>0</v>
      </c>
      <c r="P8338">
        <v>5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5.8875000000000002</v>
      </c>
      <c r="W8338">
        <v>0</v>
      </c>
      <c r="X8338">
        <v>0</v>
      </c>
      <c r="Y8338">
        <v>0</v>
      </c>
      <c r="Z8338">
        <v>0</v>
      </c>
    </row>
    <row r="8339" spans="1:26" x14ac:dyDescent="0.25">
      <c r="A8339">
        <v>2198683</v>
      </c>
      <c r="B8339">
        <v>1</v>
      </c>
      <c r="C8339" t="s">
        <v>76</v>
      </c>
      <c r="D8339" t="s">
        <v>91</v>
      </c>
      <c r="E8339" t="s">
        <v>813</v>
      </c>
      <c r="F8339" t="s">
        <v>5072</v>
      </c>
      <c r="G8339" t="s">
        <v>136</v>
      </c>
      <c r="H8339" t="s">
        <v>47</v>
      </c>
      <c r="I8339" t="s">
        <v>129</v>
      </c>
      <c r="J8339" t="s">
        <v>130</v>
      </c>
      <c r="K8339" t="s">
        <v>131</v>
      </c>
      <c r="L8339" t="s">
        <v>23862</v>
      </c>
      <c r="M8339" t="s">
        <v>23863</v>
      </c>
      <c r="N8339">
        <v>8.1944444000000005E-2</v>
      </c>
      <c r="O8339">
        <v>164</v>
      </c>
      <c r="P8339">
        <v>4597</v>
      </c>
      <c r="Q8339">
        <v>0</v>
      </c>
      <c r="R8339">
        <v>0</v>
      </c>
      <c r="S8339">
        <v>0</v>
      </c>
      <c r="T8339">
        <v>0</v>
      </c>
      <c r="U8339">
        <v>13.438889</v>
      </c>
      <c r="V8339">
        <v>376.69860899999998</v>
      </c>
      <c r="W8339">
        <v>0</v>
      </c>
      <c r="X8339">
        <v>0</v>
      </c>
      <c r="Y8339">
        <v>0</v>
      </c>
      <c r="Z8339">
        <v>0</v>
      </c>
    </row>
    <row r="8340" spans="1:26" x14ac:dyDescent="0.25">
      <c r="A8340">
        <v>2198690</v>
      </c>
      <c r="B8340">
        <v>1</v>
      </c>
      <c r="C8340" t="s">
        <v>77</v>
      </c>
      <c r="D8340" t="s">
        <v>119</v>
      </c>
      <c r="E8340" t="s">
        <v>134</v>
      </c>
      <c r="F8340" t="s">
        <v>23864</v>
      </c>
      <c r="G8340" t="s">
        <v>136</v>
      </c>
      <c r="H8340" t="s">
        <v>47</v>
      </c>
      <c r="I8340" t="s">
        <v>129</v>
      </c>
      <c r="J8340" t="s">
        <v>130</v>
      </c>
      <c r="K8340" t="s">
        <v>131</v>
      </c>
      <c r="L8340" t="s">
        <v>23865</v>
      </c>
      <c r="M8340" t="s">
        <v>23866</v>
      </c>
      <c r="N8340">
        <v>1.683611111</v>
      </c>
      <c r="O8340">
        <v>15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25.254166999999999</v>
      </c>
      <c r="V8340">
        <v>0</v>
      </c>
      <c r="W8340">
        <v>0</v>
      </c>
      <c r="X8340">
        <v>0</v>
      </c>
      <c r="Y8340">
        <v>0</v>
      </c>
      <c r="Z8340">
        <v>0</v>
      </c>
    </row>
    <row r="8341" spans="1:26" x14ac:dyDescent="0.25">
      <c r="A8341">
        <v>2198695</v>
      </c>
      <c r="B8341">
        <v>1</v>
      </c>
      <c r="C8341" t="s">
        <v>76</v>
      </c>
      <c r="D8341" t="s">
        <v>83</v>
      </c>
      <c r="E8341" t="s">
        <v>181</v>
      </c>
      <c r="F8341" t="s">
        <v>23867</v>
      </c>
      <c r="G8341" t="s">
        <v>287</v>
      </c>
      <c r="H8341" t="s">
        <v>46</v>
      </c>
      <c r="I8341" t="s">
        <v>129</v>
      </c>
      <c r="J8341" t="s">
        <v>130</v>
      </c>
      <c r="K8341" t="s">
        <v>131</v>
      </c>
      <c r="L8341" t="s">
        <v>23868</v>
      </c>
      <c r="M8341" t="s">
        <v>23869</v>
      </c>
      <c r="N8341">
        <v>9.3363888880000001</v>
      </c>
      <c r="O8341">
        <v>0</v>
      </c>
      <c r="P8341">
        <v>1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9.3363890000000005</v>
      </c>
      <c r="W8341">
        <v>0</v>
      </c>
      <c r="X8341">
        <v>0</v>
      </c>
      <c r="Y8341">
        <v>0</v>
      </c>
      <c r="Z8341">
        <v>0</v>
      </c>
    </row>
    <row r="8342" spans="1:26" x14ac:dyDescent="0.25">
      <c r="A8342">
        <v>2198699</v>
      </c>
      <c r="B8342">
        <v>1</v>
      </c>
      <c r="C8342" t="s">
        <v>76</v>
      </c>
      <c r="D8342" t="s">
        <v>83</v>
      </c>
      <c r="E8342" t="s">
        <v>126</v>
      </c>
      <c r="F8342" t="s">
        <v>22809</v>
      </c>
      <c r="G8342" t="s">
        <v>140</v>
      </c>
      <c r="H8342" t="s">
        <v>46</v>
      </c>
      <c r="I8342" t="s">
        <v>129</v>
      </c>
      <c r="J8342" t="s">
        <v>130</v>
      </c>
      <c r="K8342" t="s">
        <v>131</v>
      </c>
      <c r="L8342" t="s">
        <v>23870</v>
      </c>
      <c r="M8342" t="s">
        <v>23871</v>
      </c>
      <c r="N8342">
        <v>6.9347222220000004</v>
      </c>
      <c r="O8342">
        <v>0</v>
      </c>
      <c r="P8342">
        <v>18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124.825</v>
      </c>
      <c r="W8342">
        <v>0</v>
      </c>
      <c r="X8342">
        <v>0</v>
      </c>
      <c r="Y8342">
        <v>0</v>
      </c>
      <c r="Z8342">
        <v>0</v>
      </c>
    </row>
    <row r="8343" spans="1:26" x14ac:dyDescent="0.25">
      <c r="A8343">
        <v>2198698</v>
      </c>
      <c r="B8343">
        <v>1</v>
      </c>
      <c r="C8343" t="s">
        <v>76</v>
      </c>
      <c r="D8343" t="s">
        <v>104</v>
      </c>
      <c r="E8343" t="s">
        <v>126</v>
      </c>
      <c r="F8343" t="s">
        <v>23872</v>
      </c>
      <c r="G8343" t="s">
        <v>671</v>
      </c>
      <c r="H8343" t="s">
        <v>46</v>
      </c>
      <c r="I8343" t="s">
        <v>129</v>
      </c>
      <c r="J8343" t="s">
        <v>130</v>
      </c>
      <c r="K8343" t="s">
        <v>131</v>
      </c>
      <c r="L8343" t="s">
        <v>23873</v>
      </c>
      <c r="M8343" t="s">
        <v>23874</v>
      </c>
      <c r="N8343">
        <v>2.4213888880000001</v>
      </c>
      <c r="O8343">
        <v>0</v>
      </c>
      <c r="P8343">
        <v>0</v>
      </c>
      <c r="Q8343">
        <v>0</v>
      </c>
      <c r="R8343">
        <v>43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104.119722</v>
      </c>
      <c r="Y8343">
        <v>0</v>
      </c>
      <c r="Z8343">
        <v>0</v>
      </c>
    </row>
    <row r="8344" spans="1:26" x14ac:dyDescent="0.25">
      <c r="A8344">
        <v>2198704</v>
      </c>
      <c r="B8344">
        <v>1</v>
      </c>
      <c r="C8344" t="s">
        <v>76</v>
      </c>
      <c r="D8344" t="s">
        <v>90</v>
      </c>
      <c r="E8344" t="s">
        <v>126</v>
      </c>
      <c r="F8344" t="s">
        <v>23875</v>
      </c>
      <c r="G8344" t="s">
        <v>636</v>
      </c>
      <c r="H8344" t="s">
        <v>46</v>
      </c>
      <c r="I8344" t="s">
        <v>129</v>
      </c>
      <c r="J8344" t="s">
        <v>15</v>
      </c>
      <c r="K8344" t="s">
        <v>131</v>
      </c>
      <c r="L8344" t="s">
        <v>23876</v>
      </c>
      <c r="M8344" t="s">
        <v>23877</v>
      </c>
      <c r="N8344">
        <v>1.7583333329999999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18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31.65</v>
      </c>
    </row>
    <row r="8345" spans="1:26" x14ac:dyDescent="0.25">
      <c r="A8345">
        <v>2198701</v>
      </c>
      <c r="B8345">
        <v>1</v>
      </c>
      <c r="C8345" t="s">
        <v>76</v>
      </c>
      <c r="D8345" t="s">
        <v>79</v>
      </c>
      <c r="E8345" t="s">
        <v>181</v>
      </c>
      <c r="F8345" t="s">
        <v>23878</v>
      </c>
      <c r="G8345" t="s">
        <v>287</v>
      </c>
      <c r="H8345" t="s">
        <v>46</v>
      </c>
      <c r="I8345" t="s">
        <v>129</v>
      </c>
      <c r="J8345" t="s">
        <v>130</v>
      </c>
      <c r="K8345" t="s">
        <v>131</v>
      </c>
      <c r="L8345" t="s">
        <v>23879</v>
      </c>
      <c r="M8345" t="s">
        <v>23880</v>
      </c>
      <c r="N8345">
        <v>1.315833333</v>
      </c>
      <c r="O8345">
        <v>0</v>
      </c>
      <c r="P8345">
        <v>1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1.315833</v>
      </c>
      <c r="W8345">
        <v>0</v>
      </c>
      <c r="X8345">
        <v>0</v>
      </c>
      <c r="Y8345">
        <v>0</v>
      </c>
      <c r="Z8345">
        <v>0</v>
      </c>
    </row>
    <row r="8346" spans="1:26" x14ac:dyDescent="0.25">
      <c r="A8346">
        <v>2198705</v>
      </c>
      <c r="B8346">
        <v>1</v>
      </c>
      <c r="C8346" t="s">
        <v>76</v>
      </c>
      <c r="D8346" t="s">
        <v>84</v>
      </c>
      <c r="E8346" t="s">
        <v>718</v>
      </c>
      <c r="F8346" t="s">
        <v>23881</v>
      </c>
      <c r="G8346" t="s">
        <v>636</v>
      </c>
      <c r="H8346" t="s">
        <v>46</v>
      </c>
      <c r="I8346" t="s">
        <v>129</v>
      </c>
      <c r="J8346" t="s">
        <v>15</v>
      </c>
      <c r="K8346" t="s">
        <v>131</v>
      </c>
      <c r="L8346" t="s">
        <v>23882</v>
      </c>
      <c r="M8346" t="s">
        <v>23883</v>
      </c>
      <c r="N8346">
        <v>5.9225000000000003</v>
      </c>
      <c r="O8346">
        <v>0</v>
      </c>
      <c r="P8346">
        <v>2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11.845000000000001</v>
      </c>
      <c r="W8346">
        <v>0</v>
      </c>
      <c r="X8346">
        <v>0</v>
      </c>
      <c r="Y8346">
        <v>0</v>
      </c>
      <c r="Z8346">
        <v>0</v>
      </c>
    </row>
    <row r="8347" spans="1:26" x14ac:dyDescent="0.25">
      <c r="A8347">
        <v>2198709</v>
      </c>
      <c r="B8347">
        <v>1</v>
      </c>
      <c r="C8347" t="s">
        <v>76</v>
      </c>
      <c r="D8347" t="s">
        <v>78</v>
      </c>
      <c r="E8347" t="s">
        <v>181</v>
      </c>
      <c r="F8347" t="s">
        <v>23884</v>
      </c>
      <c r="G8347" t="s">
        <v>287</v>
      </c>
      <c r="H8347" t="s">
        <v>46</v>
      </c>
      <c r="I8347" t="s">
        <v>129</v>
      </c>
      <c r="J8347" t="s">
        <v>130</v>
      </c>
      <c r="K8347" t="s">
        <v>131</v>
      </c>
      <c r="L8347" t="s">
        <v>23885</v>
      </c>
      <c r="M8347" t="s">
        <v>23886</v>
      </c>
      <c r="N8347">
        <v>6.7205555549999998</v>
      </c>
      <c r="O8347">
        <v>0</v>
      </c>
      <c r="P8347">
        <v>9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60.484999999999999</v>
      </c>
      <c r="W8347">
        <v>0</v>
      </c>
      <c r="X8347">
        <v>0</v>
      </c>
      <c r="Y8347">
        <v>0</v>
      </c>
      <c r="Z8347">
        <v>0</v>
      </c>
    </row>
    <row r="8348" spans="1:26" x14ac:dyDescent="0.25">
      <c r="A8348">
        <v>2198707</v>
      </c>
      <c r="B8348">
        <v>1</v>
      </c>
      <c r="C8348" t="s">
        <v>77</v>
      </c>
      <c r="D8348" t="s">
        <v>108</v>
      </c>
      <c r="E8348" t="s">
        <v>161</v>
      </c>
      <c r="F8348" t="s">
        <v>23887</v>
      </c>
      <c r="G8348" t="s">
        <v>418</v>
      </c>
      <c r="H8348" t="s">
        <v>46</v>
      </c>
      <c r="I8348" t="s">
        <v>129</v>
      </c>
      <c r="J8348" t="s">
        <v>130</v>
      </c>
      <c r="K8348" t="s">
        <v>251</v>
      </c>
      <c r="L8348" t="s">
        <v>23888</v>
      </c>
      <c r="M8348" t="s">
        <v>23889</v>
      </c>
      <c r="N8348">
        <v>2.4500230549999999</v>
      </c>
      <c r="O8348">
        <v>1</v>
      </c>
      <c r="P8348">
        <v>186</v>
      </c>
      <c r="Q8348">
        <v>0</v>
      </c>
      <c r="R8348">
        <v>0</v>
      </c>
      <c r="S8348">
        <v>0</v>
      </c>
      <c r="T8348">
        <v>0</v>
      </c>
      <c r="U8348">
        <v>2.4500229999999998</v>
      </c>
      <c r="V8348">
        <v>455.70428800000002</v>
      </c>
      <c r="W8348">
        <v>0</v>
      </c>
      <c r="X8348">
        <v>0</v>
      </c>
      <c r="Y8348">
        <v>0</v>
      </c>
      <c r="Z8348">
        <v>0</v>
      </c>
    </row>
    <row r="8349" spans="1:26" x14ac:dyDescent="0.25">
      <c r="A8349">
        <v>2198723</v>
      </c>
      <c r="B8349">
        <v>1</v>
      </c>
      <c r="C8349" t="s">
        <v>76</v>
      </c>
      <c r="D8349" t="s">
        <v>88</v>
      </c>
      <c r="E8349" t="s">
        <v>181</v>
      </c>
      <c r="F8349" t="s">
        <v>23890</v>
      </c>
      <c r="G8349" t="s">
        <v>183</v>
      </c>
      <c r="H8349" t="s">
        <v>46</v>
      </c>
      <c r="I8349" t="s">
        <v>129</v>
      </c>
      <c r="J8349" t="s">
        <v>130</v>
      </c>
      <c r="K8349" t="s">
        <v>131</v>
      </c>
      <c r="L8349" t="s">
        <v>23891</v>
      </c>
      <c r="M8349" t="s">
        <v>23892</v>
      </c>
      <c r="N8349">
        <v>8.8650000000000002</v>
      </c>
      <c r="O8349">
        <v>0</v>
      </c>
      <c r="P8349">
        <v>1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8.8650000000000002</v>
      </c>
      <c r="W8349">
        <v>0</v>
      </c>
      <c r="X8349">
        <v>0</v>
      </c>
      <c r="Y8349">
        <v>0</v>
      </c>
      <c r="Z8349">
        <v>0</v>
      </c>
    </row>
    <row r="8350" spans="1:26" x14ac:dyDescent="0.25">
      <c r="A8350">
        <v>2198721</v>
      </c>
      <c r="B8350">
        <v>1</v>
      </c>
      <c r="C8350" t="s">
        <v>76</v>
      </c>
      <c r="D8350" t="s">
        <v>106</v>
      </c>
      <c r="E8350" t="s">
        <v>813</v>
      </c>
      <c r="F8350" t="s">
        <v>23893</v>
      </c>
      <c r="G8350" t="s">
        <v>136</v>
      </c>
      <c r="H8350" t="s">
        <v>47</v>
      </c>
      <c r="I8350" t="s">
        <v>129</v>
      </c>
      <c r="J8350" t="s">
        <v>130</v>
      </c>
      <c r="K8350" t="s">
        <v>131</v>
      </c>
      <c r="L8350" t="s">
        <v>23894</v>
      </c>
      <c r="M8350" t="s">
        <v>23895</v>
      </c>
      <c r="N8350">
        <v>1.6541666660000001</v>
      </c>
      <c r="O8350">
        <v>5</v>
      </c>
      <c r="P8350">
        <v>2452</v>
      </c>
      <c r="Q8350">
        <v>0</v>
      </c>
      <c r="R8350">
        <v>0</v>
      </c>
      <c r="S8350">
        <v>0</v>
      </c>
      <c r="T8350">
        <v>0</v>
      </c>
      <c r="U8350">
        <v>8.2708329999999997</v>
      </c>
      <c r="V8350">
        <v>4056.0166650000001</v>
      </c>
      <c r="W8350">
        <v>0</v>
      </c>
      <c r="X8350">
        <v>0</v>
      </c>
      <c r="Y8350">
        <v>0</v>
      </c>
      <c r="Z8350">
        <v>0</v>
      </c>
    </row>
    <row r="8351" spans="1:26" x14ac:dyDescent="0.25">
      <c r="A8351">
        <v>2198724</v>
      </c>
      <c r="B8351">
        <v>1</v>
      </c>
      <c r="C8351" t="s">
        <v>76</v>
      </c>
      <c r="D8351" t="s">
        <v>106</v>
      </c>
      <c r="E8351" t="s">
        <v>813</v>
      </c>
      <c r="F8351" t="s">
        <v>23896</v>
      </c>
      <c r="G8351" t="s">
        <v>136</v>
      </c>
      <c r="H8351" t="s">
        <v>47</v>
      </c>
      <c r="I8351" t="s">
        <v>129</v>
      </c>
      <c r="J8351" t="s">
        <v>130</v>
      </c>
      <c r="K8351" t="s">
        <v>131</v>
      </c>
      <c r="L8351" t="s">
        <v>23894</v>
      </c>
      <c r="M8351" t="s">
        <v>23897</v>
      </c>
      <c r="N8351">
        <v>2.056944444</v>
      </c>
      <c r="O8351">
        <v>13</v>
      </c>
      <c r="P8351">
        <v>4944</v>
      </c>
      <c r="Q8351">
        <v>0</v>
      </c>
      <c r="R8351">
        <v>0</v>
      </c>
      <c r="S8351">
        <v>0</v>
      </c>
      <c r="T8351">
        <v>0</v>
      </c>
      <c r="U8351">
        <v>26.740278</v>
      </c>
      <c r="V8351">
        <v>10169.533331000001</v>
      </c>
      <c r="W8351">
        <v>0</v>
      </c>
      <c r="X8351">
        <v>0</v>
      </c>
      <c r="Y8351">
        <v>0</v>
      </c>
      <c r="Z8351">
        <v>0</v>
      </c>
    </row>
    <row r="8352" spans="1:26" x14ac:dyDescent="0.25">
      <c r="A8352">
        <v>2198733</v>
      </c>
      <c r="B8352">
        <v>1</v>
      </c>
      <c r="C8352" t="s">
        <v>77</v>
      </c>
      <c r="D8352" t="s">
        <v>115</v>
      </c>
      <c r="E8352" t="s">
        <v>126</v>
      </c>
      <c r="F8352" t="s">
        <v>23898</v>
      </c>
      <c r="G8352" t="s">
        <v>128</v>
      </c>
      <c r="H8352" t="s">
        <v>46</v>
      </c>
      <c r="I8352" t="s">
        <v>129</v>
      </c>
      <c r="J8352" t="s">
        <v>130</v>
      </c>
      <c r="K8352" t="s">
        <v>131</v>
      </c>
      <c r="L8352" t="s">
        <v>23899</v>
      </c>
      <c r="M8352" t="s">
        <v>23900</v>
      </c>
      <c r="N8352">
        <v>1.768611111</v>
      </c>
      <c r="O8352">
        <v>0</v>
      </c>
      <c r="P8352">
        <v>0</v>
      </c>
      <c r="Q8352">
        <v>0</v>
      </c>
      <c r="R8352">
        <v>2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3.5372219999999999</v>
      </c>
      <c r="Y8352">
        <v>0</v>
      </c>
      <c r="Z8352">
        <v>0</v>
      </c>
    </row>
    <row r="8353" spans="1:26" x14ac:dyDescent="0.25">
      <c r="A8353">
        <v>2198741</v>
      </c>
      <c r="B8353">
        <v>1</v>
      </c>
      <c r="C8353" t="s">
        <v>76</v>
      </c>
      <c r="D8353" t="s">
        <v>96</v>
      </c>
      <c r="E8353" t="s">
        <v>126</v>
      </c>
      <c r="F8353" t="s">
        <v>23901</v>
      </c>
      <c r="G8353" t="s">
        <v>128</v>
      </c>
      <c r="H8353" t="s">
        <v>46</v>
      </c>
      <c r="I8353" t="s">
        <v>129</v>
      </c>
      <c r="J8353" t="s">
        <v>130</v>
      </c>
      <c r="K8353" t="s">
        <v>131</v>
      </c>
      <c r="L8353" t="s">
        <v>23902</v>
      </c>
      <c r="M8353" t="s">
        <v>23903</v>
      </c>
      <c r="N8353">
        <v>1.4750000000000001</v>
      </c>
      <c r="O8353">
        <v>0</v>
      </c>
      <c r="P8353">
        <v>13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19.175000000000001</v>
      </c>
      <c r="W8353">
        <v>0</v>
      </c>
      <c r="X8353">
        <v>0</v>
      </c>
      <c r="Y8353">
        <v>0</v>
      </c>
      <c r="Z8353">
        <v>0</v>
      </c>
    </row>
    <row r="8354" spans="1:26" x14ac:dyDescent="0.25">
      <c r="A8354">
        <v>2198737</v>
      </c>
      <c r="B8354">
        <v>1</v>
      </c>
      <c r="C8354" t="s">
        <v>76</v>
      </c>
      <c r="D8354" t="s">
        <v>84</v>
      </c>
      <c r="E8354" t="s">
        <v>181</v>
      </c>
      <c r="F8354" t="s">
        <v>23904</v>
      </c>
      <c r="G8354" t="s">
        <v>183</v>
      </c>
      <c r="H8354" t="s">
        <v>46</v>
      </c>
      <c r="I8354" t="s">
        <v>129</v>
      </c>
      <c r="J8354" t="s">
        <v>130</v>
      </c>
      <c r="K8354" t="s">
        <v>131</v>
      </c>
      <c r="L8354" t="s">
        <v>23905</v>
      </c>
      <c r="M8354" t="s">
        <v>23906</v>
      </c>
      <c r="N8354">
        <v>3.528611111</v>
      </c>
      <c r="O8354">
        <v>0</v>
      </c>
      <c r="P8354">
        <v>21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74.100832999999994</v>
      </c>
      <c r="W8354">
        <v>0</v>
      </c>
      <c r="X8354">
        <v>0</v>
      </c>
      <c r="Y8354">
        <v>0</v>
      </c>
      <c r="Z8354">
        <v>0</v>
      </c>
    </row>
    <row r="8355" spans="1:26" x14ac:dyDescent="0.25">
      <c r="A8355">
        <v>2198738</v>
      </c>
      <c r="B8355">
        <v>1</v>
      </c>
      <c r="C8355" t="s">
        <v>77</v>
      </c>
      <c r="D8355" t="s">
        <v>123</v>
      </c>
      <c r="E8355" t="s">
        <v>126</v>
      </c>
      <c r="F8355" t="s">
        <v>12506</v>
      </c>
      <c r="G8355" t="s">
        <v>916</v>
      </c>
      <c r="H8355" t="s">
        <v>46</v>
      </c>
      <c r="I8355" t="s">
        <v>129</v>
      </c>
      <c r="J8355" t="s">
        <v>130</v>
      </c>
      <c r="K8355" t="s">
        <v>131</v>
      </c>
      <c r="L8355" t="s">
        <v>23907</v>
      </c>
      <c r="M8355" t="s">
        <v>23908</v>
      </c>
      <c r="N8355">
        <v>0.83250000000000002</v>
      </c>
      <c r="O8355">
        <v>0</v>
      </c>
      <c r="P8355">
        <v>30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24.975000000000001</v>
      </c>
      <c r="W8355">
        <v>0</v>
      </c>
      <c r="X8355">
        <v>0</v>
      </c>
      <c r="Y8355">
        <v>0</v>
      </c>
      <c r="Z8355">
        <v>0</v>
      </c>
    </row>
    <row r="8356" spans="1:26" x14ac:dyDescent="0.25">
      <c r="A8356">
        <v>2198745</v>
      </c>
      <c r="B8356">
        <v>1</v>
      </c>
      <c r="C8356" t="s">
        <v>76</v>
      </c>
      <c r="D8356" t="s">
        <v>99</v>
      </c>
      <c r="E8356" t="s">
        <v>126</v>
      </c>
      <c r="F8356" t="s">
        <v>23909</v>
      </c>
      <c r="G8356" t="s">
        <v>140</v>
      </c>
      <c r="H8356" t="s">
        <v>46</v>
      </c>
      <c r="I8356" t="s">
        <v>129</v>
      </c>
      <c r="J8356" t="s">
        <v>130</v>
      </c>
      <c r="K8356" t="s">
        <v>131</v>
      </c>
      <c r="L8356" t="s">
        <v>23910</v>
      </c>
      <c r="M8356" t="s">
        <v>23911</v>
      </c>
      <c r="N8356">
        <v>0.73250000000000004</v>
      </c>
      <c r="O8356">
        <v>0</v>
      </c>
      <c r="P8356">
        <v>60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43.95</v>
      </c>
      <c r="W8356">
        <v>0</v>
      </c>
      <c r="X8356">
        <v>0</v>
      </c>
      <c r="Y8356">
        <v>0</v>
      </c>
      <c r="Z8356">
        <v>0</v>
      </c>
    </row>
    <row r="8357" spans="1:26" x14ac:dyDescent="0.25">
      <c r="A8357">
        <v>2198747</v>
      </c>
      <c r="B8357">
        <v>1</v>
      </c>
      <c r="C8357" t="s">
        <v>76</v>
      </c>
      <c r="D8357" t="s">
        <v>100</v>
      </c>
      <c r="E8357" t="s">
        <v>186</v>
      </c>
      <c r="F8357" t="s">
        <v>23912</v>
      </c>
      <c r="G8357" t="s">
        <v>448</v>
      </c>
      <c r="H8357" t="s">
        <v>47</v>
      </c>
      <c r="I8357" t="s">
        <v>129</v>
      </c>
      <c r="J8357" t="s">
        <v>130</v>
      </c>
      <c r="K8357" t="s">
        <v>131</v>
      </c>
      <c r="L8357" t="s">
        <v>23913</v>
      </c>
      <c r="M8357" t="s">
        <v>23914</v>
      </c>
      <c r="N8357">
        <v>4.1061111109999997</v>
      </c>
      <c r="O8357">
        <v>44</v>
      </c>
      <c r="P8357">
        <v>64</v>
      </c>
      <c r="Q8357">
        <v>0</v>
      </c>
      <c r="R8357">
        <v>0</v>
      </c>
      <c r="S8357">
        <v>0</v>
      </c>
      <c r="T8357">
        <v>0</v>
      </c>
      <c r="U8357">
        <v>180.66888900000001</v>
      </c>
      <c r="V8357">
        <v>262.791111</v>
      </c>
      <c r="W8357">
        <v>0</v>
      </c>
      <c r="X8357">
        <v>0</v>
      </c>
      <c r="Y8357">
        <v>0</v>
      </c>
      <c r="Z8357">
        <v>0</v>
      </c>
    </row>
    <row r="8358" spans="1:26" x14ac:dyDescent="0.25">
      <c r="A8358">
        <v>2198750</v>
      </c>
      <c r="B8358">
        <v>1</v>
      </c>
      <c r="C8358" t="s">
        <v>76</v>
      </c>
      <c r="D8358" t="s">
        <v>86</v>
      </c>
      <c r="E8358" t="s">
        <v>181</v>
      </c>
      <c r="F8358" t="s">
        <v>23915</v>
      </c>
      <c r="G8358" t="s">
        <v>194</v>
      </c>
      <c r="H8358" t="s">
        <v>46</v>
      </c>
      <c r="I8358" t="s">
        <v>129</v>
      </c>
      <c r="J8358" t="s">
        <v>130</v>
      </c>
      <c r="K8358" t="s">
        <v>131</v>
      </c>
      <c r="L8358" t="s">
        <v>23916</v>
      </c>
      <c r="M8358" t="s">
        <v>23917</v>
      </c>
      <c r="N8358">
        <v>10.102499999999999</v>
      </c>
      <c r="O8358">
        <v>0</v>
      </c>
      <c r="P8358">
        <v>5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50.512500000000003</v>
      </c>
      <c r="W8358">
        <v>0</v>
      </c>
      <c r="X8358">
        <v>0</v>
      </c>
      <c r="Y8358">
        <v>0</v>
      </c>
      <c r="Z8358">
        <v>0</v>
      </c>
    </row>
    <row r="8359" spans="1:26" x14ac:dyDescent="0.25">
      <c r="A8359">
        <v>2198758</v>
      </c>
      <c r="B8359">
        <v>1</v>
      </c>
      <c r="C8359" t="s">
        <v>76</v>
      </c>
      <c r="D8359" t="s">
        <v>99</v>
      </c>
      <c r="E8359" t="s">
        <v>181</v>
      </c>
      <c r="F8359" t="s">
        <v>23918</v>
      </c>
      <c r="G8359" t="s">
        <v>287</v>
      </c>
      <c r="H8359" t="s">
        <v>46</v>
      </c>
      <c r="I8359" t="s">
        <v>129</v>
      </c>
      <c r="J8359" t="s">
        <v>130</v>
      </c>
      <c r="K8359" t="s">
        <v>131</v>
      </c>
      <c r="L8359" t="s">
        <v>23919</v>
      </c>
      <c r="M8359" t="s">
        <v>23920</v>
      </c>
      <c r="N8359">
        <v>0.50527777699999998</v>
      </c>
      <c r="O8359">
        <v>0</v>
      </c>
      <c r="P8359">
        <v>1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0.505278</v>
      </c>
      <c r="W8359">
        <v>0</v>
      </c>
      <c r="X8359">
        <v>0</v>
      </c>
      <c r="Y8359">
        <v>0</v>
      </c>
      <c r="Z8359">
        <v>0</v>
      </c>
    </row>
    <row r="8360" spans="1:26" x14ac:dyDescent="0.25">
      <c r="A8360">
        <v>2198756</v>
      </c>
      <c r="B8360">
        <v>1</v>
      </c>
      <c r="C8360" t="s">
        <v>77</v>
      </c>
      <c r="D8360" t="s">
        <v>119</v>
      </c>
      <c r="E8360" t="s">
        <v>161</v>
      </c>
      <c r="F8360" t="s">
        <v>23921</v>
      </c>
      <c r="G8360" t="s">
        <v>402</v>
      </c>
      <c r="H8360" t="s">
        <v>46</v>
      </c>
      <c r="I8360" t="s">
        <v>129</v>
      </c>
      <c r="J8360" t="s">
        <v>130</v>
      </c>
      <c r="K8360" t="s">
        <v>131</v>
      </c>
      <c r="L8360" t="s">
        <v>23922</v>
      </c>
      <c r="M8360" t="s">
        <v>23923</v>
      </c>
      <c r="N8360">
        <v>1.9511111109999999</v>
      </c>
      <c r="O8360">
        <v>1</v>
      </c>
      <c r="P8360">
        <v>660</v>
      </c>
      <c r="Q8360">
        <v>0</v>
      </c>
      <c r="R8360">
        <v>0</v>
      </c>
      <c r="S8360">
        <v>0</v>
      </c>
      <c r="T8360">
        <v>0</v>
      </c>
      <c r="U8360">
        <v>1.951111</v>
      </c>
      <c r="V8360">
        <v>1287.7333329999999</v>
      </c>
      <c r="W8360">
        <v>0</v>
      </c>
      <c r="X8360">
        <v>0</v>
      </c>
      <c r="Y8360">
        <v>0</v>
      </c>
      <c r="Z8360">
        <v>0</v>
      </c>
    </row>
    <row r="8361" spans="1:26" x14ac:dyDescent="0.25">
      <c r="A8361">
        <v>2198753</v>
      </c>
      <c r="B8361">
        <v>1</v>
      </c>
      <c r="C8361" t="s">
        <v>76</v>
      </c>
      <c r="D8361" t="s">
        <v>79</v>
      </c>
      <c r="E8361" t="s">
        <v>126</v>
      </c>
      <c r="F8361" t="s">
        <v>16973</v>
      </c>
      <c r="G8361" t="s">
        <v>128</v>
      </c>
      <c r="H8361" t="s">
        <v>46</v>
      </c>
      <c r="I8361" t="s">
        <v>129</v>
      </c>
      <c r="J8361" t="s">
        <v>130</v>
      </c>
      <c r="K8361" t="s">
        <v>131</v>
      </c>
      <c r="L8361" t="s">
        <v>23924</v>
      </c>
      <c r="M8361" t="s">
        <v>23925</v>
      </c>
      <c r="N8361">
        <v>1.6797222220000001</v>
      </c>
      <c r="O8361">
        <v>0</v>
      </c>
      <c r="P8361">
        <v>5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8.3986110000000007</v>
      </c>
      <c r="W8361">
        <v>0</v>
      </c>
      <c r="X8361">
        <v>0</v>
      </c>
      <c r="Y8361">
        <v>0</v>
      </c>
      <c r="Z8361">
        <v>0</v>
      </c>
    </row>
    <row r="8362" spans="1:26" x14ac:dyDescent="0.25">
      <c r="A8362">
        <v>2198760</v>
      </c>
      <c r="B8362">
        <v>1</v>
      </c>
      <c r="C8362" t="s">
        <v>77</v>
      </c>
      <c r="D8362" t="s">
        <v>108</v>
      </c>
      <c r="E8362" t="s">
        <v>126</v>
      </c>
      <c r="F8362" t="s">
        <v>23926</v>
      </c>
      <c r="G8362" t="s">
        <v>128</v>
      </c>
      <c r="H8362" t="s">
        <v>46</v>
      </c>
      <c r="I8362" t="s">
        <v>129</v>
      </c>
      <c r="J8362" t="s">
        <v>130</v>
      </c>
      <c r="K8362" t="s">
        <v>131</v>
      </c>
      <c r="L8362" t="s">
        <v>23927</v>
      </c>
      <c r="M8362" t="s">
        <v>23928</v>
      </c>
      <c r="N8362">
        <v>2.1383333329999998</v>
      </c>
      <c r="O8362">
        <v>0</v>
      </c>
      <c r="P8362">
        <v>31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66.288332999999994</v>
      </c>
      <c r="W8362">
        <v>0</v>
      </c>
      <c r="X8362">
        <v>0</v>
      </c>
      <c r="Y8362">
        <v>0</v>
      </c>
      <c r="Z8362">
        <v>0</v>
      </c>
    </row>
    <row r="8363" spans="1:26" x14ac:dyDescent="0.25">
      <c r="A8363">
        <v>2198757</v>
      </c>
      <c r="B8363">
        <v>1</v>
      </c>
      <c r="C8363" t="s">
        <v>77</v>
      </c>
      <c r="D8363" t="s">
        <v>112</v>
      </c>
      <c r="E8363" t="s">
        <v>143</v>
      </c>
      <c r="F8363" t="s">
        <v>23929</v>
      </c>
      <c r="G8363" t="s">
        <v>145</v>
      </c>
      <c r="H8363" t="s">
        <v>47</v>
      </c>
      <c r="I8363" t="s">
        <v>129</v>
      </c>
      <c r="J8363" t="s">
        <v>130</v>
      </c>
      <c r="K8363" t="s">
        <v>131</v>
      </c>
      <c r="L8363" t="s">
        <v>23930</v>
      </c>
      <c r="M8363" t="s">
        <v>23931</v>
      </c>
      <c r="N8363">
        <v>1.588055555</v>
      </c>
      <c r="O8363">
        <v>0</v>
      </c>
      <c r="P8363">
        <v>0</v>
      </c>
      <c r="Q8363">
        <v>0</v>
      </c>
      <c r="R8363">
        <v>0</v>
      </c>
      <c r="S8363">
        <v>2</v>
      </c>
      <c r="T8363">
        <v>28</v>
      </c>
      <c r="U8363">
        <v>0</v>
      </c>
      <c r="V8363">
        <v>0</v>
      </c>
      <c r="W8363">
        <v>0</v>
      </c>
      <c r="X8363">
        <v>0</v>
      </c>
      <c r="Y8363">
        <v>3.1761110000000001</v>
      </c>
      <c r="Z8363">
        <v>44.465555999999999</v>
      </c>
    </row>
    <row r="8364" spans="1:26" x14ac:dyDescent="0.25">
      <c r="A8364">
        <v>2198771</v>
      </c>
      <c r="B8364">
        <v>1</v>
      </c>
      <c r="C8364" t="s">
        <v>76</v>
      </c>
      <c r="D8364" t="s">
        <v>102</v>
      </c>
      <c r="E8364" t="s">
        <v>134</v>
      </c>
      <c r="F8364" t="s">
        <v>2116</v>
      </c>
      <c r="G8364" t="s">
        <v>136</v>
      </c>
      <c r="H8364" t="s">
        <v>47</v>
      </c>
      <c r="I8364" t="s">
        <v>129</v>
      </c>
      <c r="J8364" t="s">
        <v>130</v>
      </c>
      <c r="K8364" t="s">
        <v>131</v>
      </c>
      <c r="L8364" t="s">
        <v>23932</v>
      </c>
      <c r="M8364" t="s">
        <v>23933</v>
      </c>
      <c r="N8364">
        <v>0.97888888799999996</v>
      </c>
      <c r="O8364">
        <v>0</v>
      </c>
      <c r="P8364">
        <v>2</v>
      </c>
      <c r="Q8364">
        <v>0</v>
      </c>
      <c r="R8364">
        <v>0</v>
      </c>
      <c r="S8364">
        <v>110</v>
      </c>
      <c r="T8364">
        <v>1002</v>
      </c>
      <c r="U8364">
        <v>0</v>
      </c>
      <c r="V8364">
        <v>1.957778</v>
      </c>
      <c r="W8364">
        <v>0</v>
      </c>
      <c r="X8364">
        <v>0</v>
      </c>
      <c r="Y8364">
        <v>107.677778</v>
      </c>
      <c r="Z8364">
        <v>980.84666600000003</v>
      </c>
    </row>
    <row r="8365" spans="1:26" x14ac:dyDescent="0.25">
      <c r="A8365">
        <v>2198767</v>
      </c>
      <c r="B8365">
        <v>1</v>
      </c>
      <c r="C8365" t="s">
        <v>76</v>
      </c>
      <c r="D8365" t="s">
        <v>90</v>
      </c>
      <c r="E8365" t="s">
        <v>181</v>
      </c>
      <c r="F8365" t="s">
        <v>23934</v>
      </c>
      <c r="G8365" t="s">
        <v>183</v>
      </c>
      <c r="H8365" t="s">
        <v>46</v>
      </c>
      <c r="I8365" t="s">
        <v>129</v>
      </c>
      <c r="J8365" t="s">
        <v>130</v>
      </c>
      <c r="K8365" t="s">
        <v>131</v>
      </c>
      <c r="L8365" t="s">
        <v>23935</v>
      </c>
      <c r="M8365" t="s">
        <v>23936</v>
      </c>
      <c r="N8365">
        <v>2.8886111109999999</v>
      </c>
      <c r="O8365">
        <v>0</v>
      </c>
      <c r="P8365">
        <v>7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20.220278</v>
      </c>
      <c r="W8365">
        <v>0</v>
      </c>
      <c r="X8365">
        <v>0</v>
      </c>
      <c r="Y8365">
        <v>0</v>
      </c>
      <c r="Z8365">
        <v>0</v>
      </c>
    </row>
    <row r="8366" spans="1:26" x14ac:dyDescent="0.25">
      <c r="A8366">
        <v>2198765</v>
      </c>
      <c r="B8366">
        <v>1</v>
      </c>
      <c r="C8366" t="s">
        <v>76</v>
      </c>
      <c r="D8366" t="s">
        <v>84</v>
      </c>
      <c r="E8366" t="s">
        <v>181</v>
      </c>
      <c r="F8366" t="s">
        <v>20913</v>
      </c>
      <c r="G8366" t="s">
        <v>183</v>
      </c>
      <c r="H8366" t="s">
        <v>46</v>
      </c>
      <c r="I8366" t="s">
        <v>129</v>
      </c>
      <c r="J8366" t="s">
        <v>130</v>
      </c>
      <c r="K8366" t="s">
        <v>131</v>
      </c>
      <c r="L8366" t="s">
        <v>23937</v>
      </c>
      <c r="M8366" t="s">
        <v>23938</v>
      </c>
      <c r="N8366">
        <v>2.2486111110000002</v>
      </c>
      <c r="O8366">
        <v>0</v>
      </c>
      <c r="P8366">
        <v>28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62.961111000000002</v>
      </c>
      <c r="W8366">
        <v>0</v>
      </c>
      <c r="X8366">
        <v>0</v>
      </c>
      <c r="Y8366">
        <v>0</v>
      </c>
      <c r="Z8366">
        <v>0</v>
      </c>
    </row>
    <row r="8367" spans="1:26" x14ac:dyDescent="0.25">
      <c r="A8367">
        <v>2198766</v>
      </c>
      <c r="B8367">
        <v>1</v>
      </c>
      <c r="C8367" t="s">
        <v>76</v>
      </c>
      <c r="D8367" t="s">
        <v>92</v>
      </c>
      <c r="E8367" t="s">
        <v>126</v>
      </c>
      <c r="F8367" t="s">
        <v>3782</v>
      </c>
      <c r="G8367" t="s">
        <v>128</v>
      </c>
      <c r="H8367" t="s">
        <v>46</v>
      </c>
      <c r="I8367" t="s">
        <v>129</v>
      </c>
      <c r="J8367" t="s">
        <v>130</v>
      </c>
      <c r="K8367" t="s">
        <v>131</v>
      </c>
      <c r="L8367" t="s">
        <v>23939</v>
      </c>
      <c r="M8367" t="s">
        <v>23940</v>
      </c>
      <c r="N8367">
        <v>9.7980555549999995</v>
      </c>
      <c r="O8367">
        <v>0</v>
      </c>
      <c r="P8367">
        <v>0</v>
      </c>
      <c r="Q8367">
        <v>0</v>
      </c>
      <c r="R8367">
        <v>25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244.95138900000001</v>
      </c>
      <c r="Y8367">
        <v>0</v>
      </c>
      <c r="Z8367">
        <v>0</v>
      </c>
    </row>
    <row r="8368" spans="1:26" x14ac:dyDescent="0.25">
      <c r="A8368">
        <v>2198768</v>
      </c>
      <c r="B8368">
        <v>1</v>
      </c>
      <c r="C8368" t="s">
        <v>77</v>
      </c>
      <c r="D8368" t="s">
        <v>124</v>
      </c>
      <c r="E8368" t="s">
        <v>126</v>
      </c>
      <c r="F8368" t="s">
        <v>1803</v>
      </c>
      <c r="G8368" t="s">
        <v>128</v>
      </c>
      <c r="H8368" t="s">
        <v>46</v>
      </c>
      <c r="I8368" t="s">
        <v>129</v>
      </c>
      <c r="J8368" t="s">
        <v>130</v>
      </c>
      <c r="K8368" t="s">
        <v>131</v>
      </c>
      <c r="L8368" t="s">
        <v>23941</v>
      </c>
      <c r="M8368" t="s">
        <v>23942</v>
      </c>
      <c r="N8368">
        <v>3.6722222219999998</v>
      </c>
      <c r="O8368">
        <v>0</v>
      </c>
      <c r="P8368">
        <v>73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268.07222200000001</v>
      </c>
      <c r="W8368">
        <v>0</v>
      </c>
      <c r="X8368">
        <v>0</v>
      </c>
      <c r="Y8368">
        <v>0</v>
      </c>
      <c r="Z8368">
        <v>0</v>
      </c>
    </row>
    <row r="8369" spans="1:26" x14ac:dyDescent="0.25">
      <c r="A8369">
        <v>2198776</v>
      </c>
      <c r="B8369">
        <v>1</v>
      </c>
      <c r="C8369" t="s">
        <v>76</v>
      </c>
      <c r="D8369" t="s">
        <v>83</v>
      </c>
      <c r="E8369" t="s">
        <v>126</v>
      </c>
      <c r="F8369" t="s">
        <v>23943</v>
      </c>
      <c r="G8369" t="s">
        <v>128</v>
      </c>
      <c r="H8369" t="s">
        <v>46</v>
      </c>
      <c r="I8369" t="s">
        <v>129</v>
      </c>
      <c r="J8369" t="s">
        <v>130</v>
      </c>
      <c r="K8369" t="s">
        <v>131</v>
      </c>
      <c r="L8369" t="s">
        <v>23944</v>
      </c>
      <c r="M8369" t="s">
        <v>23945</v>
      </c>
      <c r="N8369">
        <v>6.3347222219999999</v>
      </c>
      <c r="O8369">
        <v>0</v>
      </c>
      <c r="P8369">
        <v>7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44.343055999999997</v>
      </c>
      <c r="W8369">
        <v>0</v>
      </c>
      <c r="X8369">
        <v>0</v>
      </c>
      <c r="Y8369">
        <v>0</v>
      </c>
      <c r="Z8369">
        <v>0</v>
      </c>
    </row>
    <row r="8370" spans="1:26" x14ac:dyDescent="0.25">
      <c r="A8370">
        <v>2198780</v>
      </c>
      <c r="B8370">
        <v>1</v>
      </c>
      <c r="C8370" t="s">
        <v>76</v>
      </c>
      <c r="D8370" t="s">
        <v>79</v>
      </c>
      <c r="E8370" t="s">
        <v>181</v>
      </c>
      <c r="F8370" t="s">
        <v>23946</v>
      </c>
      <c r="G8370" t="s">
        <v>194</v>
      </c>
      <c r="H8370" t="s">
        <v>46</v>
      </c>
      <c r="I8370" t="s">
        <v>129</v>
      </c>
      <c r="J8370" t="s">
        <v>130</v>
      </c>
      <c r="K8370" t="s">
        <v>131</v>
      </c>
      <c r="L8370" t="s">
        <v>23947</v>
      </c>
      <c r="M8370" t="s">
        <v>23948</v>
      </c>
      <c r="N8370">
        <v>2.3172222219999998</v>
      </c>
      <c r="O8370">
        <v>0</v>
      </c>
      <c r="P8370">
        <v>2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4.6344440000000002</v>
      </c>
      <c r="W8370">
        <v>0</v>
      </c>
      <c r="X8370">
        <v>0</v>
      </c>
      <c r="Y8370">
        <v>0</v>
      </c>
      <c r="Z8370">
        <v>0</v>
      </c>
    </row>
    <row r="8371" spans="1:26" x14ac:dyDescent="0.25">
      <c r="A8371">
        <v>2198777</v>
      </c>
      <c r="B8371">
        <v>1</v>
      </c>
      <c r="C8371" t="s">
        <v>76</v>
      </c>
      <c r="D8371" t="s">
        <v>95</v>
      </c>
      <c r="E8371" t="s">
        <v>181</v>
      </c>
      <c r="F8371" t="s">
        <v>23949</v>
      </c>
      <c r="G8371" t="s">
        <v>183</v>
      </c>
      <c r="H8371" t="s">
        <v>46</v>
      </c>
      <c r="I8371" t="s">
        <v>129</v>
      </c>
      <c r="J8371" t="s">
        <v>130</v>
      </c>
      <c r="K8371" t="s">
        <v>131</v>
      </c>
      <c r="L8371" t="s">
        <v>23950</v>
      </c>
      <c r="M8371" t="s">
        <v>23951</v>
      </c>
      <c r="N8371">
        <v>4.0199999999999996</v>
      </c>
      <c r="O8371">
        <v>0</v>
      </c>
      <c r="P8371">
        <v>0</v>
      </c>
      <c r="Q8371">
        <v>0</v>
      </c>
      <c r="R8371">
        <v>2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8.0399999999999991</v>
      </c>
      <c r="Y8371">
        <v>0</v>
      </c>
      <c r="Z8371">
        <v>0</v>
      </c>
    </row>
    <row r="8372" spans="1:26" x14ac:dyDescent="0.25">
      <c r="A8372">
        <v>2198782</v>
      </c>
      <c r="B8372">
        <v>1</v>
      </c>
      <c r="C8372" t="s">
        <v>77</v>
      </c>
      <c r="D8372" t="s">
        <v>119</v>
      </c>
      <c r="E8372" t="s">
        <v>134</v>
      </c>
      <c r="F8372" t="s">
        <v>23952</v>
      </c>
      <c r="G8372" t="s">
        <v>136</v>
      </c>
      <c r="H8372" t="s">
        <v>47</v>
      </c>
      <c r="I8372" t="s">
        <v>129</v>
      </c>
      <c r="J8372" t="s">
        <v>130</v>
      </c>
      <c r="K8372" t="s">
        <v>131</v>
      </c>
      <c r="L8372" t="s">
        <v>23953</v>
      </c>
      <c r="M8372" t="s">
        <v>23954</v>
      </c>
      <c r="N8372">
        <v>0.60777777700000002</v>
      </c>
      <c r="O8372">
        <v>1</v>
      </c>
      <c r="P8372">
        <v>154</v>
      </c>
      <c r="Q8372">
        <v>0</v>
      </c>
      <c r="R8372">
        <v>0</v>
      </c>
      <c r="S8372">
        <v>0</v>
      </c>
      <c r="T8372">
        <v>0</v>
      </c>
      <c r="U8372">
        <v>0.60777800000000004</v>
      </c>
      <c r="V8372">
        <v>93.597778000000005</v>
      </c>
      <c r="W8372">
        <v>0</v>
      </c>
      <c r="X8372">
        <v>0</v>
      </c>
      <c r="Y8372">
        <v>0</v>
      </c>
      <c r="Z8372">
        <v>0</v>
      </c>
    </row>
    <row r="8373" spans="1:26" x14ac:dyDescent="0.25">
      <c r="A8373">
        <v>2198783</v>
      </c>
      <c r="B8373">
        <v>1</v>
      </c>
      <c r="C8373" t="s">
        <v>76</v>
      </c>
      <c r="D8373" t="s">
        <v>89</v>
      </c>
      <c r="E8373" t="s">
        <v>181</v>
      </c>
      <c r="F8373" t="s">
        <v>23955</v>
      </c>
      <c r="G8373" t="s">
        <v>183</v>
      </c>
      <c r="H8373" t="s">
        <v>46</v>
      </c>
      <c r="I8373" t="s">
        <v>129</v>
      </c>
      <c r="J8373" t="s">
        <v>130</v>
      </c>
      <c r="K8373" t="s">
        <v>131</v>
      </c>
      <c r="L8373" t="s">
        <v>23956</v>
      </c>
      <c r="M8373" t="s">
        <v>23957</v>
      </c>
      <c r="N8373">
        <v>0.59194444400000001</v>
      </c>
      <c r="O8373">
        <v>0</v>
      </c>
      <c r="P8373">
        <v>1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0.59194400000000003</v>
      </c>
      <c r="W8373">
        <v>0</v>
      </c>
      <c r="X8373">
        <v>0</v>
      </c>
      <c r="Y8373">
        <v>0</v>
      </c>
      <c r="Z8373">
        <v>0</v>
      </c>
    </row>
    <row r="8374" spans="1:26" x14ac:dyDescent="0.25">
      <c r="A8374">
        <v>2198789</v>
      </c>
      <c r="B8374">
        <v>1</v>
      </c>
      <c r="C8374" t="s">
        <v>76</v>
      </c>
      <c r="D8374" t="s">
        <v>88</v>
      </c>
      <c r="E8374" t="s">
        <v>181</v>
      </c>
      <c r="F8374" t="s">
        <v>23958</v>
      </c>
      <c r="G8374" t="s">
        <v>194</v>
      </c>
      <c r="H8374" t="s">
        <v>46</v>
      </c>
      <c r="I8374" t="s">
        <v>129</v>
      </c>
      <c r="J8374" t="s">
        <v>130</v>
      </c>
      <c r="K8374" t="s">
        <v>131</v>
      </c>
      <c r="L8374" t="s">
        <v>23959</v>
      </c>
      <c r="M8374" t="s">
        <v>23960</v>
      </c>
      <c r="N8374">
        <v>2.312777777</v>
      </c>
      <c r="O8374">
        <v>0</v>
      </c>
      <c r="P8374">
        <v>1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2.3127779999999998</v>
      </c>
      <c r="W8374">
        <v>0</v>
      </c>
      <c r="X8374">
        <v>0</v>
      </c>
      <c r="Y8374">
        <v>0</v>
      </c>
      <c r="Z8374">
        <v>0</v>
      </c>
    </row>
    <row r="8375" spans="1:26" x14ac:dyDescent="0.25">
      <c r="A8375">
        <v>2198786</v>
      </c>
      <c r="B8375">
        <v>1</v>
      </c>
      <c r="C8375" t="s">
        <v>76</v>
      </c>
      <c r="D8375" t="s">
        <v>81</v>
      </c>
      <c r="E8375" t="s">
        <v>126</v>
      </c>
      <c r="F8375" t="s">
        <v>11001</v>
      </c>
      <c r="G8375" t="s">
        <v>128</v>
      </c>
      <c r="H8375" t="s">
        <v>46</v>
      </c>
      <c r="I8375" t="s">
        <v>129</v>
      </c>
      <c r="J8375" t="s">
        <v>130</v>
      </c>
      <c r="K8375" t="s">
        <v>131</v>
      </c>
      <c r="L8375" t="s">
        <v>23961</v>
      </c>
      <c r="M8375" t="s">
        <v>23962</v>
      </c>
      <c r="N8375">
        <v>1.1544444439999999</v>
      </c>
      <c r="O8375">
        <v>0</v>
      </c>
      <c r="P8375">
        <v>155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178.93888899999999</v>
      </c>
      <c r="W8375">
        <v>0</v>
      </c>
      <c r="X8375">
        <v>0</v>
      </c>
      <c r="Y8375">
        <v>0</v>
      </c>
      <c r="Z8375">
        <v>0</v>
      </c>
    </row>
    <row r="8376" spans="1:26" x14ac:dyDescent="0.25">
      <c r="A8376">
        <v>2198784</v>
      </c>
      <c r="B8376">
        <v>1</v>
      </c>
      <c r="C8376" t="s">
        <v>76</v>
      </c>
      <c r="D8376" t="s">
        <v>88</v>
      </c>
      <c r="E8376" t="s">
        <v>181</v>
      </c>
      <c r="F8376" t="s">
        <v>23520</v>
      </c>
      <c r="G8376" t="s">
        <v>636</v>
      </c>
      <c r="H8376" t="s">
        <v>46</v>
      </c>
      <c r="I8376" t="s">
        <v>129</v>
      </c>
      <c r="J8376" t="s">
        <v>130</v>
      </c>
      <c r="K8376" t="s">
        <v>131</v>
      </c>
      <c r="L8376" t="s">
        <v>23963</v>
      </c>
      <c r="M8376" t="s">
        <v>23964</v>
      </c>
      <c r="N8376">
        <v>2.9508333329999998</v>
      </c>
      <c r="O8376">
        <v>0</v>
      </c>
      <c r="P8376">
        <v>10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29.508333</v>
      </c>
      <c r="W8376">
        <v>0</v>
      </c>
      <c r="X8376">
        <v>0</v>
      </c>
      <c r="Y8376">
        <v>0</v>
      </c>
      <c r="Z8376">
        <v>0</v>
      </c>
    </row>
    <row r="8377" spans="1:26" x14ac:dyDescent="0.25">
      <c r="A8377">
        <v>2198787</v>
      </c>
      <c r="B8377">
        <v>1</v>
      </c>
      <c r="C8377" t="s">
        <v>77</v>
      </c>
      <c r="D8377" t="s">
        <v>111</v>
      </c>
      <c r="E8377" t="s">
        <v>161</v>
      </c>
      <c r="F8377" t="s">
        <v>1901</v>
      </c>
      <c r="G8377" t="s">
        <v>402</v>
      </c>
      <c r="H8377" t="s">
        <v>46</v>
      </c>
      <c r="I8377" t="s">
        <v>129</v>
      </c>
      <c r="J8377" t="s">
        <v>130</v>
      </c>
      <c r="K8377" t="s">
        <v>131</v>
      </c>
      <c r="L8377" t="s">
        <v>23965</v>
      </c>
      <c r="M8377" t="s">
        <v>23966</v>
      </c>
      <c r="N8377">
        <v>1.3386111110000001</v>
      </c>
      <c r="O8377">
        <v>0</v>
      </c>
      <c r="P8377">
        <v>0</v>
      </c>
      <c r="Q8377">
        <v>0</v>
      </c>
      <c r="R8377">
        <v>0</v>
      </c>
      <c r="S8377">
        <v>1</v>
      </c>
      <c r="T8377">
        <v>14</v>
      </c>
      <c r="U8377">
        <v>0</v>
      </c>
      <c r="V8377">
        <v>0</v>
      </c>
      <c r="W8377">
        <v>0</v>
      </c>
      <c r="X8377">
        <v>0</v>
      </c>
      <c r="Y8377">
        <v>1.338611</v>
      </c>
      <c r="Z8377">
        <v>18.740556000000002</v>
      </c>
    </row>
    <row r="8378" spans="1:26" x14ac:dyDescent="0.25">
      <c r="A8378">
        <v>2198795</v>
      </c>
      <c r="B8378">
        <v>1</v>
      </c>
      <c r="C8378" t="s">
        <v>76</v>
      </c>
      <c r="D8378" t="s">
        <v>103</v>
      </c>
      <c r="E8378" t="s">
        <v>161</v>
      </c>
      <c r="F8378" t="s">
        <v>23967</v>
      </c>
      <c r="G8378" t="s">
        <v>366</v>
      </c>
      <c r="H8378" t="s">
        <v>46</v>
      </c>
      <c r="I8378" t="s">
        <v>129</v>
      </c>
      <c r="J8378" t="s">
        <v>130</v>
      </c>
      <c r="K8378" t="s">
        <v>251</v>
      </c>
      <c r="L8378" t="s">
        <v>23968</v>
      </c>
      <c r="M8378" t="s">
        <v>23969</v>
      </c>
      <c r="N8378">
        <v>1.7877777770000001</v>
      </c>
      <c r="O8378">
        <v>0</v>
      </c>
      <c r="P8378">
        <v>0</v>
      </c>
      <c r="Q8378">
        <v>1</v>
      </c>
      <c r="R8378">
        <v>111</v>
      </c>
      <c r="S8378">
        <v>0</v>
      </c>
      <c r="T8378">
        <v>0</v>
      </c>
      <c r="U8378">
        <v>0</v>
      </c>
      <c r="V8378">
        <v>0</v>
      </c>
      <c r="W8378">
        <v>1.7877780000000001</v>
      </c>
      <c r="X8378">
        <v>198.443333</v>
      </c>
      <c r="Y8378">
        <v>0</v>
      </c>
      <c r="Z8378">
        <v>0</v>
      </c>
    </row>
    <row r="8379" spans="1:26" x14ac:dyDescent="0.25">
      <c r="A8379">
        <v>2198794</v>
      </c>
      <c r="B8379">
        <v>1</v>
      </c>
      <c r="C8379" t="s">
        <v>76</v>
      </c>
      <c r="D8379" t="s">
        <v>99</v>
      </c>
      <c r="E8379" t="s">
        <v>126</v>
      </c>
      <c r="F8379" t="s">
        <v>23970</v>
      </c>
      <c r="G8379" t="s">
        <v>128</v>
      </c>
      <c r="H8379" t="s">
        <v>46</v>
      </c>
      <c r="I8379" t="s">
        <v>129</v>
      </c>
      <c r="J8379" t="s">
        <v>130</v>
      </c>
      <c r="K8379" t="s">
        <v>131</v>
      </c>
      <c r="L8379" t="s">
        <v>23971</v>
      </c>
      <c r="M8379" t="s">
        <v>23972</v>
      </c>
      <c r="N8379">
        <v>3.150833333</v>
      </c>
      <c r="O8379">
        <v>0</v>
      </c>
      <c r="P8379">
        <v>192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604.96</v>
      </c>
      <c r="W8379">
        <v>0</v>
      </c>
      <c r="X8379">
        <v>0</v>
      </c>
      <c r="Y8379">
        <v>0</v>
      </c>
      <c r="Z8379">
        <v>0</v>
      </c>
    </row>
    <row r="8380" spans="1:26" x14ac:dyDescent="0.25">
      <c r="A8380">
        <v>2198800</v>
      </c>
      <c r="B8380">
        <v>1</v>
      </c>
      <c r="C8380" t="s">
        <v>76</v>
      </c>
      <c r="D8380" t="s">
        <v>95</v>
      </c>
      <c r="E8380" t="s">
        <v>181</v>
      </c>
      <c r="F8380" t="s">
        <v>23973</v>
      </c>
      <c r="G8380" t="s">
        <v>194</v>
      </c>
      <c r="H8380" t="s">
        <v>46</v>
      </c>
      <c r="I8380" t="s">
        <v>129</v>
      </c>
      <c r="J8380" t="s">
        <v>130</v>
      </c>
      <c r="K8380" t="s">
        <v>131</v>
      </c>
      <c r="L8380" t="s">
        <v>23974</v>
      </c>
      <c r="M8380" t="s">
        <v>23975</v>
      </c>
      <c r="N8380">
        <v>2.1713888880000001</v>
      </c>
      <c r="O8380">
        <v>0</v>
      </c>
      <c r="P8380">
        <v>1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2.171389</v>
      </c>
      <c r="W8380">
        <v>0</v>
      </c>
      <c r="X8380">
        <v>0</v>
      </c>
      <c r="Y8380">
        <v>0</v>
      </c>
      <c r="Z8380">
        <v>0</v>
      </c>
    </row>
    <row r="8381" spans="1:26" x14ac:dyDescent="0.25">
      <c r="A8381">
        <v>2198803</v>
      </c>
      <c r="B8381">
        <v>1</v>
      </c>
      <c r="C8381" t="s">
        <v>76</v>
      </c>
      <c r="D8381" t="s">
        <v>101</v>
      </c>
      <c r="E8381" t="s">
        <v>181</v>
      </c>
      <c r="F8381" t="s">
        <v>23976</v>
      </c>
      <c r="G8381" t="s">
        <v>287</v>
      </c>
      <c r="H8381" t="s">
        <v>46</v>
      </c>
      <c r="I8381" t="s">
        <v>129</v>
      </c>
      <c r="J8381" t="s">
        <v>130</v>
      </c>
      <c r="K8381" t="s">
        <v>131</v>
      </c>
      <c r="L8381" t="s">
        <v>23977</v>
      </c>
      <c r="M8381" t="s">
        <v>23978</v>
      </c>
      <c r="N8381">
        <v>1.010277777</v>
      </c>
      <c r="O8381">
        <v>0</v>
      </c>
      <c r="P8381">
        <v>4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4.0411109999999999</v>
      </c>
      <c r="W8381">
        <v>0</v>
      </c>
      <c r="X8381">
        <v>0</v>
      </c>
      <c r="Y8381">
        <v>0</v>
      </c>
      <c r="Z8381">
        <v>0</v>
      </c>
    </row>
    <row r="8382" spans="1:26" x14ac:dyDescent="0.25">
      <c r="A8382">
        <v>2198804</v>
      </c>
      <c r="B8382">
        <v>1</v>
      </c>
      <c r="C8382" t="s">
        <v>76</v>
      </c>
      <c r="D8382" t="s">
        <v>78</v>
      </c>
      <c r="E8382" t="s">
        <v>181</v>
      </c>
      <c r="F8382" t="s">
        <v>23979</v>
      </c>
      <c r="G8382" t="s">
        <v>194</v>
      </c>
      <c r="H8382" t="s">
        <v>46</v>
      </c>
      <c r="I8382" t="s">
        <v>129</v>
      </c>
      <c r="J8382" t="s">
        <v>130</v>
      </c>
      <c r="K8382" t="s">
        <v>131</v>
      </c>
      <c r="L8382" t="s">
        <v>23980</v>
      </c>
      <c r="M8382" t="s">
        <v>23981</v>
      </c>
      <c r="N8382">
        <v>1.286944444</v>
      </c>
      <c r="O8382">
        <v>0</v>
      </c>
      <c r="P8382">
        <v>1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1.2869440000000001</v>
      </c>
      <c r="W8382">
        <v>0</v>
      </c>
      <c r="X8382">
        <v>0</v>
      </c>
      <c r="Y8382">
        <v>0</v>
      </c>
      <c r="Z8382">
        <v>0</v>
      </c>
    </row>
    <row r="8383" spans="1:26" x14ac:dyDescent="0.25">
      <c r="A8383">
        <v>2198806</v>
      </c>
      <c r="B8383">
        <v>1</v>
      </c>
      <c r="C8383" t="s">
        <v>76</v>
      </c>
      <c r="D8383" t="s">
        <v>101</v>
      </c>
      <c r="E8383" t="s">
        <v>181</v>
      </c>
      <c r="F8383" t="s">
        <v>23681</v>
      </c>
      <c r="G8383" t="s">
        <v>287</v>
      </c>
      <c r="H8383" t="s">
        <v>46</v>
      </c>
      <c r="I8383" t="s">
        <v>129</v>
      </c>
      <c r="J8383" t="s">
        <v>130</v>
      </c>
      <c r="K8383" t="s">
        <v>131</v>
      </c>
      <c r="L8383" t="s">
        <v>23982</v>
      </c>
      <c r="M8383" t="s">
        <v>23983</v>
      </c>
      <c r="N8383">
        <v>1.675</v>
      </c>
      <c r="O8383">
        <v>0</v>
      </c>
      <c r="P8383">
        <v>18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30.15</v>
      </c>
      <c r="W8383">
        <v>0</v>
      </c>
      <c r="X8383">
        <v>0</v>
      </c>
      <c r="Y8383">
        <v>0</v>
      </c>
      <c r="Z8383">
        <v>0</v>
      </c>
    </row>
    <row r="8384" spans="1:26" x14ac:dyDescent="0.25">
      <c r="A8384">
        <v>2198818</v>
      </c>
      <c r="B8384">
        <v>1</v>
      </c>
      <c r="C8384" t="s">
        <v>76</v>
      </c>
      <c r="D8384" t="s">
        <v>89</v>
      </c>
      <c r="E8384" t="s">
        <v>126</v>
      </c>
      <c r="F8384" t="s">
        <v>23984</v>
      </c>
      <c r="G8384" t="s">
        <v>128</v>
      </c>
      <c r="H8384" t="s">
        <v>46</v>
      </c>
      <c r="I8384" t="s">
        <v>129</v>
      </c>
      <c r="J8384" t="s">
        <v>130</v>
      </c>
      <c r="K8384" t="s">
        <v>131</v>
      </c>
      <c r="L8384" t="s">
        <v>23985</v>
      </c>
      <c r="M8384" t="s">
        <v>23986</v>
      </c>
      <c r="N8384">
        <v>6.153611111</v>
      </c>
      <c r="O8384">
        <v>0</v>
      </c>
      <c r="P8384">
        <v>1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6.1536109999999997</v>
      </c>
      <c r="W8384">
        <v>0</v>
      </c>
      <c r="X8384">
        <v>0</v>
      </c>
      <c r="Y8384">
        <v>0</v>
      </c>
      <c r="Z8384">
        <v>0</v>
      </c>
    </row>
    <row r="8385" spans="1:26" x14ac:dyDescent="0.25">
      <c r="A8385">
        <v>2198805</v>
      </c>
      <c r="B8385">
        <v>1</v>
      </c>
      <c r="C8385" t="s">
        <v>76</v>
      </c>
      <c r="D8385" t="s">
        <v>92</v>
      </c>
      <c r="E8385" t="s">
        <v>181</v>
      </c>
      <c r="F8385" t="s">
        <v>23987</v>
      </c>
      <c r="G8385" t="s">
        <v>183</v>
      </c>
      <c r="H8385" t="s">
        <v>46</v>
      </c>
      <c r="I8385" t="s">
        <v>129</v>
      </c>
      <c r="J8385" t="s">
        <v>130</v>
      </c>
      <c r="K8385" t="s">
        <v>131</v>
      </c>
      <c r="L8385" t="s">
        <v>23988</v>
      </c>
      <c r="M8385" t="s">
        <v>23989</v>
      </c>
      <c r="N8385">
        <v>3.15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1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3.15</v>
      </c>
    </row>
    <row r="8386" spans="1:26" x14ac:dyDescent="0.25">
      <c r="A8386">
        <v>2198807</v>
      </c>
      <c r="B8386">
        <v>1</v>
      </c>
      <c r="C8386" t="s">
        <v>77</v>
      </c>
      <c r="D8386" t="s">
        <v>124</v>
      </c>
      <c r="E8386" t="s">
        <v>161</v>
      </c>
      <c r="F8386" t="s">
        <v>10034</v>
      </c>
      <c r="G8386" t="s">
        <v>269</v>
      </c>
      <c r="H8386" t="s">
        <v>46</v>
      </c>
      <c r="I8386" t="s">
        <v>129</v>
      </c>
      <c r="J8386" t="s">
        <v>130</v>
      </c>
      <c r="K8386" t="s">
        <v>131</v>
      </c>
      <c r="L8386" t="s">
        <v>23990</v>
      </c>
      <c r="M8386" t="s">
        <v>23991</v>
      </c>
      <c r="N8386">
        <v>2.3844444440000001</v>
      </c>
      <c r="O8386">
        <v>1</v>
      </c>
      <c r="P8386">
        <v>82</v>
      </c>
      <c r="Q8386">
        <v>0</v>
      </c>
      <c r="R8386">
        <v>0</v>
      </c>
      <c r="S8386">
        <v>0</v>
      </c>
      <c r="T8386">
        <v>0</v>
      </c>
      <c r="U8386">
        <v>2.3844439999999998</v>
      </c>
      <c r="V8386">
        <v>195.52444399999999</v>
      </c>
      <c r="W8386">
        <v>0</v>
      </c>
      <c r="X8386">
        <v>0</v>
      </c>
      <c r="Y8386">
        <v>0</v>
      </c>
      <c r="Z8386">
        <v>0</v>
      </c>
    </row>
    <row r="8387" spans="1:26" x14ac:dyDescent="0.25">
      <c r="A8387">
        <v>2198810</v>
      </c>
      <c r="B8387">
        <v>1</v>
      </c>
      <c r="C8387" t="s">
        <v>76</v>
      </c>
      <c r="D8387" t="s">
        <v>97</v>
      </c>
      <c r="E8387" t="s">
        <v>126</v>
      </c>
      <c r="F8387" t="s">
        <v>23992</v>
      </c>
      <c r="G8387" t="s">
        <v>163</v>
      </c>
      <c r="H8387" t="s">
        <v>46</v>
      </c>
      <c r="I8387" t="s">
        <v>129</v>
      </c>
      <c r="J8387" t="s">
        <v>130</v>
      </c>
      <c r="K8387" t="s">
        <v>131</v>
      </c>
      <c r="L8387" t="s">
        <v>23993</v>
      </c>
      <c r="M8387" t="s">
        <v>23994</v>
      </c>
      <c r="N8387">
        <v>0.6925</v>
      </c>
      <c r="O8387">
        <v>0</v>
      </c>
      <c r="P8387">
        <v>112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77.56</v>
      </c>
      <c r="W8387">
        <v>0</v>
      </c>
      <c r="X8387">
        <v>0</v>
      </c>
      <c r="Y8387">
        <v>0</v>
      </c>
      <c r="Z8387">
        <v>0</v>
      </c>
    </row>
    <row r="8388" spans="1:26" x14ac:dyDescent="0.25">
      <c r="A8388">
        <v>2198811</v>
      </c>
      <c r="B8388">
        <v>1</v>
      </c>
      <c r="C8388" t="s">
        <v>77</v>
      </c>
      <c r="D8388" t="s">
        <v>124</v>
      </c>
      <c r="E8388" t="s">
        <v>181</v>
      </c>
      <c r="F8388" t="s">
        <v>23995</v>
      </c>
      <c r="G8388" t="s">
        <v>183</v>
      </c>
      <c r="H8388" t="s">
        <v>46</v>
      </c>
      <c r="I8388" t="s">
        <v>129</v>
      </c>
      <c r="J8388" t="s">
        <v>130</v>
      </c>
      <c r="K8388" t="s">
        <v>131</v>
      </c>
      <c r="L8388" t="s">
        <v>23996</v>
      </c>
      <c r="M8388" t="s">
        <v>23997</v>
      </c>
      <c r="N8388">
        <v>5.4483333329999999</v>
      </c>
      <c r="O8388">
        <v>0</v>
      </c>
      <c r="P8388">
        <v>4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21.793333000000001</v>
      </c>
      <c r="W8388">
        <v>0</v>
      </c>
      <c r="X8388">
        <v>0</v>
      </c>
      <c r="Y8388">
        <v>0</v>
      </c>
      <c r="Z8388">
        <v>0</v>
      </c>
    </row>
    <row r="8389" spans="1:26" x14ac:dyDescent="0.25">
      <c r="A8389">
        <v>2198834</v>
      </c>
      <c r="B8389">
        <v>1</v>
      </c>
      <c r="C8389" t="s">
        <v>76</v>
      </c>
      <c r="D8389" t="s">
        <v>89</v>
      </c>
      <c r="E8389" t="s">
        <v>181</v>
      </c>
      <c r="F8389" t="s">
        <v>23998</v>
      </c>
      <c r="G8389" t="s">
        <v>194</v>
      </c>
      <c r="H8389" t="s">
        <v>46</v>
      </c>
      <c r="I8389" t="s">
        <v>129</v>
      </c>
      <c r="J8389" t="s">
        <v>130</v>
      </c>
      <c r="K8389" t="s">
        <v>131</v>
      </c>
      <c r="L8389" t="s">
        <v>23999</v>
      </c>
      <c r="M8389" t="s">
        <v>24000</v>
      </c>
      <c r="N8389">
        <v>4.6380555550000002</v>
      </c>
      <c r="O8389">
        <v>0</v>
      </c>
      <c r="P8389">
        <v>1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4.6380559999999997</v>
      </c>
      <c r="W8389">
        <v>0</v>
      </c>
      <c r="X8389">
        <v>0</v>
      </c>
      <c r="Y8389">
        <v>0</v>
      </c>
      <c r="Z8389">
        <v>0</v>
      </c>
    </row>
    <row r="8390" spans="1:26" x14ac:dyDescent="0.25">
      <c r="A8390">
        <v>2198822</v>
      </c>
      <c r="B8390">
        <v>1</v>
      </c>
      <c r="C8390" t="s">
        <v>76</v>
      </c>
      <c r="D8390" t="s">
        <v>79</v>
      </c>
      <c r="E8390" t="s">
        <v>718</v>
      </c>
      <c r="F8390" t="s">
        <v>24001</v>
      </c>
      <c r="G8390" t="s">
        <v>726</v>
      </c>
      <c r="H8390" t="s">
        <v>46</v>
      </c>
      <c r="I8390" t="s">
        <v>129</v>
      </c>
      <c r="J8390" t="s">
        <v>130</v>
      </c>
      <c r="K8390" t="s">
        <v>131</v>
      </c>
      <c r="L8390" t="s">
        <v>24002</v>
      </c>
      <c r="M8390" t="s">
        <v>24003</v>
      </c>
      <c r="N8390">
        <v>0.46055555500000001</v>
      </c>
      <c r="O8390">
        <v>0</v>
      </c>
      <c r="P8390">
        <v>14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6.4477779999999996</v>
      </c>
      <c r="W8390">
        <v>0</v>
      </c>
      <c r="X8390">
        <v>0</v>
      </c>
      <c r="Y8390">
        <v>0</v>
      </c>
      <c r="Z8390">
        <v>0</v>
      </c>
    </row>
    <row r="8391" spans="1:26" x14ac:dyDescent="0.25">
      <c r="A8391">
        <v>2198821</v>
      </c>
      <c r="B8391">
        <v>1</v>
      </c>
      <c r="C8391" t="s">
        <v>76</v>
      </c>
      <c r="D8391" t="s">
        <v>95</v>
      </c>
      <c r="E8391" t="s">
        <v>181</v>
      </c>
      <c r="F8391" t="s">
        <v>24004</v>
      </c>
      <c r="G8391" t="s">
        <v>194</v>
      </c>
      <c r="H8391" t="s">
        <v>46</v>
      </c>
      <c r="I8391" t="s">
        <v>129</v>
      </c>
      <c r="J8391" t="s">
        <v>130</v>
      </c>
      <c r="K8391" t="s">
        <v>131</v>
      </c>
      <c r="L8391" t="s">
        <v>24005</v>
      </c>
      <c r="M8391" t="s">
        <v>24006</v>
      </c>
      <c r="N8391">
        <v>6.6527777769999998</v>
      </c>
      <c r="O8391">
        <v>0</v>
      </c>
      <c r="P8391">
        <v>0</v>
      </c>
      <c r="Q8391">
        <v>0</v>
      </c>
      <c r="R8391">
        <v>1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6.6527779999999996</v>
      </c>
      <c r="Y8391">
        <v>0</v>
      </c>
      <c r="Z8391">
        <v>0</v>
      </c>
    </row>
    <row r="8392" spans="1:26" x14ac:dyDescent="0.25">
      <c r="A8392">
        <v>2198824</v>
      </c>
      <c r="B8392">
        <v>1</v>
      </c>
      <c r="C8392" t="s">
        <v>76</v>
      </c>
      <c r="D8392" t="s">
        <v>78</v>
      </c>
      <c r="E8392" t="s">
        <v>718</v>
      </c>
      <c r="F8392" t="s">
        <v>24007</v>
      </c>
      <c r="G8392" t="s">
        <v>726</v>
      </c>
      <c r="H8392" t="s">
        <v>46</v>
      </c>
      <c r="I8392" t="s">
        <v>129</v>
      </c>
      <c r="J8392" t="s">
        <v>130</v>
      </c>
      <c r="K8392" t="s">
        <v>131</v>
      </c>
      <c r="L8392" t="s">
        <v>24008</v>
      </c>
      <c r="M8392" t="s">
        <v>24009</v>
      </c>
      <c r="N8392">
        <v>1.307222222</v>
      </c>
      <c r="O8392">
        <v>0</v>
      </c>
      <c r="P8392">
        <v>124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162.09555599999999</v>
      </c>
      <c r="W8392">
        <v>0</v>
      </c>
      <c r="X8392">
        <v>0</v>
      </c>
      <c r="Y8392">
        <v>0</v>
      </c>
      <c r="Z8392">
        <v>0</v>
      </c>
    </row>
    <row r="8393" spans="1:26" x14ac:dyDescent="0.25">
      <c r="A8393">
        <v>2198828</v>
      </c>
      <c r="B8393">
        <v>1</v>
      </c>
      <c r="C8393" t="s">
        <v>76</v>
      </c>
      <c r="D8393" t="s">
        <v>80</v>
      </c>
      <c r="E8393" t="s">
        <v>143</v>
      </c>
      <c r="F8393" t="s">
        <v>24010</v>
      </c>
      <c r="G8393" t="s">
        <v>145</v>
      </c>
      <c r="H8393" t="s">
        <v>47</v>
      </c>
      <c r="I8393" t="s">
        <v>129</v>
      </c>
      <c r="J8393" t="s">
        <v>130</v>
      </c>
      <c r="K8393" t="s">
        <v>131</v>
      </c>
      <c r="L8393" t="s">
        <v>24011</v>
      </c>
      <c r="M8393" t="s">
        <v>24012</v>
      </c>
      <c r="N8393">
        <v>1.3533333329999999</v>
      </c>
      <c r="O8393">
        <v>1</v>
      </c>
      <c r="P8393">
        <v>126</v>
      </c>
      <c r="Q8393">
        <v>0</v>
      </c>
      <c r="R8393">
        <v>0</v>
      </c>
      <c r="S8393">
        <v>0</v>
      </c>
      <c r="T8393">
        <v>0</v>
      </c>
      <c r="U8393">
        <v>1.3533329999999999</v>
      </c>
      <c r="V8393">
        <v>170.52</v>
      </c>
      <c r="W8393">
        <v>0</v>
      </c>
      <c r="X8393">
        <v>0</v>
      </c>
      <c r="Y8393">
        <v>0</v>
      </c>
      <c r="Z8393">
        <v>0</v>
      </c>
    </row>
    <row r="8394" spans="1:26" x14ac:dyDescent="0.25">
      <c r="A8394">
        <v>2198827</v>
      </c>
      <c r="B8394">
        <v>1</v>
      </c>
      <c r="C8394" t="s">
        <v>76</v>
      </c>
      <c r="D8394" t="s">
        <v>89</v>
      </c>
      <c r="E8394" t="s">
        <v>181</v>
      </c>
      <c r="F8394" t="s">
        <v>24013</v>
      </c>
      <c r="G8394" t="s">
        <v>194</v>
      </c>
      <c r="H8394" t="s">
        <v>46</v>
      </c>
      <c r="I8394" t="s">
        <v>129</v>
      </c>
      <c r="J8394" t="s">
        <v>130</v>
      </c>
      <c r="K8394" t="s">
        <v>131</v>
      </c>
      <c r="L8394" t="s">
        <v>24014</v>
      </c>
      <c r="M8394" t="s">
        <v>24015</v>
      </c>
      <c r="N8394">
        <v>3.7830555549999998</v>
      </c>
      <c r="O8394">
        <v>0</v>
      </c>
      <c r="P8394">
        <v>1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3.7830560000000002</v>
      </c>
      <c r="W8394">
        <v>0</v>
      </c>
      <c r="X8394">
        <v>0</v>
      </c>
      <c r="Y8394">
        <v>0</v>
      </c>
      <c r="Z8394">
        <v>0</v>
      </c>
    </row>
    <row r="8395" spans="1:26" x14ac:dyDescent="0.25">
      <c r="A8395">
        <v>2198845</v>
      </c>
      <c r="B8395">
        <v>1</v>
      </c>
      <c r="C8395" t="s">
        <v>77</v>
      </c>
      <c r="D8395" t="s">
        <v>108</v>
      </c>
      <c r="E8395" t="s">
        <v>186</v>
      </c>
      <c r="F8395" t="s">
        <v>24016</v>
      </c>
      <c r="G8395" t="s">
        <v>201</v>
      </c>
      <c r="H8395" t="s">
        <v>47</v>
      </c>
      <c r="I8395" t="s">
        <v>283</v>
      </c>
      <c r="J8395" t="s">
        <v>130</v>
      </c>
      <c r="K8395" t="s">
        <v>251</v>
      </c>
      <c r="L8395" t="s">
        <v>24017</v>
      </c>
      <c r="M8395" t="s">
        <v>24018</v>
      </c>
      <c r="N8395">
        <v>3.3333333E-2</v>
      </c>
      <c r="O8395">
        <v>127</v>
      </c>
      <c r="P8395">
        <v>15660</v>
      </c>
      <c r="Q8395">
        <v>0</v>
      </c>
      <c r="R8395">
        <v>0</v>
      </c>
      <c r="S8395">
        <v>0</v>
      </c>
      <c r="T8395">
        <v>0</v>
      </c>
      <c r="U8395">
        <v>4.233333</v>
      </c>
      <c r="V8395">
        <v>521.99999500000001</v>
      </c>
      <c r="W8395">
        <v>0</v>
      </c>
      <c r="X8395">
        <v>0</v>
      </c>
      <c r="Y8395">
        <v>0</v>
      </c>
      <c r="Z8395">
        <v>0</v>
      </c>
    </row>
    <row r="8396" spans="1:26" x14ac:dyDescent="0.25">
      <c r="A8396">
        <v>2198830</v>
      </c>
      <c r="B8396">
        <v>1</v>
      </c>
      <c r="C8396" t="s">
        <v>77</v>
      </c>
      <c r="D8396" t="s">
        <v>108</v>
      </c>
      <c r="E8396" t="s">
        <v>143</v>
      </c>
      <c r="F8396" t="s">
        <v>24019</v>
      </c>
      <c r="G8396" t="s">
        <v>136</v>
      </c>
      <c r="H8396" t="s">
        <v>47</v>
      </c>
      <c r="I8396" t="s">
        <v>283</v>
      </c>
      <c r="J8396" t="s">
        <v>130</v>
      </c>
      <c r="K8396" t="s">
        <v>131</v>
      </c>
      <c r="L8396" t="s">
        <v>24020</v>
      </c>
      <c r="M8396" t="s">
        <v>24021</v>
      </c>
      <c r="N8396">
        <v>1.5555555E-2</v>
      </c>
      <c r="O8396">
        <v>117</v>
      </c>
      <c r="P8396">
        <v>16511</v>
      </c>
      <c r="Q8396">
        <v>0</v>
      </c>
      <c r="R8396">
        <v>0</v>
      </c>
      <c r="S8396">
        <v>0</v>
      </c>
      <c r="T8396">
        <v>0</v>
      </c>
      <c r="U8396">
        <v>1.82</v>
      </c>
      <c r="V8396">
        <v>256.83776899999998</v>
      </c>
      <c r="W8396">
        <v>0</v>
      </c>
      <c r="X8396">
        <v>0</v>
      </c>
      <c r="Y8396">
        <v>0</v>
      </c>
      <c r="Z8396">
        <v>0</v>
      </c>
    </row>
    <row r="8397" spans="1:26" x14ac:dyDescent="0.25">
      <c r="A8397">
        <v>2198838</v>
      </c>
      <c r="B8397">
        <v>1</v>
      </c>
      <c r="C8397" t="s">
        <v>76</v>
      </c>
      <c r="D8397" t="s">
        <v>106</v>
      </c>
      <c r="E8397" t="s">
        <v>161</v>
      </c>
      <c r="F8397" t="s">
        <v>24022</v>
      </c>
      <c r="G8397" t="s">
        <v>402</v>
      </c>
      <c r="H8397" t="s">
        <v>46</v>
      </c>
      <c r="I8397" t="s">
        <v>129</v>
      </c>
      <c r="J8397" t="s">
        <v>130</v>
      </c>
      <c r="K8397" t="s">
        <v>131</v>
      </c>
      <c r="L8397" t="s">
        <v>24023</v>
      </c>
      <c r="M8397" t="s">
        <v>24024</v>
      </c>
      <c r="N8397">
        <v>3.4705555549999998</v>
      </c>
      <c r="O8397">
        <v>1</v>
      </c>
      <c r="P8397">
        <v>508</v>
      </c>
      <c r="Q8397">
        <v>0</v>
      </c>
      <c r="R8397">
        <v>0</v>
      </c>
      <c r="S8397">
        <v>0</v>
      </c>
      <c r="T8397">
        <v>0</v>
      </c>
      <c r="U8397">
        <v>3.4705560000000002</v>
      </c>
      <c r="V8397">
        <v>1763.042222</v>
      </c>
      <c r="W8397">
        <v>0</v>
      </c>
      <c r="X8397">
        <v>0</v>
      </c>
      <c r="Y8397">
        <v>0</v>
      </c>
      <c r="Z8397">
        <v>0</v>
      </c>
    </row>
    <row r="8398" spans="1:26" x14ac:dyDescent="0.25">
      <c r="A8398">
        <v>2198843</v>
      </c>
      <c r="B8398">
        <v>1</v>
      </c>
      <c r="C8398" t="s">
        <v>76</v>
      </c>
      <c r="D8398" t="s">
        <v>99</v>
      </c>
      <c r="E8398" t="s">
        <v>126</v>
      </c>
      <c r="F8398" t="s">
        <v>15505</v>
      </c>
      <c r="G8398" t="s">
        <v>128</v>
      </c>
      <c r="H8398" t="s">
        <v>46</v>
      </c>
      <c r="I8398" t="s">
        <v>129</v>
      </c>
      <c r="J8398" t="s">
        <v>130</v>
      </c>
      <c r="K8398" t="s">
        <v>131</v>
      </c>
      <c r="L8398" t="s">
        <v>24025</v>
      </c>
      <c r="M8398" t="s">
        <v>24026</v>
      </c>
      <c r="N8398">
        <v>2.3680555550000002</v>
      </c>
      <c r="O8398">
        <v>0</v>
      </c>
      <c r="P8398">
        <v>48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113.666667</v>
      </c>
      <c r="W8398">
        <v>0</v>
      </c>
      <c r="X8398">
        <v>0</v>
      </c>
      <c r="Y8398">
        <v>0</v>
      </c>
      <c r="Z8398">
        <v>0</v>
      </c>
    </row>
    <row r="8399" spans="1:26" x14ac:dyDescent="0.25">
      <c r="A8399">
        <v>2198846</v>
      </c>
      <c r="B8399">
        <v>1</v>
      </c>
      <c r="C8399" t="s">
        <v>77</v>
      </c>
      <c r="D8399" t="s">
        <v>114</v>
      </c>
      <c r="E8399" t="s">
        <v>143</v>
      </c>
      <c r="F8399" t="s">
        <v>24027</v>
      </c>
      <c r="G8399" t="s">
        <v>1427</v>
      </c>
      <c r="H8399" t="s">
        <v>47</v>
      </c>
      <c r="I8399" t="s">
        <v>129</v>
      </c>
      <c r="J8399" t="s">
        <v>130</v>
      </c>
      <c r="K8399" t="s">
        <v>131</v>
      </c>
      <c r="L8399" t="s">
        <v>24028</v>
      </c>
      <c r="M8399" t="s">
        <v>24029</v>
      </c>
      <c r="N8399">
        <v>1.507777777</v>
      </c>
      <c r="O8399">
        <v>1</v>
      </c>
      <c r="P8399">
        <v>596</v>
      </c>
      <c r="Q8399">
        <v>0</v>
      </c>
      <c r="R8399">
        <v>0</v>
      </c>
      <c r="S8399">
        <v>0</v>
      </c>
      <c r="T8399">
        <v>0</v>
      </c>
      <c r="U8399">
        <v>1.5077780000000001</v>
      </c>
      <c r="V8399">
        <v>898.63555499999995</v>
      </c>
      <c r="W8399">
        <v>0</v>
      </c>
      <c r="X8399">
        <v>0</v>
      </c>
      <c r="Y8399">
        <v>0</v>
      </c>
      <c r="Z8399">
        <v>0</v>
      </c>
    </row>
    <row r="8400" spans="1:26" x14ac:dyDescent="0.25">
      <c r="A8400">
        <v>2198854</v>
      </c>
      <c r="B8400">
        <v>1</v>
      </c>
      <c r="C8400" t="s">
        <v>76</v>
      </c>
      <c r="D8400" t="s">
        <v>88</v>
      </c>
      <c r="E8400" t="s">
        <v>181</v>
      </c>
      <c r="F8400" t="s">
        <v>24030</v>
      </c>
      <c r="G8400" t="s">
        <v>287</v>
      </c>
      <c r="H8400" t="s">
        <v>46</v>
      </c>
      <c r="I8400" t="s">
        <v>129</v>
      </c>
      <c r="J8400" t="s">
        <v>130</v>
      </c>
      <c r="K8400" t="s">
        <v>131</v>
      </c>
      <c r="L8400" t="s">
        <v>24031</v>
      </c>
      <c r="M8400" t="s">
        <v>24032</v>
      </c>
      <c r="N8400">
        <v>4.1375000000000002</v>
      </c>
      <c r="O8400">
        <v>0</v>
      </c>
      <c r="P8400">
        <v>1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4.1375000000000002</v>
      </c>
      <c r="W8400">
        <v>0</v>
      </c>
      <c r="X8400">
        <v>0</v>
      </c>
      <c r="Y8400">
        <v>0</v>
      </c>
      <c r="Z8400">
        <v>0</v>
      </c>
    </row>
    <row r="8401" spans="1:26" x14ac:dyDescent="0.25">
      <c r="A8401">
        <v>2198853</v>
      </c>
      <c r="B8401">
        <v>1</v>
      </c>
      <c r="C8401" t="s">
        <v>76</v>
      </c>
      <c r="D8401" t="s">
        <v>83</v>
      </c>
      <c r="E8401" t="s">
        <v>181</v>
      </c>
      <c r="F8401" t="s">
        <v>24033</v>
      </c>
      <c r="G8401" t="s">
        <v>128</v>
      </c>
      <c r="H8401" t="s">
        <v>46</v>
      </c>
      <c r="I8401" t="s">
        <v>129</v>
      </c>
      <c r="J8401" t="s">
        <v>130</v>
      </c>
      <c r="K8401" t="s">
        <v>131</v>
      </c>
      <c r="L8401" t="s">
        <v>24034</v>
      </c>
      <c r="M8401" t="s">
        <v>24035</v>
      </c>
      <c r="N8401">
        <v>3.3036111109999999</v>
      </c>
      <c r="O8401">
        <v>0</v>
      </c>
      <c r="P8401">
        <v>1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3.3036110000000001</v>
      </c>
      <c r="W8401">
        <v>0</v>
      </c>
      <c r="X8401">
        <v>0</v>
      </c>
      <c r="Y8401">
        <v>0</v>
      </c>
      <c r="Z8401">
        <v>0</v>
      </c>
    </row>
    <row r="8402" spans="1:26" x14ac:dyDescent="0.25">
      <c r="A8402">
        <v>2198856</v>
      </c>
      <c r="B8402">
        <v>1</v>
      </c>
      <c r="C8402" t="s">
        <v>76</v>
      </c>
      <c r="D8402" t="s">
        <v>92</v>
      </c>
      <c r="E8402" t="s">
        <v>126</v>
      </c>
      <c r="F8402" t="s">
        <v>24036</v>
      </c>
      <c r="G8402" t="s">
        <v>140</v>
      </c>
      <c r="H8402" t="s">
        <v>46</v>
      </c>
      <c r="I8402" t="s">
        <v>129</v>
      </c>
      <c r="J8402" t="s">
        <v>130</v>
      </c>
      <c r="K8402" t="s">
        <v>131</v>
      </c>
      <c r="L8402" t="s">
        <v>24037</v>
      </c>
      <c r="M8402" t="s">
        <v>24038</v>
      </c>
      <c r="N8402">
        <v>2.8763888880000001</v>
      </c>
      <c r="O8402">
        <v>0</v>
      </c>
      <c r="P8402">
        <v>0</v>
      </c>
      <c r="Q8402">
        <v>0</v>
      </c>
      <c r="R8402">
        <v>121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348.04305499999998</v>
      </c>
      <c r="Y8402">
        <v>0</v>
      </c>
      <c r="Z8402">
        <v>0</v>
      </c>
    </row>
    <row r="8403" spans="1:26" x14ac:dyDescent="0.25">
      <c r="A8403">
        <v>2198855</v>
      </c>
      <c r="B8403">
        <v>1</v>
      </c>
      <c r="C8403" t="s">
        <v>77</v>
      </c>
      <c r="D8403" t="s">
        <v>114</v>
      </c>
      <c r="E8403" t="s">
        <v>126</v>
      </c>
      <c r="F8403" t="s">
        <v>24039</v>
      </c>
      <c r="G8403" t="s">
        <v>128</v>
      </c>
      <c r="H8403" t="s">
        <v>46</v>
      </c>
      <c r="I8403" t="s">
        <v>129</v>
      </c>
      <c r="J8403" t="s">
        <v>130</v>
      </c>
      <c r="K8403" t="s">
        <v>131</v>
      </c>
      <c r="L8403" t="s">
        <v>24040</v>
      </c>
      <c r="M8403" t="s">
        <v>24041</v>
      </c>
      <c r="N8403">
        <v>1.3625</v>
      </c>
      <c r="O8403">
        <v>0</v>
      </c>
      <c r="P8403">
        <v>91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123.9875</v>
      </c>
      <c r="W8403">
        <v>0</v>
      </c>
      <c r="X8403">
        <v>0</v>
      </c>
      <c r="Y8403">
        <v>0</v>
      </c>
      <c r="Z8403">
        <v>0</v>
      </c>
    </row>
    <row r="8404" spans="1:26" x14ac:dyDescent="0.25">
      <c r="A8404">
        <v>2198858</v>
      </c>
      <c r="B8404">
        <v>1</v>
      </c>
      <c r="C8404" t="s">
        <v>76</v>
      </c>
      <c r="D8404" t="s">
        <v>93</v>
      </c>
      <c r="E8404" t="s">
        <v>126</v>
      </c>
      <c r="F8404" t="s">
        <v>21195</v>
      </c>
      <c r="G8404" t="s">
        <v>128</v>
      </c>
      <c r="H8404" t="s">
        <v>46</v>
      </c>
      <c r="I8404" t="s">
        <v>129</v>
      </c>
      <c r="J8404" t="s">
        <v>130</v>
      </c>
      <c r="K8404" t="s">
        <v>131</v>
      </c>
      <c r="L8404" t="s">
        <v>24042</v>
      </c>
      <c r="M8404" t="s">
        <v>24043</v>
      </c>
      <c r="N8404">
        <v>5.3655555550000003</v>
      </c>
      <c r="O8404">
        <v>0</v>
      </c>
      <c r="P8404">
        <v>100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536.55555600000002</v>
      </c>
      <c r="W8404">
        <v>0</v>
      </c>
      <c r="X8404">
        <v>0</v>
      </c>
      <c r="Y8404">
        <v>0</v>
      </c>
      <c r="Z8404">
        <v>0</v>
      </c>
    </row>
    <row r="8405" spans="1:26" x14ac:dyDescent="0.25">
      <c r="A8405">
        <v>2198860</v>
      </c>
      <c r="B8405">
        <v>1</v>
      </c>
      <c r="C8405" t="s">
        <v>77</v>
      </c>
      <c r="D8405" t="s">
        <v>124</v>
      </c>
      <c r="E8405" t="s">
        <v>134</v>
      </c>
      <c r="F8405" t="s">
        <v>10567</v>
      </c>
      <c r="G8405" t="s">
        <v>136</v>
      </c>
      <c r="H8405" t="s">
        <v>47</v>
      </c>
      <c r="I8405" t="s">
        <v>129</v>
      </c>
      <c r="J8405" t="s">
        <v>130</v>
      </c>
      <c r="K8405" t="s">
        <v>131</v>
      </c>
      <c r="L8405" t="s">
        <v>24044</v>
      </c>
      <c r="M8405" t="s">
        <v>24045</v>
      </c>
      <c r="N8405">
        <v>0.11805555500000001</v>
      </c>
      <c r="O8405">
        <v>69</v>
      </c>
      <c r="P8405">
        <v>1457</v>
      </c>
      <c r="Q8405">
        <v>0</v>
      </c>
      <c r="R8405">
        <v>0</v>
      </c>
      <c r="S8405">
        <v>0</v>
      </c>
      <c r="T8405">
        <v>0</v>
      </c>
      <c r="U8405">
        <v>8.1458329999999997</v>
      </c>
      <c r="V8405">
        <v>172.006944</v>
      </c>
      <c r="W8405">
        <v>0</v>
      </c>
      <c r="X8405">
        <v>0</v>
      </c>
      <c r="Y8405">
        <v>0</v>
      </c>
      <c r="Z8405">
        <v>0</v>
      </c>
    </row>
    <row r="8406" spans="1:26" x14ac:dyDescent="0.25">
      <c r="A8406">
        <v>2198866</v>
      </c>
      <c r="B8406">
        <v>1</v>
      </c>
      <c r="C8406" t="s">
        <v>76</v>
      </c>
      <c r="D8406" t="s">
        <v>78</v>
      </c>
      <c r="E8406" t="s">
        <v>718</v>
      </c>
      <c r="F8406" t="s">
        <v>24046</v>
      </c>
      <c r="G8406" t="s">
        <v>726</v>
      </c>
      <c r="H8406" t="s">
        <v>46</v>
      </c>
      <c r="I8406" t="s">
        <v>129</v>
      </c>
      <c r="J8406" t="s">
        <v>130</v>
      </c>
      <c r="K8406" t="s">
        <v>131</v>
      </c>
      <c r="L8406" t="s">
        <v>24047</v>
      </c>
      <c r="M8406" t="s">
        <v>24048</v>
      </c>
      <c r="N8406">
        <v>0.88055555500000005</v>
      </c>
      <c r="O8406">
        <v>0</v>
      </c>
      <c r="P8406">
        <v>77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67.802778000000004</v>
      </c>
      <c r="W8406">
        <v>0</v>
      </c>
      <c r="X8406">
        <v>0</v>
      </c>
      <c r="Y8406">
        <v>0</v>
      </c>
      <c r="Z8406">
        <v>0</v>
      </c>
    </row>
    <row r="8407" spans="1:26" x14ac:dyDescent="0.25">
      <c r="A8407">
        <v>2198863</v>
      </c>
      <c r="B8407">
        <v>1</v>
      </c>
      <c r="C8407" t="s">
        <v>76</v>
      </c>
      <c r="D8407" t="s">
        <v>92</v>
      </c>
      <c r="E8407" t="s">
        <v>186</v>
      </c>
      <c r="F8407" t="s">
        <v>24049</v>
      </c>
      <c r="G8407" t="s">
        <v>201</v>
      </c>
      <c r="H8407" t="s">
        <v>47</v>
      </c>
      <c r="I8407" t="s">
        <v>129</v>
      </c>
      <c r="J8407" t="s">
        <v>130</v>
      </c>
      <c r="K8407" t="s">
        <v>131</v>
      </c>
      <c r="L8407" t="s">
        <v>24050</v>
      </c>
      <c r="M8407" t="s">
        <v>24051</v>
      </c>
      <c r="N8407">
        <v>0.276388888</v>
      </c>
      <c r="O8407">
        <v>0</v>
      </c>
      <c r="P8407">
        <v>0</v>
      </c>
      <c r="Q8407">
        <v>6</v>
      </c>
      <c r="R8407">
        <v>449</v>
      </c>
      <c r="S8407">
        <v>0</v>
      </c>
      <c r="T8407">
        <v>0</v>
      </c>
      <c r="U8407">
        <v>0</v>
      </c>
      <c r="V8407">
        <v>0</v>
      </c>
      <c r="W8407">
        <v>1.6583330000000001</v>
      </c>
      <c r="X8407">
        <v>124.09861100000001</v>
      </c>
      <c r="Y8407">
        <v>0</v>
      </c>
      <c r="Z8407">
        <v>0</v>
      </c>
    </row>
    <row r="8408" spans="1:26" x14ac:dyDescent="0.25">
      <c r="A8408">
        <v>2198872</v>
      </c>
      <c r="B8408">
        <v>1</v>
      </c>
      <c r="C8408" t="s">
        <v>76</v>
      </c>
      <c r="D8408" t="s">
        <v>92</v>
      </c>
      <c r="E8408" t="s">
        <v>181</v>
      </c>
      <c r="F8408" t="s">
        <v>24052</v>
      </c>
      <c r="G8408" t="s">
        <v>194</v>
      </c>
      <c r="H8408" t="s">
        <v>46</v>
      </c>
      <c r="I8408" t="s">
        <v>129</v>
      </c>
      <c r="J8408" t="s">
        <v>130</v>
      </c>
      <c r="K8408" t="s">
        <v>131</v>
      </c>
      <c r="L8408" t="s">
        <v>23733</v>
      </c>
      <c r="M8408" t="s">
        <v>24053</v>
      </c>
      <c r="N8408">
        <v>4.727222222</v>
      </c>
      <c r="O8408">
        <v>0</v>
      </c>
      <c r="P8408">
        <v>0</v>
      </c>
      <c r="Q8408">
        <v>0</v>
      </c>
      <c r="R8408">
        <v>1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4.7272220000000003</v>
      </c>
      <c r="Y8408">
        <v>0</v>
      </c>
      <c r="Z8408">
        <v>0</v>
      </c>
    </row>
    <row r="8409" spans="1:26" x14ac:dyDescent="0.25">
      <c r="A8409">
        <v>2198867</v>
      </c>
      <c r="B8409">
        <v>1</v>
      </c>
      <c r="C8409" t="s">
        <v>76</v>
      </c>
      <c r="D8409" t="s">
        <v>79</v>
      </c>
      <c r="E8409" t="s">
        <v>181</v>
      </c>
      <c r="F8409" t="s">
        <v>24054</v>
      </c>
      <c r="G8409" t="s">
        <v>183</v>
      </c>
      <c r="H8409" t="s">
        <v>46</v>
      </c>
      <c r="I8409" t="s">
        <v>129</v>
      </c>
      <c r="J8409" t="s">
        <v>130</v>
      </c>
      <c r="K8409" t="s">
        <v>131</v>
      </c>
      <c r="L8409" t="s">
        <v>24055</v>
      </c>
      <c r="M8409" t="s">
        <v>24056</v>
      </c>
      <c r="N8409">
        <v>3.1455555550000001</v>
      </c>
      <c r="O8409">
        <v>0</v>
      </c>
      <c r="P8409">
        <v>2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6.2911109999999999</v>
      </c>
      <c r="W8409">
        <v>0</v>
      </c>
      <c r="X8409">
        <v>0</v>
      </c>
      <c r="Y8409">
        <v>0</v>
      </c>
      <c r="Z8409">
        <v>0</v>
      </c>
    </row>
    <row r="8410" spans="1:26" x14ac:dyDescent="0.25">
      <c r="A8410">
        <v>2198868</v>
      </c>
      <c r="B8410">
        <v>1</v>
      </c>
      <c r="C8410" t="s">
        <v>77</v>
      </c>
      <c r="D8410" t="s">
        <v>109</v>
      </c>
      <c r="E8410" t="s">
        <v>181</v>
      </c>
      <c r="F8410" t="s">
        <v>24057</v>
      </c>
      <c r="G8410" t="s">
        <v>194</v>
      </c>
      <c r="H8410" t="s">
        <v>46</v>
      </c>
      <c r="I8410" t="s">
        <v>129</v>
      </c>
      <c r="J8410" t="s">
        <v>130</v>
      </c>
      <c r="K8410" t="s">
        <v>131</v>
      </c>
      <c r="L8410" t="s">
        <v>24058</v>
      </c>
      <c r="M8410" t="s">
        <v>24059</v>
      </c>
      <c r="N8410">
        <v>0.78388888800000001</v>
      </c>
      <c r="O8410">
        <v>0</v>
      </c>
      <c r="P8410">
        <v>1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0.78388899999999995</v>
      </c>
      <c r="W8410">
        <v>0</v>
      </c>
      <c r="X8410">
        <v>0</v>
      </c>
      <c r="Y8410">
        <v>0</v>
      </c>
      <c r="Z8410">
        <v>0</v>
      </c>
    </row>
    <row r="8411" spans="1:26" x14ac:dyDescent="0.25">
      <c r="A8411">
        <v>2198874</v>
      </c>
      <c r="B8411">
        <v>1</v>
      </c>
      <c r="C8411" t="s">
        <v>76</v>
      </c>
      <c r="D8411" t="s">
        <v>93</v>
      </c>
      <c r="E8411" t="s">
        <v>186</v>
      </c>
      <c r="F8411" t="s">
        <v>24060</v>
      </c>
      <c r="G8411" t="s">
        <v>136</v>
      </c>
      <c r="H8411" t="s">
        <v>47</v>
      </c>
      <c r="I8411" t="s">
        <v>129</v>
      </c>
      <c r="J8411" t="s">
        <v>130</v>
      </c>
      <c r="K8411" t="s">
        <v>131</v>
      </c>
      <c r="L8411" t="s">
        <v>24061</v>
      </c>
      <c r="M8411" t="s">
        <v>24062</v>
      </c>
      <c r="N8411">
        <v>3.6477777769999999</v>
      </c>
      <c r="O8411">
        <v>31</v>
      </c>
      <c r="P8411">
        <v>162</v>
      </c>
      <c r="Q8411">
        <v>0</v>
      </c>
      <c r="R8411">
        <v>0</v>
      </c>
      <c r="S8411">
        <v>0</v>
      </c>
      <c r="T8411">
        <v>0</v>
      </c>
      <c r="U8411">
        <v>113.08111100000001</v>
      </c>
      <c r="V8411">
        <v>590.94000000000005</v>
      </c>
      <c r="W8411">
        <v>0</v>
      </c>
      <c r="X8411">
        <v>0</v>
      </c>
      <c r="Y8411">
        <v>0</v>
      </c>
      <c r="Z8411">
        <v>0</v>
      </c>
    </row>
    <row r="8412" spans="1:26" x14ac:dyDescent="0.25">
      <c r="A8412">
        <v>2198869</v>
      </c>
      <c r="B8412">
        <v>1</v>
      </c>
      <c r="C8412" t="s">
        <v>76</v>
      </c>
      <c r="D8412" t="s">
        <v>92</v>
      </c>
      <c r="E8412" t="s">
        <v>718</v>
      </c>
      <c r="F8412" t="s">
        <v>24063</v>
      </c>
      <c r="G8412" t="s">
        <v>163</v>
      </c>
      <c r="H8412" t="s">
        <v>46</v>
      </c>
      <c r="I8412" t="s">
        <v>129</v>
      </c>
      <c r="J8412" t="s">
        <v>130</v>
      </c>
      <c r="K8412" t="s">
        <v>131</v>
      </c>
      <c r="L8412" t="s">
        <v>24064</v>
      </c>
      <c r="M8412" t="s">
        <v>24065</v>
      </c>
      <c r="N8412">
        <v>0.54972222199999998</v>
      </c>
      <c r="O8412">
        <v>0</v>
      </c>
      <c r="P8412">
        <v>0</v>
      </c>
      <c r="Q8412">
        <v>0</v>
      </c>
      <c r="R8412">
        <v>17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9.3452780000000004</v>
      </c>
      <c r="Y8412">
        <v>0</v>
      </c>
      <c r="Z8412">
        <v>0</v>
      </c>
    </row>
    <row r="8413" spans="1:26" x14ac:dyDescent="0.25">
      <c r="A8413">
        <v>2198877</v>
      </c>
      <c r="B8413">
        <v>1</v>
      </c>
      <c r="C8413" t="s">
        <v>76</v>
      </c>
      <c r="D8413" t="s">
        <v>78</v>
      </c>
      <c r="E8413" t="s">
        <v>126</v>
      </c>
      <c r="F8413" t="s">
        <v>24066</v>
      </c>
      <c r="G8413" t="s">
        <v>128</v>
      </c>
      <c r="H8413" t="s">
        <v>46</v>
      </c>
      <c r="I8413" t="s">
        <v>129</v>
      </c>
      <c r="J8413" t="s">
        <v>130</v>
      </c>
      <c r="K8413" t="s">
        <v>131</v>
      </c>
      <c r="L8413" t="s">
        <v>24067</v>
      </c>
      <c r="M8413" t="s">
        <v>24068</v>
      </c>
      <c r="N8413">
        <v>2.2250000000000001</v>
      </c>
      <c r="O8413">
        <v>0</v>
      </c>
      <c r="P8413">
        <v>128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284.8</v>
      </c>
      <c r="W8413">
        <v>0</v>
      </c>
      <c r="X8413">
        <v>0</v>
      </c>
      <c r="Y8413">
        <v>0</v>
      </c>
      <c r="Z8413">
        <v>0</v>
      </c>
    </row>
    <row r="8414" spans="1:26" x14ac:dyDescent="0.25">
      <c r="A8414">
        <v>2198879</v>
      </c>
      <c r="B8414">
        <v>1</v>
      </c>
      <c r="C8414" t="s">
        <v>76</v>
      </c>
      <c r="D8414" t="s">
        <v>85</v>
      </c>
      <c r="E8414" t="s">
        <v>718</v>
      </c>
      <c r="F8414" t="s">
        <v>24069</v>
      </c>
      <c r="G8414" t="s">
        <v>269</v>
      </c>
      <c r="H8414" t="s">
        <v>46</v>
      </c>
      <c r="I8414" t="s">
        <v>129</v>
      </c>
      <c r="J8414" t="s">
        <v>130</v>
      </c>
      <c r="K8414" t="s">
        <v>131</v>
      </c>
      <c r="L8414" t="s">
        <v>24070</v>
      </c>
      <c r="M8414" t="s">
        <v>24071</v>
      </c>
      <c r="N8414">
        <v>1.713333333</v>
      </c>
      <c r="O8414">
        <v>0</v>
      </c>
      <c r="P8414">
        <v>28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47.973332999999997</v>
      </c>
      <c r="W8414">
        <v>0</v>
      </c>
      <c r="X8414">
        <v>0</v>
      </c>
      <c r="Y8414">
        <v>0</v>
      </c>
      <c r="Z8414">
        <v>0</v>
      </c>
    </row>
    <row r="8415" spans="1:26" x14ac:dyDescent="0.25">
      <c r="A8415">
        <v>2198894</v>
      </c>
      <c r="B8415">
        <v>1</v>
      </c>
      <c r="C8415" t="s">
        <v>76</v>
      </c>
      <c r="D8415" t="s">
        <v>92</v>
      </c>
      <c r="E8415" t="s">
        <v>186</v>
      </c>
      <c r="F8415" t="s">
        <v>24049</v>
      </c>
      <c r="G8415" t="s">
        <v>136</v>
      </c>
      <c r="H8415" t="s">
        <v>47</v>
      </c>
      <c r="I8415" t="s">
        <v>129</v>
      </c>
      <c r="J8415" t="s">
        <v>130</v>
      </c>
      <c r="K8415" t="s">
        <v>131</v>
      </c>
      <c r="L8415" t="s">
        <v>24072</v>
      </c>
      <c r="M8415" t="s">
        <v>24073</v>
      </c>
      <c r="N8415">
        <v>1.258611111</v>
      </c>
      <c r="O8415">
        <v>0</v>
      </c>
      <c r="P8415">
        <v>0</v>
      </c>
      <c r="Q8415">
        <v>6</v>
      </c>
      <c r="R8415">
        <v>449</v>
      </c>
      <c r="S8415">
        <v>0</v>
      </c>
      <c r="T8415">
        <v>0</v>
      </c>
      <c r="U8415">
        <v>0</v>
      </c>
      <c r="V8415">
        <v>0</v>
      </c>
      <c r="W8415">
        <v>7.5516670000000001</v>
      </c>
      <c r="X8415">
        <v>565.11638900000003</v>
      </c>
      <c r="Y8415">
        <v>0</v>
      </c>
      <c r="Z8415">
        <v>0</v>
      </c>
    </row>
    <row r="8416" spans="1:26" x14ac:dyDescent="0.25">
      <c r="A8416">
        <v>2198887</v>
      </c>
      <c r="B8416">
        <v>1</v>
      </c>
      <c r="C8416" t="s">
        <v>76</v>
      </c>
      <c r="D8416" t="s">
        <v>96</v>
      </c>
      <c r="E8416" t="s">
        <v>181</v>
      </c>
      <c r="F8416" t="s">
        <v>24074</v>
      </c>
      <c r="G8416" t="s">
        <v>194</v>
      </c>
      <c r="H8416" t="s">
        <v>46</v>
      </c>
      <c r="I8416" t="s">
        <v>129</v>
      </c>
      <c r="J8416" t="s">
        <v>130</v>
      </c>
      <c r="K8416" t="s">
        <v>131</v>
      </c>
      <c r="L8416" t="s">
        <v>24075</v>
      </c>
      <c r="M8416" t="s">
        <v>24076</v>
      </c>
      <c r="N8416">
        <v>1.4616666659999999</v>
      </c>
      <c r="O8416">
        <v>0</v>
      </c>
      <c r="P8416">
        <v>1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1.461667</v>
      </c>
      <c r="W8416">
        <v>0</v>
      </c>
      <c r="X8416">
        <v>0</v>
      </c>
      <c r="Y8416">
        <v>0</v>
      </c>
      <c r="Z8416">
        <v>0</v>
      </c>
    </row>
    <row r="8417" spans="1:26" x14ac:dyDescent="0.25">
      <c r="A8417">
        <v>2198883</v>
      </c>
      <c r="B8417">
        <v>1</v>
      </c>
      <c r="C8417" t="s">
        <v>77</v>
      </c>
      <c r="D8417" t="s">
        <v>110</v>
      </c>
      <c r="E8417" t="s">
        <v>134</v>
      </c>
      <c r="F8417" t="s">
        <v>24077</v>
      </c>
      <c r="G8417" t="s">
        <v>136</v>
      </c>
      <c r="H8417" t="s">
        <v>47</v>
      </c>
      <c r="I8417" t="s">
        <v>129</v>
      </c>
      <c r="J8417" t="s">
        <v>130</v>
      </c>
      <c r="K8417" t="s">
        <v>131</v>
      </c>
      <c r="L8417" t="s">
        <v>24078</v>
      </c>
      <c r="M8417" t="s">
        <v>24079</v>
      </c>
      <c r="N8417">
        <v>0.55694444399999998</v>
      </c>
      <c r="O8417">
        <v>0</v>
      </c>
      <c r="P8417">
        <v>4</v>
      </c>
      <c r="Q8417">
        <v>20</v>
      </c>
      <c r="R8417">
        <v>741</v>
      </c>
      <c r="S8417">
        <v>3</v>
      </c>
      <c r="T8417">
        <v>314</v>
      </c>
      <c r="U8417">
        <v>0</v>
      </c>
      <c r="V8417">
        <v>2.2277779999999998</v>
      </c>
      <c r="W8417">
        <v>11.138889000000001</v>
      </c>
      <c r="X8417">
        <v>412.69583299999999</v>
      </c>
      <c r="Y8417">
        <v>1.670833</v>
      </c>
      <c r="Z8417">
        <v>174.88055499999999</v>
      </c>
    </row>
    <row r="8418" spans="1:26" x14ac:dyDescent="0.25">
      <c r="A8418">
        <v>2198892</v>
      </c>
      <c r="B8418">
        <v>1</v>
      </c>
      <c r="C8418" t="s">
        <v>77</v>
      </c>
      <c r="D8418" t="s">
        <v>108</v>
      </c>
      <c r="E8418" t="s">
        <v>181</v>
      </c>
      <c r="F8418" t="s">
        <v>24080</v>
      </c>
      <c r="G8418" t="s">
        <v>287</v>
      </c>
      <c r="H8418" t="s">
        <v>46</v>
      </c>
      <c r="I8418" t="s">
        <v>129</v>
      </c>
      <c r="J8418" t="s">
        <v>130</v>
      </c>
      <c r="K8418" t="s">
        <v>131</v>
      </c>
      <c r="L8418" t="s">
        <v>24081</v>
      </c>
      <c r="M8418" t="s">
        <v>24082</v>
      </c>
      <c r="N8418">
        <v>2.3872222220000001</v>
      </c>
      <c r="O8418">
        <v>0</v>
      </c>
      <c r="P8418">
        <v>1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2.387222</v>
      </c>
      <c r="W8418">
        <v>0</v>
      </c>
      <c r="X8418">
        <v>0</v>
      </c>
      <c r="Y8418">
        <v>0</v>
      </c>
      <c r="Z8418">
        <v>0</v>
      </c>
    </row>
    <row r="8419" spans="1:26" x14ac:dyDescent="0.25">
      <c r="A8419">
        <v>2198912</v>
      </c>
      <c r="B8419">
        <v>1</v>
      </c>
      <c r="C8419" t="s">
        <v>76</v>
      </c>
      <c r="D8419" t="s">
        <v>92</v>
      </c>
      <c r="E8419" t="s">
        <v>718</v>
      </c>
      <c r="F8419" t="s">
        <v>24083</v>
      </c>
      <c r="G8419" t="s">
        <v>128</v>
      </c>
      <c r="H8419" t="s">
        <v>46</v>
      </c>
      <c r="I8419" t="s">
        <v>129</v>
      </c>
      <c r="J8419" t="s">
        <v>130</v>
      </c>
      <c r="K8419" t="s">
        <v>131</v>
      </c>
      <c r="L8419" t="s">
        <v>24084</v>
      </c>
      <c r="M8419" t="s">
        <v>24085</v>
      </c>
      <c r="N8419">
        <v>5.5019444440000003</v>
      </c>
      <c r="O8419">
        <v>0</v>
      </c>
      <c r="P8419">
        <v>0</v>
      </c>
      <c r="Q8419">
        <v>0</v>
      </c>
      <c r="R8419">
        <v>75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412.64583299999998</v>
      </c>
      <c r="Y8419">
        <v>0</v>
      </c>
      <c r="Z8419">
        <v>0</v>
      </c>
    </row>
    <row r="8420" spans="1:26" x14ac:dyDescent="0.25">
      <c r="A8420">
        <v>2198889</v>
      </c>
      <c r="B8420">
        <v>1</v>
      </c>
      <c r="C8420" t="s">
        <v>76</v>
      </c>
      <c r="D8420" t="s">
        <v>103</v>
      </c>
      <c r="E8420" t="s">
        <v>181</v>
      </c>
      <c r="F8420" t="s">
        <v>24086</v>
      </c>
      <c r="G8420" t="s">
        <v>183</v>
      </c>
      <c r="H8420" t="s">
        <v>46</v>
      </c>
      <c r="I8420" t="s">
        <v>129</v>
      </c>
      <c r="J8420" t="s">
        <v>130</v>
      </c>
      <c r="K8420" t="s">
        <v>131</v>
      </c>
      <c r="L8420" t="s">
        <v>24087</v>
      </c>
      <c r="M8420" t="s">
        <v>24088</v>
      </c>
      <c r="N8420">
        <v>3.514444444</v>
      </c>
      <c r="O8420">
        <v>0</v>
      </c>
      <c r="P8420">
        <v>0</v>
      </c>
      <c r="Q8420">
        <v>0</v>
      </c>
      <c r="R8420">
        <v>2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7.0288890000000004</v>
      </c>
      <c r="Y8420">
        <v>0</v>
      </c>
      <c r="Z8420">
        <v>0</v>
      </c>
    </row>
    <row r="8421" spans="1:26" x14ac:dyDescent="0.25">
      <c r="A8421">
        <v>2198891</v>
      </c>
      <c r="B8421">
        <v>1</v>
      </c>
      <c r="C8421" t="s">
        <v>76</v>
      </c>
      <c r="D8421" t="s">
        <v>93</v>
      </c>
      <c r="E8421" t="s">
        <v>126</v>
      </c>
      <c r="F8421" t="s">
        <v>24089</v>
      </c>
      <c r="G8421" t="s">
        <v>640</v>
      </c>
      <c r="H8421" t="s">
        <v>46</v>
      </c>
      <c r="I8421" t="s">
        <v>129</v>
      </c>
      <c r="J8421" t="s">
        <v>130</v>
      </c>
      <c r="K8421" t="s">
        <v>131</v>
      </c>
      <c r="L8421" t="s">
        <v>24090</v>
      </c>
      <c r="M8421" t="s">
        <v>24091</v>
      </c>
      <c r="N8421">
        <v>5.7636111110000003</v>
      </c>
      <c r="O8421">
        <v>0</v>
      </c>
      <c r="P8421">
        <v>22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126.79944399999999</v>
      </c>
      <c r="W8421">
        <v>0</v>
      </c>
      <c r="X8421">
        <v>0</v>
      </c>
      <c r="Y8421">
        <v>0</v>
      </c>
      <c r="Z8421">
        <v>0</v>
      </c>
    </row>
    <row r="8422" spans="1:26" x14ac:dyDescent="0.25">
      <c r="A8422">
        <v>2198893</v>
      </c>
      <c r="B8422">
        <v>1</v>
      </c>
      <c r="C8422" t="s">
        <v>76</v>
      </c>
      <c r="D8422" t="s">
        <v>81</v>
      </c>
      <c r="E8422" t="s">
        <v>181</v>
      </c>
      <c r="F8422" t="s">
        <v>11527</v>
      </c>
      <c r="G8422" t="s">
        <v>287</v>
      </c>
      <c r="H8422" t="s">
        <v>46</v>
      </c>
      <c r="I8422" t="s">
        <v>129</v>
      </c>
      <c r="J8422" t="s">
        <v>130</v>
      </c>
      <c r="K8422" t="s">
        <v>131</v>
      </c>
      <c r="L8422" t="s">
        <v>24092</v>
      </c>
      <c r="M8422" t="s">
        <v>24093</v>
      </c>
      <c r="N8422">
        <v>1.993333333</v>
      </c>
      <c r="O8422">
        <v>0</v>
      </c>
      <c r="P8422">
        <v>12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23.92</v>
      </c>
      <c r="W8422">
        <v>0</v>
      </c>
      <c r="X8422">
        <v>0</v>
      </c>
      <c r="Y8422">
        <v>0</v>
      </c>
      <c r="Z8422">
        <v>0</v>
      </c>
    </row>
    <row r="8423" spans="1:26" x14ac:dyDescent="0.25">
      <c r="A8423">
        <v>2198890</v>
      </c>
      <c r="B8423">
        <v>1</v>
      </c>
      <c r="C8423" t="s">
        <v>76</v>
      </c>
      <c r="D8423" t="s">
        <v>89</v>
      </c>
      <c r="E8423" t="s">
        <v>126</v>
      </c>
      <c r="F8423" t="s">
        <v>24094</v>
      </c>
      <c r="G8423" t="s">
        <v>269</v>
      </c>
      <c r="H8423" t="s">
        <v>46</v>
      </c>
      <c r="I8423" t="s">
        <v>129</v>
      </c>
      <c r="J8423" t="s">
        <v>130</v>
      </c>
      <c r="K8423" t="s">
        <v>131</v>
      </c>
      <c r="L8423" t="s">
        <v>24095</v>
      </c>
      <c r="M8423" t="s">
        <v>24096</v>
      </c>
      <c r="N8423">
        <v>3.4241666660000001</v>
      </c>
      <c r="O8423">
        <v>0</v>
      </c>
      <c r="P8423">
        <v>8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27.393332999999998</v>
      </c>
      <c r="W8423">
        <v>0</v>
      </c>
      <c r="X8423">
        <v>0</v>
      </c>
      <c r="Y8423">
        <v>0</v>
      </c>
      <c r="Z8423">
        <v>0</v>
      </c>
    </row>
    <row r="8424" spans="1:26" x14ac:dyDescent="0.25">
      <c r="A8424">
        <v>2198905</v>
      </c>
      <c r="B8424">
        <v>1</v>
      </c>
      <c r="C8424" t="s">
        <v>77</v>
      </c>
      <c r="D8424" t="s">
        <v>112</v>
      </c>
      <c r="E8424" t="s">
        <v>181</v>
      </c>
      <c r="F8424" t="s">
        <v>24097</v>
      </c>
      <c r="G8424" t="s">
        <v>194</v>
      </c>
      <c r="H8424" t="s">
        <v>46</v>
      </c>
      <c r="I8424" t="s">
        <v>129</v>
      </c>
      <c r="J8424" t="s">
        <v>130</v>
      </c>
      <c r="K8424" t="s">
        <v>131</v>
      </c>
      <c r="L8424" t="s">
        <v>24098</v>
      </c>
      <c r="M8424" t="s">
        <v>24099</v>
      </c>
      <c r="N8424">
        <v>1.0094444440000001</v>
      </c>
      <c r="O8424">
        <v>0</v>
      </c>
      <c r="P8424">
        <v>0</v>
      </c>
      <c r="Q8424">
        <v>0</v>
      </c>
      <c r="R8424">
        <v>1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1.009444</v>
      </c>
      <c r="Y8424">
        <v>0</v>
      </c>
      <c r="Z8424">
        <v>0</v>
      </c>
    </row>
    <row r="8425" spans="1:26" x14ac:dyDescent="0.25">
      <c r="A8425">
        <v>2198896</v>
      </c>
      <c r="B8425">
        <v>1</v>
      </c>
      <c r="C8425" t="s">
        <v>76</v>
      </c>
      <c r="D8425" t="s">
        <v>102</v>
      </c>
      <c r="E8425" t="s">
        <v>126</v>
      </c>
      <c r="F8425" t="s">
        <v>24100</v>
      </c>
      <c r="G8425" t="s">
        <v>128</v>
      </c>
      <c r="H8425" t="s">
        <v>46</v>
      </c>
      <c r="I8425" t="s">
        <v>129</v>
      </c>
      <c r="J8425" t="s">
        <v>130</v>
      </c>
      <c r="K8425" t="s">
        <v>131</v>
      </c>
      <c r="L8425" t="s">
        <v>24101</v>
      </c>
      <c r="M8425" t="s">
        <v>24102</v>
      </c>
      <c r="N8425">
        <v>0.55083333300000004</v>
      </c>
      <c r="O8425">
        <v>0</v>
      </c>
      <c r="P8425">
        <v>42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23.135000000000002</v>
      </c>
      <c r="W8425">
        <v>0</v>
      </c>
      <c r="X8425">
        <v>0</v>
      </c>
      <c r="Y8425">
        <v>0</v>
      </c>
      <c r="Z8425">
        <v>0</v>
      </c>
    </row>
    <row r="8426" spans="1:26" x14ac:dyDescent="0.25">
      <c r="A8426">
        <v>2198897</v>
      </c>
      <c r="B8426">
        <v>1</v>
      </c>
      <c r="C8426" t="s">
        <v>77</v>
      </c>
      <c r="D8426" t="s">
        <v>111</v>
      </c>
      <c r="E8426" t="s">
        <v>181</v>
      </c>
      <c r="F8426" t="s">
        <v>24103</v>
      </c>
      <c r="G8426" t="s">
        <v>194</v>
      </c>
      <c r="H8426" t="s">
        <v>46</v>
      </c>
      <c r="I8426" t="s">
        <v>129</v>
      </c>
      <c r="J8426" t="s">
        <v>130</v>
      </c>
      <c r="K8426" t="s">
        <v>131</v>
      </c>
      <c r="L8426" t="s">
        <v>24104</v>
      </c>
      <c r="M8426" t="s">
        <v>24105</v>
      </c>
      <c r="N8426">
        <v>2.7236111109999999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1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2.723611</v>
      </c>
    </row>
    <row r="8427" spans="1:26" x14ac:dyDescent="0.25">
      <c r="A8427">
        <v>2198907</v>
      </c>
      <c r="B8427">
        <v>1</v>
      </c>
      <c r="C8427" t="s">
        <v>76</v>
      </c>
      <c r="D8427" t="s">
        <v>101</v>
      </c>
      <c r="E8427" t="s">
        <v>126</v>
      </c>
      <c r="F8427" t="s">
        <v>24106</v>
      </c>
      <c r="G8427" t="s">
        <v>128</v>
      </c>
      <c r="H8427" t="s">
        <v>46</v>
      </c>
      <c r="I8427" t="s">
        <v>129</v>
      </c>
      <c r="J8427" t="s">
        <v>130</v>
      </c>
      <c r="K8427" t="s">
        <v>131</v>
      </c>
      <c r="L8427" t="s">
        <v>24107</v>
      </c>
      <c r="M8427" t="s">
        <v>24108</v>
      </c>
      <c r="N8427">
        <v>0.77249999999999996</v>
      </c>
      <c r="O8427">
        <v>0</v>
      </c>
      <c r="P8427">
        <v>59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45.577500000000001</v>
      </c>
      <c r="W8427">
        <v>0</v>
      </c>
      <c r="X8427">
        <v>0</v>
      </c>
      <c r="Y8427">
        <v>0</v>
      </c>
      <c r="Z8427">
        <v>0</v>
      </c>
    </row>
    <row r="8428" spans="1:26" x14ac:dyDescent="0.25">
      <c r="A8428">
        <v>2198899</v>
      </c>
      <c r="B8428">
        <v>1</v>
      </c>
      <c r="C8428" t="s">
        <v>77</v>
      </c>
      <c r="D8428" t="s">
        <v>109</v>
      </c>
      <c r="E8428" t="s">
        <v>161</v>
      </c>
      <c r="F8428" t="s">
        <v>24109</v>
      </c>
      <c r="G8428" t="s">
        <v>6674</v>
      </c>
      <c r="H8428" t="s">
        <v>46</v>
      </c>
      <c r="I8428" t="s">
        <v>129</v>
      </c>
      <c r="J8428" t="s">
        <v>130</v>
      </c>
      <c r="K8428" t="s">
        <v>131</v>
      </c>
      <c r="L8428" t="s">
        <v>24110</v>
      </c>
      <c r="M8428" t="s">
        <v>24111</v>
      </c>
      <c r="N8428">
        <v>1.893888888</v>
      </c>
      <c r="O8428">
        <v>1</v>
      </c>
      <c r="P8428">
        <v>178</v>
      </c>
      <c r="Q8428">
        <v>0</v>
      </c>
      <c r="R8428">
        <v>0</v>
      </c>
      <c r="S8428">
        <v>0</v>
      </c>
      <c r="T8428">
        <v>0</v>
      </c>
      <c r="U8428">
        <v>1.8938889999999999</v>
      </c>
      <c r="V8428">
        <v>337.11222199999997</v>
      </c>
      <c r="W8428">
        <v>0</v>
      </c>
      <c r="X8428">
        <v>0</v>
      </c>
      <c r="Y8428">
        <v>0</v>
      </c>
      <c r="Z8428">
        <v>0</v>
      </c>
    </row>
    <row r="8429" spans="1:26" x14ac:dyDescent="0.25">
      <c r="A8429">
        <v>2198904</v>
      </c>
      <c r="B8429">
        <v>1</v>
      </c>
      <c r="C8429" t="s">
        <v>77</v>
      </c>
      <c r="D8429" t="s">
        <v>108</v>
      </c>
      <c r="E8429" t="s">
        <v>181</v>
      </c>
      <c r="F8429" t="s">
        <v>24112</v>
      </c>
      <c r="G8429" t="s">
        <v>163</v>
      </c>
      <c r="H8429" t="s">
        <v>46</v>
      </c>
      <c r="I8429" t="s">
        <v>129</v>
      </c>
      <c r="J8429" t="s">
        <v>130</v>
      </c>
      <c r="K8429" t="s">
        <v>131</v>
      </c>
      <c r="L8429" t="s">
        <v>24113</v>
      </c>
      <c r="M8429" t="s">
        <v>24114</v>
      </c>
      <c r="N8429">
        <v>0.99388888799999997</v>
      </c>
      <c r="O8429">
        <v>0</v>
      </c>
      <c r="P8429">
        <v>1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0.99388900000000002</v>
      </c>
      <c r="W8429">
        <v>0</v>
      </c>
      <c r="X8429">
        <v>0</v>
      </c>
      <c r="Y8429">
        <v>0</v>
      </c>
      <c r="Z8429">
        <v>0</v>
      </c>
    </row>
    <row r="8430" spans="1:26" x14ac:dyDescent="0.25">
      <c r="A8430">
        <v>2198916</v>
      </c>
      <c r="B8430">
        <v>1</v>
      </c>
      <c r="C8430" t="s">
        <v>76</v>
      </c>
      <c r="D8430" t="s">
        <v>93</v>
      </c>
      <c r="E8430" t="s">
        <v>718</v>
      </c>
      <c r="F8430" t="s">
        <v>24115</v>
      </c>
      <c r="G8430" t="s">
        <v>726</v>
      </c>
      <c r="H8430" t="s">
        <v>46</v>
      </c>
      <c r="I8430" t="s">
        <v>129</v>
      </c>
      <c r="J8430" t="s">
        <v>130</v>
      </c>
      <c r="K8430" t="s">
        <v>131</v>
      </c>
      <c r="L8430" t="s">
        <v>24116</v>
      </c>
      <c r="M8430" t="s">
        <v>24117</v>
      </c>
      <c r="N8430">
        <v>1.926111111</v>
      </c>
      <c r="O8430">
        <v>0</v>
      </c>
      <c r="P8430">
        <v>5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9.6305560000000003</v>
      </c>
      <c r="W8430">
        <v>0</v>
      </c>
      <c r="X8430">
        <v>0</v>
      </c>
      <c r="Y8430">
        <v>0</v>
      </c>
      <c r="Z8430">
        <v>0</v>
      </c>
    </row>
    <row r="8431" spans="1:26" x14ac:dyDescent="0.25">
      <c r="A8431">
        <v>2198903</v>
      </c>
      <c r="B8431">
        <v>1</v>
      </c>
      <c r="C8431" t="s">
        <v>76</v>
      </c>
      <c r="D8431" t="s">
        <v>86</v>
      </c>
      <c r="E8431" t="s">
        <v>126</v>
      </c>
      <c r="F8431" t="s">
        <v>24118</v>
      </c>
      <c r="G8431" t="s">
        <v>128</v>
      </c>
      <c r="H8431" t="s">
        <v>46</v>
      </c>
      <c r="I8431" t="s">
        <v>129</v>
      </c>
      <c r="J8431" t="s">
        <v>130</v>
      </c>
      <c r="K8431" t="s">
        <v>131</v>
      </c>
      <c r="L8431" t="s">
        <v>24119</v>
      </c>
      <c r="M8431" t="s">
        <v>24120</v>
      </c>
      <c r="N8431">
        <v>2.1008333330000002</v>
      </c>
      <c r="O8431">
        <v>0</v>
      </c>
      <c r="P8431">
        <v>98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205.88166699999999</v>
      </c>
      <c r="W8431">
        <v>0</v>
      </c>
      <c r="X8431">
        <v>0</v>
      </c>
      <c r="Y8431">
        <v>0</v>
      </c>
      <c r="Z8431">
        <v>0</v>
      </c>
    </row>
    <row r="8432" spans="1:26" x14ac:dyDescent="0.25">
      <c r="A8432">
        <v>2198906</v>
      </c>
      <c r="B8432">
        <v>1</v>
      </c>
      <c r="C8432" t="s">
        <v>77</v>
      </c>
      <c r="D8432" t="s">
        <v>119</v>
      </c>
      <c r="E8432" t="s">
        <v>126</v>
      </c>
      <c r="F8432" t="s">
        <v>20361</v>
      </c>
      <c r="G8432" t="s">
        <v>128</v>
      </c>
      <c r="H8432" t="s">
        <v>46</v>
      </c>
      <c r="I8432" t="s">
        <v>129</v>
      </c>
      <c r="J8432" t="s">
        <v>130</v>
      </c>
      <c r="K8432" t="s">
        <v>131</v>
      </c>
      <c r="L8432" t="s">
        <v>24121</v>
      </c>
      <c r="M8432" t="s">
        <v>24122</v>
      </c>
      <c r="N8432">
        <v>2.5447222219999999</v>
      </c>
      <c r="O8432">
        <v>0</v>
      </c>
      <c r="P8432">
        <v>136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346.082222</v>
      </c>
      <c r="W8432">
        <v>0</v>
      </c>
      <c r="X8432">
        <v>0</v>
      </c>
      <c r="Y8432">
        <v>0</v>
      </c>
      <c r="Z8432">
        <v>0</v>
      </c>
    </row>
    <row r="8433" spans="1:26" x14ac:dyDescent="0.25">
      <c r="A8433">
        <v>2198918</v>
      </c>
      <c r="B8433">
        <v>1</v>
      </c>
      <c r="C8433" t="s">
        <v>76</v>
      </c>
      <c r="D8433" t="s">
        <v>92</v>
      </c>
      <c r="E8433" t="s">
        <v>126</v>
      </c>
      <c r="F8433" t="s">
        <v>22637</v>
      </c>
      <c r="G8433" t="s">
        <v>128</v>
      </c>
      <c r="H8433" t="s">
        <v>46</v>
      </c>
      <c r="I8433" t="s">
        <v>129</v>
      </c>
      <c r="J8433" t="s">
        <v>130</v>
      </c>
      <c r="K8433" t="s">
        <v>131</v>
      </c>
      <c r="L8433" t="s">
        <v>24123</v>
      </c>
      <c r="M8433" t="s">
        <v>24124</v>
      </c>
      <c r="N8433">
        <v>2.6402777770000001</v>
      </c>
      <c r="O8433">
        <v>0</v>
      </c>
      <c r="P8433">
        <v>0</v>
      </c>
      <c r="Q8433">
        <v>0</v>
      </c>
      <c r="R8433">
        <v>136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359.07777800000002</v>
      </c>
      <c r="Y8433">
        <v>0</v>
      </c>
      <c r="Z8433">
        <v>0</v>
      </c>
    </row>
    <row r="8434" spans="1:26" x14ac:dyDescent="0.25">
      <c r="A8434">
        <v>2198908</v>
      </c>
      <c r="B8434">
        <v>1</v>
      </c>
      <c r="C8434" t="s">
        <v>76</v>
      </c>
      <c r="D8434" t="s">
        <v>86</v>
      </c>
      <c r="E8434" t="s">
        <v>143</v>
      </c>
      <c r="F8434" t="s">
        <v>24125</v>
      </c>
      <c r="G8434" t="s">
        <v>145</v>
      </c>
      <c r="H8434" t="s">
        <v>47</v>
      </c>
      <c r="I8434" t="s">
        <v>129</v>
      </c>
      <c r="J8434" t="s">
        <v>130</v>
      </c>
      <c r="K8434" t="s">
        <v>131</v>
      </c>
      <c r="L8434" t="s">
        <v>24126</v>
      </c>
      <c r="M8434" t="s">
        <v>24127</v>
      </c>
      <c r="N8434">
        <v>2.645277777</v>
      </c>
      <c r="O8434">
        <v>1</v>
      </c>
      <c r="P8434">
        <v>435</v>
      </c>
      <c r="Q8434">
        <v>0</v>
      </c>
      <c r="R8434">
        <v>0</v>
      </c>
      <c r="S8434">
        <v>0</v>
      </c>
      <c r="T8434">
        <v>0</v>
      </c>
      <c r="U8434">
        <v>2.6452779999999998</v>
      </c>
      <c r="V8434">
        <v>1150.695833</v>
      </c>
      <c r="W8434">
        <v>0</v>
      </c>
      <c r="X8434">
        <v>0</v>
      </c>
      <c r="Y8434">
        <v>0</v>
      </c>
      <c r="Z8434">
        <v>0</v>
      </c>
    </row>
    <row r="8435" spans="1:26" x14ac:dyDescent="0.25">
      <c r="A8435">
        <v>2198914</v>
      </c>
      <c r="B8435">
        <v>1</v>
      </c>
      <c r="C8435" t="s">
        <v>77</v>
      </c>
      <c r="D8435" t="s">
        <v>109</v>
      </c>
      <c r="E8435" t="s">
        <v>126</v>
      </c>
      <c r="F8435" t="s">
        <v>24128</v>
      </c>
      <c r="G8435" t="s">
        <v>128</v>
      </c>
      <c r="H8435" t="s">
        <v>46</v>
      </c>
      <c r="I8435" t="s">
        <v>129</v>
      </c>
      <c r="J8435" t="s">
        <v>130</v>
      </c>
      <c r="K8435" t="s">
        <v>131</v>
      </c>
      <c r="L8435" t="s">
        <v>24129</v>
      </c>
      <c r="M8435" t="s">
        <v>24130</v>
      </c>
      <c r="N8435">
        <v>1.6875</v>
      </c>
      <c r="O8435">
        <v>0</v>
      </c>
      <c r="P8435">
        <v>72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121.5</v>
      </c>
      <c r="W8435">
        <v>0</v>
      </c>
      <c r="X8435">
        <v>0</v>
      </c>
      <c r="Y8435">
        <v>0</v>
      </c>
      <c r="Z8435">
        <v>0</v>
      </c>
    </row>
    <row r="8436" spans="1:26" x14ac:dyDescent="0.25">
      <c r="A8436">
        <v>2198910</v>
      </c>
      <c r="B8436">
        <v>1</v>
      </c>
      <c r="C8436" t="s">
        <v>76</v>
      </c>
      <c r="D8436" t="s">
        <v>84</v>
      </c>
      <c r="E8436" t="s">
        <v>718</v>
      </c>
      <c r="F8436" t="s">
        <v>24131</v>
      </c>
      <c r="G8436" t="s">
        <v>726</v>
      </c>
      <c r="H8436" t="s">
        <v>46</v>
      </c>
      <c r="I8436" t="s">
        <v>129</v>
      </c>
      <c r="J8436" t="s">
        <v>130</v>
      </c>
      <c r="K8436" t="s">
        <v>131</v>
      </c>
      <c r="L8436" t="s">
        <v>24132</v>
      </c>
      <c r="M8436" t="s">
        <v>24133</v>
      </c>
      <c r="N8436">
        <v>1.0194444439999999</v>
      </c>
      <c r="O8436">
        <v>0</v>
      </c>
      <c r="P8436">
        <v>32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32.622222000000001</v>
      </c>
      <c r="W8436">
        <v>0</v>
      </c>
      <c r="X8436">
        <v>0</v>
      </c>
      <c r="Y8436">
        <v>0</v>
      </c>
      <c r="Z8436">
        <v>0</v>
      </c>
    </row>
    <row r="8437" spans="1:26" x14ac:dyDescent="0.25">
      <c r="A8437">
        <v>2198911</v>
      </c>
      <c r="B8437">
        <v>1</v>
      </c>
      <c r="C8437" t="s">
        <v>77</v>
      </c>
      <c r="D8437" t="s">
        <v>110</v>
      </c>
      <c r="E8437" t="s">
        <v>143</v>
      </c>
      <c r="F8437" t="s">
        <v>24134</v>
      </c>
      <c r="G8437" t="s">
        <v>145</v>
      </c>
      <c r="H8437" t="s">
        <v>47</v>
      </c>
      <c r="I8437" t="s">
        <v>129</v>
      </c>
      <c r="J8437" t="s">
        <v>130</v>
      </c>
      <c r="K8437" t="s">
        <v>131</v>
      </c>
      <c r="L8437" t="s">
        <v>24135</v>
      </c>
      <c r="M8437" t="s">
        <v>24136</v>
      </c>
      <c r="N8437">
        <v>0.88638888800000004</v>
      </c>
      <c r="O8437">
        <v>0</v>
      </c>
      <c r="P8437">
        <v>0</v>
      </c>
      <c r="Q8437">
        <v>4</v>
      </c>
      <c r="R8437">
        <v>19</v>
      </c>
      <c r="S8437">
        <v>0</v>
      </c>
      <c r="T8437">
        <v>0</v>
      </c>
      <c r="U8437">
        <v>0</v>
      </c>
      <c r="V8437">
        <v>0</v>
      </c>
      <c r="W8437">
        <v>3.5455559999999999</v>
      </c>
      <c r="X8437">
        <v>16.841388999999999</v>
      </c>
      <c r="Y8437">
        <v>0</v>
      </c>
      <c r="Z8437">
        <v>0</v>
      </c>
    </row>
    <row r="8438" spans="1:26" x14ac:dyDescent="0.25">
      <c r="A8438">
        <v>2198917</v>
      </c>
      <c r="B8438">
        <v>1</v>
      </c>
      <c r="C8438" t="s">
        <v>77</v>
      </c>
      <c r="D8438" t="s">
        <v>109</v>
      </c>
      <c r="E8438" t="s">
        <v>181</v>
      </c>
      <c r="F8438" t="s">
        <v>24137</v>
      </c>
      <c r="G8438" t="s">
        <v>194</v>
      </c>
      <c r="H8438" t="s">
        <v>46</v>
      </c>
      <c r="I8438" t="s">
        <v>129</v>
      </c>
      <c r="J8438" t="s">
        <v>130</v>
      </c>
      <c r="K8438" t="s">
        <v>131</v>
      </c>
      <c r="L8438" t="s">
        <v>24138</v>
      </c>
      <c r="M8438" t="s">
        <v>24139</v>
      </c>
      <c r="N8438">
        <v>2.7097222219999999</v>
      </c>
      <c r="O8438">
        <v>0</v>
      </c>
      <c r="P8438">
        <v>1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2.7097220000000002</v>
      </c>
      <c r="W8438">
        <v>0</v>
      </c>
      <c r="X8438">
        <v>0</v>
      </c>
      <c r="Y8438">
        <v>0</v>
      </c>
      <c r="Z8438">
        <v>0</v>
      </c>
    </row>
    <row r="8439" spans="1:26" x14ac:dyDescent="0.25">
      <c r="A8439">
        <v>2198919</v>
      </c>
      <c r="B8439">
        <v>1</v>
      </c>
      <c r="C8439" t="s">
        <v>76</v>
      </c>
      <c r="D8439" t="s">
        <v>97</v>
      </c>
      <c r="E8439" t="s">
        <v>181</v>
      </c>
      <c r="F8439" t="s">
        <v>24140</v>
      </c>
      <c r="G8439" t="s">
        <v>183</v>
      </c>
      <c r="H8439" t="s">
        <v>46</v>
      </c>
      <c r="I8439" t="s">
        <v>129</v>
      </c>
      <c r="J8439" t="s">
        <v>130</v>
      </c>
      <c r="K8439" t="s">
        <v>131</v>
      </c>
      <c r="L8439" t="s">
        <v>24141</v>
      </c>
      <c r="M8439" t="s">
        <v>24142</v>
      </c>
      <c r="N8439">
        <v>3.471944444</v>
      </c>
      <c r="O8439">
        <v>0</v>
      </c>
      <c r="P8439">
        <v>4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13.887778000000001</v>
      </c>
      <c r="W8439">
        <v>0</v>
      </c>
      <c r="X8439">
        <v>0</v>
      </c>
      <c r="Y8439">
        <v>0</v>
      </c>
      <c r="Z8439">
        <v>0</v>
      </c>
    </row>
    <row r="8440" spans="1:26" x14ac:dyDescent="0.25">
      <c r="A8440">
        <v>2198930</v>
      </c>
      <c r="B8440">
        <v>1</v>
      </c>
      <c r="C8440" t="s">
        <v>76</v>
      </c>
      <c r="D8440" t="s">
        <v>93</v>
      </c>
      <c r="E8440" t="s">
        <v>181</v>
      </c>
      <c r="F8440" t="s">
        <v>24143</v>
      </c>
      <c r="G8440" t="s">
        <v>183</v>
      </c>
      <c r="H8440" t="s">
        <v>46</v>
      </c>
      <c r="I8440" t="s">
        <v>129</v>
      </c>
      <c r="J8440" t="s">
        <v>130</v>
      </c>
      <c r="K8440" t="s">
        <v>131</v>
      </c>
      <c r="L8440" t="s">
        <v>24144</v>
      </c>
      <c r="M8440" t="s">
        <v>24145</v>
      </c>
      <c r="N8440">
        <v>1.3572222220000001</v>
      </c>
      <c r="O8440">
        <v>0</v>
      </c>
      <c r="P8440">
        <v>8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10.857778</v>
      </c>
      <c r="W8440">
        <v>0</v>
      </c>
      <c r="X8440">
        <v>0</v>
      </c>
      <c r="Y8440">
        <v>0</v>
      </c>
      <c r="Z8440">
        <v>0</v>
      </c>
    </row>
    <row r="8441" spans="1:26" x14ac:dyDescent="0.25">
      <c r="A8441">
        <v>2198931</v>
      </c>
      <c r="B8441">
        <v>1</v>
      </c>
      <c r="C8441" t="s">
        <v>76</v>
      </c>
      <c r="D8441" t="s">
        <v>92</v>
      </c>
      <c r="E8441" t="s">
        <v>718</v>
      </c>
      <c r="F8441" t="s">
        <v>24146</v>
      </c>
      <c r="G8441" t="s">
        <v>640</v>
      </c>
      <c r="H8441" t="s">
        <v>46</v>
      </c>
      <c r="I8441" t="s">
        <v>129</v>
      </c>
      <c r="J8441" t="s">
        <v>130</v>
      </c>
      <c r="K8441" t="s">
        <v>131</v>
      </c>
      <c r="L8441" t="s">
        <v>24147</v>
      </c>
      <c r="M8441" t="s">
        <v>24148</v>
      </c>
      <c r="N8441">
        <v>1.6927777770000001</v>
      </c>
      <c r="O8441">
        <v>0</v>
      </c>
      <c r="P8441">
        <v>0</v>
      </c>
      <c r="Q8441">
        <v>0</v>
      </c>
      <c r="R8441">
        <v>6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10.156667000000001</v>
      </c>
      <c r="Y8441">
        <v>0</v>
      </c>
      <c r="Z8441">
        <v>0</v>
      </c>
    </row>
    <row r="8442" spans="1:26" x14ac:dyDescent="0.25">
      <c r="A8442">
        <v>2198928</v>
      </c>
      <c r="B8442">
        <v>1</v>
      </c>
      <c r="C8442" t="s">
        <v>77</v>
      </c>
      <c r="D8442" t="s">
        <v>114</v>
      </c>
      <c r="E8442" t="s">
        <v>126</v>
      </c>
      <c r="F8442" t="s">
        <v>24149</v>
      </c>
      <c r="G8442" t="s">
        <v>128</v>
      </c>
      <c r="H8442" t="s">
        <v>46</v>
      </c>
      <c r="I8442" t="s">
        <v>129</v>
      </c>
      <c r="J8442" t="s">
        <v>130</v>
      </c>
      <c r="K8442" t="s">
        <v>131</v>
      </c>
      <c r="L8442" t="s">
        <v>24150</v>
      </c>
      <c r="M8442" t="s">
        <v>24151</v>
      </c>
      <c r="N8442">
        <v>0.89638888800000005</v>
      </c>
      <c r="O8442">
        <v>0</v>
      </c>
      <c r="P8442">
        <v>203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181.96694400000001</v>
      </c>
      <c r="W8442">
        <v>0</v>
      </c>
      <c r="X8442">
        <v>0</v>
      </c>
      <c r="Y8442">
        <v>0</v>
      </c>
      <c r="Z8442">
        <v>0</v>
      </c>
    </row>
    <row r="8443" spans="1:26" x14ac:dyDescent="0.25">
      <c r="A8443">
        <v>2198945</v>
      </c>
      <c r="B8443">
        <v>1</v>
      </c>
      <c r="C8443" t="s">
        <v>76</v>
      </c>
      <c r="D8443" t="s">
        <v>90</v>
      </c>
      <c r="E8443" t="s">
        <v>161</v>
      </c>
      <c r="F8443" t="s">
        <v>24152</v>
      </c>
      <c r="G8443" t="s">
        <v>402</v>
      </c>
      <c r="H8443" t="s">
        <v>46</v>
      </c>
      <c r="I8443" t="s">
        <v>129</v>
      </c>
      <c r="J8443" t="s">
        <v>130</v>
      </c>
      <c r="K8443" t="s">
        <v>131</v>
      </c>
      <c r="L8443" t="s">
        <v>24153</v>
      </c>
      <c r="M8443" t="s">
        <v>24154</v>
      </c>
      <c r="N8443">
        <v>1.1602777769999999</v>
      </c>
      <c r="O8443">
        <v>1</v>
      </c>
      <c r="P8443">
        <v>189</v>
      </c>
      <c r="Q8443">
        <v>0</v>
      </c>
      <c r="R8443">
        <v>0</v>
      </c>
      <c r="S8443">
        <v>0</v>
      </c>
      <c r="T8443">
        <v>0</v>
      </c>
      <c r="U8443">
        <v>1.1602779999999999</v>
      </c>
      <c r="V8443">
        <v>219.29249999999999</v>
      </c>
      <c r="W8443">
        <v>0</v>
      </c>
      <c r="X8443">
        <v>0</v>
      </c>
      <c r="Y8443">
        <v>0</v>
      </c>
      <c r="Z8443">
        <v>0</v>
      </c>
    </row>
    <row r="8444" spans="1:26" x14ac:dyDescent="0.25">
      <c r="A8444">
        <v>2198947</v>
      </c>
      <c r="B8444">
        <v>1</v>
      </c>
      <c r="C8444" t="s">
        <v>76</v>
      </c>
      <c r="D8444" t="s">
        <v>78</v>
      </c>
      <c r="E8444" t="s">
        <v>126</v>
      </c>
      <c r="F8444" t="s">
        <v>24155</v>
      </c>
      <c r="G8444" t="s">
        <v>128</v>
      </c>
      <c r="H8444" t="s">
        <v>46</v>
      </c>
      <c r="I8444" t="s">
        <v>129</v>
      </c>
      <c r="J8444" t="s">
        <v>130</v>
      </c>
      <c r="K8444" t="s">
        <v>131</v>
      </c>
      <c r="L8444" t="s">
        <v>24156</v>
      </c>
      <c r="M8444" t="s">
        <v>24157</v>
      </c>
      <c r="N8444">
        <v>4.5369444440000004</v>
      </c>
      <c r="O8444">
        <v>0</v>
      </c>
      <c r="P8444">
        <v>41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186.01472200000001</v>
      </c>
      <c r="W8444">
        <v>0</v>
      </c>
      <c r="X8444">
        <v>0</v>
      </c>
      <c r="Y8444">
        <v>0</v>
      </c>
      <c r="Z8444">
        <v>0</v>
      </c>
    </row>
    <row r="8445" spans="1:26" x14ac:dyDescent="0.25">
      <c r="A8445">
        <v>2198942</v>
      </c>
      <c r="B8445">
        <v>1</v>
      </c>
      <c r="C8445" t="s">
        <v>77</v>
      </c>
      <c r="D8445" t="s">
        <v>112</v>
      </c>
      <c r="E8445" t="s">
        <v>126</v>
      </c>
      <c r="F8445" t="s">
        <v>24158</v>
      </c>
      <c r="G8445" t="s">
        <v>128</v>
      </c>
      <c r="H8445" t="s">
        <v>46</v>
      </c>
      <c r="I8445" t="s">
        <v>129</v>
      </c>
      <c r="J8445" t="s">
        <v>130</v>
      </c>
      <c r="K8445" t="s">
        <v>131</v>
      </c>
      <c r="L8445" t="s">
        <v>24159</v>
      </c>
      <c r="M8445" t="s">
        <v>24160</v>
      </c>
      <c r="N8445">
        <v>1.783055555</v>
      </c>
      <c r="O8445">
        <v>0</v>
      </c>
      <c r="P8445">
        <v>1</v>
      </c>
      <c r="Q8445">
        <v>0</v>
      </c>
      <c r="R8445">
        <v>43</v>
      </c>
      <c r="S8445">
        <v>0</v>
      </c>
      <c r="T8445">
        <v>0</v>
      </c>
      <c r="U8445">
        <v>0</v>
      </c>
      <c r="V8445">
        <v>1.783056</v>
      </c>
      <c r="W8445">
        <v>0</v>
      </c>
      <c r="X8445">
        <v>76.671389000000005</v>
      </c>
      <c r="Y8445">
        <v>0</v>
      </c>
      <c r="Z8445">
        <v>0</v>
      </c>
    </row>
    <row r="8446" spans="1:26" x14ac:dyDescent="0.25">
      <c r="A8446">
        <v>2198943</v>
      </c>
      <c r="B8446">
        <v>1</v>
      </c>
      <c r="C8446" t="s">
        <v>77</v>
      </c>
      <c r="D8446" t="s">
        <v>124</v>
      </c>
      <c r="E8446" t="s">
        <v>161</v>
      </c>
      <c r="F8446" t="s">
        <v>24161</v>
      </c>
      <c r="G8446" t="s">
        <v>402</v>
      </c>
      <c r="H8446" t="s">
        <v>46</v>
      </c>
      <c r="I8446" t="s">
        <v>129</v>
      </c>
      <c r="J8446" t="s">
        <v>130</v>
      </c>
      <c r="K8446" t="s">
        <v>131</v>
      </c>
      <c r="L8446" t="s">
        <v>24162</v>
      </c>
      <c r="M8446" t="s">
        <v>24163</v>
      </c>
      <c r="N8446">
        <v>0.74027777699999997</v>
      </c>
      <c r="O8446">
        <v>1</v>
      </c>
      <c r="P8446">
        <v>324</v>
      </c>
      <c r="Q8446">
        <v>0</v>
      </c>
      <c r="R8446">
        <v>0</v>
      </c>
      <c r="S8446">
        <v>0</v>
      </c>
      <c r="T8446">
        <v>0</v>
      </c>
      <c r="U8446">
        <v>0.74027799999999999</v>
      </c>
      <c r="V8446">
        <v>239.85</v>
      </c>
      <c r="W8446">
        <v>0</v>
      </c>
      <c r="X8446">
        <v>0</v>
      </c>
      <c r="Y8446">
        <v>0</v>
      </c>
      <c r="Z8446">
        <v>0</v>
      </c>
    </row>
    <row r="8447" spans="1:26" x14ac:dyDescent="0.25">
      <c r="A8447">
        <v>2198963</v>
      </c>
      <c r="B8447">
        <v>1</v>
      </c>
      <c r="C8447" t="s">
        <v>76</v>
      </c>
      <c r="D8447" t="s">
        <v>78</v>
      </c>
      <c r="E8447" t="s">
        <v>181</v>
      </c>
      <c r="F8447" t="s">
        <v>24164</v>
      </c>
      <c r="G8447" t="s">
        <v>163</v>
      </c>
      <c r="H8447" t="s">
        <v>46</v>
      </c>
      <c r="I8447" t="s">
        <v>129</v>
      </c>
      <c r="J8447" t="s">
        <v>130</v>
      </c>
      <c r="K8447" t="s">
        <v>131</v>
      </c>
      <c r="L8447" t="s">
        <v>24165</v>
      </c>
      <c r="M8447" t="s">
        <v>24166</v>
      </c>
      <c r="N8447">
        <v>3.3725000000000001</v>
      </c>
      <c r="O8447">
        <v>0</v>
      </c>
      <c r="P8447">
        <v>5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16.862500000000001</v>
      </c>
      <c r="W8447">
        <v>0</v>
      </c>
      <c r="X8447">
        <v>0</v>
      </c>
      <c r="Y8447">
        <v>0</v>
      </c>
      <c r="Z8447">
        <v>0</v>
      </c>
    </row>
    <row r="8448" spans="1:26" x14ac:dyDescent="0.25">
      <c r="A8448">
        <v>2198956</v>
      </c>
      <c r="B8448">
        <v>1</v>
      </c>
      <c r="C8448" t="s">
        <v>76</v>
      </c>
      <c r="D8448" t="s">
        <v>95</v>
      </c>
      <c r="E8448" t="s">
        <v>181</v>
      </c>
      <c r="F8448" t="s">
        <v>24167</v>
      </c>
      <c r="G8448" t="s">
        <v>194</v>
      </c>
      <c r="H8448" t="s">
        <v>46</v>
      </c>
      <c r="I8448" t="s">
        <v>129</v>
      </c>
      <c r="J8448" t="s">
        <v>130</v>
      </c>
      <c r="K8448" t="s">
        <v>131</v>
      </c>
      <c r="L8448" t="s">
        <v>24168</v>
      </c>
      <c r="M8448" t="s">
        <v>24169</v>
      </c>
      <c r="N8448">
        <v>3.940833333</v>
      </c>
      <c r="O8448">
        <v>0</v>
      </c>
      <c r="P8448">
        <v>1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3.940833</v>
      </c>
      <c r="W8448">
        <v>0</v>
      </c>
      <c r="X8448">
        <v>0</v>
      </c>
      <c r="Y8448">
        <v>0</v>
      </c>
      <c r="Z8448">
        <v>0</v>
      </c>
    </row>
    <row r="8449" spans="1:26" x14ac:dyDescent="0.25">
      <c r="A8449">
        <v>2198973</v>
      </c>
      <c r="B8449">
        <v>1</v>
      </c>
      <c r="C8449" t="s">
        <v>76</v>
      </c>
      <c r="D8449" t="s">
        <v>92</v>
      </c>
      <c r="E8449" t="s">
        <v>126</v>
      </c>
      <c r="F8449" t="s">
        <v>24170</v>
      </c>
      <c r="G8449" t="s">
        <v>128</v>
      </c>
      <c r="H8449" t="s">
        <v>46</v>
      </c>
      <c r="I8449" t="s">
        <v>129</v>
      </c>
      <c r="J8449" t="s">
        <v>130</v>
      </c>
      <c r="K8449" t="s">
        <v>131</v>
      </c>
      <c r="L8449" t="s">
        <v>24171</v>
      </c>
      <c r="M8449" t="s">
        <v>24172</v>
      </c>
      <c r="N8449">
        <v>3.201944444</v>
      </c>
      <c r="O8449">
        <v>0</v>
      </c>
      <c r="P8449">
        <v>0</v>
      </c>
      <c r="Q8449">
        <v>0</v>
      </c>
      <c r="R8449">
        <v>59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188.91472200000001</v>
      </c>
      <c r="Y8449">
        <v>0</v>
      </c>
      <c r="Z8449">
        <v>0</v>
      </c>
    </row>
    <row r="8450" spans="1:26" x14ac:dyDescent="0.25">
      <c r="A8450">
        <v>2198946</v>
      </c>
      <c r="B8450">
        <v>1</v>
      </c>
      <c r="C8450" t="s">
        <v>76</v>
      </c>
      <c r="D8450" t="s">
        <v>89</v>
      </c>
      <c r="E8450" t="s">
        <v>181</v>
      </c>
      <c r="F8450" t="s">
        <v>24173</v>
      </c>
      <c r="G8450" t="s">
        <v>287</v>
      </c>
      <c r="H8450" t="s">
        <v>46</v>
      </c>
      <c r="I8450" t="s">
        <v>129</v>
      </c>
      <c r="J8450" t="s">
        <v>130</v>
      </c>
      <c r="K8450" t="s">
        <v>131</v>
      </c>
      <c r="L8450" t="s">
        <v>24174</v>
      </c>
      <c r="M8450" t="s">
        <v>24175</v>
      </c>
      <c r="N8450">
        <v>3.338333333</v>
      </c>
      <c r="O8450">
        <v>0</v>
      </c>
      <c r="P8450">
        <v>4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13.353332999999999</v>
      </c>
      <c r="W8450">
        <v>0</v>
      </c>
      <c r="X8450">
        <v>0</v>
      </c>
      <c r="Y8450">
        <v>0</v>
      </c>
      <c r="Z8450">
        <v>0</v>
      </c>
    </row>
    <row r="8451" spans="1:26" x14ac:dyDescent="0.25">
      <c r="A8451">
        <v>2198954</v>
      </c>
      <c r="B8451">
        <v>1</v>
      </c>
      <c r="C8451" t="s">
        <v>76</v>
      </c>
      <c r="D8451" t="s">
        <v>79</v>
      </c>
      <c r="E8451" t="s">
        <v>126</v>
      </c>
      <c r="F8451" t="s">
        <v>22771</v>
      </c>
      <c r="G8451" t="s">
        <v>444</v>
      </c>
      <c r="H8451" t="s">
        <v>46</v>
      </c>
      <c r="I8451" t="s">
        <v>129</v>
      </c>
      <c r="J8451" t="s">
        <v>130</v>
      </c>
      <c r="K8451" t="s">
        <v>131</v>
      </c>
      <c r="L8451" t="s">
        <v>24176</v>
      </c>
      <c r="M8451" t="s">
        <v>24177</v>
      </c>
      <c r="N8451">
        <v>6.5188888880000002</v>
      </c>
      <c r="O8451">
        <v>0</v>
      </c>
      <c r="P8451">
        <v>74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482.39777800000002</v>
      </c>
      <c r="W8451">
        <v>0</v>
      </c>
      <c r="X8451">
        <v>0</v>
      </c>
      <c r="Y8451">
        <v>0</v>
      </c>
      <c r="Z8451">
        <v>0</v>
      </c>
    </row>
    <row r="8452" spans="1:26" x14ac:dyDescent="0.25">
      <c r="A8452">
        <v>2198951</v>
      </c>
      <c r="B8452">
        <v>1</v>
      </c>
      <c r="C8452" t="s">
        <v>76</v>
      </c>
      <c r="D8452" t="s">
        <v>78</v>
      </c>
      <c r="E8452" t="s">
        <v>718</v>
      </c>
      <c r="F8452" t="s">
        <v>24178</v>
      </c>
      <c r="G8452" t="s">
        <v>726</v>
      </c>
      <c r="H8452" t="s">
        <v>46</v>
      </c>
      <c r="I8452" t="s">
        <v>129</v>
      </c>
      <c r="J8452" t="s">
        <v>130</v>
      </c>
      <c r="K8452" t="s">
        <v>131</v>
      </c>
      <c r="L8452" t="s">
        <v>24179</v>
      </c>
      <c r="M8452" t="s">
        <v>24180</v>
      </c>
      <c r="N8452">
        <v>1.7194444440000001</v>
      </c>
      <c r="O8452">
        <v>0</v>
      </c>
      <c r="P8452">
        <v>45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77.375</v>
      </c>
      <c r="W8452">
        <v>0</v>
      </c>
      <c r="X8452">
        <v>0</v>
      </c>
      <c r="Y8452">
        <v>0</v>
      </c>
      <c r="Z8452">
        <v>0</v>
      </c>
    </row>
    <row r="8453" spans="1:26" x14ac:dyDescent="0.25">
      <c r="A8453">
        <v>2198953</v>
      </c>
      <c r="B8453">
        <v>1</v>
      </c>
      <c r="C8453" t="s">
        <v>76</v>
      </c>
      <c r="D8453" t="s">
        <v>78</v>
      </c>
      <c r="E8453" t="s">
        <v>126</v>
      </c>
      <c r="F8453" t="s">
        <v>7698</v>
      </c>
      <c r="G8453" t="s">
        <v>128</v>
      </c>
      <c r="H8453" t="s">
        <v>46</v>
      </c>
      <c r="I8453" t="s">
        <v>129</v>
      </c>
      <c r="J8453" t="s">
        <v>130</v>
      </c>
      <c r="K8453" t="s">
        <v>131</v>
      </c>
      <c r="L8453" t="s">
        <v>24181</v>
      </c>
      <c r="M8453" t="s">
        <v>24182</v>
      </c>
      <c r="N8453">
        <v>1.32</v>
      </c>
      <c r="O8453">
        <v>0</v>
      </c>
      <c r="P8453">
        <v>75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99</v>
      </c>
      <c r="W8453">
        <v>0</v>
      </c>
      <c r="X8453">
        <v>0</v>
      </c>
      <c r="Y8453">
        <v>0</v>
      </c>
      <c r="Z8453">
        <v>0</v>
      </c>
    </row>
    <row r="8454" spans="1:26" x14ac:dyDescent="0.25">
      <c r="A8454">
        <v>2198959</v>
      </c>
      <c r="B8454">
        <v>1</v>
      </c>
      <c r="C8454" t="s">
        <v>76</v>
      </c>
      <c r="D8454" t="s">
        <v>100</v>
      </c>
      <c r="E8454" t="s">
        <v>181</v>
      </c>
      <c r="F8454" t="s">
        <v>24183</v>
      </c>
      <c r="G8454" t="s">
        <v>194</v>
      </c>
      <c r="H8454" t="s">
        <v>46</v>
      </c>
      <c r="I8454" t="s">
        <v>129</v>
      </c>
      <c r="J8454" t="s">
        <v>130</v>
      </c>
      <c r="K8454" t="s">
        <v>131</v>
      </c>
      <c r="L8454" t="s">
        <v>24184</v>
      </c>
      <c r="M8454" t="s">
        <v>24185</v>
      </c>
      <c r="N8454">
        <v>2.0508333329999999</v>
      </c>
      <c r="O8454">
        <v>0</v>
      </c>
      <c r="P8454">
        <v>1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2.0508329999999999</v>
      </c>
      <c r="W8454">
        <v>0</v>
      </c>
      <c r="X8454">
        <v>0</v>
      </c>
      <c r="Y8454">
        <v>0</v>
      </c>
      <c r="Z8454">
        <v>0</v>
      </c>
    </row>
    <row r="8455" spans="1:26" x14ac:dyDescent="0.25">
      <c r="A8455">
        <v>2198961</v>
      </c>
      <c r="B8455">
        <v>1</v>
      </c>
      <c r="C8455" t="s">
        <v>76</v>
      </c>
      <c r="D8455" t="s">
        <v>96</v>
      </c>
      <c r="E8455" t="s">
        <v>126</v>
      </c>
      <c r="F8455" t="s">
        <v>24186</v>
      </c>
      <c r="G8455" t="s">
        <v>128</v>
      </c>
      <c r="H8455" t="s">
        <v>46</v>
      </c>
      <c r="I8455" t="s">
        <v>129</v>
      </c>
      <c r="J8455" t="s">
        <v>130</v>
      </c>
      <c r="K8455" t="s">
        <v>131</v>
      </c>
      <c r="L8455" t="s">
        <v>24187</v>
      </c>
      <c r="M8455" t="s">
        <v>24188</v>
      </c>
      <c r="N8455">
        <v>1.217222222</v>
      </c>
      <c r="O8455">
        <v>0</v>
      </c>
      <c r="P8455">
        <v>182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221.53444400000001</v>
      </c>
      <c r="W8455">
        <v>0</v>
      </c>
      <c r="X8455">
        <v>0</v>
      </c>
      <c r="Y8455">
        <v>0</v>
      </c>
      <c r="Z8455">
        <v>0</v>
      </c>
    </row>
    <row r="8456" spans="1:26" x14ac:dyDescent="0.25">
      <c r="A8456">
        <v>2198967</v>
      </c>
      <c r="B8456">
        <v>1</v>
      </c>
      <c r="C8456" t="s">
        <v>76</v>
      </c>
      <c r="D8456" t="s">
        <v>78</v>
      </c>
      <c r="E8456" t="s">
        <v>126</v>
      </c>
      <c r="F8456" t="s">
        <v>24189</v>
      </c>
      <c r="G8456" t="s">
        <v>140</v>
      </c>
      <c r="H8456" t="s">
        <v>46</v>
      </c>
      <c r="I8456" t="s">
        <v>129</v>
      </c>
      <c r="J8456" t="s">
        <v>130</v>
      </c>
      <c r="K8456" t="s">
        <v>131</v>
      </c>
      <c r="L8456" t="s">
        <v>24190</v>
      </c>
      <c r="M8456" t="s">
        <v>24191</v>
      </c>
      <c r="N8456">
        <v>6.7472222220000004</v>
      </c>
      <c r="O8456">
        <v>0</v>
      </c>
      <c r="P8456">
        <v>55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371.09722199999999</v>
      </c>
      <c r="W8456">
        <v>0</v>
      </c>
      <c r="X8456">
        <v>0</v>
      </c>
      <c r="Y8456">
        <v>0</v>
      </c>
      <c r="Z8456">
        <v>0</v>
      </c>
    </row>
    <row r="8457" spans="1:26" x14ac:dyDescent="0.25">
      <c r="A8457">
        <v>2198955</v>
      </c>
      <c r="B8457">
        <v>1</v>
      </c>
      <c r="C8457" t="s">
        <v>76</v>
      </c>
      <c r="D8457" t="s">
        <v>78</v>
      </c>
      <c r="E8457" t="s">
        <v>161</v>
      </c>
      <c r="F8457" t="s">
        <v>24192</v>
      </c>
      <c r="G8457" t="s">
        <v>402</v>
      </c>
      <c r="H8457" t="s">
        <v>46</v>
      </c>
      <c r="I8457" t="s">
        <v>129</v>
      </c>
      <c r="J8457" t="s">
        <v>130</v>
      </c>
      <c r="K8457" t="s">
        <v>131</v>
      </c>
      <c r="L8457" t="s">
        <v>24193</v>
      </c>
      <c r="M8457" t="s">
        <v>24194</v>
      </c>
      <c r="N8457">
        <v>1.403611111</v>
      </c>
      <c r="O8457">
        <v>1</v>
      </c>
      <c r="P8457">
        <v>398</v>
      </c>
      <c r="Q8457">
        <v>0</v>
      </c>
      <c r="R8457">
        <v>0</v>
      </c>
      <c r="S8457">
        <v>0</v>
      </c>
      <c r="T8457">
        <v>0</v>
      </c>
      <c r="U8457">
        <v>1.4036109999999999</v>
      </c>
      <c r="V8457">
        <v>558.63722199999995</v>
      </c>
      <c r="W8457">
        <v>0</v>
      </c>
      <c r="X8457">
        <v>0</v>
      </c>
      <c r="Y8457">
        <v>0</v>
      </c>
      <c r="Z8457">
        <v>0</v>
      </c>
    </row>
    <row r="8458" spans="1:26" x14ac:dyDescent="0.25">
      <c r="A8458">
        <v>2198957</v>
      </c>
      <c r="B8458">
        <v>1</v>
      </c>
      <c r="C8458" t="s">
        <v>76</v>
      </c>
      <c r="D8458" t="s">
        <v>81</v>
      </c>
      <c r="E8458" t="s">
        <v>718</v>
      </c>
      <c r="F8458" t="s">
        <v>24195</v>
      </c>
      <c r="G8458" t="s">
        <v>128</v>
      </c>
      <c r="H8458" t="s">
        <v>46</v>
      </c>
      <c r="I8458" t="s">
        <v>129</v>
      </c>
      <c r="J8458" t="s">
        <v>130</v>
      </c>
      <c r="K8458" t="s">
        <v>131</v>
      </c>
      <c r="L8458" t="s">
        <v>24196</v>
      </c>
      <c r="M8458" t="s">
        <v>24197</v>
      </c>
      <c r="N8458">
        <v>1.193333333</v>
      </c>
      <c r="O8458">
        <v>0</v>
      </c>
      <c r="P8458">
        <v>139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165.873333</v>
      </c>
      <c r="W8458">
        <v>0</v>
      </c>
      <c r="X8458">
        <v>0</v>
      </c>
      <c r="Y8458">
        <v>0</v>
      </c>
      <c r="Z8458">
        <v>0</v>
      </c>
    </row>
    <row r="8459" spans="1:26" x14ac:dyDescent="0.25">
      <c r="A8459">
        <v>2198969</v>
      </c>
      <c r="B8459">
        <v>1</v>
      </c>
      <c r="C8459" t="s">
        <v>76</v>
      </c>
      <c r="D8459" t="s">
        <v>103</v>
      </c>
      <c r="E8459" t="s">
        <v>718</v>
      </c>
      <c r="F8459" t="s">
        <v>24198</v>
      </c>
      <c r="G8459" t="s">
        <v>726</v>
      </c>
      <c r="H8459" t="s">
        <v>46</v>
      </c>
      <c r="I8459" t="s">
        <v>129</v>
      </c>
      <c r="J8459" t="s">
        <v>130</v>
      </c>
      <c r="K8459" t="s">
        <v>131</v>
      </c>
      <c r="L8459" t="s">
        <v>24199</v>
      </c>
      <c r="M8459" t="s">
        <v>24200</v>
      </c>
      <c r="N8459">
        <v>0.76416666600000005</v>
      </c>
      <c r="O8459">
        <v>0</v>
      </c>
      <c r="P8459">
        <v>0</v>
      </c>
      <c r="Q8459">
        <v>0</v>
      </c>
      <c r="R8459">
        <v>260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198.683333</v>
      </c>
      <c r="Y8459">
        <v>0</v>
      </c>
      <c r="Z8459">
        <v>0</v>
      </c>
    </row>
    <row r="8460" spans="1:26" x14ac:dyDescent="0.25">
      <c r="A8460">
        <v>2198979</v>
      </c>
      <c r="B8460">
        <v>1</v>
      </c>
      <c r="C8460" t="s">
        <v>77</v>
      </c>
      <c r="D8460" t="s">
        <v>118</v>
      </c>
      <c r="E8460" t="s">
        <v>181</v>
      </c>
      <c r="F8460" t="s">
        <v>24201</v>
      </c>
      <c r="G8460" t="s">
        <v>287</v>
      </c>
      <c r="H8460" t="s">
        <v>46</v>
      </c>
      <c r="I8460" t="s">
        <v>129</v>
      </c>
      <c r="J8460" t="s">
        <v>130</v>
      </c>
      <c r="K8460" t="s">
        <v>131</v>
      </c>
      <c r="L8460" t="s">
        <v>24202</v>
      </c>
      <c r="M8460" t="s">
        <v>24203</v>
      </c>
      <c r="N8460">
        <v>1.339444444</v>
      </c>
      <c r="O8460">
        <v>0</v>
      </c>
      <c r="P8460">
        <v>5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6.697222</v>
      </c>
      <c r="W8460">
        <v>0</v>
      </c>
      <c r="X8460">
        <v>0</v>
      </c>
      <c r="Y8460">
        <v>0</v>
      </c>
      <c r="Z8460">
        <v>0</v>
      </c>
    </row>
    <row r="8461" spans="1:26" x14ac:dyDescent="0.25">
      <c r="A8461">
        <v>2198964</v>
      </c>
      <c r="B8461">
        <v>1</v>
      </c>
      <c r="C8461" t="s">
        <v>76</v>
      </c>
      <c r="D8461" t="s">
        <v>80</v>
      </c>
      <c r="E8461" t="s">
        <v>126</v>
      </c>
      <c r="F8461" t="s">
        <v>24204</v>
      </c>
      <c r="G8461" t="s">
        <v>640</v>
      </c>
      <c r="H8461" t="s">
        <v>46</v>
      </c>
      <c r="I8461" t="s">
        <v>129</v>
      </c>
      <c r="J8461" t="s">
        <v>130</v>
      </c>
      <c r="K8461" t="s">
        <v>131</v>
      </c>
      <c r="L8461" t="s">
        <v>24205</v>
      </c>
      <c r="M8461" t="s">
        <v>24206</v>
      </c>
      <c r="N8461">
        <v>1.7138888880000001</v>
      </c>
      <c r="O8461">
        <v>0</v>
      </c>
      <c r="P8461">
        <v>240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411.33333299999998</v>
      </c>
      <c r="W8461">
        <v>0</v>
      </c>
      <c r="X8461">
        <v>0</v>
      </c>
      <c r="Y8461">
        <v>0</v>
      </c>
      <c r="Z8461">
        <v>0</v>
      </c>
    </row>
    <row r="8462" spans="1:26" x14ac:dyDescent="0.25">
      <c r="A8462">
        <v>2198983</v>
      </c>
      <c r="B8462">
        <v>1</v>
      </c>
      <c r="C8462" t="s">
        <v>76</v>
      </c>
      <c r="D8462" t="s">
        <v>100</v>
      </c>
      <c r="E8462" t="s">
        <v>181</v>
      </c>
      <c r="F8462" t="s">
        <v>24207</v>
      </c>
      <c r="G8462" t="s">
        <v>194</v>
      </c>
      <c r="H8462" t="s">
        <v>46</v>
      </c>
      <c r="I8462" t="s">
        <v>129</v>
      </c>
      <c r="J8462" t="s">
        <v>130</v>
      </c>
      <c r="K8462" t="s">
        <v>131</v>
      </c>
      <c r="L8462" t="s">
        <v>24208</v>
      </c>
      <c r="M8462" t="s">
        <v>24209</v>
      </c>
      <c r="N8462">
        <v>2.35</v>
      </c>
      <c r="O8462">
        <v>0</v>
      </c>
      <c r="P8462">
        <v>1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2.35</v>
      </c>
      <c r="W8462">
        <v>0</v>
      </c>
      <c r="X8462">
        <v>0</v>
      </c>
      <c r="Y8462">
        <v>0</v>
      </c>
      <c r="Z8462">
        <v>0</v>
      </c>
    </row>
    <row r="8463" spans="1:26" x14ac:dyDescent="0.25">
      <c r="A8463">
        <v>2198970</v>
      </c>
      <c r="B8463">
        <v>1</v>
      </c>
      <c r="C8463" t="s">
        <v>76</v>
      </c>
      <c r="D8463" t="s">
        <v>78</v>
      </c>
      <c r="E8463" t="s">
        <v>126</v>
      </c>
      <c r="F8463" t="s">
        <v>14082</v>
      </c>
      <c r="G8463" t="s">
        <v>128</v>
      </c>
      <c r="H8463" t="s">
        <v>46</v>
      </c>
      <c r="I8463" t="s">
        <v>129</v>
      </c>
      <c r="J8463" t="s">
        <v>130</v>
      </c>
      <c r="K8463" t="s">
        <v>131</v>
      </c>
      <c r="L8463" t="s">
        <v>24210</v>
      </c>
      <c r="M8463" t="s">
        <v>24211</v>
      </c>
      <c r="N8463">
        <v>1.737222222</v>
      </c>
      <c r="O8463">
        <v>0</v>
      </c>
      <c r="P8463">
        <v>170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295.32777800000002</v>
      </c>
      <c r="W8463">
        <v>0</v>
      </c>
      <c r="X8463">
        <v>0</v>
      </c>
      <c r="Y8463">
        <v>0</v>
      </c>
      <c r="Z8463">
        <v>0</v>
      </c>
    </row>
    <row r="8464" spans="1:26" x14ac:dyDescent="0.25">
      <c r="A8464">
        <v>2198972</v>
      </c>
      <c r="B8464">
        <v>1</v>
      </c>
      <c r="C8464" t="s">
        <v>76</v>
      </c>
      <c r="D8464" t="s">
        <v>78</v>
      </c>
      <c r="E8464" t="s">
        <v>126</v>
      </c>
      <c r="F8464" t="s">
        <v>24212</v>
      </c>
      <c r="G8464" t="s">
        <v>128</v>
      </c>
      <c r="H8464" t="s">
        <v>46</v>
      </c>
      <c r="I8464" t="s">
        <v>129</v>
      </c>
      <c r="J8464" t="s">
        <v>130</v>
      </c>
      <c r="K8464" t="s">
        <v>131</v>
      </c>
      <c r="L8464" t="s">
        <v>24213</v>
      </c>
      <c r="M8464" t="s">
        <v>24214</v>
      </c>
      <c r="N8464">
        <v>0.83388888800000005</v>
      </c>
      <c r="O8464">
        <v>0</v>
      </c>
      <c r="P8464">
        <v>272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226.817778</v>
      </c>
      <c r="W8464">
        <v>0</v>
      </c>
      <c r="X8464">
        <v>0</v>
      </c>
      <c r="Y8464">
        <v>0</v>
      </c>
      <c r="Z8464">
        <v>0</v>
      </c>
    </row>
    <row r="8465" spans="1:26" x14ac:dyDescent="0.25">
      <c r="A8465">
        <v>2198975</v>
      </c>
      <c r="B8465">
        <v>1</v>
      </c>
      <c r="C8465" t="s">
        <v>76</v>
      </c>
      <c r="D8465" t="s">
        <v>96</v>
      </c>
      <c r="E8465" t="s">
        <v>161</v>
      </c>
      <c r="F8465" t="s">
        <v>24215</v>
      </c>
      <c r="G8465" t="s">
        <v>402</v>
      </c>
      <c r="H8465" t="s">
        <v>46</v>
      </c>
      <c r="I8465" t="s">
        <v>129</v>
      </c>
      <c r="J8465" t="s">
        <v>130</v>
      </c>
      <c r="K8465" t="s">
        <v>131</v>
      </c>
      <c r="L8465" t="s">
        <v>24216</v>
      </c>
      <c r="M8465" t="s">
        <v>24217</v>
      </c>
      <c r="N8465">
        <v>1.4369444440000001</v>
      </c>
      <c r="O8465">
        <v>1</v>
      </c>
      <c r="P8465">
        <v>105</v>
      </c>
      <c r="Q8465">
        <v>0</v>
      </c>
      <c r="R8465">
        <v>0</v>
      </c>
      <c r="S8465">
        <v>0</v>
      </c>
      <c r="T8465">
        <v>0</v>
      </c>
      <c r="U8465">
        <v>1.436944</v>
      </c>
      <c r="V8465">
        <v>150.879167</v>
      </c>
      <c r="W8465">
        <v>0</v>
      </c>
      <c r="X8465">
        <v>0</v>
      </c>
      <c r="Y8465">
        <v>0</v>
      </c>
      <c r="Z8465">
        <v>0</v>
      </c>
    </row>
    <row r="8466" spans="1:26" x14ac:dyDescent="0.25">
      <c r="A8466">
        <v>2198978</v>
      </c>
      <c r="B8466">
        <v>1</v>
      </c>
      <c r="C8466" t="s">
        <v>77</v>
      </c>
      <c r="D8466" t="s">
        <v>114</v>
      </c>
      <c r="E8466" t="s">
        <v>161</v>
      </c>
      <c r="F8466" t="s">
        <v>17159</v>
      </c>
      <c r="G8466" t="s">
        <v>402</v>
      </c>
      <c r="H8466" t="s">
        <v>46</v>
      </c>
      <c r="I8466" t="s">
        <v>129</v>
      </c>
      <c r="J8466" t="s">
        <v>130</v>
      </c>
      <c r="K8466" t="s">
        <v>131</v>
      </c>
      <c r="L8466" t="s">
        <v>24218</v>
      </c>
      <c r="M8466" t="s">
        <v>24219</v>
      </c>
      <c r="N8466">
        <v>0.32055555499999999</v>
      </c>
      <c r="O8466">
        <v>1</v>
      </c>
      <c r="P8466">
        <v>324</v>
      </c>
      <c r="Q8466">
        <v>0</v>
      </c>
      <c r="R8466">
        <v>0</v>
      </c>
      <c r="S8466">
        <v>0</v>
      </c>
      <c r="T8466">
        <v>0</v>
      </c>
      <c r="U8466">
        <v>0.32055600000000001</v>
      </c>
      <c r="V8466">
        <v>103.86</v>
      </c>
      <c r="W8466">
        <v>0</v>
      </c>
      <c r="X8466">
        <v>0</v>
      </c>
      <c r="Y8466">
        <v>0</v>
      </c>
      <c r="Z8466">
        <v>0</v>
      </c>
    </row>
    <row r="8467" spans="1:26" x14ac:dyDescent="0.25">
      <c r="A8467">
        <v>2198992</v>
      </c>
      <c r="B8467">
        <v>1</v>
      </c>
      <c r="C8467" t="s">
        <v>76</v>
      </c>
      <c r="D8467" t="s">
        <v>106</v>
      </c>
      <c r="E8467" t="s">
        <v>161</v>
      </c>
      <c r="F8467" t="s">
        <v>24220</v>
      </c>
      <c r="G8467" t="s">
        <v>402</v>
      </c>
      <c r="H8467" t="s">
        <v>46</v>
      </c>
      <c r="I8467" t="s">
        <v>129</v>
      </c>
      <c r="J8467" t="s">
        <v>130</v>
      </c>
      <c r="K8467" t="s">
        <v>131</v>
      </c>
      <c r="L8467" t="s">
        <v>24221</v>
      </c>
      <c r="M8467" t="s">
        <v>24222</v>
      </c>
      <c r="N8467">
        <v>0.76972222199999996</v>
      </c>
      <c r="O8467">
        <v>1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0.76972200000000002</v>
      </c>
      <c r="V8467">
        <v>0</v>
      </c>
      <c r="W8467">
        <v>0</v>
      </c>
      <c r="X8467">
        <v>0</v>
      </c>
      <c r="Y8467">
        <v>0</v>
      </c>
      <c r="Z8467">
        <v>0</v>
      </c>
    </row>
    <row r="8468" spans="1:26" x14ac:dyDescent="0.25">
      <c r="A8468">
        <v>2198993</v>
      </c>
      <c r="B8468">
        <v>1</v>
      </c>
      <c r="C8468" t="s">
        <v>76</v>
      </c>
      <c r="D8468" t="s">
        <v>92</v>
      </c>
      <c r="E8468" t="s">
        <v>181</v>
      </c>
      <c r="F8468" t="s">
        <v>24223</v>
      </c>
      <c r="G8468" t="s">
        <v>183</v>
      </c>
      <c r="H8468" t="s">
        <v>46</v>
      </c>
      <c r="I8468" t="s">
        <v>129</v>
      </c>
      <c r="J8468" t="s">
        <v>130</v>
      </c>
      <c r="K8468" t="s">
        <v>131</v>
      </c>
      <c r="L8468" t="s">
        <v>24224</v>
      </c>
      <c r="M8468" t="s">
        <v>24225</v>
      </c>
      <c r="N8468">
        <v>7.0708333330000004</v>
      </c>
      <c r="O8468">
        <v>0</v>
      </c>
      <c r="P8468">
        <v>0</v>
      </c>
      <c r="Q8468">
        <v>0</v>
      </c>
      <c r="R8468">
        <v>1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7.0708330000000004</v>
      </c>
      <c r="Y8468">
        <v>0</v>
      </c>
      <c r="Z8468">
        <v>0</v>
      </c>
    </row>
    <row r="8469" spans="1:26" x14ac:dyDescent="0.25">
      <c r="A8469">
        <v>2198995</v>
      </c>
      <c r="B8469">
        <v>1</v>
      </c>
      <c r="C8469" t="s">
        <v>76</v>
      </c>
      <c r="D8469" t="s">
        <v>106</v>
      </c>
      <c r="E8469" t="s">
        <v>161</v>
      </c>
      <c r="F8469" t="s">
        <v>22676</v>
      </c>
      <c r="G8469" t="s">
        <v>402</v>
      </c>
      <c r="H8469" t="s">
        <v>46</v>
      </c>
      <c r="I8469" t="s">
        <v>129</v>
      </c>
      <c r="J8469" t="s">
        <v>130</v>
      </c>
      <c r="K8469" t="s">
        <v>131</v>
      </c>
      <c r="L8469" t="s">
        <v>24226</v>
      </c>
      <c r="M8469" t="s">
        <v>24227</v>
      </c>
      <c r="N8469">
        <v>1.446111111</v>
      </c>
      <c r="O8469">
        <v>1</v>
      </c>
      <c r="P8469">
        <v>455</v>
      </c>
      <c r="Q8469">
        <v>0</v>
      </c>
      <c r="R8469">
        <v>0</v>
      </c>
      <c r="S8469">
        <v>0</v>
      </c>
      <c r="T8469">
        <v>0</v>
      </c>
      <c r="U8469">
        <v>1.4461109999999999</v>
      </c>
      <c r="V8469">
        <v>657.98055599999998</v>
      </c>
      <c r="W8469">
        <v>0</v>
      </c>
      <c r="X8469">
        <v>0</v>
      </c>
      <c r="Y8469">
        <v>0</v>
      </c>
      <c r="Z8469">
        <v>0</v>
      </c>
    </row>
    <row r="8470" spans="1:26" x14ac:dyDescent="0.25">
      <c r="A8470">
        <v>2198996</v>
      </c>
      <c r="B8470">
        <v>1</v>
      </c>
      <c r="C8470" t="s">
        <v>76</v>
      </c>
      <c r="D8470" t="s">
        <v>83</v>
      </c>
      <c r="E8470" t="s">
        <v>126</v>
      </c>
      <c r="F8470" t="s">
        <v>24228</v>
      </c>
      <c r="G8470" t="s">
        <v>128</v>
      </c>
      <c r="H8470" t="s">
        <v>46</v>
      </c>
      <c r="I8470" t="s">
        <v>129</v>
      </c>
      <c r="J8470" t="s">
        <v>130</v>
      </c>
      <c r="K8470" t="s">
        <v>131</v>
      </c>
      <c r="L8470" t="s">
        <v>24229</v>
      </c>
      <c r="M8470" t="s">
        <v>24230</v>
      </c>
      <c r="N8470">
        <v>3.6816666659999999</v>
      </c>
      <c r="O8470">
        <v>0</v>
      </c>
      <c r="P8470">
        <v>113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416.02833299999998</v>
      </c>
      <c r="W8470">
        <v>0</v>
      </c>
      <c r="X8470">
        <v>0</v>
      </c>
      <c r="Y8470">
        <v>0</v>
      </c>
      <c r="Z8470">
        <v>0</v>
      </c>
    </row>
    <row r="8471" spans="1:26" x14ac:dyDescent="0.25">
      <c r="A8471">
        <v>2198999</v>
      </c>
      <c r="B8471">
        <v>1</v>
      </c>
      <c r="C8471" t="s">
        <v>77</v>
      </c>
      <c r="D8471" t="s">
        <v>118</v>
      </c>
      <c r="E8471" t="s">
        <v>181</v>
      </c>
      <c r="F8471" t="s">
        <v>24231</v>
      </c>
      <c r="G8471" t="s">
        <v>194</v>
      </c>
      <c r="H8471" t="s">
        <v>46</v>
      </c>
      <c r="I8471" t="s">
        <v>129</v>
      </c>
      <c r="J8471" t="s">
        <v>130</v>
      </c>
      <c r="K8471" t="s">
        <v>131</v>
      </c>
      <c r="L8471" t="s">
        <v>24232</v>
      </c>
      <c r="M8471" t="s">
        <v>24233</v>
      </c>
      <c r="N8471">
        <v>1.7647222220000001</v>
      </c>
      <c r="O8471">
        <v>0</v>
      </c>
      <c r="P8471">
        <v>1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1.7647219999999999</v>
      </c>
      <c r="W8471">
        <v>0</v>
      </c>
      <c r="X8471">
        <v>0</v>
      </c>
      <c r="Y8471">
        <v>0</v>
      </c>
      <c r="Z8471">
        <v>0</v>
      </c>
    </row>
    <row r="8472" spans="1:26" x14ac:dyDescent="0.25">
      <c r="A8472">
        <v>2199000</v>
      </c>
      <c r="B8472">
        <v>1</v>
      </c>
      <c r="C8472" t="s">
        <v>77</v>
      </c>
      <c r="D8472" t="s">
        <v>114</v>
      </c>
      <c r="E8472" t="s">
        <v>126</v>
      </c>
      <c r="F8472" t="s">
        <v>24234</v>
      </c>
      <c r="G8472" t="s">
        <v>128</v>
      </c>
      <c r="H8472" t="s">
        <v>46</v>
      </c>
      <c r="I8472" t="s">
        <v>129</v>
      </c>
      <c r="J8472" t="s">
        <v>130</v>
      </c>
      <c r="K8472" t="s">
        <v>131</v>
      </c>
      <c r="L8472" t="s">
        <v>24235</v>
      </c>
      <c r="M8472" t="s">
        <v>24236</v>
      </c>
      <c r="N8472">
        <v>0.41833333299999997</v>
      </c>
      <c r="O8472">
        <v>0</v>
      </c>
      <c r="P8472">
        <v>372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155.62</v>
      </c>
      <c r="W8472">
        <v>0</v>
      </c>
      <c r="X8472">
        <v>0</v>
      </c>
      <c r="Y8472">
        <v>0</v>
      </c>
      <c r="Z8472">
        <v>0</v>
      </c>
    </row>
    <row r="8473" spans="1:26" x14ac:dyDescent="0.25">
      <c r="A8473">
        <v>2199008</v>
      </c>
      <c r="B8473">
        <v>1</v>
      </c>
      <c r="C8473" t="s">
        <v>76</v>
      </c>
      <c r="D8473" t="s">
        <v>88</v>
      </c>
      <c r="E8473" t="s">
        <v>126</v>
      </c>
      <c r="F8473" t="s">
        <v>24237</v>
      </c>
      <c r="G8473" t="s">
        <v>128</v>
      </c>
      <c r="H8473" t="s">
        <v>46</v>
      </c>
      <c r="I8473" t="s">
        <v>129</v>
      </c>
      <c r="J8473" t="s">
        <v>130</v>
      </c>
      <c r="K8473" t="s">
        <v>131</v>
      </c>
      <c r="L8473" t="s">
        <v>24238</v>
      </c>
      <c r="M8473" t="s">
        <v>24239</v>
      </c>
      <c r="N8473">
        <v>0.454166666</v>
      </c>
      <c r="O8473">
        <v>0</v>
      </c>
      <c r="P8473">
        <v>54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24.524999999999999</v>
      </c>
      <c r="W8473">
        <v>0</v>
      </c>
      <c r="X8473">
        <v>0</v>
      </c>
      <c r="Y8473">
        <v>0</v>
      </c>
      <c r="Z8473">
        <v>0</v>
      </c>
    </row>
    <row r="8474" spans="1:26" x14ac:dyDescent="0.25">
      <c r="A8474">
        <v>2199004</v>
      </c>
      <c r="B8474">
        <v>1</v>
      </c>
      <c r="C8474" t="s">
        <v>76</v>
      </c>
      <c r="D8474" t="s">
        <v>79</v>
      </c>
      <c r="E8474" t="s">
        <v>143</v>
      </c>
      <c r="F8474" t="s">
        <v>15306</v>
      </c>
      <c r="G8474" t="s">
        <v>136</v>
      </c>
      <c r="H8474" t="s">
        <v>47</v>
      </c>
      <c r="I8474" t="s">
        <v>129</v>
      </c>
      <c r="J8474" t="s">
        <v>130</v>
      </c>
      <c r="K8474" t="s">
        <v>131</v>
      </c>
      <c r="L8474" t="s">
        <v>24240</v>
      </c>
      <c r="M8474" t="s">
        <v>24241</v>
      </c>
      <c r="N8474">
        <v>0.73222222199999998</v>
      </c>
      <c r="O8474">
        <v>6</v>
      </c>
      <c r="P8474">
        <v>215</v>
      </c>
      <c r="Q8474">
        <v>0</v>
      </c>
      <c r="R8474">
        <v>0</v>
      </c>
      <c r="S8474">
        <v>0</v>
      </c>
      <c r="T8474">
        <v>0</v>
      </c>
      <c r="U8474">
        <v>4.3933330000000002</v>
      </c>
      <c r="V8474">
        <v>157.42777799999999</v>
      </c>
      <c r="W8474">
        <v>0</v>
      </c>
      <c r="X8474">
        <v>0</v>
      </c>
      <c r="Y8474">
        <v>0</v>
      </c>
      <c r="Z8474">
        <v>0</v>
      </c>
    </row>
    <row r="8475" spans="1:26" x14ac:dyDescent="0.25">
      <c r="A8475">
        <v>2199006</v>
      </c>
      <c r="B8475">
        <v>1</v>
      </c>
      <c r="C8475" t="s">
        <v>76</v>
      </c>
      <c r="D8475" t="s">
        <v>92</v>
      </c>
      <c r="E8475" t="s">
        <v>126</v>
      </c>
      <c r="F8475" t="s">
        <v>24242</v>
      </c>
      <c r="G8475" t="s">
        <v>140</v>
      </c>
      <c r="H8475" t="s">
        <v>46</v>
      </c>
      <c r="I8475" t="s">
        <v>129</v>
      </c>
      <c r="J8475" t="s">
        <v>130</v>
      </c>
      <c r="K8475" t="s">
        <v>131</v>
      </c>
      <c r="L8475" t="s">
        <v>24243</v>
      </c>
      <c r="M8475" t="s">
        <v>24244</v>
      </c>
      <c r="N8475">
        <v>5.471666666</v>
      </c>
      <c r="O8475">
        <v>0</v>
      </c>
      <c r="P8475">
        <v>0</v>
      </c>
      <c r="Q8475">
        <v>0</v>
      </c>
      <c r="R8475">
        <v>42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229.81</v>
      </c>
      <c r="Y8475">
        <v>0</v>
      </c>
      <c r="Z8475">
        <v>0</v>
      </c>
    </row>
    <row r="8476" spans="1:26" x14ac:dyDescent="0.25">
      <c r="A8476">
        <v>2199009</v>
      </c>
      <c r="B8476">
        <v>1</v>
      </c>
      <c r="C8476" t="s">
        <v>76</v>
      </c>
      <c r="D8476" t="s">
        <v>93</v>
      </c>
      <c r="E8476" t="s">
        <v>126</v>
      </c>
      <c r="F8476" t="s">
        <v>21272</v>
      </c>
      <c r="G8476" t="s">
        <v>128</v>
      </c>
      <c r="H8476" t="s">
        <v>46</v>
      </c>
      <c r="I8476" t="s">
        <v>129</v>
      </c>
      <c r="J8476" t="s">
        <v>130</v>
      </c>
      <c r="K8476" t="s">
        <v>131</v>
      </c>
      <c r="L8476" t="s">
        <v>24245</v>
      </c>
      <c r="M8476" t="s">
        <v>24246</v>
      </c>
      <c r="N8476">
        <v>1.031666666</v>
      </c>
      <c r="O8476">
        <v>0</v>
      </c>
      <c r="P8476">
        <v>118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121.736667</v>
      </c>
      <c r="W8476">
        <v>0</v>
      </c>
      <c r="X8476">
        <v>0</v>
      </c>
      <c r="Y8476">
        <v>0</v>
      </c>
      <c r="Z8476">
        <v>0</v>
      </c>
    </row>
    <row r="8477" spans="1:26" x14ac:dyDescent="0.25">
      <c r="A8477">
        <v>2199014</v>
      </c>
      <c r="B8477">
        <v>1</v>
      </c>
      <c r="C8477" t="s">
        <v>76</v>
      </c>
      <c r="D8477" t="s">
        <v>86</v>
      </c>
      <c r="E8477" t="s">
        <v>126</v>
      </c>
      <c r="F8477" t="s">
        <v>24247</v>
      </c>
      <c r="G8477" t="s">
        <v>128</v>
      </c>
      <c r="H8477" t="s">
        <v>46</v>
      </c>
      <c r="I8477" t="s">
        <v>129</v>
      </c>
      <c r="J8477" t="s">
        <v>130</v>
      </c>
      <c r="K8477" t="s">
        <v>131</v>
      </c>
      <c r="L8477" t="s">
        <v>24248</v>
      </c>
      <c r="M8477" t="s">
        <v>24249</v>
      </c>
      <c r="N8477">
        <v>2.1744444440000001</v>
      </c>
      <c r="O8477">
        <v>0</v>
      </c>
      <c r="P8477">
        <v>222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482.72666700000002</v>
      </c>
      <c r="W8477">
        <v>0</v>
      </c>
      <c r="X8477">
        <v>0</v>
      </c>
      <c r="Y8477">
        <v>0</v>
      </c>
      <c r="Z8477">
        <v>0</v>
      </c>
    </row>
    <row r="8478" spans="1:26" x14ac:dyDescent="0.25">
      <c r="A8478">
        <v>2199015</v>
      </c>
      <c r="B8478">
        <v>1</v>
      </c>
      <c r="C8478" t="s">
        <v>77</v>
      </c>
      <c r="D8478" t="s">
        <v>124</v>
      </c>
      <c r="E8478" t="s">
        <v>181</v>
      </c>
      <c r="F8478" t="s">
        <v>24250</v>
      </c>
      <c r="G8478" t="s">
        <v>183</v>
      </c>
      <c r="H8478" t="s">
        <v>46</v>
      </c>
      <c r="I8478" t="s">
        <v>129</v>
      </c>
      <c r="J8478" t="s">
        <v>130</v>
      </c>
      <c r="K8478" t="s">
        <v>131</v>
      </c>
      <c r="L8478" t="s">
        <v>24251</v>
      </c>
      <c r="M8478" t="s">
        <v>24252</v>
      </c>
      <c r="N8478">
        <v>2.8883333329999998</v>
      </c>
      <c r="O8478">
        <v>0</v>
      </c>
      <c r="P8478">
        <v>7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20.218333000000001</v>
      </c>
      <c r="W8478">
        <v>0</v>
      </c>
      <c r="X8478">
        <v>0</v>
      </c>
      <c r="Y8478">
        <v>0</v>
      </c>
      <c r="Z8478">
        <v>0</v>
      </c>
    </row>
    <row r="8479" spans="1:26" x14ac:dyDescent="0.25">
      <c r="A8479">
        <v>2199013</v>
      </c>
      <c r="B8479">
        <v>1</v>
      </c>
      <c r="C8479" t="s">
        <v>77</v>
      </c>
      <c r="D8479" t="s">
        <v>118</v>
      </c>
      <c r="E8479" t="s">
        <v>161</v>
      </c>
      <c r="F8479" t="s">
        <v>24253</v>
      </c>
      <c r="G8479" t="s">
        <v>402</v>
      </c>
      <c r="H8479" t="s">
        <v>46</v>
      </c>
      <c r="I8479" t="s">
        <v>129</v>
      </c>
      <c r="J8479" t="s">
        <v>130</v>
      </c>
      <c r="K8479" t="s">
        <v>131</v>
      </c>
      <c r="L8479" t="s">
        <v>24254</v>
      </c>
      <c r="M8479" t="s">
        <v>24255</v>
      </c>
      <c r="N8479">
        <v>0.48472222199999998</v>
      </c>
      <c r="O8479">
        <v>1</v>
      </c>
      <c r="P8479">
        <v>160</v>
      </c>
      <c r="Q8479">
        <v>0</v>
      </c>
      <c r="R8479">
        <v>0</v>
      </c>
      <c r="S8479">
        <v>0</v>
      </c>
      <c r="T8479">
        <v>0</v>
      </c>
      <c r="U8479">
        <v>0.48472199999999999</v>
      </c>
      <c r="V8479">
        <v>77.555555999999996</v>
      </c>
      <c r="W8479">
        <v>0</v>
      </c>
      <c r="X8479">
        <v>0</v>
      </c>
      <c r="Y8479">
        <v>0</v>
      </c>
      <c r="Z8479">
        <v>0</v>
      </c>
    </row>
    <row r="8480" spans="1:26" x14ac:dyDescent="0.25">
      <c r="A8480">
        <v>2199024</v>
      </c>
      <c r="B8480">
        <v>1</v>
      </c>
      <c r="C8480" t="s">
        <v>76</v>
      </c>
      <c r="D8480" t="s">
        <v>92</v>
      </c>
      <c r="E8480" t="s">
        <v>181</v>
      </c>
      <c r="F8480" t="s">
        <v>24256</v>
      </c>
      <c r="G8480" t="s">
        <v>194</v>
      </c>
      <c r="H8480" t="s">
        <v>46</v>
      </c>
      <c r="I8480" t="s">
        <v>129</v>
      </c>
      <c r="J8480" t="s">
        <v>130</v>
      </c>
      <c r="K8480" t="s">
        <v>131</v>
      </c>
      <c r="L8480" t="s">
        <v>24257</v>
      </c>
      <c r="M8480" t="s">
        <v>24258</v>
      </c>
      <c r="N8480">
        <v>6.420833333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1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6.420833</v>
      </c>
    </row>
    <row r="8481" spans="1:26" x14ac:dyDescent="0.25">
      <c r="A8481">
        <v>2199019</v>
      </c>
      <c r="B8481">
        <v>1</v>
      </c>
      <c r="C8481" t="s">
        <v>76</v>
      </c>
      <c r="D8481" t="s">
        <v>86</v>
      </c>
      <c r="E8481" t="s">
        <v>181</v>
      </c>
      <c r="F8481" t="s">
        <v>24259</v>
      </c>
      <c r="G8481" t="s">
        <v>194</v>
      </c>
      <c r="H8481" t="s">
        <v>46</v>
      </c>
      <c r="I8481" t="s">
        <v>129</v>
      </c>
      <c r="J8481" t="s">
        <v>130</v>
      </c>
      <c r="K8481" t="s">
        <v>131</v>
      </c>
      <c r="L8481" t="s">
        <v>24260</v>
      </c>
      <c r="M8481" t="s">
        <v>24261</v>
      </c>
      <c r="N8481">
        <v>4.1861111109999998</v>
      </c>
      <c r="O8481">
        <v>0</v>
      </c>
      <c r="P8481">
        <v>1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4.1861110000000004</v>
      </c>
      <c r="W8481">
        <v>0</v>
      </c>
      <c r="X8481">
        <v>0</v>
      </c>
      <c r="Y8481">
        <v>0</v>
      </c>
      <c r="Z8481">
        <v>0</v>
      </c>
    </row>
    <row r="8482" spans="1:26" x14ac:dyDescent="0.25">
      <c r="A8482">
        <v>2199018</v>
      </c>
      <c r="B8482">
        <v>1</v>
      </c>
      <c r="C8482" t="s">
        <v>77</v>
      </c>
      <c r="D8482" t="s">
        <v>119</v>
      </c>
      <c r="E8482" t="s">
        <v>181</v>
      </c>
      <c r="F8482" t="s">
        <v>24262</v>
      </c>
      <c r="G8482" t="s">
        <v>194</v>
      </c>
      <c r="H8482" t="s">
        <v>46</v>
      </c>
      <c r="I8482" t="s">
        <v>129</v>
      </c>
      <c r="J8482" t="s">
        <v>130</v>
      </c>
      <c r="K8482" t="s">
        <v>131</v>
      </c>
      <c r="L8482" t="s">
        <v>24263</v>
      </c>
      <c r="M8482" t="s">
        <v>24264</v>
      </c>
      <c r="N8482">
        <v>1.7733333330000001</v>
      </c>
      <c r="O8482">
        <v>0</v>
      </c>
      <c r="P8482">
        <v>1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1.773333</v>
      </c>
      <c r="W8482">
        <v>0</v>
      </c>
      <c r="X8482">
        <v>0</v>
      </c>
      <c r="Y8482">
        <v>0</v>
      </c>
      <c r="Z8482">
        <v>0</v>
      </c>
    </row>
    <row r="8483" spans="1:26" x14ac:dyDescent="0.25">
      <c r="A8483">
        <v>2199027</v>
      </c>
      <c r="B8483">
        <v>1</v>
      </c>
      <c r="C8483" t="s">
        <v>76</v>
      </c>
      <c r="D8483" t="s">
        <v>93</v>
      </c>
      <c r="E8483" t="s">
        <v>181</v>
      </c>
      <c r="F8483" t="s">
        <v>24265</v>
      </c>
      <c r="G8483" t="s">
        <v>194</v>
      </c>
      <c r="H8483" t="s">
        <v>46</v>
      </c>
      <c r="I8483" t="s">
        <v>129</v>
      </c>
      <c r="J8483" t="s">
        <v>130</v>
      </c>
      <c r="K8483" t="s">
        <v>131</v>
      </c>
      <c r="L8483" t="s">
        <v>24266</v>
      </c>
      <c r="M8483" t="s">
        <v>24267</v>
      </c>
      <c r="N8483">
        <v>3.568888888</v>
      </c>
      <c r="O8483">
        <v>0</v>
      </c>
      <c r="P8483">
        <v>2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7.137778</v>
      </c>
      <c r="W8483">
        <v>0</v>
      </c>
      <c r="X8483">
        <v>0</v>
      </c>
      <c r="Y8483">
        <v>0</v>
      </c>
      <c r="Z8483">
        <v>0</v>
      </c>
    </row>
    <row r="8484" spans="1:26" x14ac:dyDescent="0.25">
      <c r="A8484">
        <v>2199026</v>
      </c>
      <c r="B8484">
        <v>1</v>
      </c>
      <c r="C8484" t="s">
        <v>76</v>
      </c>
      <c r="D8484" t="s">
        <v>78</v>
      </c>
      <c r="E8484" t="s">
        <v>126</v>
      </c>
      <c r="F8484" t="s">
        <v>2809</v>
      </c>
      <c r="G8484" t="s">
        <v>128</v>
      </c>
      <c r="H8484" t="s">
        <v>46</v>
      </c>
      <c r="I8484" t="s">
        <v>129</v>
      </c>
      <c r="J8484" t="s">
        <v>130</v>
      </c>
      <c r="K8484" t="s">
        <v>131</v>
      </c>
      <c r="L8484" t="s">
        <v>24268</v>
      </c>
      <c r="M8484" t="s">
        <v>24269</v>
      </c>
      <c r="N8484">
        <v>2.0747222220000001</v>
      </c>
      <c r="O8484">
        <v>0</v>
      </c>
      <c r="P8484">
        <v>39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80.914167000000006</v>
      </c>
      <c r="W8484">
        <v>0</v>
      </c>
      <c r="X8484">
        <v>0</v>
      </c>
      <c r="Y8484">
        <v>0</v>
      </c>
      <c r="Z8484">
        <v>0</v>
      </c>
    </row>
    <row r="8485" spans="1:26" x14ac:dyDescent="0.25">
      <c r="A8485">
        <v>2199030</v>
      </c>
      <c r="B8485">
        <v>1</v>
      </c>
      <c r="C8485" t="s">
        <v>76</v>
      </c>
      <c r="D8485" t="s">
        <v>81</v>
      </c>
      <c r="E8485" t="s">
        <v>181</v>
      </c>
      <c r="F8485" t="s">
        <v>24270</v>
      </c>
      <c r="G8485" t="s">
        <v>194</v>
      </c>
      <c r="H8485" t="s">
        <v>46</v>
      </c>
      <c r="I8485" t="s">
        <v>129</v>
      </c>
      <c r="J8485" t="s">
        <v>130</v>
      </c>
      <c r="K8485" t="s">
        <v>131</v>
      </c>
      <c r="L8485" t="s">
        <v>24271</v>
      </c>
      <c r="M8485" t="s">
        <v>24272</v>
      </c>
      <c r="N8485">
        <v>3.1013888879999998</v>
      </c>
      <c r="O8485">
        <v>0</v>
      </c>
      <c r="P8485">
        <v>12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37.216667000000001</v>
      </c>
      <c r="W8485">
        <v>0</v>
      </c>
      <c r="X8485">
        <v>0</v>
      </c>
      <c r="Y8485">
        <v>0</v>
      </c>
      <c r="Z8485">
        <v>0</v>
      </c>
    </row>
    <row r="8486" spans="1:26" x14ac:dyDescent="0.25">
      <c r="A8486">
        <v>2199034</v>
      </c>
      <c r="B8486">
        <v>1</v>
      </c>
      <c r="C8486" t="s">
        <v>76</v>
      </c>
      <c r="D8486" t="s">
        <v>81</v>
      </c>
      <c r="E8486" t="s">
        <v>181</v>
      </c>
      <c r="F8486" t="s">
        <v>23216</v>
      </c>
      <c r="G8486" t="s">
        <v>128</v>
      </c>
      <c r="H8486" t="s">
        <v>46</v>
      </c>
      <c r="I8486" t="s">
        <v>129</v>
      </c>
      <c r="J8486" t="s">
        <v>130</v>
      </c>
      <c r="K8486" t="s">
        <v>131</v>
      </c>
      <c r="L8486" t="s">
        <v>24273</v>
      </c>
      <c r="M8486" t="s">
        <v>24274</v>
      </c>
      <c r="N8486">
        <v>2.5733333329999999</v>
      </c>
      <c r="O8486">
        <v>0</v>
      </c>
      <c r="P8486">
        <v>45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115.8</v>
      </c>
      <c r="W8486">
        <v>0</v>
      </c>
      <c r="X8486">
        <v>0</v>
      </c>
      <c r="Y8486">
        <v>0</v>
      </c>
      <c r="Z8486">
        <v>0</v>
      </c>
    </row>
    <row r="8487" spans="1:26" x14ac:dyDescent="0.25">
      <c r="A8487">
        <v>2199033</v>
      </c>
      <c r="B8487">
        <v>1</v>
      </c>
      <c r="C8487" t="s">
        <v>76</v>
      </c>
      <c r="D8487" t="s">
        <v>79</v>
      </c>
      <c r="E8487" t="s">
        <v>126</v>
      </c>
      <c r="F8487" t="s">
        <v>20166</v>
      </c>
      <c r="G8487" t="s">
        <v>128</v>
      </c>
      <c r="H8487" t="s">
        <v>46</v>
      </c>
      <c r="I8487" t="s">
        <v>129</v>
      </c>
      <c r="J8487" t="s">
        <v>130</v>
      </c>
      <c r="K8487" t="s">
        <v>131</v>
      </c>
      <c r="L8487" t="s">
        <v>24275</v>
      </c>
      <c r="M8487" t="s">
        <v>24276</v>
      </c>
      <c r="N8487">
        <v>1.311666666</v>
      </c>
      <c r="O8487">
        <v>0</v>
      </c>
      <c r="P8487">
        <v>158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207.24333300000001</v>
      </c>
      <c r="W8487">
        <v>0</v>
      </c>
      <c r="X8487">
        <v>0</v>
      </c>
      <c r="Y8487">
        <v>0</v>
      </c>
      <c r="Z8487">
        <v>0</v>
      </c>
    </row>
    <row r="8488" spans="1:26" x14ac:dyDescent="0.25">
      <c r="A8488">
        <v>2199036</v>
      </c>
      <c r="B8488">
        <v>1</v>
      </c>
      <c r="C8488" t="s">
        <v>76</v>
      </c>
      <c r="D8488" t="s">
        <v>81</v>
      </c>
      <c r="E8488" t="s">
        <v>181</v>
      </c>
      <c r="F8488" t="s">
        <v>11186</v>
      </c>
      <c r="G8488" t="s">
        <v>287</v>
      </c>
      <c r="H8488" t="s">
        <v>46</v>
      </c>
      <c r="I8488" t="s">
        <v>129</v>
      </c>
      <c r="J8488" t="s">
        <v>130</v>
      </c>
      <c r="K8488" t="s">
        <v>131</v>
      </c>
      <c r="L8488" t="s">
        <v>24277</v>
      </c>
      <c r="M8488" t="s">
        <v>24278</v>
      </c>
      <c r="N8488">
        <v>3.2344444440000002</v>
      </c>
      <c r="O8488">
        <v>0</v>
      </c>
      <c r="P8488">
        <v>16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51.751111000000002</v>
      </c>
      <c r="W8488">
        <v>0</v>
      </c>
      <c r="X8488">
        <v>0</v>
      </c>
      <c r="Y8488">
        <v>0</v>
      </c>
      <c r="Z8488">
        <v>0</v>
      </c>
    </row>
    <row r="8489" spans="1:26" x14ac:dyDescent="0.25">
      <c r="A8489">
        <v>2199038</v>
      </c>
      <c r="B8489">
        <v>1</v>
      </c>
      <c r="C8489" t="s">
        <v>76</v>
      </c>
      <c r="D8489" t="s">
        <v>102</v>
      </c>
      <c r="E8489" t="s">
        <v>126</v>
      </c>
      <c r="F8489" t="s">
        <v>23325</v>
      </c>
      <c r="G8489" t="s">
        <v>128</v>
      </c>
      <c r="H8489" t="s">
        <v>46</v>
      </c>
      <c r="I8489" t="s">
        <v>129</v>
      </c>
      <c r="J8489" t="s">
        <v>130</v>
      </c>
      <c r="K8489" t="s">
        <v>131</v>
      </c>
      <c r="L8489" t="s">
        <v>24279</v>
      </c>
      <c r="M8489" t="s">
        <v>24280</v>
      </c>
      <c r="N8489">
        <v>0.55555555499999998</v>
      </c>
      <c r="O8489">
        <v>0</v>
      </c>
      <c r="P8489">
        <v>26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14.444444000000001</v>
      </c>
      <c r="W8489">
        <v>0</v>
      </c>
      <c r="X8489">
        <v>0</v>
      </c>
      <c r="Y8489">
        <v>0</v>
      </c>
      <c r="Z8489">
        <v>0</v>
      </c>
    </row>
    <row r="8490" spans="1:26" x14ac:dyDescent="0.25">
      <c r="A8490">
        <v>2199040</v>
      </c>
      <c r="B8490">
        <v>1</v>
      </c>
      <c r="C8490" t="s">
        <v>76</v>
      </c>
      <c r="D8490" t="s">
        <v>78</v>
      </c>
      <c r="E8490" t="s">
        <v>126</v>
      </c>
      <c r="F8490" t="s">
        <v>24281</v>
      </c>
      <c r="G8490" t="s">
        <v>128</v>
      </c>
      <c r="H8490" t="s">
        <v>46</v>
      </c>
      <c r="I8490" t="s">
        <v>129</v>
      </c>
      <c r="J8490" t="s">
        <v>130</v>
      </c>
      <c r="K8490" t="s">
        <v>131</v>
      </c>
      <c r="L8490" t="s">
        <v>24282</v>
      </c>
      <c r="M8490" t="s">
        <v>24283</v>
      </c>
      <c r="N8490">
        <v>3.8574999999999999</v>
      </c>
      <c r="O8490">
        <v>0</v>
      </c>
      <c r="P8490">
        <v>86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331.745</v>
      </c>
      <c r="W8490">
        <v>0</v>
      </c>
      <c r="X8490">
        <v>0</v>
      </c>
      <c r="Y8490">
        <v>0</v>
      </c>
      <c r="Z8490">
        <v>0</v>
      </c>
    </row>
    <row r="8491" spans="1:26" x14ac:dyDescent="0.25">
      <c r="A8491">
        <v>2199044</v>
      </c>
      <c r="B8491">
        <v>1</v>
      </c>
      <c r="C8491" t="s">
        <v>77</v>
      </c>
      <c r="D8491" t="s">
        <v>112</v>
      </c>
      <c r="E8491" t="s">
        <v>181</v>
      </c>
      <c r="F8491" t="s">
        <v>24284</v>
      </c>
      <c r="G8491" t="s">
        <v>287</v>
      </c>
      <c r="H8491" t="s">
        <v>46</v>
      </c>
      <c r="I8491" t="s">
        <v>129</v>
      </c>
      <c r="J8491" t="s">
        <v>130</v>
      </c>
      <c r="K8491" t="s">
        <v>131</v>
      </c>
      <c r="L8491" t="s">
        <v>24285</v>
      </c>
      <c r="M8491" t="s">
        <v>24286</v>
      </c>
      <c r="N8491">
        <v>0.85694444400000003</v>
      </c>
      <c r="O8491">
        <v>0</v>
      </c>
      <c r="P8491">
        <v>0</v>
      </c>
      <c r="Q8491">
        <v>0</v>
      </c>
      <c r="R8491">
        <v>14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11.997222000000001</v>
      </c>
      <c r="Y8491">
        <v>0</v>
      </c>
      <c r="Z8491">
        <v>0</v>
      </c>
    </row>
    <row r="8492" spans="1:26" x14ac:dyDescent="0.25">
      <c r="A8492">
        <v>2199046</v>
      </c>
      <c r="B8492">
        <v>1</v>
      </c>
      <c r="C8492" t="s">
        <v>76</v>
      </c>
      <c r="D8492" t="s">
        <v>80</v>
      </c>
      <c r="E8492" t="s">
        <v>181</v>
      </c>
      <c r="F8492" t="s">
        <v>24287</v>
      </c>
      <c r="G8492" t="s">
        <v>194</v>
      </c>
      <c r="H8492" t="s">
        <v>46</v>
      </c>
      <c r="I8492" t="s">
        <v>129</v>
      </c>
      <c r="J8492" t="s">
        <v>130</v>
      </c>
      <c r="K8492" t="s">
        <v>131</v>
      </c>
      <c r="L8492" t="s">
        <v>24288</v>
      </c>
      <c r="M8492" t="s">
        <v>24289</v>
      </c>
      <c r="N8492">
        <v>1.521666666</v>
      </c>
      <c r="O8492">
        <v>0</v>
      </c>
      <c r="P8492">
        <v>10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15.216666999999999</v>
      </c>
      <c r="W8492">
        <v>0</v>
      </c>
      <c r="X8492">
        <v>0</v>
      </c>
      <c r="Y8492">
        <v>0</v>
      </c>
      <c r="Z8492">
        <v>0</v>
      </c>
    </row>
    <row r="8493" spans="1:26" x14ac:dyDescent="0.25">
      <c r="A8493">
        <v>2199060</v>
      </c>
      <c r="B8493">
        <v>1</v>
      </c>
      <c r="C8493" t="s">
        <v>76</v>
      </c>
      <c r="D8493" t="s">
        <v>78</v>
      </c>
      <c r="E8493" t="s">
        <v>126</v>
      </c>
      <c r="F8493" t="s">
        <v>24290</v>
      </c>
      <c r="G8493" t="s">
        <v>128</v>
      </c>
      <c r="H8493" t="s">
        <v>46</v>
      </c>
      <c r="I8493" t="s">
        <v>129</v>
      </c>
      <c r="J8493" t="s">
        <v>130</v>
      </c>
      <c r="K8493" t="s">
        <v>131</v>
      </c>
      <c r="L8493" t="s">
        <v>24291</v>
      </c>
      <c r="M8493" t="s">
        <v>24292</v>
      </c>
      <c r="N8493">
        <v>8.8941666660000003</v>
      </c>
      <c r="O8493">
        <v>0</v>
      </c>
      <c r="P8493">
        <v>39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346.8725</v>
      </c>
      <c r="W8493">
        <v>0</v>
      </c>
      <c r="X8493">
        <v>0</v>
      </c>
      <c r="Y8493">
        <v>0</v>
      </c>
      <c r="Z8493">
        <v>0</v>
      </c>
    </row>
    <row r="8494" spans="1:26" x14ac:dyDescent="0.25">
      <c r="A8494">
        <v>2199055</v>
      </c>
      <c r="B8494">
        <v>1</v>
      </c>
      <c r="C8494" t="s">
        <v>77</v>
      </c>
      <c r="D8494" t="s">
        <v>114</v>
      </c>
      <c r="E8494" t="s">
        <v>143</v>
      </c>
      <c r="F8494" t="s">
        <v>24293</v>
      </c>
      <c r="G8494" t="s">
        <v>145</v>
      </c>
      <c r="H8494" t="s">
        <v>47</v>
      </c>
      <c r="I8494" t="s">
        <v>129</v>
      </c>
      <c r="J8494" t="s">
        <v>130</v>
      </c>
      <c r="K8494" t="s">
        <v>131</v>
      </c>
      <c r="L8494" t="s">
        <v>24294</v>
      </c>
      <c r="M8494" t="s">
        <v>24295</v>
      </c>
      <c r="N8494">
        <v>2.0302777769999998</v>
      </c>
      <c r="O8494">
        <v>14</v>
      </c>
      <c r="P8494">
        <v>6</v>
      </c>
      <c r="Q8494">
        <v>0</v>
      </c>
      <c r="R8494">
        <v>0</v>
      </c>
      <c r="S8494">
        <v>0</v>
      </c>
      <c r="T8494">
        <v>0</v>
      </c>
      <c r="U8494">
        <v>28.423888999999999</v>
      </c>
      <c r="V8494">
        <v>12.181666999999999</v>
      </c>
      <c r="W8494">
        <v>0</v>
      </c>
      <c r="X8494">
        <v>0</v>
      </c>
      <c r="Y8494">
        <v>0</v>
      </c>
      <c r="Z8494">
        <v>0</v>
      </c>
    </row>
    <row r="8495" spans="1:26" x14ac:dyDescent="0.25">
      <c r="A8495">
        <v>2199064</v>
      </c>
      <c r="B8495">
        <v>1</v>
      </c>
      <c r="C8495" t="s">
        <v>76</v>
      </c>
      <c r="D8495" t="s">
        <v>86</v>
      </c>
      <c r="E8495" t="s">
        <v>126</v>
      </c>
      <c r="F8495" t="s">
        <v>24247</v>
      </c>
      <c r="G8495" t="s">
        <v>128</v>
      </c>
      <c r="H8495" t="s">
        <v>46</v>
      </c>
      <c r="I8495" t="s">
        <v>129</v>
      </c>
      <c r="J8495" t="s">
        <v>130</v>
      </c>
      <c r="K8495" t="s">
        <v>131</v>
      </c>
      <c r="L8495" t="s">
        <v>24296</v>
      </c>
      <c r="M8495" t="s">
        <v>24297</v>
      </c>
      <c r="N8495">
        <v>3.707222222</v>
      </c>
      <c r="O8495">
        <v>0</v>
      </c>
      <c r="P8495">
        <v>222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823.003333</v>
      </c>
      <c r="W8495">
        <v>0</v>
      </c>
      <c r="X8495">
        <v>0</v>
      </c>
      <c r="Y8495">
        <v>0</v>
      </c>
      <c r="Z8495">
        <v>0</v>
      </c>
    </row>
    <row r="8496" spans="1:26" x14ac:dyDescent="0.25">
      <c r="A8496">
        <v>2199084</v>
      </c>
      <c r="B8496">
        <v>1</v>
      </c>
      <c r="C8496" t="s">
        <v>76</v>
      </c>
      <c r="D8496" t="s">
        <v>93</v>
      </c>
      <c r="E8496" t="s">
        <v>181</v>
      </c>
      <c r="F8496" t="s">
        <v>24298</v>
      </c>
      <c r="G8496" t="s">
        <v>194</v>
      </c>
      <c r="H8496" t="s">
        <v>46</v>
      </c>
      <c r="I8496" t="s">
        <v>129</v>
      </c>
      <c r="J8496" t="s">
        <v>130</v>
      </c>
      <c r="K8496" t="s">
        <v>131</v>
      </c>
      <c r="L8496" t="s">
        <v>24299</v>
      </c>
      <c r="M8496" t="s">
        <v>24300</v>
      </c>
      <c r="N8496">
        <v>12.801388888</v>
      </c>
      <c r="O8496">
        <v>0</v>
      </c>
      <c r="P8496">
        <v>2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25.602778000000001</v>
      </c>
      <c r="W8496">
        <v>0</v>
      </c>
      <c r="X8496">
        <v>0</v>
      </c>
      <c r="Y8496">
        <v>0</v>
      </c>
      <c r="Z8496">
        <v>0</v>
      </c>
    </row>
    <row r="8497" spans="1:26" x14ac:dyDescent="0.25">
      <c r="A8497">
        <v>2199068</v>
      </c>
      <c r="B8497">
        <v>1</v>
      </c>
      <c r="C8497" t="s">
        <v>76</v>
      </c>
      <c r="D8497" t="s">
        <v>89</v>
      </c>
      <c r="E8497" t="s">
        <v>186</v>
      </c>
      <c r="F8497" t="s">
        <v>24301</v>
      </c>
      <c r="G8497" t="s">
        <v>136</v>
      </c>
      <c r="H8497" t="s">
        <v>47</v>
      </c>
      <c r="I8497" t="s">
        <v>129</v>
      </c>
      <c r="J8497" t="s">
        <v>130</v>
      </c>
      <c r="K8497" t="s">
        <v>131</v>
      </c>
      <c r="L8497" t="s">
        <v>24302</v>
      </c>
      <c r="M8497" t="s">
        <v>24303</v>
      </c>
      <c r="N8497">
        <v>1.4458333329999999</v>
      </c>
      <c r="O8497">
        <v>16</v>
      </c>
      <c r="P8497">
        <v>1210</v>
      </c>
      <c r="Q8497">
        <v>0</v>
      </c>
      <c r="R8497">
        <v>0</v>
      </c>
      <c r="S8497">
        <v>8</v>
      </c>
      <c r="T8497">
        <v>83</v>
      </c>
      <c r="U8497">
        <v>23.133333</v>
      </c>
      <c r="V8497">
        <v>1749.458333</v>
      </c>
      <c r="W8497">
        <v>0</v>
      </c>
      <c r="X8497">
        <v>0</v>
      </c>
      <c r="Y8497">
        <v>11.566667000000001</v>
      </c>
      <c r="Z8497">
        <v>120.004167</v>
      </c>
    </row>
    <row r="8498" spans="1:26" x14ac:dyDescent="0.25">
      <c r="A8498">
        <v>2199072</v>
      </c>
      <c r="B8498">
        <v>1</v>
      </c>
      <c r="C8498" t="s">
        <v>76</v>
      </c>
      <c r="D8498" t="s">
        <v>94</v>
      </c>
      <c r="E8498" t="s">
        <v>143</v>
      </c>
      <c r="F8498" t="s">
        <v>24304</v>
      </c>
      <c r="G8498" t="s">
        <v>279</v>
      </c>
      <c r="H8498" t="s">
        <v>47</v>
      </c>
      <c r="I8498" t="s">
        <v>129</v>
      </c>
      <c r="J8498" t="s">
        <v>130</v>
      </c>
      <c r="K8498" t="s">
        <v>131</v>
      </c>
      <c r="L8498" t="s">
        <v>24305</v>
      </c>
      <c r="M8498" t="s">
        <v>24306</v>
      </c>
      <c r="N8498">
        <v>1.484444444</v>
      </c>
      <c r="O8498">
        <v>2</v>
      </c>
      <c r="P8498">
        <v>28</v>
      </c>
      <c r="Q8498">
        <v>0</v>
      </c>
      <c r="R8498">
        <v>0</v>
      </c>
      <c r="S8498">
        <v>0</v>
      </c>
      <c r="T8498">
        <v>0</v>
      </c>
      <c r="U8498">
        <v>2.9688889999999999</v>
      </c>
      <c r="V8498">
        <v>41.564444000000002</v>
      </c>
      <c r="W8498">
        <v>0</v>
      </c>
      <c r="X8498">
        <v>0</v>
      </c>
      <c r="Y8498">
        <v>0</v>
      </c>
      <c r="Z8498">
        <v>0</v>
      </c>
    </row>
    <row r="8499" spans="1:26" x14ac:dyDescent="0.25">
      <c r="A8499">
        <v>2199074</v>
      </c>
      <c r="B8499">
        <v>1</v>
      </c>
      <c r="C8499" t="s">
        <v>76</v>
      </c>
      <c r="D8499" t="s">
        <v>78</v>
      </c>
      <c r="E8499" t="s">
        <v>126</v>
      </c>
      <c r="F8499" t="s">
        <v>21076</v>
      </c>
      <c r="G8499" t="s">
        <v>128</v>
      </c>
      <c r="H8499" t="s">
        <v>46</v>
      </c>
      <c r="I8499" t="s">
        <v>129</v>
      </c>
      <c r="J8499" t="s">
        <v>130</v>
      </c>
      <c r="K8499" t="s">
        <v>131</v>
      </c>
      <c r="L8499" t="s">
        <v>24307</v>
      </c>
      <c r="M8499" t="s">
        <v>24308</v>
      </c>
      <c r="N8499">
        <v>7.511111111</v>
      </c>
      <c r="O8499">
        <v>0</v>
      </c>
      <c r="P8499">
        <v>185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1389.555556</v>
      </c>
      <c r="W8499">
        <v>0</v>
      </c>
      <c r="X8499">
        <v>0</v>
      </c>
      <c r="Y8499">
        <v>0</v>
      </c>
      <c r="Z8499">
        <v>0</v>
      </c>
    </row>
    <row r="8500" spans="1:26" x14ac:dyDescent="0.25">
      <c r="A8500">
        <v>2199077</v>
      </c>
      <c r="B8500">
        <v>1</v>
      </c>
      <c r="C8500" t="s">
        <v>77</v>
      </c>
      <c r="D8500" t="s">
        <v>114</v>
      </c>
      <c r="E8500" t="s">
        <v>161</v>
      </c>
      <c r="F8500" t="s">
        <v>17159</v>
      </c>
      <c r="G8500" t="s">
        <v>402</v>
      </c>
      <c r="H8500" t="s">
        <v>46</v>
      </c>
      <c r="I8500" t="s">
        <v>129</v>
      </c>
      <c r="J8500" t="s">
        <v>130</v>
      </c>
      <c r="K8500" t="s">
        <v>131</v>
      </c>
      <c r="L8500" t="s">
        <v>24309</v>
      </c>
      <c r="M8500" t="s">
        <v>24310</v>
      </c>
      <c r="N8500">
        <v>0.623611111</v>
      </c>
      <c r="O8500">
        <v>1</v>
      </c>
      <c r="P8500">
        <v>324</v>
      </c>
      <c r="Q8500">
        <v>0</v>
      </c>
      <c r="R8500">
        <v>0</v>
      </c>
      <c r="S8500">
        <v>0</v>
      </c>
      <c r="T8500">
        <v>0</v>
      </c>
      <c r="U8500">
        <v>0.62361100000000003</v>
      </c>
      <c r="V8500">
        <v>202.05</v>
      </c>
      <c r="W8500">
        <v>0</v>
      </c>
      <c r="X8500">
        <v>0</v>
      </c>
      <c r="Y8500">
        <v>0</v>
      </c>
      <c r="Z8500">
        <v>0</v>
      </c>
    </row>
    <row r="8501" spans="1:26" x14ac:dyDescent="0.25">
      <c r="A8501">
        <v>2199079</v>
      </c>
      <c r="B8501">
        <v>1</v>
      </c>
      <c r="C8501" t="s">
        <v>76</v>
      </c>
      <c r="D8501" t="s">
        <v>102</v>
      </c>
      <c r="E8501" t="s">
        <v>134</v>
      </c>
      <c r="F8501" t="s">
        <v>5475</v>
      </c>
      <c r="G8501" t="s">
        <v>136</v>
      </c>
      <c r="H8501" t="s">
        <v>47</v>
      </c>
      <c r="I8501" t="s">
        <v>129</v>
      </c>
      <c r="J8501" t="s">
        <v>130</v>
      </c>
      <c r="K8501" t="s">
        <v>131</v>
      </c>
      <c r="L8501" t="s">
        <v>24311</v>
      </c>
      <c r="M8501" t="s">
        <v>24312</v>
      </c>
      <c r="N8501">
        <v>1.2733333330000001</v>
      </c>
      <c r="O8501">
        <v>0</v>
      </c>
      <c r="P8501">
        <v>1</v>
      </c>
      <c r="Q8501">
        <v>0</v>
      </c>
      <c r="R8501">
        <v>0</v>
      </c>
      <c r="S8501">
        <v>48</v>
      </c>
      <c r="T8501">
        <v>1634</v>
      </c>
      <c r="U8501">
        <v>0</v>
      </c>
      <c r="V8501">
        <v>1.273333</v>
      </c>
      <c r="W8501">
        <v>0</v>
      </c>
      <c r="X8501">
        <v>0</v>
      </c>
      <c r="Y8501">
        <v>61.12</v>
      </c>
      <c r="Z8501">
        <v>2080.6266660000001</v>
      </c>
    </row>
    <row r="8502" spans="1:26" x14ac:dyDescent="0.25">
      <c r="A8502">
        <v>2199082</v>
      </c>
      <c r="B8502">
        <v>1</v>
      </c>
      <c r="C8502" t="s">
        <v>76</v>
      </c>
      <c r="D8502" t="s">
        <v>89</v>
      </c>
      <c r="E8502" t="s">
        <v>143</v>
      </c>
      <c r="F8502" t="s">
        <v>24313</v>
      </c>
      <c r="G8502" t="s">
        <v>9243</v>
      </c>
      <c r="H8502" t="s">
        <v>47</v>
      </c>
      <c r="I8502" t="s">
        <v>129</v>
      </c>
      <c r="J8502" t="s">
        <v>130</v>
      </c>
      <c r="K8502" t="s">
        <v>131</v>
      </c>
      <c r="L8502" t="s">
        <v>24314</v>
      </c>
      <c r="M8502" t="s">
        <v>24315</v>
      </c>
      <c r="N8502">
        <v>7.6930555549999999</v>
      </c>
      <c r="O8502">
        <v>2</v>
      </c>
      <c r="P8502">
        <v>143</v>
      </c>
      <c r="Q8502">
        <v>0</v>
      </c>
      <c r="R8502">
        <v>0</v>
      </c>
      <c r="S8502">
        <v>8</v>
      </c>
      <c r="T8502">
        <v>83</v>
      </c>
      <c r="U8502">
        <v>15.386111</v>
      </c>
      <c r="V8502">
        <v>1100.1069440000001</v>
      </c>
      <c r="W8502">
        <v>0</v>
      </c>
      <c r="X8502">
        <v>0</v>
      </c>
      <c r="Y8502">
        <v>61.544443999999999</v>
      </c>
      <c r="Z8502">
        <v>638.52361099999996</v>
      </c>
    </row>
    <row r="8503" spans="1:26" x14ac:dyDescent="0.25">
      <c r="A8503">
        <v>2199083</v>
      </c>
      <c r="B8503">
        <v>1</v>
      </c>
      <c r="C8503" t="s">
        <v>76</v>
      </c>
      <c r="D8503" t="s">
        <v>86</v>
      </c>
      <c r="E8503" t="s">
        <v>718</v>
      </c>
      <c r="F8503" t="s">
        <v>24316</v>
      </c>
      <c r="G8503" t="s">
        <v>128</v>
      </c>
      <c r="H8503" t="s">
        <v>46</v>
      </c>
      <c r="I8503" t="s">
        <v>129</v>
      </c>
      <c r="J8503" t="s">
        <v>130</v>
      </c>
      <c r="K8503" t="s">
        <v>131</v>
      </c>
      <c r="L8503" t="s">
        <v>24317</v>
      </c>
      <c r="M8503" t="s">
        <v>24318</v>
      </c>
      <c r="N8503">
        <v>5.915277777</v>
      </c>
      <c r="O8503">
        <v>0</v>
      </c>
      <c r="P8503">
        <v>48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283.933333</v>
      </c>
      <c r="W8503">
        <v>0</v>
      </c>
      <c r="X8503">
        <v>0</v>
      </c>
      <c r="Y8503">
        <v>0</v>
      </c>
      <c r="Z8503">
        <v>0</v>
      </c>
    </row>
    <row r="8504" spans="1:26" x14ac:dyDescent="0.25">
      <c r="A8504">
        <v>2199086</v>
      </c>
      <c r="B8504">
        <v>1</v>
      </c>
      <c r="C8504" t="s">
        <v>76</v>
      </c>
      <c r="D8504" t="s">
        <v>82</v>
      </c>
      <c r="E8504" t="s">
        <v>813</v>
      </c>
      <c r="F8504" t="s">
        <v>24319</v>
      </c>
      <c r="G8504" t="s">
        <v>136</v>
      </c>
      <c r="H8504" t="s">
        <v>47</v>
      </c>
      <c r="I8504" t="s">
        <v>129</v>
      </c>
      <c r="J8504" t="s">
        <v>130</v>
      </c>
      <c r="K8504" t="s">
        <v>131</v>
      </c>
      <c r="L8504" t="s">
        <v>24320</v>
      </c>
      <c r="M8504" t="s">
        <v>24321</v>
      </c>
      <c r="N8504">
        <v>0.104444444</v>
      </c>
      <c r="O8504">
        <v>17</v>
      </c>
      <c r="P8504">
        <v>1852</v>
      </c>
      <c r="Q8504">
        <v>0</v>
      </c>
      <c r="R8504">
        <v>0</v>
      </c>
      <c r="S8504">
        <v>0</v>
      </c>
      <c r="T8504">
        <v>0</v>
      </c>
      <c r="U8504">
        <v>1.7755559999999999</v>
      </c>
      <c r="V8504">
        <v>193.43110999999999</v>
      </c>
      <c r="W8504">
        <v>0</v>
      </c>
      <c r="X8504">
        <v>0</v>
      </c>
      <c r="Y8504">
        <v>0</v>
      </c>
      <c r="Z8504">
        <v>0</v>
      </c>
    </row>
    <row r="8505" spans="1:26" x14ac:dyDescent="0.25">
      <c r="A8505">
        <v>2199102</v>
      </c>
      <c r="B8505">
        <v>1</v>
      </c>
      <c r="C8505" t="s">
        <v>76</v>
      </c>
      <c r="D8505" t="s">
        <v>81</v>
      </c>
      <c r="E8505" t="s">
        <v>181</v>
      </c>
      <c r="F8505" t="s">
        <v>24322</v>
      </c>
      <c r="G8505" t="s">
        <v>287</v>
      </c>
      <c r="H8505" t="s">
        <v>46</v>
      </c>
      <c r="I8505" t="s">
        <v>129</v>
      </c>
      <c r="J8505" t="s">
        <v>130</v>
      </c>
      <c r="K8505" t="s">
        <v>131</v>
      </c>
      <c r="L8505" t="s">
        <v>24323</v>
      </c>
      <c r="M8505" t="s">
        <v>24324</v>
      </c>
      <c r="N8505">
        <v>3.5575000000000001</v>
      </c>
      <c r="O8505">
        <v>0</v>
      </c>
      <c r="P8505">
        <v>6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21.344999999999999</v>
      </c>
      <c r="W8505">
        <v>0</v>
      </c>
      <c r="X8505">
        <v>0</v>
      </c>
      <c r="Y8505">
        <v>0</v>
      </c>
      <c r="Z8505">
        <v>0</v>
      </c>
    </row>
    <row r="8506" spans="1:26" x14ac:dyDescent="0.25">
      <c r="A8506">
        <v>2199097</v>
      </c>
      <c r="B8506">
        <v>1</v>
      </c>
      <c r="C8506" t="s">
        <v>76</v>
      </c>
      <c r="D8506" t="s">
        <v>86</v>
      </c>
      <c r="E8506" t="s">
        <v>126</v>
      </c>
      <c r="F8506" t="s">
        <v>24247</v>
      </c>
      <c r="G8506" t="s">
        <v>269</v>
      </c>
      <c r="H8506" t="s">
        <v>46</v>
      </c>
      <c r="I8506" t="s">
        <v>129</v>
      </c>
      <c r="J8506" t="s">
        <v>130</v>
      </c>
      <c r="K8506" t="s">
        <v>131</v>
      </c>
      <c r="L8506" t="s">
        <v>24325</v>
      </c>
      <c r="M8506" t="s">
        <v>24326</v>
      </c>
      <c r="N8506">
        <v>8.5605555550000005</v>
      </c>
      <c r="O8506">
        <v>0</v>
      </c>
      <c r="P8506">
        <v>222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1900.4433329999999</v>
      </c>
      <c r="W8506">
        <v>0</v>
      </c>
      <c r="X8506">
        <v>0</v>
      </c>
      <c r="Y8506">
        <v>0</v>
      </c>
      <c r="Z8506">
        <v>0</v>
      </c>
    </row>
    <row r="8507" spans="1:26" x14ac:dyDescent="0.25">
      <c r="A8507">
        <v>2199104</v>
      </c>
      <c r="B8507">
        <v>1</v>
      </c>
      <c r="C8507" t="s">
        <v>76</v>
      </c>
      <c r="D8507" t="s">
        <v>81</v>
      </c>
      <c r="E8507" t="s">
        <v>181</v>
      </c>
      <c r="F8507" t="s">
        <v>24327</v>
      </c>
      <c r="G8507" t="s">
        <v>128</v>
      </c>
      <c r="H8507" t="s">
        <v>46</v>
      </c>
      <c r="I8507" t="s">
        <v>129</v>
      </c>
      <c r="J8507" t="s">
        <v>130</v>
      </c>
      <c r="K8507" t="s">
        <v>131</v>
      </c>
      <c r="L8507" t="s">
        <v>24328</v>
      </c>
      <c r="M8507" t="s">
        <v>24329</v>
      </c>
      <c r="N8507">
        <v>3.4655555549999999</v>
      </c>
      <c r="O8507">
        <v>0</v>
      </c>
      <c r="P8507">
        <v>3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10.396667000000001</v>
      </c>
      <c r="W8507">
        <v>0</v>
      </c>
      <c r="X8507">
        <v>0</v>
      </c>
      <c r="Y8507">
        <v>0</v>
      </c>
      <c r="Z8507">
        <v>0</v>
      </c>
    </row>
    <row r="8508" spans="1:26" x14ac:dyDescent="0.25">
      <c r="A8508">
        <v>2199111</v>
      </c>
      <c r="B8508">
        <v>1</v>
      </c>
      <c r="C8508" t="s">
        <v>77</v>
      </c>
      <c r="D8508" t="s">
        <v>118</v>
      </c>
      <c r="E8508" t="s">
        <v>161</v>
      </c>
      <c r="F8508" t="s">
        <v>24253</v>
      </c>
      <c r="G8508" t="s">
        <v>402</v>
      </c>
      <c r="H8508" t="s">
        <v>46</v>
      </c>
      <c r="I8508" t="s">
        <v>129</v>
      </c>
      <c r="J8508" t="s">
        <v>130</v>
      </c>
      <c r="K8508" t="s">
        <v>131</v>
      </c>
      <c r="L8508" t="s">
        <v>24330</v>
      </c>
      <c r="M8508" t="s">
        <v>24331</v>
      </c>
      <c r="N8508">
        <v>2.1850000000000001</v>
      </c>
      <c r="O8508">
        <v>1</v>
      </c>
      <c r="P8508">
        <v>160</v>
      </c>
      <c r="Q8508">
        <v>0</v>
      </c>
      <c r="R8508">
        <v>0</v>
      </c>
      <c r="S8508">
        <v>0</v>
      </c>
      <c r="T8508">
        <v>0</v>
      </c>
      <c r="U8508">
        <v>2.1850000000000001</v>
      </c>
      <c r="V8508">
        <v>349.6</v>
      </c>
      <c r="W8508">
        <v>0</v>
      </c>
      <c r="X8508">
        <v>0</v>
      </c>
      <c r="Y8508">
        <v>0</v>
      </c>
      <c r="Z8508">
        <v>0</v>
      </c>
    </row>
    <row r="8509" spans="1:26" x14ac:dyDescent="0.25">
      <c r="A8509">
        <v>2199112</v>
      </c>
      <c r="B8509">
        <v>1</v>
      </c>
      <c r="C8509" t="s">
        <v>76</v>
      </c>
      <c r="D8509" t="s">
        <v>92</v>
      </c>
      <c r="E8509" t="s">
        <v>181</v>
      </c>
      <c r="F8509" t="s">
        <v>24332</v>
      </c>
      <c r="G8509" t="s">
        <v>183</v>
      </c>
      <c r="H8509" t="s">
        <v>46</v>
      </c>
      <c r="I8509" t="s">
        <v>129</v>
      </c>
      <c r="J8509" t="s">
        <v>130</v>
      </c>
      <c r="K8509" t="s">
        <v>131</v>
      </c>
      <c r="L8509" t="s">
        <v>24333</v>
      </c>
      <c r="M8509" t="s">
        <v>24334</v>
      </c>
      <c r="N8509">
        <v>2.4302777770000001</v>
      </c>
      <c r="O8509">
        <v>0</v>
      </c>
      <c r="P8509">
        <v>0</v>
      </c>
      <c r="Q8509">
        <v>0</v>
      </c>
      <c r="R8509">
        <v>1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2.4302779999999999</v>
      </c>
      <c r="Y8509">
        <v>0</v>
      </c>
      <c r="Z8509">
        <v>0</v>
      </c>
    </row>
    <row r="8510" spans="1:26" x14ac:dyDescent="0.25">
      <c r="A8510">
        <v>2199113</v>
      </c>
      <c r="B8510">
        <v>1</v>
      </c>
      <c r="C8510" t="s">
        <v>76</v>
      </c>
      <c r="D8510" t="s">
        <v>80</v>
      </c>
      <c r="E8510" t="s">
        <v>181</v>
      </c>
      <c r="F8510" t="s">
        <v>24335</v>
      </c>
      <c r="G8510" t="s">
        <v>194</v>
      </c>
      <c r="H8510" t="s">
        <v>46</v>
      </c>
      <c r="I8510" t="s">
        <v>129</v>
      </c>
      <c r="J8510" t="s">
        <v>130</v>
      </c>
      <c r="K8510" t="s">
        <v>131</v>
      </c>
      <c r="L8510" t="s">
        <v>24336</v>
      </c>
      <c r="M8510" t="s">
        <v>24337</v>
      </c>
      <c r="N8510">
        <v>0.92749999999999999</v>
      </c>
      <c r="O8510">
        <v>0</v>
      </c>
      <c r="P8510">
        <v>3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2.7825000000000002</v>
      </c>
      <c r="W8510">
        <v>0</v>
      </c>
      <c r="X8510">
        <v>0</v>
      </c>
      <c r="Y8510">
        <v>0</v>
      </c>
      <c r="Z8510">
        <v>0</v>
      </c>
    </row>
    <row r="8511" spans="1:26" x14ac:dyDescent="0.25">
      <c r="A8511">
        <v>2199117</v>
      </c>
      <c r="B8511">
        <v>1</v>
      </c>
      <c r="C8511" t="s">
        <v>76</v>
      </c>
      <c r="D8511" t="s">
        <v>100</v>
      </c>
      <c r="E8511" t="s">
        <v>126</v>
      </c>
      <c r="F8511" t="s">
        <v>24338</v>
      </c>
      <c r="G8511" t="s">
        <v>269</v>
      </c>
      <c r="H8511" t="s">
        <v>46</v>
      </c>
      <c r="I8511" t="s">
        <v>129</v>
      </c>
      <c r="J8511" t="s">
        <v>130</v>
      </c>
      <c r="K8511" t="s">
        <v>131</v>
      </c>
      <c r="L8511" t="s">
        <v>24339</v>
      </c>
      <c r="M8511" t="s">
        <v>24340</v>
      </c>
      <c r="N8511">
        <v>2.5944444440000001</v>
      </c>
      <c r="O8511">
        <v>0</v>
      </c>
      <c r="P8511">
        <v>88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228.31111100000001</v>
      </c>
      <c r="W8511">
        <v>0</v>
      </c>
      <c r="X8511">
        <v>0</v>
      </c>
      <c r="Y8511">
        <v>0</v>
      </c>
      <c r="Z8511">
        <v>0</v>
      </c>
    </row>
    <row r="8512" spans="1:26" x14ac:dyDescent="0.25">
      <c r="A8512">
        <v>2199118</v>
      </c>
      <c r="B8512">
        <v>1</v>
      </c>
      <c r="C8512" t="s">
        <v>77</v>
      </c>
      <c r="D8512" t="s">
        <v>118</v>
      </c>
      <c r="E8512" t="s">
        <v>134</v>
      </c>
      <c r="F8512" t="s">
        <v>24341</v>
      </c>
      <c r="G8512" t="s">
        <v>418</v>
      </c>
      <c r="H8512" t="s">
        <v>47</v>
      </c>
      <c r="I8512" t="s">
        <v>129</v>
      </c>
      <c r="J8512" t="s">
        <v>130</v>
      </c>
      <c r="K8512" t="s">
        <v>251</v>
      </c>
      <c r="L8512" t="s">
        <v>24342</v>
      </c>
      <c r="M8512" t="s">
        <v>24343</v>
      </c>
      <c r="N8512">
        <v>6.4708333329999999</v>
      </c>
      <c r="O8512">
        <v>1</v>
      </c>
      <c r="P8512">
        <v>131</v>
      </c>
      <c r="Q8512">
        <v>0</v>
      </c>
      <c r="R8512">
        <v>0</v>
      </c>
      <c r="S8512">
        <v>11</v>
      </c>
      <c r="T8512">
        <v>0</v>
      </c>
      <c r="U8512">
        <v>6.4708329999999998</v>
      </c>
      <c r="V8512">
        <v>847.67916700000001</v>
      </c>
      <c r="W8512">
        <v>0</v>
      </c>
      <c r="X8512">
        <v>0</v>
      </c>
      <c r="Y8512">
        <v>71.179167000000007</v>
      </c>
      <c r="Z8512">
        <v>0</v>
      </c>
    </row>
    <row r="8513" spans="1:26" x14ac:dyDescent="0.25">
      <c r="A8513">
        <v>2199119</v>
      </c>
      <c r="B8513">
        <v>1</v>
      </c>
      <c r="C8513" t="s">
        <v>76</v>
      </c>
      <c r="D8513" t="s">
        <v>92</v>
      </c>
      <c r="E8513" t="s">
        <v>126</v>
      </c>
      <c r="F8513" t="s">
        <v>9263</v>
      </c>
      <c r="G8513" t="s">
        <v>140</v>
      </c>
      <c r="H8513" t="s">
        <v>46</v>
      </c>
      <c r="I8513" t="s">
        <v>129</v>
      </c>
      <c r="J8513" t="s">
        <v>130</v>
      </c>
      <c r="K8513" t="s">
        <v>131</v>
      </c>
      <c r="L8513" t="s">
        <v>24344</v>
      </c>
      <c r="M8513" t="s">
        <v>24345</v>
      </c>
      <c r="N8513">
        <v>2.1724999999999999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35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76.037499999999994</v>
      </c>
    </row>
    <row r="8514" spans="1:26" x14ac:dyDescent="0.25">
      <c r="A8514">
        <v>2199123</v>
      </c>
      <c r="B8514">
        <v>1</v>
      </c>
      <c r="C8514" t="s">
        <v>76</v>
      </c>
      <c r="D8514" t="s">
        <v>100</v>
      </c>
      <c r="E8514" t="s">
        <v>181</v>
      </c>
      <c r="F8514" t="s">
        <v>24346</v>
      </c>
      <c r="G8514" t="s">
        <v>183</v>
      </c>
      <c r="H8514" t="s">
        <v>46</v>
      </c>
      <c r="I8514" t="s">
        <v>129</v>
      </c>
      <c r="J8514" t="s">
        <v>130</v>
      </c>
      <c r="K8514" t="s">
        <v>131</v>
      </c>
      <c r="L8514" t="s">
        <v>24347</v>
      </c>
      <c r="M8514" t="s">
        <v>24348</v>
      </c>
      <c r="N8514">
        <v>4.9691666659999996</v>
      </c>
      <c r="O8514">
        <v>0</v>
      </c>
      <c r="P8514">
        <v>3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14.907500000000001</v>
      </c>
      <c r="W8514">
        <v>0</v>
      </c>
      <c r="X8514">
        <v>0</v>
      </c>
      <c r="Y8514">
        <v>0</v>
      </c>
      <c r="Z8514">
        <v>0</v>
      </c>
    </row>
    <row r="8515" spans="1:26" x14ac:dyDescent="0.25">
      <c r="A8515">
        <v>2199121</v>
      </c>
      <c r="B8515">
        <v>1</v>
      </c>
      <c r="C8515" t="s">
        <v>77</v>
      </c>
      <c r="D8515" t="s">
        <v>124</v>
      </c>
      <c r="E8515" t="s">
        <v>126</v>
      </c>
      <c r="F8515" t="s">
        <v>13476</v>
      </c>
      <c r="G8515" t="s">
        <v>128</v>
      </c>
      <c r="H8515" t="s">
        <v>46</v>
      </c>
      <c r="I8515" t="s">
        <v>129</v>
      </c>
      <c r="J8515" t="s">
        <v>130</v>
      </c>
      <c r="K8515" t="s">
        <v>131</v>
      </c>
      <c r="L8515" t="s">
        <v>24349</v>
      </c>
      <c r="M8515" t="s">
        <v>24350</v>
      </c>
      <c r="N8515">
        <v>2.6177777770000001</v>
      </c>
      <c r="O8515">
        <v>0</v>
      </c>
      <c r="P8515">
        <v>251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657.06222200000002</v>
      </c>
      <c r="W8515">
        <v>0</v>
      </c>
      <c r="X8515">
        <v>0</v>
      </c>
      <c r="Y8515">
        <v>0</v>
      </c>
      <c r="Z8515">
        <v>0</v>
      </c>
    </row>
    <row r="8516" spans="1:26" x14ac:dyDescent="0.25">
      <c r="A8516">
        <v>2199126</v>
      </c>
      <c r="B8516">
        <v>1</v>
      </c>
      <c r="C8516" t="s">
        <v>76</v>
      </c>
      <c r="D8516" t="s">
        <v>86</v>
      </c>
      <c r="E8516" t="s">
        <v>126</v>
      </c>
      <c r="F8516" t="s">
        <v>24351</v>
      </c>
      <c r="G8516" t="s">
        <v>128</v>
      </c>
      <c r="H8516" t="s">
        <v>46</v>
      </c>
      <c r="I8516" t="s">
        <v>129</v>
      </c>
      <c r="J8516" t="s">
        <v>130</v>
      </c>
      <c r="K8516" t="s">
        <v>131</v>
      </c>
      <c r="L8516" t="s">
        <v>24352</v>
      </c>
      <c r="M8516" t="s">
        <v>24353</v>
      </c>
      <c r="N8516">
        <v>3.6277777769999999</v>
      </c>
      <c r="O8516">
        <v>0</v>
      </c>
      <c r="P8516">
        <v>51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185.01666700000001</v>
      </c>
      <c r="W8516">
        <v>0</v>
      </c>
      <c r="X8516">
        <v>0</v>
      </c>
      <c r="Y8516">
        <v>0</v>
      </c>
      <c r="Z8516">
        <v>0</v>
      </c>
    </row>
    <row r="8517" spans="1:26" x14ac:dyDescent="0.25">
      <c r="A8517">
        <v>2199146</v>
      </c>
      <c r="B8517">
        <v>1</v>
      </c>
      <c r="C8517" t="s">
        <v>77</v>
      </c>
      <c r="D8517" t="s">
        <v>108</v>
      </c>
      <c r="E8517" t="s">
        <v>143</v>
      </c>
      <c r="F8517" t="s">
        <v>1508</v>
      </c>
      <c r="G8517" t="s">
        <v>366</v>
      </c>
      <c r="H8517" t="s">
        <v>47</v>
      </c>
      <c r="I8517" t="s">
        <v>129</v>
      </c>
      <c r="J8517" t="s">
        <v>130</v>
      </c>
      <c r="K8517" t="s">
        <v>251</v>
      </c>
      <c r="L8517" t="s">
        <v>24354</v>
      </c>
      <c r="M8517" t="s">
        <v>24355</v>
      </c>
      <c r="N8517">
        <v>1.054166666</v>
      </c>
      <c r="O8517">
        <v>81</v>
      </c>
      <c r="P8517">
        <v>19088</v>
      </c>
      <c r="Q8517">
        <v>0</v>
      </c>
      <c r="R8517">
        <v>0</v>
      </c>
      <c r="S8517">
        <v>0</v>
      </c>
      <c r="T8517">
        <v>0</v>
      </c>
      <c r="U8517">
        <v>85.387500000000003</v>
      </c>
      <c r="V8517">
        <v>20121.933321</v>
      </c>
      <c r="W8517">
        <v>0</v>
      </c>
      <c r="X8517">
        <v>0</v>
      </c>
      <c r="Y8517">
        <v>0</v>
      </c>
      <c r="Z8517">
        <v>0</v>
      </c>
    </row>
    <row r="8518" spans="1:26" x14ac:dyDescent="0.25">
      <c r="A8518">
        <v>2199125</v>
      </c>
      <c r="B8518">
        <v>1</v>
      </c>
      <c r="C8518" t="s">
        <v>77</v>
      </c>
      <c r="D8518" t="s">
        <v>124</v>
      </c>
      <c r="E8518" t="s">
        <v>126</v>
      </c>
      <c r="F8518" t="s">
        <v>5810</v>
      </c>
      <c r="G8518" t="s">
        <v>128</v>
      </c>
      <c r="H8518" t="s">
        <v>46</v>
      </c>
      <c r="I8518" t="s">
        <v>129</v>
      </c>
      <c r="J8518" t="s">
        <v>130</v>
      </c>
      <c r="K8518" t="s">
        <v>131</v>
      </c>
      <c r="L8518" t="s">
        <v>24356</v>
      </c>
      <c r="M8518" t="s">
        <v>24357</v>
      </c>
      <c r="N8518">
        <v>5.0161111109999998</v>
      </c>
      <c r="O8518">
        <v>0</v>
      </c>
      <c r="P8518">
        <v>3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15.048333</v>
      </c>
      <c r="W8518">
        <v>0</v>
      </c>
      <c r="X8518">
        <v>0</v>
      </c>
      <c r="Y8518">
        <v>0</v>
      </c>
      <c r="Z8518">
        <v>0</v>
      </c>
    </row>
    <row r="8519" spans="1:26" x14ac:dyDescent="0.25">
      <c r="A8519">
        <v>2199131</v>
      </c>
      <c r="B8519">
        <v>1</v>
      </c>
      <c r="C8519" t="s">
        <v>77</v>
      </c>
      <c r="D8519" t="s">
        <v>109</v>
      </c>
      <c r="E8519" t="s">
        <v>143</v>
      </c>
      <c r="F8519" t="s">
        <v>24358</v>
      </c>
      <c r="G8519" t="s">
        <v>136</v>
      </c>
      <c r="H8519" t="s">
        <v>47</v>
      </c>
      <c r="I8519" t="s">
        <v>129</v>
      </c>
      <c r="J8519" t="s">
        <v>130</v>
      </c>
      <c r="K8519" t="s">
        <v>131</v>
      </c>
      <c r="L8519" t="s">
        <v>24359</v>
      </c>
      <c r="M8519" t="s">
        <v>24360</v>
      </c>
      <c r="N8519">
        <v>3.7908333330000001</v>
      </c>
      <c r="O8519">
        <v>0</v>
      </c>
      <c r="P8519">
        <v>17</v>
      </c>
      <c r="Q8519">
        <v>1</v>
      </c>
      <c r="R8519">
        <v>27</v>
      </c>
      <c r="S8519">
        <v>16</v>
      </c>
      <c r="T8519">
        <v>385</v>
      </c>
      <c r="U8519">
        <v>0</v>
      </c>
      <c r="V8519">
        <v>64.444166999999993</v>
      </c>
      <c r="W8519">
        <v>3.7908330000000001</v>
      </c>
      <c r="X8519">
        <v>102.35250000000001</v>
      </c>
      <c r="Y8519">
        <v>60.653333000000003</v>
      </c>
      <c r="Z8519">
        <v>1459.4708330000001</v>
      </c>
    </row>
    <row r="8520" spans="1:26" x14ac:dyDescent="0.25">
      <c r="A8520">
        <v>2199139</v>
      </c>
      <c r="B8520">
        <v>1</v>
      </c>
      <c r="C8520" t="s">
        <v>77</v>
      </c>
      <c r="D8520" t="s">
        <v>116</v>
      </c>
      <c r="E8520" t="s">
        <v>161</v>
      </c>
      <c r="F8520" t="s">
        <v>2382</v>
      </c>
      <c r="G8520" t="s">
        <v>418</v>
      </c>
      <c r="H8520" t="s">
        <v>46</v>
      </c>
      <c r="I8520" t="s">
        <v>129</v>
      </c>
      <c r="J8520" t="s">
        <v>130</v>
      </c>
      <c r="K8520" t="s">
        <v>251</v>
      </c>
      <c r="L8520" t="s">
        <v>24361</v>
      </c>
      <c r="M8520" t="s">
        <v>24362</v>
      </c>
      <c r="N8520">
        <v>3.2144444440000002</v>
      </c>
      <c r="O8520">
        <v>1</v>
      </c>
      <c r="P8520">
        <v>72</v>
      </c>
      <c r="Q8520">
        <v>0</v>
      </c>
      <c r="R8520">
        <v>0</v>
      </c>
      <c r="S8520">
        <v>0</v>
      </c>
      <c r="T8520">
        <v>0</v>
      </c>
      <c r="U8520">
        <v>3.2144439999999999</v>
      </c>
      <c r="V8520">
        <v>231.44</v>
      </c>
      <c r="W8520">
        <v>0</v>
      </c>
      <c r="X8520">
        <v>0</v>
      </c>
      <c r="Y8520">
        <v>0</v>
      </c>
      <c r="Z8520">
        <v>0</v>
      </c>
    </row>
    <row r="8521" spans="1:26" x14ac:dyDescent="0.25">
      <c r="A8521">
        <v>2199132</v>
      </c>
      <c r="B8521">
        <v>1</v>
      </c>
      <c r="C8521" t="s">
        <v>76</v>
      </c>
      <c r="D8521" t="s">
        <v>107</v>
      </c>
      <c r="E8521" t="s">
        <v>143</v>
      </c>
      <c r="F8521" t="s">
        <v>24363</v>
      </c>
      <c r="G8521" t="s">
        <v>418</v>
      </c>
      <c r="H8521" t="s">
        <v>47</v>
      </c>
      <c r="I8521" t="s">
        <v>129</v>
      </c>
      <c r="J8521" t="s">
        <v>130</v>
      </c>
      <c r="K8521" t="s">
        <v>251</v>
      </c>
      <c r="L8521" t="s">
        <v>24364</v>
      </c>
      <c r="M8521" t="s">
        <v>24365</v>
      </c>
      <c r="N8521">
        <v>8.3841666660000005</v>
      </c>
      <c r="O8521">
        <v>2</v>
      </c>
      <c r="P8521">
        <v>7</v>
      </c>
      <c r="Q8521">
        <v>0</v>
      </c>
      <c r="R8521">
        <v>0</v>
      </c>
      <c r="S8521">
        <v>0</v>
      </c>
      <c r="T8521">
        <v>0</v>
      </c>
      <c r="U8521">
        <v>16.768332999999998</v>
      </c>
      <c r="V8521">
        <v>58.689166999999998</v>
      </c>
      <c r="W8521">
        <v>0</v>
      </c>
      <c r="X8521">
        <v>0</v>
      </c>
      <c r="Y8521">
        <v>0</v>
      </c>
      <c r="Z8521">
        <v>0</v>
      </c>
    </row>
    <row r="8522" spans="1:26" x14ac:dyDescent="0.25">
      <c r="A8522">
        <v>2199133</v>
      </c>
      <c r="B8522">
        <v>1</v>
      </c>
      <c r="C8522" t="s">
        <v>76</v>
      </c>
      <c r="D8522" t="s">
        <v>103</v>
      </c>
      <c r="E8522" t="s">
        <v>718</v>
      </c>
      <c r="F8522" t="s">
        <v>15777</v>
      </c>
      <c r="G8522" t="s">
        <v>269</v>
      </c>
      <c r="H8522" t="s">
        <v>46</v>
      </c>
      <c r="I8522" t="s">
        <v>129</v>
      </c>
      <c r="J8522" t="s">
        <v>130</v>
      </c>
      <c r="K8522" t="s">
        <v>131</v>
      </c>
      <c r="L8522" t="s">
        <v>24366</v>
      </c>
      <c r="M8522" t="s">
        <v>24367</v>
      </c>
      <c r="N8522">
        <v>3.466111111</v>
      </c>
      <c r="O8522">
        <v>0</v>
      </c>
      <c r="P8522">
        <v>0</v>
      </c>
      <c r="Q8522">
        <v>0</v>
      </c>
      <c r="R8522">
        <v>75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259.95833299999998</v>
      </c>
      <c r="Y8522">
        <v>0</v>
      </c>
      <c r="Z8522">
        <v>0</v>
      </c>
    </row>
    <row r="8523" spans="1:26" x14ac:dyDescent="0.25">
      <c r="A8523">
        <v>2199142</v>
      </c>
      <c r="B8523">
        <v>1</v>
      </c>
      <c r="C8523" t="s">
        <v>76</v>
      </c>
      <c r="D8523" t="s">
        <v>100</v>
      </c>
      <c r="E8523" t="s">
        <v>143</v>
      </c>
      <c r="F8523" t="s">
        <v>24368</v>
      </c>
      <c r="G8523" t="s">
        <v>366</v>
      </c>
      <c r="H8523" t="s">
        <v>47</v>
      </c>
      <c r="I8523" t="s">
        <v>129</v>
      </c>
      <c r="J8523" t="s">
        <v>130</v>
      </c>
      <c r="K8523" t="s">
        <v>251</v>
      </c>
      <c r="L8523" t="s">
        <v>24369</v>
      </c>
      <c r="M8523" t="s">
        <v>24370</v>
      </c>
      <c r="N8523">
        <v>8.9499999999999993</v>
      </c>
      <c r="O8523">
        <v>16</v>
      </c>
      <c r="P8523">
        <v>2</v>
      </c>
      <c r="Q8523">
        <v>0</v>
      </c>
      <c r="R8523">
        <v>0</v>
      </c>
      <c r="S8523">
        <v>0</v>
      </c>
      <c r="T8523">
        <v>0</v>
      </c>
      <c r="U8523">
        <v>143.19999999999999</v>
      </c>
      <c r="V8523">
        <v>17.899999999999999</v>
      </c>
      <c r="W8523">
        <v>0</v>
      </c>
      <c r="X8523">
        <v>0</v>
      </c>
      <c r="Y8523">
        <v>0</v>
      </c>
      <c r="Z8523">
        <v>0</v>
      </c>
    </row>
    <row r="8524" spans="1:26" x14ac:dyDescent="0.25">
      <c r="A8524">
        <v>2199135</v>
      </c>
      <c r="B8524">
        <v>1</v>
      </c>
      <c r="C8524" t="s">
        <v>77</v>
      </c>
      <c r="D8524" t="s">
        <v>118</v>
      </c>
      <c r="E8524" t="s">
        <v>161</v>
      </c>
      <c r="F8524" t="s">
        <v>24371</v>
      </c>
      <c r="G8524" t="s">
        <v>418</v>
      </c>
      <c r="H8524" t="s">
        <v>46</v>
      </c>
      <c r="I8524" t="s">
        <v>129</v>
      </c>
      <c r="J8524" t="s">
        <v>130</v>
      </c>
      <c r="K8524" t="s">
        <v>251</v>
      </c>
      <c r="L8524" t="s">
        <v>24372</v>
      </c>
      <c r="M8524" t="s">
        <v>24373</v>
      </c>
      <c r="N8524">
        <v>8.1622313880000004</v>
      </c>
      <c r="O8524">
        <v>1</v>
      </c>
      <c r="P8524">
        <v>300</v>
      </c>
      <c r="Q8524">
        <v>0</v>
      </c>
      <c r="R8524">
        <v>0</v>
      </c>
      <c r="S8524">
        <v>0</v>
      </c>
      <c r="T8524">
        <v>0</v>
      </c>
      <c r="U8524">
        <v>8.1622310000000002</v>
      </c>
      <c r="V8524">
        <v>2448.6694160000002</v>
      </c>
      <c r="W8524">
        <v>0</v>
      </c>
      <c r="X8524">
        <v>0</v>
      </c>
      <c r="Y8524">
        <v>0</v>
      </c>
      <c r="Z8524">
        <v>0</v>
      </c>
    </row>
    <row r="8525" spans="1:26" x14ac:dyDescent="0.25">
      <c r="A8525">
        <v>2199137</v>
      </c>
      <c r="B8525">
        <v>1</v>
      </c>
      <c r="C8525" t="s">
        <v>76</v>
      </c>
      <c r="D8525" t="s">
        <v>79</v>
      </c>
      <c r="E8525" t="s">
        <v>126</v>
      </c>
      <c r="F8525" t="s">
        <v>24374</v>
      </c>
      <c r="G8525" t="s">
        <v>418</v>
      </c>
      <c r="H8525" t="s">
        <v>46</v>
      </c>
      <c r="I8525" t="s">
        <v>129</v>
      </c>
      <c r="J8525" t="s">
        <v>130</v>
      </c>
      <c r="K8525" t="s">
        <v>251</v>
      </c>
      <c r="L8525" t="s">
        <v>24375</v>
      </c>
      <c r="M8525" t="s">
        <v>24376</v>
      </c>
      <c r="N8525">
        <v>7.0698952769999996</v>
      </c>
      <c r="O8525">
        <v>0</v>
      </c>
      <c r="P8525">
        <v>162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1145.3230349999999</v>
      </c>
      <c r="W8525">
        <v>0</v>
      </c>
      <c r="X8525">
        <v>0</v>
      </c>
      <c r="Y8525">
        <v>0</v>
      </c>
      <c r="Z8525">
        <v>0</v>
      </c>
    </row>
    <row r="8526" spans="1:26" x14ac:dyDescent="0.25">
      <c r="A8526">
        <v>2199138</v>
      </c>
      <c r="B8526">
        <v>1</v>
      </c>
      <c r="C8526" t="s">
        <v>76</v>
      </c>
      <c r="D8526" t="s">
        <v>79</v>
      </c>
      <c r="E8526" t="s">
        <v>126</v>
      </c>
      <c r="F8526" t="s">
        <v>24377</v>
      </c>
      <c r="G8526" t="s">
        <v>418</v>
      </c>
      <c r="H8526" t="s">
        <v>46</v>
      </c>
      <c r="I8526" t="s">
        <v>129</v>
      </c>
      <c r="J8526" t="s">
        <v>130</v>
      </c>
      <c r="K8526" t="s">
        <v>251</v>
      </c>
      <c r="L8526" t="s">
        <v>24378</v>
      </c>
      <c r="M8526" t="s">
        <v>24379</v>
      </c>
      <c r="N8526">
        <v>7.0410813880000003</v>
      </c>
      <c r="O8526">
        <v>0</v>
      </c>
      <c r="P8526">
        <v>331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2330.5979390000002</v>
      </c>
      <c r="W8526">
        <v>0</v>
      </c>
      <c r="X8526">
        <v>0</v>
      </c>
      <c r="Y8526">
        <v>0</v>
      </c>
      <c r="Z8526">
        <v>0</v>
      </c>
    </row>
    <row r="8527" spans="1:26" x14ac:dyDescent="0.25">
      <c r="A8527">
        <v>2199140</v>
      </c>
      <c r="B8527">
        <v>1</v>
      </c>
      <c r="C8527" t="s">
        <v>76</v>
      </c>
      <c r="D8527" t="s">
        <v>96</v>
      </c>
      <c r="E8527" t="s">
        <v>126</v>
      </c>
      <c r="F8527" t="s">
        <v>24380</v>
      </c>
      <c r="G8527" t="s">
        <v>418</v>
      </c>
      <c r="H8527" t="s">
        <v>46</v>
      </c>
      <c r="I8527" t="s">
        <v>129</v>
      </c>
      <c r="J8527" t="s">
        <v>130</v>
      </c>
      <c r="K8527" t="s">
        <v>251</v>
      </c>
      <c r="L8527" t="s">
        <v>24381</v>
      </c>
      <c r="M8527" t="s">
        <v>24382</v>
      </c>
      <c r="N8527">
        <v>5.4487591660000003</v>
      </c>
      <c r="O8527">
        <v>0</v>
      </c>
      <c r="P8527">
        <v>38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207.05284800000001</v>
      </c>
      <c r="W8527">
        <v>0</v>
      </c>
      <c r="X8527">
        <v>0</v>
      </c>
      <c r="Y8527">
        <v>0</v>
      </c>
      <c r="Z8527">
        <v>0</v>
      </c>
    </row>
    <row r="8528" spans="1:26" x14ac:dyDescent="0.25">
      <c r="A8528">
        <v>2199144</v>
      </c>
      <c r="B8528">
        <v>1</v>
      </c>
      <c r="C8528" t="s">
        <v>76</v>
      </c>
      <c r="D8528" t="s">
        <v>96</v>
      </c>
      <c r="E8528" t="s">
        <v>126</v>
      </c>
      <c r="F8528" t="s">
        <v>24383</v>
      </c>
      <c r="G8528" t="s">
        <v>418</v>
      </c>
      <c r="H8528" t="s">
        <v>46</v>
      </c>
      <c r="I8528" t="s">
        <v>129</v>
      </c>
      <c r="J8528" t="s">
        <v>130</v>
      </c>
      <c r="K8528" t="s">
        <v>251</v>
      </c>
      <c r="L8528" t="s">
        <v>24384</v>
      </c>
      <c r="M8528" t="s">
        <v>24385</v>
      </c>
      <c r="N8528">
        <v>8.2238083329999991</v>
      </c>
      <c r="O8528">
        <v>0</v>
      </c>
      <c r="P8528">
        <v>41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337.17614200000003</v>
      </c>
      <c r="W8528">
        <v>0</v>
      </c>
      <c r="X8528">
        <v>0</v>
      </c>
      <c r="Y8528">
        <v>0</v>
      </c>
      <c r="Z8528">
        <v>0</v>
      </c>
    </row>
    <row r="8529" spans="1:26" x14ac:dyDescent="0.25">
      <c r="A8529">
        <v>2199147</v>
      </c>
      <c r="B8529">
        <v>1</v>
      </c>
      <c r="C8529" t="s">
        <v>76</v>
      </c>
      <c r="D8529" t="s">
        <v>106</v>
      </c>
      <c r="E8529" t="s">
        <v>143</v>
      </c>
      <c r="F8529" t="s">
        <v>24386</v>
      </c>
      <c r="G8529" t="s">
        <v>366</v>
      </c>
      <c r="H8529" t="s">
        <v>47</v>
      </c>
      <c r="I8529" t="s">
        <v>129</v>
      </c>
      <c r="J8529" t="s">
        <v>130</v>
      </c>
      <c r="K8529" t="s">
        <v>251</v>
      </c>
      <c r="L8529" t="s">
        <v>24387</v>
      </c>
      <c r="M8529" t="s">
        <v>24388</v>
      </c>
      <c r="N8529">
        <v>2.889444444</v>
      </c>
      <c r="O8529">
        <v>13</v>
      </c>
      <c r="P8529">
        <v>3906</v>
      </c>
      <c r="Q8529">
        <v>0</v>
      </c>
      <c r="R8529">
        <v>0</v>
      </c>
      <c r="S8529">
        <v>0</v>
      </c>
      <c r="T8529">
        <v>0</v>
      </c>
      <c r="U8529">
        <v>37.562778000000002</v>
      </c>
      <c r="V8529">
        <v>11286.169997999999</v>
      </c>
      <c r="W8529">
        <v>0</v>
      </c>
      <c r="X8529">
        <v>0</v>
      </c>
      <c r="Y8529">
        <v>0</v>
      </c>
      <c r="Z8529">
        <v>0</v>
      </c>
    </row>
    <row r="8530" spans="1:26" x14ac:dyDescent="0.25">
      <c r="A8530">
        <v>2199149</v>
      </c>
      <c r="B8530">
        <v>1</v>
      </c>
      <c r="C8530" t="s">
        <v>76</v>
      </c>
      <c r="D8530" t="s">
        <v>103</v>
      </c>
      <c r="E8530" t="s">
        <v>161</v>
      </c>
      <c r="F8530" t="s">
        <v>24389</v>
      </c>
      <c r="G8530" t="s">
        <v>418</v>
      </c>
      <c r="H8530" t="s">
        <v>46</v>
      </c>
      <c r="I8530" t="s">
        <v>129</v>
      </c>
      <c r="J8530" t="s">
        <v>130</v>
      </c>
      <c r="K8530" t="s">
        <v>251</v>
      </c>
      <c r="L8530" t="s">
        <v>24390</v>
      </c>
      <c r="M8530" t="s">
        <v>24391</v>
      </c>
      <c r="N8530">
        <v>3.83</v>
      </c>
      <c r="O8530">
        <v>0</v>
      </c>
      <c r="P8530">
        <v>0</v>
      </c>
      <c r="Q8530">
        <v>1</v>
      </c>
      <c r="R8530">
        <v>467</v>
      </c>
      <c r="S8530">
        <v>0</v>
      </c>
      <c r="T8530">
        <v>0</v>
      </c>
      <c r="U8530">
        <v>0</v>
      </c>
      <c r="V8530">
        <v>0</v>
      </c>
      <c r="W8530">
        <v>3.83</v>
      </c>
      <c r="X8530">
        <v>1788.61</v>
      </c>
      <c r="Y8530">
        <v>0</v>
      </c>
      <c r="Z8530">
        <v>0</v>
      </c>
    </row>
    <row r="8531" spans="1:26" x14ac:dyDescent="0.25">
      <c r="A8531">
        <v>2199157</v>
      </c>
      <c r="B8531">
        <v>1</v>
      </c>
      <c r="C8531" t="s">
        <v>76</v>
      </c>
      <c r="D8531" t="s">
        <v>83</v>
      </c>
      <c r="E8531" t="s">
        <v>181</v>
      </c>
      <c r="F8531" t="s">
        <v>24392</v>
      </c>
      <c r="G8531" t="s">
        <v>128</v>
      </c>
      <c r="H8531" t="s">
        <v>46</v>
      </c>
      <c r="I8531" t="s">
        <v>129</v>
      </c>
      <c r="J8531" t="s">
        <v>130</v>
      </c>
      <c r="K8531" t="s">
        <v>131</v>
      </c>
      <c r="L8531" t="s">
        <v>24393</v>
      </c>
      <c r="M8531" t="s">
        <v>24394</v>
      </c>
      <c r="N8531">
        <v>5.3769444440000003</v>
      </c>
      <c r="O8531">
        <v>0</v>
      </c>
      <c r="P8531">
        <v>12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64.523332999999994</v>
      </c>
      <c r="W8531">
        <v>0</v>
      </c>
      <c r="X8531">
        <v>0</v>
      </c>
      <c r="Y8531">
        <v>0</v>
      </c>
      <c r="Z8531">
        <v>0</v>
      </c>
    </row>
    <row r="8532" spans="1:26" x14ac:dyDescent="0.25">
      <c r="A8532">
        <v>2199152</v>
      </c>
      <c r="B8532">
        <v>1</v>
      </c>
      <c r="C8532" t="s">
        <v>76</v>
      </c>
      <c r="D8532" t="s">
        <v>81</v>
      </c>
      <c r="E8532" t="s">
        <v>181</v>
      </c>
      <c r="F8532" t="s">
        <v>24322</v>
      </c>
      <c r="G8532" t="s">
        <v>183</v>
      </c>
      <c r="H8532" t="s">
        <v>46</v>
      </c>
      <c r="I8532" t="s">
        <v>129</v>
      </c>
      <c r="J8532" t="s">
        <v>130</v>
      </c>
      <c r="K8532" t="s">
        <v>131</v>
      </c>
      <c r="L8532" t="s">
        <v>24395</v>
      </c>
      <c r="M8532" t="s">
        <v>24396</v>
      </c>
      <c r="N8532">
        <v>1.123611111</v>
      </c>
      <c r="O8532">
        <v>0</v>
      </c>
      <c r="P8532">
        <v>6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6.7416669999999996</v>
      </c>
      <c r="W8532">
        <v>0</v>
      </c>
      <c r="X8532">
        <v>0</v>
      </c>
      <c r="Y8532">
        <v>0</v>
      </c>
      <c r="Z8532">
        <v>0</v>
      </c>
    </row>
    <row r="8533" spans="1:26" x14ac:dyDescent="0.25">
      <c r="A8533">
        <v>2199161</v>
      </c>
      <c r="B8533">
        <v>1</v>
      </c>
      <c r="C8533" t="s">
        <v>76</v>
      </c>
      <c r="D8533" t="s">
        <v>83</v>
      </c>
      <c r="E8533" t="s">
        <v>181</v>
      </c>
      <c r="F8533" t="s">
        <v>24397</v>
      </c>
      <c r="G8533" t="s">
        <v>128</v>
      </c>
      <c r="H8533" t="s">
        <v>46</v>
      </c>
      <c r="I8533" t="s">
        <v>129</v>
      </c>
      <c r="J8533" t="s">
        <v>130</v>
      </c>
      <c r="K8533" t="s">
        <v>131</v>
      </c>
      <c r="L8533" t="s">
        <v>24398</v>
      </c>
      <c r="M8533" t="s">
        <v>24399</v>
      </c>
      <c r="N8533">
        <v>4.8049999999999997</v>
      </c>
      <c r="O8533">
        <v>0</v>
      </c>
      <c r="P8533">
        <v>1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4.8049999999999997</v>
      </c>
      <c r="W8533">
        <v>0</v>
      </c>
      <c r="X8533">
        <v>0</v>
      </c>
      <c r="Y8533">
        <v>0</v>
      </c>
      <c r="Z8533">
        <v>0</v>
      </c>
    </row>
    <row r="8534" spans="1:26" x14ac:dyDescent="0.25">
      <c r="A8534">
        <v>2199150</v>
      </c>
      <c r="B8534">
        <v>1</v>
      </c>
      <c r="C8534" t="s">
        <v>76</v>
      </c>
      <c r="D8534" t="s">
        <v>101</v>
      </c>
      <c r="E8534" t="s">
        <v>143</v>
      </c>
      <c r="F8534" t="s">
        <v>20478</v>
      </c>
      <c r="G8534" t="s">
        <v>418</v>
      </c>
      <c r="H8534" t="s">
        <v>47</v>
      </c>
      <c r="I8534" t="s">
        <v>129</v>
      </c>
      <c r="J8534" t="s">
        <v>130</v>
      </c>
      <c r="K8534" t="s">
        <v>251</v>
      </c>
      <c r="L8534" t="s">
        <v>24400</v>
      </c>
      <c r="M8534" t="s">
        <v>24401</v>
      </c>
      <c r="N8534">
        <v>7.8662822219999997</v>
      </c>
      <c r="O8534">
        <v>2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15.732564</v>
      </c>
      <c r="V8534">
        <v>0</v>
      </c>
      <c r="W8534">
        <v>0</v>
      </c>
      <c r="X8534">
        <v>0</v>
      </c>
      <c r="Y8534">
        <v>0</v>
      </c>
      <c r="Z8534">
        <v>0</v>
      </c>
    </row>
    <row r="8535" spans="1:26" x14ac:dyDescent="0.25">
      <c r="A8535">
        <v>2199151</v>
      </c>
      <c r="B8535">
        <v>1</v>
      </c>
      <c r="C8535" t="s">
        <v>76</v>
      </c>
      <c r="D8535" t="s">
        <v>80</v>
      </c>
      <c r="E8535" t="s">
        <v>718</v>
      </c>
      <c r="F8535" t="s">
        <v>24402</v>
      </c>
      <c r="G8535" t="s">
        <v>366</v>
      </c>
      <c r="H8535" t="s">
        <v>46</v>
      </c>
      <c r="I8535" t="s">
        <v>129</v>
      </c>
      <c r="J8535" t="s">
        <v>130</v>
      </c>
      <c r="K8535" t="s">
        <v>251</v>
      </c>
      <c r="L8535" t="s">
        <v>24403</v>
      </c>
      <c r="M8535" t="s">
        <v>24404</v>
      </c>
      <c r="N8535">
        <v>0.85</v>
      </c>
      <c r="O8535">
        <v>0</v>
      </c>
      <c r="P8535">
        <v>114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96.9</v>
      </c>
      <c r="W8535">
        <v>0</v>
      </c>
      <c r="X8535">
        <v>0</v>
      </c>
      <c r="Y8535">
        <v>0</v>
      </c>
      <c r="Z8535">
        <v>0</v>
      </c>
    </row>
    <row r="8536" spans="1:26" x14ac:dyDescent="0.25">
      <c r="A8536">
        <v>2199154</v>
      </c>
      <c r="B8536">
        <v>1</v>
      </c>
      <c r="C8536" t="s">
        <v>76</v>
      </c>
      <c r="D8536" t="s">
        <v>104</v>
      </c>
      <c r="E8536" t="s">
        <v>161</v>
      </c>
      <c r="F8536" t="s">
        <v>11294</v>
      </c>
      <c r="G8536" t="s">
        <v>418</v>
      </c>
      <c r="H8536" t="s">
        <v>46</v>
      </c>
      <c r="I8536" t="s">
        <v>129</v>
      </c>
      <c r="J8536" t="s">
        <v>130</v>
      </c>
      <c r="K8536" t="s">
        <v>251</v>
      </c>
      <c r="L8536" t="s">
        <v>24403</v>
      </c>
      <c r="M8536" t="s">
        <v>24405</v>
      </c>
      <c r="N8536">
        <v>8.5838888880000006</v>
      </c>
      <c r="O8536">
        <v>0</v>
      </c>
      <c r="P8536">
        <v>0</v>
      </c>
      <c r="Q8536">
        <v>1</v>
      </c>
      <c r="R8536">
        <v>149</v>
      </c>
      <c r="S8536">
        <v>0</v>
      </c>
      <c r="T8536">
        <v>0</v>
      </c>
      <c r="U8536">
        <v>0</v>
      </c>
      <c r="V8536">
        <v>0</v>
      </c>
      <c r="W8536">
        <v>8.5838889999999992</v>
      </c>
      <c r="X8536">
        <v>1278.999444</v>
      </c>
      <c r="Y8536">
        <v>0</v>
      </c>
      <c r="Z8536">
        <v>0</v>
      </c>
    </row>
    <row r="8537" spans="1:26" x14ac:dyDescent="0.25">
      <c r="A8537">
        <v>2199153</v>
      </c>
      <c r="B8537">
        <v>1</v>
      </c>
      <c r="C8537" t="s">
        <v>76</v>
      </c>
      <c r="D8537" t="s">
        <v>104</v>
      </c>
      <c r="E8537" t="s">
        <v>161</v>
      </c>
      <c r="F8537" t="s">
        <v>24406</v>
      </c>
      <c r="G8537" t="s">
        <v>418</v>
      </c>
      <c r="H8537" t="s">
        <v>46</v>
      </c>
      <c r="I8537" t="s">
        <v>129</v>
      </c>
      <c r="J8537" t="s">
        <v>130</v>
      </c>
      <c r="K8537" t="s">
        <v>251</v>
      </c>
      <c r="L8537" t="s">
        <v>24407</v>
      </c>
      <c r="M8537" t="s">
        <v>24408</v>
      </c>
      <c r="N8537">
        <v>8.3663888879999995</v>
      </c>
      <c r="O8537">
        <v>0</v>
      </c>
      <c r="P8537">
        <v>0</v>
      </c>
      <c r="Q8537">
        <v>1</v>
      </c>
      <c r="R8537">
        <v>64</v>
      </c>
      <c r="S8537">
        <v>0</v>
      </c>
      <c r="T8537">
        <v>0</v>
      </c>
      <c r="U8537">
        <v>0</v>
      </c>
      <c r="V8537">
        <v>0</v>
      </c>
      <c r="W8537">
        <v>8.3663889999999999</v>
      </c>
      <c r="X8537">
        <v>535.44888900000001</v>
      </c>
      <c r="Y8537">
        <v>0</v>
      </c>
      <c r="Z8537">
        <v>0</v>
      </c>
    </row>
    <row r="8538" spans="1:26" x14ac:dyDescent="0.25">
      <c r="A8538">
        <v>2199163</v>
      </c>
      <c r="B8538">
        <v>1</v>
      </c>
      <c r="C8538" t="s">
        <v>76</v>
      </c>
      <c r="D8538" t="s">
        <v>92</v>
      </c>
      <c r="E8538" t="s">
        <v>181</v>
      </c>
      <c r="F8538" t="s">
        <v>17885</v>
      </c>
      <c r="G8538" t="s">
        <v>194</v>
      </c>
      <c r="H8538" t="s">
        <v>46</v>
      </c>
      <c r="I8538" t="s">
        <v>129</v>
      </c>
      <c r="J8538" t="s">
        <v>130</v>
      </c>
      <c r="K8538" t="s">
        <v>131</v>
      </c>
      <c r="L8538" t="s">
        <v>24409</v>
      </c>
      <c r="M8538" t="s">
        <v>24410</v>
      </c>
      <c r="N8538">
        <v>1.453333333</v>
      </c>
      <c r="O8538">
        <v>0</v>
      </c>
      <c r="P8538">
        <v>0</v>
      </c>
      <c r="Q8538">
        <v>0</v>
      </c>
      <c r="R8538">
        <v>1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1.453333</v>
      </c>
      <c r="Y8538">
        <v>0</v>
      </c>
      <c r="Z8538">
        <v>0</v>
      </c>
    </row>
    <row r="8539" spans="1:26" x14ac:dyDescent="0.25">
      <c r="A8539">
        <v>2199158</v>
      </c>
      <c r="B8539">
        <v>1</v>
      </c>
      <c r="C8539" t="s">
        <v>76</v>
      </c>
      <c r="D8539" t="s">
        <v>99</v>
      </c>
      <c r="E8539" t="s">
        <v>186</v>
      </c>
      <c r="F8539" t="s">
        <v>3720</v>
      </c>
      <c r="G8539" t="s">
        <v>366</v>
      </c>
      <c r="H8539" t="s">
        <v>47</v>
      </c>
      <c r="I8539" t="s">
        <v>129</v>
      </c>
      <c r="J8539" t="s">
        <v>130</v>
      </c>
      <c r="K8539" t="s">
        <v>251</v>
      </c>
      <c r="L8539" t="s">
        <v>24411</v>
      </c>
      <c r="M8539" t="s">
        <v>24412</v>
      </c>
      <c r="N8539">
        <v>5.1664397219999998</v>
      </c>
      <c r="O8539">
        <v>50</v>
      </c>
      <c r="P8539">
        <v>73</v>
      </c>
      <c r="Q8539">
        <v>0</v>
      </c>
      <c r="R8539">
        <v>0</v>
      </c>
      <c r="S8539">
        <v>0</v>
      </c>
      <c r="T8539">
        <v>0</v>
      </c>
      <c r="U8539">
        <v>258.32198599999998</v>
      </c>
      <c r="V8539">
        <v>377.15010000000001</v>
      </c>
      <c r="W8539">
        <v>0</v>
      </c>
      <c r="X8539">
        <v>0</v>
      </c>
      <c r="Y8539">
        <v>0</v>
      </c>
      <c r="Z8539">
        <v>0</v>
      </c>
    </row>
    <row r="8540" spans="1:26" x14ac:dyDescent="0.25">
      <c r="A8540">
        <v>2199159</v>
      </c>
      <c r="B8540">
        <v>1</v>
      </c>
      <c r="C8540" t="s">
        <v>77</v>
      </c>
      <c r="D8540" t="s">
        <v>108</v>
      </c>
      <c r="E8540" t="s">
        <v>143</v>
      </c>
      <c r="F8540" t="s">
        <v>24413</v>
      </c>
      <c r="G8540" t="s">
        <v>418</v>
      </c>
      <c r="H8540" t="s">
        <v>47</v>
      </c>
      <c r="I8540" t="s">
        <v>129</v>
      </c>
      <c r="J8540" t="s">
        <v>130</v>
      </c>
      <c r="K8540" t="s">
        <v>251</v>
      </c>
      <c r="L8540" t="s">
        <v>24414</v>
      </c>
      <c r="M8540" t="s">
        <v>24415</v>
      </c>
      <c r="N8540">
        <v>7.3949258330000003</v>
      </c>
      <c r="O8540">
        <v>1</v>
      </c>
      <c r="P8540">
        <v>560</v>
      </c>
      <c r="Q8540">
        <v>0</v>
      </c>
      <c r="R8540">
        <v>0</v>
      </c>
      <c r="S8540">
        <v>0</v>
      </c>
      <c r="T8540">
        <v>0</v>
      </c>
      <c r="U8540">
        <v>7.3949259999999999</v>
      </c>
      <c r="V8540">
        <v>4141.1584659999999</v>
      </c>
      <c r="W8540">
        <v>0</v>
      </c>
      <c r="X8540">
        <v>0</v>
      </c>
      <c r="Y8540">
        <v>0</v>
      </c>
      <c r="Z8540">
        <v>0</v>
      </c>
    </row>
    <row r="8541" spans="1:26" x14ac:dyDescent="0.25">
      <c r="A8541">
        <v>2199205</v>
      </c>
      <c r="B8541">
        <v>1</v>
      </c>
      <c r="C8541" t="s">
        <v>76</v>
      </c>
      <c r="D8541" t="s">
        <v>100</v>
      </c>
      <c r="E8541" t="s">
        <v>143</v>
      </c>
      <c r="F8541" t="s">
        <v>24416</v>
      </c>
      <c r="G8541" t="s">
        <v>366</v>
      </c>
      <c r="H8541" t="s">
        <v>47</v>
      </c>
      <c r="I8541" t="s">
        <v>129</v>
      </c>
      <c r="J8541" t="s">
        <v>130</v>
      </c>
      <c r="K8541" t="s">
        <v>251</v>
      </c>
      <c r="L8541" t="s">
        <v>24417</v>
      </c>
      <c r="M8541" t="s">
        <v>24418</v>
      </c>
      <c r="N8541">
        <v>9.0166666660000008</v>
      </c>
      <c r="O8541">
        <v>0</v>
      </c>
      <c r="P8541">
        <v>39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351.65</v>
      </c>
      <c r="W8541">
        <v>0</v>
      </c>
      <c r="X8541">
        <v>0</v>
      </c>
      <c r="Y8541">
        <v>0</v>
      </c>
      <c r="Z8541">
        <v>0</v>
      </c>
    </row>
    <row r="8542" spans="1:26" x14ac:dyDescent="0.25">
      <c r="A8542">
        <v>2199160</v>
      </c>
      <c r="B8542">
        <v>1</v>
      </c>
      <c r="C8542" t="s">
        <v>77</v>
      </c>
      <c r="D8542" t="s">
        <v>108</v>
      </c>
      <c r="E8542" t="s">
        <v>143</v>
      </c>
      <c r="F8542" t="s">
        <v>24419</v>
      </c>
      <c r="G8542" t="s">
        <v>366</v>
      </c>
      <c r="H8542" t="s">
        <v>47</v>
      </c>
      <c r="I8542" t="s">
        <v>129</v>
      </c>
      <c r="J8542" t="s">
        <v>130</v>
      </c>
      <c r="K8542" t="s">
        <v>251</v>
      </c>
      <c r="L8542" t="s">
        <v>24420</v>
      </c>
      <c r="M8542" t="s">
        <v>24421</v>
      </c>
      <c r="N8542">
        <v>2.4219849999999998</v>
      </c>
      <c r="O8542">
        <v>1</v>
      </c>
      <c r="P8542">
        <v>272</v>
      </c>
      <c r="Q8542">
        <v>0</v>
      </c>
      <c r="R8542">
        <v>0</v>
      </c>
      <c r="S8542">
        <v>0</v>
      </c>
      <c r="T8542">
        <v>0</v>
      </c>
      <c r="U8542">
        <v>2.4219849999999998</v>
      </c>
      <c r="V8542">
        <v>658.77991999999995</v>
      </c>
      <c r="W8542">
        <v>0</v>
      </c>
      <c r="X8542">
        <v>0</v>
      </c>
      <c r="Y8542">
        <v>0</v>
      </c>
      <c r="Z8542">
        <v>0</v>
      </c>
    </row>
    <row r="8543" spans="1:26" x14ac:dyDescent="0.25">
      <c r="A8543">
        <v>2199179</v>
      </c>
      <c r="B8543">
        <v>1</v>
      </c>
      <c r="C8543" t="s">
        <v>76</v>
      </c>
      <c r="D8543" t="s">
        <v>92</v>
      </c>
      <c r="E8543" t="s">
        <v>126</v>
      </c>
      <c r="F8543" t="s">
        <v>24422</v>
      </c>
      <c r="G8543" t="s">
        <v>163</v>
      </c>
      <c r="H8543" t="s">
        <v>46</v>
      </c>
      <c r="I8543" t="s">
        <v>129</v>
      </c>
      <c r="J8543" t="s">
        <v>130</v>
      </c>
      <c r="K8543" t="s">
        <v>131</v>
      </c>
      <c r="L8543" t="s">
        <v>24423</v>
      </c>
      <c r="M8543" t="s">
        <v>24424</v>
      </c>
      <c r="N8543">
        <v>2.486111111</v>
      </c>
      <c r="O8543">
        <v>0</v>
      </c>
      <c r="P8543">
        <v>0</v>
      </c>
      <c r="Q8543">
        <v>0</v>
      </c>
      <c r="R8543">
        <v>46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114.36111099999999</v>
      </c>
      <c r="Y8543">
        <v>0</v>
      </c>
      <c r="Z8543">
        <v>0</v>
      </c>
    </row>
    <row r="8544" spans="1:26" x14ac:dyDescent="0.25">
      <c r="A8544">
        <v>2199173</v>
      </c>
      <c r="B8544">
        <v>1</v>
      </c>
      <c r="C8544" t="s">
        <v>76</v>
      </c>
      <c r="D8544" t="s">
        <v>78</v>
      </c>
      <c r="E8544" t="s">
        <v>126</v>
      </c>
      <c r="F8544" t="s">
        <v>24290</v>
      </c>
      <c r="G8544" t="s">
        <v>128</v>
      </c>
      <c r="H8544" t="s">
        <v>46</v>
      </c>
      <c r="I8544" t="s">
        <v>129</v>
      </c>
      <c r="J8544" t="s">
        <v>130</v>
      </c>
      <c r="K8544" t="s">
        <v>131</v>
      </c>
      <c r="L8544" t="s">
        <v>24425</v>
      </c>
      <c r="M8544" t="s">
        <v>24426</v>
      </c>
      <c r="N8544">
        <v>2.463333333</v>
      </c>
      <c r="O8544">
        <v>0</v>
      </c>
      <c r="P8544">
        <v>39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96.07</v>
      </c>
      <c r="W8544">
        <v>0</v>
      </c>
      <c r="X8544">
        <v>0</v>
      </c>
      <c r="Y8544">
        <v>0</v>
      </c>
      <c r="Z8544">
        <v>0</v>
      </c>
    </row>
    <row r="8545" spans="1:26" x14ac:dyDescent="0.25">
      <c r="A8545">
        <v>2199168</v>
      </c>
      <c r="B8545">
        <v>1</v>
      </c>
      <c r="C8545" t="s">
        <v>76</v>
      </c>
      <c r="D8545" t="s">
        <v>103</v>
      </c>
      <c r="E8545" t="s">
        <v>126</v>
      </c>
      <c r="F8545" t="s">
        <v>24427</v>
      </c>
      <c r="G8545" t="s">
        <v>418</v>
      </c>
      <c r="H8545" t="s">
        <v>46</v>
      </c>
      <c r="I8545" t="s">
        <v>129</v>
      </c>
      <c r="J8545" t="s">
        <v>130</v>
      </c>
      <c r="K8545" t="s">
        <v>251</v>
      </c>
      <c r="L8545" t="s">
        <v>24428</v>
      </c>
      <c r="M8545" t="s">
        <v>24429</v>
      </c>
      <c r="N8545">
        <v>7.9456202769999997</v>
      </c>
      <c r="O8545">
        <v>0</v>
      </c>
      <c r="P8545">
        <v>0</v>
      </c>
      <c r="Q8545">
        <v>0</v>
      </c>
      <c r="R8545">
        <v>46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365.49853300000001</v>
      </c>
      <c r="Y8545">
        <v>0</v>
      </c>
      <c r="Z8545">
        <v>0</v>
      </c>
    </row>
    <row r="8546" spans="1:26" x14ac:dyDescent="0.25">
      <c r="A8546">
        <v>2199182</v>
      </c>
      <c r="B8546">
        <v>1</v>
      </c>
      <c r="C8546" t="s">
        <v>76</v>
      </c>
      <c r="D8546" t="s">
        <v>95</v>
      </c>
      <c r="E8546" t="s">
        <v>181</v>
      </c>
      <c r="F8546" t="s">
        <v>24430</v>
      </c>
      <c r="G8546" t="s">
        <v>194</v>
      </c>
      <c r="H8546" t="s">
        <v>46</v>
      </c>
      <c r="I8546" t="s">
        <v>129</v>
      </c>
      <c r="J8546" t="s">
        <v>130</v>
      </c>
      <c r="K8546" t="s">
        <v>131</v>
      </c>
      <c r="L8546" t="s">
        <v>24431</v>
      </c>
      <c r="M8546" t="s">
        <v>24432</v>
      </c>
      <c r="N8546">
        <v>3.2250000000000001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1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3.2250000000000001</v>
      </c>
    </row>
    <row r="8547" spans="1:26" x14ac:dyDescent="0.25">
      <c r="A8547">
        <v>2199169</v>
      </c>
      <c r="B8547">
        <v>1</v>
      </c>
      <c r="C8547" t="s">
        <v>77</v>
      </c>
      <c r="D8547" t="s">
        <v>123</v>
      </c>
      <c r="E8547" t="s">
        <v>143</v>
      </c>
      <c r="F8547" t="s">
        <v>17253</v>
      </c>
      <c r="G8547" t="s">
        <v>366</v>
      </c>
      <c r="H8547" t="s">
        <v>47</v>
      </c>
      <c r="I8547" t="s">
        <v>129</v>
      </c>
      <c r="J8547" t="s">
        <v>130</v>
      </c>
      <c r="K8547" t="s">
        <v>251</v>
      </c>
      <c r="L8547" t="s">
        <v>24433</v>
      </c>
      <c r="M8547" t="s">
        <v>24434</v>
      </c>
      <c r="N8547">
        <v>5.2364100000000002</v>
      </c>
      <c r="O8547">
        <v>9</v>
      </c>
      <c r="P8547">
        <v>12</v>
      </c>
      <c r="Q8547">
        <v>0</v>
      </c>
      <c r="R8547">
        <v>0</v>
      </c>
      <c r="S8547">
        <v>0</v>
      </c>
      <c r="T8547">
        <v>0</v>
      </c>
      <c r="U8547">
        <v>47.127690000000001</v>
      </c>
      <c r="V8547">
        <v>62.836919999999999</v>
      </c>
      <c r="W8547">
        <v>0</v>
      </c>
      <c r="X8547">
        <v>0</v>
      </c>
      <c r="Y8547">
        <v>0</v>
      </c>
      <c r="Z8547">
        <v>0</v>
      </c>
    </row>
    <row r="8548" spans="1:26" x14ac:dyDescent="0.25">
      <c r="A8548">
        <v>2199170</v>
      </c>
      <c r="B8548">
        <v>1</v>
      </c>
      <c r="C8548" t="s">
        <v>77</v>
      </c>
      <c r="D8548" t="s">
        <v>108</v>
      </c>
      <c r="E8548" t="s">
        <v>186</v>
      </c>
      <c r="F8548" t="s">
        <v>15706</v>
      </c>
      <c r="G8548" t="s">
        <v>366</v>
      </c>
      <c r="H8548" t="s">
        <v>47</v>
      </c>
      <c r="I8548" t="s">
        <v>129</v>
      </c>
      <c r="J8548" t="s">
        <v>130</v>
      </c>
      <c r="K8548" t="s">
        <v>251</v>
      </c>
      <c r="L8548" t="s">
        <v>24435</v>
      </c>
      <c r="M8548" t="s">
        <v>24436</v>
      </c>
      <c r="N8548">
        <v>8.2636111109999995</v>
      </c>
      <c r="O8548">
        <v>134</v>
      </c>
      <c r="P8548">
        <v>1120</v>
      </c>
      <c r="Q8548">
        <v>0</v>
      </c>
      <c r="R8548">
        <v>0</v>
      </c>
      <c r="S8548">
        <v>7</v>
      </c>
      <c r="T8548">
        <v>273</v>
      </c>
      <c r="U8548">
        <v>1107.323889</v>
      </c>
      <c r="V8548">
        <v>9255.2444439999999</v>
      </c>
      <c r="W8548">
        <v>0</v>
      </c>
      <c r="X8548">
        <v>0</v>
      </c>
      <c r="Y8548">
        <v>57.845278</v>
      </c>
      <c r="Z8548">
        <v>2255.9658330000002</v>
      </c>
    </row>
    <row r="8549" spans="1:26" x14ac:dyDescent="0.25">
      <c r="A8549">
        <v>2199175</v>
      </c>
      <c r="B8549">
        <v>1</v>
      </c>
      <c r="C8549" t="s">
        <v>76</v>
      </c>
      <c r="D8549" t="s">
        <v>100</v>
      </c>
      <c r="E8549" t="s">
        <v>181</v>
      </c>
      <c r="F8549" t="s">
        <v>24437</v>
      </c>
      <c r="G8549" t="s">
        <v>194</v>
      </c>
      <c r="H8549" t="s">
        <v>46</v>
      </c>
      <c r="I8549" t="s">
        <v>129</v>
      </c>
      <c r="J8549" t="s">
        <v>130</v>
      </c>
      <c r="K8549" t="s">
        <v>131</v>
      </c>
      <c r="L8549" t="s">
        <v>24438</v>
      </c>
      <c r="M8549" t="s">
        <v>24439</v>
      </c>
      <c r="N8549">
        <v>2.602222222</v>
      </c>
      <c r="O8549">
        <v>0</v>
      </c>
      <c r="P8549">
        <v>1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2.6022219999999998</v>
      </c>
      <c r="W8549">
        <v>0</v>
      </c>
      <c r="X8549">
        <v>0</v>
      </c>
      <c r="Y8549">
        <v>0</v>
      </c>
      <c r="Z8549">
        <v>0</v>
      </c>
    </row>
    <row r="8550" spans="1:26" x14ac:dyDescent="0.25">
      <c r="A8550">
        <v>2199172</v>
      </c>
      <c r="B8550">
        <v>1</v>
      </c>
      <c r="C8550" t="s">
        <v>76</v>
      </c>
      <c r="D8550" t="s">
        <v>102</v>
      </c>
      <c r="E8550" t="s">
        <v>186</v>
      </c>
      <c r="F8550" t="s">
        <v>24440</v>
      </c>
      <c r="G8550" t="s">
        <v>366</v>
      </c>
      <c r="H8550" t="s">
        <v>47</v>
      </c>
      <c r="I8550" t="s">
        <v>129</v>
      </c>
      <c r="J8550" t="s">
        <v>130</v>
      </c>
      <c r="K8550" t="s">
        <v>251</v>
      </c>
      <c r="L8550" t="s">
        <v>24441</v>
      </c>
      <c r="M8550" t="s">
        <v>24442</v>
      </c>
      <c r="N8550">
        <v>6.744722222</v>
      </c>
      <c r="O8550">
        <v>123</v>
      </c>
      <c r="P8550">
        <v>2516</v>
      </c>
      <c r="Q8550">
        <v>0</v>
      </c>
      <c r="R8550">
        <v>0</v>
      </c>
      <c r="S8550">
        <v>17</v>
      </c>
      <c r="T8550">
        <v>404</v>
      </c>
      <c r="U8550">
        <v>829.60083299999997</v>
      </c>
      <c r="V8550">
        <v>16969.721110999999</v>
      </c>
      <c r="W8550">
        <v>0</v>
      </c>
      <c r="X8550">
        <v>0</v>
      </c>
      <c r="Y8550">
        <v>114.66027800000001</v>
      </c>
      <c r="Z8550">
        <v>2724.8677779999998</v>
      </c>
    </row>
    <row r="8551" spans="1:26" x14ac:dyDescent="0.25">
      <c r="A8551">
        <v>2199189</v>
      </c>
      <c r="B8551">
        <v>1</v>
      </c>
      <c r="C8551" t="s">
        <v>77</v>
      </c>
      <c r="D8551" t="s">
        <v>108</v>
      </c>
      <c r="E8551" t="s">
        <v>186</v>
      </c>
      <c r="F8551" t="s">
        <v>24443</v>
      </c>
      <c r="G8551" t="s">
        <v>136</v>
      </c>
      <c r="H8551" t="s">
        <v>47</v>
      </c>
      <c r="I8551" t="s">
        <v>129</v>
      </c>
      <c r="J8551" t="s">
        <v>130</v>
      </c>
      <c r="K8551" t="s">
        <v>131</v>
      </c>
      <c r="L8551" t="s">
        <v>24441</v>
      </c>
      <c r="M8551" t="s">
        <v>24444</v>
      </c>
      <c r="N8551">
        <v>0.77611111099999996</v>
      </c>
      <c r="O8551">
        <v>156</v>
      </c>
      <c r="P8551">
        <v>562</v>
      </c>
      <c r="Q8551">
        <v>0</v>
      </c>
      <c r="R8551">
        <v>0</v>
      </c>
      <c r="S8551">
        <v>122</v>
      </c>
      <c r="T8551">
        <v>851</v>
      </c>
      <c r="U8551">
        <v>121.07333300000001</v>
      </c>
      <c r="V8551">
        <v>436.17444399999999</v>
      </c>
      <c r="W8551">
        <v>0</v>
      </c>
      <c r="X8551">
        <v>0</v>
      </c>
      <c r="Y8551">
        <v>94.685556000000005</v>
      </c>
      <c r="Z8551">
        <v>660.47055499999999</v>
      </c>
    </row>
    <row r="8552" spans="1:26" x14ac:dyDescent="0.25">
      <c r="A8552">
        <v>2199183</v>
      </c>
      <c r="B8552">
        <v>1</v>
      </c>
      <c r="C8552" t="s">
        <v>76</v>
      </c>
      <c r="D8552" t="s">
        <v>96</v>
      </c>
      <c r="E8552" t="s">
        <v>181</v>
      </c>
      <c r="F8552" t="s">
        <v>24445</v>
      </c>
      <c r="G8552" t="s">
        <v>183</v>
      </c>
      <c r="H8552" t="s">
        <v>46</v>
      </c>
      <c r="I8552" t="s">
        <v>129</v>
      </c>
      <c r="J8552" t="s">
        <v>130</v>
      </c>
      <c r="K8552" t="s">
        <v>131</v>
      </c>
      <c r="L8552" t="s">
        <v>24446</v>
      </c>
      <c r="M8552" t="s">
        <v>24447</v>
      </c>
      <c r="N8552">
        <v>0.94277777699999998</v>
      </c>
      <c r="O8552">
        <v>0</v>
      </c>
      <c r="P8552">
        <v>1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0.942778</v>
      </c>
      <c r="W8552">
        <v>0</v>
      </c>
      <c r="X8552">
        <v>0</v>
      </c>
      <c r="Y8552">
        <v>0</v>
      </c>
      <c r="Z8552">
        <v>0</v>
      </c>
    </row>
    <row r="8553" spans="1:26" x14ac:dyDescent="0.25">
      <c r="A8553">
        <v>2199184</v>
      </c>
      <c r="B8553">
        <v>1</v>
      </c>
      <c r="C8553" t="s">
        <v>77</v>
      </c>
      <c r="D8553" t="s">
        <v>110</v>
      </c>
      <c r="E8553" t="s">
        <v>143</v>
      </c>
      <c r="F8553" t="s">
        <v>24448</v>
      </c>
      <c r="G8553" t="s">
        <v>366</v>
      </c>
      <c r="H8553" t="s">
        <v>47</v>
      </c>
      <c r="I8553" t="s">
        <v>129</v>
      </c>
      <c r="J8553" t="s">
        <v>130</v>
      </c>
      <c r="K8553" t="s">
        <v>251</v>
      </c>
      <c r="L8553" t="s">
        <v>24449</v>
      </c>
      <c r="M8553" t="s">
        <v>24450</v>
      </c>
      <c r="N8553">
        <v>5.0827777770000004</v>
      </c>
      <c r="O8553">
        <v>0</v>
      </c>
      <c r="P8553">
        <v>0</v>
      </c>
      <c r="Q8553">
        <v>0</v>
      </c>
      <c r="R8553">
        <v>0</v>
      </c>
      <c r="S8553">
        <v>5</v>
      </c>
      <c r="T8553">
        <v>163</v>
      </c>
      <c r="U8553">
        <v>0</v>
      </c>
      <c r="V8553">
        <v>0</v>
      </c>
      <c r="W8553">
        <v>0</v>
      </c>
      <c r="X8553">
        <v>0</v>
      </c>
      <c r="Y8553">
        <v>25.413889000000001</v>
      </c>
      <c r="Z8553">
        <v>828.49277800000004</v>
      </c>
    </row>
    <row r="8554" spans="1:26" x14ac:dyDescent="0.25">
      <c r="A8554">
        <v>2199180</v>
      </c>
      <c r="B8554">
        <v>1</v>
      </c>
      <c r="C8554" t="s">
        <v>77</v>
      </c>
      <c r="D8554" t="s">
        <v>119</v>
      </c>
      <c r="E8554" t="s">
        <v>134</v>
      </c>
      <c r="F8554" t="s">
        <v>23587</v>
      </c>
      <c r="G8554" t="s">
        <v>418</v>
      </c>
      <c r="H8554" t="s">
        <v>47</v>
      </c>
      <c r="I8554" t="s">
        <v>129</v>
      </c>
      <c r="J8554" t="s">
        <v>130</v>
      </c>
      <c r="K8554" t="s">
        <v>251</v>
      </c>
      <c r="L8554" t="s">
        <v>24451</v>
      </c>
      <c r="M8554" t="s">
        <v>24452</v>
      </c>
      <c r="N8554">
        <v>7.6644924999999997</v>
      </c>
      <c r="O8554">
        <v>14</v>
      </c>
      <c r="P8554">
        <v>482</v>
      </c>
      <c r="Q8554">
        <v>2</v>
      </c>
      <c r="R8554">
        <v>5</v>
      </c>
      <c r="S8554">
        <v>0</v>
      </c>
      <c r="T8554">
        <v>0</v>
      </c>
      <c r="U8554">
        <v>107.30289500000001</v>
      </c>
      <c r="V8554">
        <v>3694.2853850000001</v>
      </c>
      <c r="W8554">
        <v>15.328984999999999</v>
      </c>
      <c r="X8554">
        <v>38.322462999999999</v>
      </c>
      <c r="Y8554">
        <v>0</v>
      </c>
      <c r="Z8554">
        <v>0</v>
      </c>
    </row>
    <row r="8555" spans="1:26" x14ac:dyDescent="0.25">
      <c r="A8555">
        <v>2199185</v>
      </c>
      <c r="B8555">
        <v>1</v>
      </c>
      <c r="C8555" t="s">
        <v>76</v>
      </c>
      <c r="D8555" t="s">
        <v>90</v>
      </c>
      <c r="E8555" t="s">
        <v>186</v>
      </c>
      <c r="F8555" t="s">
        <v>24453</v>
      </c>
      <c r="G8555" t="s">
        <v>366</v>
      </c>
      <c r="H8555" t="s">
        <v>47</v>
      </c>
      <c r="I8555" t="s">
        <v>129</v>
      </c>
      <c r="J8555" t="s">
        <v>130</v>
      </c>
      <c r="K8555" t="s">
        <v>251</v>
      </c>
      <c r="L8555" t="s">
        <v>24454</v>
      </c>
      <c r="M8555" t="s">
        <v>24455</v>
      </c>
      <c r="N8555">
        <v>1.8325</v>
      </c>
      <c r="O8555">
        <v>0</v>
      </c>
      <c r="P8555">
        <v>0</v>
      </c>
      <c r="Q8555">
        <v>41</v>
      </c>
      <c r="R8555">
        <v>1401</v>
      </c>
      <c r="S8555">
        <v>2</v>
      </c>
      <c r="T8555">
        <v>66</v>
      </c>
      <c r="U8555">
        <v>0</v>
      </c>
      <c r="V8555">
        <v>0</v>
      </c>
      <c r="W8555">
        <v>75.132499999999993</v>
      </c>
      <c r="X8555">
        <v>2567.3325</v>
      </c>
      <c r="Y8555">
        <v>3.665</v>
      </c>
      <c r="Z8555">
        <v>120.94499999999999</v>
      </c>
    </row>
    <row r="8556" spans="1:26" x14ac:dyDescent="0.25">
      <c r="A8556">
        <v>2199186</v>
      </c>
      <c r="B8556">
        <v>1</v>
      </c>
      <c r="C8556" t="s">
        <v>77</v>
      </c>
      <c r="D8556" t="s">
        <v>114</v>
      </c>
      <c r="E8556" t="s">
        <v>126</v>
      </c>
      <c r="F8556" t="s">
        <v>24456</v>
      </c>
      <c r="G8556" t="s">
        <v>163</v>
      </c>
      <c r="H8556" t="s">
        <v>46</v>
      </c>
      <c r="I8556" t="s">
        <v>129</v>
      </c>
      <c r="J8556" t="s">
        <v>130</v>
      </c>
      <c r="K8556" t="s">
        <v>131</v>
      </c>
      <c r="L8556" t="s">
        <v>24457</v>
      </c>
      <c r="M8556" t="s">
        <v>24458</v>
      </c>
      <c r="N8556">
        <v>2.7741666660000002</v>
      </c>
      <c r="O8556">
        <v>0</v>
      </c>
      <c r="P8556">
        <v>24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66.58</v>
      </c>
      <c r="W8556">
        <v>0</v>
      </c>
      <c r="X8556">
        <v>0</v>
      </c>
      <c r="Y8556">
        <v>0</v>
      </c>
      <c r="Z8556">
        <v>0</v>
      </c>
    </row>
    <row r="8557" spans="1:26" x14ac:dyDescent="0.25">
      <c r="A8557">
        <v>2199188</v>
      </c>
      <c r="B8557">
        <v>1</v>
      </c>
      <c r="C8557" t="s">
        <v>77</v>
      </c>
      <c r="D8557" t="s">
        <v>113</v>
      </c>
      <c r="E8557" t="s">
        <v>126</v>
      </c>
      <c r="F8557" t="s">
        <v>24459</v>
      </c>
      <c r="G8557" t="s">
        <v>140</v>
      </c>
      <c r="H8557" t="s">
        <v>46</v>
      </c>
      <c r="I8557" t="s">
        <v>129</v>
      </c>
      <c r="J8557" t="s">
        <v>130</v>
      </c>
      <c r="K8557" t="s">
        <v>131</v>
      </c>
      <c r="L8557" t="s">
        <v>24460</v>
      </c>
      <c r="M8557" t="s">
        <v>24461</v>
      </c>
      <c r="N8557">
        <v>3.4838888880000001</v>
      </c>
      <c r="O8557">
        <v>0</v>
      </c>
      <c r="P8557">
        <v>0</v>
      </c>
      <c r="Q8557">
        <v>0</v>
      </c>
      <c r="R8557">
        <v>90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313.55</v>
      </c>
      <c r="Y8557">
        <v>0</v>
      </c>
      <c r="Z8557">
        <v>0</v>
      </c>
    </row>
    <row r="8558" spans="1:26" x14ac:dyDescent="0.25">
      <c r="A8558">
        <v>2199187</v>
      </c>
      <c r="B8558">
        <v>1</v>
      </c>
      <c r="C8558" t="s">
        <v>77</v>
      </c>
      <c r="D8558" t="s">
        <v>124</v>
      </c>
      <c r="E8558" t="s">
        <v>181</v>
      </c>
      <c r="F8558" t="s">
        <v>24462</v>
      </c>
      <c r="G8558" t="s">
        <v>183</v>
      </c>
      <c r="H8558" t="s">
        <v>46</v>
      </c>
      <c r="I8558" t="s">
        <v>129</v>
      </c>
      <c r="J8558" t="s">
        <v>130</v>
      </c>
      <c r="K8558" t="s">
        <v>131</v>
      </c>
      <c r="L8558" t="s">
        <v>24463</v>
      </c>
      <c r="M8558" t="s">
        <v>24464</v>
      </c>
      <c r="N8558">
        <v>4.6013888879999998</v>
      </c>
      <c r="O8558">
        <v>0</v>
      </c>
      <c r="P8558">
        <v>5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23.006944000000001</v>
      </c>
      <c r="W8558">
        <v>0</v>
      </c>
      <c r="X8558">
        <v>0</v>
      </c>
      <c r="Y8558">
        <v>0</v>
      </c>
      <c r="Z8558">
        <v>0</v>
      </c>
    </row>
    <row r="8559" spans="1:26" x14ac:dyDescent="0.25">
      <c r="A8559">
        <v>2199197</v>
      </c>
      <c r="B8559">
        <v>1</v>
      </c>
      <c r="C8559" t="s">
        <v>76</v>
      </c>
      <c r="D8559" t="s">
        <v>86</v>
      </c>
      <c r="E8559" t="s">
        <v>181</v>
      </c>
      <c r="F8559" t="s">
        <v>24465</v>
      </c>
      <c r="G8559" t="s">
        <v>163</v>
      </c>
      <c r="H8559" t="s">
        <v>46</v>
      </c>
      <c r="I8559" t="s">
        <v>129</v>
      </c>
      <c r="J8559" t="s">
        <v>130</v>
      </c>
      <c r="K8559" t="s">
        <v>131</v>
      </c>
      <c r="L8559" t="s">
        <v>24466</v>
      </c>
      <c r="M8559" t="s">
        <v>24467</v>
      </c>
      <c r="N8559">
        <v>2.488888888</v>
      </c>
      <c r="O8559">
        <v>0</v>
      </c>
      <c r="P8559">
        <v>1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2.4888889999999999</v>
      </c>
      <c r="W8559">
        <v>0</v>
      </c>
      <c r="X8559">
        <v>0</v>
      </c>
      <c r="Y8559">
        <v>0</v>
      </c>
      <c r="Z8559">
        <v>0</v>
      </c>
    </row>
    <row r="8560" spans="1:26" x14ac:dyDescent="0.25">
      <c r="A8560">
        <v>2199208</v>
      </c>
      <c r="B8560">
        <v>1</v>
      </c>
      <c r="C8560" t="s">
        <v>76</v>
      </c>
      <c r="D8560" t="s">
        <v>92</v>
      </c>
      <c r="E8560" t="s">
        <v>126</v>
      </c>
      <c r="F8560" t="s">
        <v>3782</v>
      </c>
      <c r="G8560" t="s">
        <v>128</v>
      </c>
      <c r="H8560" t="s">
        <v>46</v>
      </c>
      <c r="I8560" t="s">
        <v>129</v>
      </c>
      <c r="J8560" t="s">
        <v>130</v>
      </c>
      <c r="K8560" t="s">
        <v>131</v>
      </c>
      <c r="L8560" t="s">
        <v>24468</v>
      </c>
      <c r="M8560" t="s">
        <v>24469</v>
      </c>
      <c r="N8560">
        <v>2.2827777770000002</v>
      </c>
      <c r="O8560">
        <v>0</v>
      </c>
      <c r="P8560">
        <v>0</v>
      </c>
      <c r="Q8560">
        <v>0</v>
      </c>
      <c r="R8560">
        <v>25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57.069443999999997</v>
      </c>
      <c r="Y8560">
        <v>0</v>
      </c>
      <c r="Z8560">
        <v>0</v>
      </c>
    </row>
    <row r="8561" spans="1:26" x14ac:dyDescent="0.25">
      <c r="A8561">
        <v>2199200</v>
      </c>
      <c r="B8561">
        <v>1</v>
      </c>
      <c r="C8561" t="s">
        <v>76</v>
      </c>
      <c r="D8561" t="s">
        <v>100</v>
      </c>
      <c r="E8561" t="s">
        <v>143</v>
      </c>
      <c r="F8561" t="s">
        <v>24470</v>
      </c>
      <c r="G8561" t="s">
        <v>201</v>
      </c>
      <c r="H8561" t="s">
        <v>47</v>
      </c>
      <c r="I8561" t="s">
        <v>283</v>
      </c>
      <c r="J8561" t="s">
        <v>130</v>
      </c>
      <c r="K8561" t="s">
        <v>251</v>
      </c>
      <c r="L8561" t="s">
        <v>24471</v>
      </c>
      <c r="M8561" t="s">
        <v>24472</v>
      </c>
      <c r="N8561">
        <v>1.6666666E-2</v>
      </c>
      <c r="O8561">
        <v>12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0.2</v>
      </c>
      <c r="V8561">
        <v>0</v>
      </c>
      <c r="W8561">
        <v>0</v>
      </c>
      <c r="X8561">
        <v>0</v>
      </c>
      <c r="Y8561">
        <v>0</v>
      </c>
      <c r="Z8561">
        <v>0</v>
      </c>
    </row>
    <row r="8562" spans="1:26" x14ac:dyDescent="0.25">
      <c r="A8562">
        <v>2199193</v>
      </c>
      <c r="B8562">
        <v>1</v>
      </c>
      <c r="C8562" t="s">
        <v>76</v>
      </c>
      <c r="D8562" t="s">
        <v>102</v>
      </c>
      <c r="E8562" t="s">
        <v>143</v>
      </c>
      <c r="F8562" t="s">
        <v>24473</v>
      </c>
      <c r="G8562" t="s">
        <v>4724</v>
      </c>
      <c r="H8562" t="s">
        <v>47</v>
      </c>
      <c r="I8562" t="s">
        <v>129</v>
      </c>
      <c r="J8562" t="s">
        <v>130</v>
      </c>
      <c r="K8562" t="s">
        <v>131</v>
      </c>
      <c r="L8562" t="s">
        <v>24472</v>
      </c>
      <c r="M8562" t="s">
        <v>24474</v>
      </c>
      <c r="N8562">
        <v>2.2969444440000002</v>
      </c>
      <c r="O8562">
        <v>5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11.484722</v>
      </c>
      <c r="V8562">
        <v>0</v>
      </c>
      <c r="W8562">
        <v>0</v>
      </c>
      <c r="X8562">
        <v>0</v>
      </c>
      <c r="Y8562">
        <v>0</v>
      </c>
      <c r="Z8562">
        <v>0</v>
      </c>
    </row>
    <row r="8563" spans="1:26" x14ac:dyDescent="0.25">
      <c r="A8563">
        <v>2199195</v>
      </c>
      <c r="B8563">
        <v>1</v>
      </c>
      <c r="C8563" t="s">
        <v>76</v>
      </c>
      <c r="D8563" t="s">
        <v>93</v>
      </c>
      <c r="E8563" t="s">
        <v>186</v>
      </c>
      <c r="F8563" t="s">
        <v>3327</v>
      </c>
      <c r="G8563" t="s">
        <v>366</v>
      </c>
      <c r="H8563" t="s">
        <v>47</v>
      </c>
      <c r="I8563" t="s">
        <v>129</v>
      </c>
      <c r="J8563" t="s">
        <v>130</v>
      </c>
      <c r="K8563" t="s">
        <v>251</v>
      </c>
      <c r="L8563" t="s">
        <v>24475</v>
      </c>
      <c r="M8563" t="s">
        <v>24476</v>
      </c>
      <c r="N8563">
        <v>0.50666666599999999</v>
      </c>
      <c r="O8563">
        <v>48</v>
      </c>
      <c r="P8563">
        <v>1141</v>
      </c>
      <c r="Q8563">
        <v>0</v>
      </c>
      <c r="R8563">
        <v>0</v>
      </c>
      <c r="S8563">
        <v>0</v>
      </c>
      <c r="T8563">
        <v>0</v>
      </c>
      <c r="U8563">
        <v>24.32</v>
      </c>
      <c r="V8563">
        <v>578.10666600000002</v>
      </c>
      <c r="W8563">
        <v>0</v>
      </c>
      <c r="X8563">
        <v>0</v>
      </c>
      <c r="Y8563">
        <v>0</v>
      </c>
      <c r="Z8563">
        <v>0</v>
      </c>
    </row>
    <row r="8564" spans="1:26" x14ac:dyDescent="0.25">
      <c r="A8564">
        <v>2199203</v>
      </c>
      <c r="B8564">
        <v>1</v>
      </c>
      <c r="C8564" t="s">
        <v>76</v>
      </c>
      <c r="D8564" t="s">
        <v>83</v>
      </c>
      <c r="E8564" t="s">
        <v>181</v>
      </c>
      <c r="F8564" t="s">
        <v>24477</v>
      </c>
      <c r="G8564" t="s">
        <v>287</v>
      </c>
      <c r="H8564" t="s">
        <v>46</v>
      </c>
      <c r="I8564" t="s">
        <v>129</v>
      </c>
      <c r="J8564" t="s">
        <v>130</v>
      </c>
      <c r="K8564" t="s">
        <v>131</v>
      </c>
      <c r="L8564" t="s">
        <v>24478</v>
      </c>
      <c r="M8564" t="s">
        <v>24479</v>
      </c>
      <c r="N8564">
        <v>3.4647222219999998</v>
      </c>
      <c r="O8564">
        <v>0</v>
      </c>
      <c r="P8564">
        <v>55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190.55972199999999</v>
      </c>
      <c r="W8564">
        <v>0</v>
      </c>
      <c r="X8564">
        <v>0</v>
      </c>
      <c r="Y8564">
        <v>0</v>
      </c>
      <c r="Z8564">
        <v>0</v>
      </c>
    </row>
    <row r="8565" spans="1:26" x14ac:dyDescent="0.25">
      <c r="A8565">
        <v>2199214</v>
      </c>
      <c r="B8565">
        <v>1</v>
      </c>
      <c r="C8565" t="s">
        <v>76</v>
      </c>
      <c r="D8565" t="s">
        <v>80</v>
      </c>
      <c r="E8565" t="s">
        <v>161</v>
      </c>
      <c r="F8565" t="s">
        <v>24480</v>
      </c>
      <c r="G8565" t="s">
        <v>152</v>
      </c>
      <c r="H8565" t="s">
        <v>46</v>
      </c>
      <c r="I8565" t="s">
        <v>129</v>
      </c>
      <c r="J8565" t="s">
        <v>130</v>
      </c>
      <c r="K8565" t="s">
        <v>131</v>
      </c>
      <c r="L8565" t="s">
        <v>24481</v>
      </c>
      <c r="M8565" t="s">
        <v>24482</v>
      </c>
      <c r="N8565">
        <v>1.5349999999999999</v>
      </c>
      <c r="O8565">
        <v>1</v>
      </c>
      <c r="P8565">
        <v>323</v>
      </c>
      <c r="Q8565">
        <v>0</v>
      </c>
      <c r="R8565">
        <v>0</v>
      </c>
      <c r="S8565">
        <v>0</v>
      </c>
      <c r="T8565">
        <v>0</v>
      </c>
      <c r="U8565">
        <v>1.5349999999999999</v>
      </c>
      <c r="V8565">
        <v>495.80500000000001</v>
      </c>
      <c r="W8565">
        <v>0</v>
      </c>
      <c r="X8565">
        <v>0</v>
      </c>
      <c r="Y8565">
        <v>0</v>
      </c>
      <c r="Z8565">
        <v>0</v>
      </c>
    </row>
    <row r="8566" spans="1:26" x14ac:dyDescent="0.25">
      <c r="A8566">
        <v>2199202</v>
      </c>
      <c r="B8566">
        <v>1</v>
      </c>
      <c r="C8566" t="s">
        <v>76</v>
      </c>
      <c r="D8566" t="s">
        <v>93</v>
      </c>
      <c r="E8566" t="s">
        <v>161</v>
      </c>
      <c r="F8566" t="s">
        <v>24483</v>
      </c>
      <c r="G8566" t="s">
        <v>366</v>
      </c>
      <c r="H8566" t="s">
        <v>46</v>
      </c>
      <c r="I8566" t="s">
        <v>129</v>
      </c>
      <c r="J8566" t="s">
        <v>130</v>
      </c>
      <c r="K8566" t="s">
        <v>251</v>
      </c>
      <c r="L8566" t="s">
        <v>24484</v>
      </c>
      <c r="M8566" t="s">
        <v>24485</v>
      </c>
      <c r="N8566">
        <v>2.6014972219999999</v>
      </c>
      <c r="O8566">
        <v>0</v>
      </c>
      <c r="P8566">
        <v>194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504.69046100000003</v>
      </c>
      <c r="W8566">
        <v>0</v>
      </c>
      <c r="X8566">
        <v>0</v>
      </c>
      <c r="Y8566">
        <v>0</v>
      </c>
      <c r="Z8566">
        <v>0</v>
      </c>
    </row>
    <row r="8567" spans="1:26" x14ac:dyDescent="0.25">
      <c r="A8567">
        <v>2199216</v>
      </c>
      <c r="B8567">
        <v>1</v>
      </c>
      <c r="C8567" t="s">
        <v>76</v>
      </c>
      <c r="D8567" t="s">
        <v>89</v>
      </c>
      <c r="E8567" t="s">
        <v>126</v>
      </c>
      <c r="F8567" t="s">
        <v>24486</v>
      </c>
      <c r="G8567" t="s">
        <v>269</v>
      </c>
      <c r="H8567" t="s">
        <v>46</v>
      </c>
      <c r="I8567" t="s">
        <v>129</v>
      </c>
      <c r="J8567" t="s">
        <v>130</v>
      </c>
      <c r="K8567" t="s">
        <v>131</v>
      </c>
      <c r="L8567" t="s">
        <v>24487</v>
      </c>
      <c r="M8567" t="s">
        <v>24488</v>
      </c>
      <c r="N8567">
        <v>1.275833333</v>
      </c>
      <c r="O8567">
        <v>0</v>
      </c>
      <c r="P8567">
        <v>7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8.9308329999999998</v>
      </c>
      <c r="W8567">
        <v>0</v>
      </c>
      <c r="X8567">
        <v>0</v>
      </c>
      <c r="Y8567">
        <v>0</v>
      </c>
      <c r="Z8567">
        <v>0</v>
      </c>
    </row>
    <row r="8568" spans="1:26" x14ac:dyDescent="0.25">
      <c r="A8568">
        <v>2199206</v>
      </c>
      <c r="B8568">
        <v>1</v>
      </c>
      <c r="C8568" t="s">
        <v>76</v>
      </c>
      <c r="D8568" t="s">
        <v>93</v>
      </c>
      <c r="E8568" t="s">
        <v>186</v>
      </c>
      <c r="F8568" t="s">
        <v>24489</v>
      </c>
      <c r="G8568" t="s">
        <v>366</v>
      </c>
      <c r="H8568" t="s">
        <v>47</v>
      </c>
      <c r="I8568" t="s">
        <v>129</v>
      </c>
      <c r="J8568" t="s">
        <v>130</v>
      </c>
      <c r="K8568" t="s">
        <v>251</v>
      </c>
      <c r="L8568" t="s">
        <v>24490</v>
      </c>
      <c r="M8568" t="s">
        <v>24491</v>
      </c>
      <c r="N8568">
        <v>1.323611111</v>
      </c>
      <c r="O8568">
        <v>30</v>
      </c>
      <c r="P8568">
        <v>1698</v>
      </c>
      <c r="Q8568">
        <v>0</v>
      </c>
      <c r="R8568">
        <v>0</v>
      </c>
      <c r="S8568">
        <v>0</v>
      </c>
      <c r="T8568">
        <v>0</v>
      </c>
      <c r="U8568">
        <v>39.708333000000003</v>
      </c>
      <c r="V8568">
        <v>2247.4916659999999</v>
      </c>
      <c r="W8568">
        <v>0</v>
      </c>
      <c r="X8568">
        <v>0</v>
      </c>
      <c r="Y8568">
        <v>0</v>
      </c>
      <c r="Z8568">
        <v>0</v>
      </c>
    </row>
    <row r="8569" spans="1:26" x14ac:dyDescent="0.25">
      <c r="A8569">
        <v>2199217</v>
      </c>
      <c r="B8569">
        <v>1</v>
      </c>
      <c r="C8569" t="s">
        <v>77</v>
      </c>
      <c r="D8569" t="s">
        <v>115</v>
      </c>
      <c r="E8569" t="s">
        <v>181</v>
      </c>
      <c r="F8569" t="s">
        <v>24492</v>
      </c>
      <c r="G8569" t="s">
        <v>194</v>
      </c>
      <c r="H8569" t="s">
        <v>46</v>
      </c>
      <c r="I8569" t="s">
        <v>129</v>
      </c>
      <c r="J8569" t="s">
        <v>130</v>
      </c>
      <c r="K8569" t="s">
        <v>131</v>
      </c>
      <c r="L8569" t="s">
        <v>24493</v>
      </c>
      <c r="M8569" t="s">
        <v>24494</v>
      </c>
      <c r="N8569">
        <v>0.88555555500000005</v>
      </c>
      <c r="O8569">
        <v>0</v>
      </c>
      <c r="P8569">
        <v>0</v>
      </c>
      <c r="Q8569">
        <v>0</v>
      </c>
      <c r="R8569">
        <v>1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0.88555600000000001</v>
      </c>
      <c r="Y8569">
        <v>0</v>
      </c>
      <c r="Z8569">
        <v>0</v>
      </c>
    </row>
    <row r="8570" spans="1:26" x14ac:dyDescent="0.25">
      <c r="A8570">
        <v>2199221</v>
      </c>
      <c r="B8570">
        <v>1</v>
      </c>
      <c r="C8570" t="s">
        <v>77</v>
      </c>
      <c r="D8570" t="s">
        <v>124</v>
      </c>
      <c r="E8570" t="s">
        <v>143</v>
      </c>
      <c r="F8570" t="s">
        <v>24495</v>
      </c>
      <c r="G8570" t="s">
        <v>418</v>
      </c>
      <c r="H8570" t="s">
        <v>47</v>
      </c>
      <c r="I8570" t="s">
        <v>129</v>
      </c>
      <c r="J8570" t="s">
        <v>130</v>
      </c>
      <c r="K8570" t="s">
        <v>251</v>
      </c>
      <c r="L8570" t="s">
        <v>24496</v>
      </c>
      <c r="M8570" t="s">
        <v>24497</v>
      </c>
      <c r="N8570">
        <v>2.6549999999999998</v>
      </c>
      <c r="O8570">
        <v>4</v>
      </c>
      <c r="P8570">
        <v>1253</v>
      </c>
      <c r="Q8570">
        <v>0</v>
      </c>
      <c r="R8570">
        <v>0</v>
      </c>
      <c r="S8570">
        <v>0</v>
      </c>
      <c r="T8570">
        <v>0</v>
      </c>
      <c r="U8570">
        <v>10.62</v>
      </c>
      <c r="V8570">
        <v>3326.7150000000001</v>
      </c>
      <c r="W8570">
        <v>0</v>
      </c>
      <c r="X8570">
        <v>0</v>
      </c>
      <c r="Y8570">
        <v>0</v>
      </c>
      <c r="Z8570">
        <v>0</v>
      </c>
    </row>
    <row r="8571" spans="1:26" x14ac:dyDescent="0.25">
      <c r="A8571">
        <v>2199223</v>
      </c>
      <c r="B8571">
        <v>1</v>
      </c>
      <c r="C8571" t="s">
        <v>77</v>
      </c>
      <c r="D8571" t="s">
        <v>115</v>
      </c>
      <c r="E8571" t="s">
        <v>126</v>
      </c>
      <c r="F8571" t="s">
        <v>24498</v>
      </c>
      <c r="G8571" t="s">
        <v>128</v>
      </c>
      <c r="H8571" t="s">
        <v>46</v>
      </c>
      <c r="I8571" t="s">
        <v>129</v>
      </c>
      <c r="J8571" t="s">
        <v>130</v>
      </c>
      <c r="K8571" t="s">
        <v>131</v>
      </c>
      <c r="L8571" t="s">
        <v>24499</v>
      </c>
      <c r="M8571" t="s">
        <v>24500</v>
      </c>
      <c r="N8571">
        <v>1.3802777770000001</v>
      </c>
      <c r="O8571">
        <v>0</v>
      </c>
      <c r="P8571">
        <v>0</v>
      </c>
      <c r="Q8571">
        <v>0</v>
      </c>
      <c r="R8571">
        <v>5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6.901389</v>
      </c>
      <c r="Y8571">
        <v>0</v>
      </c>
      <c r="Z8571">
        <v>0</v>
      </c>
    </row>
    <row r="8572" spans="1:26" x14ac:dyDescent="0.25">
      <c r="A8572">
        <v>2199219</v>
      </c>
      <c r="B8572">
        <v>1</v>
      </c>
      <c r="C8572" t="s">
        <v>77</v>
      </c>
      <c r="D8572" t="s">
        <v>124</v>
      </c>
      <c r="E8572" t="s">
        <v>181</v>
      </c>
      <c r="F8572" t="s">
        <v>24501</v>
      </c>
      <c r="G8572" t="s">
        <v>183</v>
      </c>
      <c r="H8572" t="s">
        <v>46</v>
      </c>
      <c r="I8572" t="s">
        <v>129</v>
      </c>
      <c r="J8572" t="s">
        <v>130</v>
      </c>
      <c r="K8572" t="s">
        <v>131</v>
      </c>
      <c r="L8572" t="s">
        <v>24502</v>
      </c>
      <c r="M8572" t="s">
        <v>24503</v>
      </c>
      <c r="N8572">
        <v>3.4697222220000001</v>
      </c>
      <c r="O8572">
        <v>0</v>
      </c>
      <c r="P8572">
        <v>1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3.469722</v>
      </c>
      <c r="W8572">
        <v>0</v>
      </c>
      <c r="X8572">
        <v>0</v>
      </c>
      <c r="Y8572">
        <v>0</v>
      </c>
      <c r="Z8572">
        <v>0</v>
      </c>
    </row>
    <row r="8573" spans="1:26" x14ac:dyDescent="0.25">
      <c r="A8573">
        <v>2199225</v>
      </c>
      <c r="B8573">
        <v>1</v>
      </c>
      <c r="C8573" t="s">
        <v>77</v>
      </c>
      <c r="D8573" t="s">
        <v>114</v>
      </c>
      <c r="E8573" t="s">
        <v>134</v>
      </c>
      <c r="F8573" t="s">
        <v>3415</v>
      </c>
      <c r="G8573" t="s">
        <v>136</v>
      </c>
      <c r="H8573" t="s">
        <v>47</v>
      </c>
      <c r="I8573" t="s">
        <v>129</v>
      </c>
      <c r="J8573" t="s">
        <v>130</v>
      </c>
      <c r="K8573" t="s">
        <v>131</v>
      </c>
      <c r="L8573" t="s">
        <v>24504</v>
      </c>
      <c r="M8573" t="s">
        <v>24505</v>
      </c>
      <c r="N8573">
        <v>0.96083333299999996</v>
      </c>
      <c r="O8573">
        <v>0</v>
      </c>
      <c r="P8573">
        <v>0</v>
      </c>
      <c r="Q8573">
        <v>3</v>
      </c>
      <c r="R8573">
        <v>0</v>
      </c>
      <c r="S8573">
        <v>76</v>
      </c>
      <c r="T8573">
        <v>482</v>
      </c>
      <c r="U8573">
        <v>0</v>
      </c>
      <c r="V8573">
        <v>0</v>
      </c>
      <c r="W8573">
        <v>2.8824999999999998</v>
      </c>
      <c r="X8573">
        <v>0</v>
      </c>
      <c r="Y8573">
        <v>73.023332999999994</v>
      </c>
      <c r="Z8573">
        <v>463.121667</v>
      </c>
    </row>
    <row r="8574" spans="1:26" x14ac:dyDescent="0.25">
      <c r="A8574">
        <v>2199227</v>
      </c>
      <c r="B8574">
        <v>1</v>
      </c>
      <c r="C8574" t="s">
        <v>77</v>
      </c>
      <c r="D8574" t="s">
        <v>114</v>
      </c>
      <c r="E8574" t="s">
        <v>126</v>
      </c>
      <c r="F8574" t="s">
        <v>24506</v>
      </c>
      <c r="G8574" t="s">
        <v>128</v>
      </c>
      <c r="H8574" t="s">
        <v>46</v>
      </c>
      <c r="I8574" t="s">
        <v>129</v>
      </c>
      <c r="J8574" t="s">
        <v>130</v>
      </c>
      <c r="K8574" t="s">
        <v>131</v>
      </c>
      <c r="L8574" t="s">
        <v>24507</v>
      </c>
      <c r="M8574" t="s">
        <v>24508</v>
      </c>
      <c r="N8574">
        <v>1.8219444440000001</v>
      </c>
      <c r="O8574">
        <v>0</v>
      </c>
      <c r="P8574">
        <v>54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98.385000000000005</v>
      </c>
      <c r="W8574">
        <v>0</v>
      </c>
      <c r="X8574">
        <v>0</v>
      </c>
      <c r="Y8574">
        <v>0</v>
      </c>
      <c r="Z8574">
        <v>0</v>
      </c>
    </row>
    <row r="8575" spans="1:26" x14ac:dyDescent="0.25">
      <c r="A8575">
        <v>2199228</v>
      </c>
      <c r="B8575">
        <v>1</v>
      </c>
      <c r="C8575" t="s">
        <v>76</v>
      </c>
      <c r="D8575" t="s">
        <v>90</v>
      </c>
      <c r="E8575" t="s">
        <v>181</v>
      </c>
      <c r="F8575" t="s">
        <v>24509</v>
      </c>
      <c r="G8575" t="s">
        <v>194</v>
      </c>
      <c r="H8575" t="s">
        <v>46</v>
      </c>
      <c r="I8575" t="s">
        <v>129</v>
      </c>
      <c r="J8575" t="s">
        <v>130</v>
      </c>
      <c r="K8575" t="s">
        <v>131</v>
      </c>
      <c r="L8575" t="s">
        <v>24510</v>
      </c>
      <c r="M8575" t="s">
        <v>24511</v>
      </c>
      <c r="N8575">
        <v>2.153888888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1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2.1538889999999999</v>
      </c>
    </row>
    <row r="8576" spans="1:26" x14ac:dyDescent="0.25">
      <c r="A8576">
        <v>2199240</v>
      </c>
      <c r="B8576">
        <v>1</v>
      </c>
      <c r="C8576" t="s">
        <v>76</v>
      </c>
      <c r="D8576" t="s">
        <v>97</v>
      </c>
      <c r="E8576" t="s">
        <v>161</v>
      </c>
      <c r="F8576" t="s">
        <v>24512</v>
      </c>
      <c r="G8576" t="s">
        <v>3105</v>
      </c>
      <c r="H8576" t="s">
        <v>46</v>
      </c>
      <c r="I8576" t="s">
        <v>129</v>
      </c>
      <c r="J8576" t="s">
        <v>130</v>
      </c>
      <c r="K8576" t="s">
        <v>131</v>
      </c>
      <c r="L8576" t="s">
        <v>24513</v>
      </c>
      <c r="M8576" t="s">
        <v>24514</v>
      </c>
      <c r="N8576">
        <v>2.7655555550000002</v>
      </c>
      <c r="O8576">
        <v>1</v>
      </c>
      <c r="P8576">
        <v>279</v>
      </c>
      <c r="Q8576">
        <v>0</v>
      </c>
      <c r="R8576">
        <v>0</v>
      </c>
      <c r="S8576">
        <v>0</v>
      </c>
      <c r="T8576">
        <v>0</v>
      </c>
      <c r="U8576">
        <v>2.7655560000000001</v>
      </c>
      <c r="V8576">
        <v>771.59</v>
      </c>
      <c r="W8576">
        <v>0</v>
      </c>
      <c r="X8576">
        <v>0</v>
      </c>
      <c r="Y8576">
        <v>0</v>
      </c>
      <c r="Z8576">
        <v>0</v>
      </c>
    </row>
    <row r="8577" spans="1:26" x14ac:dyDescent="0.25">
      <c r="A8577">
        <v>2199244</v>
      </c>
      <c r="B8577">
        <v>1</v>
      </c>
      <c r="C8577" t="s">
        <v>76</v>
      </c>
      <c r="D8577" t="s">
        <v>83</v>
      </c>
      <c r="E8577" t="s">
        <v>126</v>
      </c>
      <c r="F8577" t="s">
        <v>22809</v>
      </c>
      <c r="G8577" t="s">
        <v>140</v>
      </c>
      <c r="H8577" t="s">
        <v>46</v>
      </c>
      <c r="I8577" t="s">
        <v>129</v>
      </c>
      <c r="J8577" t="s">
        <v>130</v>
      </c>
      <c r="K8577" t="s">
        <v>131</v>
      </c>
      <c r="L8577" t="s">
        <v>24515</v>
      </c>
      <c r="M8577" t="s">
        <v>24516</v>
      </c>
      <c r="N8577">
        <v>4.6530555549999999</v>
      </c>
      <c r="O8577">
        <v>0</v>
      </c>
      <c r="P8577">
        <v>18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83.754999999999995</v>
      </c>
      <c r="W8577">
        <v>0</v>
      </c>
      <c r="X8577">
        <v>0</v>
      </c>
      <c r="Y8577">
        <v>0</v>
      </c>
      <c r="Z8577">
        <v>0</v>
      </c>
    </row>
    <row r="8578" spans="1:26" x14ac:dyDescent="0.25">
      <c r="A8578">
        <v>2199235</v>
      </c>
      <c r="B8578">
        <v>1</v>
      </c>
      <c r="C8578" t="s">
        <v>76</v>
      </c>
      <c r="D8578" t="s">
        <v>96</v>
      </c>
      <c r="E8578" t="s">
        <v>126</v>
      </c>
      <c r="F8578" t="s">
        <v>24517</v>
      </c>
      <c r="G8578" t="s">
        <v>128</v>
      </c>
      <c r="H8578" t="s">
        <v>46</v>
      </c>
      <c r="I8578" t="s">
        <v>129</v>
      </c>
      <c r="J8578" t="s">
        <v>130</v>
      </c>
      <c r="K8578" t="s">
        <v>131</v>
      </c>
      <c r="L8578" t="s">
        <v>24518</v>
      </c>
      <c r="M8578" t="s">
        <v>24519</v>
      </c>
      <c r="N8578">
        <v>2.6</v>
      </c>
      <c r="O8578">
        <v>0</v>
      </c>
      <c r="P8578">
        <v>48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124.8</v>
      </c>
      <c r="W8578">
        <v>0</v>
      </c>
      <c r="X8578">
        <v>0</v>
      </c>
      <c r="Y8578">
        <v>0</v>
      </c>
      <c r="Z8578">
        <v>0</v>
      </c>
    </row>
    <row r="8579" spans="1:26" x14ac:dyDescent="0.25">
      <c r="A8579">
        <v>2199241</v>
      </c>
      <c r="B8579">
        <v>1</v>
      </c>
      <c r="C8579" t="s">
        <v>76</v>
      </c>
      <c r="D8579" t="s">
        <v>96</v>
      </c>
      <c r="E8579" t="s">
        <v>181</v>
      </c>
      <c r="F8579" t="s">
        <v>24520</v>
      </c>
      <c r="G8579" t="s">
        <v>194</v>
      </c>
      <c r="H8579" t="s">
        <v>46</v>
      </c>
      <c r="I8579" t="s">
        <v>129</v>
      </c>
      <c r="J8579" t="s">
        <v>130</v>
      </c>
      <c r="K8579" t="s">
        <v>131</v>
      </c>
      <c r="L8579" t="s">
        <v>24521</v>
      </c>
      <c r="M8579" t="s">
        <v>24522</v>
      </c>
      <c r="N8579">
        <v>2.4369444439999999</v>
      </c>
      <c r="O8579">
        <v>0</v>
      </c>
      <c r="P8579">
        <v>4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9.7477780000000003</v>
      </c>
      <c r="W8579">
        <v>0</v>
      </c>
      <c r="X8579">
        <v>0</v>
      </c>
      <c r="Y8579">
        <v>0</v>
      </c>
      <c r="Z8579">
        <v>0</v>
      </c>
    </row>
    <row r="8580" spans="1:26" x14ac:dyDescent="0.25">
      <c r="A8580">
        <v>2199248</v>
      </c>
      <c r="B8580">
        <v>1</v>
      </c>
      <c r="C8580" t="s">
        <v>76</v>
      </c>
      <c r="D8580" t="s">
        <v>100</v>
      </c>
      <c r="E8580" t="s">
        <v>161</v>
      </c>
      <c r="F8580" t="s">
        <v>24523</v>
      </c>
      <c r="G8580" t="s">
        <v>418</v>
      </c>
      <c r="H8580" t="s">
        <v>46</v>
      </c>
      <c r="I8580" t="s">
        <v>129</v>
      </c>
      <c r="J8580" t="s">
        <v>130</v>
      </c>
      <c r="K8580" t="s">
        <v>251</v>
      </c>
      <c r="L8580" t="s">
        <v>24524</v>
      </c>
      <c r="M8580" t="s">
        <v>24525</v>
      </c>
      <c r="N8580">
        <v>0.53333333299999997</v>
      </c>
      <c r="O8580">
        <v>1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0.53333299999999995</v>
      </c>
      <c r="V8580">
        <v>0</v>
      </c>
      <c r="W8580">
        <v>0</v>
      </c>
      <c r="X8580">
        <v>0</v>
      </c>
      <c r="Y8580">
        <v>0</v>
      </c>
      <c r="Z8580">
        <v>0</v>
      </c>
    </row>
    <row r="8581" spans="1:26" x14ac:dyDescent="0.25">
      <c r="A8581">
        <v>2199236</v>
      </c>
      <c r="B8581">
        <v>1</v>
      </c>
      <c r="C8581" t="s">
        <v>76</v>
      </c>
      <c r="D8581" t="s">
        <v>95</v>
      </c>
      <c r="E8581" t="s">
        <v>181</v>
      </c>
      <c r="F8581" t="s">
        <v>24526</v>
      </c>
      <c r="G8581" t="s">
        <v>163</v>
      </c>
      <c r="H8581" t="s">
        <v>46</v>
      </c>
      <c r="I8581" t="s">
        <v>129</v>
      </c>
      <c r="J8581" t="s">
        <v>130</v>
      </c>
      <c r="K8581" t="s">
        <v>131</v>
      </c>
      <c r="L8581" t="s">
        <v>24527</v>
      </c>
      <c r="M8581" t="s">
        <v>24528</v>
      </c>
      <c r="N8581">
        <v>4.181944444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1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4.1819439999999997</v>
      </c>
    </row>
    <row r="8582" spans="1:26" x14ac:dyDescent="0.25">
      <c r="A8582">
        <v>2199239</v>
      </c>
      <c r="B8582">
        <v>1</v>
      </c>
      <c r="C8582" t="s">
        <v>76</v>
      </c>
      <c r="D8582" t="s">
        <v>92</v>
      </c>
      <c r="E8582" t="s">
        <v>126</v>
      </c>
      <c r="F8582" t="s">
        <v>19394</v>
      </c>
      <c r="G8582" t="s">
        <v>640</v>
      </c>
      <c r="H8582" t="s">
        <v>46</v>
      </c>
      <c r="I8582" t="s">
        <v>129</v>
      </c>
      <c r="J8582" t="s">
        <v>130</v>
      </c>
      <c r="K8582" t="s">
        <v>131</v>
      </c>
      <c r="L8582" t="s">
        <v>24529</v>
      </c>
      <c r="M8582" t="s">
        <v>24530</v>
      </c>
      <c r="N8582">
        <v>6.8174999999999999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4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27.27</v>
      </c>
    </row>
    <row r="8583" spans="1:26" x14ac:dyDescent="0.25">
      <c r="A8583">
        <v>2199246</v>
      </c>
      <c r="B8583">
        <v>1</v>
      </c>
      <c r="C8583" t="s">
        <v>76</v>
      </c>
      <c r="D8583" t="s">
        <v>84</v>
      </c>
      <c r="E8583" t="s">
        <v>126</v>
      </c>
      <c r="F8583" t="s">
        <v>18195</v>
      </c>
      <c r="G8583" t="s">
        <v>128</v>
      </c>
      <c r="H8583" t="s">
        <v>46</v>
      </c>
      <c r="I8583" t="s">
        <v>129</v>
      </c>
      <c r="J8583" t="s">
        <v>130</v>
      </c>
      <c r="K8583" t="s">
        <v>131</v>
      </c>
      <c r="L8583" t="s">
        <v>24531</v>
      </c>
      <c r="M8583" t="s">
        <v>24532</v>
      </c>
      <c r="N8583">
        <v>1.43</v>
      </c>
      <c r="O8583">
        <v>0</v>
      </c>
      <c r="P8583">
        <v>102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145.86000000000001</v>
      </c>
      <c r="W8583">
        <v>0</v>
      </c>
      <c r="X8583">
        <v>0</v>
      </c>
      <c r="Y8583">
        <v>0</v>
      </c>
      <c r="Z8583">
        <v>0</v>
      </c>
    </row>
    <row r="8584" spans="1:26" x14ac:dyDescent="0.25">
      <c r="A8584">
        <v>2199245</v>
      </c>
      <c r="B8584">
        <v>1</v>
      </c>
      <c r="C8584" t="s">
        <v>77</v>
      </c>
      <c r="D8584" t="s">
        <v>120</v>
      </c>
      <c r="E8584" t="s">
        <v>181</v>
      </c>
      <c r="F8584" t="s">
        <v>24533</v>
      </c>
      <c r="G8584" t="s">
        <v>287</v>
      </c>
      <c r="H8584" t="s">
        <v>46</v>
      </c>
      <c r="I8584" t="s">
        <v>129</v>
      </c>
      <c r="J8584" t="s">
        <v>130</v>
      </c>
      <c r="K8584" t="s">
        <v>131</v>
      </c>
      <c r="L8584" t="s">
        <v>24534</v>
      </c>
      <c r="M8584" t="s">
        <v>24535</v>
      </c>
      <c r="N8584">
        <v>0.94666666600000005</v>
      </c>
      <c r="O8584">
        <v>0</v>
      </c>
      <c r="P8584">
        <v>0</v>
      </c>
      <c r="Q8584">
        <v>0</v>
      </c>
      <c r="R8584">
        <v>1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0.94666700000000004</v>
      </c>
      <c r="Y8584">
        <v>0</v>
      </c>
      <c r="Z8584">
        <v>0</v>
      </c>
    </row>
    <row r="8585" spans="1:26" x14ac:dyDescent="0.25">
      <c r="A8585">
        <v>2199249</v>
      </c>
      <c r="B8585">
        <v>1</v>
      </c>
      <c r="C8585" t="s">
        <v>76</v>
      </c>
      <c r="D8585" t="s">
        <v>85</v>
      </c>
      <c r="E8585" t="s">
        <v>181</v>
      </c>
      <c r="F8585" t="s">
        <v>24536</v>
      </c>
      <c r="G8585" t="s">
        <v>287</v>
      </c>
      <c r="H8585" t="s">
        <v>46</v>
      </c>
      <c r="I8585" t="s">
        <v>129</v>
      </c>
      <c r="J8585" t="s">
        <v>130</v>
      </c>
      <c r="K8585" t="s">
        <v>131</v>
      </c>
      <c r="L8585" t="s">
        <v>24537</v>
      </c>
      <c r="M8585" t="s">
        <v>24538</v>
      </c>
      <c r="N8585">
        <v>1.2322222220000001</v>
      </c>
      <c r="O8585">
        <v>0</v>
      </c>
      <c r="P8585">
        <v>3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3.6966670000000001</v>
      </c>
      <c r="W8585">
        <v>0</v>
      </c>
      <c r="X8585">
        <v>0</v>
      </c>
      <c r="Y8585">
        <v>0</v>
      </c>
      <c r="Z8585">
        <v>0</v>
      </c>
    </row>
    <row r="8586" spans="1:26" x14ac:dyDescent="0.25">
      <c r="A8586">
        <v>2199252</v>
      </c>
      <c r="B8586">
        <v>1</v>
      </c>
      <c r="C8586" t="s">
        <v>76</v>
      </c>
      <c r="D8586" t="s">
        <v>100</v>
      </c>
      <c r="E8586" t="s">
        <v>181</v>
      </c>
      <c r="F8586" t="s">
        <v>24539</v>
      </c>
      <c r="G8586" t="s">
        <v>194</v>
      </c>
      <c r="H8586" t="s">
        <v>46</v>
      </c>
      <c r="I8586" t="s">
        <v>129</v>
      </c>
      <c r="J8586" t="s">
        <v>130</v>
      </c>
      <c r="K8586" t="s">
        <v>131</v>
      </c>
      <c r="L8586" t="s">
        <v>24540</v>
      </c>
      <c r="M8586" t="s">
        <v>24541</v>
      </c>
      <c r="N8586">
        <v>3.113888888</v>
      </c>
      <c r="O8586">
        <v>0</v>
      </c>
      <c r="P8586">
        <v>2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6.2277779999999998</v>
      </c>
      <c r="W8586">
        <v>0</v>
      </c>
      <c r="X8586">
        <v>0</v>
      </c>
      <c r="Y8586">
        <v>0</v>
      </c>
      <c r="Z8586">
        <v>0</v>
      </c>
    </row>
    <row r="8587" spans="1:26" x14ac:dyDescent="0.25">
      <c r="A8587">
        <v>2199253</v>
      </c>
      <c r="B8587">
        <v>1</v>
      </c>
      <c r="C8587" t="s">
        <v>76</v>
      </c>
      <c r="D8587" t="s">
        <v>86</v>
      </c>
      <c r="E8587" t="s">
        <v>161</v>
      </c>
      <c r="F8587" t="s">
        <v>24542</v>
      </c>
      <c r="G8587" t="s">
        <v>163</v>
      </c>
      <c r="H8587" t="s">
        <v>46</v>
      </c>
      <c r="I8587" t="s">
        <v>129</v>
      </c>
      <c r="J8587" t="s">
        <v>130</v>
      </c>
      <c r="K8587" t="s">
        <v>131</v>
      </c>
      <c r="L8587" t="s">
        <v>24543</v>
      </c>
      <c r="M8587" t="s">
        <v>24544</v>
      </c>
      <c r="N8587">
        <v>1.3052777769999999</v>
      </c>
      <c r="O8587">
        <v>1</v>
      </c>
      <c r="P8587">
        <v>499</v>
      </c>
      <c r="Q8587">
        <v>0</v>
      </c>
      <c r="R8587">
        <v>0</v>
      </c>
      <c r="S8587">
        <v>0</v>
      </c>
      <c r="T8587">
        <v>0</v>
      </c>
      <c r="U8587">
        <v>1.3052779999999999</v>
      </c>
      <c r="V8587">
        <v>651.33361100000002</v>
      </c>
      <c r="W8587">
        <v>0</v>
      </c>
      <c r="X8587">
        <v>0</v>
      </c>
      <c r="Y8587">
        <v>0</v>
      </c>
      <c r="Z8587">
        <v>0</v>
      </c>
    </row>
    <row r="8588" spans="1:26" x14ac:dyDescent="0.25">
      <c r="A8588">
        <v>2199250</v>
      </c>
      <c r="B8588">
        <v>1</v>
      </c>
      <c r="C8588" t="s">
        <v>77</v>
      </c>
      <c r="D8588" t="s">
        <v>124</v>
      </c>
      <c r="E8588" t="s">
        <v>181</v>
      </c>
      <c r="F8588" t="s">
        <v>24545</v>
      </c>
      <c r="G8588" t="s">
        <v>287</v>
      </c>
      <c r="H8588" t="s">
        <v>46</v>
      </c>
      <c r="I8588" t="s">
        <v>129</v>
      </c>
      <c r="J8588" t="s">
        <v>130</v>
      </c>
      <c r="K8588" t="s">
        <v>131</v>
      </c>
      <c r="L8588" t="s">
        <v>24546</v>
      </c>
      <c r="M8588" t="s">
        <v>24547</v>
      </c>
      <c r="N8588">
        <v>5.5025000000000004</v>
      </c>
      <c r="O8588">
        <v>0</v>
      </c>
      <c r="P8588">
        <v>11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60.527500000000003</v>
      </c>
      <c r="W8588">
        <v>0</v>
      </c>
      <c r="X8588">
        <v>0</v>
      </c>
      <c r="Y8588">
        <v>0</v>
      </c>
      <c r="Z8588">
        <v>0</v>
      </c>
    </row>
    <row r="8589" spans="1:26" x14ac:dyDescent="0.25">
      <c r="A8589">
        <v>2199256</v>
      </c>
      <c r="B8589">
        <v>1</v>
      </c>
      <c r="C8589" t="s">
        <v>76</v>
      </c>
      <c r="D8589" t="s">
        <v>93</v>
      </c>
      <c r="E8589" t="s">
        <v>181</v>
      </c>
      <c r="F8589" t="s">
        <v>24548</v>
      </c>
      <c r="G8589" t="s">
        <v>183</v>
      </c>
      <c r="H8589" t="s">
        <v>46</v>
      </c>
      <c r="I8589" t="s">
        <v>129</v>
      </c>
      <c r="J8589" t="s">
        <v>130</v>
      </c>
      <c r="K8589" t="s">
        <v>131</v>
      </c>
      <c r="L8589" t="s">
        <v>24549</v>
      </c>
      <c r="M8589" t="s">
        <v>24550</v>
      </c>
      <c r="N8589">
        <v>2.304166666</v>
      </c>
      <c r="O8589">
        <v>0</v>
      </c>
      <c r="P8589">
        <v>1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2.3041670000000001</v>
      </c>
      <c r="W8589">
        <v>0</v>
      </c>
      <c r="X8589">
        <v>0</v>
      </c>
      <c r="Y8589">
        <v>0</v>
      </c>
      <c r="Z8589">
        <v>0</v>
      </c>
    </row>
    <row r="8590" spans="1:26" x14ac:dyDescent="0.25">
      <c r="A8590">
        <v>2199254</v>
      </c>
      <c r="B8590">
        <v>1</v>
      </c>
      <c r="C8590" t="s">
        <v>77</v>
      </c>
      <c r="D8590" t="s">
        <v>117</v>
      </c>
      <c r="E8590" t="s">
        <v>126</v>
      </c>
      <c r="F8590" t="s">
        <v>24551</v>
      </c>
      <c r="G8590" t="s">
        <v>128</v>
      </c>
      <c r="H8590" t="s">
        <v>46</v>
      </c>
      <c r="I8590" t="s">
        <v>129</v>
      </c>
      <c r="J8590" t="s">
        <v>130</v>
      </c>
      <c r="K8590" t="s">
        <v>131</v>
      </c>
      <c r="L8590" t="s">
        <v>24552</v>
      </c>
      <c r="M8590" t="s">
        <v>24553</v>
      </c>
      <c r="N8590">
        <v>1.1563888879999999</v>
      </c>
      <c r="O8590">
        <v>0</v>
      </c>
      <c r="P8590">
        <v>0</v>
      </c>
      <c r="Q8590">
        <v>0</v>
      </c>
      <c r="R8590">
        <v>18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20.815000000000001</v>
      </c>
      <c r="Y8590">
        <v>0</v>
      </c>
      <c r="Z8590">
        <v>0</v>
      </c>
    </row>
    <row r="8591" spans="1:26" x14ac:dyDescent="0.25">
      <c r="A8591">
        <v>2199258</v>
      </c>
      <c r="B8591">
        <v>1</v>
      </c>
      <c r="C8591" t="s">
        <v>76</v>
      </c>
      <c r="D8591" t="s">
        <v>81</v>
      </c>
      <c r="E8591" t="s">
        <v>718</v>
      </c>
      <c r="F8591" t="s">
        <v>24554</v>
      </c>
      <c r="G8591" t="s">
        <v>128</v>
      </c>
      <c r="H8591" t="s">
        <v>46</v>
      </c>
      <c r="I8591" t="s">
        <v>129</v>
      </c>
      <c r="J8591" t="s">
        <v>130</v>
      </c>
      <c r="K8591" t="s">
        <v>131</v>
      </c>
      <c r="L8591" t="s">
        <v>24555</v>
      </c>
      <c r="M8591" t="s">
        <v>24556</v>
      </c>
      <c r="N8591">
        <v>3.1580555549999998</v>
      </c>
      <c r="O8591">
        <v>0</v>
      </c>
      <c r="P8591">
        <v>157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495.81472200000002</v>
      </c>
      <c r="W8591">
        <v>0</v>
      </c>
      <c r="X8591">
        <v>0</v>
      </c>
      <c r="Y8591">
        <v>0</v>
      </c>
      <c r="Z8591">
        <v>0</v>
      </c>
    </row>
    <row r="8592" spans="1:26" x14ac:dyDescent="0.25">
      <c r="A8592">
        <v>2199262</v>
      </c>
      <c r="B8592">
        <v>1</v>
      </c>
      <c r="C8592" t="s">
        <v>77</v>
      </c>
      <c r="D8592" t="s">
        <v>113</v>
      </c>
      <c r="E8592" t="s">
        <v>126</v>
      </c>
      <c r="F8592" t="s">
        <v>24557</v>
      </c>
      <c r="G8592" t="s">
        <v>640</v>
      </c>
      <c r="H8592" t="s">
        <v>46</v>
      </c>
      <c r="I8592" t="s">
        <v>129</v>
      </c>
      <c r="J8592" t="s">
        <v>130</v>
      </c>
      <c r="K8592" t="s">
        <v>131</v>
      </c>
      <c r="L8592" t="s">
        <v>24558</v>
      </c>
      <c r="M8592" t="s">
        <v>24559</v>
      </c>
      <c r="N8592">
        <v>1.168055555</v>
      </c>
      <c r="O8592">
        <v>0</v>
      </c>
      <c r="P8592">
        <v>0</v>
      </c>
      <c r="Q8592">
        <v>0</v>
      </c>
      <c r="R8592">
        <v>11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12.848611</v>
      </c>
      <c r="Y8592">
        <v>0</v>
      </c>
      <c r="Z8592">
        <v>0</v>
      </c>
    </row>
    <row r="8593" spans="1:26" x14ac:dyDescent="0.25">
      <c r="A8593">
        <v>2199264</v>
      </c>
      <c r="B8593">
        <v>1</v>
      </c>
      <c r="C8593" t="s">
        <v>77</v>
      </c>
      <c r="D8593" t="s">
        <v>114</v>
      </c>
      <c r="E8593" t="s">
        <v>126</v>
      </c>
      <c r="F8593" t="s">
        <v>24560</v>
      </c>
      <c r="G8593" t="s">
        <v>128</v>
      </c>
      <c r="H8593" t="s">
        <v>46</v>
      </c>
      <c r="I8593" t="s">
        <v>129</v>
      </c>
      <c r="J8593" t="s">
        <v>130</v>
      </c>
      <c r="K8593" t="s">
        <v>131</v>
      </c>
      <c r="L8593" t="s">
        <v>24561</v>
      </c>
      <c r="M8593" t="s">
        <v>24562</v>
      </c>
      <c r="N8593">
        <v>3.5577777770000001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18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64.040000000000006</v>
      </c>
    </row>
    <row r="8594" spans="1:26" x14ac:dyDescent="0.25">
      <c r="A8594">
        <v>2199261</v>
      </c>
      <c r="B8594">
        <v>1</v>
      </c>
      <c r="C8594" t="s">
        <v>77</v>
      </c>
      <c r="D8594" t="s">
        <v>124</v>
      </c>
      <c r="E8594" t="s">
        <v>181</v>
      </c>
      <c r="F8594" t="s">
        <v>24563</v>
      </c>
      <c r="G8594" t="s">
        <v>194</v>
      </c>
      <c r="H8594" t="s">
        <v>46</v>
      </c>
      <c r="I8594" t="s">
        <v>129</v>
      </c>
      <c r="J8594" t="s">
        <v>130</v>
      </c>
      <c r="K8594" t="s">
        <v>131</v>
      </c>
      <c r="L8594" t="s">
        <v>24564</v>
      </c>
      <c r="M8594" t="s">
        <v>24565</v>
      </c>
      <c r="N8594">
        <v>3.0747222220000001</v>
      </c>
      <c r="O8594">
        <v>1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3.074722</v>
      </c>
      <c r="V8594">
        <v>0</v>
      </c>
      <c r="W8594">
        <v>0</v>
      </c>
      <c r="X8594">
        <v>0</v>
      </c>
      <c r="Y8594">
        <v>0</v>
      </c>
      <c r="Z8594">
        <v>0</v>
      </c>
    </row>
    <row r="8595" spans="1:26" x14ac:dyDescent="0.25">
      <c r="A8595">
        <v>2199273</v>
      </c>
      <c r="B8595">
        <v>1</v>
      </c>
      <c r="C8595" t="s">
        <v>76</v>
      </c>
      <c r="D8595" t="s">
        <v>89</v>
      </c>
      <c r="E8595" t="s">
        <v>181</v>
      </c>
      <c r="F8595" t="s">
        <v>24566</v>
      </c>
      <c r="G8595" t="s">
        <v>194</v>
      </c>
      <c r="H8595" t="s">
        <v>46</v>
      </c>
      <c r="I8595" t="s">
        <v>129</v>
      </c>
      <c r="J8595" t="s">
        <v>130</v>
      </c>
      <c r="K8595" t="s">
        <v>131</v>
      </c>
      <c r="L8595" t="s">
        <v>24567</v>
      </c>
      <c r="M8595" t="s">
        <v>24568</v>
      </c>
      <c r="N8595">
        <v>5.7450000000000001</v>
      </c>
      <c r="O8595">
        <v>0</v>
      </c>
      <c r="P8595">
        <v>1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5.7450000000000001</v>
      </c>
      <c r="W8595">
        <v>0</v>
      </c>
      <c r="X8595">
        <v>0</v>
      </c>
      <c r="Y8595">
        <v>0</v>
      </c>
      <c r="Z8595">
        <v>0</v>
      </c>
    </row>
    <row r="8596" spans="1:26" x14ac:dyDescent="0.25">
      <c r="A8596">
        <v>2199281</v>
      </c>
      <c r="B8596">
        <v>1</v>
      </c>
      <c r="C8596" t="s">
        <v>76</v>
      </c>
      <c r="D8596" t="s">
        <v>95</v>
      </c>
      <c r="E8596" t="s">
        <v>126</v>
      </c>
      <c r="F8596" t="s">
        <v>1260</v>
      </c>
      <c r="G8596" t="s">
        <v>128</v>
      </c>
      <c r="H8596" t="s">
        <v>46</v>
      </c>
      <c r="I8596" t="s">
        <v>129</v>
      </c>
      <c r="J8596" t="s">
        <v>130</v>
      </c>
      <c r="K8596" t="s">
        <v>131</v>
      </c>
      <c r="L8596" t="s">
        <v>24569</v>
      </c>
      <c r="M8596" t="s">
        <v>24570</v>
      </c>
      <c r="N8596">
        <v>3.7233333329999998</v>
      </c>
      <c r="O8596">
        <v>0</v>
      </c>
      <c r="P8596">
        <v>0</v>
      </c>
      <c r="Q8596">
        <v>0</v>
      </c>
      <c r="R8596">
        <v>47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174.996667</v>
      </c>
      <c r="Y8596">
        <v>0</v>
      </c>
      <c r="Z8596">
        <v>0</v>
      </c>
    </row>
    <row r="8597" spans="1:26" x14ac:dyDescent="0.25">
      <c r="A8597">
        <v>2199278</v>
      </c>
      <c r="B8597">
        <v>1</v>
      </c>
      <c r="C8597" t="s">
        <v>76</v>
      </c>
      <c r="D8597" t="s">
        <v>104</v>
      </c>
      <c r="E8597" t="s">
        <v>126</v>
      </c>
      <c r="F8597" t="s">
        <v>24571</v>
      </c>
      <c r="G8597" t="s">
        <v>128</v>
      </c>
      <c r="H8597" t="s">
        <v>46</v>
      </c>
      <c r="I8597" t="s">
        <v>129</v>
      </c>
      <c r="J8597" t="s">
        <v>130</v>
      </c>
      <c r="K8597" t="s">
        <v>131</v>
      </c>
      <c r="L8597" t="s">
        <v>24572</v>
      </c>
      <c r="M8597" t="s">
        <v>24573</v>
      </c>
      <c r="N8597">
        <v>1.641388888</v>
      </c>
      <c r="O8597">
        <v>0</v>
      </c>
      <c r="P8597">
        <v>0</v>
      </c>
      <c r="Q8597">
        <v>0</v>
      </c>
      <c r="R8597">
        <v>15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24.620833000000001</v>
      </c>
      <c r="Y8597">
        <v>0</v>
      </c>
      <c r="Z8597">
        <v>0</v>
      </c>
    </row>
    <row r="8598" spans="1:26" x14ac:dyDescent="0.25">
      <c r="A8598">
        <v>2199270</v>
      </c>
      <c r="B8598">
        <v>1</v>
      </c>
      <c r="C8598" t="s">
        <v>76</v>
      </c>
      <c r="D8598" t="s">
        <v>93</v>
      </c>
      <c r="E8598" t="s">
        <v>186</v>
      </c>
      <c r="F8598" t="s">
        <v>24574</v>
      </c>
      <c r="G8598" t="s">
        <v>366</v>
      </c>
      <c r="H8598" t="s">
        <v>47</v>
      </c>
      <c r="I8598" t="s">
        <v>129</v>
      </c>
      <c r="J8598" t="s">
        <v>130</v>
      </c>
      <c r="K8598" t="s">
        <v>251</v>
      </c>
      <c r="L8598" t="s">
        <v>24575</v>
      </c>
      <c r="M8598" t="s">
        <v>24576</v>
      </c>
      <c r="N8598">
        <v>0.94645833300000004</v>
      </c>
      <c r="O8598">
        <v>1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0.94645800000000002</v>
      </c>
      <c r="V8598">
        <v>0</v>
      </c>
      <c r="W8598">
        <v>0</v>
      </c>
      <c r="X8598">
        <v>0</v>
      </c>
      <c r="Y8598">
        <v>0</v>
      </c>
      <c r="Z8598">
        <v>0</v>
      </c>
    </row>
    <row r="8599" spans="1:26" x14ac:dyDescent="0.25">
      <c r="A8599">
        <v>2199283</v>
      </c>
      <c r="B8599">
        <v>1</v>
      </c>
      <c r="C8599" t="s">
        <v>76</v>
      </c>
      <c r="D8599" t="s">
        <v>95</v>
      </c>
      <c r="E8599" t="s">
        <v>181</v>
      </c>
      <c r="F8599" t="s">
        <v>24577</v>
      </c>
      <c r="G8599" t="s">
        <v>194</v>
      </c>
      <c r="H8599" t="s">
        <v>46</v>
      </c>
      <c r="I8599" t="s">
        <v>129</v>
      </c>
      <c r="J8599" t="s">
        <v>130</v>
      </c>
      <c r="K8599" t="s">
        <v>131</v>
      </c>
      <c r="L8599" t="s">
        <v>24578</v>
      </c>
      <c r="M8599" t="s">
        <v>24579</v>
      </c>
      <c r="N8599">
        <v>4.7983333330000004</v>
      </c>
      <c r="O8599">
        <v>0</v>
      </c>
      <c r="P8599">
        <v>1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4.7983330000000004</v>
      </c>
      <c r="W8599">
        <v>0</v>
      </c>
      <c r="X8599">
        <v>0</v>
      </c>
      <c r="Y8599">
        <v>0</v>
      </c>
      <c r="Z8599">
        <v>0</v>
      </c>
    </row>
    <row r="8600" spans="1:26" x14ac:dyDescent="0.25">
      <c r="A8600">
        <v>2199272</v>
      </c>
      <c r="B8600">
        <v>1</v>
      </c>
      <c r="C8600" t="s">
        <v>76</v>
      </c>
      <c r="D8600" t="s">
        <v>93</v>
      </c>
      <c r="E8600" t="s">
        <v>186</v>
      </c>
      <c r="F8600" t="s">
        <v>24580</v>
      </c>
      <c r="G8600" t="s">
        <v>366</v>
      </c>
      <c r="H8600" t="s">
        <v>47</v>
      </c>
      <c r="I8600" t="s">
        <v>129</v>
      </c>
      <c r="J8600" t="s">
        <v>130</v>
      </c>
      <c r="K8600" t="s">
        <v>251</v>
      </c>
      <c r="L8600" t="s">
        <v>24581</v>
      </c>
      <c r="M8600" t="s">
        <v>24582</v>
      </c>
      <c r="N8600">
        <v>1.9066425</v>
      </c>
      <c r="O8600">
        <v>45</v>
      </c>
      <c r="P8600">
        <v>4015</v>
      </c>
      <c r="Q8600">
        <v>0</v>
      </c>
      <c r="R8600">
        <v>0</v>
      </c>
      <c r="S8600">
        <v>0</v>
      </c>
      <c r="T8600">
        <v>0</v>
      </c>
      <c r="U8600">
        <v>85.798912999999999</v>
      </c>
      <c r="V8600">
        <v>7655.1696380000003</v>
      </c>
      <c r="W8600">
        <v>0</v>
      </c>
      <c r="X8600">
        <v>0</v>
      </c>
      <c r="Y8600">
        <v>0</v>
      </c>
      <c r="Z8600">
        <v>0</v>
      </c>
    </row>
    <row r="8601" spans="1:26" x14ac:dyDescent="0.25">
      <c r="A8601">
        <v>2199274</v>
      </c>
      <c r="B8601">
        <v>1</v>
      </c>
      <c r="C8601" t="s">
        <v>76</v>
      </c>
      <c r="D8601" t="s">
        <v>93</v>
      </c>
      <c r="E8601" t="s">
        <v>186</v>
      </c>
      <c r="F8601" t="s">
        <v>24583</v>
      </c>
      <c r="G8601" t="s">
        <v>366</v>
      </c>
      <c r="H8601" t="s">
        <v>47</v>
      </c>
      <c r="I8601" t="s">
        <v>129</v>
      </c>
      <c r="J8601" t="s">
        <v>130</v>
      </c>
      <c r="K8601" t="s">
        <v>251</v>
      </c>
      <c r="L8601" t="s">
        <v>24584</v>
      </c>
      <c r="M8601" t="s">
        <v>24585</v>
      </c>
      <c r="N8601">
        <v>1.9132155550000001</v>
      </c>
      <c r="O8601">
        <v>76</v>
      </c>
      <c r="P8601">
        <v>6572</v>
      </c>
      <c r="Q8601">
        <v>64</v>
      </c>
      <c r="R8601">
        <v>4554</v>
      </c>
      <c r="S8601">
        <v>55</v>
      </c>
      <c r="T8601">
        <v>1982</v>
      </c>
      <c r="U8601">
        <v>145.404382</v>
      </c>
      <c r="V8601">
        <v>12573.652626999999</v>
      </c>
      <c r="W8601">
        <v>122.445796</v>
      </c>
      <c r="X8601">
        <v>8712.7836370000005</v>
      </c>
      <c r="Y8601">
        <v>105.226856</v>
      </c>
      <c r="Z8601">
        <v>3791.99323</v>
      </c>
    </row>
    <row r="8602" spans="1:26" x14ac:dyDescent="0.25">
      <c r="A8602">
        <v>2199288</v>
      </c>
      <c r="B8602">
        <v>1</v>
      </c>
      <c r="C8602" t="s">
        <v>76</v>
      </c>
      <c r="D8602" t="s">
        <v>78</v>
      </c>
      <c r="E8602" t="s">
        <v>126</v>
      </c>
      <c r="F8602" t="s">
        <v>22315</v>
      </c>
      <c r="G8602" t="s">
        <v>128</v>
      </c>
      <c r="H8602" t="s">
        <v>46</v>
      </c>
      <c r="I8602" t="s">
        <v>129</v>
      </c>
      <c r="J8602" t="s">
        <v>130</v>
      </c>
      <c r="K8602" t="s">
        <v>131</v>
      </c>
      <c r="L8602" t="s">
        <v>24586</v>
      </c>
      <c r="M8602" t="s">
        <v>24587</v>
      </c>
      <c r="N8602">
        <v>4.4652777769999998</v>
      </c>
      <c r="O8602">
        <v>0</v>
      </c>
      <c r="P8602">
        <v>47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209.868056</v>
      </c>
      <c r="W8602">
        <v>0</v>
      </c>
      <c r="X8602">
        <v>0</v>
      </c>
      <c r="Y8602">
        <v>0</v>
      </c>
      <c r="Z8602">
        <v>0</v>
      </c>
    </row>
    <row r="8603" spans="1:26" x14ac:dyDescent="0.25">
      <c r="A8603">
        <v>2199301</v>
      </c>
      <c r="B8603">
        <v>1</v>
      </c>
      <c r="C8603" t="s">
        <v>76</v>
      </c>
      <c r="D8603" t="s">
        <v>95</v>
      </c>
      <c r="E8603" t="s">
        <v>181</v>
      </c>
      <c r="F8603" t="s">
        <v>24588</v>
      </c>
      <c r="G8603" t="s">
        <v>194</v>
      </c>
      <c r="H8603" t="s">
        <v>46</v>
      </c>
      <c r="I8603" t="s">
        <v>129</v>
      </c>
      <c r="J8603" t="s">
        <v>130</v>
      </c>
      <c r="K8603" t="s">
        <v>131</v>
      </c>
      <c r="L8603" t="s">
        <v>24589</v>
      </c>
      <c r="M8603" t="s">
        <v>24590</v>
      </c>
      <c r="N8603">
        <v>6.6988888879999999</v>
      </c>
      <c r="O8603">
        <v>0</v>
      </c>
      <c r="P8603">
        <v>0</v>
      </c>
      <c r="Q8603">
        <v>0</v>
      </c>
      <c r="R8603">
        <v>1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6.6988890000000003</v>
      </c>
      <c r="Y8603">
        <v>0</v>
      </c>
      <c r="Z8603">
        <v>0</v>
      </c>
    </row>
    <row r="8604" spans="1:26" x14ac:dyDescent="0.25">
      <c r="A8604">
        <v>2199285</v>
      </c>
      <c r="B8604">
        <v>1</v>
      </c>
      <c r="C8604" t="s">
        <v>77</v>
      </c>
      <c r="D8604" t="s">
        <v>112</v>
      </c>
      <c r="E8604" t="s">
        <v>126</v>
      </c>
      <c r="F8604" t="s">
        <v>24591</v>
      </c>
      <c r="G8604" t="s">
        <v>128</v>
      </c>
      <c r="H8604" t="s">
        <v>46</v>
      </c>
      <c r="I8604" t="s">
        <v>129</v>
      </c>
      <c r="J8604" t="s">
        <v>130</v>
      </c>
      <c r="K8604" t="s">
        <v>131</v>
      </c>
      <c r="L8604" t="s">
        <v>24592</v>
      </c>
      <c r="M8604" t="s">
        <v>24593</v>
      </c>
      <c r="N8604">
        <v>1.24</v>
      </c>
      <c r="O8604">
        <v>0</v>
      </c>
      <c r="P8604">
        <v>0</v>
      </c>
      <c r="Q8604">
        <v>0</v>
      </c>
      <c r="R8604">
        <v>381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472.44</v>
      </c>
      <c r="Y8604">
        <v>0</v>
      </c>
      <c r="Z8604">
        <v>0</v>
      </c>
    </row>
    <row r="8605" spans="1:26" x14ac:dyDescent="0.25">
      <c r="A8605">
        <v>2199287</v>
      </c>
      <c r="B8605">
        <v>1</v>
      </c>
      <c r="C8605" t="s">
        <v>76</v>
      </c>
      <c r="D8605" t="s">
        <v>78</v>
      </c>
      <c r="E8605" t="s">
        <v>181</v>
      </c>
      <c r="F8605" t="s">
        <v>24594</v>
      </c>
      <c r="G8605" t="s">
        <v>194</v>
      </c>
      <c r="H8605" t="s">
        <v>46</v>
      </c>
      <c r="I8605" t="s">
        <v>129</v>
      </c>
      <c r="J8605" t="s">
        <v>130</v>
      </c>
      <c r="K8605" t="s">
        <v>131</v>
      </c>
      <c r="L8605" t="s">
        <v>24595</v>
      </c>
      <c r="M8605" t="s">
        <v>24596</v>
      </c>
      <c r="N8605">
        <v>2.5127777770000002</v>
      </c>
      <c r="O8605">
        <v>0</v>
      </c>
      <c r="P8605">
        <v>1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2.512778</v>
      </c>
      <c r="W8605">
        <v>0</v>
      </c>
      <c r="X8605">
        <v>0</v>
      </c>
      <c r="Y8605">
        <v>0</v>
      </c>
      <c r="Z8605">
        <v>0</v>
      </c>
    </row>
    <row r="8606" spans="1:26" x14ac:dyDescent="0.25">
      <c r="A8606">
        <v>2199290</v>
      </c>
      <c r="B8606">
        <v>1</v>
      </c>
      <c r="C8606" t="s">
        <v>76</v>
      </c>
      <c r="D8606" t="s">
        <v>89</v>
      </c>
      <c r="E8606" t="s">
        <v>181</v>
      </c>
      <c r="F8606" t="s">
        <v>24597</v>
      </c>
      <c r="G8606" t="s">
        <v>183</v>
      </c>
      <c r="H8606" t="s">
        <v>46</v>
      </c>
      <c r="I8606" t="s">
        <v>129</v>
      </c>
      <c r="J8606" t="s">
        <v>130</v>
      </c>
      <c r="K8606" t="s">
        <v>131</v>
      </c>
      <c r="L8606" t="s">
        <v>24598</v>
      </c>
      <c r="M8606" t="s">
        <v>24599</v>
      </c>
      <c r="N8606">
        <v>3.474722222</v>
      </c>
      <c r="O8606">
        <v>0</v>
      </c>
      <c r="P8606">
        <v>9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31.272500000000001</v>
      </c>
      <c r="W8606">
        <v>0</v>
      </c>
      <c r="X8606">
        <v>0</v>
      </c>
      <c r="Y8606">
        <v>0</v>
      </c>
      <c r="Z8606">
        <v>0</v>
      </c>
    </row>
    <row r="8607" spans="1:26" x14ac:dyDescent="0.25">
      <c r="A8607">
        <v>2199295</v>
      </c>
      <c r="B8607">
        <v>1</v>
      </c>
      <c r="C8607" t="s">
        <v>76</v>
      </c>
      <c r="D8607" t="s">
        <v>100</v>
      </c>
      <c r="E8607" t="s">
        <v>181</v>
      </c>
      <c r="F8607" t="s">
        <v>24600</v>
      </c>
      <c r="G8607" t="s">
        <v>194</v>
      </c>
      <c r="H8607" t="s">
        <v>46</v>
      </c>
      <c r="I8607" t="s">
        <v>129</v>
      </c>
      <c r="J8607" t="s">
        <v>130</v>
      </c>
      <c r="K8607" t="s">
        <v>131</v>
      </c>
      <c r="L8607" t="s">
        <v>24601</v>
      </c>
      <c r="M8607" t="s">
        <v>24602</v>
      </c>
      <c r="N8607">
        <v>8.7988888880000005</v>
      </c>
      <c r="O8607">
        <v>0</v>
      </c>
      <c r="P8607">
        <v>1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8.7988890000000008</v>
      </c>
      <c r="W8607">
        <v>0</v>
      </c>
      <c r="X8607">
        <v>0</v>
      </c>
      <c r="Y8607">
        <v>0</v>
      </c>
      <c r="Z8607">
        <v>0</v>
      </c>
    </row>
    <row r="8608" spans="1:26" x14ac:dyDescent="0.25">
      <c r="A8608">
        <v>2199297</v>
      </c>
      <c r="B8608">
        <v>1</v>
      </c>
      <c r="C8608" t="s">
        <v>76</v>
      </c>
      <c r="D8608" t="s">
        <v>92</v>
      </c>
      <c r="E8608" t="s">
        <v>126</v>
      </c>
      <c r="F8608" t="s">
        <v>24603</v>
      </c>
      <c r="G8608" t="s">
        <v>128</v>
      </c>
      <c r="H8608" t="s">
        <v>46</v>
      </c>
      <c r="I8608" t="s">
        <v>129</v>
      </c>
      <c r="J8608" t="s">
        <v>130</v>
      </c>
      <c r="K8608" t="s">
        <v>131</v>
      </c>
      <c r="L8608" t="s">
        <v>24604</v>
      </c>
      <c r="M8608" t="s">
        <v>24605</v>
      </c>
      <c r="N8608">
        <v>4.5480555550000004</v>
      </c>
      <c r="O8608">
        <v>0</v>
      </c>
      <c r="P8608">
        <v>0</v>
      </c>
      <c r="Q8608">
        <v>0</v>
      </c>
      <c r="R8608">
        <v>54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245.595</v>
      </c>
      <c r="Y8608">
        <v>0</v>
      </c>
      <c r="Z8608">
        <v>0</v>
      </c>
    </row>
    <row r="8609" spans="1:26" x14ac:dyDescent="0.25">
      <c r="A8609">
        <v>2199300</v>
      </c>
      <c r="B8609">
        <v>1</v>
      </c>
      <c r="C8609" t="s">
        <v>76</v>
      </c>
      <c r="D8609" t="s">
        <v>106</v>
      </c>
      <c r="E8609" t="s">
        <v>126</v>
      </c>
      <c r="F8609" t="s">
        <v>24606</v>
      </c>
      <c r="G8609" t="s">
        <v>640</v>
      </c>
      <c r="H8609" t="s">
        <v>46</v>
      </c>
      <c r="I8609" t="s">
        <v>129</v>
      </c>
      <c r="J8609" t="s">
        <v>130</v>
      </c>
      <c r="K8609" t="s">
        <v>131</v>
      </c>
      <c r="L8609" t="s">
        <v>24607</v>
      </c>
      <c r="M8609" t="s">
        <v>24608</v>
      </c>
      <c r="N8609">
        <v>1.332777777</v>
      </c>
      <c r="O8609">
        <v>0</v>
      </c>
      <c r="P8609">
        <v>49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65.306111000000001</v>
      </c>
      <c r="W8609">
        <v>0</v>
      </c>
      <c r="X8609">
        <v>0</v>
      </c>
      <c r="Y8609">
        <v>0</v>
      </c>
      <c r="Z8609">
        <v>0</v>
      </c>
    </row>
    <row r="8610" spans="1:26" x14ac:dyDescent="0.25">
      <c r="A8610">
        <v>2199299</v>
      </c>
      <c r="B8610">
        <v>1</v>
      </c>
      <c r="C8610" t="s">
        <v>76</v>
      </c>
      <c r="D8610" t="s">
        <v>81</v>
      </c>
      <c r="E8610" t="s">
        <v>718</v>
      </c>
      <c r="F8610" t="s">
        <v>24609</v>
      </c>
      <c r="G8610" t="s">
        <v>5461</v>
      </c>
      <c r="H8610" t="s">
        <v>46</v>
      </c>
      <c r="I8610" t="s">
        <v>129</v>
      </c>
      <c r="J8610" t="s">
        <v>130</v>
      </c>
      <c r="K8610" t="s">
        <v>131</v>
      </c>
      <c r="L8610" t="s">
        <v>24610</v>
      </c>
      <c r="M8610" t="s">
        <v>24611</v>
      </c>
      <c r="N8610">
        <v>5.3222222219999997</v>
      </c>
      <c r="O8610">
        <v>0</v>
      </c>
      <c r="P8610">
        <v>183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973.96666700000003</v>
      </c>
      <c r="W8610">
        <v>0</v>
      </c>
      <c r="X8610">
        <v>0</v>
      </c>
      <c r="Y8610">
        <v>0</v>
      </c>
      <c r="Z8610">
        <v>0</v>
      </c>
    </row>
    <row r="8611" spans="1:26" x14ac:dyDescent="0.25">
      <c r="A8611">
        <v>2199308</v>
      </c>
      <c r="B8611">
        <v>1</v>
      </c>
      <c r="C8611" t="s">
        <v>76</v>
      </c>
      <c r="D8611" t="s">
        <v>98</v>
      </c>
      <c r="E8611" t="s">
        <v>126</v>
      </c>
      <c r="F8611" t="s">
        <v>24612</v>
      </c>
      <c r="G8611" t="s">
        <v>128</v>
      </c>
      <c r="H8611" t="s">
        <v>46</v>
      </c>
      <c r="I8611" t="s">
        <v>129</v>
      </c>
      <c r="J8611" t="s">
        <v>130</v>
      </c>
      <c r="K8611" t="s">
        <v>131</v>
      </c>
      <c r="L8611" t="s">
        <v>24613</v>
      </c>
      <c r="M8611" t="s">
        <v>24614</v>
      </c>
      <c r="N8611">
        <v>1.3272222220000001</v>
      </c>
      <c r="O8611">
        <v>0</v>
      </c>
      <c r="P8611">
        <v>0</v>
      </c>
      <c r="Q8611">
        <v>0</v>
      </c>
      <c r="R8611">
        <v>26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34.507778000000002</v>
      </c>
      <c r="Y8611">
        <v>0</v>
      </c>
      <c r="Z8611">
        <v>0</v>
      </c>
    </row>
    <row r="8612" spans="1:26" x14ac:dyDescent="0.25">
      <c r="A8612">
        <v>2199309</v>
      </c>
      <c r="B8612">
        <v>1</v>
      </c>
      <c r="C8612" t="s">
        <v>77</v>
      </c>
      <c r="D8612" t="s">
        <v>116</v>
      </c>
      <c r="E8612" t="s">
        <v>126</v>
      </c>
      <c r="F8612" t="s">
        <v>24615</v>
      </c>
      <c r="G8612" t="s">
        <v>640</v>
      </c>
      <c r="H8612" t="s">
        <v>46</v>
      </c>
      <c r="I8612" t="s">
        <v>129</v>
      </c>
      <c r="J8612" t="s">
        <v>130</v>
      </c>
      <c r="K8612" t="s">
        <v>131</v>
      </c>
      <c r="L8612" t="s">
        <v>24616</v>
      </c>
      <c r="M8612" t="s">
        <v>24617</v>
      </c>
      <c r="N8612">
        <v>1.714722222</v>
      </c>
      <c r="O8612">
        <v>0</v>
      </c>
      <c r="P8612">
        <v>87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149.18083300000001</v>
      </c>
      <c r="W8612">
        <v>0</v>
      </c>
      <c r="X8612">
        <v>0</v>
      </c>
      <c r="Y8612">
        <v>0</v>
      </c>
      <c r="Z8612">
        <v>0</v>
      </c>
    </row>
    <row r="8613" spans="1:26" x14ac:dyDescent="0.25">
      <c r="A8613">
        <v>2199314</v>
      </c>
      <c r="B8613">
        <v>1</v>
      </c>
      <c r="C8613" t="s">
        <v>77</v>
      </c>
      <c r="D8613" t="s">
        <v>114</v>
      </c>
      <c r="E8613" t="s">
        <v>126</v>
      </c>
      <c r="F8613" t="s">
        <v>24618</v>
      </c>
      <c r="G8613" t="s">
        <v>128</v>
      </c>
      <c r="H8613" t="s">
        <v>46</v>
      </c>
      <c r="I8613" t="s">
        <v>129</v>
      </c>
      <c r="J8613" t="s">
        <v>130</v>
      </c>
      <c r="K8613" t="s">
        <v>131</v>
      </c>
      <c r="L8613" t="s">
        <v>24619</v>
      </c>
      <c r="M8613" t="s">
        <v>24620</v>
      </c>
      <c r="N8613">
        <v>4.9211111110000001</v>
      </c>
      <c r="O8613">
        <v>0</v>
      </c>
      <c r="P8613">
        <v>4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19.684443999999999</v>
      </c>
      <c r="W8613">
        <v>0</v>
      </c>
      <c r="X8613">
        <v>0</v>
      </c>
      <c r="Y8613">
        <v>0</v>
      </c>
      <c r="Z8613">
        <v>0</v>
      </c>
    </row>
    <row r="8614" spans="1:26" x14ac:dyDescent="0.25">
      <c r="A8614">
        <v>2199313</v>
      </c>
      <c r="B8614">
        <v>1</v>
      </c>
      <c r="C8614" t="s">
        <v>77</v>
      </c>
      <c r="D8614" t="s">
        <v>124</v>
      </c>
      <c r="E8614" t="s">
        <v>126</v>
      </c>
      <c r="F8614" t="s">
        <v>24621</v>
      </c>
      <c r="G8614" t="s">
        <v>128</v>
      </c>
      <c r="H8614" t="s">
        <v>46</v>
      </c>
      <c r="I8614" t="s">
        <v>129</v>
      </c>
      <c r="J8614" t="s">
        <v>130</v>
      </c>
      <c r="K8614" t="s">
        <v>131</v>
      </c>
      <c r="L8614" t="s">
        <v>24622</v>
      </c>
      <c r="M8614" t="s">
        <v>24623</v>
      </c>
      <c r="N8614">
        <v>1.233055555</v>
      </c>
      <c r="O8614">
        <v>0</v>
      </c>
      <c r="P8614">
        <v>170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209.61944399999999</v>
      </c>
      <c r="W8614">
        <v>0</v>
      </c>
      <c r="X8614">
        <v>0</v>
      </c>
      <c r="Y8614">
        <v>0</v>
      </c>
      <c r="Z8614">
        <v>0</v>
      </c>
    </row>
    <row r="8615" spans="1:26" x14ac:dyDescent="0.25">
      <c r="A8615">
        <v>2199316</v>
      </c>
      <c r="B8615">
        <v>1</v>
      </c>
      <c r="C8615" t="s">
        <v>76</v>
      </c>
      <c r="D8615" t="s">
        <v>91</v>
      </c>
      <c r="E8615" t="s">
        <v>126</v>
      </c>
      <c r="F8615" t="s">
        <v>24624</v>
      </c>
      <c r="G8615" t="s">
        <v>128</v>
      </c>
      <c r="H8615" t="s">
        <v>46</v>
      </c>
      <c r="I8615" t="s">
        <v>129</v>
      </c>
      <c r="J8615" t="s">
        <v>130</v>
      </c>
      <c r="K8615" t="s">
        <v>131</v>
      </c>
      <c r="L8615" t="s">
        <v>24625</v>
      </c>
      <c r="M8615" t="s">
        <v>24573</v>
      </c>
      <c r="N8615">
        <v>0.77111111099999996</v>
      </c>
      <c r="O8615">
        <v>0</v>
      </c>
      <c r="P8615">
        <v>308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237.50222199999999</v>
      </c>
      <c r="W8615">
        <v>0</v>
      </c>
      <c r="X8615">
        <v>0</v>
      </c>
      <c r="Y8615">
        <v>0</v>
      </c>
      <c r="Z8615">
        <v>0</v>
      </c>
    </row>
    <row r="8616" spans="1:26" x14ac:dyDescent="0.25">
      <c r="A8616">
        <v>2199328</v>
      </c>
      <c r="B8616">
        <v>1</v>
      </c>
      <c r="C8616" t="s">
        <v>76</v>
      </c>
      <c r="D8616" t="s">
        <v>88</v>
      </c>
      <c r="E8616" t="s">
        <v>181</v>
      </c>
      <c r="F8616" t="s">
        <v>24626</v>
      </c>
      <c r="G8616" t="s">
        <v>163</v>
      </c>
      <c r="H8616" t="s">
        <v>46</v>
      </c>
      <c r="I8616" t="s">
        <v>129</v>
      </c>
      <c r="J8616" t="s">
        <v>130</v>
      </c>
      <c r="K8616" t="s">
        <v>131</v>
      </c>
      <c r="L8616" t="s">
        <v>24627</v>
      </c>
      <c r="M8616" t="s">
        <v>24628</v>
      </c>
      <c r="N8616">
        <v>3.227222222</v>
      </c>
      <c r="O8616">
        <v>0</v>
      </c>
      <c r="P8616">
        <v>1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3.2272219999999998</v>
      </c>
      <c r="W8616">
        <v>0</v>
      </c>
      <c r="X8616">
        <v>0</v>
      </c>
      <c r="Y8616">
        <v>0</v>
      </c>
      <c r="Z8616">
        <v>0</v>
      </c>
    </row>
    <row r="8617" spans="1:26" x14ac:dyDescent="0.25">
      <c r="A8617">
        <v>2199318</v>
      </c>
      <c r="B8617">
        <v>1</v>
      </c>
      <c r="C8617" t="s">
        <v>77</v>
      </c>
      <c r="D8617" t="s">
        <v>116</v>
      </c>
      <c r="E8617" t="s">
        <v>181</v>
      </c>
      <c r="F8617" t="s">
        <v>24629</v>
      </c>
      <c r="G8617" t="s">
        <v>163</v>
      </c>
      <c r="H8617" t="s">
        <v>46</v>
      </c>
      <c r="I8617" t="s">
        <v>129</v>
      </c>
      <c r="J8617" t="s">
        <v>130</v>
      </c>
      <c r="K8617" t="s">
        <v>131</v>
      </c>
      <c r="L8617" t="s">
        <v>24630</v>
      </c>
      <c r="M8617" t="s">
        <v>24631</v>
      </c>
      <c r="N8617">
        <v>2.3202777769999998</v>
      </c>
      <c r="O8617">
        <v>0</v>
      </c>
      <c r="P8617">
        <v>4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9.2811109999999992</v>
      </c>
      <c r="W8617">
        <v>0</v>
      </c>
      <c r="X8617">
        <v>0</v>
      </c>
      <c r="Y8617">
        <v>0</v>
      </c>
      <c r="Z8617">
        <v>0</v>
      </c>
    </row>
    <row r="8618" spans="1:26" x14ac:dyDescent="0.25">
      <c r="A8618">
        <v>2199330</v>
      </c>
      <c r="B8618">
        <v>1</v>
      </c>
      <c r="C8618" t="s">
        <v>76</v>
      </c>
      <c r="D8618" t="s">
        <v>93</v>
      </c>
      <c r="E8618" t="s">
        <v>181</v>
      </c>
      <c r="F8618" t="s">
        <v>24632</v>
      </c>
      <c r="G8618" t="s">
        <v>194</v>
      </c>
      <c r="H8618" t="s">
        <v>46</v>
      </c>
      <c r="I8618" t="s">
        <v>129</v>
      </c>
      <c r="J8618" t="s">
        <v>130</v>
      </c>
      <c r="K8618" t="s">
        <v>131</v>
      </c>
      <c r="L8618" t="s">
        <v>24633</v>
      </c>
      <c r="M8618" t="s">
        <v>24634</v>
      </c>
      <c r="N8618">
        <v>6.7052777770000001</v>
      </c>
      <c r="O8618">
        <v>0</v>
      </c>
      <c r="P8618">
        <v>6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40.231667000000002</v>
      </c>
      <c r="W8618">
        <v>0</v>
      </c>
      <c r="X8618">
        <v>0</v>
      </c>
      <c r="Y8618">
        <v>0</v>
      </c>
      <c r="Z8618">
        <v>0</v>
      </c>
    </row>
    <row r="8619" spans="1:26" x14ac:dyDescent="0.25">
      <c r="A8619">
        <v>2199327</v>
      </c>
      <c r="B8619">
        <v>1</v>
      </c>
      <c r="C8619" t="s">
        <v>76</v>
      </c>
      <c r="D8619" t="s">
        <v>106</v>
      </c>
      <c r="E8619" t="s">
        <v>143</v>
      </c>
      <c r="F8619" t="s">
        <v>24635</v>
      </c>
      <c r="G8619" t="s">
        <v>4724</v>
      </c>
      <c r="H8619" t="s">
        <v>47</v>
      </c>
      <c r="I8619" t="s">
        <v>129</v>
      </c>
      <c r="J8619" t="s">
        <v>130</v>
      </c>
      <c r="K8619" t="s">
        <v>131</v>
      </c>
      <c r="L8619" t="s">
        <v>24636</v>
      </c>
      <c r="M8619" t="s">
        <v>24637</v>
      </c>
      <c r="N8619">
        <v>0.67361111100000004</v>
      </c>
      <c r="O8619">
        <v>1</v>
      </c>
      <c r="P8619">
        <v>380</v>
      </c>
      <c r="Q8619">
        <v>0</v>
      </c>
      <c r="R8619">
        <v>0</v>
      </c>
      <c r="S8619">
        <v>0</v>
      </c>
      <c r="T8619">
        <v>0</v>
      </c>
      <c r="U8619">
        <v>0.67361099999999996</v>
      </c>
      <c r="V8619">
        <v>255.97222199999999</v>
      </c>
      <c r="W8619">
        <v>0</v>
      </c>
      <c r="X8619">
        <v>0</v>
      </c>
      <c r="Y8619">
        <v>0</v>
      </c>
      <c r="Z8619">
        <v>0</v>
      </c>
    </row>
    <row r="8620" spans="1:26" x14ac:dyDescent="0.25">
      <c r="A8620">
        <v>2199320</v>
      </c>
      <c r="B8620">
        <v>1</v>
      </c>
      <c r="C8620" t="s">
        <v>76</v>
      </c>
      <c r="D8620" t="s">
        <v>93</v>
      </c>
      <c r="E8620" t="s">
        <v>186</v>
      </c>
      <c r="F8620" t="s">
        <v>24638</v>
      </c>
      <c r="G8620" t="s">
        <v>366</v>
      </c>
      <c r="H8620" t="s">
        <v>47</v>
      </c>
      <c r="I8620" t="s">
        <v>129</v>
      </c>
      <c r="J8620" t="s">
        <v>130</v>
      </c>
      <c r="K8620" t="s">
        <v>251</v>
      </c>
      <c r="L8620" t="s">
        <v>24639</v>
      </c>
      <c r="M8620" t="s">
        <v>24640</v>
      </c>
      <c r="N8620">
        <v>1.296511111</v>
      </c>
      <c r="O8620">
        <v>11</v>
      </c>
      <c r="P8620">
        <v>836</v>
      </c>
      <c r="Q8620">
        <v>0</v>
      </c>
      <c r="R8620">
        <v>0</v>
      </c>
      <c r="S8620">
        <v>0</v>
      </c>
      <c r="T8620">
        <v>0</v>
      </c>
      <c r="U8620">
        <v>14.261621999999999</v>
      </c>
      <c r="V8620">
        <v>1083.8832890000001</v>
      </c>
      <c r="W8620">
        <v>0</v>
      </c>
      <c r="X8620">
        <v>0</v>
      </c>
      <c r="Y8620">
        <v>0</v>
      </c>
      <c r="Z8620">
        <v>0</v>
      </c>
    </row>
    <row r="8621" spans="1:26" x14ac:dyDescent="0.25">
      <c r="A8621">
        <v>2199338</v>
      </c>
      <c r="B8621">
        <v>1</v>
      </c>
      <c r="C8621" t="s">
        <v>77</v>
      </c>
      <c r="D8621" t="s">
        <v>108</v>
      </c>
      <c r="E8621" t="s">
        <v>143</v>
      </c>
      <c r="F8621" t="s">
        <v>24641</v>
      </c>
      <c r="G8621" t="s">
        <v>145</v>
      </c>
      <c r="H8621" t="s">
        <v>47</v>
      </c>
      <c r="I8621" t="s">
        <v>129</v>
      </c>
      <c r="J8621" t="s">
        <v>130</v>
      </c>
      <c r="K8621" t="s">
        <v>131</v>
      </c>
      <c r="L8621" t="s">
        <v>24642</v>
      </c>
      <c r="M8621" t="s">
        <v>24643</v>
      </c>
      <c r="N8621">
        <v>4.937777777</v>
      </c>
      <c r="O8621">
        <v>0</v>
      </c>
      <c r="P8621">
        <v>0</v>
      </c>
      <c r="Q8621">
        <v>0</v>
      </c>
      <c r="R8621">
        <v>0</v>
      </c>
      <c r="S8621">
        <v>7</v>
      </c>
      <c r="T8621">
        <v>69</v>
      </c>
      <c r="U8621">
        <v>0</v>
      </c>
      <c r="V8621">
        <v>0</v>
      </c>
      <c r="W8621">
        <v>0</v>
      </c>
      <c r="X8621">
        <v>0</v>
      </c>
      <c r="Y8621">
        <v>34.564444000000002</v>
      </c>
      <c r="Z8621">
        <v>340.70666699999998</v>
      </c>
    </row>
    <row r="8622" spans="1:26" x14ac:dyDescent="0.25">
      <c r="A8622">
        <v>2199325</v>
      </c>
      <c r="B8622">
        <v>1</v>
      </c>
      <c r="C8622" t="s">
        <v>76</v>
      </c>
      <c r="D8622" t="s">
        <v>100</v>
      </c>
      <c r="E8622" t="s">
        <v>134</v>
      </c>
      <c r="F8622" t="s">
        <v>24644</v>
      </c>
      <c r="G8622" t="s">
        <v>4860</v>
      </c>
      <c r="H8622" t="s">
        <v>47</v>
      </c>
      <c r="I8622" t="s">
        <v>129</v>
      </c>
      <c r="J8622" t="s">
        <v>130</v>
      </c>
      <c r="K8622" t="s">
        <v>131</v>
      </c>
      <c r="L8622" t="s">
        <v>24645</v>
      </c>
      <c r="M8622" t="s">
        <v>24646</v>
      </c>
      <c r="N8622">
        <v>4.2044444439999999</v>
      </c>
      <c r="O8622">
        <v>35</v>
      </c>
      <c r="P8622">
        <v>383</v>
      </c>
      <c r="Q8622">
        <v>0</v>
      </c>
      <c r="R8622">
        <v>0</v>
      </c>
      <c r="S8622">
        <v>0</v>
      </c>
      <c r="T8622">
        <v>0</v>
      </c>
      <c r="U8622">
        <v>147.15555599999999</v>
      </c>
      <c r="V8622">
        <v>1610.302222</v>
      </c>
      <c r="W8622">
        <v>0</v>
      </c>
      <c r="X8622">
        <v>0</v>
      </c>
      <c r="Y8622">
        <v>0</v>
      </c>
      <c r="Z8622">
        <v>0</v>
      </c>
    </row>
    <row r="8623" spans="1:26" x14ac:dyDescent="0.25">
      <c r="A8623">
        <v>2199342</v>
      </c>
      <c r="B8623">
        <v>1</v>
      </c>
      <c r="C8623" t="s">
        <v>76</v>
      </c>
      <c r="D8623" t="s">
        <v>96</v>
      </c>
      <c r="E8623" t="s">
        <v>186</v>
      </c>
      <c r="F8623" t="s">
        <v>2080</v>
      </c>
      <c r="G8623" t="s">
        <v>136</v>
      </c>
      <c r="H8623" t="s">
        <v>47</v>
      </c>
      <c r="I8623" t="s">
        <v>129</v>
      </c>
      <c r="J8623" t="s">
        <v>130</v>
      </c>
      <c r="K8623" t="s">
        <v>131</v>
      </c>
      <c r="L8623" t="s">
        <v>24647</v>
      </c>
      <c r="M8623" t="s">
        <v>24648</v>
      </c>
      <c r="N8623">
        <v>0.71055555500000001</v>
      </c>
      <c r="O8623">
        <v>24</v>
      </c>
      <c r="P8623">
        <v>1007</v>
      </c>
      <c r="Q8623">
        <v>0</v>
      </c>
      <c r="R8623">
        <v>0</v>
      </c>
      <c r="S8623">
        <v>0</v>
      </c>
      <c r="T8623">
        <v>0</v>
      </c>
      <c r="U8623">
        <v>17.053332999999999</v>
      </c>
      <c r="V8623">
        <v>715.52944400000001</v>
      </c>
      <c r="W8623">
        <v>0</v>
      </c>
      <c r="X8623">
        <v>0</v>
      </c>
      <c r="Y8623">
        <v>0</v>
      </c>
      <c r="Z8623">
        <v>0</v>
      </c>
    </row>
    <row r="8624" spans="1:26" x14ac:dyDescent="0.25">
      <c r="A8624">
        <v>2199329</v>
      </c>
      <c r="B8624">
        <v>1</v>
      </c>
      <c r="C8624" t="s">
        <v>76</v>
      </c>
      <c r="D8624" t="s">
        <v>80</v>
      </c>
      <c r="E8624" t="s">
        <v>126</v>
      </c>
      <c r="F8624" t="s">
        <v>24649</v>
      </c>
      <c r="G8624" t="s">
        <v>140</v>
      </c>
      <c r="H8624" t="s">
        <v>46</v>
      </c>
      <c r="I8624" t="s">
        <v>129</v>
      </c>
      <c r="J8624" t="s">
        <v>130</v>
      </c>
      <c r="K8624" t="s">
        <v>131</v>
      </c>
      <c r="L8624" t="s">
        <v>24650</v>
      </c>
      <c r="M8624" t="s">
        <v>24651</v>
      </c>
      <c r="N8624">
        <v>2.8261111109999999</v>
      </c>
      <c r="O8624">
        <v>0</v>
      </c>
      <c r="P8624">
        <v>103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291.08944400000001</v>
      </c>
      <c r="W8624">
        <v>0</v>
      </c>
      <c r="X8624">
        <v>0</v>
      </c>
      <c r="Y8624">
        <v>0</v>
      </c>
      <c r="Z8624">
        <v>0</v>
      </c>
    </row>
    <row r="8625" spans="1:26" x14ac:dyDescent="0.25">
      <c r="A8625">
        <v>2199334</v>
      </c>
      <c r="B8625">
        <v>1</v>
      </c>
      <c r="C8625" t="s">
        <v>77</v>
      </c>
      <c r="D8625" t="s">
        <v>109</v>
      </c>
      <c r="E8625" t="s">
        <v>181</v>
      </c>
      <c r="F8625" t="s">
        <v>24652</v>
      </c>
      <c r="G8625" t="s">
        <v>194</v>
      </c>
      <c r="H8625" t="s">
        <v>46</v>
      </c>
      <c r="I8625" t="s">
        <v>129</v>
      </c>
      <c r="J8625" t="s">
        <v>130</v>
      </c>
      <c r="K8625" t="s">
        <v>131</v>
      </c>
      <c r="L8625" t="s">
        <v>24653</v>
      </c>
      <c r="M8625" t="s">
        <v>24654</v>
      </c>
      <c r="N8625">
        <v>2.9763888879999998</v>
      </c>
      <c r="O8625">
        <v>0</v>
      </c>
      <c r="P8625">
        <v>1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2.9763890000000002</v>
      </c>
      <c r="W8625">
        <v>0</v>
      </c>
      <c r="X8625">
        <v>0</v>
      </c>
      <c r="Y8625">
        <v>0</v>
      </c>
      <c r="Z8625">
        <v>0</v>
      </c>
    </row>
    <row r="8626" spans="1:26" x14ac:dyDescent="0.25">
      <c r="A8626">
        <v>2199333</v>
      </c>
      <c r="B8626">
        <v>1</v>
      </c>
      <c r="C8626" t="s">
        <v>76</v>
      </c>
      <c r="D8626" t="s">
        <v>93</v>
      </c>
      <c r="E8626" t="s">
        <v>126</v>
      </c>
      <c r="F8626" t="s">
        <v>21272</v>
      </c>
      <c r="G8626" t="s">
        <v>128</v>
      </c>
      <c r="H8626" t="s">
        <v>46</v>
      </c>
      <c r="I8626" t="s">
        <v>129</v>
      </c>
      <c r="J8626" t="s">
        <v>130</v>
      </c>
      <c r="K8626" t="s">
        <v>131</v>
      </c>
      <c r="L8626" t="s">
        <v>24655</v>
      </c>
      <c r="M8626" t="s">
        <v>24656</v>
      </c>
      <c r="N8626">
        <v>7.7863888880000003</v>
      </c>
      <c r="O8626">
        <v>0</v>
      </c>
      <c r="P8626">
        <v>118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918.79388900000004</v>
      </c>
      <c r="W8626">
        <v>0</v>
      </c>
      <c r="X8626">
        <v>0</v>
      </c>
      <c r="Y8626">
        <v>0</v>
      </c>
      <c r="Z8626">
        <v>0</v>
      </c>
    </row>
    <row r="8627" spans="1:26" x14ac:dyDescent="0.25">
      <c r="A8627">
        <v>2199332</v>
      </c>
      <c r="B8627">
        <v>1</v>
      </c>
      <c r="C8627" t="s">
        <v>76</v>
      </c>
      <c r="D8627" t="s">
        <v>100</v>
      </c>
      <c r="E8627" t="s">
        <v>161</v>
      </c>
      <c r="F8627" t="s">
        <v>24657</v>
      </c>
      <c r="G8627" t="s">
        <v>366</v>
      </c>
      <c r="H8627" t="s">
        <v>46</v>
      </c>
      <c r="I8627" t="s">
        <v>129</v>
      </c>
      <c r="J8627" t="s">
        <v>130</v>
      </c>
      <c r="K8627" t="s">
        <v>251</v>
      </c>
      <c r="L8627" t="s">
        <v>24658</v>
      </c>
      <c r="M8627" t="s">
        <v>24659</v>
      </c>
      <c r="N8627">
        <v>0.37735277699999997</v>
      </c>
      <c r="O8627">
        <v>1</v>
      </c>
      <c r="P8627">
        <v>14</v>
      </c>
      <c r="Q8627">
        <v>0</v>
      </c>
      <c r="R8627">
        <v>0</v>
      </c>
      <c r="S8627">
        <v>0</v>
      </c>
      <c r="T8627">
        <v>0</v>
      </c>
      <c r="U8627">
        <v>0.37735299999999999</v>
      </c>
      <c r="V8627">
        <v>5.2829389999999998</v>
      </c>
      <c r="W8627">
        <v>0</v>
      </c>
      <c r="X8627">
        <v>0</v>
      </c>
      <c r="Y8627">
        <v>0</v>
      </c>
      <c r="Z8627">
        <v>0</v>
      </c>
    </row>
    <row r="8628" spans="1:26" x14ac:dyDescent="0.25">
      <c r="A8628">
        <v>2199341</v>
      </c>
      <c r="B8628">
        <v>1</v>
      </c>
      <c r="C8628" t="s">
        <v>76</v>
      </c>
      <c r="D8628" t="s">
        <v>92</v>
      </c>
      <c r="E8628" t="s">
        <v>181</v>
      </c>
      <c r="F8628" t="s">
        <v>24660</v>
      </c>
      <c r="G8628" t="s">
        <v>183</v>
      </c>
      <c r="H8628" t="s">
        <v>46</v>
      </c>
      <c r="I8628" t="s">
        <v>129</v>
      </c>
      <c r="J8628" t="s">
        <v>130</v>
      </c>
      <c r="K8628" t="s">
        <v>131</v>
      </c>
      <c r="L8628" t="s">
        <v>24661</v>
      </c>
      <c r="M8628" t="s">
        <v>24662</v>
      </c>
      <c r="N8628">
        <v>8.6988888880000008</v>
      </c>
      <c r="O8628">
        <v>0</v>
      </c>
      <c r="P8628">
        <v>0</v>
      </c>
      <c r="Q8628">
        <v>0</v>
      </c>
      <c r="R8628">
        <v>1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8.6988889999999994</v>
      </c>
      <c r="Y8628">
        <v>0</v>
      </c>
      <c r="Z8628">
        <v>0</v>
      </c>
    </row>
    <row r="8629" spans="1:26" x14ac:dyDescent="0.25">
      <c r="A8629">
        <v>2199350</v>
      </c>
      <c r="B8629">
        <v>1</v>
      </c>
      <c r="C8629" t="s">
        <v>76</v>
      </c>
      <c r="D8629" t="s">
        <v>99</v>
      </c>
      <c r="E8629" t="s">
        <v>161</v>
      </c>
      <c r="F8629" t="s">
        <v>10788</v>
      </c>
      <c r="G8629" t="s">
        <v>916</v>
      </c>
      <c r="H8629" t="s">
        <v>46</v>
      </c>
      <c r="I8629" t="s">
        <v>129</v>
      </c>
      <c r="J8629" t="s">
        <v>130</v>
      </c>
      <c r="K8629" t="s">
        <v>131</v>
      </c>
      <c r="L8629" t="s">
        <v>24663</v>
      </c>
      <c r="M8629" t="s">
        <v>24664</v>
      </c>
      <c r="N8629">
        <v>2.3258333329999998</v>
      </c>
      <c r="O8629">
        <v>1</v>
      </c>
      <c r="P8629">
        <v>338</v>
      </c>
      <c r="Q8629">
        <v>0</v>
      </c>
      <c r="R8629">
        <v>0</v>
      </c>
      <c r="S8629">
        <v>0</v>
      </c>
      <c r="T8629">
        <v>0</v>
      </c>
      <c r="U8629">
        <v>2.3258329999999998</v>
      </c>
      <c r="V8629">
        <v>786.13166699999999</v>
      </c>
      <c r="W8629">
        <v>0</v>
      </c>
      <c r="X8629">
        <v>0</v>
      </c>
      <c r="Y8629">
        <v>0</v>
      </c>
      <c r="Z8629">
        <v>0</v>
      </c>
    </row>
    <row r="8630" spans="1:26" x14ac:dyDescent="0.25">
      <c r="A8630">
        <v>2199346</v>
      </c>
      <c r="B8630">
        <v>1</v>
      </c>
      <c r="C8630" t="s">
        <v>76</v>
      </c>
      <c r="D8630" t="s">
        <v>84</v>
      </c>
      <c r="E8630" t="s">
        <v>181</v>
      </c>
      <c r="F8630" t="s">
        <v>24665</v>
      </c>
      <c r="G8630" t="s">
        <v>194</v>
      </c>
      <c r="H8630" t="s">
        <v>46</v>
      </c>
      <c r="I8630" t="s">
        <v>129</v>
      </c>
      <c r="J8630" t="s">
        <v>130</v>
      </c>
      <c r="K8630" t="s">
        <v>131</v>
      </c>
      <c r="L8630" t="s">
        <v>24666</v>
      </c>
      <c r="M8630" t="s">
        <v>24667</v>
      </c>
      <c r="N8630">
        <v>2.8261111109999999</v>
      </c>
      <c r="O8630">
        <v>0</v>
      </c>
      <c r="P8630">
        <v>8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22.608889000000001</v>
      </c>
      <c r="W8630">
        <v>0</v>
      </c>
      <c r="X8630">
        <v>0</v>
      </c>
      <c r="Y8630">
        <v>0</v>
      </c>
      <c r="Z8630">
        <v>0</v>
      </c>
    </row>
    <row r="8631" spans="1:26" x14ac:dyDescent="0.25">
      <c r="A8631">
        <v>2199351</v>
      </c>
      <c r="B8631">
        <v>1</v>
      </c>
      <c r="C8631" t="s">
        <v>76</v>
      </c>
      <c r="D8631" t="s">
        <v>96</v>
      </c>
      <c r="E8631" t="s">
        <v>181</v>
      </c>
      <c r="F8631" t="s">
        <v>24668</v>
      </c>
      <c r="G8631" t="s">
        <v>287</v>
      </c>
      <c r="H8631" t="s">
        <v>46</v>
      </c>
      <c r="I8631" t="s">
        <v>129</v>
      </c>
      <c r="J8631" t="s">
        <v>130</v>
      </c>
      <c r="K8631" t="s">
        <v>131</v>
      </c>
      <c r="L8631" t="s">
        <v>24669</v>
      </c>
      <c r="M8631" t="s">
        <v>24670</v>
      </c>
      <c r="N8631">
        <v>1.0677777770000001</v>
      </c>
      <c r="O8631">
        <v>0</v>
      </c>
      <c r="P8631">
        <v>1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1.0677779999999999</v>
      </c>
      <c r="W8631">
        <v>0</v>
      </c>
      <c r="X8631">
        <v>0</v>
      </c>
      <c r="Y8631">
        <v>0</v>
      </c>
      <c r="Z8631">
        <v>0</v>
      </c>
    </row>
    <row r="8632" spans="1:26" x14ac:dyDescent="0.25">
      <c r="A8632">
        <v>2199347</v>
      </c>
      <c r="B8632">
        <v>1</v>
      </c>
      <c r="C8632" t="s">
        <v>76</v>
      </c>
      <c r="D8632" t="s">
        <v>81</v>
      </c>
      <c r="E8632" t="s">
        <v>181</v>
      </c>
      <c r="F8632" t="s">
        <v>24671</v>
      </c>
      <c r="G8632" t="s">
        <v>287</v>
      </c>
      <c r="H8632" t="s">
        <v>46</v>
      </c>
      <c r="I8632" t="s">
        <v>129</v>
      </c>
      <c r="J8632" t="s">
        <v>130</v>
      </c>
      <c r="K8632" t="s">
        <v>131</v>
      </c>
      <c r="L8632" t="s">
        <v>24672</v>
      </c>
      <c r="M8632" t="s">
        <v>24673</v>
      </c>
      <c r="N8632">
        <v>3.744444444</v>
      </c>
      <c r="O8632">
        <v>0</v>
      </c>
      <c r="P8632">
        <v>1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3.7444440000000001</v>
      </c>
      <c r="W8632">
        <v>0</v>
      </c>
      <c r="X8632">
        <v>0</v>
      </c>
      <c r="Y8632">
        <v>0</v>
      </c>
      <c r="Z8632">
        <v>0</v>
      </c>
    </row>
    <row r="8633" spans="1:26" x14ac:dyDescent="0.25">
      <c r="A8633">
        <v>2199349</v>
      </c>
      <c r="B8633">
        <v>1</v>
      </c>
      <c r="C8633" t="s">
        <v>77</v>
      </c>
      <c r="D8633" t="s">
        <v>115</v>
      </c>
      <c r="E8633" t="s">
        <v>161</v>
      </c>
      <c r="F8633" t="s">
        <v>24674</v>
      </c>
      <c r="G8633" t="s">
        <v>402</v>
      </c>
      <c r="H8633" t="s">
        <v>46</v>
      </c>
      <c r="I8633" t="s">
        <v>129</v>
      </c>
      <c r="J8633" t="s">
        <v>130</v>
      </c>
      <c r="K8633" t="s">
        <v>131</v>
      </c>
      <c r="L8633" t="s">
        <v>24675</v>
      </c>
      <c r="M8633" t="s">
        <v>24676</v>
      </c>
      <c r="N8633">
        <v>0.27833333300000002</v>
      </c>
      <c r="O8633">
        <v>0</v>
      </c>
      <c r="P8633">
        <v>0</v>
      </c>
      <c r="Q8633">
        <v>1</v>
      </c>
      <c r="R8633">
        <v>43</v>
      </c>
      <c r="S8633">
        <v>0</v>
      </c>
      <c r="T8633">
        <v>0</v>
      </c>
      <c r="U8633">
        <v>0</v>
      </c>
      <c r="V8633">
        <v>0</v>
      </c>
      <c r="W8633">
        <v>0.278333</v>
      </c>
      <c r="X8633">
        <v>11.968332999999999</v>
      </c>
      <c r="Y8633">
        <v>0</v>
      </c>
      <c r="Z8633">
        <v>0</v>
      </c>
    </row>
    <row r="8634" spans="1:26" x14ac:dyDescent="0.25">
      <c r="A8634">
        <v>2199355</v>
      </c>
      <c r="B8634">
        <v>1</v>
      </c>
      <c r="C8634" t="s">
        <v>77</v>
      </c>
      <c r="D8634" t="s">
        <v>124</v>
      </c>
      <c r="E8634" t="s">
        <v>161</v>
      </c>
      <c r="F8634" t="s">
        <v>24677</v>
      </c>
      <c r="G8634" t="s">
        <v>402</v>
      </c>
      <c r="H8634" t="s">
        <v>46</v>
      </c>
      <c r="I8634" t="s">
        <v>129</v>
      </c>
      <c r="J8634" t="s">
        <v>130</v>
      </c>
      <c r="K8634" t="s">
        <v>131</v>
      </c>
      <c r="L8634" t="s">
        <v>24678</v>
      </c>
      <c r="M8634" t="s">
        <v>24679</v>
      </c>
      <c r="N8634">
        <v>1.5225</v>
      </c>
      <c r="O8634">
        <v>1</v>
      </c>
      <c r="P8634">
        <v>166</v>
      </c>
      <c r="Q8634">
        <v>0</v>
      </c>
      <c r="R8634">
        <v>0</v>
      </c>
      <c r="S8634">
        <v>0</v>
      </c>
      <c r="T8634">
        <v>0</v>
      </c>
      <c r="U8634">
        <v>1.5225</v>
      </c>
      <c r="V8634">
        <v>252.73500000000001</v>
      </c>
      <c r="W8634">
        <v>0</v>
      </c>
      <c r="X8634">
        <v>0</v>
      </c>
      <c r="Y8634">
        <v>0</v>
      </c>
      <c r="Z8634">
        <v>0</v>
      </c>
    </row>
    <row r="8635" spans="1:26" x14ac:dyDescent="0.25">
      <c r="A8635">
        <v>2199354</v>
      </c>
      <c r="B8635">
        <v>1</v>
      </c>
      <c r="C8635" t="s">
        <v>76</v>
      </c>
      <c r="D8635" t="s">
        <v>93</v>
      </c>
      <c r="E8635" t="s">
        <v>161</v>
      </c>
      <c r="F8635" t="s">
        <v>24680</v>
      </c>
      <c r="G8635" t="s">
        <v>259</v>
      </c>
      <c r="H8635" t="s">
        <v>46</v>
      </c>
      <c r="I8635" t="s">
        <v>129</v>
      </c>
      <c r="J8635" t="s">
        <v>130</v>
      </c>
      <c r="K8635" t="s">
        <v>131</v>
      </c>
      <c r="L8635" t="s">
        <v>24681</v>
      </c>
      <c r="M8635" t="s">
        <v>24682</v>
      </c>
      <c r="N8635">
        <v>3.994722222</v>
      </c>
      <c r="O8635">
        <v>1</v>
      </c>
      <c r="P8635">
        <v>352</v>
      </c>
      <c r="Q8635">
        <v>0</v>
      </c>
      <c r="R8635">
        <v>0</v>
      </c>
      <c r="S8635">
        <v>0</v>
      </c>
      <c r="T8635">
        <v>0</v>
      </c>
      <c r="U8635">
        <v>3.9947219999999999</v>
      </c>
      <c r="V8635">
        <v>1406.1422219999999</v>
      </c>
      <c r="W8635">
        <v>0</v>
      </c>
      <c r="X8635">
        <v>0</v>
      </c>
      <c r="Y8635">
        <v>0</v>
      </c>
      <c r="Z8635">
        <v>0</v>
      </c>
    </row>
    <row r="8636" spans="1:26" x14ac:dyDescent="0.25">
      <c r="A8636">
        <v>2199359</v>
      </c>
      <c r="B8636">
        <v>1</v>
      </c>
      <c r="C8636" t="s">
        <v>76</v>
      </c>
      <c r="D8636" t="s">
        <v>88</v>
      </c>
      <c r="E8636" t="s">
        <v>126</v>
      </c>
      <c r="F8636" t="s">
        <v>7239</v>
      </c>
      <c r="G8636" t="s">
        <v>128</v>
      </c>
      <c r="H8636" t="s">
        <v>46</v>
      </c>
      <c r="I8636" t="s">
        <v>129</v>
      </c>
      <c r="J8636" t="s">
        <v>130</v>
      </c>
      <c r="K8636" t="s">
        <v>131</v>
      </c>
      <c r="L8636" t="s">
        <v>24683</v>
      </c>
      <c r="M8636" t="s">
        <v>24684</v>
      </c>
      <c r="N8636">
        <v>2.4647222219999998</v>
      </c>
      <c r="O8636">
        <v>0</v>
      </c>
      <c r="P8636">
        <v>73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179.924722</v>
      </c>
      <c r="W8636">
        <v>0</v>
      </c>
      <c r="X8636">
        <v>0</v>
      </c>
      <c r="Y8636">
        <v>0</v>
      </c>
      <c r="Z8636">
        <v>0</v>
      </c>
    </row>
    <row r="8637" spans="1:26" x14ac:dyDescent="0.25">
      <c r="A8637">
        <v>2199363</v>
      </c>
      <c r="B8637">
        <v>1</v>
      </c>
      <c r="C8637" t="s">
        <v>76</v>
      </c>
      <c r="D8637" t="s">
        <v>101</v>
      </c>
      <c r="E8637" t="s">
        <v>181</v>
      </c>
      <c r="F8637" t="s">
        <v>24685</v>
      </c>
      <c r="G8637" t="s">
        <v>194</v>
      </c>
      <c r="H8637" t="s">
        <v>46</v>
      </c>
      <c r="I8637" t="s">
        <v>129</v>
      </c>
      <c r="J8637" t="s">
        <v>130</v>
      </c>
      <c r="K8637" t="s">
        <v>131</v>
      </c>
      <c r="L8637" t="s">
        <v>24686</v>
      </c>
      <c r="M8637" t="s">
        <v>24687</v>
      </c>
      <c r="N8637">
        <v>1.3105555550000001</v>
      </c>
      <c r="O8637">
        <v>0</v>
      </c>
      <c r="P8637">
        <v>9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11.795</v>
      </c>
      <c r="W8637">
        <v>0</v>
      </c>
      <c r="X8637">
        <v>0</v>
      </c>
      <c r="Y8637">
        <v>0</v>
      </c>
      <c r="Z8637">
        <v>0</v>
      </c>
    </row>
    <row r="8638" spans="1:26" x14ac:dyDescent="0.25">
      <c r="A8638">
        <v>2199360</v>
      </c>
      <c r="B8638">
        <v>1</v>
      </c>
      <c r="C8638" t="s">
        <v>76</v>
      </c>
      <c r="D8638" t="s">
        <v>78</v>
      </c>
      <c r="E8638" t="s">
        <v>718</v>
      </c>
      <c r="F8638" t="s">
        <v>23322</v>
      </c>
      <c r="G8638" t="s">
        <v>128</v>
      </c>
      <c r="H8638" t="s">
        <v>46</v>
      </c>
      <c r="I8638" t="s">
        <v>129</v>
      </c>
      <c r="J8638" t="s">
        <v>130</v>
      </c>
      <c r="K8638" t="s">
        <v>131</v>
      </c>
      <c r="L8638" t="s">
        <v>24688</v>
      </c>
      <c r="M8638" t="s">
        <v>24689</v>
      </c>
      <c r="N8638">
        <v>2.5180555550000001</v>
      </c>
      <c r="O8638">
        <v>0</v>
      </c>
      <c r="P8638">
        <v>33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83.095832999999999</v>
      </c>
      <c r="W8638">
        <v>0</v>
      </c>
      <c r="X8638">
        <v>0</v>
      </c>
      <c r="Y8638">
        <v>0</v>
      </c>
      <c r="Z8638">
        <v>0</v>
      </c>
    </row>
    <row r="8639" spans="1:26" x14ac:dyDescent="0.25">
      <c r="A8639">
        <v>2199367</v>
      </c>
      <c r="B8639">
        <v>1</v>
      </c>
      <c r="C8639" t="s">
        <v>76</v>
      </c>
      <c r="D8639" t="s">
        <v>78</v>
      </c>
      <c r="E8639" t="s">
        <v>718</v>
      </c>
      <c r="F8639" t="s">
        <v>24690</v>
      </c>
      <c r="G8639" t="s">
        <v>726</v>
      </c>
      <c r="H8639" t="s">
        <v>46</v>
      </c>
      <c r="I8639" t="s">
        <v>129</v>
      </c>
      <c r="J8639" t="s">
        <v>130</v>
      </c>
      <c r="K8639" t="s">
        <v>131</v>
      </c>
      <c r="L8639" t="s">
        <v>24691</v>
      </c>
      <c r="M8639" t="s">
        <v>24692</v>
      </c>
      <c r="N8639">
        <v>3.8022222220000002</v>
      </c>
      <c r="O8639">
        <v>0</v>
      </c>
      <c r="P8639">
        <v>13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49.428888999999998</v>
      </c>
      <c r="W8639">
        <v>0</v>
      </c>
      <c r="X8639">
        <v>0</v>
      </c>
      <c r="Y8639">
        <v>0</v>
      </c>
      <c r="Z8639">
        <v>0</v>
      </c>
    </row>
    <row r="8640" spans="1:26" x14ac:dyDescent="0.25">
      <c r="A8640">
        <v>2199361</v>
      </c>
      <c r="B8640">
        <v>1</v>
      </c>
      <c r="C8640" t="s">
        <v>76</v>
      </c>
      <c r="D8640" t="s">
        <v>100</v>
      </c>
      <c r="E8640" t="s">
        <v>813</v>
      </c>
      <c r="F8640" t="s">
        <v>8483</v>
      </c>
      <c r="G8640" t="s">
        <v>136</v>
      </c>
      <c r="H8640" t="s">
        <v>47</v>
      </c>
      <c r="I8640" t="s">
        <v>129</v>
      </c>
      <c r="J8640" t="s">
        <v>130</v>
      </c>
      <c r="K8640" t="s">
        <v>131</v>
      </c>
      <c r="L8640" t="s">
        <v>24693</v>
      </c>
      <c r="M8640" t="s">
        <v>24694</v>
      </c>
      <c r="N8640">
        <v>0.11138888800000001</v>
      </c>
      <c r="O8640">
        <v>150</v>
      </c>
      <c r="P8640">
        <v>6296</v>
      </c>
      <c r="Q8640">
        <v>0</v>
      </c>
      <c r="R8640">
        <v>0</v>
      </c>
      <c r="S8640">
        <v>0</v>
      </c>
      <c r="T8640">
        <v>0</v>
      </c>
      <c r="U8640">
        <v>16.708333</v>
      </c>
      <c r="V8640">
        <v>701.304439</v>
      </c>
      <c r="W8640">
        <v>0</v>
      </c>
      <c r="X8640">
        <v>0</v>
      </c>
      <c r="Y8640">
        <v>0</v>
      </c>
      <c r="Z8640">
        <v>0</v>
      </c>
    </row>
    <row r="8641" spans="1:26" x14ac:dyDescent="0.25">
      <c r="A8641">
        <v>2199372</v>
      </c>
      <c r="B8641">
        <v>1</v>
      </c>
      <c r="C8641" t="s">
        <v>76</v>
      </c>
      <c r="D8641" t="s">
        <v>95</v>
      </c>
      <c r="E8641" t="s">
        <v>181</v>
      </c>
      <c r="F8641" t="s">
        <v>24695</v>
      </c>
      <c r="G8641" t="s">
        <v>194</v>
      </c>
      <c r="H8641" t="s">
        <v>46</v>
      </c>
      <c r="I8641" t="s">
        <v>129</v>
      </c>
      <c r="J8641" t="s">
        <v>130</v>
      </c>
      <c r="K8641" t="s">
        <v>131</v>
      </c>
      <c r="L8641" t="s">
        <v>24696</v>
      </c>
      <c r="M8641" t="s">
        <v>24697</v>
      </c>
      <c r="N8641">
        <v>6.8463888879999999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1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6.8463890000000003</v>
      </c>
    </row>
    <row r="8642" spans="1:26" x14ac:dyDescent="0.25">
      <c r="A8642">
        <v>2199364</v>
      </c>
      <c r="B8642">
        <v>1</v>
      </c>
      <c r="C8642" t="s">
        <v>76</v>
      </c>
      <c r="D8642" t="s">
        <v>83</v>
      </c>
      <c r="E8642" t="s">
        <v>181</v>
      </c>
      <c r="F8642" t="s">
        <v>24698</v>
      </c>
      <c r="G8642" t="s">
        <v>183</v>
      </c>
      <c r="H8642" t="s">
        <v>46</v>
      </c>
      <c r="I8642" t="s">
        <v>129</v>
      </c>
      <c r="J8642" t="s">
        <v>130</v>
      </c>
      <c r="K8642" t="s">
        <v>131</v>
      </c>
      <c r="L8642" t="s">
        <v>24699</v>
      </c>
      <c r="M8642" t="s">
        <v>24700</v>
      </c>
      <c r="N8642">
        <v>3.3358333330000001</v>
      </c>
      <c r="O8642">
        <v>0</v>
      </c>
      <c r="P8642">
        <v>12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40.03</v>
      </c>
      <c r="W8642">
        <v>0</v>
      </c>
      <c r="X8642">
        <v>0</v>
      </c>
      <c r="Y8642">
        <v>0</v>
      </c>
      <c r="Z8642">
        <v>0</v>
      </c>
    </row>
    <row r="8643" spans="1:26" x14ac:dyDescent="0.25">
      <c r="A8643">
        <v>2199374</v>
      </c>
      <c r="B8643">
        <v>1</v>
      </c>
      <c r="C8643" t="s">
        <v>76</v>
      </c>
      <c r="D8643" t="s">
        <v>95</v>
      </c>
      <c r="E8643" t="s">
        <v>181</v>
      </c>
      <c r="F8643" t="s">
        <v>24701</v>
      </c>
      <c r="G8643" t="s">
        <v>194</v>
      </c>
      <c r="H8643" t="s">
        <v>46</v>
      </c>
      <c r="I8643" t="s">
        <v>129</v>
      </c>
      <c r="J8643" t="s">
        <v>130</v>
      </c>
      <c r="K8643" t="s">
        <v>131</v>
      </c>
      <c r="L8643" t="s">
        <v>24702</v>
      </c>
      <c r="M8643" t="s">
        <v>24703</v>
      </c>
      <c r="N8643">
        <v>2.3277777770000001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1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2.3277779999999999</v>
      </c>
    </row>
    <row r="8644" spans="1:26" x14ac:dyDescent="0.25">
      <c r="A8644">
        <v>2199379</v>
      </c>
      <c r="B8644">
        <v>1</v>
      </c>
      <c r="C8644" t="s">
        <v>76</v>
      </c>
      <c r="D8644" t="s">
        <v>86</v>
      </c>
      <c r="E8644" t="s">
        <v>126</v>
      </c>
      <c r="F8644" t="s">
        <v>24704</v>
      </c>
      <c r="G8644" t="s">
        <v>128</v>
      </c>
      <c r="H8644" t="s">
        <v>46</v>
      </c>
      <c r="I8644" t="s">
        <v>129</v>
      </c>
      <c r="J8644" t="s">
        <v>130</v>
      </c>
      <c r="K8644" t="s">
        <v>131</v>
      </c>
      <c r="L8644" t="s">
        <v>24705</v>
      </c>
      <c r="M8644" t="s">
        <v>24706</v>
      </c>
      <c r="N8644">
        <v>3.2522222219999999</v>
      </c>
      <c r="O8644">
        <v>0</v>
      </c>
      <c r="P8644">
        <v>101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328.47444400000001</v>
      </c>
      <c r="W8644">
        <v>0</v>
      </c>
      <c r="X8644">
        <v>0</v>
      </c>
      <c r="Y8644">
        <v>0</v>
      </c>
      <c r="Z8644">
        <v>0</v>
      </c>
    </row>
    <row r="8645" spans="1:26" x14ac:dyDescent="0.25">
      <c r="A8645">
        <v>2199382</v>
      </c>
      <c r="B8645">
        <v>1</v>
      </c>
      <c r="C8645" t="s">
        <v>77</v>
      </c>
      <c r="D8645" t="s">
        <v>114</v>
      </c>
      <c r="E8645" t="s">
        <v>126</v>
      </c>
      <c r="F8645" t="s">
        <v>24707</v>
      </c>
      <c r="G8645" t="s">
        <v>128</v>
      </c>
      <c r="H8645" t="s">
        <v>46</v>
      </c>
      <c r="I8645" t="s">
        <v>129</v>
      </c>
      <c r="J8645" t="s">
        <v>130</v>
      </c>
      <c r="K8645" t="s">
        <v>131</v>
      </c>
      <c r="L8645" t="s">
        <v>24708</v>
      </c>
      <c r="M8645" t="s">
        <v>24709</v>
      </c>
      <c r="N8645">
        <v>2.8997222219999998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32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92.791111000000001</v>
      </c>
    </row>
    <row r="8646" spans="1:26" x14ac:dyDescent="0.25">
      <c r="A8646">
        <v>2199381</v>
      </c>
      <c r="B8646">
        <v>1</v>
      </c>
      <c r="C8646" t="s">
        <v>76</v>
      </c>
      <c r="D8646" t="s">
        <v>92</v>
      </c>
      <c r="E8646" t="s">
        <v>126</v>
      </c>
      <c r="F8646" t="s">
        <v>20642</v>
      </c>
      <c r="G8646" t="s">
        <v>128</v>
      </c>
      <c r="H8646" t="s">
        <v>46</v>
      </c>
      <c r="I8646" t="s">
        <v>129</v>
      </c>
      <c r="J8646" t="s">
        <v>130</v>
      </c>
      <c r="K8646" t="s">
        <v>131</v>
      </c>
      <c r="L8646" t="s">
        <v>24710</v>
      </c>
      <c r="M8646" t="s">
        <v>24711</v>
      </c>
      <c r="N8646">
        <v>4.1758333329999999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82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342.41833300000002</v>
      </c>
    </row>
    <row r="8647" spans="1:26" x14ac:dyDescent="0.25">
      <c r="A8647">
        <v>2199373</v>
      </c>
      <c r="B8647">
        <v>1</v>
      </c>
      <c r="C8647" t="s">
        <v>77</v>
      </c>
      <c r="D8647" t="s">
        <v>123</v>
      </c>
      <c r="E8647" t="s">
        <v>161</v>
      </c>
      <c r="F8647" t="s">
        <v>24712</v>
      </c>
      <c r="G8647" t="s">
        <v>402</v>
      </c>
      <c r="H8647" t="s">
        <v>46</v>
      </c>
      <c r="I8647" t="s">
        <v>129</v>
      </c>
      <c r="J8647" t="s">
        <v>130</v>
      </c>
      <c r="K8647" t="s">
        <v>131</v>
      </c>
      <c r="L8647" t="s">
        <v>24713</v>
      </c>
      <c r="M8647" t="s">
        <v>24714</v>
      </c>
      <c r="N8647">
        <v>0.77666666600000001</v>
      </c>
      <c r="O8647">
        <v>1</v>
      </c>
      <c r="P8647">
        <v>181</v>
      </c>
      <c r="Q8647">
        <v>0</v>
      </c>
      <c r="R8647">
        <v>0</v>
      </c>
      <c r="S8647">
        <v>0</v>
      </c>
      <c r="T8647">
        <v>0</v>
      </c>
      <c r="U8647">
        <v>0.776667</v>
      </c>
      <c r="V8647">
        <v>140.57666699999999</v>
      </c>
      <c r="W8647">
        <v>0</v>
      </c>
      <c r="X8647">
        <v>0</v>
      </c>
      <c r="Y8647">
        <v>0</v>
      </c>
      <c r="Z8647">
        <v>0</v>
      </c>
    </row>
    <row r="8648" spans="1:26" x14ac:dyDescent="0.25">
      <c r="A8648">
        <v>2199377</v>
      </c>
      <c r="B8648">
        <v>1</v>
      </c>
      <c r="C8648" t="s">
        <v>76</v>
      </c>
      <c r="D8648" t="s">
        <v>99</v>
      </c>
      <c r="E8648" t="s">
        <v>134</v>
      </c>
      <c r="F8648" t="s">
        <v>2873</v>
      </c>
      <c r="G8648" t="s">
        <v>136</v>
      </c>
      <c r="H8648" t="s">
        <v>47</v>
      </c>
      <c r="I8648" t="s">
        <v>129</v>
      </c>
      <c r="J8648" t="s">
        <v>130</v>
      </c>
      <c r="K8648" t="s">
        <v>131</v>
      </c>
      <c r="L8648" t="s">
        <v>24715</v>
      </c>
      <c r="M8648" t="s">
        <v>24716</v>
      </c>
      <c r="N8648">
        <v>0.253611111</v>
      </c>
      <c r="O8648">
        <v>55</v>
      </c>
      <c r="P8648">
        <v>2397</v>
      </c>
      <c r="Q8648">
        <v>0</v>
      </c>
      <c r="R8648">
        <v>0</v>
      </c>
      <c r="S8648">
        <v>0</v>
      </c>
      <c r="T8648">
        <v>0</v>
      </c>
      <c r="U8648">
        <v>13.948611</v>
      </c>
      <c r="V8648">
        <v>607.90583300000003</v>
      </c>
      <c r="W8648">
        <v>0</v>
      </c>
      <c r="X8648">
        <v>0</v>
      </c>
      <c r="Y8648">
        <v>0</v>
      </c>
      <c r="Z8648">
        <v>0</v>
      </c>
    </row>
    <row r="8649" spans="1:26" x14ac:dyDescent="0.25">
      <c r="A8649">
        <v>2199375</v>
      </c>
      <c r="B8649">
        <v>1</v>
      </c>
      <c r="C8649" t="s">
        <v>77</v>
      </c>
      <c r="D8649" t="s">
        <v>114</v>
      </c>
      <c r="E8649" t="s">
        <v>718</v>
      </c>
      <c r="F8649" t="s">
        <v>24717</v>
      </c>
      <c r="G8649" t="s">
        <v>636</v>
      </c>
      <c r="H8649" t="s">
        <v>46</v>
      </c>
      <c r="I8649" t="s">
        <v>129</v>
      </c>
      <c r="J8649" t="s">
        <v>15</v>
      </c>
      <c r="K8649" t="s">
        <v>131</v>
      </c>
      <c r="L8649" t="s">
        <v>24718</v>
      </c>
      <c r="M8649" t="s">
        <v>24719</v>
      </c>
      <c r="N8649">
        <v>2.028888888</v>
      </c>
      <c r="O8649">
        <v>0</v>
      </c>
      <c r="P8649">
        <v>39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79.126666999999998</v>
      </c>
      <c r="W8649">
        <v>0</v>
      </c>
      <c r="X8649">
        <v>0</v>
      </c>
      <c r="Y8649">
        <v>0</v>
      </c>
      <c r="Z8649">
        <v>0</v>
      </c>
    </row>
    <row r="8650" spans="1:26" x14ac:dyDescent="0.25">
      <c r="A8650">
        <v>2199378</v>
      </c>
      <c r="B8650">
        <v>1</v>
      </c>
      <c r="C8650" t="s">
        <v>76</v>
      </c>
      <c r="D8650" t="s">
        <v>79</v>
      </c>
      <c r="E8650" t="s">
        <v>181</v>
      </c>
      <c r="F8650" t="s">
        <v>24720</v>
      </c>
      <c r="G8650" t="s">
        <v>194</v>
      </c>
      <c r="H8650" t="s">
        <v>46</v>
      </c>
      <c r="I8650" t="s">
        <v>129</v>
      </c>
      <c r="J8650" t="s">
        <v>130</v>
      </c>
      <c r="K8650" t="s">
        <v>131</v>
      </c>
      <c r="L8650" t="s">
        <v>24721</v>
      </c>
      <c r="M8650" t="s">
        <v>24722</v>
      </c>
      <c r="N8650">
        <v>3.2622222220000001</v>
      </c>
      <c r="O8650">
        <v>0</v>
      </c>
      <c r="P8650">
        <v>1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3.262222</v>
      </c>
      <c r="W8650">
        <v>0</v>
      </c>
      <c r="X8650">
        <v>0</v>
      </c>
      <c r="Y8650">
        <v>0</v>
      </c>
      <c r="Z8650">
        <v>0</v>
      </c>
    </row>
    <row r="8651" spans="1:26" x14ac:dyDescent="0.25">
      <c r="A8651">
        <v>2199405</v>
      </c>
      <c r="B8651">
        <v>1</v>
      </c>
      <c r="C8651" t="s">
        <v>76</v>
      </c>
      <c r="D8651" t="s">
        <v>78</v>
      </c>
      <c r="E8651" t="s">
        <v>718</v>
      </c>
      <c r="F8651" t="s">
        <v>24723</v>
      </c>
      <c r="G8651" t="s">
        <v>128</v>
      </c>
      <c r="H8651" t="s">
        <v>46</v>
      </c>
      <c r="I8651" t="s">
        <v>129</v>
      </c>
      <c r="J8651" t="s">
        <v>130</v>
      </c>
      <c r="K8651" t="s">
        <v>131</v>
      </c>
      <c r="L8651" t="s">
        <v>24724</v>
      </c>
      <c r="M8651" t="s">
        <v>24725</v>
      </c>
      <c r="N8651">
        <v>2.2208333329999999</v>
      </c>
      <c r="O8651">
        <v>0</v>
      </c>
      <c r="P8651">
        <v>70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155.45833300000001</v>
      </c>
      <c r="W8651">
        <v>0</v>
      </c>
      <c r="X8651">
        <v>0</v>
      </c>
      <c r="Y8651">
        <v>0</v>
      </c>
      <c r="Z8651">
        <v>0</v>
      </c>
    </row>
    <row r="8652" spans="1:26" x14ac:dyDescent="0.25">
      <c r="A8652">
        <v>2199386</v>
      </c>
      <c r="B8652">
        <v>1</v>
      </c>
      <c r="C8652" t="s">
        <v>77</v>
      </c>
      <c r="D8652" t="s">
        <v>109</v>
      </c>
      <c r="E8652" t="s">
        <v>143</v>
      </c>
      <c r="F8652" t="s">
        <v>24726</v>
      </c>
      <c r="G8652" t="s">
        <v>4860</v>
      </c>
      <c r="H8652" t="s">
        <v>47</v>
      </c>
      <c r="I8652" t="s">
        <v>129</v>
      </c>
      <c r="J8652" t="s">
        <v>130</v>
      </c>
      <c r="K8652" t="s">
        <v>131</v>
      </c>
      <c r="L8652" t="s">
        <v>24727</v>
      </c>
      <c r="M8652" t="s">
        <v>24728</v>
      </c>
      <c r="N8652">
        <v>2.5494444440000001</v>
      </c>
      <c r="O8652">
        <v>0</v>
      </c>
      <c r="P8652">
        <v>0</v>
      </c>
      <c r="Q8652">
        <v>0</v>
      </c>
      <c r="R8652">
        <v>0</v>
      </c>
      <c r="S8652">
        <v>1</v>
      </c>
      <c r="T8652">
        <v>143</v>
      </c>
      <c r="U8652">
        <v>0</v>
      </c>
      <c r="V8652">
        <v>0</v>
      </c>
      <c r="W8652">
        <v>0</v>
      </c>
      <c r="X8652">
        <v>0</v>
      </c>
      <c r="Y8652">
        <v>2.5494439999999998</v>
      </c>
      <c r="Z8652">
        <v>364.57055500000001</v>
      </c>
    </row>
    <row r="8653" spans="1:26" x14ac:dyDescent="0.25">
      <c r="A8653">
        <v>2199395</v>
      </c>
      <c r="B8653">
        <v>1</v>
      </c>
      <c r="C8653" t="s">
        <v>76</v>
      </c>
      <c r="D8653" t="s">
        <v>86</v>
      </c>
      <c r="E8653" t="s">
        <v>181</v>
      </c>
      <c r="F8653" t="s">
        <v>24729</v>
      </c>
      <c r="G8653" t="s">
        <v>163</v>
      </c>
      <c r="H8653" t="s">
        <v>46</v>
      </c>
      <c r="I8653" t="s">
        <v>129</v>
      </c>
      <c r="J8653" t="s">
        <v>130</v>
      </c>
      <c r="K8653" t="s">
        <v>131</v>
      </c>
      <c r="L8653" t="s">
        <v>24730</v>
      </c>
      <c r="M8653" t="s">
        <v>24731</v>
      </c>
      <c r="N8653">
        <v>5.1611111110000003</v>
      </c>
      <c r="O8653">
        <v>0</v>
      </c>
      <c r="P8653">
        <v>15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77.416667000000004</v>
      </c>
      <c r="W8653">
        <v>0</v>
      </c>
      <c r="X8653">
        <v>0</v>
      </c>
      <c r="Y8653">
        <v>0</v>
      </c>
      <c r="Z8653">
        <v>0</v>
      </c>
    </row>
    <row r="8654" spans="1:26" x14ac:dyDescent="0.25">
      <c r="A8654">
        <v>2199383</v>
      </c>
      <c r="B8654">
        <v>1</v>
      </c>
      <c r="C8654" t="s">
        <v>77</v>
      </c>
      <c r="D8654" t="s">
        <v>119</v>
      </c>
      <c r="E8654" t="s">
        <v>134</v>
      </c>
      <c r="F8654" t="s">
        <v>23864</v>
      </c>
      <c r="G8654" t="s">
        <v>136</v>
      </c>
      <c r="H8654" t="s">
        <v>47</v>
      </c>
      <c r="I8654" t="s">
        <v>129</v>
      </c>
      <c r="J8654" t="s">
        <v>130</v>
      </c>
      <c r="K8654" t="s">
        <v>131</v>
      </c>
      <c r="L8654" t="s">
        <v>24732</v>
      </c>
      <c r="M8654" t="s">
        <v>24733</v>
      </c>
      <c r="N8654">
        <v>1.7297222219999999</v>
      </c>
      <c r="O8654">
        <v>15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25.945833</v>
      </c>
      <c r="V8654">
        <v>0</v>
      </c>
      <c r="W8654">
        <v>0</v>
      </c>
      <c r="X8654">
        <v>0</v>
      </c>
      <c r="Y8654">
        <v>0</v>
      </c>
      <c r="Z8654">
        <v>0</v>
      </c>
    </row>
    <row r="8655" spans="1:26" x14ac:dyDescent="0.25">
      <c r="A8655">
        <v>2199391</v>
      </c>
      <c r="B8655">
        <v>1</v>
      </c>
      <c r="C8655" t="s">
        <v>76</v>
      </c>
      <c r="D8655" t="s">
        <v>94</v>
      </c>
      <c r="E8655" t="s">
        <v>181</v>
      </c>
      <c r="F8655" t="s">
        <v>24734</v>
      </c>
      <c r="G8655" t="s">
        <v>636</v>
      </c>
      <c r="H8655" t="s">
        <v>46</v>
      </c>
      <c r="I8655" t="s">
        <v>129</v>
      </c>
      <c r="J8655" t="s">
        <v>130</v>
      </c>
      <c r="K8655" t="s">
        <v>131</v>
      </c>
      <c r="L8655" t="s">
        <v>24735</v>
      </c>
      <c r="M8655" t="s">
        <v>24736</v>
      </c>
      <c r="N8655">
        <v>1.363611111</v>
      </c>
      <c r="O8655">
        <v>0</v>
      </c>
      <c r="P8655">
        <v>0</v>
      </c>
      <c r="Q8655">
        <v>0</v>
      </c>
      <c r="R8655">
        <v>3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4.0908329999999999</v>
      </c>
      <c r="Y8655">
        <v>0</v>
      </c>
      <c r="Z8655">
        <v>0</v>
      </c>
    </row>
    <row r="8656" spans="1:26" x14ac:dyDescent="0.25">
      <c r="A8656">
        <v>2199384</v>
      </c>
      <c r="B8656">
        <v>1</v>
      </c>
      <c r="C8656" t="s">
        <v>77</v>
      </c>
      <c r="D8656" t="s">
        <v>124</v>
      </c>
      <c r="E8656" t="s">
        <v>181</v>
      </c>
      <c r="F8656" t="s">
        <v>24737</v>
      </c>
      <c r="G8656" t="s">
        <v>183</v>
      </c>
      <c r="H8656" t="s">
        <v>46</v>
      </c>
      <c r="I8656" t="s">
        <v>129</v>
      </c>
      <c r="J8656" t="s">
        <v>130</v>
      </c>
      <c r="K8656" t="s">
        <v>131</v>
      </c>
      <c r="L8656" t="s">
        <v>24738</v>
      </c>
      <c r="M8656" t="s">
        <v>24739</v>
      </c>
      <c r="N8656">
        <v>6.2433333329999998</v>
      </c>
      <c r="O8656">
        <v>0</v>
      </c>
      <c r="P8656">
        <v>4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24.973333</v>
      </c>
      <c r="W8656">
        <v>0</v>
      </c>
      <c r="X8656">
        <v>0</v>
      </c>
      <c r="Y8656">
        <v>0</v>
      </c>
      <c r="Z8656">
        <v>0</v>
      </c>
    </row>
    <row r="8657" spans="1:26" x14ac:dyDescent="0.25">
      <c r="A8657">
        <v>2199387</v>
      </c>
      <c r="B8657">
        <v>1</v>
      </c>
      <c r="C8657" t="s">
        <v>76</v>
      </c>
      <c r="D8657" t="s">
        <v>79</v>
      </c>
      <c r="E8657" t="s">
        <v>161</v>
      </c>
      <c r="F8657" t="s">
        <v>24740</v>
      </c>
      <c r="G8657" t="s">
        <v>163</v>
      </c>
      <c r="H8657" t="s">
        <v>46</v>
      </c>
      <c r="I8657" t="s">
        <v>129</v>
      </c>
      <c r="J8657" t="s">
        <v>130</v>
      </c>
      <c r="K8657" t="s">
        <v>131</v>
      </c>
      <c r="L8657" t="s">
        <v>24741</v>
      </c>
      <c r="M8657" t="s">
        <v>24742</v>
      </c>
      <c r="N8657">
        <v>2.1825000000000001</v>
      </c>
      <c r="O8657">
        <v>1</v>
      </c>
      <c r="P8657">
        <v>773</v>
      </c>
      <c r="Q8657">
        <v>0</v>
      </c>
      <c r="R8657">
        <v>0</v>
      </c>
      <c r="S8657">
        <v>0</v>
      </c>
      <c r="T8657">
        <v>0</v>
      </c>
      <c r="U8657">
        <v>2.1825000000000001</v>
      </c>
      <c r="V8657">
        <v>1687.0725</v>
      </c>
      <c r="W8657">
        <v>0</v>
      </c>
      <c r="X8657">
        <v>0</v>
      </c>
      <c r="Y8657">
        <v>0</v>
      </c>
      <c r="Z8657">
        <v>0</v>
      </c>
    </row>
    <row r="8658" spans="1:26" x14ac:dyDescent="0.25">
      <c r="A8658">
        <v>2199399</v>
      </c>
      <c r="B8658">
        <v>1</v>
      </c>
      <c r="C8658" t="s">
        <v>76</v>
      </c>
      <c r="D8658" t="s">
        <v>101</v>
      </c>
      <c r="E8658" t="s">
        <v>718</v>
      </c>
      <c r="F8658" t="s">
        <v>24743</v>
      </c>
      <c r="G8658" t="s">
        <v>128</v>
      </c>
      <c r="H8658" t="s">
        <v>46</v>
      </c>
      <c r="I8658" t="s">
        <v>129</v>
      </c>
      <c r="J8658" t="s">
        <v>130</v>
      </c>
      <c r="K8658" t="s">
        <v>131</v>
      </c>
      <c r="L8658" t="s">
        <v>24744</v>
      </c>
      <c r="M8658" t="s">
        <v>24745</v>
      </c>
      <c r="N8658">
        <v>0.73638888800000002</v>
      </c>
      <c r="O8658">
        <v>0</v>
      </c>
      <c r="P8658">
        <v>40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29.455556000000001</v>
      </c>
      <c r="W8658">
        <v>0</v>
      </c>
      <c r="X8658">
        <v>0</v>
      </c>
      <c r="Y8658">
        <v>0</v>
      </c>
      <c r="Z8658">
        <v>0</v>
      </c>
    </row>
    <row r="8659" spans="1:26" x14ac:dyDescent="0.25">
      <c r="A8659">
        <v>2199393</v>
      </c>
      <c r="B8659">
        <v>1</v>
      </c>
      <c r="C8659" t="s">
        <v>76</v>
      </c>
      <c r="D8659" t="s">
        <v>97</v>
      </c>
      <c r="E8659" t="s">
        <v>181</v>
      </c>
      <c r="F8659" t="s">
        <v>24746</v>
      </c>
      <c r="G8659" t="s">
        <v>194</v>
      </c>
      <c r="H8659" t="s">
        <v>46</v>
      </c>
      <c r="I8659" t="s">
        <v>129</v>
      </c>
      <c r="J8659" t="s">
        <v>130</v>
      </c>
      <c r="K8659" t="s">
        <v>131</v>
      </c>
      <c r="L8659" t="s">
        <v>24747</v>
      </c>
      <c r="M8659" t="s">
        <v>24748</v>
      </c>
      <c r="N8659">
        <v>2.3255555550000002</v>
      </c>
      <c r="O8659">
        <v>0</v>
      </c>
      <c r="P8659">
        <v>4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9.3022220000000004</v>
      </c>
      <c r="W8659">
        <v>0</v>
      </c>
      <c r="X8659">
        <v>0</v>
      </c>
      <c r="Y8659">
        <v>0</v>
      </c>
      <c r="Z8659">
        <v>0</v>
      </c>
    </row>
    <row r="8660" spans="1:26" x14ac:dyDescent="0.25">
      <c r="A8660">
        <v>2199394</v>
      </c>
      <c r="B8660">
        <v>1</v>
      </c>
      <c r="C8660" t="s">
        <v>77</v>
      </c>
      <c r="D8660" t="s">
        <v>109</v>
      </c>
      <c r="E8660" t="s">
        <v>134</v>
      </c>
      <c r="F8660" t="s">
        <v>24749</v>
      </c>
      <c r="G8660" t="s">
        <v>136</v>
      </c>
      <c r="H8660" t="s">
        <v>47</v>
      </c>
      <c r="I8660" t="s">
        <v>129</v>
      </c>
      <c r="J8660" t="s">
        <v>130</v>
      </c>
      <c r="K8660" t="s">
        <v>131</v>
      </c>
      <c r="L8660" t="s">
        <v>24750</v>
      </c>
      <c r="M8660" t="s">
        <v>24751</v>
      </c>
      <c r="N8660">
        <v>8.8888887999999999E-2</v>
      </c>
      <c r="O8660">
        <v>26</v>
      </c>
      <c r="P8660">
        <v>1054</v>
      </c>
      <c r="Q8660">
        <v>0</v>
      </c>
      <c r="R8660">
        <v>0</v>
      </c>
      <c r="S8660">
        <v>0</v>
      </c>
      <c r="T8660">
        <v>0</v>
      </c>
      <c r="U8660">
        <v>2.3111109999999999</v>
      </c>
      <c r="V8660">
        <v>93.688888000000006</v>
      </c>
      <c r="W8660">
        <v>0</v>
      </c>
      <c r="X8660">
        <v>0</v>
      </c>
      <c r="Y8660">
        <v>0</v>
      </c>
      <c r="Z8660">
        <v>0</v>
      </c>
    </row>
    <row r="8661" spans="1:26" x14ac:dyDescent="0.25">
      <c r="A8661">
        <v>2199397</v>
      </c>
      <c r="B8661">
        <v>1</v>
      </c>
      <c r="C8661" t="s">
        <v>77</v>
      </c>
      <c r="D8661" t="s">
        <v>119</v>
      </c>
      <c r="E8661" t="s">
        <v>186</v>
      </c>
      <c r="F8661" t="s">
        <v>24752</v>
      </c>
      <c r="G8661" t="s">
        <v>136</v>
      </c>
      <c r="H8661" t="s">
        <v>47</v>
      </c>
      <c r="I8661" t="s">
        <v>129</v>
      </c>
      <c r="J8661" t="s">
        <v>130</v>
      </c>
      <c r="K8661" t="s">
        <v>131</v>
      </c>
      <c r="L8661" t="s">
        <v>24753</v>
      </c>
      <c r="M8661" t="s">
        <v>24754</v>
      </c>
      <c r="N8661">
        <v>0.37444444399999999</v>
      </c>
      <c r="O8661">
        <v>56</v>
      </c>
      <c r="P8661">
        <v>26699</v>
      </c>
      <c r="Q8661">
        <v>0</v>
      </c>
      <c r="R8661">
        <v>0</v>
      </c>
      <c r="S8661">
        <v>0</v>
      </c>
      <c r="T8661">
        <v>0</v>
      </c>
      <c r="U8661">
        <v>20.968889000000001</v>
      </c>
      <c r="V8661">
        <v>9997.2922099999996</v>
      </c>
      <c r="W8661">
        <v>0</v>
      </c>
      <c r="X8661">
        <v>0</v>
      </c>
      <c r="Y8661">
        <v>0</v>
      </c>
      <c r="Z8661">
        <v>0</v>
      </c>
    </row>
    <row r="8662" spans="1:26" x14ac:dyDescent="0.25">
      <c r="A8662">
        <v>2199401</v>
      </c>
      <c r="B8662">
        <v>1</v>
      </c>
      <c r="C8662" t="s">
        <v>77</v>
      </c>
      <c r="D8662" t="s">
        <v>111</v>
      </c>
      <c r="E8662" t="s">
        <v>126</v>
      </c>
      <c r="F8662" t="s">
        <v>24755</v>
      </c>
      <c r="G8662" t="s">
        <v>140</v>
      </c>
      <c r="H8662" t="s">
        <v>46</v>
      </c>
      <c r="I8662" t="s">
        <v>129</v>
      </c>
      <c r="J8662" t="s">
        <v>130</v>
      </c>
      <c r="K8662" t="s">
        <v>131</v>
      </c>
      <c r="L8662" t="s">
        <v>24756</v>
      </c>
      <c r="M8662" t="s">
        <v>24757</v>
      </c>
      <c r="N8662">
        <v>1.5122222219999999</v>
      </c>
      <c r="O8662">
        <v>0</v>
      </c>
      <c r="P8662">
        <v>0</v>
      </c>
      <c r="Q8662">
        <v>0</v>
      </c>
      <c r="R8662">
        <v>21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31.756667</v>
      </c>
      <c r="Y8662">
        <v>0</v>
      </c>
      <c r="Z8662">
        <v>0</v>
      </c>
    </row>
    <row r="8663" spans="1:26" x14ac:dyDescent="0.25">
      <c r="A8663">
        <v>2199404</v>
      </c>
      <c r="B8663">
        <v>1</v>
      </c>
      <c r="C8663" t="s">
        <v>77</v>
      </c>
      <c r="D8663" t="s">
        <v>123</v>
      </c>
      <c r="E8663" t="s">
        <v>126</v>
      </c>
      <c r="F8663" t="s">
        <v>24758</v>
      </c>
      <c r="G8663" t="s">
        <v>140</v>
      </c>
      <c r="H8663" t="s">
        <v>46</v>
      </c>
      <c r="I8663" t="s">
        <v>129</v>
      </c>
      <c r="J8663" t="s">
        <v>130</v>
      </c>
      <c r="K8663" t="s">
        <v>131</v>
      </c>
      <c r="L8663" t="s">
        <v>24759</v>
      </c>
      <c r="M8663" t="s">
        <v>24760</v>
      </c>
      <c r="N8663">
        <v>0.99555555500000004</v>
      </c>
      <c r="O8663">
        <v>0</v>
      </c>
      <c r="P8663">
        <v>18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17.920000000000002</v>
      </c>
      <c r="W8663">
        <v>0</v>
      </c>
      <c r="X8663">
        <v>0</v>
      </c>
      <c r="Y8663">
        <v>0</v>
      </c>
      <c r="Z8663">
        <v>0</v>
      </c>
    </row>
    <row r="8664" spans="1:26" x14ac:dyDescent="0.25">
      <c r="A8664">
        <v>2199410</v>
      </c>
      <c r="B8664">
        <v>1</v>
      </c>
      <c r="C8664" t="s">
        <v>76</v>
      </c>
      <c r="D8664" t="s">
        <v>88</v>
      </c>
      <c r="E8664" t="s">
        <v>181</v>
      </c>
      <c r="F8664" t="s">
        <v>24761</v>
      </c>
      <c r="G8664" t="s">
        <v>287</v>
      </c>
      <c r="H8664" t="s">
        <v>46</v>
      </c>
      <c r="I8664" t="s">
        <v>129</v>
      </c>
      <c r="J8664" t="s">
        <v>130</v>
      </c>
      <c r="K8664" t="s">
        <v>131</v>
      </c>
      <c r="L8664" t="s">
        <v>24762</v>
      </c>
      <c r="M8664" t="s">
        <v>24763</v>
      </c>
      <c r="N8664">
        <v>4.0819444440000003</v>
      </c>
      <c r="O8664">
        <v>0</v>
      </c>
      <c r="P8664">
        <v>1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4.081944</v>
      </c>
      <c r="W8664">
        <v>0</v>
      </c>
      <c r="X8664">
        <v>0</v>
      </c>
      <c r="Y8664">
        <v>0</v>
      </c>
      <c r="Z8664">
        <v>0</v>
      </c>
    </row>
    <row r="8665" spans="1:26" x14ac:dyDescent="0.25">
      <c r="A8665">
        <v>2199418</v>
      </c>
      <c r="B8665">
        <v>1</v>
      </c>
      <c r="C8665" t="s">
        <v>76</v>
      </c>
      <c r="D8665" t="s">
        <v>103</v>
      </c>
      <c r="E8665" t="s">
        <v>181</v>
      </c>
      <c r="F8665" t="s">
        <v>24764</v>
      </c>
      <c r="G8665" t="s">
        <v>183</v>
      </c>
      <c r="H8665" t="s">
        <v>46</v>
      </c>
      <c r="I8665" t="s">
        <v>129</v>
      </c>
      <c r="J8665" t="s">
        <v>130</v>
      </c>
      <c r="K8665" t="s">
        <v>131</v>
      </c>
      <c r="L8665" t="s">
        <v>24765</v>
      </c>
      <c r="M8665" t="s">
        <v>24766</v>
      </c>
      <c r="N8665">
        <v>3.2116666660000002</v>
      </c>
      <c r="O8665">
        <v>0</v>
      </c>
      <c r="P8665">
        <v>0</v>
      </c>
      <c r="Q8665">
        <v>0</v>
      </c>
      <c r="R8665">
        <v>1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3.2116669999999998</v>
      </c>
      <c r="Y8665">
        <v>0</v>
      </c>
      <c r="Z8665">
        <v>0</v>
      </c>
    </row>
    <row r="8666" spans="1:26" x14ac:dyDescent="0.25">
      <c r="A8666">
        <v>2199408</v>
      </c>
      <c r="B8666">
        <v>1</v>
      </c>
      <c r="C8666" t="s">
        <v>77</v>
      </c>
      <c r="D8666" t="s">
        <v>118</v>
      </c>
      <c r="E8666" t="s">
        <v>134</v>
      </c>
      <c r="F8666" t="s">
        <v>24341</v>
      </c>
      <c r="G8666" t="s">
        <v>418</v>
      </c>
      <c r="H8666" t="s">
        <v>47</v>
      </c>
      <c r="I8666" t="s">
        <v>129</v>
      </c>
      <c r="J8666" t="s">
        <v>130</v>
      </c>
      <c r="K8666" t="s">
        <v>251</v>
      </c>
      <c r="L8666" t="s">
        <v>24767</v>
      </c>
      <c r="M8666" t="s">
        <v>24768</v>
      </c>
      <c r="N8666">
        <v>2.0828869440000002</v>
      </c>
      <c r="O8666">
        <v>1</v>
      </c>
      <c r="P8666">
        <v>131</v>
      </c>
      <c r="Q8666">
        <v>0</v>
      </c>
      <c r="R8666">
        <v>0</v>
      </c>
      <c r="S8666">
        <v>11</v>
      </c>
      <c r="T8666">
        <v>0</v>
      </c>
      <c r="U8666">
        <v>2.0828869999999999</v>
      </c>
      <c r="V8666">
        <v>272.85818999999998</v>
      </c>
      <c r="W8666">
        <v>0</v>
      </c>
      <c r="X8666">
        <v>0</v>
      </c>
      <c r="Y8666">
        <v>22.911756</v>
      </c>
      <c r="Z8666">
        <v>0</v>
      </c>
    </row>
    <row r="8667" spans="1:26" x14ac:dyDescent="0.25">
      <c r="A8667">
        <v>2199411</v>
      </c>
      <c r="B8667">
        <v>1</v>
      </c>
      <c r="C8667" t="s">
        <v>76</v>
      </c>
      <c r="D8667" t="s">
        <v>86</v>
      </c>
      <c r="E8667" t="s">
        <v>181</v>
      </c>
      <c r="F8667" t="s">
        <v>24769</v>
      </c>
      <c r="G8667" t="s">
        <v>163</v>
      </c>
      <c r="H8667" t="s">
        <v>46</v>
      </c>
      <c r="I8667" t="s">
        <v>129</v>
      </c>
      <c r="J8667" t="s">
        <v>130</v>
      </c>
      <c r="K8667" t="s">
        <v>131</v>
      </c>
      <c r="L8667" t="s">
        <v>24770</v>
      </c>
      <c r="M8667" t="s">
        <v>24771</v>
      </c>
      <c r="N8667">
        <v>5.8161111109999997</v>
      </c>
      <c r="O8667">
        <v>0</v>
      </c>
      <c r="P8667">
        <v>1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5.8161110000000003</v>
      </c>
      <c r="W8667">
        <v>0</v>
      </c>
      <c r="X8667">
        <v>0</v>
      </c>
      <c r="Y8667">
        <v>0</v>
      </c>
      <c r="Z8667">
        <v>0</v>
      </c>
    </row>
    <row r="8668" spans="1:26" x14ac:dyDescent="0.25">
      <c r="A8668">
        <v>2199412</v>
      </c>
      <c r="B8668">
        <v>1</v>
      </c>
      <c r="C8668" t="s">
        <v>77</v>
      </c>
      <c r="D8668" t="s">
        <v>114</v>
      </c>
      <c r="E8668" t="s">
        <v>126</v>
      </c>
      <c r="F8668" t="s">
        <v>24772</v>
      </c>
      <c r="G8668" t="s">
        <v>128</v>
      </c>
      <c r="H8668" t="s">
        <v>46</v>
      </c>
      <c r="I8668" t="s">
        <v>129</v>
      </c>
      <c r="J8668" t="s">
        <v>130</v>
      </c>
      <c r="K8668" t="s">
        <v>131</v>
      </c>
      <c r="L8668" t="s">
        <v>24773</v>
      </c>
      <c r="M8668" t="s">
        <v>24774</v>
      </c>
      <c r="N8668">
        <v>4.4283333330000003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2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8.8566669999999998</v>
      </c>
    </row>
    <row r="8669" spans="1:26" x14ac:dyDescent="0.25">
      <c r="A8669">
        <v>2199414</v>
      </c>
      <c r="B8669">
        <v>1</v>
      </c>
      <c r="C8669" t="s">
        <v>76</v>
      </c>
      <c r="D8669" t="s">
        <v>84</v>
      </c>
      <c r="E8669" t="s">
        <v>181</v>
      </c>
      <c r="F8669" t="s">
        <v>24775</v>
      </c>
      <c r="G8669" t="s">
        <v>287</v>
      </c>
      <c r="H8669" t="s">
        <v>46</v>
      </c>
      <c r="I8669" t="s">
        <v>129</v>
      </c>
      <c r="J8669" t="s">
        <v>130</v>
      </c>
      <c r="K8669" t="s">
        <v>131</v>
      </c>
      <c r="L8669" t="s">
        <v>24776</v>
      </c>
      <c r="M8669" t="s">
        <v>24777</v>
      </c>
      <c r="N8669">
        <v>1.641388888</v>
      </c>
      <c r="O8669">
        <v>0</v>
      </c>
      <c r="P8669">
        <v>12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19.696667000000001</v>
      </c>
      <c r="W8669">
        <v>0</v>
      </c>
      <c r="X8669">
        <v>0</v>
      </c>
      <c r="Y8669">
        <v>0</v>
      </c>
      <c r="Z8669">
        <v>0</v>
      </c>
    </row>
    <row r="8670" spans="1:26" x14ac:dyDescent="0.25">
      <c r="A8670">
        <v>2199417</v>
      </c>
      <c r="B8670">
        <v>1</v>
      </c>
      <c r="C8670" t="s">
        <v>76</v>
      </c>
      <c r="D8670" t="s">
        <v>93</v>
      </c>
      <c r="E8670" t="s">
        <v>181</v>
      </c>
      <c r="F8670" t="s">
        <v>24778</v>
      </c>
      <c r="G8670" t="s">
        <v>194</v>
      </c>
      <c r="H8670" t="s">
        <v>46</v>
      </c>
      <c r="I8670" t="s">
        <v>129</v>
      </c>
      <c r="J8670" t="s">
        <v>130</v>
      </c>
      <c r="K8670" t="s">
        <v>131</v>
      </c>
      <c r="L8670" t="s">
        <v>24779</v>
      </c>
      <c r="M8670" t="s">
        <v>24780</v>
      </c>
      <c r="N8670">
        <v>3.7508333330000001</v>
      </c>
      <c r="O8670">
        <v>0</v>
      </c>
      <c r="P8670">
        <v>1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3.7508330000000001</v>
      </c>
      <c r="W8670">
        <v>0</v>
      </c>
      <c r="X8670">
        <v>0</v>
      </c>
      <c r="Y8670">
        <v>0</v>
      </c>
      <c r="Z8670">
        <v>0</v>
      </c>
    </row>
    <row r="8671" spans="1:26" x14ac:dyDescent="0.25">
      <c r="A8671">
        <v>2199415</v>
      </c>
      <c r="B8671">
        <v>1</v>
      </c>
      <c r="C8671" t="s">
        <v>76</v>
      </c>
      <c r="D8671" t="s">
        <v>93</v>
      </c>
      <c r="E8671" t="s">
        <v>186</v>
      </c>
      <c r="F8671" t="s">
        <v>22759</v>
      </c>
      <c r="G8671" t="s">
        <v>366</v>
      </c>
      <c r="H8671" t="s">
        <v>47</v>
      </c>
      <c r="I8671" t="s">
        <v>129</v>
      </c>
      <c r="J8671" t="s">
        <v>130</v>
      </c>
      <c r="K8671" t="s">
        <v>251</v>
      </c>
      <c r="L8671" t="s">
        <v>24781</v>
      </c>
      <c r="M8671" t="s">
        <v>24782</v>
      </c>
      <c r="N8671">
        <v>0.793255555</v>
      </c>
      <c r="O8671">
        <v>18</v>
      </c>
      <c r="P8671">
        <v>3173</v>
      </c>
      <c r="Q8671">
        <v>0</v>
      </c>
      <c r="R8671">
        <v>0</v>
      </c>
      <c r="S8671">
        <v>0</v>
      </c>
      <c r="T8671">
        <v>0</v>
      </c>
      <c r="U8671">
        <v>14.278600000000001</v>
      </c>
      <c r="V8671">
        <v>2516.9998759999999</v>
      </c>
      <c r="W8671">
        <v>0</v>
      </c>
      <c r="X8671">
        <v>0</v>
      </c>
      <c r="Y8671">
        <v>0</v>
      </c>
      <c r="Z8671">
        <v>0</v>
      </c>
    </row>
    <row r="8672" spans="1:26" x14ac:dyDescent="0.25">
      <c r="A8672">
        <v>2199422</v>
      </c>
      <c r="B8672">
        <v>1</v>
      </c>
      <c r="C8672" t="s">
        <v>76</v>
      </c>
      <c r="D8672" t="s">
        <v>96</v>
      </c>
      <c r="E8672" t="s">
        <v>143</v>
      </c>
      <c r="F8672" t="s">
        <v>24783</v>
      </c>
      <c r="G8672" t="s">
        <v>145</v>
      </c>
      <c r="H8672" t="s">
        <v>47</v>
      </c>
      <c r="I8672" t="s">
        <v>129</v>
      </c>
      <c r="J8672" t="s">
        <v>130</v>
      </c>
      <c r="K8672" t="s">
        <v>131</v>
      </c>
      <c r="L8672" t="s">
        <v>24784</v>
      </c>
      <c r="M8672" t="s">
        <v>24785</v>
      </c>
      <c r="N8672">
        <v>1.0236111109999999</v>
      </c>
      <c r="O8672">
        <v>1</v>
      </c>
      <c r="P8672">
        <v>284</v>
      </c>
      <c r="Q8672">
        <v>0</v>
      </c>
      <c r="R8672">
        <v>0</v>
      </c>
      <c r="S8672">
        <v>0</v>
      </c>
      <c r="T8672">
        <v>0</v>
      </c>
      <c r="U8672">
        <v>1.023611</v>
      </c>
      <c r="V8672">
        <v>290.705556</v>
      </c>
      <c r="W8672">
        <v>0</v>
      </c>
      <c r="X8672">
        <v>0</v>
      </c>
      <c r="Y8672">
        <v>0</v>
      </c>
      <c r="Z8672">
        <v>0</v>
      </c>
    </row>
    <row r="8673" spans="1:26" x14ac:dyDescent="0.25">
      <c r="A8673">
        <v>2199423</v>
      </c>
      <c r="B8673">
        <v>1</v>
      </c>
      <c r="C8673" t="s">
        <v>76</v>
      </c>
      <c r="D8673" t="s">
        <v>79</v>
      </c>
      <c r="E8673" t="s">
        <v>181</v>
      </c>
      <c r="F8673" t="s">
        <v>24786</v>
      </c>
      <c r="G8673" t="s">
        <v>183</v>
      </c>
      <c r="H8673" t="s">
        <v>46</v>
      </c>
      <c r="I8673" t="s">
        <v>129</v>
      </c>
      <c r="J8673" t="s">
        <v>130</v>
      </c>
      <c r="K8673" t="s">
        <v>131</v>
      </c>
      <c r="L8673" t="s">
        <v>24631</v>
      </c>
      <c r="M8673" t="s">
        <v>24787</v>
      </c>
      <c r="N8673">
        <v>2.7677777770000001</v>
      </c>
      <c r="O8673">
        <v>0</v>
      </c>
      <c r="P8673">
        <v>8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22.142222</v>
      </c>
      <c r="W8673">
        <v>0</v>
      </c>
      <c r="X8673">
        <v>0</v>
      </c>
      <c r="Y8673">
        <v>0</v>
      </c>
      <c r="Z8673">
        <v>0</v>
      </c>
    </row>
    <row r="8674" spans="1:26" x14ac:dyDescent="0.25">
      <c r="A8674">
        <v>2199429</v>
      </c>
      <c r="B8674">
        <v>1</v>
      </c>
      <c r="C8674" t="s">
        <v>76</v>
      </c>
      <c r="D8674" t="s">
        <v>80</v>
      </c>
      <c r="E8674" t="s">
        <v>126</v>
      </c>
      <c r="F8674" t="s">
        <v>22172</v>
      </c>
      <c r="G8674" t="s">
        <v>128</v>
      </c>
      <c r="H8674" t="s">
        <v>46</v>
      </c>
      <c r="I8674" t="s">
        <v>129</v>
      </c>
      <c r="J8674" t="s">
        <v>130</v>
      </c>
      <c r="K8674" t="s">
        <v>131</v>
      </c>
      <c r="L8674" t="s">
        <v>24788</v>
      </c>
      <c r="M8674" t="s">
        <v>24789</v>
      </c>
      <c r="N8674">
        <v>0.63333333300000005</v>
      </c>
      <c r="O8674">
        <v>0</v>
      </c>
      <c r="P8674">
        <v>197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124.766667</v>
      </c>
      <c r="W8674">
        <v>0</v>
      </c>
      <c r="X8674">
        <v>0</v>
      </c>
      <c r="Y8674">
        <v>0</v>
      </c>
      <c r="Z8674">
        <v>0</v>
      </c>
    </row>
    <row r="8675" spans="1:26" x14ac:dyDescent="0.25">
      <c r="A8675">
        <v>2199424</v>
      </c>
      <c r="B8675">
        <v>1</v>
      </c>
      <c r="C8675" t="s">
        <v>76</v>
      </c>
      <c r="D8675" t="s">
        <v>103</v>
      </c>
      <c r="E8675" t="s">
        <v>161</v>
      </c>
      <c r="F8675" t="s">
        <v>24790</v>
      </c>
      <c r="G8675" t="s">
        <v>418</v>
      </c>
      <c r="H8675" t="s">
        <v>46</v>
      </c>
      <c r="I8675" t="s">
        <v>129</v>
      </c>
      <c r="J8675" t="s">
        <v>130</v>
      </c>
      <c r="K8675" t="s">
        <v>251</v>
      </c>
      <c r="L8675" t="s">
        <v>24791</v>
      </c>
      <c r="M8675" t="s">
        <v>24792</v>
      </c>
      <c r="N8675">
        <v>2.1124388879999998</v>
      </c>
      <c r="O8675">
        <v>0</v>
      </c>
      <c r="P8675">
        <v>0</v>
      </c>
      <c r="Q8675">
        <v>1</v>
      </c>
      <c r="R8675">
        <v>194</v>
      </c>
      <c r="S8675">
        <v>0</v>
      </c>
      <c r="T8675">
        <v>0</v>
      </c>
      <c r="U8675">
        <v>0</v>
      </c>
      <c r="V8675">
        <v>0</v>
      </c>
      <c r="W8675">
        <v>2.1124390000000002</v>
      </c>
      <c r="X8675">
        <v>409.81314400000002</v>
      </c>
      <c r="Y8675">
        <v>0</v>
      </c>
      <c r="Z8675">
        <v>0</v>
      </c>
    </row>
    <row r="8676" spans="1:26" x14ac:dyDescent="0.25">
      <c r="A8676">
        <v>2199427</v>
      </c>
      <c r="B8676">
        <v>1</v>
      </c>
      <c r="C8676" t="s">
        <v>77</v>
      </c>
      <c r="D8676" t="s">
        <v>123</v>
      </c>
      <c r="E8676" t="s">
        <v>181</v>
      </c>
      <c r="F8676" t="s">
        <v>24793</v>
      </c>
      <c r="G8676" t="s">
        <v>194</v>
      </c>
      <c r="H8676" t="s">
        <v>46</v>
      </c>
      <c r="I8676" t="s">
        <v>129</v>
      </c>
      <c r="J8676" t="s">
        <v>130</v>
      </c>
      <c r="K8676" t="s">
        <v>131</v>
      </c>
      <c r="L8676" t="s">
        <v>24794</v>
      </c>
      <c r="M8676" t="s">
        <v>24795</v>
      </c>
      <c r="N8676">
        <v>2.1216666659999999</v>
      </c>
      <c r="O8676">
        <v>0</v>
      </c>
      <c r="P8676">
        <v>1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2.121667</v>
      </c>
      <c r="W8676">
        <v>0</v>
      </c>
      <c r="X8676">
        <v>0</v>
      </c>
      <c r="Y8676">
        <v>0</v>
      </c>
      <c r="Z8676">
        <v>0</v>
      </c>
    </row>
    <row r="8677" spans="1:26" x14ac:dyDescent="0.25">
      <c r="A8677">
        <v>2199434</v>
      </c>
      <c r="B8677">
        <v>1</v>
      </c>
      <c r="C8677" t="s">
        <v>77</v>
      </c>
      <c r="D8677" t="s">
        <v>108</v>
      </c>
      <c r="E8677" t="s">
        <v>186</v>
      </c>
      <c r="F8677" t="s">
        <v>24796</v>
      </c>
      <c r="G8677" t="s">
        <v>201</v>
      </c>
      <c r="H8677" t="s">
        <v>47</v>
      </c>
      <c r="I8677" t="s">
        <v>283</v>
      </c>
      <c r="J8677" t="s">
        <v>130</v>
      </c>
      <c r="K8677" t="s">
        <v>251</v>
      </c>
      <c r="L8677" t="s">
        <v>24797</v>
      </c>
      <c r="M8677" t="s">
        <v>24798</v>
      </c>
      <c r="N8677">
        <v>4.8536111E-2</v>
      </c>
      <c r="O8677">
        <v>88</v>
      </c>
      <c r="P8677">
        <v>19179</v>
      </c>
      <c r="Q8677">
        <v>0</v>
      </c>
      <c r="R8677">
        <v>0</v>
      </c>
      <c r="S8677">
        <v>0</v>
      </c>
      <c r="T8677">
        <v>0</v>
      </c>
      <c r="U8677">
        <v>4.2711779999999999</v>
      </c>
      <c r="V8677">
        <v>930.87407299999995</v>
      </c>
      <c r="W8677">
        <v>0</v>
      </c>
      <c r="X8677">
        <v>0</v>
      </c>
      <c r="Y8677">
        <v>0</v>
      </c>
      <c r="Z8677">
        <v>0</v>
      </c>
    </row>
    <row r="8678" spans="1:26" x14ac:dyDescent="0.25">
      <c r="A8678">
        <v>2199437</v>
      </c>
      <c r="B8678">
        <v>1</v>
      </c>
      <c r="C8678" t="s">
        <v>76</v>
      </c>
      <c r="D8678" t="s">
        <v>90</v>
      </c>
      <c r="E8678" t="s">
        <v>126</v>
      </c>
      <c r="F8678" t="s">
        <v>24799</v>
      </c>
      <c r="G8678" t="s">
        <v>128</v>
      </c>
      <c r="H8678" t="s">
        <v>46</v>
      </c>
      <c r="I8678" t="s">
        <v>129</v>
      </c>
      <c r="J8678" t="s">
        <v>130</v>
      </c>
      <c r="K8678" t="s">
        <v>131</v>
      </c>
      <c r="L8678" t="s">
        <v>24800</v>
      </c>
      <c r="M8678" t="s">
        <v>24801</v>
      </c>
      <c r="N8678">
        <v>3.878055555</v>
      </c>
      <c r="O8678">
        <v>0</v>
      </c>
      <c r="P8678">
        <v>4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15.512222</v>
      </c>
      <c r="W8678">
        <v>0</v>
      </c>
      <c r="X8678">
        <v>0</v>
      </c>
      <c r="Y8678">
        <v>0</v>
      </c>
      <c r="Z8678">
        <v>0</v>
      </c>
    </row>
    <row r="8679" spans="1:26" x14ac:dyDescent="0.25">
      <c r="A8679">
        <v>2199440</v>
      </c>
      <c r="B8679">
        <v>1</v>
      </c>
      <c r="C8679" t="s">
        <v>76</v>
      </c>
      <c r="D8679" t="s">
        <v>87</v>
      </c>
      <c r="E8679" t="s">
        <v>186</v>
      </c>
      <c r="F8679" t="s">
        <v>24802</v>
      </c>
      <c r="G8679" t="s">
        <v>136</v>
      </c>
      <c r="H8679" t="s">
        <v>47</v>
      </c>
      <c r="I8679" t="s">
        <v>129</v>
      </c>
      <c r="J8679" t="s">
        <v>130</v>
      </c>
      <c r="K8679" t="s">
        <v>131</v>
      </c>
      <c r="L8679" t="s">
        <v>24803</v>
      </c>
      <c r="M8679" t="s">
        <v>24804</v>
      </c>
      <c r="N8679">
        <v>0.230833333</v>
      </c>
      <c r="O8679">
        <v>31</v>
      </c>
      <c r="P8679">
        <v>348</v>
      </c>
      <c r="Q8679">
        <v>7</v>
      </c>
      <c r="R8679">
        <v>34</v>
      </c>
      <c r="S8679">
        <v>0</v>
      </c>
      <c r="T8679">
        <v>0</v>
      </c>
      <c r="U8679">
        <v>7.1558330000000003</v>
      </c>
      <c r="V8679">
        <v>80.33</v>
      </c>
      <c r="W8679">
        <v>1.6158330000000001</v>
      </c>
      <c r="X8679">
        <v>7.8483330000000002</v>
      </c>
      <c r="Y8679">
        <v>0</v>
      </c>
      <c r="Z8679">
        <v>0</v>
      </c>
    </row>
    <row r="8680" spans="1:26" x14ac:dyDescent="0.25">
      <c r="A8680">
        <v>2199441</v>
      </c>
      <c r="B8680">
        <v>1</v>
      </c>
      <c r="C8680" t="s">
        <v>77</v>
      </c>
      <c r="D8680" t="s">
        <v>108</v>
      </c>
      <c r="E8680" t="s">
        <v>181</v>
      </c>
      <c r="F8680" t="s">
        <v>24805</v>
      </c>
      <c r="G8680" t="s">
        <v>183</v>
      </c>
      <c r="H8680" t="s">
        <v>46</v>
      </c>
      <c r="I8680" t="s">
        <v>129</v>
      </c>
      <c r="J8680" t="s">
        <v>130</v>
      </c>
      <c r="K8680" t="s">
        <v>131</v>
      </c>
      <c r="L8680" t="s">
        <v>24806</v>
      </c>
      <c r="M8680" t="s">
        <v>24807</v>
      </c>
      <c r="N8680">
        <v>1.1144444440000001</v>
      </c>
      <c r="O8680">
        <v>0</v>
      </c>
      <c r="P8680">
        <v>13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14.487778</v>
      </c>
      <c r="W8680">
        <v>0</v>
      </c>
      <c r="X8680">
        <v>0</v>
      </c>
      <c r="Y8680">
        <v>0</v>
      </c>
      <c r="Z8680">
        <v>0</v>
      </c>
    </row>
    <row r="8681" spans="1:26" x14ac:dyDescent="0.25">
      <c r="A8681">
        <v>2199458</v>
      </c>
      <c r="B8681">
        <v>1</v>
      </c>
      <c r="C8681" t="s">
        <v>76</v>
      </c>
      <c r="D8681" t="s">
        <v>99</v>
      </c>
      <c r="E8681" t="s">
        <v>126</v>
      </c>
      <c r="F8681" t="s">
        <v>23445</v>
      </c>
      <c r="G8681" t="s">
        <v>128</v>
      </c>
      <c r="H8681" t="s">
        <v>46</v>
      </c>
      <c r="I8681" t="s">
        <v>129</v>
      </c>
      <c r="J8681" t="s">
        <v>130</v>
      </c>
      <c r="K8681" t="s">
        <v>131</v>
      </c>
      <c r="L8681" t="s">
        <v>24808</v>
      </c>
      <c r="M8681" t="s">
        <v>24809</v>
      </c>
      <c r="N8681">
        <v>1.220277777</v>
      </c>
      <c r="O8681">
        <v>0</v>
      </c>
      <c r="P8681">
        <v>147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179.380833</v>
      </c>
      <c r="W8681">
        <v>0</v>
      </c>
      <c r="X8681">
        <v>0</v>
      </c>
      <c r="Y8681">
        <v>0</v>
      </c>
      <c r="Z8681">
        <v>0</v>
      </c>
    </row>
    <row r="8682" spans="1:26" x14ac:dyDescent="0.25">
      <c r="A8682">
        <v>2199456</v>
      </c>
      <c r="B8682">
        <v>1</v>
      </c>
      <c r="C8682" t="s">
        <v>76</v>
      </c>
      <c r="D8682" t="s">
        <v>104</v>
      </c>
      <c r="E8682" t="s">
        <v>181</v>
      </c>
      <c r="F8682" t="s">
        <v>24810</v>
      </c>
      <c r="G8682" t="s">
        <v>194</v>
      </c>
      <c r="H8682" t="s">
        <v>46</v>
      </c>
      <c r="I8682" t="s">
        <v>129</v>
      </c>
      <c r="J8682" t="s">
        <v>130</v>
      </c>
      <c r="K8682" t="s">
        <v>131</v>
      </c>
      <c r="L8682" t="s">
        <v>24811</v>
      </c>
      <c r="M8682" t="s">
        <v>24812</v>
      </c>
      <c r="N8682">
        <v>2.7819444440000001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1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2.7819440000000002</v>
      </c>
    </row>
    <row r="8683" spans="1:26" x14ac:dyDescent="0.25">
      <c r="A8683">
        <v>2199446</v>
      </c>
      <c r="B8683">
        <v>1</v>
      </c>
      <c r="C8683" t="s">
        <v>77</v>
      </c>
      <c r="D8683" t="s">
        <v>113</v>
      </c>
      <c r="E8683" t="s">
        <v>181</v>
      </c>
      <c r="F8683" t="s">
        <v>24813</v>
      </c>
      <c r="G8683" t="s">
        <v>287</v>
      </c>
      <c r="H8683" t="s">
        <v>46</v>
      </c>
      <c r="I8683" t="s">
        <v>129</v>
      </c>
      <c r="J8683" t="s">
        <v>130</v>
      </c>
      <c r="K8683" t="s">
        <v>131</v>
      </c>
      <c r="L8683" t="s">
        <v>24814</v>
      </c>
      <c r="M8683" t="s">
        <v>24815</v>
      </c>
      <c r="N8683">
        <v>2.6416666659999999</v>
      </c>
      <c r="O8683">
        <v>0</v>
      </c>
      <c r="P8683">
        <v>0</v>
      </c>
      <c r="Q8683">
        <v>0</v>
      </c>
      <c r="R8683">
        <v>7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18.491667</v>
      </c>
      <c r="Y8683">
        <v>0</v>
      </c>
      <c r="Z8683">
        <v>0</v>
      </c>
    </row>
    <row r="8684" spans="1:26" x14ac:dyDescent="0.25">
      <c r="A8684">
        <v>2199442</v>
      </c>
      <c r="B8684">
        <v>1</v>
      </c>
      <c r="C8684" t="s">
        <v>76</v>
      </c>
      <c r="D8684" t="s">
        <v>78</v>
      </c>
      <c r="E8684" t="s">
        <v>143</v>
      </c>
      <c r="F8684" t="s">
        <v>24816</v>
      </c>
      <c r="G8684" t="s">
        <v>136</v>
      </c>
      <c r="H8684" t="s">
        <v>47</v>
      </c>
      <c r="I8684" t="s">
        <v>129</v>
      </c>
      <c r="J8684" t="s">
        <v>130</v>
      </c>
      <c r="K8684" t="s">
        <v>131</v>
      </c>
      <c r="L8684" t="s">
        <v>24817</v>
      </c>
      <c r="M8684" t="s">
        <v>24818</v>
      </c>
      <c r="N8684">
        <v>0.47527777700000001</v>
      </c>
      <c r="O8684">
        <v>0</v>
      </c>
      <c r="P8684">
        <v>693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329.36749900000001</v>
      </c>
      <c r="W8684">
        <v>0</v>
      </c>
      <c r="X8684">
        <v>0</v>
      </c>
      <c r="Y8684">
        <v>0</v>
      </c>
      <c r="Z8684">
        <v>0</v>
      </c>
    </row>
    <row r="8685" spans="1:26" x14ac:dyDescent="0.25">
      <c r="A8685">
        <v>2199448</v>
      </c>
      <c r="B8685">
        <v>1</v>
      </c>
      <c r="C8685" t="s">
        <v>76</v>
      </c>
      <c r="D8685" t="s">
        <v>88</v>
      </c>
      <c r="E8685" t="s">
        <v>126</v>
      </c>
      <c r="F8685" t="s">
        <v>24819</v>
      </c>
      <c r="G8685" t="s">
        <v>128</v>
      </c>
      <c r="H8685" t="s">
        <v>46</v>
      </c>
      <c r="I8685" t="s">
        <v>129</v>
      </c>
      <c r="J8685" t="s">
        <v>130</v>
      </c>
      <c r="K8685" t="s">
        <v>131</v>
      </c>
      <c r="L8685" t="s">
        <v>24820</v>
      </c>
      <c r="M8685" t="s">
        <v>24821</v>
      </c>
      <c r="N8685">
        <v>2.8388888880000001</v>
      </c>
      <c r="O8685">
        <v>0</v>
      </c>
      <c r="P8685">
        <v>10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28.388888999999999</v>
      </c>
      <c r="W8685">
        <v>0</v>
      </c>
      <c r="X8685">
        <v>0</v>
      </c>
      <c r="Y8685">
        <v>0</v>
      </c>
      <c r="Z8685">
        <v>0</v>
      </c>
    </row>
    <row r="8686" spans="1:26" x14ac:dyDescent="0.25">
      <c r="A8686">
        <v>2199444</v>
      </c>
      <c r="B8686">
        <v>1</v>
      </c>
      <c r="C8686" t="s">
        <v>76</v>
      </c>
      <c r="D8686" t="s">
        <v>97</v>
      </c>
      <c r="E8686" t="s">
        <v>126</v>
      </c>
      <c r="F8686" t="s">
        <v>24822</v>
      </c>
      <c r="G8686" t="s">
        <v>7442</v>
      </c>
      <c r="H8686" t="s">
        <v>46</v>
      </c>
      <c r="I8686" t="s">
        <v>129</v>
      </c>
      <c r="J8686" t="s">
        <v>130</v>
      </c>
      <c r="K8686" t="s">
        <v>131</v>
      </c>
      <c r="L8686" t="s">
        <v>24823</v>
      </c>
      <c r="M8686" t="s">
        <v>24824</v>
      </c>
      <c r="N8686">
        <v>0.92444444400000003</v>
      </c>
      <c r="O8686">
        <v>0</v>
      </c>
      <c r="P8686">
        <v>58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53.617778000000001</v>
      </c>
      <c r="W8686">
        <v>0</v>
      </c>
      <c r="X8686">
        <v>0</v>
      </c>
      <c r="Y8686">
        <v>0</v>
      </c>
      <c r="Z8686">
        <v>0</v>
      </c>
    </row>
    <row r="8687" spans="1:26" x14ac:dyDescent="0.25">
      <c r="A8687">
        <v>2199451</v>
      </c>
      <c r="B8687">
        <v>1</v>
      </c>
      <c r="C8687" t="s">
        <v>76</v>
      </c>
      <c r="D8687" t="s">
        <v>92</v>
      </c>
      <c r="E8687" t="s">
        <v>126</v>
      </c>
      <c r="F8687" t="s">
        <v>24825</v>
      </c>
      <c r="G8687" t="s">
        <v>152</v>
      </c>
      <c r="H8687" t="s">
        <v>46</v>
      </c>
      <c r="I8687" t="s">
        <v>129</v>
      </c>
      <c r="J8687" t="s">
        <v>130</v>
      </c>
      <c r="K8687" t="s">
        <v>131</v>
      </c>
      <c r="L8687" t="s">
        <v>24826</v>
      </c>
      <c r="M8687" t="s">
        <v>24827</v>
      </c>
      <c r="N8687">
        <v>3.1344444440000001</v>
      </c>
      <c r="O8687">
        <v>0</v>
      </c>
      <c r="P8687">
        <v>0</v>
      </c>
      <c r="Q8687">
        <v>0</v>
      </c>
      <c r="R8687">
        <v>97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304.041111</v>
      </c>
      <c r="Y8687">
        <v>0</v>
      </c>
      <c r="Z8687">
        <v>0</v>
      </c>
    </row>
    <row r="8688" spans="1:26" x14ac:dyDescent="0.25">
      <c r="A8688">
        <v>2199453</v>
      </c>
      <c r="B8688">
        <v>1</v>
      </c>
      <c r="C8688" t="s">
        <v>76</v>
      </c>
      <c r="D8688" t="s">
        <v>86</v>
      </c>
      <c r="E8688" t="s">
        <v>126</v>
      </c>
      <c r="F8688" t="s">
        <v>24828</v>
      </c>
      <c r="G8688" t="s">
        <v>128</v>
      </c>
      <c r="H8688" t="s">
        <v>46</v>
      </c>
      <c r="I8688" t="s">
        <v>129</v>
      </c>
      <c r="J8688" t="s">
        <v>130</v>
      </c>
      <c r="K8688" t="s">
        <v>131</v>
      </c>
      <c r="L8688" t="s">
        <v>24829</v>
      </c>
      <c r="M8688" t="s">
        <v>24830</v>
      </c>
      <c r="N8688">
        <v>5.4702777769999997</v>
      </c>
      <c r="O8688">
        <v>0</v>
      </c>
      <c r="P8688">
        <v>100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547.02777800000001</v>
      </c>
      <c r="W8688">
        <v>0</v>
      </c>
      <c r="X8688">
        <v>0</v>
      </c>
      <c r="Y8688">
        <v>0</v>
      </c>
      <c r="Z8688">
        <v>0</v>
      </c>
    </row>
    <row r="8689" spans="1:26" x14ac:dyDescent="0.25">
      <c r="A8689">
        <v>2199455</v>
      </c>
      <c r="B8689">
        <v>1</v>
      </c>
      <c r="C8689" t="s">
        <v>77</v>
      </c>
      <c r="D8689" t="s">
        <v>114</v>
      </c>
      <c r="E8689" t="s">
        <v>181</v>
      </c>
      <c r="F8689" t="s">
        <v>24831</v>
      </c>
      <c r="G8689" t="s">
        <v>194</v>
      </c>
      <c r="H8689" t="s">
        <v>46</v>
      </c>
      <c r="I8689" t="s">
        <v>129</v>
      </c>
      <c r="J8689" t="s">
        <v>130</v>
      </c>
      <c r="K8689" t="s">
        <v>131</v>
      </c>
      <c r="L8689" t="s">
        <v>24832</v>
      </c>
      <c r="M8689" t="s">
        <v>24833</v>
      </c>
      <c r="N8689">
        <v>1.1530555549999999</v>
      </c>
      <c r="O8689">
        <v>0</v>
      </c>
      <c r="P8689">
        <v>2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2.306111</v>
      </c>
      <c r="W8689">
        <v>0</v>
      </c>
      <c r="X8689">
        <v>0</v>
      </c>
      <c r="Y8689">
        <v>0</v>
      </c>
      <c r="Z8689">
        <v>0</v>
      </c>
    </row>
    <row r="8690" spans="1:26" x14ac:dyDescent="0.25">
      <c r="A8690">
        <v>2199457</v>
      </c>
      <c r="B8690">
        <v>1</v>
      </c>
      <c r="C8690" t="s">
        <v>76</v>
      </c>
      <c r="D8690" t="s">
        <v>98</v>
      </c>
      <c r="E8690" t="s">
        <v>181</v>
      </c>
      <c r="F8690" t="s">
        <v>24834</v>
      </c>
      <c r="G8690" t="s">
        <v>194</v>
      </c>
      <c r="H8690" t="s">
        <v>46</v>
      </c>
      <c r="I8690" t="s">
        <v>129</v>
      </c>
      <c r="J8690" t="s">
        <v>130</v>
      </c>
      <c r="K8690" t="s">
        <v>131</v>
      </c>
      <c r="L8690" t="s">
        <v>24835</v>
      </c>
      <c r="M8690" t="s">
        <v>24836</v>
      </c>
      <c r="N8690">
        <v>2.5808333330000002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1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2.5808330000000002</v>
      </c>
    </row>
    <row r="8691" spans="1:26" x14ac:dyDescent="0.25">
      <c r="A8691">
        <v>2199463</v>
      </c>
      <c r="B8691">
        <v>1</v>
      </c>
      <c r="C8691" t="s">
        <v>76</v>
      </c>
      <c r="D8691" t="s">
        <v>79</v>
      </c>
      <c r="E8691" t="s">
        <v>181</v>
      </c>
      <c r="F8691" t="s">
        <v>24837</v>
      </c>
      <c r="G8691" t="s">
        <v>183</v>
      </c>
      <c r="H8691" t="s">
        <v>46</v>
      </c>
      <c r="I8691" t="s">
        <v>129</v>
      </c>
      <c r="J8691" t="s">
        <v>130</v>
      </c>
      <c r="K8691" t="s">
        <v>131</v>
      </c>
      <c r="L8691" t="s">
        <v>24838</v>
      </c>
      <c r="M8691" t="s">
        <v>24839</v>
      </c>
      <c r="N8691">
        <v>5.5938888880000004</v>
      </c>
      <c r="O8691">
        <v>0</v>
      </c>
      <c r="P8691">
        <v>14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78.314443999999995</v>
      </c>
      <c r="W8691">
        <v>0</v>
      </c>
      <c r="X8691">
        <v>0</v>
      </c>
      <c r="Y8691">
        <v>0</v>
      </c>
      <c r="Z8691">
        <v>0</v>
      </c>
    </row>
    <row r="8692" spans="1:26" x14ac:dyDescent="0.25">
      <c r="A8692">
        <v>2199469</v>
      </c>
      <c r="B8692">
        <v>1</v>
      </c>
      <c r="C8692" t="s">
        <v>76</v>
      </c>
      <c r="D8692" t="s">
        <v>78</v>
      </c>
      <c r="E8692" t="s">
        <v>126</v>
      </c>
      <c r="F8692" t="s">
        <v>24840</v>
      </c>
      <c r="G8692" t="s">
        <v>3105</v>
      </c>
      <c r="H8692" t="s">
        <v>46</v>
      </c>
      <c r="I8692" t="s">
        <v>129</v>
      </c>
      <c r="J8692" t="s">
        <v>130</v>
      </c>
      <c r="K8692" t="s">
        <v>131</v>
      </c>
      <c r="L8692" t="s">
        <v>24841</v>
      </c>
      <c r="M8692" t="s">
        <v>24842</v>
      </c>
      <c r="N8692">
        <v>6.5155555549999997</v>
      </c>
      <c r="O8692">
        <v>0</v>
      </c>
      <c r="P8692">
        <v>234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1524.64</v>
      </c>
      <c r="W8692">
        <v>0</v>
      </c>
      <c r="X8692">
        <v>0</v>
      </c>
      <c r="Y8692">
        <v>0</v>
      </c>
      <c r="Z8692">
        <v>0</v>
      </c>
    </row>
    <row r="8693" spans="1:26" x14ac:dyDescent="0.25">
      <c r="A8693">
        <v>2199467</v>
      </c>
      <c r="B8693">
        <v>1</v>
      </c>
      <c r="C8693" t="s">
        <v>76</v>
      </c>
      <c r="D8693" t="s">
        <v>79</v>
      </c>
      <c r="E8693" t="s">
        <v>181</v>
      </c>
      <c r="F8693" t="s">
        <v>24843</v>
      </c>
      <c r="G8693" t="s">
        <v>194</v>
      </c>
      <c r="H8693" t="s">
        <v>46</v>
      </c>
      <c r="I8693" t="s">
        <v>129</v>
      </c>
      <c r="J8693" t="s">
        <v>130</v>
      </c>
      <c r="K8693" t="s">
        <v>131</v>
      </c>
      <c r="L8693" t="s">
        <v>24844</v>
      </c>
      <c r="M8693" t="s">
        <v>24845</v>
      </c>
      <c r="N8693">
        <v>6.5580555550000001</v>
      </c>
      <c r="O8693">
        <v>0</v>
      </c>
      <c r="P8693">
        <v>4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26.232222</v>
      </c>
      <c r="W8693">
        <v>0</v>
      </c>
      <c r="X8693">
        <v>0</v>
      </c>
      <c r="Y8693">
        <v>0</v>
      </c>
      <c r="Z8693">
        <v>0</v>
      </c>
    </row>
    <row r="8694" spans="1:26" x14ac:dyDescent="0.25">
      <c r="A8694">
        <v>2199468</v>
      </c>
      <c r="B8694">
        <v>1</v>
      </c>
      <c r="C8694" t="s">
        <v>76</v>
      </c>
      <c r="D8694" t="s">
        <v>81</v>
      </c>
      <c r="E8694" t="s">
        <v>181</v>
      </c>
      <c r="F8694" t="s">
        <v>17534</v>
      </c>
      <c r="G8694" t="s">
        <v>128</v>
      </c>
      <c r="H8694" t="s">
        <v>46</v>
      </c>
      <c r="I8694" t="s">
        <v>129</v>
      </c>
      <c r="J8694" t="s">
        <v>130</v>
      </c>
      <c r="K8694" t="s">
        <v>131</v>
      </c>
      <c r="L8694" t="s">
        <v>24846</v>
      </c>
      <c r="M8694" t="s">
        <v>24847</v>
      </c>
      <c r="N8694">
        <v>1.5277777770000001</v>
      </c>
      <c r="O8694">
        <v>0</v>
      </c>
      <c r="P8694">
        <v>47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71.805555999999996</v>
      </c>
      <c r="W8694">
        <v>0</v>
      </c>
      <c r="X8694">
        <v>0</v>
      </c>
      <c r="Y8694">
        <v>0</v>
      </c>
      <c r="Z8694">
        <v>0</v>
      </c>
    </row>
    <row r="8695" spans="1:26" x14ac:dyDescent="0.25">
      <c r="A8695">
        <v>2199474</v>
      </c>
      <c r="B8695">
        <v>1</v>
      </c>
      <c r="C8695" t="s">
        <v>76</v>
      </c>
      <c r="D8695" t="s">
        <v>100</v>
      </c>
      <c r="E8695" t="s">
        <v>126</v>
      </c>
      <c r="F8695" t="s">
        <v>24848</v>
      </c>
      <c r="G8695" t="s">
        <v>636</v>
      </c>
      <c r="H8695" t="s">
        <v>46</v>
      </c>
      <c r="I8695" t="s">
        <v>129</v>
      </c>
      <c r="J8695" t="s">
        <v>130</v>
      </c>
      <c r="K8695" t="s">
        <v>131</v>
      </c>
      <c r="L8695" t="s">
        <v>24849</v>
      </c>
      <c r="M8695" t="s">
        <v>24850</v>
      </c>
      <c r="N8695">
        <v>5.9922222219999997</v>
      </c>
      <c r="O8695">
        <v>0</v>
      </c>
      <c r="P8695">
        <v>1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5.9922219999999999</v>
      </c>
      <c r="W8695">
        <v>0</v>
      </c>
      <c r="X8695">
        <v>0</v>
      </c>
      <c r="Y8695">
        <v>0</v>
      </c>
      <c r="Z8695">
        <v>0</v>
      </c>
    </row>
    <row r="8696" spans="1:26" x14ac:dyDescent="0.25">
      <c r="A8696">
        <v>2199473</v>
      </c>
      <c r="B8696">
        <v>1</v>
      </c>
      <c r="C8696" t="s">
        <v>76</v>
      </c>
      <c r="D8696" t="s">
        <v>97</v>
      </c>
      <c r="E8696" t="s">
        <v>126</v>
      </c>
      <c r="F8696" t="s">
        <v>24851</v>
      </c>
      <c r="G8696" t="s">
        <v>7442</v>
      </c>
      <c r="H8696" t="s">
        <v>46</v>
      </c>
      <c r="I8696" t="s">
        <v>129</v>
      </c>
      <c r="J8696" t="s">
        <v>130</v>
      </c>
      <c r="K8696" t="s">
        <v>131</v>
      </c>
      <c r="L8696" t="s">
        <v>24852</v>
      </c>
      <c r="M8696" t="s">
        <v>24853</v>
      </c>
      <c r="N8696">
        <v>0.46944444400000002</v>
      </c>
      <c r="O8696">
        <v>0</v>
      </c>
      <c r="P8696">
        <v>12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5.6333330000000004</v>
      </c>
      <c r="W8696">
        <v>0</v>
      </c>
      <c r="X8696">
        <v>0</v>
      </c>
      <c r="Y8696">
        <v>0</v>
      </c>
      <c r="Z8696">
        <v>0</v>
      </c>
    </row>
    <row r="8697" spans="1:26" x14ac:dyDescent="0.25">
      <c r="A8697">
        <v>2199475</v>
      </c>
      <c r="B8697">
        <v>1</v>
      </c>
      <c r="C8697" t="s">
        <v>77</v>
      </c>
      <c r="D8697" t="s">
        <v>120</v>
      </c>
      <c r="E8697" t="s">
        <v>181</v>
      </c>
      <c r="F8697" t="s">
        <v>24854</v>
      </c>
      <c r="G8697" t="s">
        <v>194</v>
      </c>
      <c r="H8697" t="s">
        <v>46</v>
      </c>
      <c r="I8697" t="s">
        <v>129</v>
      </c>
      <c r="J8697" t="s">
        <v>130</v>
      </c>
      <c r="K8697" t="s">
        <v>131</v>
      </c>
      <c r="L8697" t="s">
        <v>24855</v>
      </c>
      <c r="M8697" t="s">
        <v>24856</v>
      </c>
      <c r="N8697">
        <v>1.0861111109999999</v>
      </c>
      <c r="O8697">
        <v>0</v>
      </c>
      <c r="P8697">
        <v>0</v>
      </c>
      <c r="Q8697">
        <v>0</v>
      </c>
      <c r="R8697">
        <v>1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1.086111</v>
      </c>
      <c r="Y8697">
        <v>0</v>
      </c>
      <c r="Z8697">
        <v>0</v>
      </c>
    </row>
    <row r="8698" spans="1:26" x14ac:dyDescent="0.25">
      <c r="A8698">
        <v>2199476</v>
      </c>
      <c r="B8698">
        <v>1</v>
      </c>
      <c r="C8698" t="s">
        <v>77</v>
      </c>
      <c r="D8698" t="s">
        <v>116</v>
      </c>
      <c r="E8698" t="s">
        <v>134</v>
      </c>
      <c r="F8698" t="s">
        <v>24857</v>
      </c>
      <c r="G8698" t="s">
        <v>136</v>
      </c>
      <c r="H8698" t="s">
        <v>47</v>
      </c>
      <c r="I8698" t="s">
        <v>283</v>
      </c>
      <c r="J8698" t="s">
        <v>130</v>
      </c>
      <c r="K8698" t="s">
        <v>131</v>
      </c>
      <c r="L8698" t="s">
        <v>24858</v>
      </c>
      <c r="M8698" t="s">
        <v>24859</v>
      </c>
      <c r="N8698">
        <v>1.1111111E-2</v>
      </c>
      <c r="O8698">
        <v>50</v>
      </c>
      <c r="P8698">
        <v>1030</v>
      </c>
      <c r="Q8698">
        <v>0</v>
      </c>
      <c r="R8698">
        <v>0</v>
      </c>
      <c r="S8698">
        <v>0</v>
      </c>
      <c r="T8698">
        <v>0</v>
      </c>
      <c r="U8698">
        <v>0.55555600000000005</v>
      </c>
      <c r="V8698">
        <v>11.444444000000001</v>
      </c>
      <c r="W8698">
        <v>0</v>
      </c>
      <c r="X8698">
        <v>0</v>
      </c>
      <c r="Y8698">
        <v>0</v>
      </c>
      <c r="Z8698">
        <v>0</v>
      </c>
    </row>
    <row r="8699" spans="1:26" x14ac:dyDescent="0.25">
      <c r="A8699">
        <v>2199481</v>
      </c>
      <c r="B8699">
        <v>1</v>
      </c>
      <c r="C8699" t="s">
        <v>76</v>
      </c>
      <c r="D8699" t="s">
        <v>86</v>
      </c>
      <c r="E8699" t="s">
        <v>181</v>
      </c>
      <c r="F8699" t="s">
        <v>24860</v>
      </c>
      <c r="G8699" t="s">
        <v>163</v>
      </c>
      <c r="H8699" t="s">
        <v>46</v>
      </c>
      <c r="I8699" t="s">
        <v>129</v>
      </c>
      <c r="J8699" t="s">
        <v>130</v>
      </c>
      <c r="K8699" t="s">
        <v>131</v>
      </c>
      <c r="L8699" t="s">
        <v>24861</v>
      </c>
      <c r="M8699" t="s">
        <v>24862</v>
      </c>
      <c r="N8699">
        <v>5.4133333329999997</v>
      </c>
      <c r="O8699">
        <v>0</v>
      </c>
      <c r="P8699">
        <v>7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37.893332999999998</v>
      </c>
      <c r="W8699">
        <v>0</v>
      </c>
      <c r="X8699">
        <v>0</v>
      </c>
      <c r="Y8699">
        <v>0</v>
      </c>
      <c r="Z8699">
        <v>0</v>
      </c>
    </row>
    <row r="8700" spans="1:26" x14ac:dyDescent="0.25">
      <c r="A8700">
        <v>2199486</v>
      </c>
      <c r="B8700">
        <v>1</v>
      </c>
      <c r="C8700" t="s">
        <v>76</v>
      </c>
      <c r="D8700" t="s">
        <v>78</v>
      </c>
      <c r="E8700" t="s">
        <v>126</v>
      </c>
      <c r="F8700" t="s">
        <v>24863</v>
      </c>
      <c r="G8700" t="s">
        <v>152</v>
      </c>
      <c r="H8700" t="s">
        <v>46</v>
      </c>
      <c r="I8700" t="s">
        <v>129</v>
      </c>
      <c r="J8700" t="s">
        <v>130</v>
      </c>
      <c r="K8700" t="s">
        <v>131</v>
      </c>
      <c r="L8700" t="s">
        <v>24864</v>
      </c>
      <c r="M8700" t="s">
        <v>24865</v>
      </c>
      <c r="N8700">
        <v>3.2725</v>
      </c>
      <c r="O8700">
        <v>0</v>
      </c>
      <c r="P8700">
        <v>266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870.48500000000001</v>
      </c>
      <c r="W8700">
        <v>0</v>
      </c>
      <c r="X8700">
        <v>0</v>
      </c>
      <c r="Y8700">
        <v>0</v>
      </c>
      <c r="Z8700">
        <v>0</v>
      </c>
    </row>
    <row r="8701" spans="1:26" x14ac:dyDescent="0.25">
      <c r="A8701">
        <v>2199478</v>
      </c>
      <c r="B8701">
        <v>1</v>
      </c>
      <c r="C8701" t="s">
        <v>76</v>
      </c>
      <c r="D8701" t="s">
        <v>102</v>
      </c>
      <c r="E8701" t="s">
        <v>126</v>
      </c>
      <c r="F8701" t="s">
        <v>24866</v>
      </c>
      <c r="G8701" t="s">
        <v>128</v>
      </c>
      <c r="H8701" t="s">
        <v>46</v>
      </c>
      <c r="I8701" t="s">
        <v>129</v>
      </c>
      <c r="J8701" t="s">
        <v>130</v>
      </c>
      <c r="K8701" t="s">
        <v>131</v>
      </c>
      <c r="L8701" t="s">
        <v>24867</v>
      </c>
      <c r="M8701" t="s">
        <v>24868</v>
      </c>
      <c r="N8701">
        <v>1.616666666</v>
      </c>
      <c r="O8701">
        <v>0</v>
      </c>
      <c r="P8701">
        <v>66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106.7</v>
      </c>
      <c r="W8701">
        <v>0</v>
      </c>
      <c r="X8701">
        <v>0</v>
      </c>
      <c r="Y8701">
        <v>0</v>
      </c>
      <c r="Z8701">
        <v>0</v>
      </c>
    </row>
    <row r="8702" spans="1:26" x14ac:dyDescent="0.25">
      <c r="A8702">
        <v>2199483</v>
      </c>
      <c r="B8702">
        <v>1</v>
      </c>
      <c r="C8702" t="s">
        <v>76</v>
      </c>
      <c r="D8702" t="s">
        <v>78</v>
      </c>
      <c r="E8702" t="s">
        <v>126</v>
      </c>
      <c r="F8702" t="s">
        <v>24189</v>
      </c>
      <c r="G8702" t="s">
        <v>140</v>
      </c>
      <c r="H8702" t="s">
        <v>46</v>
      </c>
      <c r="I8702" t="s">
        <v>129</v>
      </c>
      <c r="J8702" t="s">
        <v>130</v>
      </c>
      <c r="K8702" t="s">
        <v>131</v>
      </c>
      <c r="L8702" t="s">
        <v>24579</v>
      </c>
      <c r="M8702" t="s">
        <v>24869</v>
      </c>
      <c r="N8702">
        <v>5.9013888879999996</v>
      </c>
      <c r="O8702">
        <v>0</v>
      </c>
      <c r="P8702">
        <v>55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324.57638900000001</v>
      </c>
      <c r="W8702">
        <v>0</v>
      </c>
      <c r="X8702">
        <v>0</v>
      </c>
      <c r="Y8702">
        <v>0</v>
      </c>
      <c r="Z8702">
        <v>0</v>
      </c>
    </row>
    <row r="8703" spans="1:26" x14ac:dyDescent="0.25">
      <c r="A8703">
        <v>2199485</v>
      </c>
      <c r="B8703">
        <v>1</v>
      </c>
      <c r="C8703" t="s">
        <v>76</v>
      </c>
      <c r="D8703" t="s">
        <v>103</v>
      </c>
      <c r="E8703" t="s">
        <v>181</v>
      </c>
      <c r="F8703" t="s">
        <v>24870</v>
      </c>
      <c r="G8703" t="s">
        <v>183</v>
      </c>
      <c r="H8703" t="s">
        <v>46</v>
      </c>
      <c r="I8703" t="s">
        <v>129</v>
      </c>
      <c r="J8703" t="s">
        <v>130</v>
      </c>
      <c r="K8703" t="s">
        <v>131</v>
      </c>
      <c r="L8703" t="s">
        <v>24579</v>
      </c>
      <c r="M8703" t="s">
        <v>24871</v>
      </c>
      <c r="N8703">
        <v>2.5955555549999998</v>
      </c>
      <c r="O8703">
        <v>0</v>
      </c>
      <c r="P8703">
        <v>0</v>
      </c>
      <c r="Q8703">
        <v>0</v>
      </c>
      <c r="R8703">
        <v>1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2.5955560000000002</v>
      </c>
      <c r="Y8703">
        <v>0</v>
      </c>
      <c r="Z8703">
        <v>0</v>
      </c>
    </row>
    <row r="8704" spans="1:26" x14ac:dyDescent="0.25">
      <c r="A8704">
        <v>2199488</v>
      </c>
      <c r="B8704">
        <v>1</v>
      </c>
      <c r="C8704" t="s">
        <v>76</v>
      </c>
      <c r="D8704" t="s">
        <v>107</v>
      </c>
      <c r="E8704" t="s">
        <v>126</v>
      </c>
      <c r="F8704" t="s">
        <v>23433</v>
      </c>
      <c r="G8704" t="s">
        <v>128</v>
      </c>
      <c r="H8704" t="s">
        <v>46</v>
      </c>
      <c r="I8704" t="s">
        <v>129</v>
      </c>
      <c r="J8704" t="s">
        <v>130</v>
      </c>
      <c r="K8704" t="s">
        <v>131</v>
      </c>
      <c r="L8704" t="s">
        <v>24872</v>
      </c>
      <c r="M8704" t="s">
        <v>24873</v>
      </c>
      <c r="N8704">
        <v>0.712777777</v>
      </c>
      <c r="O8704">
        <v>0</v>
      </c>
      <c r="P8704">
        <v>6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4.2766669999999998</v>
      </c>
      <c r="W8704">
        <v>0</v>
      </c>
      <c r="X8704">
        <v>0</v>
      </c>
      <c r="Y8704">
        <v>0</v>
      </c>
      <c r="Z8704">
        <v>0</v>
      </c>
    </row>
    <row r="8705" spans="1:26" x14ac:dyDescent="0.25">
      <c r="A8705">
        <v>2199490</v>
      </c>
      <c r="B8705">
        <v>1</v>
      </c>
      <c r="C8705" t="s">
        <v>77</v>
      </c>
      <c r="D8705" t="s">
        <v>123</v>
      </c>
      <c r="E8705" t="s">
        <v>181</v>
      </c>
      <c r="F8705" t="s">
        <v>24874</v>
      </c>
      <c r="G8705" t="s">
        <v>194</v>
      </c>
      <c r="H8705" t="s">
        <v>46</v>
      </c>
      <c r="I8705" t="s">
        <v>129</v>
      </c>
      <c r="J8705" t="s">
        <v>130</v>
      </c>
      <c r="K8705" t="s">
        <v>131</v>
      </c>
      <c r="L8705" t="s">
        <v>24875</v>
      </c>
      <c r="M8705" t="s">
        <v>24876</v>
      </c>
      <c r="N8705">
        <v>2.6044444439999999</v>
      </c>
      <c r="O8705">
        <v>0</v>
      </c>
      <c r="P8705">
        <v>1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2.604444</v>
      </c>
      <c r="W8705">
        <v>0</v>
      </c>
      <c r="X8705">
        <v>0</v>
      </c>
      <c r="Y8705">
        <v>0</v>
      </c>
      <c r="Z8705">
        <v>0</v>
      </c>
    </row>
    <row r="8706" spans="1:26" x14ac:dyDescent="0.25">
      <c r="A8706">
        <v>2199489</v>
      </c>
      <c r="B8706">
        <v>1</v>
      </c>
      <c r="C8706" t="s">
        <v>77</v>
      </c>
      <c r="D8706" t="s">
        <v>113</v>
      </c>
      <c r="E8706" t="s">
        <v>134</v>
      </c>
      <c r="F8706" t="s">
        <v>24877</v>
      </c>
      <c r="G8706" t="s">
        <v>136</v>
      </c>
      <c r="H8706" t="s">
        <v>47</v>
      </c>
      <c r="I8706" t="s">
        <v>129</v>
      </c>
      <c r="J8706" t="s">
        <v>130</v>
      </c>
      <c r="K8706" t="s">
        <v>131</v>
      </c>
      <c r="L8706" t="s">
        <v>24878</v>
      </c>
      <c r="M8706" t="s">
        <v>24879</v>
      </c>
      <c r="N8706">
        <v>0.265555555</v>
      </c>
      <c r="O8706">
        <v>0</v>
      </c>
      <c r="P8706">
        <v>0</v>
      </c>
      <c r="Q8706">
        <v>44</v>
      </c>
      <c r="R8706">
        <v>164</v>
      </c>
      <c r="S8706">
        <v>44</v>
      </c>
      <c r="T8706">
        <v>254</v>
      </c>
      <c r="U8706">
        <v>0</v>
      </c>
      <c r="V8706">
        <v>0</v>
      </c>
      <c r="W8706">
        <v>11.684443999999999</v>
      </c>
      <c r="X8706">
        <v>43.551110999999999</v>
      </c>
      <c r="Y8706">
        <v>11.684443999999999</v>
      </c>
      <c r="Z8706">
        <v>67.451110999999997</v>
      </c>
    </row>
    <row r="8707" spans="1:26" x14ac:dyDescent="0.25">
      <c r="A8707">
        <v>2199496</v>
      </c>
      <c r="B8707">
        <v>1</v>
      </c>
      <c r="C8707" t="s">
        <v>76</v>
      </c>
      <c r="D8707" t="s">
        <v>93</v>
      </c>
      <c r="E8707" t="s">
        <v>181</v>
      </c>
      <c r="F8707" t="s">
        <v>24880</v>
      </c>
      <c r="G8707" t="s">
        <v>194</v>
      </c>
      <c r="H8707" t="s">
        <v>46</v>
      </c>
      <c r="I8707" t="s">
        <v>129</v>
      </c>
      <c r="J8707" t="s">
        <v>130</v>
      </c>
      <c r="K8707" t="s">
        <v>131</v>
      </c>
      <c r="L8707" t="s">
        <v>24881</v>
      </c>
      <c r="M8707" t="s">
        <v>24882</v>
      </c>
      <c r="N8707">
        <v>2.239166666</v>
      </c>
      <c r="O8707">
        <v>0</v>
      </c>
      <c r="P8707">
        <v>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2.2391670000000001</v>
      </c>
      <c r="W8707">
        <v>0</v>
      </c>
      <c r="X8707">
        <v>0</v>
      </c>
      <c r="Y8707">
        <v>0</v>
      </c>
      <c r="Z8707">
        <v>0</v>
      </c>
    </row>
    <row r="8708" spans="1:26" x14ac:dyDescent="0.25">
      <c r="A8708">
        <v>2199492</v>
      </c>
      <c r="B8708">
        <v>1</v>
      </c>
      <c r="C8708" t="s">
        <v>76</v>
      </c>
      <c r="D8708" t="s">
        <v>78</v>
      </c>
      <c r="E8708" t="s">
        <v>181</v>
      </c>
      <c r="F8708" t="s">
        <v>24883</v>
      </c>
      <c r="G8708" t="s">
        <v>183</v>
      </c>
      <c r="H8708" t="s">
        <v>46</v>
      </c>
      <c r="I8708" t="s">
        <v>129</v>
      </c>
      <c r="J8708" t="s">
        <v>130</v>
      </c>
      <c r="K8708" t="s">
        <v>131</v>
      </c>
      <c r="L8708" t="s">
        <v>24884</v>
      </c>
      <c r="M8708" t="s">
        <v>24885</v>
      </c>
      <c r="N8708">
        <v>2.1827777770000001</v>
      </c>
      <c r="O8708">
        <v>0</v>
      </c>
      <c r="P8708">
        <v>1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2.1827779999999999</v>
      </c>
      <c r="W8708">
        <v>0</v>
      </c>
      <c r="X8708">
        <v>0</v>
      </c>
      <c r="Y8708">
        <v>0</v>
      </c>
      <c r="Z8708">
        <v>0</v>
      </c>
    </row>
    <row r="8709" spans="1:26" x14ac:dyDescent="0.25">
      <c r="A8709">
        <v>2199503</v>
      </c>
      <c r="B8709">
        <v>1</v>
      </c>
      <c r="C8709" t="s">
        <v>76</v>
      </c>
      <c r="D8709" t="s">
        <v>88</v>
      </c>
      <c r="E8709" t="s">
        <v>181</v>
      </c>
      <c r="F8709" t="s">
        <v>24886</v>
      </c>
      <c r="G8709" t="s">
        <v>194</v>
      </c>
      <c r="H8709" t="s">
        <v>46</v>
      </c>
      <c r="I8709" t="s">
        <v>129</v>
      </c>
      <c r="J8709" t="s">
        <v>130</v>
      </c>
      <c r="K8709" t="s">
        <v>131</v>
      </c>
      <c r="L8709" t="s">
        <v>24887</v>
      </c>
      <c r="M8709" t="s">
        <v>24888</v>
      </c>
      <c r="N8709">
        <v>1.700555555</v>
      </c>
      <c r="O8709">
        <v>0</v>
      </c>
      <c r="P8709">
        <v>1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1.700556</v>
      </c>
      <c r="W8709">
        <v>0</v>
      </c>
      <c r="X8709">
        <v>0</v>
      </c>
      <c r="Y8709">
        <v>0</v>
      </c>
      <c r="Z8709">
        <v>0</v>
      </c>
    </row>
    <row r="8710" spans="1:26" x14ac:dyDescent="0.25">
      <c r="A8710">
        <v>2199494</v>
      </c>
      <c r="B8710">
        <v>1</v>
      </c>
      <c r="C8710" t="s">
        <v>76</v>
      </c>
      <c r="D8710" t="s">
        <v>99</v>
      </c>
      <c r="E8710" t="s">
        <v>126</v>
      </c>
      <c r="F8710" t="s">
        <v>24889</v>
      </c>
      <c r="G8710" t="s">
        <v>128</v>
      </c>
      <c r="H8710" t="s">
        <v>46</v>
      </c>
      <c r="I8710" t="s">
        <v>129</v>
      </c>
      <c r="J8710" t="s">
        <v>130</v>
      </c>
      <c r="K8710" t="s">
        <v>131</v>
      </c>
      <c r="L8710" t="s">
        <v>24890</v>
      </c>
      <c r="M8710" t="s">
        <v>24891</v>
      </c>
      <c r="N8710">
        <v>0.55000000000000004</v>
      </c>
      <c r="O8710">
        <v>0</v>
      </c>
      <c r="P8710">
        <v>23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12.65</v>
      </c>
      <c r="W8710">
        <v>0</v>
      </c>
      <c r="X8710">
        <v>0</v>
      </c>
      <c r="Y8710">
        <v>0</v>
      </c>
      <c r="Z8710">
        <v>0</v>
      </c>
    </row>
    <row r="8711" spans="1:26" x14ac:dyDescent="0.25">
      <c r="A8711">
        <v>2199498</v>
      </c>
      <c r="B8711">
        <v>1</v>
      </c>
      <c r="C8711" t="s">
        <v>76</v>
      </c>
      <c r="D8711" t="s">
        <v>88</v>
      </c>
      <c r="E8711" t="s">
        <v>181</v>
      </c>
      <c r="F8711" t="s">
        <v>24892</v>
      </c>
      <c r="G8711" t="s">
        <v>163</v>
      </c>
      <c r="H8711" t="s">
        <v>46</v>
      </c>
      <c r="I8711" t="s">
        <v>129</v>
      </c>
      <c r="J8711" t="s">
        <v>130</v>
      </c>
      <c r="K8711" t="s">
        <v>131</v>
      </c>
      <c r="L8711" t="s">
        <v>24893</v>
      </c>
      <c r="M8711" t="s">
        <v>24894</v>
      </c>
      <c r="N8711">
        <v>2.5719444440000001</v>
      </c>
      <c r="O8711">
        <v>0</v>
      </c>
      <c r="P8711">
        <v>1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2.5719439999999998</v>
      </c>
      <c r="W8711">
        <v>0</v>
      </c>
      <c r="X8711">
        <v>0</v>
      </c>
      <c r="Y8711">
        <v>0</v>
      </c>
      <c r="Z8711">
        <v>0</v>
      </c>
    </row>
    <row r="8712" spans="1:26" x14ac:dyDescent="0.25">
      <c r="A8712">
        <v>2199499</v>
      </c>
      <c r="B8712">
        <v>1</v>
      </c>
      <c r="C8712" t="s">
        <v>76</v>
      </c>
      <c r="D8712" t="s">
        <v>78</v>
      </c>
      <c r="E8712" t="s">
        <v>718</v>
      </c>
      <c r="F8712" t="s">
        <v>23322</v>
      </c>
      <c r="G8712" t="s">
        <v>128</v>
      </c>
      <c r="H8712" t="s">
        <v>46</v>
      </c>
      <c r="I8712" t="s">
        <v>129</v>
      </c>
      <c r="J8712" t="s">
        <v>130</v>
      </c>
      <c r="K8712" t="s">
        <v>131</v>
      </c>
      <c r="L8712" t="s">
        <v>24895</v>
      </c>
      <c r="M8712" t="s">
        <v>24896</v>
      </c>
      <c r="N8712">
        <v>3.3622222220000002</v>
      </c>
      <c r="O8712">
        <v>0</v>
      </c>
      <c r="P8712">
        <v>33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110.953333</v>
      </c>
      <c r="W8712">
        <v>0</v>
      </c>
      <c r="X8712">
        <v>0</v>
      </c>
      <c r="Y8712">
        <v>0</v>
      </c>
      <c r="Z8712">
        <v>0</v>
      </c>
    </row>
    <row r="8713" spans="1:26" x14ac:dyDescent="0.25">
      <c r="A8713">
        <v>2199505</v>
      </c>
      <c r="B8713">
        <v>1</v>
      </c>
      <c r="C8713" t="s">
        <v>77</v>
      </c>
      <c r="D8713" t="s">
        <v>123</v>
      </c>
      <c r="E8713" t="s">
        <v>181</v>
      </c>
      <c r="F8713" t="s">
        <v>24897</v>
      </c>
      <c r="G8713" t="s">
        <v>287</v>
      </c>
      <c r="H8713" t="s">
        <v>46</v>
      </c>
      <c r="I8713" t="s">
        <v>129</v>
      </c>
      <c r="J8713" t="s">
        <v>130</v>
      </c>
      <c r="K8713" t="s">
        <v>131</v>
      </c>
      <c r="L8713" t="s">
        <v>24898</v>
      </c>
      <c r="M8713" t="s">
        <v>24899</v>
      </c>
      <c r="N8713">
        <v>1.181944444</v>
      </c>
      <c r="O8713">
        <v>0</v>
      </c>
      <c r="P8713">
        <v>10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11.819444000000001</v>
      </c>
      <c r="W8713">
        <v>0</v>
      </c>
      <c r="X8713">
        <v>0</v>
      </c>
      <c r="Y8713">
        <v>0</v>
      </c>
      <c r="Z8713">
        <v>0</v>
      </c>
    </row>
    <row r="8714" spans="1:26" x14ac:dyDescent="0.25">
      <c r="A8714">
        <v>2199504</v>
      </c>
      <c r="B8714">
        <v>1</v>
      </c>
      <c r="C8714" t="s">
        <v>76</v>
      </c>
      <c r="D8714" t="s">
        <v>100</v>
      </c>
      <c r="E8714" t="s">
        <v>718</v>
      </c>
      <c r="F8714" t="s">
        <v>24900</v>
      </c>
      <c r="G8714" t="s">
        <v>269</v>
      </c>
      <c r="H8714" t="s">
        <v>46</v>
      </c>
      <c r="I8714" t="s">
        <v>129</v>
      </c>
      <c r="J8714" t="s">
        <v>130</v>
      </c>
      <c r="K8714" t="s">
        <v>131</v>
      </c>
      <c r="L8714" t="s">
        <v>24901</v>
      </c>
      <c r="M8714" t="s">
        <v>24902</v>
      </c>
      <c r="N8714">
        <v>3.165</v>
      </c>
      <c r="O8714">
        <v>0</v>
      </c>
      <c r="P8714">
        <v>129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408.28500000000003</v>
      </c>
      <c r="W8714">
        <v>0</v>
      </c>
      <c r="X8714">
        <v>0</v>
      </c>
      <c r="Y8714">
        <v>0</v>
      </c>
      <c r="Z8714">
        <v>0</v>
      </c>
    </row>
    <row r="8715" spans="1:26" x14ac:dyDescent="0.25">
      <c r="A8715">
        <v>2199557</v>
      </c>
      <c r="B8715">
        <v>1</v>
      </c>
      <c r="C8715" t="s">
        <v>76</v>
      </c>
      <c r="D8715" t="s">
        <v>104</v>
      </c>
      <c r="E8715" t="s">
        <v>181</v>
      </c>
      <c r="F8715" t="s">
        <v>24903</v>
      </c>
      <c r="G8715" t="s">
        <v>194</v>
      </c>
      <c r="H8715" t="s">
        <v>46</v>
      </c>
      <c r="I8715" t="s">
        <v>129</v>
      </c>
      <c r="J8715" t="s">
        <v>130</v>
      </c>
      <c r="K8715" t="s">
        <v>131</v>
      </c>
      <c r="L8715" t="s">
        <v>24904</v>
      </c>
      <c r="M8715" t="s">
        <v>24905</v>
      </c>
      <c r="N8715">
        <v>2.0691666660000001</v>
      </c>
      <c r="O8715">
        <v>0</v>
      </c>
      <c r="P8715">
        <v>0</v>
      </c>
      <c r="Q8715">
        <v>0</v>
      </c>
      <c r="R8715">
        <v>0</v>
      </c>
      <c r="S8715">
        <v>1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2.0691670000000002</v>
      </c>
      <c r="Z8715">
        <v>0</v>
      </c>
    </row>
    <row r="8716" spans="1:26" x14ac:dyDescent="0.25">
      <c r="A8716">
        <v>2199522</v>
      </c>
      <c r="B8716">
        <v>1</v>
      </c>
      <c r="C8716" t="s">
        <v>76</v>
      </c>
      <c r="D8716" t="s">
        <v>104</v>
      </c>
      <c r="E8716" t="s">
        <v>126</v>
      </c>
      <c r="F8716" t="s">
        <v>24906</v>
      </c>
      <c r="G8716" t="s">
        <v>671</v>
      </c>
      <c r="H8716" t="s">
        <v>46</v>
      </c>
      <c r="I8716" t="s">
        <v>129</v>
      </c>
      <c r="J8716" t="s">
        <v>130</v>
      </c>
      <c r="K8716" t="s">
        <v>131</v>
      </c>
      <c r="L8716" t="s">
        <v>24907</v>
      </c>
      <c r="M8716" t="s">
        <v>24908</v>
      </c>
      <c r="N8716">
        <v>6.0694444440000002</v>
      </c>
      <c r="O8716">
        <v>0</v>
      </c>
      <c r="P8716">
        <v>0</v>
      </c>
      <c r="Q8716">
        <v>0</v>
      </c>
      <c r="R8716">
        <v>16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97.111110999999994</v>
      </c>
      <c r="Y8716">
        <v>0</v>
      </c>
      <c r="Z8716">
        <v>0</v>
      </c>
    </row>
    <row r="8717" spans="1:26" x14ac:dyDescent="0.25">
      <c r="A8717">
        <v>2199622</v>
      </c>
      <c r="B8717">
        <v>1</v>
      </c>
      <c r="C8717" t="s">
        <v>76</v>
      </c>
      <c r="D8717" t="s">
        <v>100</v>
      </c>
      <c r="E8717" t="s">
        <v>126</v>
      </c>
      <c r="F8717" t="s">
        <v>24909</v>
      </c>
      <c r="G8717" t="s">
        <v>128</v>
      </c>
      <c r="H8717" t="s">
        <v>46</v>
      </c>
      <c r="I8717" t="s">
        <v>129</v>
      </c>
      <c r="J8717" t="s">
        <v>130</v>
      </c>
      <c r="K8717" t="s">
        <v>131</v>
      </c>
      <c r="L8717" t="s">
        <v>24910</v>
      </c>
      <c r="M8717" t="s">
        <v>24911</v>
      </c>
      <c r="N8717">
        <v>5.0036111109999997</v>
      </c>
      <c r="O8717">
        <v>0</v>
      </c>
      <c r="P8717">
        <v>84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420.30333300000001</v>
      </c>
      <c r="W8717">
        <v>0</v>
      </c>
      <c r="X8717">
        <v>0</v>
      </c>
      <c r="Y8717">
        <v>0</v>
      </c>
      <c r="Z8717">
        <v>0</v>
      </c>
    </row>
    <row r="8718" spans="1:26" x14ac:dyDescent="0.25">
      <c r="A8718">
        <v>2199511</v>
      </c>
      <c r="B8718">
        <v>1</v>
      </c>
      <c r="C8718" t="s">
        <v>76</v>
      </c>
      <c r="D8718" t="s">
        <v>90</v>
      </c>
      <c r="E8718" t="s">
        <v>126</v>
      </c>
      <c r="F8718" t="s">
        <v>24912</v>
      </c>
      <c r="G8718" t="s">
        <v>128</v>
      </c>
      <c r="H8718" t="s">
        <v>46</v>
      </c>
      <c r="I8718" t="s">
        <v>129</v>
      </c>
      <c r="J8718" t="s">
        <v>130</v>
      </c>
      <c r="K8718" t="s">
        <v>131</v>
      </c>
      <c r="L8718" t="s">
        <v>24913</v>
      </c>
      <c r="M8718" t="s">
        <v>24914</v>
      </c>
      <c r="N8718">
        <v>2.1608333329999998</v>
      </c>
      <c r="O8718">
        <v>0</v>
      </c>
      <c r="P8718">
        <v>121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261.46083299999998</v>
      </c>
      <c r="W8718">
        <v>0</v>
      </c>
      <c r="X8718">
        <v>0</v>
      </c>
      <c r="Y8718">
        <v>0</v>
      </c>
      <c r="Z8718">
        <v>0</v>
      </c>
    </row>
    <row r="8719" spans="1:26" x14ac:dyDescent="0.25">
      <c r="A8719">
        <v>2199529</v>
      </c>
      <c r="B8719">
        <v>1</v>
      </c>
      <c r="C8719" t="s">
        <v>76</v>
      </c>
      <c r="D8719" t="s">
        <v>78</v>
      </c>
      <c r="E8719" t="s">
        <v>126</v>
      </c>
      <c r="F8719" t="s">
        <v>21099</v>
      </c>
      <c r="G8719" t="s">
        <v>128</v>
      </c>
      <c r="H8719" t="s">
        <v>46</v>
      </c>
      <c r="I8719" t="s">
        <v>129</v>
      </c>
      <c r="J8719" t="s">
        <v>130</v>
      </c>
      <c r="K8719" t="s">
        <v>131</v>
      </c>
      <c r="L8719" t="s">
        <v>24915</v>
      </c>
      <c r="M8719" t="s">
        <v>24916</v>
      </c>
      <c r="N8719">
        <v>3.9561111109999998</v>
      </c>
      <c r="O8719">
        <v>0</v>
      </c>
      <c r="P8719">
        <v>353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1396.507222</v>
      </c>
      <c r="W8719">
        <v>0</v>
      </c>
      <c r="X8719">
        <v>0</v>
      </c>
      <c r="Y8719">
        <v>0</v>
      </c>
      <c r="Z8719">
        <v>0</v>
      </c>
    </row>
    <row r="8720" spans="1:26" x14ac:dyDescent="0.25">
      <c r="A8720">
        <v>2199513</v>
      </c>
      <c r="B8720">
        <v>1</v>
      </c>
      <c r="C8720" t="s">
        <v>77</v>
      </c>
      <c r="D8720" t="s">
        <v>109</v>
      </c>
      <c r="E8720" t="s">
        <v>126</v>
      </c>
      <c r="F8720" t="s">
        <v>24917</v>
      </c>
      <c r="G8720" t="s">
        <v>636</v>
      </c>
      <c r="H8720" t="s">
        <v>46</v>
      </c>
      <c r="I8720" t="s">
        <v>129</v>
      </c>
      <c r="J8720" t="s">
        <v>15</v>
      </c>
      <c r="K8720" t="s">
        <v>131</v>
      </c>
      <c r="L8720" t="s">
        <v>24918</v>
      </c>
      <c r="M8720" t="s">
        <v>24919</v>
      </c>
      <c r="N8720">
        <v>4.4069444439999996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59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260.00972200000001</v>
      </c>
    </row>
    <row r="8721" spans="1:26" x14ac:dyDescent="0.25">
      <c r="A8721">
        <v>2199519</v>
      </c>
      <c r="B8721">
        <v>1</v>
      </c>
      <c r="C8721" t="s">
        <v>76</v>
      </c>
      <c r="D8721" t="s">
        <v>92</v>
      </c>
      <c r="E8721" t="s">
        <v>181</v>
      </c>
      <c r="F8721" t="s">
        <v>24920</v>
      </c>
      <c r="G8721" t="s">
        <v>194</v>
      </c>
      <c r="H8721" t="s">
        <v>46</v>
      </c>
      <c r="I8721" t="s">
        <v>129</v>
      </c>
      <c r="J8721" t="s">
        <v>130</v>
      </c>
      <c r="K8721" t="s">
        <v>131</v>
      </c>
      <c r="L8721" t="s">
        <v>24921</v>
      </c>
      <c r="M8721" t="s">
        <v>24922</v>
      </c>
      <c r="N8721">
        <v>4.8825000000000003</v>
      </c>
      <c r="O8721">
        <v>0</v>
      </c>
      <c r="P8721">
        <v>0</v>
      </c>
      <c r="Q8721">
        <v>0</v>
      </c>
      <c r="R8721">
        <v>2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9.7650000000000006</v>
      </c>
      <c r="Y8721">
        <v>0</v>
      </c>
      <c r="Z8721">
        <v>0</v>
      </c>
    </row>
    <row r="8722" spans="1:26" x14ac:dyDescent="0.25">
      <c r="A8722">
        <v>2199525</v>
      </c>
      <c r="B8722">
        <v>1</v>
      </c>
      <c r="C8722" t="s">
        <v>76</v>
      </c>
      <c r="D8722" t="s">
        <v>93</v>
      </c>
      <c r="E8722" t="s">
        <v>126</v>
      </c>
      <c r="F8722" t="s">
        <v>24923</v>
      </c>
      <c r="G8722" t="s">
        <v>128</v>
      </c>
      <c r="H8722" t="s">
        <v>46</v>
      </c>
      <c r="I8722" t="s">
        <v>129</v>
      </c>
      <c r="J8722" t="s">
        <v>130</v>
      </c>
      <c r="K8722" t="s">
        <v>131</v>
      </c>
      <c r="L8722" t="s">
        <v>24924</v>
      </c>
      <c r="M8722" t="s">
        <v>24925</v>
      </c>
      <c r="N8722">
        <v>2.1752777769999998</v>
      </c>
      <c r="O8722">
        <v>0</v>
      </c>
      <c r="P8722">
        <v>37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80.485277999999994</v>
      </c>
      <c r="W8722">
        <v>0</v>
      </c>
      <c r="X8722">
        <v>0</v>
      </c>
      <c r="Y8722">
        <v>0</v>
      </c>
      <c r="Z8722">
        <v>0</v>
      </c>
    </row>
    <row r="8723" spans="1:26" x14ac:dyDescent="0.25">
      <c r="A8723">
        <v>2199538</v>
      </c>
      <c r="B8723">
        <v>1</v>
      </c>
      <c r="C8723" t="s">
        <v>76</v>
      </c>
      <c r="D8723" t="s">
        <v>99</v>
      </c>
      <c r="E8723" t="s">
        <v>161</v>
      </c>
      <c r="F8723" t="s">
        <v>24926</v>
      </c>
      <c r="G8723" t="s">
        <v>402</v>
      </c>
      <c r="H8723" t="s">
        <v>46</v>
      </c>
      <c r="I8723" t="s">
        <v>129</v>
      </c>
      <c r="J8723" t="s">
        <v>130</v>
      </c>
      <c r="K8723" t="s">
        <v>131</v>
      </c>
      <c r="L8723" t="s">
        <v>24927</v>
      </c>
      <c r="M8723" t="s">
        <v>24928</v>
      </c>
      <c r="N8723">
        <v>1.1363888879999999</v>
      </c>
      <c r="O8723">
        <v>0</v>
      </c>
      <c r="P8723">
        <v>132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150.003333</v>
      </c>
      <c r="W8723">
        <v>0</v>
      </c>
      <c r="X8723">
        <v>0</v>
      </c>
      <c r="Y8723">
        <v>0</v>
      </c>
      <c r="Z8723">
        <v>0</v>
      </c>
    </row>
    <row r="8724" spans="1:26" x14ac:dyDescent="0.25">
      <c r="A8724">
        <v>2199537</v>
      </c>
      <c r="B8724">
        <v>1</v>
      </c>
      <c r="C8724" t="s">
        <v>76</v>
      </c>
      <c r="D8724" t="s">
        <v>98</v>
      </c>
      <c r="E8724" t="s">
        <v>126</v>
      </c>
      <c r="F8724" t="s">
        <v>24929</v>
      </c>
      <c r="G8724" t="s">
        <v>128</v>
      </c>
      <c r="H8724" t="s">
        <v>46</v>
      </c>
      <c r="I8724" t="s">
        <v>129</v>
      </c>
      <c r="J8724" t="s">
        <v>130</v>
      </c>
      <c r="K8724" t="s">
        <v>131</v>
      </c>
      <c r="L8724" t="s">
        <v>24930</v>
      </c>
      <c r="M8724" t="s">
        <v>24931</v>
      </c>
      <c r="N8724">
        <v>1.151944444</v>
      </c>
      <c r="O8724">
        <v>0</v>
      </c>
      <c r="P8724">
        <v>0</v>
      </c>
      <c r="Q8724">
        <v>0</v>
      </c>
      <c r="R8724">
        <v>56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64.508888999999996</v>
      </c>
      <c r="Y8724">
        <v>0</v>
      </c>
      <c r="Z8724">
        <v>0</v>
      </c>
    </row>
    <row r="8725" spans="1:26" x14ac:dyDescent="0.25">
      <c r="A8725">
        <v>2199539</v>
      </c>
      <c r="B8725">
        <v>1</v>
      </c>
      <c r="C8725" t="s">
        <v>76</v>
      </c>
      <c r="D8725" t="s">
        <v>86</v>
      </c>
      <c r="E8725" t="s">
        <v>126</v>
      </c>
      <c r="F8725" t="s">
        <v>24932</v>
      </c>
      <c r="G8725" t="s">
        <v>163</v>
      </c>
      <c r="H8725" t="s">
        <v>46</v>
      </c>
      <c r="I8725" t="s">
        <v>129</v>
      </c>
      <c r="J8725" t="s">
        <v>130</v>
      </c>
      <c r="K8725" t="s">
        <v>131</v>
      </c>
      <c r="L8725" t="s">
        <v>24933</v>
      </c>
      <c r="M8725" t="s">
        <v>24934</v>
      </c>
      <c r="N8725">
        <v>1.704722222</v>
      </c>
      <c r="O8725">
        <v>0</v>
      </c>
      <c r="P8725">
        <v>57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97.169167000000002</v>
      </c>
      <c r="W8725">
        <v>0</v>
      </c>
      <c r="X8725">
        <v>0</v>
      </c>
      <c r="Y8725">
        <v>0</v>
      </c>
      <c r="Z8725">
        <v>0</v>
      </c>
    </row>
    <row r="8726" spans="1:26" x14ac:dyDescent="0.25">
      <c r="A8726">
        <v>2199544</v>
      </c>
      <c r="B8726">
        <v>1</v>
      </c>
      <c r="C8726" t="s">
        <v>76</v>
      </c>
      <c r="D8726" t="s">
        <v>78</v>
      </c>
      <c r="E8726" t="s">
        <v>161</v>
      </c>
      <c r="F8726" t="s">
        <v>22538</v>
      </c>
      <c r="G8726" t="s">
        <v>402</v>
      </c>
      <c r="H8726" t="s">
        <v>46</v>
      </c>
      <c r="I8726" t="s">
        <v>129</v>
      </c>
      <c r="J8726" t="s">
        <v>130</v>
      </c>
      <c r="K8726" t="s">
        <v>131</v>
      </c>
      <c r="L8726" t="s">
        <v>24935</v>
      </c>
      <c r="M8726" t="s">
        <v>24936</v>
      </c>
      <c r="N8726">
        <v>2.2338888880000001</v>
      </c>
      <c r="O8726">
        <v>1</v>
      </c>
      <c r="P8726">
        <v>323</v>
      </c>
      <c r="Q8726">
        <v>0</v>
      </c>
      <c r="R8726">
        <v>0</v>
      </c>
      <c r="S8726">
        <v>0</v>
      </c>
      <c r="T8726">
        <v>0</v>
      </c>
      <c r="U8726">
        <v>2.233889</v>
      </c>
      <c r="V8726">
        <v>721.546111</v>
      </c>
      <c r="W8726">
        <v>0</v>
      </c>
      <c r="X8726">
        <v>0</v>
      </c>
      <c r="Y8726">
        <v>0</v>
      </c>
      <c r="Z8726">
        <v>0</v>
      </c>
    </row>
    <row r="8727" spans="1:26" x14ac:dyDescent="0.25">
      <c r="A8727">
        <v>2199571</v>
      </c>
      <c r="B8727">
        <v>1</v>
      </c>
      <c r="C8727" t="s">
        <v>76</v>
      </c>
      <c r="D8727" t="s">
        <v>99</v>
      </c>
      <c r="E8727" t="s">
        <v>161</v>
      </c>
      <c r="F8727" t="s">
        <v>24937</v>
      </c>
      <c r="G8727" t="s">
        <v>402</v>
      </c>
      <c r="H8727" t="s">
        <v>46</v>
      </c>
      <c r="I8727" t="s">
        <v>129</v>
      </c>
      <c r="J8727" t="s">
        <v>130</v>
      </c>
      <c r="K8727" t="s">
        <v>131</v>
      </c>
      <c r="L8727" t="s">
        <v>24938</v>
      </c>
      <c r="M8727" t="s">
        <v>24939</v>
      </c>
      <c r="N8727">
        <v>1.0725</v>
      </c>
      <c r="O8727">
        <v>1</v>
      </c>
      <c r="P8727">
        <v>178</v>
      </c>
      <c r="Q8727">
        <v>0</v>
      </c>
      <c r="R8727">
        <v>0</v>
      </c>
      <c r="S8727">
        <v>0</v>
      </c>
      <c r="T8727">
        <v>0</v>
      </c>
      <c r="U8727">
        <v>1.0725</v>
      </c>
      <c r="V8727">
        <v>190.905</v>
      </c>
      <c r="W8727">
        <v>0</v>
      </c>
      <c r="X8727">
        <v>0</v>
      </c>
      <c r="Y8727">
        <v>0</v>
      </c>
      <c r="Z8727">
        <v>0</v>
      </c>
    </row>
    <row r="8728" spans="1:26" x14ac:dyDescent="0.25">
      <c r="A8728">
        <v>2199587</v>
      </c>
      <c r="B8728">
        <v>1</v>
      </c>
      <c r="C8728" t="s">
        <v>76</v>
      </c>
      <c r="D8728" t="s">
        <v>100</v>
      </c>
      <c r="E8728" t="s">
        <v>186</v>
      </c>
      <c r="F8728" t="s">
        <v>24940</v>
      </c>
      <c r="G8728" t="s">
        <v>136</v>
      </c>
      <c r="H8728" t="s">
        <v>47</v>
      </c>
      <c r="I8728" t="s">
        <v>129</v>
      </c>
      <c r="J8728" t="s">
        <v>130</v>
      </c>
      <c r="K8728" t="s">
        <v>131</v>
      </c>
      <c r="L8728" t="s">
        <v>24941</v>
      </c>
      <c r="M8728" t="s">
        <v>24942</v>
      </c>
      <c r="N8728">
        <v>2.028333333</v>
      </c>
      <c r="O8728">
        <v>8</v>
      </c>
      <c r="P8728">
        <v>39</v>
      </c>
      <c r="Q8728">
        <v>0</v>
      </c>
      <c r="R8728">
        <v>0</v>
      </c>
      <c r="S8728">
        <v>0</v>
      </c>
      <c r="T8728">
        <v>0</v>
      </c>
      <c r="U8728">
        <v>16.226666999999999</v>
      </c>
      <c r="V8728">
        <v>79.105000000000004</v>
      </c>
      <c r="W8728">
        <v>0</v>
      </c>
      <c r="X8728">
        <v>0</v>
      </c>
      <c r="Y8728">
        <v>0</v>
      </c>
      <c r="Z8728">
        <v>0</v>
      </c>
    </row>
    <row r="8729" spans="1:26" x14ac:dyDescent="0.25">
      <c r="A8729">
        <v>2199547</v>
      </c>
      <c r="B8729">
        <v>1</v>
      </c>
      <c r="C8729" t="s">
        <v>76</v>
      </c>
      <c r="D8729" t="s">
        <v>95</v>
      </c>
      <c r="E8729" t="s">
        <v>181</v>
      </c>
      <c r="F8729" t="s">
        <v>24943</v>
      </c>
      <c r="G8729" t="s">
        <v>194</v>
      </c>
      <c r="H8729" t="s">
        <v>46</v>
      </c>
      <c r="I8729" t="s">
        <v>129</v>
      </c>
      <c r="J8729" t="s">
        <v>130</v>
      </c>
      <c r="K8729" t="s">
        <v>131</v>
      </c>
      <c r="L8729" t="s">
        <v>24944</v>
      </c>
      <c r="M8729" t="s">
        <v>24945</v>
      </c>
      <c r="N8729">
        <v>3.286944444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1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3.2869440000000001</v>
      </c>
    </row>
    <row r="8730" spans="1:26" x14ac:dyDescent="0.25">
      <c r="A8730">
        <v>2199578</v>
      </c>
      <c r="B8730">
        <v>1</v>
      </c>
      <c r="C8730" t="s">
        <v>76</v>
      </c>
      <c r="D8730" t="s">
        <v>87</v>
      </c>
      <c r="E8730" t="s">
        <v>143</v>
      </c>
      <c r="F8730" t="s">
        <v>24946</v>
      </c>
      <c r="G8730" t="s">
        <v>145</v>
      </c>
      <c r="H8730" t="s">
        <v>47</v>
      </c>
      <c r="I8730" t="s">
        <v>129</v>
      </c>
      <c r="J8730" t="s">
        <v>130</v>
      </c>
      <c r="K8730" t="s">
        <v>131</v>
      </c>
      <c r="L8730" t="s">
        <v>24947</v>
      </c>
      <c r="M8730" t="s">
        <v>24948</v>
      </c>
      <c r="N8730">
        <v>2.6369444440000001</v>
      </c>
      <c r="O8730">
        <v>0</v>
      </c>
      <c r="P8730">
        <v>0</v>
      </c>
      <c r="Q8730">
        <v>0</v>
      </c>
      <c r="R8730">
        <v>5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13.184722000000001</v>
      </c>
      <c r="Y8730">
        <v>0</v>
      </c>
      <c r="Z8730">
        <v>0</v>
      </c>
    </row>
    <row r="8731" spans="1:26" x14ac:dyDescent="0.25">
      <c r="A8731">
        <v>2199554</v>
      </c>
      <c r="B8731">
        <v>1</v>
      </c>
      <c r="C8731" t="s">
        <v>76</v>
      </c>
      <c r="D8731" t="s">
        <v>93</v>
      </c>
      <c r="E8731" t="s">
        <v>181</v>
      </c>
      <c r="F8731" t="s">
        <v>24949</v>
      </c>
      <c r="G8731" t="s">
        <v>194</v>
      </c>
      <c r="H8731" t="s">
        <v>46</v>
      </c>
      <c r="I8731" t="s">
        <v>129</v>
      </c>
      <c r="J8731" t="s">
        <v>130</v>
      </c>
      <c r="K8731" t="s">
        <v>131</v>
      </c>
      <c r="L8731" t="s">
        <v>24950</v>
      </c>
      <c r="M8731" t="s">
        <v>24951</v>
      </c>
      <c r="N8731">
        <v>4.3436111110000004</v>
      </c>
      <c r="O8731">
        <v>0</v>
      </c>
      <c r="P8731">
        <v>1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4.3436110000000001</v>
      </c>
      <c r="W8731">
        <v>0</v>
      </c>
      <c r="X8731">
        <v>0</v>
      </c>
      <c r="Y8731">
        <v>0</v>
      </c>
      <c r="Z8731">
        <v>0</v>
      </c>
    </row>
    <row r="8732" spans="1:26" x14ac:dyDescent="0.25">
      <c r="A8732">
        <v>2199549</v>
      </c>
      <c r="B8732">
        <v>1</v>
      </c>
      <c r="C8732" t="s">
        <v>76</v>
      </c>
      <c r="D8732" t="s">
        <v>97</v>
      </c>
      <c r="E8732" t="s">
        <v>126</v>
      </c>
      <c r="F8732" t="s">
        <v>24952</v>
      </c>
      <c r="G8732" t="s">
        <v>128</v>
      </c>
      <c r="H8732" t="s">
        <v>46</v>
      </c>
      <c r="I8732" t="s">
        <v>129</v>
      </c>
      <c r="J8732" t="s">
        <v>130</v>
      </c>
      <c r="K8732" t="s">
        <v>131</v>
      </c>
      <c r="L8732" t="s">
        <v>24953</v>
      </c>
      <c r="M8732" t="s">
        <v>24954</v>
      </c>
      <c r="N8732">
        <v>0.75638888800000004</v>
      </c>
      <c r="O8732">
        <v>0</v>
      </c>
      <c r="P8732">
        <v>20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15.127777999999999</v>
      </c>
      <c r="W8732">
        <v>0</v>
      </c>
      <c r="X8732">
        <v>0</v>
      </c>
      <c r="Y8732">
        <v>0</v>
      </c>
      <c r="Z8732">
        <v>0</v>
      </c>
    </row>
    <row r="8733" spans="1:26" x14ac:dyDescent="0.25">
      <c r="A8733">
        <v>2199553</v>
      </c>
      <c r="B8733">
        <v>1</v>
      </c>
      <c r="C8733" t="s">
        <v>77</v>
      </c>
      <c r="D8733" t="s">
        <v>124</v>
      </c>
      <c r="E8733" t="s">
        <v>126</v>
      </c>
      <c r="F8733" t="s">
        <v>24955</v>
      </c>
      <c r="G8733" t="s">
        <v>128</v>
      </c>
      <c r="H8733" t="s">
        <v>46</v>
      </c>
      <c r="I8733" t="s">
        <v>129</v>
      </c>
      <c r="J8733" t="s">
        <v>130</v>
      </c>
      <c r="K8733" t="s">
        <v>131</v>
      </c>
      <c r="L8733" t="s">
        <v>24956</v>
      </c>
      <c r="M8733" t="s">
        <v>24957</v>
      </c>
      <c r="N8733">
        <v>1.865</v>
      </c>
      <c r="O8733">
        <v>0</v>
      </c>
      <c r="P8733">
        <v>116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216.34</v>
      </c>
      <c r="W8733">
        <v>0</v>
      </c>
      <c r="X8733">
        <v>0</v>
      </c>
      <c r="Y8733">
        <v>0</v>
      </c>
      <c r="Z8733">
        <v>0</v>
      </c>
    </row>
    <row r="8734" spans="1:26" x14ac:dyDescent="0.25">
      <c r="A8734">
        <v>2199551</v>
      </c>
      <c r="B8734">
        <v>1</v>
      </c>
      <c r="C8734" t="s">
        <v>76</v>
      </c>
      <c r="D8734" t="s">
        <v>83</v>
      </c>
      <c r="E8734" t="s">
        <v>186</v>
      </c>
      <c r="F8734" t="s">
        <v>24958</v>
      </c>
      <c r="G8734" t="s">
        <v>136</v>
      </c>
      <c r="H8734" t="s">
        <v>47</v>
      </c>
      <c r="I8734" t="s">
        <v>129</v>
      </c>
      <c r="J8734" t="s">
        <v>130</v>
      </c>
      <c r="K8734" t="s">
        <v>131</v>
      </c>
      <c r="L8734" t="s">
        <v>24959</v>
      </c>
      <c r="M8734" t="s">
        <v>24960</v>
      </c>
      <c r="N8734">
        <v>1.051388888</v>
      </c>
      <c r="O8734">
        <v>1</v>
      </c>
      <c r="P8734">
        <v>279</v>
      </c>
      <c r="Q8734">
        <v>0</v>
      </c>
      <c r="R8734">
        <v>0</v>
      </c>
      <c r="S8734">
        <v>0</v>
      </c>
      <c r="T8734">
        <v>0</v>
      </c>
      <c r="U8734">
        <v>1.0513889999999999</v>
      </c>
      <c r="V8734">
        <v>293.33749999999998</v>
      </c>
      <c r="W8734">
        <v>0</v>
      </c>
      <c r="X8734">
        <v>0</v>
      </c>
      <c r="Y8734">
        <v>0</v>
      </c>
      <c r="Z8734">
        <v>0</v>
      </c>
    </row>
    <row r="8735" spans="1:26" x14ac:dyDescent="0.25">
      <c r="A8735">
        <v>2199584</v>
      </c>
      <c r="B8735">
        <v>1</v>
      </c>
      <c r="C8735" t="s">
        <v>76</v>
      </c>
      <c r="D8735" t="s">
        <v>97</v>
      </c>
      <c r="E8735" t="s">
        <v>161</v>
      </c>
      <c r="F8735" t="s">
        <v>23374</v>
      </c>
      <c r="G8735" t="s">
        <v>402</v>
      </c>
      <c r="H8735" t="s">
        <v>46</v>
      </c>
      <c r="I8735" t="s">
        <v>129</v>
      </c>
      <c r="J8735" t="s">
        <v>130</v>
      </c>
      <c r="K8735" t="s">
        <v>131</v>
      </c>
      <c r="L8735" t="s">
        <v>24961</v>
      </c>
      <c r="M8735" t="s">
        <v>24962</v>
      </c>
      <c r="N8735">
        <v>1.7094444440000001</v>
      </c>
      <c r="O8735">
        <v>1</v>
      </c>
      <c r="P8735">
        <v>436</v>
      </c>
      <c r="Q8735">
        <v>0</v>
      </c>
      <c r="R8735">
        <v>0</v>
      </c>
      <c r="S8735">
        <v>0</v>
      </c>
      <c r="T8735">
        <v>0</v>
      </c>
      <c r="U8735">
        <v>1.709444</v>
      </c>
      <c r="V8735">
        <v>745.31777799999998</v>
      </c>
      <c r="W8735">
        <v>0</v>
      </c>
      <c r="X8735">
        <v>0</v>
      </c>
      <c r="Y8735">
        <v>0</v>
      </c>
      <c r="Z8735">
        <v>0</v>
      </c>
    </row>
    <row r="8736" spans="1:26" x14ac:dyDescent="0.25">
      <c r="A8736">
        <v>2199556</v>
      </c>
      <c r="B8736">
        <v>1</v>
      </c>
      <c r="C8736" t="s">
        <v>77</v>
      </c>
      <c r="D8736" t="s">
        <v>118</v>
      </c>
      <c r="E8736" t="s">
        <v>181</v>
      </c>
      <c r="F8736" t="s">
        <v>24963</v>
      </c>
      <c r="G8736" t="s">
        <v>287</v>
      </c>
      <c r="H8736" t="s">
        <v>46</v>
      </c>
      <c r="I8736" t="s">
        <v>129</v>
      </c>
      <c r="J8736" t="s">
        <v>130</v>
      </c>
      <c r="K8736" t="s">
        <v>131</v>
      </c>
      <c r="L8736" t="s">
        <v>24964</v>
      </c>
      <c r="M8736" t="s">
        <v>24965</v>
      </c>
      <c r="N8736">
        <v>0.51388888799999999</v>
      </c>
      <c r="O8736">
        <v>1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0.51388900000000004</v>
      </c>
      <c r="V8736">
        <v>0</v>
      </c>
      <c r="W8736">
        <v>0</v>
      </c>
      <c r="X8736">
        <v>0</v>
      </c>
      <c r="Y8736">
        <v>0</v>
      </c>
      <c r="Z8736">
        <v>0</v>
      </c>
    </row>
    <row r="8737" spans="1:26" x14ac:dyDescent="0.25">
      <c r="A8737">
        <v>2199558</v>
      </c>
      <c r="B8737">
        <v>1</v>
      </c>
      <c r="C8737" t="s">
        <v>76</v>
      </c>
      <c r="D8737" t="s">
        <v>107</v>
      </c>
      <c r="E8737" t="s">
        <v>126</v>
      </c>
      <c r="F8737" t="s">
        <v>17135</v>
      </c>
      <c r="G8737" t="s">
        <v>128</v>
      </c>
      <c r="H8737" t="s">
        <v>46</v>
      </c>
      <c r="I8737" t="s">
        <v>129</v>
      </c>
      <c r="J8737" t="s">
        <v>130</v>
      </c>
      <c r="K8737" t="s">
        <v>131</v>
      </c>
      <c r="L8737" t="s">
        <v>24966</v>
      </c>
      <c r="M8737" t="s">
        <v>24967</v>
      </c>
      <c r="N8737">
        <v>0.55944444400000004</v>
      </c>
      <c r="O8737">
        <v>0</v>
      </c>
      <c r="P8737">
        <v>13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7.2727779999999997</v>
      </c>
      <c r="W8737">
        <v>0</v>
      </c>
      <c r="X8737">
        <v>0</v>
      </c>
      <c r="Y8737">
        <v>0</v>
      </c>
      <c r="Z8737">
        <v>0</v>
      </c>
    </row>
    <row r="8738" spans="1:26" x14ac:dyDescent="0.25">
      <c r="A8738">
        <v>2199560</v>
      </c>
      <c r="B8738">
        <v>1</v>
      </c>
      <c r="C8738" t="s">
        <v>76</v>
      </c>
      <c r="D8738" t="s">
        <v>90</v>
      </c>
      <c r="E8738" t="s">
        <v>126</v>
      </c>
      <c r="F8738" t="s">
        <v>226</v>
      </c>
      <c r="G8738" t="s">
        <v>128</v>
      </c>
      <c r="H8738" t="s">
        <v>46</v>
      </c>
      <c r="I8738" t="s">
        <v>129</v>
      </c>
      <c r="J8738" t="s">
        <v>130</v>
      </c>
      <c r="K8738" t="s">
        <v>131</v>
      </c>
      <c r="L8738" t="s">
        <v>24968</v>
      </c>
      <c r="M8738" t="s">
        <v>24969</v>
      </c>
      <c r="N8738">
        <v>2.6019444439999999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49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127.495278</v>
      </c>
    </row>
    <row r="8739" spans="1:26" x14ac:dyDescent="0.25">
      <c r="A8739">
        <v>2199564</v>
      </c>
      <c r="B8739">
        <v>1</v>
      </c>
      <c r="C8739" t="s">
        <v>76</v>
      </c>
      <c r="D8739" t="s">
        <v>93</v>
      </c>
      <c r="E8739" t="s">
        <v>181</v>
      </c>
      <c r="F8739" t="s">
        <v>24970</v>
      </c>
      <c r="G8739" t="s">
        <v>194</v>
      </c>
      <c r="H8739" t="s">
        <v>46</v>
      </c>
      <c r="I8739" t="s">
        <v>129</v>
      </c>
      <c r="J8739" t="s">
        <v>130</v>
      </c>
      <c r="K8739" t="s">
        <v>131</v>
      </c>
      <c r="L8739" t="s">
        <v>24971</v>
      </c>
      <c r="M8739" t="s">
        <v>24972</v>
      </c>
      <c r="N8739">
        <v>2.3786111110000001</v>
      </c>
      <c r="O8739">
        <v>0</v>
      </c>
      <c r="P8739">
        <v>1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2.3786109999999998</v>
      </c>
      <c r="W8739">
        <v>0</v>
      </c>
      <c r="X8739">
        <v>0</v>
      </c>
      <c r="Y8739">
        <v>0</v>
      </c>
      <c r="Z8739">
        <v>0</v>
      </c>
    </row>
    <row r="8740" spans="1:26" x14ac:dyDescent="0.25">
      <c r="A8740">
        <v>2199562</v>
      </c>
      <c r="B8740">
        <v>1</v>
      </c>
      <c r="C8740" t="s">
        <v>76</v>
      </c>
      <c r="D8740" t="s">
        <v>78</v>
      </c>
      <c r="E8740" t="s">
        <v>161</v>
      </c>
      <c r="F8740" t="s">
        <v>24973</v>
      </c>
      <c r="G8740" t="s">
        <v>402</v>
      </c>
      <c r="H8740" t="s">
        <v>46</v>
      </c>
      <c r="I8740" t="s">
        <v>129</v>
      </c>
      <c r="J8740" t="s">
        <v>130</v>
      </c>
      <c r="K8740" t="s">
        <v>131</v>
      </c>
      <c r="L8740" t="s">
        <v>24974</v>
      </c>
      <c r="M8740" t="s">
        <v>24975</v>
      </c>
      <c r="N8740">
        <v>1.226111111</v>
      </c>
      <c r="O8740">
        <v>1</v>
      </c>
      <c r="P8740">
        <v>770</v>
      </c>
      <c r="Q8740">
        <v>0</v>
      </c>
      <c r="R8740">
        <v>0</v>
      </c>
      <c r="S8740">
        <v>0</v>
      </c>
      <c r="T8740">
        <v>0</v>
      </c>
      <c r="U8740">
        <v>1.226111</v>
      </c>
      <c r="V8740">
        <v>944.10555499999998</v>
      </c>
      <c r="W8740">
        <v>0</v>
      </c>
      <c r="X8740">
        <v>0</v>
      </c>
      <c r="Y8740">
        <v>0</v>
      </c>
      <c r="Z8740">
        <v>0</v>
      </c>
    </row>
    <row r="8741" spans="1:26" x14ac:dyDescent="0.25">
      <c r="A8741">
        <v>2199565</v>
      </c>
      <c r="B8741">
        <v>1</v>
      </c>
      <c r="C8741" t="s">
        <v>76</v>
      </c>
      <c r="D8741" t="s">
        <v>100</v>
      </c>
      <c r="E8741" t="s">
        <v>126</v>
      </c>
      <c r="F8741" t="s">
        <v>24976</v>
      </c>
      <c r="G8741" t="s">
        <v>163</v>
      </c>
      <c r="H8741" t="s">
        <v>46</v>
      </c>
      <c r="I8741" t="s">
        <v>129</v>
      </c>
      <c r="J8741" t="s">
        <v>130</v>
      </c>
      <c r="K8741" t="s">
        <v>131</v>
      </c>
      <c r="L8741" t="s">
        <v>24977</v>
      </c>
      <c r="M8741" t="s">
        <v>24978</v>
      </c>
      <c r="N8741">
        <v>1.3991666659999999</v>
      </c>
      <c r="O8741">
        <v>0</v>
      </c>
      <c r="P8741">
        <v>50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69.958332999999996</v>
      </c>
      <c r="W8741">
        <v>0</v>
      </c>
      <c r="X8741">
        <v>0</v>
      </c>
      <c r="Y8741">
        <v>0</v>
      </c>
      <c r="Z8741">
        <v>0</v>
      </c>
    </row>
    <row r="8742" spans="1:26" x14ac:dyDescent="0.25">
      <c r="A8742">
        <v>2199568</v>
      </c>
      <c r="B8742">
        <v>1</v>
      </c>
      <c r="C8742" t="s">
        <v>76</v>
      </c>
      <c r="D8742" t="s">
        <v>78</v>
      </c>
      <c r="E8742" t="s">
        <v>126</v>
      </c>
      <c r="F8742" t="s">
        <v>22315</v>
      </c>
      <c r="G8742" t="s">
        <v>128</v>
      </c>
      <c r="H8742" t="s">
        <v>46</v>
      </c>
      <c r="I8742" t="s">
        <v>129</v>
      </c>
      <c r="J8742" t="s">
        <v>130</v>
      </c>
      <c r="K8742" t="s">
        <v>131</v>
      </c>
      <c r="L8742" t="s">
        <v>24979</v>
      </c>
      <c r="M8742" t="s">
        <v>24980</v>
      </c>
      <c r="N8742">
        <v>6.3386111109999996</v>
      </c>
      <c r="O8742">
        <v>0</v>
      </c>
      <c r="P8742">
        <v>47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297.91472199999998</v>
      </c>
      <c r="W8742">
        <v>0</v>
      </c>
      <c r="X8742">
        <v>0</v>
      </c>
      <c r="Y8742">
        <v>0</v>
      </c>
      <c r="Z8742">
        <v>0</v>
      </c>
    </row>
    <row r="8743" spans="1:26" x14ac:dyDescent="0.25">
      <c r="A8743">
        <v>2199577</v>
      </c>
      <c r="B8743">
        <v>1</v>
      </c>
      <c r="C8743" t="s">
        <v>77</v>
      </c>
      <c r="D8743" t="s">
        <v>111</v>
      </c>
      <c r="E8743" t="s">
        <v>181</v>
      </c>
      <c r="F8743" t="s">
        <v>24981</v>
      </c>
      <c r="G8743" t="s">
        <v>287</v>
      </c>
      <c r="H8743" t="s">
        <v>46</v>
      </c>
      <c r="I8743" t="s">
        <v>129</v>
      </c>
      <c r="J8743" t="s">
        <v>130</v>
      </c>
      <c r="K8743" t="s">
        <v>131</v>
      </c>
      <c r="L8743" t="s">
        <v>24982</v>
      </c>
      <c r="M8743" t="s">
        <v>24983</v>
      </c>
      <c r="N8743">
        <v>1.7136111110000001</v>
      </c>
      <c r="O8743">
        <v>0</v>
      </c>
      <c r="P8743">
        <v>0</v>
      </c>
      <c r="Q8743">
        <v>0</v>
      </c>
      <c r="R8743">
        <v>19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32.558610999999999</v>
      </c>
      <c r="Y8743">
        <v>0</v>
      </c>
      <c r="Z8743">
        <v>0</v>
      </c>
    </row>
    <row r="8744" spans="1:26" x14ac:dyDescent="0.25">
      <c r="A8744">
        <v>2199580</v>
      </c>
      <c r="B8744">
        <v>1</v>
      </c>
      <c r="C8744" t="s">
        <v>77</v>
      </c>
      <c r="D8744" t="s">
        <v>109</v>
      </c>
      <c r="E8744" t="s">
        <v>126</v>
      </c>
      <c r="F8744" t="s">
        <v>24984</v>
      </c>
      <c r="G8744" t="s">
        <v>128</v>
      </c>
      <c r="H8744" t="s">
        <v>46</v>
      </c>
      <c r="I8744" t="s">
        <v>129</v>
      </c>
      <c r="J8744" t="s">
        <v>130</v>
      </c>
      <c r="K8744" t="s">
        <v>131</v>
      </c>
      <c r="L8744" t="s">
        <v>24985</v>
      </c>
      <c r="M8744" t="s">
        <v>24986</v>
      </c>
      <c r="N8744">
        <v>2.4458333329999999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15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36.6875</v>
      </c>
    </row>
    <row r="8745" spans="1:26" x14ac:dyDescent="0.25">
      <c r="A8745">
        <v>2199576</v>
      </c>
      <c r="B8745">
        <v>1</v>
      </c>
      <c r="C8745" t="s">
        <v>77</v>
      </c>
      <c r="D8745" t="s">
        <v>119</v>
      </c>
      <c r="E8745" t="s">
        <v>126</v>
      </c>
      <c r="F8745" t="s">
        <v>20361</v>
      </c>
      <c r="G8745" t="s">
        <v>128</v>
      </c>
      <c r="H8745" t="s">
        <v>46</v>
      </c>
      <c r="I8745" t="s">
        <v>129</v>
      </c>
      <c r="J8745" t="s">
        <v>130</v>
      </c>
      <c r="K8745" t="s">
        <v>131</v>
      </c>
      <c r="L8745" t="s">
        <v>24987</v>
      </c>
      <c r="M8745" t="s">
        <v>24988</v>
      </c>
      <c r="N8745">
        <v>1.603611111</v>
      </c>
      <c r="O8745">
        <v>0</v>
      </c>
      <c r="P8745">
        <v>136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218.09111100000001</v>
      </c>
      <c r="W8745">
        <v>0</v>
      </c>
      <c r="X8745">
        <v>0</v>
      </c>
      <c r="Y8745">
        <v>0</v>
      </c>
      <c r="Z8745">
        <v>0</v>
      </c>
    </row>
    <row r="8746" spans="1:26" x14ac:dyDescent="0.25">
      <c r="A8746">
        <v>2199585</v>
      </c>
      <c r="B8746">
        <v>1</v>
      </c>
      <c r="C8746" t="s">
        <v>76</v>
      </c>
      <c r="D8746" t="s">
        <v>100</v>
      </c>
      <c r="E8746" t="s">
        <v>126</v>
      </c>
      <c r="F8746" t="s">
        <v>24338</v>
      </c>
      <c r="G8746" t="s">
        <v>269</v>
      </c>
      <c r="H8746" t="s">
        <v>46</v>
      </c>
      <c r="I8746" t="s">
        <v>129</v>
      </c>
      <c r="J8746" t="s">
        <v>130</v>
      </c>
      <c r="K8746" t="s">
        <v>131</v>
      </c>
      <c r="L8746" t="s">
        <v>24989</v>
      </c>
      <c r="M8746" t="s">
        <v>24990</v>
      </c>
      <c r="N8746">
        <v>3.2947222219999999</v>
      </c>
      <c r="O8746">
        <v>0</v>
      </c>
      <c r="P8746">
        <v>88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289.93555600000002</v>
      </c>
      <c r="W8746">
        <v>0</v>
      </c>
      <c r="X8746">
        <v>0</v>
      </c>
      <c r="Y8746">
        <v>0</v>
      </c>
      <c r="Z8746">
        <v>0</v>
      </c>
    </row>
    <row r="8747" spans="1:26" x14ac:dyDescent="0.25">
      <c r="A8747">
        <v>2199582</v>
      </c>
      <c r="B8747">
        <v>1</v>
      </c>
      <c r="C8747" t="s">
        <v>77</v>
      </c>
      <c r="D8747" t="s">
        <v>124</v>
      </c>
      <c r="E8747" t="s">
        <v>143</v>
      </c>
      <c r="F8747" t="s">
        <v>24991</v>
      </c>
      <c r="G8747" t="s">
        <v>279</v>
      </c>
      <c r="H8747" t="s">
        <v>47</v>
      </c>
      <c r="I8747" t="s">
        <v>129</v>
      </c>
      <c r="J8747" t="s">
        <v>130</v>
      </c>
      <c r="K8747" t="s">
        <v>131</v>
      </c>
      <c r="L8747" t="s">
        <v>24992</v>
      </c>
      <c r="M8747" t="s">
        <v>24993</v>
      </c>
      <c r="N8747">
        <v>1.403888888</v>
      </c>
      <c r="O8747">
        <v>1</v>
      </c>
      <c r="P8747">
        <v>137</v>
      </c>
      <c r="Q8747">
        <v>0</v>
      </c>
      <c r="R8747">
        <v>0</v>
      </c>
      <c r="S8747">
        <v>0</v>
      </c>
      <c r="T8747">
        <v>0</v>
      </c>
      <c r="U8747">
        <v>1.4038889999999999</v>
      </c>
      <c r="V8747">
        <v>192.33277799999999</v>
      </c>
      <c r="W8747">
        <v>0</v>
      </c>
      <c r="X8747">
        <v>0</v>
      </c>
      <c r="Y8747">
        <v>0</v>
      </c>
      <c r="Z8747">
        <v>0</v>
      </c>
    </row>
    <row r="8748" spans="1:26" x14ac:dyDescent="0.25">
      <c r="A8748">
        <v>2199583</v>
      </c>
      <c r="B8748">
        <v>1</v>
      </c>
      <c r="C8748" t="s">
        <v>76</v>
      </c>
      <c r="D8748" t="s">
        <v>93</v>
      </c>
      <c r="E8748" t="s">
        <v>186</v>
      </c>
      <c r="F8748" t="s">
        <v>24994</v>
      </c>
      <c r="G8748" t="s">
        <v>136</v>
      </c>
      <c r="H8748" t="s">
        <v>47</v>
      </c>
      <c r="I8748" t="s">
        <v>129</v>
      </c>
      <c r="J8748" t="s">
        <v>130</v>
      </c>
      <c r="K8748" t="s">
        <v>131</v>
      </c>
      <c r="L8748" t="s">
        <v>24995</v>
      </c>
      <c r="M8748" t="s">
        <v>24996</v>
      </c>
      <c r="N8748">
        <v>1.1163888879999999</v>
      </c>
      <c r="O8748">
        <v>14</v>
      </c>
      <c r="P8748">
        <v>1058</v>
      </c>
      <c r="Q8748">
        <v>0</v>
      </c>
      <c r="R8748">
        <v>0</v>
      </c>
      <c r="S8748">
        <v>0</v>
      </c>
      <c r="T8748">
        <v>0</v>
      </c>
      <c r="U8748">
        <v>15.629443999999999</v>
      </c>
      <c r="V8748">
        <v>1181.1394439999999</v>
      </c>
      <c r="W8748">
        <v>0</v>
      </c>
      <c r="X8748">
        <v>0</v>
      </c>
      <c r="Y8748">
        <v>0</v>
      </c>
      <c r="Z8748">
        <v>0</v>
      </c>
    </row>
    <row r="8749" spans="1:26" x14ac:dyDescent="0.25">
      <c r="A8749">
        <v>2199611</v>
      </c>
      <c r="B8749">
        <v>1</v>
      </c>
      <c r="C8749" t="s">
        <v>76</v>
      </c>
      <c r="D8749" t="s">
        <v>106</v>
      </c>
      <c r="E8749" t="s">
        <v>181</v>
      </c>
      <c r="F8749" t="s">
        <v>24997</v>
      </c>
      <c r="G8749" t="s">
        <v>183</v>
      </c>
      <c r="H8749" t="s">
        <v>46</v>
      </c>
      <c r="I8749" t="s">
        <v>129</v>
      </c>
      <c r="J8749" t="s">
        <v>130</v>
      </c>
      <c r="K8749" t="s">
        <v>131</v>
      </c>
      <c r="L8749" t="s">
        <v>24998</v>
      </c>
      <c r="M8749" t="s">
        <v>24999</v>
      </c>
      <c r="N8749">
        <v>1.2541666659999999</v>
      </c>
      <c r="O8749">
        <v>0</v>
      </c>
      <c r="P8749">
        <v>6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7.5250000000000004</v>
      </c>
      <c r="W8749">
        <v>0</v>
      </c>
      <c r="X8749">
        <v>0</v>
      </c>
      <c r="Y8749">
        <v>0</v>
      </c>
      <c r="Z8749">
        <v>0</v>
      </c>
    </row>
    <row r="8750" spans="1:26" x14ac:dyDescent="0.25">
      <c r="A8750">
        <v>2199586</v>
      </c>
      <c r="B8750">
        <v>1</v>
      </c>
      <c r="C8750" t="s">
        <v>76</v>
      </c>
      <c r="D8750" t="s">
        <v>83</v>
      </c>
      <c r="E8750" t="s">
        <v>161</v>
      </c>
      <c r="F8750" t="s">
        <v>25000</v>
      </c>
      <c r="G8750" t="s">
        <v>140</v>
      </c>
      <c r="H8750" t="s">
        <v>46</v>
      </c>
      <c r="I8750" t="s">
        <v>129</v>
      </c>
      <c r="J8750" t="s">
        <v>130</v>
      </c>
      <c r="K8750" t="s">
        <v>131</v>
      </c>
      <c r="L8750" t="s">
        <v>25001</v>
      </c>
      <c r="M8750" t="s">
        <v>25002</v>
      </c>
      <c r="N8750">
        <v>1.8911111110000001</v>
      </c>
      <c r="O8750">
        <v>1</v>
      </c>
      <c r="P8750">
        <v>243</v>
      </c>
      <c r="Q8750">
        <v>0</v>
      </c>
      <c r="R8750">
        <v>0</v>
      </c>
      <c r="S8750">
        <v>0</v>
      </c>
      <c r="T8750">
        <v>0</v>
      </c>
      <c r="U8750">
        <v>1.891111</v>
      </c>
      <c r="V8750">
        <v>459.54</v>
      </c>
      <c r="W8750">
        <v>0</v>
      </c>
      <c r="X8750">
        <v>0</v>
      </c>
      <c r="Y8750">
        <v>0</v>
      </c>
      <c r="Z8750">
        <v>0</v>
      </c>
    </row>
    <row r="8751" spans="1:26" x14ac:dyDescent="0.25">
      <c r="A8751">
        <v>2199603</v>
      </c>
      <c r="B8751">
        <v>1</v>
      </c>
      <c r="C8751" t="s">
        <v>76</v>
      </c>
      <c r="D8751" t="s">
        <v>97</v>
      </c>
      <c r="E8751" t="s">
        <v>126</v>
      </c>
      <c r="F8751" t="s">
        <v>24952</v>
      </c>
      <c r="G8751" t="s">
        <v>128</v>
      </c>
      <c r="H8751" t="s">
        <v>46</v>
      </c>
      <c r="I8751" t="s">
        <v>129</v>
      </c>
      <c r="J8751" t="s">
        <v>130</v>
      </c>
      <c r="K8751" t="s">
        <v>131</v>
      </c>
      <c r="L8751" t="s">
        <v>25003</v>
      </c>
      <c r="M8751" t="s">
        <v>25004</v>
      </c>
      <c r="N8751">
        <v>0.97</v>
      </c>
      <c r="O8751">
        <v>0</v>
      </c>
      <c r="P8751">
        <v>20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19.399999999999999</v>
      </c>
      <c r="W8751">
        <v>0</v>
      </c>
      <c r="X8751">
        <v>0</v>
      </c>
      <c r="Y8751">
        <v>0</v>
      </c>
      <c r="Z8751">
        <v>0</v>
      </c>
    </row>
    <row r="8752" spans="1:26" x14ac:dyDescent="0.25">
      <c r="A8752">
        <v>2199597</v>
      </c>
      <c r="B8752">
        <v>1</v>
      </c>
      <c r="C8752" t="s">
        <v>76</v>
      </c>
      <c r="D8752" t="s">
        <v>99</v>
      </c>
      <c r="E8752" t="s">
        <v>161</v>
      </c>
      <c r="F8752" t="s">
        <v>24926</v>
      </c>
      <c r="G8752" t="s">
        <v>402</v>
      </c>
      <c r="H8752" t="s">
        <v>46</v>
      </c>
      <c r="I8752" t="s">
        <v>129</v>
      </c>
      <c r="J8752" t="s">
        <v>130</v>
      </c>
      <c r="K8752" t="s">
        <v>131</v>
      </c>
      <c r="L8752" t="s">
        <v>25005</v>
      </c>
      <c r="M8752" t="s">
        <v>25006</v>
      </c>
      <c r="N8752">
        <v>1.3119444440000001</v>
      </c>
      <c r="O8752">
        <v>0</v>
      </c>
      <c r="P8752">
        <v>132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173.17666700000001</v>
      </c>
      <c r="W8752">
        <v>0</v>
      </c>
      <c r="X8752">
        <v>0</v>
      </c>
      <c r="Y8752">
        <v>0</v>
      </c>
      <c r="Z8752">
        <v>0</v>
      </c>
    </row>
    <row r="8753" spans="1:26" x14ac:dyDescent="0.25">
      <c r="A8753">
        <v>2199598</v>
      </c>
      <c r="B8753">
        <v>1</v>
      </c>
      <c r="C8753" t="s">
        <v>77</v>
      </c>
      <c r="D8753" t="s">
        <v>109</v>
      </c>
      <c r="E8753" t="s">
        <v>181</v>
      </c>
      <c r="F8753" t="s">
        <v>25007</v>
      </c>
      <c r="G8753" t="s">
        <v>194</v>
      </c>
      <c r="H8753" t="s">
        <v>46</v>
      </c>
      <c r="I8753" t="s">
        <v>129</v>
      </c>
      <c r="J8753" t="s">
        <v>130</v>
      </c>
      <c r="K8753" t="s">
        <v>131</v>
      </c>
      <c r="L8753" t="s">
        <v>25008</v>
      </c>
      <c r="M8753" t="s">
        <v>25009</v>
      </c>
      <c r="N8753">
        <v>0.97333333300000002</v>
      </c>
      <c r="O8753">
        <v>0</v>
      </c>
      <c r="P8753">
        <v>1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0.973333</v>
      </c>
      <c r="W8753">
        <v>0</v>
      </c>
      <c r="X8753">
        <v>0</v>
      </c>
      <c r="Y8753">
        <v>0</v>
      </c>
      <c r="Z8753">
        <v>0</v>
      </c>
    </row>
    <row r="8754" spans="1:26" x14ac:dyDescent="0.25">
      <c r="A8754">
        <v>2199627</v>
      </c>
      <c r="B8754">
        <v>1</v>
      </c>
      <c r="C8754" t="s">
        <v>77</v>
      </c>
      <c r="D8754" t="s">
        <v>124</v>
      </c>
      <c r="E8754" t="s">
        <v>181</v>
      </c>
      <c r="F8754" t="s">
        <v>25010</v>
      </c>
      <c r="G8754" t="s">
        <v>183</v>
      </c>
      <c r="H8754" t="s">
        <v>46</v>
      </c>
      <c r="I8754" t="s">
        <v>129</v>
      </c>
      <c r="J8754" t="s">
        <v>130</v>
      </c>
      <c r="K8754" t="s">
        <v>131</v>
      </c>
      <c r="L8754" t="s">
        <v>25011</v>
      </c>
      <c r="M8754" t="s">
        <v>25012</v>
      </c>
      <c r="N8754">
        <v>2.4544444439999999</v>
      </c>
      <c r="O8754">
        <v>0</v>
      </c>
      <c r="P8754">
        <v>11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26.998888999999998</v>
      </c>
      <c r="W8754">
        <v>0</v>
      </c>
      <c r="X8754">
        <v>0</v>
      </c>
      <c r="Y8754">
        <v>0</v>
      </c>
      <c r="Z8754">
        <v>0</v>
      </c>
    </row>
    <row r="8755" spans="1:26" x14ac:dyDescent="0.25">
      <c r="A8755">
        <v>2199615</v>
      </c>
      <c r="B8755">
        <v>1</v>
      </c>
      <c r="C8755" t="s">
        <v>76</v>
      </c>
      <c r="D8755" t="s">
        <v>93</v>
      </c>
      <c r="E8755" t="s">
        <v>181</v>
      </c>
      <c r="F8755" t="s">
        <v>25013</v>
      </c>
      <c r="G8755" t="s">
        <v>194</v>
      </c>
      <c r="H8755" t="s">
        <v>46</v>
      </c>
      <c r="I8755" t="s">
        <v>129</v>
      </c>
      <c r="J8755" t="s">
        <v>130</v>
      </c>
      <c r="K8755" t="s">
        <v>131</v>
      </c>
      <c r="L8755" t="s">
        <v>25014</v>
      </c>
      <c r="M8755" t="s">
        <v>25015</v>
      </c>
      <c r="N8755">
        <v>3.1233333330000002</v>
      </c>
      <c r="O8755">
        <v>0</v>
      </c>
      <c r="P8755">
        <v>1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3.1233330000000001</v>
      </c>
      <c r="W8755">
        <v>0</v>
      </c>
      <c r="X8755">
        <v>0</v>
      </c>
      <c r="Y8755">
        <v>0</v>
      </c>
      <c r="Z8755">
        <v>0</v>
      </c>
    </row>
    <row r="8756" spans="1:26" x14ac:dyDescent="0.25">
      <c r="A8756">
        <v>2199602</v>
      </c>
      <c r="B8756">
        <v>1</v>
      </c>
      <c r="C8756" t="s">
        <v>76</v>
      </c>
      <c r="D8756" t="s">
        <v>80</v>
      </c>
      <c r="E8756" t="s">
        <v>181</v>
      </c>
      <c r="F8756" t="s">
        <v>25016</v>
      </c>
      <c r="G8756" t="s">
        <v>194</v>
      </c>
      <c r="H8756" t="s">
        <v>46</v>
      </c>
      <c r="I8756" t="s">
        <v>129</v>
      </c>
      <c r="J8756" t="s">
        <v>130</v>
      </c>
      <c r="K8756" t="s">
        <v>131</v>
      </c>
      <c r="L8756" t="s">
        <v>25017</v>
      </c>
      <c r="M8756" t="s">
        <v>25018</v>
      </c>
      <c r="N8756">
        <v>3.2497222219999999</v>
      </c>
      <c r="O8756">
        <v>0</v>
      </c>
      <c r="P8756">
        <v>1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3.2497220000000002</v>
      </c>
      <c r="W8756">
        <v>0</v>
      </c>
      <c r="X8756">
        <v>0</v>
      </c>
      <c r="Y8756">
        <v>0</v>
      </c>
      <c r="Z8756">
        <v>0</v>
      </c>
    </row>
    <row r="8757" spans="1:26" x14ac:dyDescent="0.25">
      <c r="A8757">
        <v>2199608</v>
      </c>
      <c r="B8757">
        <v>1</v>
      </c>
      <c r="C8757" t="s">
        <v>76</v>
      </c>
      <c r="D8757" t="s">
        <v>80</v>
      </c>
      <c r="E8757" t="s">
        <v>181</v>
      </c>
      <c r="F8757" t="s">
        <v>25019</v>
      </c>
      <c r="G8757" t="s">
        <v>194</v>
      </c>
      <c r="H8757" t="s">
        <v>46</v>
      </c>
      <c r="I8757" t="s">
        <v>129</v>
      </c>
      <c r="J8757" t="s">
        <v>130</v>
      </c>
      <c r="K8757" t="s">
        <v>131</v>
      </c>
      <c r="L8757" t="s">
        <v>25020</v>
      </c>
      <c r="M8757" t="s">
        <v>25021</v>
      </c>
      <c r="N8757">
        <v>0.88416666600000005</v>
      </c>
      <c r="O8757">
        <v>0</v>
      </c>
      <c r="P8757">
        <v>4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3.536667</v>
      </c>
      <c r="W8757">
        <v>0</v>
      </c>
      <c r="X8757">
        <v>0</v>
      </c>
      <c r="Y8757">
        <v>0</v>
      </c>
      <c r="Z8757">
        <v>0</v>
      </c>
    </row>
    <row r="8758" spans="1:26" x14ac:dyDescent="0.25">
      <c r="A8758">
        <v>2199606</v>
      </c>
      <c r="B8758">
        <v>1</v>
      </c>
      <c r="C8758" t="s">
        <v>77</v>
      </c>
      <c r="D8758" t="s">
        <v>124</v>
      </c>
      <c r="E8758" t="s">
        <v>126</v>
      </c>
      <c r="F8758" t="s">
        <v>25022</v>
      </c>
      <c r="G8758" t="s">
        <v>128</v>
      </c>
      <c r="H8758" t="s">
        <v>46</v>
      </c>
      <c r="I8758" t="s">
        <v>129</v>
      </c>
      <c r="J8758" t="s">
        <v>130</v>
      </c>
      <c r="K8758" t="s">
        <v>131</v>
      </c>
      <c r="L8758" t="s">
        <v>25023</v>
      </c>
      <c r="M8758" t="s">
        <v>25024</v>
      </c>
      <c r="N8758">
        <v>2.1030555550000001</v>
      </c>
      <c r="O8758">
        <v>0</v>
      </c>
      <c r="P8758">
        <v>129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271.29416700000002</v>
      </c>
      <c r="W8758">
        <v>0</v>
      </c>
      <c r="X8758">
        <v>0</v>
      </c>
      <c r="Y8758">
        <v>0</v>
      </c>
      <c r="Z8758">
        <v>0</v>
      </c>
    </row>
    <row r="8759" spans="1:26" x14ac:dyDescent="0.25">
      <c r="A8759">
        <v>2199628</v>
      </c>
      <c r="B8759">
        <v>1</v>
      </c>
      <c r="C8759" t="s">
        <v>77</v>
      </c>
      <c r="D8759" t="s">
        <v>108</v>
      </c>
      <c r="E8759" t="s">
        <v>181</v>
      </c>
      <c r="F8759" t="s">
        <v>25025</v>
      </c>
      <c r="G8759" t="s">
        <v>287</v>
      </c>
      <c r="H8759" t="s">
        <v>46</v>
      </c>
      <c r="I8759" t="s">
        <v>129</v>
      </c>
      <c r="J8759" t="s">
        <v>130</v>
      </c>
      <c r="K8759" t="s">
        <v>131</v>
      </c>
      <c r="L8759" t="s">
        <v>25026</v>
      </c>
      <c r="M8759" t="s">
        <v>25027</v>
      </c>
      <c r="N8759">
        <v>2.7461111109999998</v>
      </c>
      <c r="O8759">
        <v>0</v>
      </c>
      <c r="P8759">
        <v>1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2.746111</v>
      </c>
      <c r="W8759">
        <v>0</v>
      </c>
      <c r="X8759">
        <v>0</v>
      </c>
      <c r="Y8759">
        <v>0</v>
      </c>
      <c r="Z8759">
        <v>0</v>
      </c>
    </row>
    <row r="8760" spans="1:26" x14ac:dyDescent="0.25">
      <c r="A8760">
        <v>2199617</v>
      </c>
      <c r="B8760">
        <v>1</v>
      </c>
      <c r="C8760" t="s">
        <v>77</v>
      </c>
      <c r="D8760" t="s">
        <v>124</v>
      </c>
      <c r="E8760" t="s">
        <v>126</v>
      </c>
      <c r="F8760" t="s">
        <v>6603</v>
      </c>
      <c r="G8760" t="s">
        <v>128</v>
      </c>
      <c r="H8760" t="s">
        <v>46</v>
      </c>
      <c r="I8760" t="s">
        <v>129</v>
      </c>
      <c r="J8760" t="s">
        <v>130</v>
      </c>
      <c r="K8760" t="s">
        <v>131</v>
      </c>
      <c r="L8760" t="s">
        <v>25028</v>
      </c>
      <c r="M8760" t="s">
        <v>25029</v>
      </c>
      <c r="N8760">
        <v>3.563055555</v>
      </c>
      <c r="O8760">
        <v>0</v>
      </c>
      <c r="P8760">
        <v>618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2201.9683329999998</v>
      </c>
      <c r="W8760">
        <v>0</v>
      </c>
      <c r="X8760">
        <v>0</v>
      </c>
      <c r="Y8760">
        <v>0</v>
      </c>
      <c r="Z8760">
        <v>0</v>
      </c>
    </row>
    <row r="8761" spans="1:26" x14ac:dyDescent="0.25">
      <c r="A8761">
        <v>2199618</v>
      </c>
      <c r="B8761">
        <v>1</v>
      </c>
      <c r="C8761" t="s">
        <v>76</v>
      </c>
      <c r="D8761" t="s">
        <v>94</v>
      </c>
      <c r="E8761" t="s">
        <v>181</v>
      </c>
      <c r="F8761" t="s">
        <v>25030</v>
      </c>
      <c r="G8761" t="s">
        <v>194</v>
      </c>
      <c r="H8761" t="s">
        <v>46</v>
      </c>
      <c r="I8761" t="s">
        <v>129</v>
      </c>
      <c r="J8761" t="s">
        <v>130</v>
      </c>
      <c r="K8761" t="s">
        <v>131</v>
      </c>
      <c r="L8761" t="s">
        <v>25031</v>
      </c>
      <c r="M8761" t="s">
        <v>25032</v>
      </c>
      <c r="N8761">
        <v>3.1036111110000002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1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3.1036109999999999</v>
      </c>
    </row>
    <row r="8762" spans="1:26" x14ac:dyDescent="0.25">
      <c r="A8762">
        <v>2199614</v>
      </c>
      <c r="B8762">
        <v>1</v>
      </c>
      <c r="C8762" t="s">
        <v>77</v>
      </c>
      <c r="D8762" t="s">
        <v>124</v>
      </c>
      <c r="E8762" t="s">
        <v>181</v>
      </c>
      <c r="F8762" t="s">
        <v>25033</v>
      </c>
      <c r="G8762" t="s">
        <v>183</v>
      </c>
      <c r="H8762" t="s">
        <v>46</v>
      </c>
      <c r="I8762" t="s">
        <v>129</v>
      </c>
      <c r="J8762" t="s">
        <v>130</v>
      </c>
      <c r="K8762" t="s">
        <v>131</v>
      </c>
      <c r="L8762" t="s">
        <v>25034</v>
      </c>
      <c r="M8762" t="s">
        <v>25035</v>
      </c>
      <c r="N8762">
        <v>0.48888888800000002</v>
      </c>
      <c r="O8762">
        <v>0</v>
      </c>
      <c r="P8762">
        <v>1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0.48888900000000002</v>
      </c>
      <c r="W8762">
        <v>0</v>
      </c>
      <c r="X8762">
        <v>0</v>
      </c>
      <c r="Y8762">
        <v>0</v>
      </c>
      <c r="Z8762">
        <v>0</v>
      </c>
    </row>
    <row r="8763" spans="1:26" x14ac:dyDescent="0.25">
      <c r="A8763">
        <v>2199620</v>
      </c>
      <c r="B8763">
        <v>1</v>
      </c>
      <c r="C8763" t="s">
        <v>76</v>
      </c>
      <c r="D8763" t="s">
        <v>78</v>
      </c>
      <c r="E8763" t="s">
        <v>718</v>
      </c>
      <c r="F8763" t="s">
        <v>25036</v>
      </c>
      <c r="G8763" t="s">
        <v>128</v>
      </c>
      <c r="H8763" t="s">
        <v>46</v>
      </c>
      <c r="I8763" t="s">
        <v>129</v>
      </c>
      <c r="J8763" t="s">
        <v>130</v>
      </c>
      <c r="K8763" t="s">
        <v>131</v>
      </c>
      <c r="L8763" t="s">
        <v>25037</v>
      </c>
      <c r="M8763" t="s">
        <v>25038</v>
      </c>
      <c r="N8763">
        <v>2.613888888</v>
      </c>
      <c r="O8763">
        <v>0</v>
      </c>
      <c r="P8763">
        <v>32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83.644443999999993</v>
      </c>
      <c r="W8763">
        <v>0</v>
      </c>
      <c r="X8763">
        <v>0</v>
      </c>
      <c r="Y8763">
        <v>0</v>
      </c>
      <c r="Z8763">
        <v>0</v>
      </c>
    </row>
    <row r="8764" spans="1:26" x14ac:dyDescent="0.25">
      <c r="A8764">
        <v>2199619</v>
      </c>
      <c r="B8764">
        <v>1</v>
      </c>
      <c r="C8764" t="s">
        <v>76</v>
      </c>
      <c r="D8764" t="s">
        <v>82</v>
      </c>
      <c r="E8764" t="s">
        <v>181</v>
      </c>
      <c r="F8764" t="s">
        <v>25039</v>
      </c>
      <c r="G8764" t="s">
        <v>183</v>
      </c>
      <c r="H8764" t="s">
        <v>46</v>
      </c>
      <c r="I8764" t="s">
        <v>129</v>
      </c>
      <c r="J8764" t="s">
        <v>130</v>
      </c>
      <c r="K8764" t="s">
        <v>131</v>
      </c>
      <c r="L8764" t="s">
        <v>25040</v>
      </c>
      <c r="M8764" t="s">
        <v>25041</v>
      </c>
      <c r="N8764">
        <v>3.0877777769999999</v>
      </c>
      <c r="O8764">
        <v>0</v>
      </c>
      <c r="P8764">
        <v>9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27.79</v>
      </c>
      <c r="W8764">
        <v>0</v>
      </c>
      <c r="X8764">
        <v>0</v>
      </c>
      <c r="Y8764">
        <v>0</v>
      </c>
      <c r="Z8764">
        <v>0</v>
      </c>
    </row>
    <row r="8765" spans="1:26" x14ac:dyDescent="0.25">
      <c r="A8765">
        <v>2199623</v>
      </c>
      <c r="B8765">
        <v>1</v>
      </c>
      <c r="C8765" t="s">
        <v>77</v>
      </c>
      <c r="D8765" t="s">
        <v>124</v>
      </c>
      <c r="E8765" t="s">
        <v>181</v>
      </c>
      <c r="F8765" t="s">
        <v>25042</v>
      </c>
      <c r="G8765" t="s">
        <v>183</v>
      </c>
      <c r="H8765" t="s">
        <v>46</v>
      </c>
      <c r="I8765" t="s">
        <v>129</v>
      </c>
      <c r="J8765" t="s">
        <v>130</v>
      </c>
      <c r="K8765" t="s">
        <v>131</v>
      </c>
      <c r="L8765" t="s">
        <v>25043</v>
      </c>
      <c r="M8765" t="s">
        <v>25044</v>
      </c>
      <c r="N8765">
        <v>3.006388888</v>
      </c>
      <c r="O8765">
        <v>0</v>
      </c>
      <c r="P8765">
        <v>5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15.031943999999999</v>
      </c>
      <c r="W8765">
        <v>0</v>
      </c>
      <c r="X8765">
        <v>0</v>
      </c>
      <c r="Y8765">
        <v>0</v>
      </c>
      <c r="Z8765">
        <v>0</v>
      </c>
    </row>
    <row r="8766" spans="1:26" x14ac:dyDescent="0.25">
      <c r="A8766">
        <v>2199631</v>
      </c>
      <c r="B8766">
        <v>1</v>
      </c>
      <c r="C8766" t="s">
        <v>76</v>
      </c>
      <c r="D8766" t="s">
        <v>100</v>
      </c>
      <c r="E8766" t="s">
        <v>143</v>
      </c>
      <c r="F8766" t="s">
        <v>25045</v>
      </c>
      <c r="G8766" t="s">
        <v>136</v>
      </c>
      <c r="H8766" t="s">
        <v>47</v>
      </c>
      <c r="I8766" t="s">
        <v>129</v>
      </c>
      <c r="J8766" t="s">
        <v>130</v>
      </c>
      <c r="K8766" t="s">
        <v>131</v>
      </c>
      <c r="L8766" t="s">
        <v>25046</v>
      </c>
      <c r="M8766" t="s">
        <v>25047</v>
      </c>
      <c r="N8766">
        <v>2.1825000000000001</v>
      </c>
      <c r="O8766">
        <v>3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6.5475000000000003</v>
      </c>
      <c r="V8766">
        <v>0</v>
      </c>
      <c r="W8766">
        <v>0</v>
      </c>
      <c r="X8766">
        <v>0</v>
      </c>
      <c r="Y8766">
        <v>0</v>
      </c>
      <c r="Z8766">
        <v>0</v>
      </c>
    </row>
    <row r="8767" spans="1:26" x14ac:dyDescent="0.25">
      <c r="A8767">
        <v>2199636</v>
      </c>
      <c r="B8767">
        <v>1</v>
      </c>
      <c r="C8767" t="s">
        <v>76</v>
      </c>
      <c r="D8767" t="s">
        <v>90</v>
      </c>
      <c r="E8767" t="s">
        <v>181</v>
      </c>
      <c r="F8767" t="s">
        <v>25048</v>
      </c>
      <c r="G8767" t="s">
        <v>183</v>
      </c>
      <c r="H8767" t="s">
        <v>46</v>
      </c>
      <c r="I8767" t="s">
        <v>129</v>
      </c>
      <c r="J8767" t="s">
        <v>130</v>
      </c>
      <c r="K8767" t="s">
        <v>131</v>
      </c>
      <c r="L8767" t="s">
        <v>25049</v>
      </c>
      <c r="M8767" t="s">
        <v>25050</v>
      </c>
      <c r="N8767">
        <v>2.7613888879999999</v>
      </c>
      <c r="O8767">
        <v>0</v>
      </c>
      <c r="P8767">
        <v>9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24.852499999999999</v>
      </c>
      <c r="W8767">
        <v>0</v>
      </c>
      <c r="X8767">
        <v>0</v>
      </c>
      <c r="Y8767">
        <v>0</v>
      </c>
      <c r="Z8767">
        <v>0</v>
      </c>
    </row>
    <row r="8768" spans="1:26" x14ac:dyDescent="0.25">
      <c r="A8768">
        <v>2199635</v>
      </c>
      <c r="B8768">
        <v>1</v>
      </c>
      <c r="C8768" t="s">
        <v>76</v>
      </c>
      <c r="D8768" t="s">
        <v>97</v>
      </c>
      <c r="E8768" t="s">
        <v>161</v>
      </c>
      <c r="F8768" t="s">
        <v>24512</v>
      </c>
      <c r="G8768" t="s">
        <v>402</v>
      </c>
      <c r="H8768" t="s">
        <v>46</v>
      </c>
      <c r="I8768" t="s">
        <v>129</v>
      </c>
      <c r="J8768" t="s">
        <v>130</v>
      </c>
      <c r="K8768" t="s">
        <v>131</v>
      </c>
      <c r="L8768" t="s">
        <v>25051</v>
      </c>
      <c r="M8768" t="s">
        <v>25052</v>
      </c>
      <c r="N8768">
        <v>0.56999999999999995</v>
      </c>
      <c r="O8768">
        <v>1</v>
      </c>
      <c r="P8768">
        <v>279</v>
      </c>
      <c r="Q8768">
        <v>0</v>
      </c>
      <c r="R8768">
        <v>0</v>
      </c>
      <c r="S8768">
        <v>0</v>
      </c>
      <c r="T8768">
        <v>0</v>
      </c>
      <c r="U8768">
        <v>0.56999999999999995</v>
      </c>
      <c r="V8768">
        <v>159.03</v>
      </c>
      <c r="W8768">
        <v>0</v>
      </c>
      <c r="X8768">
        <v>0</v>
      </c>
      <c r="Y8768">
        <v>0</v>
      </c>
      <c r="Z8768">
        <v>0</v>
      </c>
    </row>
    <row r="8769" spans="1:26" x14ac:dyDescent="0.25">
      <c r="A8769">
        <v>2199633</v>
      </c>
      <c r="B8769">
        <v>1</v>
      </c>
      <c r="C8769" t="s">
        <v>76</v>
      </c>
      <c r="D8769" t="s">
        <v>93</v>
      </c>
      <c r="E8769" t="s">
        <v>126</v>
      </c>
      <c r="F8769" t="s">
        <v>23575</v>
      </c>
      <c r="G8769" t="s">
        <v>128</v>
      </c>
      <c r="H8769" t="s">
        <v>46</v>
      </c>
      <c r="I8769" t="s">
        <v>129</v>
      </c>
      <c r="J8769" t="s">
        <v>130</v>
      </c>
      <c r="K8769" t="s">
        <v>131</v>
      </c>
      <c r="L8769" t="s">
        <v>25053</v>
      </c>
      <c r="M8769" t="s">
        <v>25054</v>
      </c>
      <c r="N8769">
        <v>0.72416666600000001</v>
      </c>
      <c r="O8769">
        <v>0</v>
      </c>
      <c r="P8769">
        <v>114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82.555000000000007</v>
      </c>
      <c r="W8769">
        <v>0</v>
      </c>
      <c r="X8769">
        <v>0</v>
      </c>
      <c r="Y8769">
        <v>0</v>
      </c>
      <c r="Z8769">
        <v>0</v>
      </c>
    </row>
    <row r="8770" spans="1:26" x14ac:dyDescent="0.25">
      <c r="A8770">
        <v>2199637</v>
      </c>
      <c r="B8770">
        <v>1</v>
      </c>
      <c r="C8770" t="s">
        <v>76</v>
      </c>
      <c r="D8770" t="s">
        <v>78</v>
      </c>
      <c r="E8770" t="s">
        <v>161</v>
      </c>
      <c r="F8770" t="s">
        <v>25055</v>
      </c>
      <c r="G8770" t="s">
        <v>163</v>
      </c>
      <c r="H8770" t="s">
        <v>46</v>
      </c>
      <c r="I8770" t="s">
        <v>129</v>
      </c>
      <c r="J8770" t="s">
        <v>130</v>
      </c>
      <c r="K8770" t="s">
        <v>131</v>
      </c>
      <c r="L8770" t="s">
        <v>25056</v>
      </c>
      <c r="M8770" t="s">
        <v>25057</v>
      </c>
      <c r="N8770">
        <v>1.9044444439999999</v>
      </c>
      <c r="O8770">
        <v>1</v>
      </c>
      <c r="P8770">
        <v>613</v>
      </c>
      <c r="Q8770">
        <v>0</v>
      </c>
      <c r="R8770">
        <v>0</v>
      </c>
      <c r="S8770">
        <v>0</v>
      </c>
      <c r="T8770">
        <v>0</v>
      </c>
      <c r="U8770">
        <v>1.904444</v>
      </c>
      <c r="V8770">
        <v>1167.424444</v>
      </c>
      <c r="W8770">
        <v>0</v>
      </c>
      <c r="X8770">
        <v>0</v>
      </c>
      <c r="Y8770">
        <v>0</v>
      </c>
      <c r="Z8770">
        <v>0</v>
      </c>
    </row>
    <row r="8771" spans="1:26" x14ac:dyDescent="0.25">
      <c r="A8771">
        <v>2199638</v>
      </c>
      <c r="B8771">
        <v>1</v>
      </c>
      <c r="C8771" t="s">
        <v>76</v>
      </c>
      <c r="D8771" t="s">
        <v>103</v>
      </c>
      <c r="E8771" t="s">
        <v>181</v>
      </c>
      <c r="F8771" t="s">
        <v>9185</v>
      </c>
      <c r="G8771" t="s">
        <v>183</v>
      </c>
      <c r="H8771" t="s">
        <v>46</v>
      </c>
      <c r="I8771" t="s">
        <v>129</v>
      </c>
      <c r="J8771" t="s">
        <v>130</v>
      </c>
      <c r="K8771" t="s">
        <v>131</v>
      </c>
      <c r="L8771" t="s">
        <v>25058</v>
      </c>
      <c r="M8771" t="s">
        <v>25059</v>
      </c>
      <c r="N8771">
        <v>1.323055555</v>
      </c>
      <c r="O8771">
        <v>0</v>
      </c>
      <c r="P8771">
        <v>0</v>
      </c>
      <c r="Q8771">
        <v>0</v>
      </c>
      <c r="R8771">
        <v>25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33.076388999999999</v>
      </c>
      <c r="Y8771">
        <v>0</v>
      </c>
      <c r="Z8771">
        <v>0</v>
      </c>
    </row>
    <row r="8772" spans="1:26" x14ac:dyDescent="0.25">
      <c r="A8772">
        <v>2199642</v>
      </c>
      <c r="B8772">
        <v>1</v>
      </c>
      <c r="C8772" t="s">
        <v>77</v>
      </c>
      <c r="D8772" t="s">
        <v>116</v>
      </c>
      <c r="E8772" t="s">
        <v>181</v>
      </c>
      <c r="F8772" t="s">
        <v>25060</v>
      </c>
      <c r="G8772" t="s">
        <v>194</v>
      </c>
      <c r="H8772" t="s">
        <v>46</v>
      </c>
      <c r="I8772" t="s">
        <v>129</v>
      </c>
      <c r="J8772" t="s">
        <v>130</v>
      </c>
      <c r="K8772" t="s">
        <v>131</v>
      </c>
      <c r="L8772" t="s">
        <v>25061</v>
      </c>
      <c r="M8772" t="s">
        <v>25062</v>
      </c>
      <c r="N8772">
        <v>0.54194444399999997</v>
      </c>
      <c r="O8772">
        <v>0</v>
      </c>
      <c r="P8772">
        <v>2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1.0838890000000001</v>
      </c>
      <c r="W8772">
        <v>0</v>
      </c>
      <c r="X8772">
        <v>0</v>
      </c>
      <c r="Y8772">
        <v>0</v>
      </c>
      <c r="Z8772">
        <v>0</v>
      </c>
    </row>
    <row r="8773" spans="1:26" x14ac:dyDescent="0.25">
      <c r="A8773">
        <v>2199648</v>
      </c>
      <c r="B8773">
        <v>1</v>
      </c>
      <c r="C8773" t="s">
        <v>76</v>
      </c>
      <c r="D8773" t="s">
        <v>93</v>
      </c>
      <c r="E8773" t="s">
        <v>126</v>
      </c>
      <c r="F8773" t="s">
        <v>21229</v>
      </c>
      <c r="G8773" t="s">
        <v>128</v>
      </c>
      <c r="H8773" t="s">
        <v>46</v>
      </c>
      <c r="I8773" t="s">
        <v>129</v>
      </c>
      <c r="J8773" t="s">
        <v>130</v>
      </c>
      <c r="K8773" t="s">
        <v>131</v>
      </c>
      <c r="L8773" t="s">
        <v>25063</v>
      </c>
      <c r="M8773" t="s">
        <v>25064</v>
      </c>
      <c r="N8773">
        <v>0.58611111100000002</v>
      </c>
      <c r="O8773">
        <v>0</v>
      </c>
      <c r="P8773">
        <v>115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67.402777999999998</v>
      </c>
      <c r="W8773">
        <v>0</v>
      </c>
      <c r="X8773">
        <v>0</v>
      </c>
      <c r="Y8773">
        <v>0</v>
      </c>
      <c r="Z8773">
        <v>0</v>
      </c>
    </row>
    <row r="8774" spans="1:26" x14ac:dyDescent="0.25">
      <c r="A8774">
        <v>2199657</v>
      </c>
      <c r="B8774">
        <v>1</v>
      </c>
      <c r="C8774" t="s">
        <v>77</v>
      </c>
      <c r="D8774" t="s">
        <v>109</v>
      </c>
      <c r="E8774" t="s">
        <v>161</v>
      </c>
      <c r="F8774" t="s">
        <v>25065</v>
      </c>
      <c r="G8774" t="s">
        <v>402</v>
      </c>
      <c r="H8774" t="s">
        <v>46</v>
      </c>
      <c r="I8774" t="s">
        <v>129</v>
      </c>
      <c r="J8774" t="s">
        <v>130</v>
      </c>
      <c r="K8774" t="s">
        <v>131</v>
      </c>
      <c r="L8774" t="s">
        <v>25066</v>
      </c>
      <c r="M8774" t="s">
        <v>25067</v>
      </c>
      <c r="N8774">
        <v>0.96250000000000002</v>
      </c>
      <c r="O8774">
        <v>1</v>
      </c>
      <c r="P8774">
        <v>369</v>
      </c>
      <c r="Q8774">
        <v>0</v>
      </c>
      <c r="R8774">
        <v>0</v>
      </c>
      <c r="S8774">
        <v>0</v>
      </c>
      <c r="T8774">
        <v>0</v>
      </c>
      <c r="U8774">
        <v>0.96250000000000002</v>
      </c>
      <c r="V8774">
        <v>355.16250000000002</v>
      </c>
      <c r="W8774">
        <v>0</v>
      </c>
      <c r="X8774">
        <v>0</v>
      </c>
      <c r="Y8774">
        <v>0</v>
      </c>
      <c r="Z8774">
        <v>0</v>
      </c>
    </row>
    <row r="8775" spans="1:26" x14ac:dyDescent="0.25">
      <c r="A8775">
        <v>2199651</v>
      </c>
      <c r="B8775">
        <v>1</v>
      </c>
      <c r="C8775" t="s">
        <v>76</v>
      </c>
      <c r="D8775" t="s">
        <v>91</v>
      </c>
      <c r="E8775" t="s">
        <v>143</v>
      </c>
      <c r="F8775" t="s">
        <v>25068</v>
      </c>
      <c r="G8775" t="s">
        <v>279</v>
      </c>
      <c r="H8775" t="s">
        <v>47</v>
      </c>
      <c r="I8775" t="s">
        <v>129</v>
      </c>
      <c r="J8775" t="s">
        <v>130</v>
      </c>
      <c r="K8775" t="s">
        <v>131</v>
      </c>
      <c r="L8775" t="s">
        <v>25069</v>
      </c>
      <c r="M8775" t="s">
        <v>25070</v>
      </c>
      <c r="N8775">
        <v>0.24916666600000001</v>
      </c>
      <c r="O8775">
        <v>2</v>
      </c>
      <c r="P8775">
        <v>157</v>
      </c>
      <c r="Q8775">
        <v>0</v>
      </c>
      <c r="R8775">
        <v>0</v>
      </c>
      <c r="S8775">
        <v>0</v>
      </c>
      <c r="T8775">
        <v>0</v>
      </c>
      <c r="U8775">
        <v>0.49833300000000003</v>
      </c>
      <c r="V8775">
        <v>39.119166999999997</v>
      </c>
      <c r="W8775">
        <v>0</v>
      </c>
      <c r="X8775">
        <v>0</v>
      </c>
      <c r="Y8775">
        <v>0</v>
      </c>
      <c r="Z8775">
        <v>0</v>
      </c>
    </row>
    <row r="8776" spans="1:26" x14ac:dyDescent="0.25">
      <c r="A8776">
        <v>2199654</v>
      </c>
      <c r="B8776">
        <v>1</v>
      </c>
      <c r="C8776" t="s">
        <v>76</v>
      </c>
      <c r="D8776" t="s">
        <v>105</v>
      </c>
      <c r="E8776" t="s">
        <v>181</v>
      </c>
      <c r="F8776" t="s">
        <v>25071</v>
      </c>
      <c r="G8776" t="s">
        <v>194</v>
      </c>
      <c r="H8776" t="s">
        <v>46</v>
      </c>
      <c r="I8776" t="s">
        <v>129</v>
      </c>
      <c r="J8776" t="s">
        <v>130</v>
      </c>
      <c r="K8776" t="s">
        <v>131</v>
      </c>
      <c r="L8776" t="s">
        <v>25072</v>
      </c>
      <c r="M8776" t="s">
        <v>25073</v>
      </c>
      <c r="N8776">
        <v>3.1872222219999999</v>
      </c>
      <c r="O8776">
        <v>0</v>
      </c>
      <c r="P8776">
        <v>0</v>
      </c>
      <c r="Q8776">
        <v>0</v>
      </c>
      <c r="R8776">
        <v>1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3.1872220000000002</v>
      </c>
      <c r="Y8776">
        <v>0</v>
      </c>
      <c r="Z8776">
        <v>0</v>
      </c>
    </row>
    <row r="8777" spans="1:26" x14ac:dyDescent="0.25">
      <c r="A8777">
        <v>2199652</v>
      </c>
      <c r="B8777">
        <v>1</v>
      </c>
      <c r="C8777" t="s">
        <v>76</v>
      </c>
      <c r="D8777" t="s">
        <v>87</v>
      </c>
      <c r="E8777" t="s">
        <v>126</v>
      </c>
      <c r="F8777" t="s">
        <v>25074</v>
      </c>
      <c r="G8777" t="s">
        <v>128</v>
      </c>
      <c r="H8777" t="s">
        <v>46</v>
      </c>
      <c r="I8777" t="s">
        <v>129</v>
      </c>
      <c r="J8777" t="s">
        <v>130</v>
      </c>
      <c r="K8777" t="s">
        <v>131</v>
      </c>
      <c r="L8777" t="s">
        <v>25075</v>
      </c>
      <c r="M8777" t="s">
        <v>25076</v>
      </c>
      <c r="N8777">
        <v>0.82083333300000005</v>
      </c>
      <c r="O8777">
        <v>0</v>
      </c>
      <c r="P8777">
        <v>5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4.1041670000000003</v>
      </c>
      <c r="W8777">
        <v>0</v>
      </c>
      <c r="X8777">
        <v>0</v>
      </c>
      <c r="Y8777">
        <v>0</v>
      </c>
      <c r="Z8777">
        <v>0</v>
      </c>
    </row>
    <row r="8778" spans="1:26" x14ac:dyDescent="0.25">
      <c r="A8778">
        <v>2199655</v>
      </c>
      <c r="B8778">
        <v>1</v>
      </c>
      <c r="C8778" t="s">
        <v>76</v>
      </c>
      <c r="D8778" t="s">
        <v>78</v>
      </c>
      <c r="E8778" t="s">
        <v>181</v>
      </c>
      <c r="F8778" t="s">
        <v>25077</v>
      </c>
      <c r="G8778" t="s">
        <v>194</v>
      </c>
      <c r="H8778" t="s">
        <v>46</v>
      </c>
      <c r="I8778" t="s">
        <v>129</v>
      </c>
      <c r="J8778" t="s">
        <v>130</v>
      </c>
      <c r="K8778" t="s">
        <v>131</v>
      </c>
      <c r="L8778" t="s">
        <v>25078</v>
      </c>
      <c r="M8778" t="s">
        <v>25079</v>
      </c>
      <c r="N8778">
        <v>2.8852777770000002</v>
      </c>
      <c r="O8778">
        <v>0</v>
      </c>
      <c r="P8778">
        <v>1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2.885278</v>
      </c>
      <c r="W8778">
        <v>0</v>
      </c>
      <c r="X8778">
        <v>0</v>
      </c>
      <c r="Y8778">
        <v>0</v>
      </c>
      <c r="Z8778">
        <v>0</v>
      </c>
    </row>
    <row r="8779" spans="1:26" x14ac:dyDescent="0.25">
      <c r="A8779">
        <v>2199660</v>
      </c>
      <c r="B8779">
        <v>1</v>
      </c>
      <c r="C8779" t="s">
        <v>76</v>
      </c>
      <c r="D8779" t="s">
        <v>103</v>
      </c>
      <c r="E8779" t="s">
        <v>181</v>
      </c>
      <c r="F8779" t="s">
        <v>9132</v>
      </c>
      <c r="G8779" t="s">
        <v>183</v>
      </c>
      <c r="H8779" t="s">
        <v>46</v>
      </c>
      <c r="I8779" t="s">
        <v>129</v>
      </c>
      <c r="J8779" t="s">
        <v>130</v>
      </c>
      <c r="K8779" t="s">
        <v>131</v>
      </c>
      <c r="L8779" t="s">
        <v>25080</v>
      </c>
      <c r="M8779" t="s">
        <v>25081</v>
      </c>
      <c r="N8779">
        <v>2.1161111109999999</v>
      </c>
      <c r="O8779">
        <v>0</v>
      </c>
      <c r="P8779">
        <v>0</v>
      </c>
      <c r="Q8779">
        <v>0</v>
      </c>
      <c r="R8779">
        <v>18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38.090000000000003</v>
      </c>
      <c r="Y8779">
        <v>0</v>
      </c>
      <c r="Z8779">
        <v>0</v>
      </c>
    </row>
    <row r="8780" spans="1:26" x14ac:dyDescent="0.25">
      <c r="A8780">
        <v>2199667</v>
      </c>
      <c r="B8780">
        <v>1</v>
      </c>
      <c r="C8780" t="s">
        <v>76</v>
      </c>
      <c r="D8780" t="s">
        <v>78</v>
      </c>
      <c r="E8780" t="s">
        <v>181</v>
      </c>
      <c r="F8780" t="s">
        <v>6222</v>
      </c>
      <c r="G8780" t="s">
        <v>194</v>
      </c>
      <c r="H8780" t="s">
        <v>46</v>
      </c>
      <c r="I8780" t="s">
        <v>129</v>
      </c>
      <c r="J8780" t="s">
        <v>130</v>
      </c>
      <c r="K8780" t="s">
        <v>131</v>
      </c>
      <c r="L8780" t="s">
        <v>25082</v>
      </c>
      <c r="M8780" t="s">
        <v>25083</v>
      </c>
      <c r="N8780">
        <v>3.264444444</v>
      </c>
      <c r="O8780">
        <v>0</v>
      </c>
      <c r="P8780">
        <v>1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3.2644440000000001</v>
      </c>
      <c r="W8780">
        <v>0</v>
      </c>
      <c r="X8780">
        <v>0</v>
      </c>
      <c r="Y8780">
        <v>0</v>
      </c>
      <c r="Z8780">
        <v>0</v>
      </c>
    </row>
    <row r="8781" spans="1:26" x14ac:dyDescent="0.25">
      <c r="A8781">
        <v>2199668</v>
      </c>
      <c r="B8781">
        <v>1</v>
      </c>
      <c r="C8781" t="s">
        <v>76</v>
      </c>
      <c r="D8781" t="s">
        <v>100</v>
      </c>
      <c r="E8781" t="s">
        <v>143</v>
      </c>
      <c r="F8781" t="s">
        <v>25084</v>
      </c>
      <c r="G8781" t="s">
        <v>136</v>
      </c>
      <c r="H8781" t="s">
        <v>47</v>
      </c>
      <c r="I8781" t="s">
        <v>129</v>
      </c>
      <c r="J8781" t="s">
        <v>130</v>
      </c>
      <c r="K8781" t="s">
        <v>131</v>
      </c>
      <c r="L8781" t="s">
        <v>25085</v>
      </c>
      <c r="M8781" t="s">
        <v>25086</v>
      </c>
      <c r="N8781">
        <v>3.4874999999999998</v>
      </c>
      <c r="O8781">
        <v>2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6.9749999999999996</v>
      </c>
      <c r="V8781">
        <v>0</v>
      </c>
      <c r="W8781">
        <v>0</v>
      </c>
      <c r="X8781">
        <v>0</v>
      </c>
      <c r="Y8781">
        <v>0</v>
      </c>
      <c r="Z8781">
        <v>0</v>
      </c>
    </row>
    <row r="8782" spans="1:26" x14ac:dyDescent="0.25">
      <c r="A8782">
        <v>2199679</v>
      </c>
      <c r="B8782">
        <v>1</v>
      </c>
      <c r="C8782" t="s">
        <v>76</v>
      </c>
      <c r="D8782" t="s">
        <v>81</v>
      </c>
      <c r="E8782" t="s">
        <v>181</v>
      </c>
      <c r="F8782" t="s">
        <v>25087</v>
      </c>
      <c r="G8782" t="s">
        <v>287</v>
      </c>
      <c r="H8782" t="s">
        <v>46</v>
      </c>
      <c r="I8782" t="s">
        <v>129</v>
      </c>
      <c r="J8782" t="s">
        <v>130</v>
      </c>
      <c r="K8782" t="s">
        <v>131</v>
      </c>
      <c r="L8782" t="s">
        <v>25088</v>
      </c>
      <c r="M8782" t="s">
        <v>25089</v>
      </c>
      <c r="N8782">
        <v>0.94416666599999999</v>
      </c>
      <c r="O8782">
        <v>0</v>
      </c>
      <c r="P8782">
        <v>6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5.665</v>
      </c>
      <c r="W8782">
        <v>0</v>
      </c>
      <c r="X8782">
        <v>0</v>
      </c>
      <c r="Y8782">
        <v>0</v>
      </c>
      <c r="Z8782">
        <v>0</v>
      </c>
    </row>
    <row r="8783" spans="1:26" x14ac:dyDescent="0.25">
      <c r="A8783">
        <v>2199697</v>
      </c>
      <c r="B8783">
        <v>1</v>
      </c>
      <c r="C8783" t="s">
        <v>76</v>
      </c>
      <c r="D8783" t="s">
        <v>100</v>
      </c>
      <c r="E8783" t="s">
        <v>143</v>
      </c>
      <c r="F8783" t="s">
        <v>25045</v>
      </c>
      <c r="G8783" t="s">
        <v>279</v>
      </c>
      <c r="H8783" t="s">
        <v>47</v>
      </c>
      <c r="I8783" t="s">
        <v>129</v>
      </c>
      <c r="J8783" t="s">
        <v>130</v>
      </c>
      <c r="K8783" t="s">
        <v>131</v>
      </c>
      <c r="L8783" t="s">
        <v>25090</v>
      </c>
      <c r="M8783" t="s">
        <v>25091</v>
      </c>
      <c r="N8783">
        <v>2.8663888879999999</v>
      </c>
      <c r="O8783">
        <v>3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8.5991669999999996</v>
      </c>
      <c r="V8783">
        <v>0</v>
      </c>
      <c r="W8783">
        <v>0</v>
      </c>
      <c r="X8783">
        <v>0</v>
      </c>
      <c r="Y8783">
        <v>0</v>
      </c>
      <c r="Z8783">
        <v>0</v>
      </c>
    </row>
    <row r="8784" spans="1:26" x14ac:dyDescent="0.25">
      <c r="A8784">
        <v>2199682</v>
      </c>
      <c r="B8784">
        <v>1</v>
      </c>
      <c r="C8784" t="s">
        <v>77</v>
      </c>
      <c r="D8784" t="s">
        <v>124</v>
      </c>
      <c r="E8784" t="s">
        <v>181</v>
      </c>
      <c r="F8784" t="s">
        <v>15600</v>
      </c>
      <c r="G8784" t="s">
        <v>287</v>
      </c>
      <c r="H8784" t="s">
        <v>46</v>
      </c>
      <c r="I8784" t="s">
        <v>129</v>
      </c>
      <c r="J8784" t="s">
        <v>130</v>
      </c>
      <c r="K8784" t="s">
        <v>131</v>
      </c>
      <c r="L8784" t="s">
        <v>25092</v>
      </c>
      <c r="M8784" t="s">
        <v>25093</v>
      </c>
      <c r="N8784">
        <v>1.187777777</v>
      </c>
      <c r="O8784">
        <v>0</v>
      </c>
      <c r="P8784">
        <v>12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14.253333</v>
      </c>
      <c r="W8784">
        <v>0</v>
      </c>
      <c r="X8784">
        <v>0</v>
      </c>
      <c r="Y8784">
        <v>0</v>
      </c>
      <c r="Z8784">
        <v>0</v>
      </c>
    </row>
    <row r="8785" spans="1:26" x14ac:dyDescent="0.25">
      <c r="A8785">
        <v>2199701</v>
      </c>
      <c r="B8785">
        <v>1</v>
      </c>
      <c r="C8785" t="s">
        <v>76</v>
      </c>
      <c r="D8785" t="s">
        <v>84</v>
      </c>
      <c r="E8785" t="s">
        <v>181</v>
      </c>
      <c r="F8785" t="s">
        <v>25094</v>
      </c>
      <c r="G8785" t="s">
        <v>183</v>
      </c>
      <c r="H8785" t="s">
        <v>46</v>
      </c>
      <c r="I8785" t="s">
        <v>129</v>
      </c>
      <c r="J8785" t="s">
        <v>130</v>
      </c>
      <c r="K8785" t="s">
        <v>131</v>
      </c>
      <c r="L8785" t="s">
        <v>25095</v>
      </c>
      <c r="M8785" t="s">
        <v>25096</v>
      </c>
      <c r="N8785">
        <v>2.0661111110000001</v>
      </c>
      <c r="O8785">
        <v>0</v>
      </c>
      <c r="P8785">
        <v>18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37.19</v>
      </c>
      <c r="W8785">
        <v>0</v>
      </c>
      <c r="X8785">
        <v>0</v>
      </c>
      <c r="Y8785">
        <v>0</v>
      </c>
      <c r="Z8785">
        <v>0</v>
      </c>
    </row>
    <row r="8786" spans="1:26" x14ac:dyDescent="0.25">
      <c r="A8786">
        <v>2199698</v>
      </c>
      <c r="B8786">
        <v>1</v>
      </c>
      <c r="C8786" t="s">
        <v>76</v>
      </c>
      <c r="D8786" t="s">
        <v>79</v>
      </c>
      <c r="E8786" t="s">
        <v>143</v>
      </c>
      <c r="F8786" t="s">
        <v>25097</v>
      </c>
      <c r="G8786" t="s">
        <v>201</v>
      </c>
      <c r="H8786" t="s">
        <v>47</v>
      </c>
      <c r="I8786" t="s">
        <v>129</v>
      </c>
      <c r="J8786" t="s">
        <v>130</v>
      </c>
      <c r="K8786" t="s">
        <v>131</v>
      </c>
      <c r="L8786" t="s">
        <v>25098</v>
      </c>
      <c r="M8786" t="s">
        <v>25099</v>
      </c>
      <c r="N8786">
        <v>0.192222222</v>
      </c>
      <c r="O8786">
        <v>11</v>
      </c>
      <c r="P8786">
        <v>4331</v>
      </c>
      <c r="Q8786">
        <v>0</v>
      </c>
      <c r="R8786">
        <v>0</v>
      </c>
      <c r="S8786">
        <v>0</v>
      </c>
      <c r="T8786">
        <v>0</v>
      </c>
      <c r="U8786">
        <v>2.1144440000000002</v>
      </c>
      <c r="V8786">
        <v>832.51444300000003</v>
      </c>
      <c r="W8786">
        <v>0</v>
      </c>
      <c r="X8786">
        <v>0</v>
      </c>
      <c r="Y8786">
        <v>0</v>
      </c>
      <c r="Z8786">
        <v>0</v>
      </c>
    </row>
    <row r="8787" spans="1:26" x14ac:dyDescent="0.25">
      <c r="A8787">
        <v>2199713</v>
      </c>
      <c r="B8787">
        <v>1</v>
      </c>
      <c r="C8787" t="s">
        <v>76</v>
      </c>
      <c r="D8787" t="s">
        <v>96</v>
      </c>
      <c r="E8787" t="s">
        <v>181</v>
      </c>
      <c r="F8787" t="s">
        <v>25100</v>
      </c>
      <c r="G8787" t="s">
        <v>194</v>
      </c>
      <c r="H8787" t="s">
        <v>46</v>
      </c>
      <c r="I8787" t="s">
        <v>129</v>
      </c>
      <c r="J8787" t="s">
        <v>130</v>
      </c>
      <c r="K8787" t="s">
        <v>131</v>
      </c>
      <c r="L8787" t="s">
        <v>25101</v>
      </c>
      <c r="M8787" t="s">
        <v>25102</v>
      </c>
      <c r="N8787">
        <v>2.5891666660000001</v>
      </c>
      <c r="O8787">
        <v>0</v>
      </c>
      <c r="P8787">
        <v>1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2.5891670000000002</v>
      </c>
      <c r="W8787">
        <v>0</v>
      </c>
      <c r="X8787">
        <v>0</v>
      </c>
      <c r="Y8787">
        <v>0</v>
      </c>
      <c r="Z8787">
        <v>0</v>
      </c>
    </row>
    <row r="8788" spans="1:26" x14ac:dyDescent="0.25">
      <c r="A8788">
        <v>2199708</v>
      </c>
      <c r="B8788">
        <v>1</v>
      </c>
      <c r="C8788" t="s">
        <v>76</v>
      </c>
      <c r="D8788" t="s">
        <v>96</v>
      </c>
      <c r="E8788" t="s">
        <v>186</v>
      </c>
      <c r="F8788" t="s">
        <v>25103</v>
      </c>
      <c r="G8788" t="s">
        <v>136</v>
      </c>
      <c r="H8788" t="s">
        <v>47</v>
      </c>
      <c r="I8788" t="s">
        <v>129</v>
      </c>
      <c r="J8788" t="s">
        <v>130</v>
      </c>
      <c r="K8788" t="s">
        <v>131</v>
      </c>
      <c r="L8788" t="s">
        <v>25104</v>
      </c>
      <c r="M8788" t="s">
        <v>25105</v>
      </c>
      <c r="N8788">
        <v>0.41861111099999998</v>
      </c>
      <c r="O8788">
        <v>9</v>
      </c>
      <c r="P8788">
        <v>1555</v>
      </c>
      <c r="Q8788">
        <v>0</v>
      </c>
      <c r="R8788">
        <v>0</v>
      </c>
      <c r="S8788">
        <v>0</v>
      </c>
      <c r="T8788">
        <v>0</v>
      </c>
      <c r="U8788">
        <v>3.7675000000000001</v>
      </c>
      <c r="V8788">
        <v>650.94027800000003</v>
      </c>
      <c r="W8788">
        <v>0</v>
      </c>
      <c r="X8788">
        <v>0</v>
      </c>
      <c r="Y8788">
        <v>0</v>
      </c>
      <c r="Z8788">
        <v>0</v>
      </c>
    </row>
    <row r="8789" spans="1:26" x14ac:dyDescent="0.25">
      <c r="A8789">
        <v>2199710</v>
      </c>
      <c r="B8789">
        <v>1</v>
      </c>
      <c r="C8789" t="s">
        <v>76</v>
      </c>
      <c r="D8789" t="s">
        <v>88</v>
      </c>
      <c r="E8789" t="s">
        <v>186</v>
      </c>
      <c r="F8789" t="s">
        <v>25106</v>
      </c>
      <c r="G8789" t="s">
        <v>136</v>
      </c>
      <c r="H8789" t="s">
        <v>47</v>
      </c>
      <c r="I8789" t="s">
        <v>129</v>
      </c>
      <c r="J8789" t="s">
        <v>130</v>
      </c>
      <c r="K8789" t="s">
        <v>131</v>
      </c>
      <c r="L8789" t="s">
        <v>25107</v>
      </c>
      <c r="M8789" t="s">
        <v>25108</v>
      </c>
      <c r="N8789">
        <v>1.0594444439999999</v>
      </c>
      <c r="O8789">
        <v>11</v>
      </c>
      <c r="P8789">
        <v>59</v>
      </c>
      <c r="Q8789">
        <v>0</v>
      </c>
      <c r="R8789">
        <v>0</v>
      </c>
      <c r="S8789">
        <v>0</v>
      </c>
      <c r="T8789">
        <v>0</v>
      </c>
      <c r="U8789">
        <v>11.653888999999999</v>
      </c>
      <c r="V8789">
        <v>62.507221999999999</v>
      </c>
      <c r="W8789">
        <v>0</v>
      </c>
      <c r="X8789">
        <v>0</v>
      </c>
      <c r="Y8789">
        <v>0</v>
      </c>
      <c r="Z8789">
        <v>0</v>
      </c>
    </row>
    <row r="8790" spans="1:26" x14ac:dyDescent="0.25">
      <c r="A8790">
        <v>2199711</v>
      </c>
      <c r="B8790">
        <v>1</v>
      </c>
      <c r="C8790" t="s">
        <v>76</v>
      </c>
      <c r="D8790" t="s">
        <v>80</v>
      </c>
      <c r="E8790" t="s">
        <v>126</v>
      </c>
      <c r="F8790" t="s">
        <v>22172</v>
      </c>
      <c r="G8790" t="s">
        <v>7442</v>
      </c>
      <c r="H8790" t="s">
        <v>46</v>
      </c>
      <c r="I8790" t="s">
        <v>129</v>
      </c>
      <c r="J8790" t="s">
        <v>130</v>
      </c>
      <c r="K8790" t="s">
        <v>131</v>
      </c>
      <c r="L8790" t="s">
        <v>25109</v>
      </c>
      <c r="M8790" t="s">
        <v>25110</v>
      </c>
      <c r="N8790">
        <v>1.301388888</v>
      </c>
      <c r="O8790">
        <v>0</v>
      </c>
      <c r="P8790">
        <v>197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256.37361099999998</v>
      </c>
      <c r="W8790">
        <v>0</v>
      </c>
      <c r="X8790">
        <v>0</v>
      </c>
      <c r="Y8790">
        <v>0</v>
      </c>
      <c r="Z8790">
        <v>0</v>
      </c>
    </row>
    <row r="8791" spans="1:26" x14ac:dyDescent="0.25">
      <c r="A8791">
        <v>2199718</v>
      </c>
      <c r="B8791">
        <v>1</v>
      </c>
      <c r="C8791" t="s">
        <v>76</v>
      </c>
      <c r="D8791" t="s">
        <v>96</v>
      </c>
      <c r="E8791" t="s">
        <v>143</v>
      </c>
      <c r="F8791" t="s">
        <v>25111</v>
      </c>
      <c r="G8791" t="s">
        <v>136</v>
      </c>
      <c r="H8791" t="s">
        <v>47</v>
      </c>
      <c r="I8791" t="s">
        <v>129</v>
      </c>
      <c r="J8791" t="s">
        <v>130</v>
      </c>
      <c r="K8791" t="s">
        <v>131</v>
      </c>
      <c r="L8791" t="s">
        <v>25112</v>
      </c>
      <c r="M8791" t="s">
        <v>25113</v>
      </c>
      <c r="N8791">
        <v>1.1827777770000001</v>
      </c>
      <c r="O8791">
        <v>32</v>
      </c>
      <c r="P8791">
        <v>5353</v>
      </c>
      <c r="Q8791">
        <v>0</v>
      </c>
      <c r="R8791">
        <v>0</v>
      </c>
      <c r="S8791">
        <v>0</v>
      </c>
      <c r="T8791">
        <v>0</v>
      </c>
      <c r="U8791">
        <v>37.848889</v>
      </c>
      <c r="V8791">
        <v>6331.4094400000004</v>
      </c>
      <c r="W8791">
        <v>0</v>
      </c>
      <c r="X8791">
        <v>0</v>
      </c>
      <c r="Y8791">
        <v>0</v>
      </c>
      <c r="Z8791">
        <v>0</v>
      </c>
    </row>
    <row r="8792" spans="1:26" x14ac:dyDescent="0.25">
      <c r="A8792">
        <v>2199719</v>
      </c>
      <c r="B8792">
        <v>1</v>
      </c>
      <c r="C8792" t="s">
        <v>76</v>
      </c>
      <c r="D8792" t="s">
        <v>80</v>
      </c>
      <c r="E8792" t="s">
        <v>126</v>
      </c>
      <c r="F8792" t="s">
        <v>25114</v>
      </c>
      <c r="G8792" t="s">
        <v>7442</v>
      </c>
      <c r="H8792" t="s">
        <v>46</v>
      </c>
      <c r="I8792" t="s">
        <v>129</v>
      </c>
      <c r="J8792" t="s">
        <v>130</v>
      </c>
      <c r="K8792" t="s">
        <v>131</v>
      </c>
      <c r="L8792" t="s">
        <v>25115</v>
      </c>
      <c r="M8792" t="s">
        <v>25116</v>
      </c>
      <c r="N8792">
        <v>1.0661111109999999</v>
      </c>
      <c r="O8792">
        <v>0</v>
      </c>
      <c r="P8792">
        <v>115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122.602778</v>
      </c>
      <c r="W8792">
        <v>0</v>
      </c>
      <c r="X8792">
        <v>0</v>
      </c>
      <c r="Y8792">
        <v>0</v>
      </c>
      <c r="Z8792">
        <v>0</v>
      </c>
    </row>
    <row r="8793" spans="1:26" x14ac:dyDescent="0.25">
      <c r="A8793">
        <v>2199720</v>
      </c>
      <c r="B8793">
        <v>1</v>
      </c>
      <c r="C8793" t="s">
        <v>76</v>
      </c>
      <c r="D8793" t="s">
        <v>78</v>
      </c>
      <c r="E8793" t="s">
        <v>126</v>
      </c>
      <c r="F8793" t="s">
        <v>25117</v>
      </c>
      <c r="G8793" t="s">
        <v>128</v>
      </c>
      <c r="H8793" t="s">
        <v>46</v>
      </c>
      <c r="I8793" t="s">
        <v>129</v>
      </c>
      <c r="J8793" t="s">
        <v>130</v>
      </c>
      <c r="K8793" t="s">
        <v>131</v>
      </c>
      <c r="L8793" t="s">
        <v>25118</v>
      </c>
      <c r="M8793" t="s">
        <v>25119</v>
      </c>
      <c r="N8793">
        <v>3.1644444439999999</v>
      </c>
      <c r="O8793">
        <v>0</v>
      </c>
      <c r="P8793">
        <v>27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85.44</v>
      </c>
      <c r="W8793">
        <v>0</v>
      </c>
      <c r="X8793">
        <v>0</v>
      </c>
      <c r="Y8793">
        <v>0</v>
      </c>
      <c r="Z8793">
        <v>0</v>
      </c>
    </row>
    <row r="8794" spans="1:26" x14ac:dyDescent="0.25">
      <c r="A8794">
        <v>2199722</v>
      </c>
      <c r="B8794">
        <v>1</v>
      </c>
      <c r="C8794" t="s">
        <v>76</v>
      </c>
      <c r="D8794" t="s">
        <v>81</v>
      </c>
      <c r="E8794" t="s">
        <v>718</v>
      </c>
      <c r="F8794" t="s">
        <v>25120</v>
      </c>
      <c r="G8794" t="s">
        <v>128</v>
      </c>
      <c r="H8794" t="s">
        <v>46</v>
      </c>
      <c r="I8794" t="s">
        <v>129</v>
      </c>
      <c r="J8794" t="s">
        <v>130</v>
      </c>
      <c r="K8794" t="s">
        <v>131</v>
      </c>
      <c r="L8794" t="s">
        <v>25121</v>
      </c>
      <c r="M8794" t="s">
        <v>25122</v>
      </c>
      <c r="N8794">
        <v>1.4158333329999999</v>
      </c>
      <c r="O8794">
        <v>0</v>
      </c>
      <c r="P8794">
        <v>116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164.23666700000001</v>
      </c>
      <c r="W8794">
        <v>0</v>
      </c>
      <c r="X8794">
        <v>0</v>
      </c>
      <c r="Y8794">
        <v>0</v>
      </c>
      <c r="Z8794">
        <v>0</v>
      </c>
    </row>
    <row r="8795" spans="1:26" x14ac:dyDescent="0.25">
      <c r="A8795">
        <v>2199736</v>
      </c>
      <c r="B8795">
        <v>1</v>
      </c>
      <c r="C8795" t="s">
        <v>76</v>
      </c>
      <c r="D8795" t="s">
        <v>89</v>
      </c>
      <c r="E8795" t="s">
        <v>186</v>
      </c>
      <c r="F8795" t="s">
        <v>23074</v>
      </c>
      <c r="G8795" t="s">
        <v>136</v>
      </c>
      <c r="H8795" t="s">
        <v>47</v>
      </c>
      <c r="I8795" t="s">
        <v>129</v>
      </c>
      <c r="J8795" t="s">
        <v>130</v>
      </c>
      <c r="K8795" t="s">
        <v>131</v>
      </c>
      <c r="L8795" t="s">
        <v>25123</v>
      </c>
      <c r="M8795" t="s">
        <v>25124</v>
      </c>
      <c r="N8795">
        <v>2.878055555</v>
      </c>
      <c r="O8795">
        <v>4</v>
      </c>
      <c r="P8795">
        <v>2280</v>
      </c>
      <c r="Q8795">
        <v>0</v>
      </c>
      <c r="R8795">
        <v>0</v>
      </c>
      <c r="S8795">
        <v>0</v>
      </c>
      <c r="T8795">
        <v>0</v>
      </c>
      <c r="U8795">
        <v>11.512222</v>
      </c>
      <c r="V8795">
        <v>6561.9666649999999</v>
      </c>
      <c r="W8795">
        <v>0</v>
      </c>
      <c r="X8795">
        <v>0</v>
      </c>
      <c r="Y8795">
        <v>0</v>
      </c>
      <c r="Z8795">
        <v>0</v>
      </c>
    </row>
    <row r="8796" spans="1:26" x14ac:dyDescent="0.25">
      <c r="A8796">
        <v>2199748</v>
      </c>
      <c r="B8796">
        <v>1</v>
      </c>
      <c r="C8796" t="s">
        <v>77</v>
      </c>
      <c r="D8796" t="s">
        <v>114</v>
      </c>
      <c r="E8796" t="s">
        <v>126</v>
      </c>
      <c r="F8796" t="s">
        <v>25125</v>
      </c>
      <c r="G8796" t="s">
        <v>128</v>
      </c>
      <c r="H8796" t="s">
        <v>46</v>
      </c>
      <c r="I8796" t="s">
        <v>129</v>
      </c>
      <c r="J8796" t="s">
        <v>130</v>
      </c>
      <c r="K8796" t="s">
        <v>131</v>
      </c>
      <c r="L8796" t="s">
        <v>25126</v>
      </c>
      <c r="M8796" t="s">
        <v>25127</v>
      </c>
      <c r="N8796">
        <v>2.2108333330000001</v>
      </c>
      <c r="O8796">
        <v>0</v>
      </c>
      <c r="P8796">
        <v>133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294.04083300000002</v>
      </c>
      <c r="W8796">
        <v>0</v>
      </c>
      <c r="X8796">
        <v>0</v>
      </c>
      <c r="Y8796">
        <v>0</v>
      </c>
      <c r="Z8796">
        <v>0</v>
      </c>
    </row>
    <row r="8797" spans="1:26" x14ac:dyDescent="0.25">
      <c r="A8797">
        <v>2199742</v>
      </c>
      <c r="B8797">
        <v>1</v>
      </c>
      <c r="C8797" t="s">
        <v>76</v>
      </c>
      <c r="D8797" t="s">
        <v>101</v>
      </c>
      <c r="E8797" t="s">
        <v>186</v>
      </c>
      <c r="F8797" t="s">
        <v>25128</v>
      </c>
      <c r="G8797" t="s">
        <v>366</v>
      </c>
      <c r="H8797" t="s">
        <v>47</v>
      </c>
      <c r="I8797" t="s">
        <v>129</v>
      </c>
      <c r="J8797" t="s">
        <v>130</v>
      </c>
      <c r="K8797" t="s">
        <v>251</v>
      </c>
      <c r="L8797" t="s">
        <v>25129</v>
      </c>
      <c r="M8797" t="s">
        <v>25130</v>
      </c>
      <c r="N8797">
        <v>3.0651063879999998</v>
      </c>
      <c r="O8797">
        <v>20</v>
      </c>
      <c r="P8797">
        <v>1131</v>
      </c>
      <c r="Q8797">
        <v>0</v>
      </c>
      <c r="R8797">
        <v>0</v>
      </c>
      <c r="S8797">
        <v>0</v>
      </c>
      <c r="T8797">
        <v>0</v>
      </c>
      <c r="U8797">
        <v>61.302128000000003</v>
      </c>
      <c r="V8797">
        <v>3466.6353250000002</v>
      </c>
      <c r="W8797">
        <v>0</v>
      </c>
      <c r="X8797">
        <v>0</v>
      </c>
      <c r="Y8797">
        <v>0</v>
      </c>
      <c r="Z8797">
        <v>0</v>
      </c>
    </row>
    <row r="8798" spans="1:26" x14ac:dyDescent="0.25">
      <c r="A8798">
        <v>2199744</v>
      </c>
      <c r="B8798">
        <v>1</v>
      </c>
      <c r="C8798" t="s">
        <v>76</v>
      </c>
      <c r="D8798" t="s">
        <v>78</v>
      </c>
      <c r="E8798" t="s">
        <v>126</v>
      </c>
      <c r="F8798" t="s">
        <v>24290</v>
      </c>
      <c r="G8798" t="s">
        <v>128</v>
      </c>
      <c r="H8798" t="s">
        <v>46</v>
      </c>
      <c r="I8798" t="s">
        <v>129</v>
      </c>
      <c r="J8798" t="s">
        <v>130</v>
      </c>
      <c r="K8798" t="s">
        <v>131</v>
      </c>
      <c r="L8798" t="s">
        <v>25131</v>
      </c>
      <c r="M8798" t="s">
        <v>25132</v>
      </c>
      <c r="N8798">
        <v>1.848055555</v>
      </c>
      <c r="O8798">
        <v>0</v>
      </c>
      <c r="P8798">
        <v>39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72.074167000000003</v>
      </c>
      <c r="W8798">
        <v>0</v>
      </c>
      <c r="X8798">
        <v>0</v>
      </c>
      <c r="Y8798">
        <v>0</v>
      </c>
      <c r="Z8798">
        <v>0</v>
      </c>
    </row>
    <row r="8799" spans="1:26" x14ac:dyDescent="0.25">
      <c r="A8799">
        <v>2199745</v>
      </c>
      <c r="B8799">
        <v>1</v>
      </c>
      <c r="C8799" t="s">
        <v>76</v>
      </c>
      <c r="D8799" t="s">
        <v>101</v>
      </c>
      <c r="E8799" t="s">
        <v>186</v>
      </c>
      <c r="F8799" t="s">
        <v>25133</v>
      </c>
      <c r="G8799" t="s">
        <v>366</v>
      </c>
      <c r="H8799" t="s">
        <v>47</v>
      </c>
      <c r="I8799" t="s">
        <v>129</v>
      </c>
      <c r="J8799" t="s">
        <v>130</v>
      </c>
      <c r="K8799" t="s">
        <v>251</v>
      </c>
      <c r="L8799" t="s">
        <v>25134</v>
      </c>
      <c r="M8799" t="s">
        <v>25135</v>
      </c>
      <c r="N8799">
        <v>2.6836111109999998</v>
      </c>
      <c r="O8799">
        <v>36</v>
      </c>
      <c r="P8799">
        <v>190</v>
      </c>
      <c r="Q8799">
        <v>0</v>
      </c>
      <c r="R8799">
        <v>0</v>
      </c>
      <c r="S8799">
        <v>0</v>
      </c>
      <c r="T8799">
        <v>0</v>
      </c>
      <c r="U8799">
        <v>96.61</v>
      </c>
      <c r="V8799">
        <v>509.88611100000003</v>
      </c>
      <c r="W8799">
        <v>0</v>
      </c>
      <c r="X8799">
        <v>0</v>
      </c>
      <c r="Y8799">
        <v>0</v>
      </c>
      <c r="Z8799">
        <v>0</v>
      </c>
    </row>
    <row r="8800" spans="1:26" x14ac:dyDescent="0.25">
      <c r="A8800">
        <v>2199751</v>
      </c>
      <c r="B8800">
        <v>1</v>
      </c>
      <c r="C8800" t="s">
        <v>76</v>
      </c>
      <c r="D8800" t="s">
        <v>101</v>
      </c>
      <c r="E8800" t="s">
        <v>186</v>
      </c>
      <c r="F8800" t="s">
        <v>9087</v>
      </c>
      <c r="G8800" t="s">
        <v>366</v>
      </c>
      <c r="H8800" t="s">
        <v>47</v>
      </c>
      <c r="I8800" t="s">
        <v>129</v>
      </c>
      <c r="J8800" t="s">
        <v>130</v>
      </c>
      <c r="K8800" t="s">
        <v>251</v>
      </c>
      <c r="L8800" t="s">
        <v>25136</v>
      </c>
      <c r="M8800" t="s">
        <v>25137</v>
      </c>
      <c r="N8800">
        <v>1.8580777770000001</v>
      </c>
      <c r="O8800">
        <v>38</v>
      </c>
      <c r="P8800">
        <v>12648</v>
      </c>
      <c r="Q8800">
        <v>0</v>
      </c>
      <c r="R8800">
        <v>0</v>
      </c>
      <c r="S8800">
        <v>0</v>
      </c>
      <c r="T8800">
        <v>0</v>
      </c>
      <c r="U8800">
        <v>70.606955999999997</v>
      </c>
      <c r="V8800">
        <v>23500.967723000002</v>
      </c>
      <c r="W8800">
        <v>0</v>
      </c>
      <c r="X8800">
        <v>0</v>
      </c>
      <c r="Y8800">
        <v>0</v>
      </c>
      <c r="Z8800">
        <v>0</v>
      </c>
    </row>
    <row r="8801" spans="1:26" x14ac:dyDescent="0.25">
      <c r="A8801">
        <v>2199756</v>
      </c>
      <c r="B8801">
        <v>1</v>
      </c>
      <c r="C8801" t="s">
        <v>77</v>
      </c>
      <c r="D8801" t="s">
        <v>124</v>
      </c>
      <c r="E8801" t="s">
        <v>718</v>
      </c>
      <c r="F8801" t="s">
        <v>25138</v>
      </c>
      <c r="G8801" t="s">
        <v>128</v>
      </c>
      <c r="H8801" t="s">
        <v>46</v>
      </c>
      <c r="I8801" t="s">
        <v>129</v>
      </c>
      <c r="J8801" t="s">
        <v>130</v>
      </c>
      <c r="K8801" t="s">
        <v>131</v>
      </c>
      <c r="L8801" t="s">
        <v>25139</v>
      </c>
      <c r="M8801" t="s">
        <v>25140</v>
      </c>
      <c r="N8801">
        <v>2.8519444439999999</v>
      </c>
      <c r="O8801">
        <v>0</v>
      </c>
      <c r="P8801">
        <v>149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424.93972200000002</v>
      </c>
      <c r="W8801">
        <v>0</v>
      </c>
      <c r="X8801">
        <v>0</v>
      </c>
      <c r="Y8801">
        <v>0</v>
      </c>
      <c r="Z8801">
        <v>0</v>
      </c>
    </row>
    <row r="8802" spans="1:26" x14ac:dyDescent="0.25">
      <c r="A8802">
        <v>2199752</v>
      </c>
      <c r="B8802">
        <v>1</v>
      </c>
      <c r="C8802" t="s">
        <v>76</v>
      </c>
      <c r="D8802" t="s">
        <v>84</v>
      </c>
      <c r="E8802" t="s">
        <v>813</v>
      </c>
      <c r="F8802" t="s">
        <v>25141</v>
      </c>
      <c r="G8802" t="s">
        <v>136</v>
      </c>
      <c r="H8802" t="s">
        <v>47</v>
      </c>
      <c r="I8802" t="s">
        <v>129</v>
      </c>
      <c r="J8802" t="s">
        <v>130</v>
      </c>
      <c r="K8802" t="s">
        <v>131</v>
      </c>
      <c r="L8802" t="s">
        <v>25142</v>
      </c>
      <c r="M8802" t="s">
        <v>25143</v>
      </c>
      <c r="N8802">
        <v>0.82361111099999995</v>
      </c>
      <c r="O8802">
        <v>8</v>
      </c>
      <c r="P8802">
        <v>599</v>
      </c>
      <c r="Q8802">
        <v>0</v>
      </c>
      <c r="R8802">
        <v>0</v>
      </c>
      <c r="S8802">
        <v>0</v>
      </c>
      <c r="T8802">
        <v>0</v>
      </c>
      <c r="U8802">
        <v>6.588889</v>
      </c>
      <c r="V8802">
        <v>493.34305499999999</v>
      </c>
      <c r="W8802">
        <v>0</v>
      </c>
      <c r="X8802">
        <v>0</v>
      </c>
      <c r="Y8802">
        <v>0</v>
      </c>
      <c r="Z8802">
        <v>0</v>
      </c>
    </row>
    <row r="8803" spans="1:26" x14ac:dyDescent="0.25">
      <c r="A8803">
        <v>2199761</v>
      </c>
      <c r="B8803">
        <v>1</v>
      </c>
      <c r="C8803" t="s">
        <v>76</v>
      </c>
      <c r="D8803" t="s">
        <v>80</v>
      </c>
      <c r="E8803" t="s">
        <v>126</v>
      </c>
      <c r="F8803" t="s">
        <v>25144</v>
      </c>
      <c r="G8803" t="s">
        <v>128</v>
      </c>
      <c r="H8803" t="s">
        <v>46</v>
      </c>
      <c r="I8803" t="s">
        <v>129</v>
      </c>
      <c r="J8803" t="s">
        <v>130</v>
      </c>
      <c r="K8803" t="s">
        <v>131</v>
      </c>
      <c r="L8803" t="s">
        <v>25145</v>
      </c>
      <c r="M8803" t="s">
        <v>25146</v>
      </c>
      <c r="N8803">
        <v>1.7547222220000001</v>
      </c>
      <c r="O8803">
        <v>0</v>
      </c>
      <c r="P8803">
        <v>44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77.207778000000005</v>
      </c>
      <c r="W8803">
        <v>0</v>
      </c>
      <c r="X8803">
        <v>0</v>
      </c>
      <c r="Y8803">
        <v>0</v>
      </c>
      <c r="Z8803">
        <v>0</v>
      </c>
    </row>
    <row r="8804" spans="1:26" x14ac:dyDescent="0.25">
      <c r="A8804">
        <v>2199768</v>
      </c>
      <c r="B8804">
        <v>1</v>
      </c>
      <c r="C8804" t="s">
        <v>76</v>
      </c>
      <c r="D8804" t="s">
        <v>91</v>
      </c>
      <c r="E8804" t="s">
        <v>181</v>
      </c>
      <c r="F8804" t="s">
        <v>25147</v>
      </c>
      <c r="G8804" t="s">
        <v>287</v>
      </c>
      <c r="H8804" t="s">
        <v>46</v>
      </c>
      <c r="I8804" t="s">
        <v>129</v>
      </c>
      <c r="J8804" t="s">
        <v>130</v>
      </c>
      <c r="K8804" t="s">
        <v>131</v>
      </c>
      <c r="L8804" t="s">
        <v>25148</v>
      </c>
      <c r="M8804" t="s">
        <v>25149</v>
      </c>
      <c r="N8804">
        <v>0.84972222200000003</v>
      </c>
      <c r="O8804">
        <v>0</v>
      </c>
      <c r="P8804">
        <v>3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2.5491670000000002</v>
      </c>
      <c r="W8804">
        <v>0</v>
      </c>
      <c r="X8804">
        <v>0</v>
      </c>
      <c r="Y8804">
        <v>0</v>
      </c>
      <c r="Z8804">
        <v>0</v>
      </c>
    </row>
    <row r="8805" spans="1:26" x14ac:dyDescent="0.25">
      <c r="A8805">
        <v>2199764</v>
      </c>
      <c r="B8805">
        <v>1</v>
      </c>
      <c r="C8805" t="s">
        <v>76</v>
      </c>
      <c r="D8805" t="s">
        <v>84</v>
      </c>
      <c r="E8805" t="s">
        <v>134</v>
      </c>
      <c r="F8805" t="s">
        <v>25150</v>
      </c>
      <c r="G8805" t="s">
        <v>636</v>
      </c>
      <c r="H8805" t="s">
        <v>47</v>
      </c>
      <c r="I8805" t="s">
        <v>129</v>
      </c>
      <c r="J8805" t="s">
        <v>15</v>
      </c>
      <c r="K8805" t="s">
        <v>131</v>
      </c>
      <c r="L8805" t="s">
        <v>25151</v>
      </c>
      <c r="M8805" t="s">
        <v>25152</v>
      </c>
      <c r="N8805">
        <v>1.84</v>
      </c>
      <c r="O8805">
        <v>15</v>
      </c>
      <c r="P8805">
        <v>5485</v>
      </c>
      <c r="Q8805">
        <v>0</v>
      </c>
      <c r="R8805">
        <v>0</v>
      </c>
      <c r="S8805">
        <v>0</v>
      </c>
      <c r="T8805">
        <v>0</v>
      </c>
      <c r="U8805">
        <v>27.6</v>
      </c>
      <c r="V8805">
        <v>10092.4</v>
      </c>
      <c r="W8805">
        <v>0</v>
      </c>
      <c r="X8805">
        <v>0</v>
      </c>
      <c r="Y8805">
        <v>0</v>
      </c>
      <c r="Z8805">
        <v>0</v>
      </c>
    </row>
    <row r="8806" spans="1:26" x14ac:dyDescent="0.25">
      <c r="A8806">
        <v>2199771</v>
      </c>
      <c r="B8806">
        <v>1</v>
      </c>
      <c r="C8806" t="s">
        <v>76</v>
      </c>
      <c r="D8806" t="s">
        <v>89</v>
      </c>
      <c r="E8806" t="s">
        <v>186</v>
      </c>
      <c r="F8806" t="s">
        <v>25153</v>
      </c>
      <c r="G8806" t="s">
        <v>136</v>
      </c>
      <c r="H8806" t="s">
        <v>47</v>
      </c>
      <c r="I8806" t="s">
        <v>129</v>
      </c>
      <c r="J8806" t="s">
        <v>130</v>
      </c>
      <c r="K8806" t="s">
        <v>131</v>
      </c>
      <c r="L8806" t="s">
        <v>25154</v>
      </c>
      <c r="M8806" t="s">
        <v>25155</v>
      </c>
      <c r="N8806">
        <v>2.5522222220000002</v>
      </c>
      <c r="O8806">
        <v>25</v>
      </c>
      <c r="P8806">
        <v>1023</v>
      </c>
      <c r="Q8806">
        <v>0</v>
      </c>
      <c r="R8806">
        <v>0</v>
      </c>
      <c r="S8806">
        <v>0</v>
      </c>
      <c r="T8806">
        <v>0</v>
      </c>
      <c r="U8806">
        <v>63.805556000000003</v>
      </c>
      <c r="V8806">
        <v>2610.9233330000002</v>
      </c>
      <c r="W8806">
        <v>0</v>
      </c>
      <c r="X8806">
        <v>0</v>
      </c>
      <c r="Y8806">
        <v>0</v>
      </c>
      <c r="Z8806">
        <v>0</v>
      </c>
    </row>
    <row r="8807" spans="1:26" x14ac:dyDescent="0.25">
      <c r="A8807">
        <v>2199769</v>
      </c>
      <c r="B8807">
        <v>1</v>
      </c>
      <c r="C8807" t="s">
        <v>76</v>
      </c>
      <c r="D8807" t="s">
        <v>88</v>
      </c>
      <c r="E8807" t="s">
        <v>126</v>
      </c>
      <c r="F8807" t="s">
        <v>25156</v>
      </c>
      <c r="G8807" t="s">
        <v>671</v>
      </c>
      <c r="H8807" t="s">
        <v>46</v>
      </c>
      <c r="I8807" t="s">
        <v>129</v>
      </c>
      <c r="J8807" t="s">
        <v>130</v>
      </c>
      <c r="K8807" t="s">
        <v>131</v>
      </c>
      <c r="L8807" t="s">
        <v>25157</v>
      </c>
      <c r="M8807" t="s">
        <v>25158</v>
      </c>
      <c r="N8807">
        <v>3.221944444</v>
      </c>
      <c r="O8807">
        <v>0</v>
      </c>
      <c r="P8807">
        <v>26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83.770555999999999</v>
      </c>
      <c r="W8807">
        <v>0</v>
      </c>
      <c r="X8807">
        <v>0</v>
      </c>
      <c r="Y8807">
        <v>0</v>
      </c>
      <c r="Z8807">
        <v>0</v>
      </c>
    </row>
    <row r="8808" spans="1:26" x14ac:dyDescent="0.25">
      <c r="A8808">
        <v>2199806</v>
      </c>
      <c r="B8808">
        <v>1</v>
      </c>
      <c r="C8808" t="s">
        <v>77</v>
      </c>
      <c r="D8808" t="s">
        <v>124</v>
      </c>
      <c r="E8808" t="s">
        <v>181</v>
      </c>
      <c r="F8808" t="s">
        <v>15600</v>
      </c>
      <c r="G8808" t="s">
        <v>183</v>
      </c>
      <c r="H8808" t="s">
        <v>46</v>
      </c>
      <c r="I8808" t="s">
        <v>129</v>
      </c>
      <c r="J8808" t="s">
        <v>130</v>
      </c>
      <c r="K8808" t="s">
        <v>131</v>
      </c>
      <c r="L8808" t="s">
        <v>25159</v>
      </c>
      <c r="M8808" t="s">
        <v>25160</v>
      </c>
      <c r="N8808">
        <v>4.7202777769999997</v>
      </c>
      <c r="O8808">
        <v>0</v>
      </c>
      <c r="P8808">
        <v>12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56.643332999999998</v>
      </c>
      <c r="W8808">
        <v>0</v>
      </c>
      <c r="X8808">
        <v>0</v>
      </c>
      <c r="Y8808">
        <v>0</v>
      </c>
      <c r="Z8808">
        <v>0</v>
      </c>
    </row>
    <row r="8809" spans="1:26" x14ac:dyDescent="0.25">
      <c r="A8809">
        <v>2199774</v>
      </c>
      <c r="B8809">
        <v>1</v>
      </c>
      <c r="C8809" t="s">
        <v>76</v>
      </c>
      <c r="D8809" t="s">
        <v>91</v>
      </c>
      <c r="E8809" t="s">
        <v>143</v>
      </c>
      <c r="F8809" t="s">
        <v>25161</v>
      </c>
      <c r="G8809" t="s">
        <v>12043</v>
      </c>
      <c r="H8809" t="s">
        <v>47</v>
      </c>
      <c r="I8809" t="s">
        <v>129</v>
      </c>
      <c r="J8809" t="s">
        <v>130</v>
      </c>
      <c r="K8809" t="s">
        <v>131</v>
      </c>
      <c r="L8809" t="s">
        <v>25162</v>
      </c>
      <c r="M8809" t="s">
        <v>25163</v>
      </c>
      <c r="N8809">
        <v>2.3416666660000001</v>
      </c>
      <c r="O8809">
        <v>2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4.6833330000000002</v>
      </c>
      <c r="V8809">
        <v>0</v>
      </c>
      <c r="W8809">
        <v>0</v>
      </c>
      <c r="X8809">
        <v>0</v>
      </c>
      <c r="Y8809">
        <v>0</v>
      </c>
      <c r="Z8809">
        <v>0</v>
      </c>
    </row>
    <row r="8810" spans="1:26" x14ac:dyDescent="0.25">
      <c r="A8810">
        <v>2199776</v>
      </c>
      <c r="B8810">
        <v>1</v>
      </c>
      <c r="C8810" t="s">
        <v>76</v>
      </c>
      <c r="D8810" t="s">
        <v>104</v>
      </c>
      <c r="E8810" t="s">
        <v>126</v>
      </c>
      <c r="F8810" t="s">
        <v>24906</v>
      </c>
      <c r="G8810" t="s">
        <v>140</v>
      </c>
      <c r="H8810" t="s">
        <v>46</v>
      </c>
      <c r="I8810" t="s">
        <v>129</v>
      </c>
      <c r="J8810" t="s">
        <v>130</v>
      </c>
      <c r="K8810" t="s">
        <v>131</v>
      </c>
      <c r="L8810" t="s">
        <v>25164</v>
      </c>
      <c r="M8810" t="s">
        <v>25165</v>
      </c>
      <c r="N8810">
        <v>2.2347222219999998</v>
      </c>
      <c r="O8810">
        <v>0</v>
      </c>
      <c r="P8810">
        <v>0</v>
      </c>
      <c r="Q8810">
        <v>0</v>
      </c>
      <c r="R8810">
        <v>16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35.755555999999999</v>
      </c>
      <c r="Y8810">
        <v>0</v>
      </c>
      <c r="Z8810">
        <v>0</v>
      </c>
    </row>
    <row r="8811" spans="1:26" x14ac:dyDescent="0.25">
      <c r="A8811">
        <v>2199773</v>
      </c>
      <c r="B8811">
        <v>1</v>
      </c>
      <c r="C8811" t="s">
        <v>76</v>
      </c>
      <c r="D8811" t="s">
        <v>89</v>
      </c>
      <c r="E8811" t="s">
        <v>143</v>
      </c>
      <c r="F8811" t="s">
        <v>25166</v>
      </c>
      <c r="G8811" t="s">
        <v>4860</v>
      </c>
      <c r="H8811" t="s">
        <v>47</v>
      </c>
      <c r="I8811" t="s">
        <v>129</v>
      </c>
      <c r="J8811" t="s">
        <v>130</v>
      </c>
      <c r="K8811" t="s">
        <v>131</v>
      </c>
      <c r="L8811" t="s">
        <v>25167</v>
      </c>
      <c r="M8811" t="s">
        <v>25168</v>
      </c>
      <c r="N8811">
        <v>2.1775000000000002</v>
      </c>
      <c r="O8811">
        <v>2</v>
      </c>
      <c r="P8811">
        <v>748</v>
      </c>
      <c r="Q8811">
        <v>0</v>
      </c>
      <c r="R8811">
        <v>0</v>
      </c>
      <c r="S8811">
        <v>0</v>
      </c>
      <c r="T8811">
        <v>0</v>
      </c>
      <c r="U8811">
        <v>4.3550000000000004</v>
      </c>
      <c r="V8811">
        <v>1628.77</v>
      </c>
      <c r="W8811">
        <v>0</v>
      </c>
      <c r="X8811">
        <v>0</v>
      </c>
      <c r="Y8811">
        <v>0</v>
      </c>
      <c r="Z8811">
        <v>0</v>
      </c>
    </row>
    <row r="8812" spans="1:26" x14ac:dyDescent="0.25">
      <c r="A8812">
        <v>2199781</v>
      </c>
      <c r="B8812">
        <v>1</v>
      </c>
      <c r="C8812" t="s">
        <v>76</v>
      </c>
      <c r="D8812" t="s">
        <v>96</v>
      </c>
      <c r="E8812" t="s">
        <v>186</v>
      </c>
      <c r="F8812" t="s">
        <v>2080</v>
      </c>
      <c r="G8812" t="s">
        <v>136</v>
      </c>
      <c r="H8812" t="s">
        <v>47</v>
      </c>
      <c r="I8812" t="s">
        <v>129</v>
      </c>
      <c r="J8812" t="s">
        <v>130</v>
      </c>
      <c r="K8812" t="s">
        <v>131</v>
      </c>
      <c r="L8812" t="s">
        <v>25169</v>
      </c>
      <c r="M8812" t="s">
        <v>25170</v>
      </c>
      <c r="N8812">
        <v>0.71361111099999996</v>
      </c>
      <c r="O8812">
        <v>25</v>
      </c>
      <c r="P8812">
        <v>1118</v>
      </c>
      <c r="Q8812">
        <v>0</v>
      </c>
      <c r="R8812">
        <v>0</v>
      </c>
      <c r="S8812">
        <v>0</v>
      </c>
      <c r="T8812">
        <v>0</v>
      </c>
      <c r="U8812">
        <v>17.840278000000001</v>
      </c>
      <c r="V8812">
        <v>797.81722200000002</v>
      </c>
      <c r="W8812">
        <v>0</v>
      </c>
      <c r="X8812">
        <v>0</v>
      </c>
      <c r="Y8812">
        <v>0</v>
      </c>
      <c r="Z8812">
        <v>0</v>
      </c>
    </row>
    <row r="8813" spans="1:26" x14ac:dyDescent="0.25">
      <c r="A8813">
        <v>2199780</v>
      </c>
      <c r="B8813">
        <v>1</v>
      </c>
      <c r="C8813" t="s">
        <v>77</v>
      </c>
      <c r="D8813" t="s">
        <v>118</v>
      </c>
      <c r="E8813" t="s">
        <v>718</v>
      </c>
      <c r="F8813" t="s">
        <v>25171</v>
      </c>
      <c r="G8813" t="s">
        <v>726</v>
      </c>
      <c r="H8813" t="s">
        <v>46</v>
      </c>
      <c r="I8813" t="s">
        <v>129</v>
      </c>
      <c r="J8813" t="s">
        <v>130</v>
      </c>
      <c r="K8813" t="s">
        <v>131</v>
      </c>
      <c r="L8813" t="s">
        <v>25172</v>
      </c>
      <c r="M8813" t="s">
        <v>25173</v>
      </c>
      <c r="N8813">
        <v>2.3333333330000001</v>
      </c>
      <c r="O8813">
        <v>0</v>
      </c>
      <c r="P8813">
        <v>91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212.33333300000001</v>
      </c>
      <c r="W8813">
        <v>0</v>
      </c>
      <c r="X8813">
        <v>0</v>
      </c>
      <c r="Y8813">
        <v>0</v>
      </c>
      <c r="Z8813">
        <v>0</v>
      </c>
    </row>
    <row r="8814" spans="1:26" x14ac:dyDescent="0.25">
      <c r="A8814">
        <v>2199783</v>
      </c>
      <c r="B8814">
        <v>1</v>
      </c>
      <c r="C8814" t="s">
        <v>77</v>
      </c>
      <c r="D8814" t="s">
        <v>119</v>
      </c>
      <c r="E8814" t="s">
        <v>186</v>
      </c>
      <c r="F8814" t="s">
        <v>13672</v>
      </c>
      <c r="G8814" t="s">
        <v>136</v>
      </c>
      <c r="H8814" t="s">
        <v>47</v>
      </c>
      <c r="I8814" t="s">
        <v>129</v>
      </c>
      <c r="J8814" t="s">
        <v>130</v>
      </c>
      <c r="K8814" t="s">
        <v>131</v>
      </c>
      <c r="L8814" t="s">
        <v>25174</v>
      </c>
      <c r="M8814" t="s">
        <v>25175</v>
      </c>
      <c r="N8814">
        <v>5.3838888880000004</v>
      </c>
      <c r="O8814">
        <v>92</v>
      </c>
      <c r="P8814">
        <v>85</v>
      </c>
      <c r="Q8814">
        <v>0</v>
      </c>
      <c r="R8814">
        <v>0</v>
      </c>
      <c r="S8814">
        <v>1</v>
      </c>
      <c r="T8814">
        <v>0</v>
      </c>
      <c r="U8814">
        <v>495.31777799999998</v>
      </c>
      <c r="V8814">
        <v>457.63055500000002</v>
      </c>
      <c r="W8814">
        <v>0</v>
      </c>
      <c r="X8814">
        <v>0</v>
      </c>
      <c r="Y8814">
        <v>5.3838889999999999</v>
      </c>
      <c r="Z8814">
        <v>0</v>
      </c>
    </row>
    <row r="8815" spans="1:26" x14ac:dyDescent="0.25">
      <c r="A8815">
        <v>2199778</v>
      </c>
      <c r="B8815">
        <v>1</v>
      </c>
      <c r="C8815" t="s">
        <v>76</v>
      </c>
      <c r="D8815" t="s">
        <v>79</v>
      </c>
      <c r="E8815" t="s">
        <v>813</v>
      </c>
      <c r="F8815" t="s">
        <v>25176</v>
      </c>
      <c r="G8815" t="s">
        <v>136</v>
      </c>
      <c r="H8815" t="s">
        <v>47</v>
      </c>
      <c r="I8815" t="s">
        <v>129</v>
      </c>
      <c r="J8815" t="s">
        <v>130</v>
      </c>
      <c r="K8815" t="s">
        <v>131</v>
      </c>
      <c r="L8815" t="s">
        <v>25177</v>
      </c>
      <c r="M8815" t="s">
        <v>25178</v>
      </c>
      <c r="N8815">
        <v>1.7355555549999999</v>
      </c>
      <c r="O8815">
        <v>8</v>
      </c>
      <c r="P8815">
        <v>2634</v>
      </c>
      <c r="Q8815">
        <v>0</v>
      </c>
      <c r="R8815">
        <v>0</v>
      </c>
      <c r="S8815">
        <v>0</v>
      </c>
      <c r="T8815">
        <v>0</v>
      </c>
      <c r="U8815">
        <v>13.884444</v>
      </c>
      <c r="V8815">
        <v>4571.453332</v>
      </c>
      <c r="W8815">
        <v>0</v>
      </c>
      <c r="X8815">
        <v>0</v>
      </c>
      <c r="Y8815">
        <v>0</v>
      </c>
      <c r="Z8815">
        <v>0</v>
      </c>
    </row>
    <row r="8816" spans="1:26" x14ac:dyDescent="0.25">
      <c r="A8816">
        <v>2199779</v>
      </c>
      <c r="B8816">
        <v>1</v>
      </c>
      <c r="C8816" t="s">
        <v>76</v>
      </c>
      <c r="D8816" t="s">
        <v>99</v>
      </c>
      <c r="E8816" t="s">
        <v>186</v>
      </c>
      <c r="F8816" t="s">
        <v>25179</v>
      </c>
      <c r="G8816" t="s">
        <v>418</v>
      </c>
      <c r="H8816" t="s">
        <v>47</v>
      </c>
      <c r="I8816" t="s">
        <v>129</v>
      </c>
      <c r="J8816" t="s">
        <v>130</v>
      </c>
      <c r="K8816" t="s">
        <v>251</v>
      </c>
      <c r="L8816" t="s">
        <v>25180</v>
      </c>
      <c r="M8816" t="s">
        <v>25181</v>
      </c>
      <c r="N8816">
        <v>1.5926619440000001</v>
      </c>
      <c r="O8816">
        <v>4</v>
      </c>
      <c r="P8816">
        <v>901</v>
      </c>
      <c r="Q8816">
        <v>0</v>
      </c>
      <c r="R8816">
        <v>0</v>
      </c>
      <c r="S8816">
        <v>0</v>
      </c>
      <c r="T8816">
        <v>0</v>
      </c>
      <c r="U8816">
        <v>6.3706480000000001</v>
      </c>
      <c r="V8816">
        <v>1434.9884119999999</v>
      </c>
      <c r="W8816">
        <v>0</v>
      </c>
      <c r="X8816">
        <v>0</v>
      </c>
      <c r="Y8816">
        <v>0</v>
      </c>
      <c r="Z8816">
        <v>0</v>
      </c>
    </row>
    <row r="8817" spans="1:26" x14ac:dyDescent="0.25">
      <c r="A8817">
        <v>2199791</v>
      </c>
      <c r="B8817">
        <v>1</v>
      </c>
      <c r="C8817" t="s">
        <v>76</v>
      </c>
      <c r="D8817" t="s">
        <v>103</v>
      </c>
      <c r="E8817" t="s">
        <v>181</v>
      </c>
      <c r="F8817" t="s">
        <v>25182</v>
      </c>
      <c r="G8817" t="s">
        <v>163</v>
      </c>
      <c r="H8817" t="s">
        <v>46</v>
      </c>
      <c r="I8817" t="s">
        <v>129</v>
      </c>
      <c r="J8817" t="s">
        <v>130</v>
      </c>
      <c r="K8817" t="s">
        <v>131</v>
      </c>
      <c r="L8817" t="s">
        <v>25183</v>
      </c>
      <c r="M8817" t="s">
        <v>25184</v>
      </c>
      <c r="N8817">
        <v>2.7316666660000002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1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2.7316669999999998</v>
      </c>
    </row>
    <row r="8818" spans="1:26" x14ac:dyDescent="0.25">
      <c r="A8818">
        <v>2199789</v>
      </c>
      <c r="B8818">
        <v>1</v>
      </c>
      <c r="C8818" t="s">
        <v>77</v>
      </c>
      <c r="D8818" t="s">
        <v>119</v>
      </c>
      <c r="E8818" t="s">
        <v>161</v>
      </c>
      <c r="F8818" t="s">
        <v>25185</v>
      </c>
      <c r="G8818" t="s">
        <v>418</v>
      </c>
      <c r="H8818" t="s">
        <v>46</v>
      </c>
      <c r="I8818" t="s">
        <v>129</v>
      </c>
      <c r="J8818" t="s">
        <v>130</v>
      </c>
      <c r="K8818" t="s">
        <v>251</v>
      </c>
      <c r="L8818" t="s">
        <v>25186</v>
      </c>
      <c r="M8818" t="s">
        <v>25187</v>
      </c>
      <c r="N8818">
        <v>8.1322222219999993</v>
      </c>
      <c r="O8818">
        <v>1</v>
      </c>
      <c r="P8818">
        <v>171</v>
      </c>
      <c r="Q8818">
        <v>0</v>
      </c>
      <c r="R8818">
        <v>0</v>
      </c>
      <c r="S8818">
        <v>0</v>
      </c>
      <c r="T8818">
        <v>0</v>
      </c>
      <c r="U8818">
        <v>8.1322220000000005</v>
      </c>
      <c r="V8818">
        <v>1390.61</v>
      </c>
      <c r="W8818">
        <v>0</v>
      </c>
      <c r="X8818">
        <v>0</v>
      </c>
      <c r="Y8818">
        <v>0</v>
      </c>
      <c r="Z8818">
        <v>0</v>
      </c>
    </row>
    <row r="8819" spans="1:26" x14ac:dyDescent="0.25">
      <c r="A8819">
        <v>2199785</v>
      </c>
      <c r="B8819">
        <v>1</v>
      </c>
      <c r="C8819" t="s">
        <v>77</v>
      </c>
      <c r="D8819" t="s">
        <v>108</v>
      </c>
      <c r="E8819" t="s">
        <v>186</v>
      </c>
      <c r="F8819" t="s">
        <v>15706</v>
      </c>
      <c r="G8819" t="s">
        <v>366</v>
      </c>
      <c r="H8819" t="s">
        <v>47</v>
      </c>
      <c r="I8819" t="s">
        <v>129</v>
      </c>
      <c r="J8819" t="s">
        <v>130</v>
      </c>
      <c r="K8819" t="s">
        <v>251</v>
      </c>
      <c r="L8819" t="s">
        <v>25188</v>
      </c>
      <c r="M8819" t="s">
        <v>25189</v>
      </c>
      <c r="N8819">
        <v>8.4979377770000006</v>
      </c>
      <c r="O8819">
        <v>134</v>
      </c>
      <c r="P8819">
        <v>1120</v>
      </c>
      <c r="Q8819">
        <v>0</v>
      </c>
      <c r="R8819">
        <v>0</v>
      </c>
      <c r="S8819">
        <v>7</v>
      </c>
      <c r="T8819">
        <v>273</v>
      </c>
      <c r="U8819">
        <v>1138.7236620000001</v>
      </c>
      <c r="V8819">
        <v>9517.69031</v>
      </c>
      <c r="W8819">
        <v>0</v>
      </c>
      <c r="X8819">
        <v>0</v>
      </c>
      <c r="Y8819">
        <v>59.485563999999997</v>
      </c>
      <c r="Z8819">
        <v>2319.9370130000002</v>
      </c>
    </row>
    <row r="8820" spans="1:26" x14ac:dyDescent="0.25">
      <c r="A8820">
        <v>2199788</v>
      </c>
      <c r="B8820">
        <v>1</v>
      </c>
      <c r="C8820" t="s">
        <v>76</v>
      </c>
      <c r="D8820" t="s">
        <v>88</v>
      </c>
      <c r="E8820" t="s">
        <v>181</v>
      </c>
      <c r="F8820" t="s">
        <v>25190</v>
      </c>
      <c r="G8820" t="s">
        <v>194</v>
      </c>
      <c r="H8820" t="s">
        <v>46</v>
      </c>
      <c r="I8820" t="s">
        <v>129</v>
      </c>
      <c r="J8820" t="s">
        <v>130</v>
      </c>
      <c r="K8820" t="s">
        <v>131</v>
      </c>
      <c r="L8820" t="s">
        <v>25191</v>
      </c>
      <c r="M8820" t="s">
        <v>25192</v>
      </c>
      <c r="N8820">
        <v>3.3622222220000002</v>
      </c>
      <c r="O8820">
        <v>0</v>
      </c>
      <c r="P8820">
        <v>1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3.362222</v>
      </c>
      <c r="W8820">
        <v>0</v>
      </c>
      <c r="X8820">
        <v>0</v>
      </c>
      <c r="Y8820">
        <v>0</v>
      </c>
      <c r="Z8820">
        <v>0</v>
      </c>
    </row>
    <row r="8821" spans="1:26" x14ac:dyDescent="0.25">
      <c r="A8821">
        <v>2199793</v>
      </c>
      <c r="B8821">
        <v>1</v>
      </c>
      <c r="C8821" t="s">
        <v>76</v>
      </c>
      <c r="D8821" t="s">
        <v>106</v>
      </c>
      <c r="E8821" t="s">
        <v>181</v>
      </c>
      <c r="F8821" t="s">
        <v>25193</v>
      </c>
      <c r="G8821" t="s">
        <v>194</v>
      </c>
      <c r="H8821" t="s">
        <v>46</v>
      </c>
      <c r="I8821" t="s">
        <v>129</v>
      </c>
      <c r="J8821" t="s">
        <v>130</v>
      </c>
      <c r="K8821" t="s">
        <v>131</v>
      </c>
      <c r="L8821" t="s">
        <v>25194</v>
      </c>
      <c r="M8821" t="s">
        <v>25195</v>
      </c>
      <c r="N8821">
        <v>1.771666666</v>
      </c>
      <c r="O8821">
        <v>0</v>
      </c>
      <c r="P8821">
        <v>2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3.5433330000000001</v>
      </c>
      <c r="W8821">
        <v>0</v>
      </c>
      <c r="X8821">
        <v>0</v>
      </c>
      <c r="Y8821">
        <v>0</v>
      </c>
      <c r="Z8821">
        <v>0</v>
      </c>
    </row>
    <row r="8822" spans="1:26" x14ac:dyDescent="0.25">
      <c r="A8822">
        <v>2199792</v>
      </c>
      <c r="B8822">
        <v>1</v>
      </c>
      <c r="C8822" t="s">
        <v>76</v>
      </c>
      <c r="D8822" t="s">
        <v>79</v>
      </c>
      <c r="E8822" t="s">
        <v>813</v>
      </c>
      <c r="F8822" t="s">
        <v>25196</v>
      </c>
      <c r="G8822" t="s">
        <v>366</v>
      </c>
      <c r="H8822" t="s">
        <v>47</v>
      </c>
      <c r="I8822" t="s">
        <v>129</v>
      </c>
      <c r="J8822" t="s">
        <v>130</v>
      </c>
      <c r="K8822" t="s">
        <v>251</v>
      </c>
      <c r="L8822" t="s">
        <v>25197</v>
      </c>
      <c r="M8822" t="s">
        <v>25198</v>
      </c>
      <c r="N8822">
        <v>3.6569988879999999</v>
      </c>
      <c r="O8822">
        <v>31</v>
      </c>
      <c r="P8822">
        <v>5540</v>
      </c>
      <c r="Q8822">
        <v>0</v>
      </c>
      <c r="R8822">
        <v>0</v>
      </c>
      <c r="S8822">
        <v>0</v>
      </c>
      <c r="T8822">
        <v>0</v>
      </c>
      <c r="U8822">
        <v>113.36696600000001</v>
      </c>
      <c r="V8822">
        <v>20259.773840000002</v>
      </c>
      <c r="W8822">
        <v>0</v>
      </c>
      <c r="X8822">
        <v>0</v>
      </c>
      <c r="Y8822">
        <v>0</v>
      </c>
      <c r="Z8822">
        <v>0</v>
      </c>
    </row>
    <row r="8823" spans="1:26" x14ac:dyDescent="0.25">
      <c r="A8823">
        <v>2199794</v>
      </c>
      <c r="B8823">
        <v>1</v>
      </c>
      <c r="C8823" t="s">
        <v>76</v>
      </c>
      <c r="D8823" t="s">
        <v>93</v>
      </c>
      <c r="E8823" t="s">
        <v>126</v>
      </c>
      <c r="F8823" t="s">
        <v>21195</v>
      </c>
      <c r="G8823" t="s">
        <v>140</v>
      </c>
      <c r="H8823" t="s">
        <v>46</v>
      </c>
      <c r="I8823" t="s">
        <v>129</v>
      </c>
      <c r="J8823" t="s">
        <v>130</v>
      </c>
      <c r="K8823" t="s">
        <v>131</v>
      </c>
      <c r="L8823" t="s">
        <v>25199</v>
      </c>
      <c r="M8823" t="s">
        <v>25200</v>
      </c>
      <c r="N8823">
        <v>4.7313888879999997</v>
      </c>
      <c r="O8823">
        <v>0</v>
      </c>
      <c r="P8823">
        <v>100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473.13888900000001</v>
      </c>
      <c r="W8823">
        <v>0</v>
      </c>
      <c r="X8823">
        <v>0</v>
      </c>
      <c r="Y8823">
        <v>0</v>
      </c>
      <c r="Z8823">
        <v>0</v>
      </c>
    </row>
    <row r="8824" spans="1:26" x14ac:dyDescent="0.25">
      <c r="A8824">
        <v>2199795</v>
      </c>
      <c r="B8824">
        <v>1</v>
      </c>
      <c r="C8824" t="s">
        <v>76</v>
      </c>
      <c r="D8824" t="s">
        <v>79</v>
      </c>
      <c r="E8824" t="s">
        <v>126</v>
      </c>
      <c r="F8824" t="s">
        <v>25201</v>
      </c>
      <c r="G8824" t="s">
        <v>128</v>
      </c>
      <c r="H8824" t="s">
        <v>46</v>
      </c>
      <c r="I8824" t="s">
        <v>129</v>
      </c>
      <c r="J8824" t="s">
        <v>130</v>
      </c>
      <c r="K8824" t="s">
        <v>131</v>
      </c>
      <c r="L8824" t="s">
        <v>25202</v>
      </c>
      <c r="M8824" t="s">
        <v>25203</v>
      </c>
      <c r="N8824">
        <v>1.008888888</v>
      </c>
      <c r="O8824">
        <v>0</v>
      </c>
      <c r="P8824">
        <v>28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28.248888999999998</v>
      </c>
      <c r="W8824">
        <v>0</v>
      </c>
      <c r="X8824">
        <v>0</v>
      </c>
      <c r="Y8824">
        <v>0</v>
      </c>
      <c r="Z8824">
        <v>0</v>
      </c>
    </row>
    <row r="8825" spans="1:26" x14ac:dyDescent="0.25">
      <c r="A8825">
        <v>2199798</v>
      </c>
      <c r="B8825">
        <v>1</v>
      </c>
      <c r="C8825" t="s">
        <v>76</v>
      </c>
      <c r="D8825" t="s">
        <v>80</v>
      </c>
      <c r="E8825" t="s">
        <v>126</v>
      </c>
      <c r="F8825" t="s">
        <v>25204</v>
      </c>
      <c r="G8825" t="s">
        <v>140</v>
      </c>
      <c r="H8825" t="s">
        <v>46</v>
      </c>
      <c r="I8825" t="s">
        <v>129</v>
      </c>
      <c r="J8825" t="s">
        <v>130</v>
      </c>
      <c r="K8825" t="s">
        <v>131</v>
      </c>
      <c r="L8825" t="s">
        <v>25205</v>
      </c>
      <c r="M8825" t="s">
        <v>25206</v>
      </c>
      <c r="N8825">
        <v>1.9975000000000001</v>
      </c>
      <c r="O8825">
        <v>0</v>
      </c>
      <c r="P8825">
        <v>5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9.9875000000000007</v>
      </c>
      <c r="W8825">
        <v>0</v>
      </c>
      <c r="X8825">
        <v>0</v>
      </c>
      <c r="Y8825">
        <v>0</v>
      </c>
      <c r="Z8825">
        <v>0</v>
      </c>
    </row>
    <row r="8826" spans="1:26" x14ac:dyDescent="0.25">
      <c r="A8826">
        <v>2199804</v>
      </c>
      <c r="B8826">
        <v>1</v>
      </c>
      <c r="C8826" t="s">
        <v>77</v>
      </c>
      <c r="D8826" t="s">
        <v>124</v>
      </c>
      <c r="E8826" t="s">
        <v>134</v>
      </c>
      <c r="F8826" t="s">
        <v>2274</v>
      </c>
      <c r="G8826" t="s">
        <v>136</v>
      </c>
      <c r="H8826" t="s">
        <v>47</v>
      </c>
      <c r="I8826" t="s">
        <v>129</v>
      </c>
      <c r="J8826" t="s">
        <v>130</v>
      </c>
      <c r="K8826" t="s">
        <v>131</v>
      </c>
      <c r="L8826" t="s">
        <v>25207</v>
      </c>
      <c r="M8826" t="s">
        <v>25208</v>
      </c>
      <c r="N8826">
        <v>0.77333333299999996</v>
      </c>
      <c r="O8826">
        <v>69</v>
      </c>
      <c r="P8826">
        <v>1457</v>
      </c>
      <c r="Q8826">
        <v>0</v>
      </c>
      <c r="R8826">
        <v>0</v>
      </c>
      <c r="S8826">
        <v>0</v>
      </c>
      <c r="T8826">
        <v>0</v>
      </c>
      <c r="U8826">
        <v>53.36</v>
      </c>
      <c r="V8826">
        <v>1126.746666</v>
      </c>
      <c r="W8826">
        <v>0</v>
      </c>
      <c r="X8826">
        <v>0</v>
      </c>
      <c r="Y8826">
        <v>0</v>
      </c>
      <c r="Z8826">
        <v>0</v>
      </c>
    </row>
    <row r="8827" spans="1:26" x14ac:dyDescent="0.25">
      <c r="A8827">
        <v>2199797</v>
      </c>
      <c r="B8827">
        <v>1</v>
      </c>
      <c r="C8827" t="s">
        <v>76</v>
      </c>
      <c r="D8827" t="s">
        <v>101</v>
      </c>
      <c r="E8827" t="s">
        <v>181</v>
      </c>
      <c r="F8827" t="s">
        <v>25209</v>
      </c>
      <c r="G8827" t="s">
        <v>194</v>
      </c>
      <c r="H8827" t="s">
        <v>46</v>
      </c>
      <c r="I8827" t="s">
        <v>129</v>
      </c>
      <c r="J8827" t="s">
        <v>130</v>
      </c>
      <c r="K8827" t="s">
        <v>131</v>
      </c>
      <c r="L8827" t="s">
        <v>25210</v>
      </c>
      <c r="M8827" t="s">
        <v>25211</v>
      </c>
      <c r="N8827">
        <v>1.2213888879999999</v>
      </c>
      <c r="O8827">
        <v>0</v>
      </c>
      <c r="P8827">
        <v>1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1.2213890000000001</v>
      </c>
      <c r="W8827">
        <v>0</v>
      </c>
      <c r="X8827">
        <v>0</v>
      </c>
      <c r="Y8827">
        <v>0</v>
      </c>
      <c r="Z8827">
        <v>0</v>
      </c>
    </row>
    <row r="8828" spans="1:26" x14ac:dyDescent="0.25">
      <c r="A8828">
        <v>2199796</v>
      </c>
      <c r="B8828">
        <v>1</v>
      </c>
      <c r="C8828" t="s">
        <v>77</v>
      </c>
      <c r="D8828" t="s">
        <v>123</v>
      </c>
      <c r="E8828" t="s">
        <v>126</v>
      </c>
      <c r="F8828" t="s">
        <v>329</v>
      </c>
      <c r="G8828" t="s">
        <v>128</v>
      </c>
      <c r="H8828" t="s">
        <v>46</v>
      </c>
      <c r="I8828" t="s">
        <v>129</v>
      </c>
      <c r="J8828" t="s">
        <v>130</v>
      </c>
      <c r="K8828" t="s">
        <v>131</v>
      </c>
      <c r="L8828" t="s">
        <v>25212</v>
      </c>
      <c r="M8828" t="s">
        <v>25213</v>
      </c>
      <c r="N8828">
        <v>1.7224999999999999</v>
      </c>
      <c r="O8828">
        <v>0</v>
      </c>
      <c r="P8828">
        <v>40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68.900000000000006</v>
      </c>
      <c r="W8828">
        <v>0</v>
      </c>
      <c r="X8828">
        <v>0</v>
      </c>
      <c r="Y8828">
        <v>0</v>
      </c>
      <c r="Z8828">
        <v>0</v>
      </c>
    </row>
    <row r="8829" spans="1:26" x14ac:dyDescent="0.25">
      <c r="A8829">
        <v>2199801</v>
      </c>
      <c r="B8829">
        <v>1</v>
      </c>
      <c r="C8829" t="s">
        <v>77</v>
      </c>
      <c r="D8829" t="s">
        <v>109</v>
      </c>
      <c r="E8829" t="s">
        <v>181</v>
      </c>
      <c r="F8829" t="s">
        <v>25214</v>
      </c>
      <c r="G8829" t="s">
        <v>287</v>
      </c>
      <c r="H8829" t="s">
        <v>46</v>
      </c>
      <c r="I8829" t="s">
        <v>129</v>
      </c>
      <c r="J8829" t="s">
        <v>130</v>
      </c>
      <c r="K8829" t="s">
        <v>131</v>
      </c>
      <c r="L8829" t="s">
        <v>25215</v>
      </c>
      <c r="M8829" t="s">
        <v>25216</v>
      </c>
      <c r="N8829">
        <v>2.0347222220000001</v>
      </c>
      <c r="O8829">
        <v>0</v>
      </c>
      <c r="P8829">
        <v>1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2.0347219999999999</v>
      </c>
      <c r="W8829">
        <v>0</v>
      </c>
      <c r="X8829">
        <v>0</v>
      </c>
      <c r="Y8829">
        <v>0</v>
      </c>
      <c r="Z8829">
        <v>0</v>
      </c>
    </row>
    <row r="8830" spans="1:26" x14ac:dyDescent="0.25">
      <c r="A8830">
        <v>2199786</v>
      </c>
      <c r="B8830">
        <v>1</v>
      </c>
      <c r="C8830" t="s">
        <v>76</v>
      </c>
      <c r="D8830" t="s">
        <v>90</v>
      </c>
      <c r="E8830" t="s">
        <v>143</v>
      </c>
      <c r="F8830" t="s">
        <v>13408</v>
      </c>
      <c r="G8830" t="s">
        <v>4724</v>
      </c>
      <c r="H8830" t="s">
        <v>47</v>
      </c>
      <c r="I8830" t="s">
        <v>129</v>
      </c>
      <c r="J8830" t="s">
        <v>130</v>
      </c>
      <c r="K8830" t="s">
        <v>131</v>
      </c>
      <c r="L8830" t="s">
        <v>25217</v>
      </c>
      <c r="M8830" t="s">
        <v>25218</v>
      </c>
      <c r="N8830">
        <v>2.1086111110000001</v>
      </c>
      <c r="O8830">
        <v>1</v>
      </c>
      <c r="P8830">
        <v>664</v>
      </c>
      <c r="Q8830">
        <v>0</v>
      </c>
      <c r="R8830">
        <v>0</v>
      </c>
      <c r="S8830">
        <v>0</v>
      </c>
      <c r="T8830">
        <v>0</v>
      </c>
      <c r="U8830">
        <v>2.1086109999999998</v>
      </c>
      <c r="V8830">
        <v>1400.117778</v>
      </c>
      <c r="W8830">
        <v>0</v>
      </c>
      <c r="X8830">
        <v>0</v>
      </c>
      <c r="Y8830">
        <v>0</v>
      </c>
      <c r="Z8830">
        <v>0</v>
      </c>
    </row>
    <row r="8831" spans="1:26" x14ac:dyDescent="0.25">
      <c r="A8831">
        <v>2199799</v>
      </c>
      <c r="B8831">
        <v>1</v>
      </c>
      <c r="C8831" t="s">
        <v>76</v>
      </c>
      <c r="D8831" t="s">
        <v>101</v>
      </c>
      <c r="E8831" t="s">
        <v>143</v>
      </c>
      <c r="F8831" t="s">
        <v>25219</v>
      </c>
      <c r="G8831" t="s">
        <v>418</v>
      </c>
      <c r="H8831" t="s">
        <v>47</v>
      </c>
      <c r="I8831" t="s">
        <v>129</v>
      </c>
      <c r="J8831" t="s">
        <v>130</v>
      </c>
      <c r="K8831" t="s">
        <v>251</v>
      </c>
      <c r="L8831" t="s">
        <v>25220</v>
      </c>
      <c r="M8831" t="s">
        <v>25221</v>
      </c>
      <c r="N8831">
        <v>8.0216861109999993</v>
      </c>
      <c r="O8831">
        <v>1</v>
      </c>
      <c r="P8831">
        <v>144</v>
      </c>
      <c r="Q8831">
        <v>0</v>
      </c>
      <c r="R8831">
        <v>0</v>
      </c>
      <c r="S8831">
        <v>0</v>
      </c>
      <c r="T8831">
        <v>0</v>
      </c>
      <c r="U8831">
        <v>8.0216860000000008</v>
      </c>
      <c r="V8831">
        <v>1155.1228000000001</v>
      </c>
      <c r="W8831">
        <v>0</v>
      </c>
      <c r="X8831">
        <v>0</v>
      </c>
      <c r="Y8831">
        <v>0</v>
      </c>
      <c r="Z8831">
        <v>0</v>
      </c>
    </row>
    <row r="8832" spans="1:26" x14ac:dyDescent="0.25">
      <c r="A8832">
        <v>2199800</v>
      </c>
      <c r="B8832">
        <v>1</v>
      </c>
      <c r="C8832" t="s">
        <v>76</v>
      </c>
      <c r="D8832" t="s">
        <v>100</v>
      </c>
      <c r="E8832" t="s">
        <v>143</v>
      </c>
      <c r="F8832" t="s">
        <v>25222</v>
      </c>
      <c r="G8832" t="s">
        <v>366</v>
      </c>
      <c r="H8832" t="s">
        <v>47</v>
      </c>
      <c r="I8832" t="s">
        <v>129</v>
      </c>
      <c r="J8832" t="s">
        <v>130</v>
      </c>
      <c r="K8832" t="s">
        <v>251</v>
      </c>
      <c r="L8832" t="s">
        <v>25223</v>
      </c>
      <c r="M8832" t="s">
        <v>25224</v>
      </c>
      <c r="N8832">
        <v>8.1713988880000006</v>
      </c>
      <c r="O8832">
        <v>1</v>
      </c>
      <c r="P8832">
        <v>665</v>
      </c>
      <c r="Q8832">
        <v>0</v>
      </c>
      <c r="R8832">
        <v>0</v>
      </c>
      <c r="S8832">
        <v>0</v>
      </c>
      <c r="T8832">
        <v>0</v>
      </c>
      <c r="U8832">
        <v>8.1713989999999992</v>
      </c>
      <c r="V8832">
        <v>5433.9802609999997</v>
      </c>
      <c r="W8832">
        <v>0</v>
      </c>
      <c r="X8832">
        <v>0</v>
      </c>
      <c r="Y8832">
        <v>0</v>
      </c>
      <c r="Z8832">
        <v>0</v>
      </c>
    </row>
    <row r="8833" spans="1:26" x14ac:dyDescent="0.25">
      <c r="A8833">
        <v>2199803</v>
      </c>
      <c r="B8833">
        <v>1</v>
      </c>
      <c r="C8833" t="s">
        <v>76</v>
      </c>
      <c r="D8833" t="s">
        <v>89</v>
      </c>
      <c r="E8833" t="s">
        <v>186</v>
      </c>
      <c r="F8833" t="s">
        <v>25225</v>
      </c>
      <c r="G8833" t="s">
        <v>136</v>
      </c>
      <c r="H8833" t="s">
        <v>47</v>
      </c>
      <c r="I8833" t="s">
        <v>129</v>
      </c>
      <c r="J8833" t="s">
        <v>130</v>
      </c>
      <c r="K8833" t="s">
        <v>131</v>
      </c>
      <c r="L8833" t="s">
        <v>25226</v>
      </c>
      <c r="M8833" t="s">
        <v>25227</v>
      </c>
      <c r="N8833">
        <v>0.1825</v>
      </c>
      <c r="O8833">
        <v>7</v>
      </c>
      <c r="P8833">
        <v>1134</v>
      </c>
      <c r="Q8833">
        <v>0</v>
      </c>
      <c r="R8833">
        <v>0</v>
      </c>
      <c r="S8833">
        <v>0</v>
      </c>
      <c r="T8833">
        <v>0</v>
      </c>
      <c r="U8833">
        <v>1.2775000000000001</v>
      </c>
      <c r="V8833">
        <v>206.95500000000001</v>
      </c>
      <c r="W8833">
        <v>0</v>
      </c>
      <c r="X8833">
        <v>0</v>
      </c>
      <c r="Y8833">
        <v>0</v>
      </c>
      <c r="Z8833">
        <v>0</v>
      </c>
    </row>
    <row r="8834" spans="1:26" x14ac:dyDescent="0.25">
      <c r="A8834">
        <v>2199830</v>
      </c>
      <c r="B8834">
        <v>1</v>
      </c>
      <c r="C8834" t="s">
        <v>76</v>
      </c>
      <c r="D8834" t="s">
        <v>103</v>
      </c>
      <c r="E8834" t="s">
        <v>186</v>
      </c>
      <c r="F8834" t="s">
        <v>25228</v>
      </c>
      <c r="G8834" t="s">
        <v>136</v>
      </c>
      <c r="H8834" t="s">
        <v>47</v>
      </c>
      <c r="I8834" t="s">
        <v>129</v>
      </c>
      <c r="J8834" t="s">
        <v>130</v>
      </c>
      <c r="K8834" t="s">
        <v>131</v>
      </c>
      <c r="L8834" t="s">
        <v>25229</v>
      </c>
      <c r="M8834" t="s">
        <v>25230</v>
      </c>
      <c r="N8834">
        <v>2.7324999999999999</v>
      </c>
      <c r="O8834">
        <v>0</v>
      </c>
      <c r="P8834">
        <v>5</v>
      </c>
      <c r="Q8834">
        <v>50</v>
      </c>
      <c r="R8834">
        <v>6140</v>
      </c>
      <c r="S8834">
        <v>0</v>
      </c>
      <c r="T8834">
        <v>0</v>
      </c>
      <c r="U8834">
        <v>0</v>
      </c>
      <c r="V8834">
        <v>13.6625</v>
      </c>
      <c r="W8834">
        <v>136.625</v>
      </c>
      <c r="X8834">
        <v>16777.55</v>
      </c>
      <c r="Y8834">
        <v>0</v>
      </c>
      <c r="Z8834">
        <v>0</v>
      </c>
    </row>
    <row r="8835" spans="1:26" x14ac:dyDescent="0.25">
      <c r="A8835">
        <v>2199816</v>
      </c>
      <c r="B8835">
        <v>1</v>
      </c>
      <c r="C8835" t="s">
        <v>76</v>
      </c>
      <c r="D8835" t="s">
        <v>99</v>
      </c>
      <c r="E8835" t="s">
        <v>181</v>
      </c>
      <c r="F8835" t="s">
        <v>25231</v>
      </c>
      <c r="G8835" t="s">
        <v>183</v>
      </c>
      <c r="H8835" t="s">
        <v>46</v>
      </c>
      <c r="I8835" t="s">
        <v>129</v>
      </c>
      <c r="J8835" t="s">
        <v>130</v>
      </c>
      <c r="K8835" t="s">
        <v>131</v>
      </c>
      <c r="L8835" t="s">
        <v>25232</v>
      </c>
      <c r="M8835" t="s">
        <v>25233</v>
      </c>
      <c r="N8835">
        <v>1.161944444</v>
      </c>
      <c r="O8835">
        <v>0</v>
      </c>
      <c r="P8835">
        <v>10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11.619444</v>
      </c>
      <c r="W8835">
        <v>0</v>
      </c>
      <c r="X8835">
        <v>0</v>
      </c>
      <c r="Y8835">
        <v>0</v>
      </c>
      <c r="Z8835">
        <v>0</v>
      </c>
    </row>
    <row r="8836" spans="1:26" x14ac:dyDescent="0.25">
      <c r="A8836">
        <v>2199809</v>
      </c>
      <c r="B8836">
        <v>1</v>
      </c>
      <c r="C8836" t="s">
        <v>77</v>
      </c>
      <c r="D8836" t="s">
        <v>111</v>
      </c>
      <c r="E8836" t="s">
        <v>126</v>
      </c>
      <c r="F8836" t="s">
        <v>25234</v>
      </c>
      <c r="G8836" t="s">
        <v>128</v>
      </c>
      <c r="H8836" t="s">
        <v>46</v>
      </c>
      <c r="I8836" t="s">
        <v>129</v>
      </c>
      <c r="J8836" t="s">
        <v>130</v>
      </c>
      <c r="K8836" t="s">
        <v>131</v>
      </c>
      <c r="L8836" t="s">
        <v>25235</v>
      </c>
      <c r="M8836" t="s">
        <v>25236</v>
      </c>
      <c r="N8836">
        <v>2.3233333329999999</v>
      </c>
      <c r="O8836">
        <v>0</v>
      </c>
      <c r="P8836">
        <v>0</v>
      </c>
      <c r="Q8836">
        <v>0</v>
      </c>
      <c r="R8836">
        <v>64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148.693333</v>
      </c>
      <c r="Y8836">
        <v>0</v>
      </c>
      <c r="Z8836">
        <v>0</v>
      </c>
    </row>
    <row r="8837" spans="1:26" x14ac:dyDescent="0.25">
      <c r="A8837">
        <v>2199815</v>
      </c>
      <c r="B8837">
        <v>1</v>
      </c>
      <c r="C8837" t="s">
        <v>76</v>
      </c>
      <c r="D8837" t="s">
        <v>92</v>
      </c>
      <c r="E8837" t="s">
        <v>126</v>
      </c>
      <c r="F8837" t="s">
        <v>25237</v>
      </c>
      <c r="G8837" t="s">
        <v>640</v>
      </c>
      <c r="H8837" t="s">
        <v>46</v>
      </c>
      <c r="I8837" t="s">
        <v>129</v>
      </c>
      <c r="J8837" t="s">
        <v>130</v>
      </c>
      <c r="K8837" t="s">
        <v>131</v>
      </c>
      <c r="L8837" t="s">
        <v>25238</v>
      </c>
      <c r="M8837" t="s">
        <v>25239</v>
      </c>
      <c r="N8837">
        <v>2.0141666659999999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46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92.651667000000003</v>
      </c>
    </row>
    <row r="8838" spans="1:26" x14ac:dyDescent="0.25">
      <c r="A8838">
        <v>2199817</v>
      </c>
      <c r="B8838">
        <v>1</v>
      </c>
      <c r="C8838" t="s">
        <v>76</v>
      </c>
      <c r="D8838" t="s">
        <v>88</v>
      </c>
      <c r="E8838" t="s">
        <v>143</v>
      </c>
      <c r="F8838" t="s">
        <v>25240</v>
      </c>
      <c r="G8838" t="s">
        <v>145</v>
      </c>
      <c r="H8838" t="s">
        <v>47</v>
      </c>
      <c r="I8838" t="s">
        <v>129</v>
      </c>
      <c r="J8838" t="s">
        <v>130</v>
      </c>
      <c r="K8838" t="s">
        <v>131</v>
      </c>
      <c r="L8838" t="s">
        <v>25241</v>
      </c>
      <c r="M8838" t="s">
        <v>25242</v>
      </c>
      <c r="N8838">
        <v>3.590833333</v>
      </c>
      <c r="O8838">
        <v>1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3.5908329999999999</v>
      </c>
      <c r="V8838">
        <v>0</v>
      </c>
      <c r="W8838">
        <v>0</v>
      </c>
      <c r="X8838">
        <v>0</v>
      </c>
      <c r="Y8838">
        <v>0</v>
      </c>
      <c r="Z8838">
        <v>0</v>
      </c>
    </row>
    <row r="8839" spans="1:26" x14ac:dyDescent="0.25">
      <c r="A8839">
        <v>2199811</v>
      </c>
      <c r="B8839">
        <v>1</v>
      </c>
      <c r="C8839" t="s">
        <v>76</v>
      </c>
      <c r="D8839" t="s">
        <v>99</v>
      </c>
      <c r="E8839" t="s">
        <v>126</v>
      </c>
      <c r="F8839" t="s">
        <v>25243</v>
      </c>
      <c r="G8839" t="s">
        <v>418</v>
      </c>
      <c r="H8839" t="s">
        <v>46</v>
      </c>
      <c r="I8839" t="s">
        <v>129</v>
      </c>
      <c r="J8839" t="s">
        <v>130</v>
      </c>
      <c r="K8839" t="s">
        <v>251</v>
      </c>
      <c r="L8839" t="s">
        <v>25244</v>
      </c>
      <c r="M8839" t="s">
        <v>25245</v>
      </c>
      <c r="N8839">
        <v>6.8393147220000001</v>
      </c>
      <c r="O8839">
        <v>0</v>
      </c>
      <c r="P8839">
        <v>199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1361.0236299999999</v>
      </c>
      <c r="W8839">
        <v>0</v>
      </c>
      <c r="X8839">
        <v>0</v>
      </c>
      <c r="Y8839">
        <v>0</v>
      </c>
      <c r="Z8839">
        <v>0</v>
      </c>
    </row>
    <row r="8840" spans="1:26" x14ac:dyDescent="0.25">
      <c r="A8840">
        <v>2217992</v>
      </c>
      <c r="B8840">
        <v>1</v>
      </c>
      <c r="C8840" t="s">
        <v>76</v>
      </c>
      <c r="D8840" t="s">
        <v>84</v>
      </c>
      <c r="E8840" t="s">
        <v>813</v>
      </c>
      <c r="F8840" t="s">
        <v>25246</v>
      </c>
      <c r="G8840" t="s">
        <v>636</v>
      </c>
      <c r="H8840" t="s">
        <v>47</v>
      </c>
      <c r="I8840" t="s">
        <v>129</v>
      </c>
      <c r="J8840" t="s">
        <v>15</v>
      </c>
      <c r="K8840" t="s">
        <v>131</v>
      </c>
      <c r="L8840" t="s">
        <v>25247</v>
      </c>
      <c r="M8840" t="s">
        <v>25248</v>
      </c>
      <c r="N8840">
        <v>0.66749999999999998</v>
      </c>
      <c r="O8840">
        <v>23</v>
      </c>
      <c r="P8840">
        <v>6097</v>
      </c>
      <c r="Q8840">
        <v>0</v>
      </c>
      <c r="R8840">
        <v>0</v>
      </c>
      <c r="S8840">
        <v>0</v>
      </c>
      <c r="T8840">
        <v>0</v>
      </c>
      <c r="U8840">
        <v>15.352499999999999</v>
      </c>
      <c r="V8840">
        <v>4069.7474999999999</v>
      </c>
      <c r="W8840">
        <v>0</v>
      </c>
      <c r="X8840">
        <v>0</v>
      </c>
      <c r="Y8840">
        <v>0</v>
      </c>
      <c r="Z8840">
        <v>0</v>
      </c>
    </row>
    <row r="8841" spans="1:26" x14ac:dyDescent="0.25">
      <c r="A8841">
        <v>2199820</v>
      </c>
      <c r="B8841">
        <v>1</v>
      </c>
      <c r="C8841" t="s">
        <v>76</v>
      </c>
      <c r="D8841" t="s">
        <v>92</v>
      </c>
      <c r="E8841" t="s">
        <v>181</v>
      </c>
      <c r="F8841" t="s">
        <v>25249</v>
      </c>
      <c r="G8841" t="s">
        <v>287</v>
      </c>
      <c r="H8841" t="s">
        <v>46</v>
      </c>
      <c r="I8841" t="s">
        <v>129</v>
      </c>
      <c r="J8841" t="s">
        <v>130</v>
      </c>
      <c r="K8841" t="s">
        <v>131</v>
      </c>
      <c r="L8841" t="s">
        <v>25250</v>
      </c>
      <c r="M8841" t="s">
        <v>25251</v>
      </c>
      <c r="N8841">
        <v>7.449166666</v>
      </c>
      <c r="O8841">
        <v>0</v>
      </c>
      <c r="P8841">
        <v>0</v>
      </c>
      <c r="Q8841">
        <v>0</v>
      </c>
      <c r="R8841">
        <v>1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7.4491670000000001</v>
      </c>
      <c r="Y8841">
        <v>0</v>
      </c>
      <c r="Z8841">
        <v>0</v>
      </c>
    </row>
    <row r="8842" spans="1:26" x14ac:dyDescent="0.25">
      <c r="A8842">
        <v>2199831</v>
      </c>
      <c r="B8842">
        <v>1</v>
      </c>
      <c r="C8842" t="s">
        <v>76</v>
      </c>
      <c r="D8842" t="s">
        <v>100</v>
      </c>
      <c r="E8842" t="s">
        <v>181</v>
      </c>
      <c r="F8842" t="s">
        <v>25252</v>
      </c>
      <c r="G8842" t="s">
        <v>183</v>
      </c>
      <c r="H8842" t="s">
        <v>46</v>
      </c>
      <c r="I8842" t="s">
        <v>129</v>
      </c>
      <c r="J8842" t="s">
        <v>130</v>
      </c>
      <c r="K8842" t="s">
        <v>131</v>
      </c>
      <c r="L8842" t="s">
        <v>25253</v>
      </c>
      <c r="M8842" t="s">
        <v>25254</v>
      </c>
      <c r="N8842">
        <v>8.3149999999999995</v>
      </c>
      <c r="O8842">
        <v>0</v>
      </c>
      <c r="P8842">
        <v>1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8.3149999999999995</v>
      </c>
      <c r="W8842">
        <v>0</v>
      </c>
      <c r="X8842">
        <v>0</v>
      </c>
      <c r="Y8842">
        <v>0</v>
      </c>
      <c r="Z8842">
        <v>0</v>
      </c>
    </row>
    <row r="8843" spans="1:26" x14ac:dyDescent="0.25">
      <c r="A8843">
        <v>2199829</v>
      </c>
      <c r="B8843">
        <v>1</v>
      </c>
      <c r="C8843" t="s">
        <v>77</v>
      </c>
      <c r="D8843" t="s">
        <v>111</v>
      </c>
      <c r="E8843" t="s">
        <v>126</v>
      </c>
      <c r="F8843" t="s">
        <v>25255</v>
      </c>
      <c r="G8843" t="s">
        <v>128</v>
      </c>
      <c r="H8843" t="s">
        <v>46</v>
      </c>
      <c r="I8843" t="s">
        <v>129</v>
      </c>
      <c r="J8843" t="s">
        <v>130</v>
      </c>
      <c r="K8843" t="s">
        <v>131</v>
      </c>
      <c r="L8843" t="s">
        <v>25256</v>
      </c>
      <c r="M8843" t="s">
        <v>25257</v>
      </c>
      <c r="N8843">
        <v>3.1130555549999999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38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118.296111</v>
      </c>
    </row>
    <row r="8844" spans="1:26" x14ac:dyDescent="0.25">
      <c r="A8844">
        <v>2199827</v>
      </c>
      <c r="B8844">
        <v>1</v>
      </c>
      <c r="C8844" t="s">
        <v>77</v>
      </c>
      <c r="D8844" t="s">
        <v>119</v>
      </c>
      <c r="E8844" t="s">
        <v>143</v>
      </c>
      <c r="F8844" t="s">
        <v>10880</v>
      </c>
      <c r="G8844" t="s">
        <v>366</v>
      </c>
      <c r="H8844" t="s">
        <v>47</v>
      </c>
      <c r="I8844" t="s">
        <v>129</v>
      </c>
      <c r="J8844" t="s">
        <v>130</v>
      </c>
      <c r="K8844" t="s">
        <v>251</v>
      </c>
      <c r="L8844" t="s">
        <v>25258</v>
      </c>
      <c r="M8844" t="s">
        <v>25259</v>
      </c>
      <c r="N8844">
        <v>8.2719444440000007</v>
      </c>
      <c r="O8844">
        <v>10</v>
      </c>
      <c r="P8844">
        <v>41</v>
      </c>
      <c r="Q8844">
        <v>0</v>
      </c>
      <c r="R8844">
        <v>0</v>
      </c>
      <c r="S8844">
        <v>0</v>
      </c>
      <c r="T8844">
        <v>0</v>
      </c>
      <c r="U8844">
        <v>82.719443999999996</v>
      </c>
      <c r="V8844">
        <v>339.149722</v>
      </c>
      <c r="W8844">
        <v>0</v>
      </c>
      <c r="X8844">
        <v>0</v>
      </c>
      <c r="Y8844">
        <v>0</v>
      </c>
      <c r="Z8844">
        <v>0</v>
      </c>
    </row>
    <row r="8845" spans="1:26" x14ac:dyDescent="0.25">
      <c r="A8845">
        <v>2199821</v>
      </c>
      <c r="B8845">
        <v>1</v>
      </c>
      <c r="C8845" t="s">
        <v>76</v>
      </c>
      <c r="D8845" t="s">
        <v>99</v>
      </c>
      <c r="E8845" t="s">
        <v>134</v>
      </c>
      <c r="F8845" t="s">
        <v>15364</v>
      </c>
      <c r="G8845" t="s">
        <v>418</v>
      </c>
      <c r="H8845" t="s">
        <v>47</v>
      </c>
      <c r="I8845" t="s">
        <v>129</v>
      </c>
      <c r="J8845" t="s">
        <v>130</v>
      </c>
      <c r="K8845" t="s">
        <v>251</v>
      </c>
      <c r="L8845" t="s">
        <v>25260</v>
      </c>
      <c r="M8845" t="s">
        <v>25261</v>
      </c>
      <c r="N8845">
        <v>2.8275738879999999</v>
      </c>
      <c r="O8845">
        <v>25</v>
      </c>
      <c r="P8845">
        <v>4</v>
      </c>
      <c r="Q8845">
        <v>0</v>
      </c>
      <c r="R8845">
        <v>0</v>
      </c>
      <c r="S8845">
        <v>0</v>
      </c>
      <c r="T8845">
        <v>0</v>
      </c>
      <c r="U8845">
        <v>70.689346999999998</v>
      </c>
      <c r="V8845">
        <v>11.310295999999999</v>
      </c>
      <c r="W8845">
        <v>0</v>
      </c>
      <c r="X8845">
        <v>0</v>
      </c>
      <c r="Y8845">
        <v>0</v>
      </c>
      <c r="Z8845">
        <v>0</v>
      </c>
    </row>
    <row r="8846" spans="1:26" x14ac:dyDescent="0.25">
      <c r="A8846">
        <v>2199825</v>
      </c>
      <c r="B8846">
        <v>1</v>
      </c>
      <c r="C8846" t="s">
        <v>77</v>
      </c>
      <c r="D8846" t="s">
        <v>119</v>
      </c>
      <c r="E8846" t="s">
        <v>143</v>
      </c>
      <c r="F8846" t="s">
        <v>25262</v>
      </c>
      <c r="G8846" t="s">
        <v>366</v>
      </c>
      <c r="H8846" t="s">
        <v>47</v>
      </c>
      <c r="I8846" t="s">
        <v>129</v>
      </c>
      <c r="J8846" t="s">
        <v>130</v>
      </c>
      <c r="K8846" t="s">
        <v>251</v>
      </c>
      <c r="L8846" t="s">
        <v>25263</v>
      </c>
      <c r="M8846" t="s">
        <v>25264</v>
      </c>
      <c r="N8846">
        <v>8.1985222219999994</v>
      </c>
      <c r="O8846">
        <v>10</v>
      </c>
      <c r="P8846">
        <v>41</v>
      </c>
      <c r="Q8846">
        <v>0</v>
      </c>
      <c r="R8846">
        <v>0</v>
      </c>
      <c r="S8846">
        <v>0</v>
      </c>
      <c r="T8846">
        <v>0</v>
      </c>
      <c r="U8846">
        <v>81.985221999999993</v>
      </c>
      <c r="V8846">
        <v>336.139411</v>
      </c>
      <c r="W8846">
        <v>0</v>
      </c>
      <c r="X8846">
        <v>0</v>
      </c>
      <c r="Y8846">
        <v>0</v>
      </c>
      <c r="Z8846">
        <v>0</v>
      </c>
    </row>
    <row r="8847" spans="1:26" x14ac:dyDescent="0.25">
      <c r="A8847">
        <v>2199826</v>
      </c>
      <c r="B8847">
        <v>1</v>
      </c>
      <c r="C8847" t="s">
        <v>76</v>
      </c>
      <c r="D8847" t="s">
        <v>100</v>
      </c>
      <c r="E8847" t="s">
        <v>134</v>
      </c>
      <c r="F8847" t="s">
        <v>25265</v>
      </c>
      <c r="G8847" t="s">
        <v>418</v>
      </c>
      <c r="H8847" t="s">
        <v>47</v>
      </c>
      <c r="I8847" t="s">
        <v>129</v>
      </c>
      <c r="J8847" t="s">
        <v>130</v>
      </c>
      <c r="K8847" t="s">
        <v>251</v>
      </c>
      <c r="L8847" t="s">
        <v>25266</v>
      </c>
      <c r="M8847" t="s">
        <v>25267</v>
      </c>
      <c r="N8847">
        <v>2.2952305549999998</v>
      </c>
      <c r="O8847">
        <v>84</v>
      </c>
      <c r="P8847">
        <v>142</v>
      </c>
      <c r="Q8847">
        <v>0</v>
      </c>
      <c r="R8847">
        <v>0</v>
      </c>
      <c r="S8847">
        <v>0</v>
      </c>
      <c r="T8847">
        <v>0</v>
      </c>
      <c r="U8847">
        <v>192.79936699999999</v>
      </c>
      <c r="V8847">
        <v>325.92273899999998</v>
      </c>
      <c r="W8847">
        <v>0</v>
      </c>
      <c r="X8847">
        <v>0</v>
      </c>
      <c r="Y8847">
        <v>0</v>
      </c>
      <c r="Z8847">
        <v>0</v>
      </c>
    </row>
    <row r="8848" spans="1:26" x14ac:dyDescent="0.25">
      <c r="A8848">
        <v>2199832</v>
      </c>
      <c r="B8848">
        <v>1</v>
      </c>
      <c r="C8848" t="s">
        <v>76</v>
      </c>
      <c r="D8848" t="s">
        <v>93</v>
      </c>
      <c r="E8848" t="s">
        <v>143</v>
      </c>
      <c r="F8848" t="s">
        <v>2488</v>
      </c>
      <c r="G8848" t="s">
        <v>366</v>
      </c>
      <c r="H8848" t="s">
        <v>47</v>
      </c>
      <c r="I8848" t="s">
        <v>129</v>
      </c>
      <c r="J8848" t="s">
        <v>130</v>
      </c>
      <c r="K8848" t="s">
        <v>251</v>
      </c>
      <c r="L8848" t="s">
        <v>25268</v>
      </c>
      <c r="M8848" t="s">
        <v>25269</v>
      </c>
      <c r="N8848">
        <v>5.3055555549999998</v>
      </c>
      <c r="O8848">
        <v>18</v>
      </c>
      <c r="P8848">
        <v>2299</v>
      </c>
      <c r="Q8848">
        <v>0</v>
      </c>
      <c r="R8848">
        <v>0</v>
      </c>
      <c r="S8848">
        <v>0</v>
      </c>
      <c r="T8848">
        <v>0</v>
      </c>
      <c r="U8848">
        <v>95.5</v>
      </c>
      <c r="V8848">
        <v>12197.472221</v>
      </c>
      <c r="W8848">
        <v>0</v>
      </c>
      <c r="X8848">
        <v>0</v>
      </c>
      <c r="Y8848">
        <v>0</v>
      </c>
      <c r="Z8848">
        <v>0</v>
      </c>
    </row>
    <row r="8849" spans="1:26" x14ac:dyDescent="0.25">
      <c r="A8849">
        <v>2199841</v>
      </c>
      <c r="B8849">
        <v>1</v>
      </c>
      <c r="C8849" t="s">
        <v>76</v>
      </c>
      <c r="D8849" t="s">
        <v>100</v>
      </c>
      <c r="E8849" t="s">
        <v>126</v>
      </c>
      <c r="F8849" t="s">
        <v>25270</v>
      </c>
      <c r="G8849" t="s">
        <v>444</v>
      </c>
      <c r="H8849" t="s">
        <v>46</v>
      </c>
      <c r="I8849" t="s">
        <v>129</v>
      </c>
      <c r="J8849" t="s">
        <v>130</v>
      </c>
      <c r="K8849" t="s">
        <v>131</v>
      </c>
      <c r="L8849" t="s">
        <v>25271</v>
      </c>
      <c r="M8849" t="s">
        <v>25272</v>
      </c>
      <c r="N8849">
        <v>5.9827777769999999</v>
      </c>
      <c r="O8849">
        <v>0</v>
      </c>
      <c r="P8849">
        <v>141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843.57166700000005</v>
      </c>
      <c r="W8849">
        <v>0</v>
      </c>
      <c r="X8849">
        <v>0</v>
      </c>
      <c r="Y8849">
        <v>0</v>
      </c>
      <c r="Z8849">
        <v>0</v>
      </c>
    </row>
    <row r="8850" spans="1:26" x14ac:dyDescent="0.25">
      <c r="A8850">
        <v>2199836</v>
      </c>
      <c r="B8850">
        <v>1</v>
      </c>
      <c r="C8850" t="s">
        <v>76</v>
      </c>
      <c r="D8850" t="s">
        <v>101</v>
      </c>
      <c r="E8850" t="s">
        <v>181</v>
      </c>
      <c r="F8850" t="s">
        <v>25273</v>
      </c>
      <c r="G8850" t="s">
        <v>194</v>
      </c>
      <c r="H8850" t="s">
        <v>46</v>
      </c>
      <c r="I8850" t="s">
        <v>129</v>
      </c>
      <c r="J8850" t="s">
        <v>130</v>
      </c>
      <c r="K8850" t="s">
        <v>131</v>
      </c>
      <c r="L8850" t="s">
        <v>25274</v>
      </c>
      <c r="M8850" t="s">
        <v>25275</v>
      </c>
      <c r="N8850">
        <v>1.662222222</v>
      </c>
      <c r="O8850">
        <v>0</v>
      </c>
      <c r="P8850">
        <v>1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1.6622220000000001</v>
      </c>
      <c r="W8850">
        <v>0</v>
      </c>
      <c r="X8850">
        <v>0</v>
      </c>
      <c r="Y8850">
        <v>0</v>
      </c>
      <c r="Z8850">
        <v>0</v>
      </c>
    </row>
    <row r="8851" spans="1:26" x14ac:dyDescent="0.25">
      <c r="A8851">
        <v>2199839</v>
      </c>
      <c r="B8851">
        <v>1</v>
      </c>
      <c r="C8851" t="s">
        <v>76</v>
      </c>
      <c r="D8851" t="s">
        <v>78</v>
      </c>
      <c r="E8851" t="s">
        <v>126</v>
      </c>
      <c r="F8851" t="s">
        <v>25276</v>
      </c>
      <c r="G8851" t="s">
        <v>128</v>
      </c>
      <c r="H8851" t="s">
        <v>46</v>
      </c>
      <c r="I8851" t="s">
        <v>129</v>
      </c>
      <c r="J8851" t="s">
        <v>130</v>
      </c>
      <c r="K8851" t="s">
        <v>131</v>
      </c>
      <c r="L8851" t="s">
        <v>25277</v>
      </c>
      <c r="M8851" t="s">
        <v>25278</v>
      </c>
      <c r="N8851">
        <v>0.45222222200000001</v>
      </c>
      <c r="O8851">
        <v>0</v>
      </c>
      <c r="P8851">
        <v>87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39.343333000000001</v>
      </c>
      <c r="W8851">
        <v>0</v>
      </c>
      <c r="X8851">
        <v>0</v>
      </c>
      <c r="Y8851">
        <v>0</v>
      </c>
      <c r="Z8851">
        <v>0</v>
      </c>
    </row>
    <row r="8852" spans="1:26" x14ac:dyDescent="0.25">
      <c r="A8852">
        <v>2199835</v>
      </c>
      <c r="B8852">
        <v>1</v>
      </c>
      <c r="C8852" t="s">
        <v>76</v>
      </c>
      <c r="D8852" t="s">
        <v>89</v>
      </c>
      <c r="E8852" t="s">
        <v>143</v>
      </c>
      <c r="F8852" t="s">
        <v>25279</v>
      </c>
      <c r="G8852" t="s">
        <v>1273</v>
      </c>
      <c r="H8852" t="s">
        <v>47</v>
      </c>
      <c r="I8852" t="s">
        <v>129</v>
      </c>
      <c r="J8852" t="s">
        <v>130</v>
      </c>
      <c r="K8852" t="s">
        <v>131</v>
      </c>
      <c r="L8852" t="s">
        <v>25280</v>
      </c>
      <c r="M8852" t="s">
        <v>25281</v>
      </c>
      <c r="N8852">
        <v>0.96416666600000001</v>
      </c>
      <c r="O8852">
        <v>14</v>
      </c>
      <c r="P8852">
        <v>2164</v>
      </c>
      <c r="Q8852">
        <v>0</v>
      </c>
      <c r="R8852">
        <v>0</v>
      </c>
      <c r="S8852">
        <v>0</v>
      </c>
      <c r="T8852">
        <v>0</v>
      </c>
      <c r="U8852">
        <v>13.498333000000001</v>
      </c>
      <c r="V8852">
        <v>2086.4566650000002</v>
      </c>
      <c r="W8852">
        <v>0</v>
      </c>
      <c r="X8852">
        <v>0</v>
      </c>
      <c r="Y8852">
        <v>0</v>
      </c>
      <c r="Z8852">
        <v>0</v>
      </c>
    </row>
    <row r="8853" spans="1:26" x14ac:dyDescent="0.25">
      <c r="A8853">
        <v>2199837</v>
      </c>
      <c r="B8853">
        <v>1</v>
      </c>
      <c r="C8853" t="s">
        <v>76</v>
      </c>
      <c r="D8853" t="s">
        <v>99</v>
      </c>
      <c r="E8853" t="s">
        <v>134</v>
      </c>
      <c r="F8853" t="s">
        <v>25282</v>
      </c>
      <c r="G8853" t="s">
        <v>366</v>
      </c>
      <c r="H8853" t="s">
        <v>47</v>
      </c>
      <c r="I8853" t="s">
        <v>129</v>
      </c>
      <c r="J8853" t="s">
        <v>130</v>
      </c>
      <c r="K8853" t="s">
        <v>251</v>
      </c>
      <c r="L8853" t="s">
        <v>25283</v>
      </c>
      <c r="M8853" t="s">
        <v>25284</v>
      </c>
      <c r="N8853">
        <v>2.4564044439999999</v>
      </c>
      <c r="O8853">
        <v>1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2.456404</v>
      </c>
      <c r="V8853">
        <v>0</v>
      </c>
      <c r="W8853">
        <v>0</v>
      </c>
      <c r="X8853">
        <v>0</v>
      </c>
      <c r="Y8853">
        <v>0</v>
      </c>
      <c r="Z8853">
        <v>0</v>
      </c>
    </row>
    <row r="8854" spans="1:26" x14ac:dyDescent="0.25">
      <c r="A8854">
        <v>2199838</v>
      </c>
      <c r="B8854">
        <v>1</v>
      </c>
      <c r="C8854" t="s">
        <v>76</v>
      </c>
      <c r="D8854" t="s">
        <v>103</v>
      </c>
      <c r="E8854" t="s">
        <v>126</v>
      </c>
      <c r="F8854" t="s">
        <v>25285</v>
      </c>
      <c r="G8854" t="s">
        <v>418</v>
      </c>
      <c r="H8854" t="s">
        <v>46</v>
      </c>
      <c r="I8854" t="s">
        <v>129</v>
      </c>
      <c r="J8854" t="s">
        <v>130</v>
      </c>
      <c r="K8854" t="s">
        <v>251</v>
      </c>
      <c r="L8854" t="s">
        <v>25286</v>
      </c>
      <c r="M8854" t="s">
        <v>25287</v>
      </c>
      <c r="N8854">
        <v>7.0568563879999999</v>
      </c>
      <c r="O8854">
        <v>0</v>
      </c>
      <c r="P8854">
        <v>0</v>
      </c>
      <c r="Q8854">
        <v>0</v>
      </c>
      <c r="R8854">
        <v>10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70.568563999999995</v>
      </c>
      <c r="Y8854">
        <v>0</v>
      </c>
      <c r="Z8854">
        <v>0</v>
      </c>
    </row>
    <row r="8855" spans="1:26" x14ac:dyDescent="0.25">
      <c r="A8855">
        <v>2199846</v>
      </c>
      <c r="B8855">
        <v>1</v>
      </c>
      <c r="C8855" t="s">
        <v>77</v>
      </c>
      <c r="D8855" t="s">
        <v>115</v>
      </c>
      <c r="E8855" t="s">
        <v>181</v>
      </c>
      <c r="F8855" t="s">
        <v>25288</v>
      </c>
      <c r="G8855" t="s">
        <v>194</v>
      </c>
      <c r="H8855" t="s">
        <v>46</v>
      </c>
      <c r="I8855" t="s">
        <v>129</v>
      </c>
      <c r="J8855" t="s">
        <v>130</v>
      </c>
      <c r="K8855" t="s">
        <v>131</v>
      </c>
      <c r="L8855" t="s">
        <v>25289</v>
      </c>
      <c r="M8855" t="s">
        <v>25290</v>
      </c>
      <c r="N8855">
        <v>0.83027777700000005</v>
      </c>
      <c r="O8855">
        <v>0</v>
      </c>
      <c r="P8855">
        <v>0</v>
      </c>
      <c r="Q8855">
        <v>0</v>
      </c>
      <c r="R8855">
        <v>1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0.83027799999999996</v>
      </c>
      <c r="Y8855">
        <v>0</v>
      </c>
      <c r="Z8855">
        <v>0</v>
      </c>
    </row>
    <row r="8856" spans="1:26" x14ac:dyDescent="0.25">
      <c r="A8856">
        <v>2199847</v>
      </c>
      <c r="B8856">
        <v>1</v>
      </c>
      <c r="C8856" t="s">
        <v>76</v>
      </c>
      <c r="D8856" t="s">
        <v>103</v>
      </c>
      <c r="E8856" t="s">
        <v>143</v>
      </c>
      <c r="F8856" t="s">
        <v>25291</v>
      </c>
      <c r="G8856" t="s">
        <v>14217</v>
      </c>
      <c r="H8856" t="s">
        <v>47</v>
      </c>
      <c r="I8856" t="s">
        <v>129</v>
      </c>
      <c r="J8856" t="s">
        <v>130</v>
      </c>
      <c r="K8856" t="s">
        <v>131</v>
      </c>
      <c r="L8856" t="s">
        <v>25292</v>
      </c>
      <c r="M8856" t="s">
        <v>25293</v>
      </c>
      <c r="N8856">
        <v>2.8627777769999998</v>
      </c>
      <c r="O8856">
        <v>0</v>
      </c>
      <c r="P8856">
        <v>0</v>
      </c>
      <c r="Q8856">
        <v>4</v>
      </c>
      <c r="R8856">
        <v>826</v>
      </c>
      <c r="S8856">
        <v>0</v>
      </c>
      <c r="T8856">
        <v>0</v>
      </c>
      <c r="U8856">
        <v>0</v>
      </c>
      <c r="V8856">
        <v>0</v>
      </c>
      <c r="W8856">
        <v>11.451110999999999</v>
      </c>
      <c r="X8856">
        <v>2364.6544439999998</v>
      </c>
      <c r="Y8856">
        <v>0</v>
      </c>
      <c r="Z8856">
        <v>0</v>
      </c>
    </row>
    <row r="8857" spans="1:26" x14ac:dyDescent="0.25">
      <c r="A8857">
        <v>2199848</v>
      </c>
      <c r="B8857">
        <v>1</v>
      </c>
      <c r="C8857" t="s">
        <v>76</v>
      </c>
      <c r="D8857" t="s">
        <v>88</v>
      </c>
      <c r="E8857" t="s">
        <v>126</v>
      </c>
      <c r="F8857" t="s">
        <v>25294</v>
      </c>
      <c r="G8857" t="s">
        <v>259</v>
      </c>
      <c r="H8857" t="s">
        <v>46</v>
      </c>
      <c r="I8857" t="s">
        <v>129</v>
      </c>
      <c r="J8857" t="s">
        <v>130</v>
      </c>
      <c r="K8857" t="s">
        <v>131</v>
      </c>
      <c r="L8857" t="s">
        <v>25295</v>
      </c>
      <c r="M8857" t="s">
        <v>25296</v>
      </c>
      <c r="N8857">
        <v>1.643611111</v>
      </c>
      <c r="O8857">
        <v>0</v>
      </c>
      <c r="P8857">
        <v>66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108.47833300000001</v>
      </c>
      <c r="W8857">
        <v>0</v>
      </c>
      <c r="X8857">
        <v>0</v>
      </c>
      <c r="Y8857">
        <v>0</v>
      </c>
      <c r="Z8857">
        <v>0</v>
      </c>
    </row>
    <row r="8858" spans="1:26" x14ac:dyDescent="0.25">
      <c r="A8858">
        <v>2199842</v>
      </c>
      <c r="B8858">
        <v>1</v>
      </c>
      <c r="C8858" t="s">
        <v>77</v>
      </c>
      <c r="D8858" t="s">
        <v>119</v>
      </c>
      <c r="E8858" t="s">
        <v>126</v>
      </c>
      <c r="F8858" t="s">
        <v>25297</v>
      </c>
      <c r="G8858" t="s">
        <v>418</v>
      </c>
      <c r="H8858" t="s">
        <v>46</v>
      </c>
      <c r="I8858" t="s">
        <v>129</v>
      </c>
      <c r="J8858" t="s">
        <v>130</v>
      </c>
      <c r="K8858" t="s">
        <v>251</v>
      </c>
      <c r="L8858" t="s">
        <v>25298</v>
      </c>
      <c r="M8858" t="s">
        <v>25299</v>
      </c>
      <c r="N8858">
        <v>8.9736786110000004</v>
      </c>
      <c r="O8858">
        <v>0</v>
      </c>
      <c r="P8858">
        <v>15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134.60517899999999</v>
      </c>
      <c r="W8858">
        <v>0</v>
      </c>
      <c r="X8858">
        <v>0</v>
      </c>
      <c r="Y8858">
        <v>0</v>
      </c>
      <c r="Z8858">
        <v>0</v>
      </c>
    </row>
    <row r="8859" spans="1:26" x14ac:dyDescent="0.25">
      <c r="A8859">
        <v>2199851</v>
      </c>
      <c r="B8859">
        <v>1</v>
      </c>
      <c r="C8859" t="s">
        <v>76</v>
      </c>
      <c r="D8859" t="s">
        <v>79</v>
      </c>
      <c r="E8859" t="s">
        <v>126</v>
      </c>
      <c r="F8859" t="s">
        <v>20166</v>
      </c>
      <c r="G8859" t="s">
        <v>128</v>
      </c>
      <c r="H8859" t="s">
        <v>46</v>
      </c>
      <c r="I8859" t="s">
        <v>129</v>
      </c>
      <c r="J8859" t="s">
        <v>130</v>
      </c>
      <c r="K8859" t="s">
        <v>131</v>
      </c>
      <c r="L8859" t="s">
        <v>25300</v>
      </c>
      <c r="M8859" t="s">
        <v>25301</v>
      </c>
      <c r="N8859">
        <v>1.4213888880000001</v>
      </c>
      <c r="O8859">
        <v>0</v>
      </c>
      <c r="P8859">
        <v>158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224.579444</v>
      </c>
      <c r="W8859">
        <v>0</v>
      </c>
      <c r="X8859">
        <v>0</v>
      </c>
      <c r="Y8859">
        <v>0</v>
      </c>
      <c r="Z8859">
        <v>0</v>
      </c>
    </row>
    <row r="8860" spans="1:26" x14ac:dyDescent="0.25">
      <c r="A8860">
        <v>2199852</v>
      </c>
      <c r="B8860">
        <v>1</v>
      </c>
      <c r="C8860" t="s">
        <v>76</v>
      </c>
      <c r="D8860" t="s">
        <v>84</v>
      </c>
      <c r="E8860" t="s">
        <v>134</v>
      </c>
      <c r="F8860" t="s">
        <v>25150</v>
      </c>
      <c r="G8860" t="s">
        <v>636</v>
      </c>
      <c r="H8860" t="s">
        <v>47</v>
      </c>
      <c r="I8860" t="s">
        <v>129</v>
      </c>
      <c r="J8860" t="s">
        <v>15</v>
      </c>
      <c r="K8860" t="s">
        <v>131</v>
      </c>
      <c r="L8860" t="s">
        <v>25302</v>
      </c>
      <c r="M8860" t="s">
        <v>25303</v>
      </c>
      <c r="N8860">
        <v>1.458611111</v>
      </c>
      <c r="O8860">
        <v>15</v>
      </c>
      <c r="P8860">
        <v>5485</v>
      </c>
      <c r="Q8860">
        <v>0</v>
      </c>
      <c r="R8860">
        <v>0</v>
      </c>
      <c r="S8860">
        <v>0</v>
      </c>
      <c r="T8860">
        <v>0</v>
      </c>
      <c r="U8860">
        <v>21.879166999999999</v>
      </c>
      <c r="V8860">
        <v>8000.4819440000001</v>
      </c>
      <c r="W8860">
        <v>0</v>
      </c>
      <c r="X8860">
        <v>0</v>
      </c>
      <c r="Y8860">
        <v>0</v>
      </c>
      <c r="Z8860">
        <v>0</v>
      </c>
    </row>
    <row r="8861" spans="1:26" x14ac:dyDescent="0.25">
      <c r="A8861">
        <v>2199856</v>
      </c>
      <c r="B8861">
        <v>1</v>
      </c>
      <c r="C8861" t="s">
        <v>76</v>
      </c>
      <c r="D8861" t="s">
        <v>80</v>
      </c>
      <c r="E8861" t="s">
        <v>126</v>
      </c>
      <c r="F8861" t="s">
        <v>25144</v>
      </c>
      <c r="G8861" t="s">
        <v>128</v>
      </c>
      <c r="H8861" t="s">
        <v>46</v>
      </c>
      <c r="I8861" t="s">
        <v>129</v>
      </c>
      <c r="J8861" t="s">
        <v>130</v>
      </c>
      <c r="K8861" t="s">
        <v>131</v>
      </c>
      <c r="L8861" t="s">
        <v>25304</v>
      </c>
      <c r="M8861" t="s">
        <v>25305</v>
      </c>
      <c r="N8861">
        <v>1.0691666660000001</v>
      </c>
      <c r="O8861">
        <v>0</v>
      </c>
      <c r="P8861">
        <v>44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47.043332999999997</v>
      </c>
      <c r="W8861">
        <v>0</v>
      </c>
      <c r="X8861">
        <v>0</v>
      </c>
      <c r="Y8861">
        <v>0</v>
      </c>
      <c r="Z8861">
        <v>0</v>
      </c>
    </row>
    <row r="8862" spans="1:26" x14ac:dyDescent="0.25">
      <c r="A8862">
        <v>2199854</v>
      </c>
      <c r="B8862">
        <v>1</v>
      </c>
      <c r="C8862" t="s">
        <v>76</v>
      </c>
      <c r="D8862" t="s">
        <v>95</v>
      </c>
      <c r="E8862" t="s">
        <v>181</v>
      </c>
      <c r="F8862" t="s">
        <v>25306</v>
      </c>
      <c r="G8862" t="s">
        <v>194</v>
      </c>
      <c r="H8862" t="s">
        <v>46</v>
      </c>
      <c r="I8862" t="s">
        <v>129</v>
      </c>
      <c r="J8862" t="s">
        <v>130</v>
      </c>
      <c r="K8862" t="s">
        <v>131</v>
      </c>
      <c r="L8862" t="s">
        <v>25307</v>
      </c>
      <c r="M8862" t="s">
        <v>25308</v>
      </c>
      <c r="N8862">
        <v>2.1575000000000002</v>
      </c>
      <c r="O8862">
        <v>0</v>
      </c>
      <c r="P8862">
        <v>0</v>
      </c>
      <c r="Q8862">
        <v>0</v>
      </c>
      <c r="R8862">
        <v>2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4.3150000000000004</v>
      </c>
      <c r="Y8862">
        <v>0</v>
      </c>
      <c r="Z8862">
        <v>0</v>
      </c>
    </row>
    <row r="8863" spans="1:26" x14ac:dyDescent="0.25">
      <c r="A8863">
        <v>2199861</v>
      </c>
      <c r="B8863">
        <v>1</v>
      </c>
      <c r="C8863" t="s">
        <v>76</v>
      </c>
      <c r="D8863" t="s">
        <v>84</v>
      </c>
      <c r="E8863" t="s">
        <v>143</v>
      </c>
      <c r="F8863" t="s">
        <v>25309</v>
      </c>
      <c r="G8863" t="s">
        <v>136</v>
      </c>
      <c r="H8863" t="s">
        <v>47</v>
      </c>
      <c r="I8863" t="s">
        <v>129</v>
      </c>
      <c r="J8863" t="s">
        <v>130</v>
      </c>
      <c r="K8863" t="s">
        <v>131</v>
      </c>
      <c r="L8863" t="s">
        <v>25310</v>
      </c>
      <c r="M8863" t="s">
        <v>25311</v>
      </c>
      <c r="N8863">
        <v>0.33861111100000002</v>
      </c>
      <c r="O8863">
        <v>21</v>
      </c>
      <c r="P8863">
        <v>606</v>
      </c>
      <c r="Q8863">
        <v>0</v>
      </c>
      <c r="R8863">
        <v>0</v>
      </c>
      <c r="S8863">
        <v>0</v>
      </c>
      <c r="T8863">
        <v>0</v>
      </c>
      <c r="U8863">
        <v>7.1108330000000004</v>
      </c>
      <c r="V8863">
        <v>205.19833299999999</v>
      </c>
      <c r="W8863">
        <v>0</v>
      </c>
      <c r="X8863">
        <v>0</v>
      </c>
      <c r="Y8863">
        <v>0</v>
      </c>
      <c r="Z8863">
        <v>0</v>
      </c>
    </row>
    <row r="8864" spans="1:26" x14ac:dyDescent="0.25">
      <c r="A8864">
        <v>2199858</v>
      </c>
      <c r="B8864">
        <v>1</v>
      </c>
      <c r="C8864" t="s">
        <v>77</v>
      </c>
      <c r="D8864" t="s">
        <v>112</v>
      </c>
      <c r="E8864" t="s">
        <v>143</v>
      </c>
      <c r="F8864" t="s">
        <v>25312</v>
      </c>
      <c r="G8864" t="s">
        <v>145</v>
      </c>
      <c r="H8864" t="s">
        <v>47</v>
      </c>
      <c r="I8864" t="s">
        <v>129</v>
      </c>
      <c r="J8864" t="s">
        <v>130</v>
      </c>
      <c r="K8864" t="s">
        <v>131</v>
      </c>
      <c r="L8864" t="s">
        <v>25313</v>
      </c>
      <c r="M8864" t="s">
        <v>25314</v>
      </c>
      <c r="N8864">
        <v>0.63972222199999995</v>
      </c>
      <c r="O8864">
        <v>0</v>
      </c>
      <c r="P8864">
        <v>0</v>
      </c>
      <c r="Q8864">
        <v>0</v>
      </c>
      <c r="R8864">
        <v>5</v>
      </c>
      <c r="S8864">
        <v>42</v>
      </c>
      <c r="T8864">
        <v>122</v>
      </c>
      <c r="U8864">
        <v>0</v>
      </c>
      <c r="V8864">
        <v>0</v>
      </c>
      <c r="W8864">
        <v>0</v>
      </c>
      <c r="X8864">
        <v>3.1986110000000001</v>
      </c>
      <c r="Y8864">
        <v>26.868333</v>
      </c>
      <c r="Z8864">
        <v>78.046110999999996</v>
      </c>
    </row>
    <row r="8865" spans="1:26" x14ac:dyDescent="0.25">
      <c r="A8865">
        <v>2199857</v>
      </c>
      <c r="B8865">
        <v>1</v>
      </c>
      <c r="C8865" t="s">
        <v>77</v>
      </c>
      <c r="D8865" t="s">
        <v>118</v>
      </c>
      <c r="E8865" t="s">
        <v>143</v>
      </c>
      <c r="F8865" t="s">
        <v>25315</v>
      </c>
      <c r="G8865" t="s">
        <v>418</v>
      </c>
      <c r="H8865" t="s">
        <v>47</v>
      </c>
      <c r="I8865" t="s">
        <v>129</v>
      </c>
      <c r="J8865" t="s">
        <v>130</v>
      </c>
      <c r="K8865" t="s">
        <v>251</v>
      </c>
      <c r="L8865" t="s">
        <v>25316</v>
      </c>
      <c r="M8865" t="s">
        <v>25317</v>
      </c>
      <c r="N8865">
        <v>5.9048027769999996</v>
      </c>
      <c r="O8865">
        <v>3</v>
      </c>
      <c r="P8865">
        <v>705</v>
      </c>
      <c r="Q8865">
        <v>0</v>
      </c>
      <c r="R8865">
        <v>0</v>
      </c>
      <c r="S8865">
        <v>0</v>
      </c>
      <c r="T8865">
        <v>0</v>
      </c>
      <c r="U8865">
        <v>17.714407999999999</v>
      </c>
      <c r="V8865">
        <v>4162.8859579999998</v>
      </c>
      <c r="W8865">
        <v>0</v>
      </c>
      <c r="X8865">
        <v>0</v>
      </c>
      <c r="Y8865">
        <v>0</v>
      </c>
      <c r="Z8865">
        <v>0</v>
      </c>
    </row>
    <row r="8866" spans="1:26" x14ac:dyDescent="0.25">
      <c r="A8866">
        <v>2199860</v>
      </c>
      <c r="B8866">
        <v>1</v>
      </c>
      <c r="C8866" t="s">
        <v>76</v>
      </c>
      <c r="D8866" t="s">
        <v>102</v>
      </c>
      <c r="E8866" t="s">
        <v>181</v>
      </c>
      <c r="F8866" t="s">
        <v>25318</v>
      </c>
      <c r="G8866" t="s">
        <v>194</v>
      </c>
      <c r="H8866" t="s">
        <v>46</v>
      </c>
      <c r="I8866" t="s">
        <v>129</v>
      </c>
      <c r="J8866" t="s">
        <v>130</v>
      </c>
      <c r="K8866" t="s">
        <v>131</v>
      </c>
      <c r="L8866" t="s">
        <v>25319</v>
      </c>
      <c r="M8866" t="s">
        <v>25320</v>
      </c>
      <c r="N8866">
        <v>1.1202777770000001</v>
      </c>
      <c r="O8866">
        <v>0</v>
      </c>
      <c r="P8866">
        <v>1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1.1202780000000001</v>
      </c>
      <c r="W8866">
        <v>0</v>
      </c>
      <c r="X8866">
        <v>0</v>
      </c>
      <c r="Y8866">
        <v>0</v>
      </c>
      <c r="Z8866">
        <v>0</v>
      </c>
    </row>
    <row r="8867" spans="1:26" x14ac:dyDescent="0.25">
      <c r="A8867">
        <v>2199863</v>
      </c>
      <c r="B8867">
        <v>1</v>
      </c>
      <c r="C8867" t="s">
        <v>77</v>
      </c>
      <c r="D8867" t="s">
        <v>114</v>
      </c>
      <c r="E8867" t="s">
        <v>126</v>
      </c>
      <c r="F8867" t="s">
        <v>21859</v>
      </c>
      <c r="G8867" t="s">
        <v>128</v>
      </c>
      <c r="H8867" t="s">
        <v>46</v>
      </c>
      <c r="I8867" t="s">
        <v>129</v>
      </c>
      <c r="J8867" t="s">
        <v>130</v>
      </c>
      <c r="K8867" t="s">
        <v>131</v>
      </c>
      <c r="L8867" t="s">
        <v>25321</v>
      </c>
      <c r="M8867" t="s">
        <v>25322</v>
      </c>
      <c r="N8867">
        <v>2.9741666659999999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9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26.767499999999998</v>
      </c>
    </row>
    <row r="8868" spans="1:26" x14ac:dyDescent="0.25">
      <c r="A8868">
        <v>2199862</v>
      </c>
      <c r="B8868">
        <v>1</v>
      </c>
      <c r="C8868" t="s">
        <v>77</v>
      </c>
      <c r="D8868" t="s">
        <v>108</v>
      </c>
      <c r="E8868" t="s">
        <v>126</v>
      </c>
      <c r="F8868" t="s">
        <v>25323</v>
      </c>
      <c r="G8868" t="s">
        <v>163</v>
      </c>
      <c r="H8868" t="s">
        <v>46</v>
      </c>
      <c r="I8868" t="s">
        <v>129</v>
      </c>
      <c r="J8868" t="s">
        <v>130</v>
      </c>
      <c r="K8868" t="s">
        <v>131</v>
      </c>
      <c r="L8868" t="s">
        <v>25324</v>
      </c>
      <c r="M8868" t="s">
        <v>25325</v>
      </c>
      <c r="N8868">
        <v>3.048333333</v>
      </c>
      <c r="O8868">
        <v>0</v>
      </c>
      <c r="P8868">
        <v>54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164.61</v>
      </c>
      <c r="W8868">
        <v>0</v>
      </c>
      <c r="X8868">
        <v>0</v>
      </c>
      <c r="Y8868">
        <v>0</v>
      </c>
      <c r="Z8868">
        <v>0</v>
      </c>
    </row>
    <row r="8869" spans="1:26" x14ac:dyDescent="0.25">
      <c r="A8869">
        <v>2199864</v>
      </c>
      <c r="B8869">
        <v>1</v>
      </c>
      <c r="C8869" t="s">
        <v>76</v>
      </c>
      <c r="D8869" t="s">
        <v>105</v>
      </c>
      <c r="E8869" t="s">
        <v>126</v>
      </c>
      <c r="F8869" t="s">
        <v>25326</v>
      </c>
      <c r="G8869" t="s">
        <v>128</v>
      </c>
      <c r="H8869" t="s">
        <v>46</v>
      </c>
      <c r="I8869" t="s">
        <v>129</v>
      </c>
      <c r="J8869" t="s">
        <v>130</v>
      </c>
      <c r="K8869" t="s">
        <v>131</v>
      </c>
      <c r="L8869" t="s">
        <v>25327</v>
      </c>
      <c r="M8869" t="s">
        <v>25328</v>
      </c>
      <c r="N8869">
        <v>0.39833333300000001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7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2.7883330000000002</v>
      </c>
    </row>
    <row r="8870" spans="1:26" x14ac:dyDescent="0.25">
      <c r="A8870">
        <v>2199859</v>
      </c>
      <c r="B8870">
        <v>1</v>
      </c>
      <c r="C8870" t="s">
        <v>76</v>
      </c>
      <c r="D8870" t="s">
        <v>79</v>
      </c>
      <c r="E8870" t="s">
        <v>143</v>
      </c>
      <c r="F8870" t="s">
        <v>25329</v>
      </c>
      <c r="G8870" t="s">
        <v>4860</v>
      </c>
      <c r="H8870" t="s">
        <v>47</v>
      </c>
      <c r="I8870" t="s">
        <v>129</v>
      </c>
      <c r="J8870" t="s">
        <v>130</v>
      </c>
      <c r="K8870" t="s">
        <v>131</v>
      </c>
      <c r="L8870" t="s">
        <v>25330</v>
      </c>
      <c r="M8870" t="s">
        <v>25331</v>
      </c>
      <c r="N8870">
        <v>0.3175</v>
      </c>
      <c r="O8870">
        <v>0</v>
      </c>
      <c r="P8870">
        <v>822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260.98500000000001</v>
      </c>
      <c r="W8870">
        <v>0</v>
      </c>
      <c r="X8870">
        <v>0</v>
      </c>
      <c r="Y8870">
        <v>0</v>
      </c>
      <c r="Z8870">
        <v>0</v>
      </c>
    </row>
    <row r="8871" spans="1:26" x14ac:dyDescent="0.25">
      <c r="A8871">
        <v>2199867</v>
      </c>
      <c r="B8871">
        <v>1</v>
      </c>
      <c r="C8871" t="s">
        <v>77</v>
      </c>
      <c r="D8871" t="s">
        <v>120</v>
      </c>
      <c r="E8871" t="s">
        <v>181</v>
      </c>
      <c r="F8871" t="s">
        <v>25332</v>
      </c>
      <c r="G8871" t="s">
        <v>163</v>
      </c>
      <c r="H8871" t="s">
        <v>46</v>
      </c>
      <c r="I8871" t="s">
        <v>129</v>
      </c>
      <c r="J8871" t="s">
        <v>130</v>
      </c>
      <c r="K8871" t="s">
        <v>131</v>
      </c>
      <c r="L8871" t="s">
        <v>25333</v>
      </c>
      <c r="M8871" t="s">
        <v>25334</v>
      </c>
      <c r="N8871">
        <v>0.74027777699999997</v>
      </c>
      <c r="O8871">
        <v>0</v>
      </c>
      <c r="P8871">
        <v>0</v>
      </c>
      <c r="Q8871">
        <v>0</v>
      </c>
      <c r="R8871">
        <v>1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0.74027799999999999</v>
      </c>
      <c r="Y8871">
        <v>0</v>
      </c>
      <c r="Z8871">
        <v>0</v>
      </c>
    </row>
    <row r="8872" spans="1:26" x14ac:dyDescent="0.25">
      <c r="A8872">
        <v>2199871</v>
      </c>
      <c r="B8872">
        <v>1</v>
      </c>
      <c r="C8872" t="s">
        <v>76</v>
      </c>
      <c r="D8872" t="s">
        <v>104</v>
      </c>
      <c r="E8872" t="s">
        <v>126</v>
      </c>
      <c r="F8872" t="s">
        <v>25335</v>
      </c>
      <c r="G8872" t="s">
        <v>128</v>
      </c>
      <c r="H8872" t="s">
        <v>46</v>
      </c>
      <c r="I8872" t="s">
        <v>129</v>
      </c>
      <c r="J8872" t="s">
        <v>130</v>
      </c>
      <c r="K8872" t="s">
        <v>131</v>
      </c>
      <c r="L8872" t="s">
        <v>25336</v>
      </c>
      <c r="M8872" t="s">
        <v>25337</v>
      </c>
      <c r="N8872">
        <v>2.2969444440000002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20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45.938889000000003</v>
      </c>
    </row>
    <row r="8873" spans="1:26" x14ac:dyDescent="0.25">
      <c r="A8873">
        <v>2199870</v>
      </c>
      <c r="B8873">
        <v>1</v>
      </c>
      <c r="C8873" t="s">
        <v>77</v>
      </c>
      <c r="D8873" t="s">
        <v>123</v>
      </c>
      <c r="E8873" t="s">
        <v>143</v>
      </c>
      <c r="F8873" t="s">
        <v>25338</v>
      </c>
      <c r="G8873" t="s">
        <v>4724</v>
      </c>
      <c r="H8873" t="s">
        <v>47</v>
      </c>
      <c r="I8873" t="s">
        <v>129</v>
      </c>
      <c r="J8873" t="s">
        <v>130</v>
      </c>
      <c r="K8873" t="s">
        <v>251</v>
      </c>
      <c r="L8873" t="s">
        <v>25339</v>
      </c>
      <c r="M8873" t="s">
        <v>25340</v>
      </c>
      <c r="N8873">
        <v>0.651362777</v>
      </c>
      <c r="O8873">
        <v>18</v>
      </c>
      <c r="P8873">
        <v>475</v>
      </c>
      <c r="Q8873">
        <v>0</v>
      </c>
      <c r="R8873">
        <v>0</v>
      </c>
      <c r="S8873">
        <v>0</v>
      </c>
      <c r="T8873">
        <v>0</v>
      </c>
      <c r="U8873">
        <v>11.72453</v>
      </c>
      <c r="V8873">
        <v>309.39731899999998</v>
      </c>
      <c r="W8873">
        <v>0</v>
      </c>
      <c r="X8873">
        <v>0</v>
      </c>
      <c r="Y8873">
        <v>0</v>
      </c>
      <c r="Z8873">
        <v>0</v>
      </c>
    </row>
    <row r="8874" spans="1:26" x14ac:dyDescent="0.25">
      <c r="A8874">
        <v>2199872</v>
      </c>
      <c r="B8874">
        <v>1</v>
      </c>
      <c r="C8874" t="s">
        <v>77</v>
      </c>
      <c r="D8874" t="s">
        <v>110</v>
      </c>
      <c r="E8874" t="s">
        <v>181</v>
      </c>
      <c r="F8874" t="s">
        <v>25341</v>
      </c>
      <c r="G8874" t="s">
        <v>287</v>
      </c>
      <c r="H8874" t="s">
        <v>46</v>
      </c>
      <c r="I8874" t="s">
        <v>129</v>
      </c>
      <c r="J8874" t="s">
        <v>130</v>
      </c>
      <c r="K8874" t="s">
        <v>131</v>
      </c>
      <c r="L8874" t="s">
        <v>25342</v>
      </c>
      <c r="M8874" t="s">
        <v>25343</v>
      </c>
      <c r="N8874">
        <v>0.62333333300000004</v>
      </c>
      <c r="O8874">
        <v>0</v>
      </c>
      <c r="P8874">
        <v>0</v>
      </c>
      <c r="Q8874">
        <v>0</v>
      </c>
      <c r="R8874">
        <v>1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0.62333300000000003</v>
      </c>
      <c r="Y8874">
        <v>0</v>
      </c>
      <c r="Z8874">
        <v>0</v>
      </c>
    </row>
    <row r="8875" spans="1:26" x14ac:dyDescent="0.25">
      <c r="A8875">
        <v>2199873</v>
      </c>
      <c r="B8875">
        <v>1</v>
      </c>
      <c r="C8875" t="s">
        <v>76</v>
      </c>
      <c r="D8875" t="s">
        <v>99</v>
      </c>
      <c r="E8875" t="s">
        <v>181</v>
      </c>
      <c r="F8875" t="s">
        <v>25231</v>
      </c>
      <c r="G8875" t="s">
        <v>183</v>
      </c>
      <c r="H8875" t="s">
        <v>46</v>
      </c>
      <c r="I8875" t="s">
        <v>129</v>
      </c>
      <c r="J8875" t="s">
        <v>130</v>
      </c>
      <c r="K8875" t="s">
        <v>131</v>
      </c>
      <c r="L8875" t="s">
        <v>25344</v>
      </c>
      <c r="M8875" t="s">
        <v>25345</v>
      </c>
      <c r="N8875">
        <v>5.4402777770000004</v>
      </c>
      <c r="O8875">
        <v>0</v>
      </c>
      <c r="P8875">
        <v>10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54.402777999999998</v>
      </c>
      <c r="W8875">
        <v>0</v>
      </c>
      <c r="X8875">
        <v>0</v>
      </c>
      <c r="Y8875">
        <v>0</v>
      </c>
      <c r="Z8875">
        <v>0</v>
      </c>
    </row>
    <row r="8876" spans="1:26" x14ac:dyDescent="0.25">
      <c r="A8876">
        <v>2199876</v>
      </c>
      <c r="B8876">
        <v>1</v>
      </c>
      <c r="C8876" t="s">
        <v>76</v>
      </c>
      <c r="D8876" t="s">
        <v>97</v>
      </c>
      <c r="E8876" t="s">
        <v>126</v>
      </c>
      <c r="F8876" t="s">
        <v>25346</v>
      </c>
      <c r="G8876" t="s">
        <v>636</v>
      </c>
      <c r="H8876" t="s">
        <v>46</v>
      </c>
      <c r="I8876" t="s">
        <v>129</v>
      </c>
      <c r="J8876" t="s">
        <v>130</v>
      </c>
      <c r="K8876" t="s">
        <v>131</v>
      </c>
      <c r="L8876" t="s">
        <v>25347</v>
      </c>
      <c r="M8876" t="s">
        <v>25348</v>
      </c>
      <c r="N8876">
        <v>0.90333333299999996</v>
      </c>
      <c r="O8876">
        <v>0</v>
      </c>
      <c r="P8876">
        <v>55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49.683332999999998</v>
      </c>
      <c r="W8876">
        <v>0</v>
      </c>
      <c r="X8876">
        <v>0</v>
      </c>
      <c r="Y8876">
        <v>0</v>
      </c>
      <c r="Z8876">
        <v>0</v>
      </c>
    </row>
    <row r="8877" spans="1:26" x14ac:dyDescent="0.25">
      <c r="A8877">
        <v>2199878</v>
      </c>
      <c r="B8877">
        <v>1</v>
      </c>
      <c r="C8877" t="s">
        <v>76</v>
      </c>
      <c r="D8877" t="s">
        <v>78</v>
      </c>
      <c r="E8877" t="s">
        <v>126</v>
      </c>
      <c r="F8877" t="s">
        <v>25349</v>
      </c>
      <c r="G8877" t="s">
        <v>140</v>
      </c>
      <c r="H8877" t="s">
        <v>46</v>
      </c>
      <c r="I8877" t="s">
        <v>129</v>
      </c>
      <c r="J8877" t="s">
        <v>130</v>
      </c>
      <c r="K8877" t="s">
        <v>131</v>
      </c>
      <c r="L8877" t="s">
        <v>25350</v>
      </c>
      <c r="M8877" t="s">
        <v>25351</v>
      </c>
      <c r="N8877">
        <v>2.9258333329999999</v>
      </c>
      <c r="O8877">
        <v>0</v>
      </c>
      <c r="P8877">
        <v>78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228.215</v>
      </c>
      <c r="W8877">
        <v>0</v>
      </c>
      <c r="X8877">
        <v>0</v>
      </c>
      <c r="Y8877">
        <v>0</v>
      </c>
      <c r="Z8877">
        <v>0</v>
      </c>
    </row>
    <row r="8878" spans="1:26" x14ac:dyDescent="0.25">
      <c r="A8878">
        <v>2199883</v>
      </c>
      <c r="B8878">
        <v>1</v>
      </c>
      <c r="C8878" t="s">
        <v>77</v>
      </c>
      <c r="D8878" t="s">
        <v>123</v>
      </c>
      <c r="E8878" t="s">
        <v>161</v>
      </c>
      <c r="F8878" t="s">
        <v>10734</v>
      </c>
      <c r="G8878" t="s">
        <v>402</v>
      </c>
      <c r="H8878" t="s">
        <v>46</v>
      </c>
      <c r="I8878" t="s">
        <v>129</v>
      </c>
      <c r="J8878" t="s">
        <v>130</v>
      </c>
      <c r="K8878" t="s">
        <v>131</v>
      </c>
      <c r="L8878" t="s">
        <v>25352</v>
      </c>
      <c r="M8878" t="s">
        <v>25353</v>
      </c>
      <c r="N8878">
        <v>1.306944444</v>
      </c>
      <c r="O8878">
        <v>1</v>
      </c>
      <c r="P8878">
        <v>110</v>
      </c>
      <c r="Q8878">
        <v>0</v>
      </c>
      <c r="R8878">
        <v>0</v>
      </c>
      <c r="S8878">
        <v>0</v>
      </c>
      <c r="T8878">
        <v>0</v>
      </c>
      <c r="U8878">
        <v>1.3069440000000001</v>
      </c>
      <c r="V8878">
        <v>143.76388900000001</v>
      </c>
      <c r="W8878">
        <v>0</v>
      </c>
      <c r="X8878">
        <v>0</v>
      </c>
      <c r="Y8878">
        <v>0</v>
      </c>
      <c r="Z8878">
        <v>0</v>
      </c>
    </row>
    <row r="8879" spans="1:26" x14ac:dyDescent="0.25">
      <c r="A8879">
        <v>2199887</v>
      </c>
      <c r="B8879">
        <v>1</v>
      </c>
      <c r="C8879" t="s">
        <v>77</v>
      </c>
      <c r="D8879" t="s">
        <v>124</v>
      </c>
      <c r="E8879" t="s">
        <v>126</v>
      </c>
      <c r="F8879" t="s">
        <v>25354</v>
      </c>
      <c r="G8879" t="s">
        <v>128</v>
      </c>
      <c r="H8879" t="s">
        <v>46</v>
      </c>
      <c r="I8879" t="s">
        <v>129</v>
      </c>
      <c r="J8879" t="s">
        <v>130</v>
      </c>
      <c r="K8879" t="s">
        <v>131</v>
      </c>
      <c r="L8879" t="s">
        <v>25355</v>
      </c>
      <c r="M8879" t="s">
        <v>25356</v>
      </c>
      <c r="N8879">
        <v>2.000277777</v>
      </c>
      <c r="O8879">
        <v>0</v>
      </c>
      <c r="P8879">
        <v>33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66.009167000000005</v>
      </c>
      <c r="W8879">
        <v>0</v>
      </c>
      <c r="X8879">
        <v>0</v>
      </c>
      <c r="Y8879">
        <v>0</v>
      </c>
      <c r="Z8879">
        <v>0</v>
      </c>
    </row>
    <row r="8880" spans="1:26" x14ac:dyDescent="0.25">
      <c r="A8880">
        <v>2199889</v>
      </c>
      <c r="B8880">
        <v>1</v>
      </c>
      <c r="C8880" t="s">
        <v>76</v>
      </c>
      <c r="D8880" t="s">
        <v>80</v>
      </c>
      <c r="E8880" t="s">
        <v>126</v>
      </c>
      <c r="F8880" t="s">
        <v>25357</v>
      </c>
      <c r="G8880" t="s">
        <v>128</v>
      </c>
      <c r="H8880" t="s">
        <v>46</v>
      </c>
      <c r="I8880" t="s">
        <v>129</v>
      </c>
      <c r="J8880" t="s">
        <v>130</v>
      </c>
      <c r="K8880" t="s">
        <v>131</v>
      </c>
      <c r="L8880" t="s">
        <v>25358</v>
      </c>
      <c r="M8880" t="s">
        <v>25359</v>
      </c>
      <c r="N8880">
        <v>0.92888888800000002</v>
      </c>
      <c r="O8880">
        <v>0</v>
      </c>
      <c r="P8880">
        <v>246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228.506666</v>
      </c>
      <c r="W8880">
        <v>0</v>
      </c>
      <c r="X8880">
        <v>0</v>
      </c>
      <c r="Y8880">
        <v>0</v>
      </c>
      <c r="Z8880">
        <v>0</v>
      </c>
    </row>
    <row r="8881" spans="1:26" x14ac:dyDescent="0.25">
      <c r="A8881">
        <v>2199885</v>
      </c>
      <c r="B8881">
        <v>1</v>
      </c>
      <c r="C8881" t="s">
        <v>77</v>
      </c>
      <c r="D8881" t="s">
        <v>123</v>
      </c>
      <c r="E8881" t="s">
        <v>143</v>
      </c>
      <c r="F8881" t="s">
        <v>12392</v>
      </c>
      <c r="G8881" t="s">
        <v>136</v>
      </c>
      <c r="H8881" t="s">
        <v>47</v>
      </c>
      <c r="I8881" t="s">
        <v>129</v>
      </c>
      <c r="J8881" t="s">
        <v>130</v>
      </c>
      <c r="K8881" t="s">
        <v>131</v>
      </c>
      <c r="L8881" t="s">
        <v>25360</v>
      </c>
      <c r="M8881" t="s">
        <v>25361</v>
      </c>
      <c r="N8881">
        <v>1.0744444440000001</v>
      </c>
      <c r="O8881">
        <v>15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16.116667</v>
      </c>
      <c r="V8881">
        <v>0</v>
      </c>
      <c r="W8881">
        <v>0</v>
      </c>
      <c r="X8881">
        <v>0</v>
      </c>
      <c r="Y8881">
        <v>0</v>
      </c>
      <c r="Z8881">
        <v>0</v>
      </c>
    </row>
    <row r="8882" spans="1:26" x14ac:dyDescent="0.25">
      <c r="A8882">
        <v>2199946</v>
      </c>
      <c r="B8882">
        <v>1</v>
      </c>
      <c r="C8882" t="s">
        <v>76</v>
      </c>
      <c r="D8882" t="s">
        <v>103</v>
      </c>
      <c r="E8882" t="s">
        <v>161</v>
      </c>
      <c r="F8882" t="s">
        <v>25362</v>
      </c>
      <c r="G8882" t="s">
        <v>402</v>
      </c>
      <c r="H8882" t="s">
        <v>46</v>
      </c>
      <c r="I8882" t="s">
        <v>129</v>
      </c>
      <c r="J8882" t="s">
        <v>130</v>
      </c>
      <c r="K8882" t="s">
        <v>131</v>
      </c>
      <c r="L8882" t="s">
        <v>25363</v>
      </c>
      <c r="M8882" t="s">
        <v>25364</v>
      </c>
      <c r="N8882">
        <v>2.7808333329999999</v>
      </c>
      <c r="O8882">
        <v>0</v>
      </c>
      <c r="P8882">
        <v>0</v>
      </c>
      <c r="Q8882">
        <v>1</v>
      </c>
      <c r="R8882">
        <v>714</v>
      </c>
      <c r="S8882">
        <v>0</v>
      </c>
      <c r="T8882">
        <v>0</v>
      </c>
      <c r="U8882">
        <v>0</v>
      </c>
      <c r="V8882">
        <v>0</v>
      </c>
      <c r="W8882">
        <v>2.7808329999999999</v>
      </c>
      <c r="X8882">
        <v>1985.5150000000001</v>
      </c>
      <c r="Y8882">
        <v>0</v>
      </c>
      <c r="Z8882">
        <v>0</v>
      </c>
    </row>
    <row r="8883" spans="1:26" x14ac:dyDescent="0.25">
      <c r="A8883">
        <v>2199892</v>
      </c>
      <c r="B8883">
        <v>1</v>
      </c>
      <c r="C8883" t="s">
        <v>76</v>
      </c>
      <c r="D8883" t="s">
        <v>84</v>
      </c>
      <c r="E8883" t="s">
        <v>181</v>
      </c>
      <c r="F8883" t="s">
        <v>25365</v>
      </c>
      <c r="G8883" t="s">
        <v>183</v>
      </c>
      <c r="H8883" t="s">
        <v>46</v>
      </c>
      <c r="I8883" t="s">
        <v>129</v>
      </c>
      <c r="J8883" t="s">
        <v>130</v>
      </c>
      <c r="K8883" t="s">
        <v>131</v>
      </c>
      <c r="L8883" t="s">
        <v>25366</v>
      </c>
      <c r="M8883" t="s">
        <v>25367</v>
      </c>
      <c r="N8883">
        <v>5.0999999999999996</v>
      </c>
      <c r="O8883">
        <v>0</v>
      </c>
      <c r="P8883">
        <v>11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56.1</v>
      </c>
      <c r="W8883">
        <v>0</v>
      </c>
      <c r="X8883">
        <v>0</v>
      </c>
      <c r="Y8883">
        <v>0</v>
      </c>
      <c r="Z8883">
        <v>0</v>
      </c>
    </row>
    <row r="8884" spans="1:26" x14ac:dyDescent="0.25">
      <c r="A8884">
        <v>2199893</v>
      </c>
      <c r="B8884">
        <v>1</v>
      </c>
      <c r="C8884" t="s">
        <v>77</v>
      </c>
      <c r="D8884" t="s">
        <v>108</v>
      </c>
      <c r="E8884" t="s">
        <v>143</v>
      </c>
      <c r="F8884" t="s">
        <v>9174</v>
      </c>
      <c r="G8884" t="s">
        <v>136</v>
      </c>
      <c r="H8884" t="s">
        <v>47</v>
      </c>
      <c r="I8884" t="s">
        <v>129</v>
      </c>
      <c r="J8884" t="s">
        <v>130</v>
      </c>
      <c r="K8884" t="s">
        <v>131</v>
      </c>
      <c r="L8884" t="s">
        <v>25368</v>
      </c>
      <c r="M8884" t="s">
        <v>25369</v>
      </c>
      <c r="N8884">
        <v>0.61138888800000002</v>
      </c>
      <c r="O8884">
        <v>11</v>
      </c>
      <c r="P8884">
        <v>113</v>
      </c>
      <c r="Q8884">
        <v>0</v>
      </c>
      <c r="R8884">
        <v>0</v>
      </c>
      <c r="S8884">
        <v>0</v>
      </c>
      <c r="T8884">
        <v>0</v>
      </c>
      <c r="U8884">
        <v>6.7252780000000003</v>
      </c>
      <c r="V8884">
        <v>69.086944000000003</v>
      </c>
      <c r="W8884">
        <v>0</v>
      </c>
      <c r="X8884">
        <v>0</v>
      </c>
      <c r="Y8884">
        <v>0</v>
      </c>
      <c r="Z8884">
        <v>0</v>
      </c>
    </row>
    <row r="8885" spans="1:26" x14ac:dyDescent="0.25">
      <c r="A8885">
        <v>2199910</v>
      </c>
      <c r="B8885">
        <v>1</v>
      </c>
      <c r="C8885" t="s">
        <v>76</v>
      </c>
      <c r="D8885" t="s">
        <v>96</v>
      </c>
      <c r="E8885" t="s">
        <v>718</v>
      </c>
      <c r="F8885" t="s">
        <v>25370</v>
      </c>
      <c r="G8885" t="s">
        <v>269</v>
      </c>
      <c r="H8885" t="s">
        <v>46</v>
      </c>
      <c r="I8885" t="s">
        <v>129</v>
      </c>
      <c r="J8885" t="s">
        <v>130</v>
      </c>
      <c r="K8885" t="s">
        <v>131</v>
      </c>
      <c r="L8885" t="s">
        <v>25371</v>
      </c>
      <c r="M8885" t="s">
        <v>25372</v>
      </c>
      <c r="N8885">
        <v>2.900833333</v>
      </c>
      <c r="O8885">
        <v>0</v>
      </c>
      <c r="P8885">
        <v>14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40.611666999999997</v>
      </c>
      <c r="W8885">
        <v>0</v>
      </c>
      <c r="X8885">
        <v>0</v>
      </c>
      <c r="Y8885">
        <v>0</v>
      </c>
      <c r="Z8885">
        <v>0</v>
      </c>
    </row>
    <row r="8886" spans="1:26" x14ac:dyDescent="0.25">
      <c r="A8886">
        <v>2199895</v>
      </c>
      <c r="B8886">
        <v>1</v>
      </c>
      <c r="C8886" t="s">
        <v>77</v>
      </c>
      <c r="D8886" t="s">
        <v>124</v>
      </c>
      <c r="E8886" t="s">
        <v>181</v>
      </c>
      <c r="F8886" t="s">
        <v>25373</v>
      </c>
      <c r="G8886" t="s">
        <v>287</v>
      </c>
      <c r="H8886" t="s">
        <v>46</v>
      </c>
      <c r="I8886" t="s">
        <v>129</v>
      </c>
      <c r="J8886" t="s">
        <v>130</v>
      </c>
      <c r="K8886" t="s">
        <v>131</v>
      </c>
      <c r="L8886" t="s">
        <v>25374</v>
      </c>
      <c r="M8886" t="s">
        <v>25375</v>
      </c>
      <c r="N8886">
        <v>1.8888888880000001</v>
      </c>
      <c r="O8886">
        <v>0</v>
      </c>
      <c r="P8886">
        <v>4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7.5555560000000002</v>
      </c>
      <c r="W8886">
        <v>0</v>
      </c>
      <c r="X8886">
        <v>0</v>
      </c>
      <c r="Y8886">
        <v>0</v>
      </c>
      <c r="Z8886">
        <v>0</v>
      </c>
    </row>
    <row r="8887" spans="1:26" x14ac:dyDescent="0.25">
      <c r="A8887">
        <v>2199896</v>
      </c>
      <c r="B8887">
        <v>1</v>
      </c>
      <c r="C8887" t="s">
        <v>76</v>
      </c>
      <c r="D8887" t="s">
        <v>79</v>
      </c>
      <c r="E8887" t="s">
        <v>181</v>
      </c>
      <c r="F8887" t="s">
        <v>25376</v>
      </c>
      <c r="G8887" t="s">
        <v>183</v>
      </c>
      <c r="H8887" t="s">
        <v>46</v>
      </c>
      <c r="I8887" t="s">
        <v>129</v>
      </c>
      <c r="J8887" t="s">
        <v>130</v>
      </c>
      <c r="K8887" t="s">
        <v>131</v>
      </c>
      <c r="L8887" t="s">
        <v>25377</v>
      </c>
      <c r="M8887" t="s">
        <v>25378</v>
      </c>
      <c r="N8887">
        <v>3.6563888879999999</v>
      </c>
      <c r="O8887">
        <v>0</v>
      </c>
      <c r="P8887">
        <v>17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62.158611000000001</v>
      </c>
      <c r="W8887">
        <v>0</v>
      </c>
      <c r="X8887">
        <v>0</v>
      </c>
      <c r="Y8887">
        <v>0</v>
      </c>
      <c r="Z8887">
        <v>0</v>
      </c>
    </row>
    <row r="8888" spans="1:26" x14ac:dyDescent="0.25">
      <c r="A8888">
        <v>2199906</v>
      </c>
      <c r="B8888">
        <v>1</v>
      </c>
      <c r="C8888" t="s">
        <v>76</v>
      </c>
      <c r="D8888" t="s">
        <v>105</v>
      </c>
      <c r="E8888" t="s">
        <v>181</v>
      </c>
      <c r="F8888" t="s">
        <v>25379</v>
      </c>
      <c r="G8888" t="s">
        <v>194</v>
      </c>
      <c r="H8888" t="s">
        <v>46</v>
      </c>
      <c r="I8888" t="s">
        <v>129</v>
      </c>
      <c r="J8888" t="s">
        <v>130</v>
      </c>
      <c r="K8888" t="s">
        <v>131</v>
      </c>
      <c r="L8888" t="s">
        <v>25380</v>
      </c>
      <c r="M8888" t="s">
        <v>25381</v>
      </c>
      <c r="N8888">
        <v>2.662222222</v>
      </c>
      <c r="O8888">
        <v>0</v>
      </c>
      <c r="P8888">
        <v>0</v>
      </c>
      <c r="Q8888">
        <v>0</v>
      </c>
      <c r="R8888">
        <v>1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2.6622219999999999</v>
      </c>
      <c r="Y8888">
        <v>0</v>
      </c>
      <c r="Z8888">
        <v>0</v>
      </c>
    </row>
    <row r="8889" spans="1:26" x14ac:dyDescent="0.25">
      <c r="A8889">
        <v>2199897</v>
      </c>
      <c r="B8889">
        <v>1</v>
      </c>
      <c r="C8889" t="s">
        <v>76</v>
      </c>
      <c r="D8889" t="s">
        <v>84</v>
      </c>
      <c r="E8889" t="s">
        <v>181</v>
      </c>
      <c r="F8889" t="s">
        <v>25382</v>
      </c>
      <c r="G8889" t="s">
        <v>194</v>
      </c>
      <c r="H8889" t="s">
        <v>46</v>
      </c>
      <c r="I8889" t="s">
        <v>129</v>
      </c>
      <c r="J8889" t="s">
        <v>130</v>
      </c>
      <c r="K8889" t="s">
        <v>131</v>
      </c>
      <c r="L8889" t="s">
        <v>25383</v>
      </c>
      <c r="M8889" t="s">
        <v>25384</v>
      </c>
      <c r="N8889">
        <v>0.77</v>
      </c>
      <c r="O8889">
        <v>0</v>
      </c>
      <c r="P8889">
        <v>1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0.77</v>
      </c>
      <c r="W8889">
        <v>0</v>
      </c>
      <c r="X8889">
        <v>0</v>
      </c>
      <c r="Y8889">
        <v>0</v>
      </c>
      <c r="Z8889">
        <v>0</v>
      </c>
    </row>
    <row r="8890" spans="1:26" x14ac:dyDescent="0.25">
      <c r="A8890">
        <v>2199916</v>
      </c>
      <c r="B8890">
        <v>1</v>
      </c>
      <c r="C8890" t="s">
        <v>76</v>
      </c>
      <c r="D8890" t="s">
        <v>89</v>
      </c>
      <c r="E8890" t="s">
        <v>134</v>
      </c>
      <c r="F8890" t="s">
        <v>25385</v>
      </c>
      <c r="G8890" t="s">
        <v>136</v>
      </c>
      <c r="H8890" t="s">
        <v>47</v>
      </c>
      <c r="I8890" t="s">
        <v>129</v>
      </c>
      <c r="J8890" t="s">
        <v>130</v>
      </c>
      <c r="K8890" t="s">
        <v>131</v>
      </c>
      <c r="L8890" t="s">
        <v>25386</v>
      </c>
      <c r="M8890" t="s">
        <v>25387</v>
      </c>
      <c r="N8890">
        <v>2.821666666</v>
      </c>
      <c r="O8890">
        <v>5</v>
      </c>
      <c r="P8890">
        <v>103</v>
      </c>
      <c r="Q8890">
        <v>0</v>
      </c>
      <c r="R8890">
        <v>0</v>
      </c>
      <c r="S8890">
        <v>0</v>
      </c>
      <c r="T8890">
        <v>2</v>
      </c>
      <c r="U8890">
        <v>14.108333</v>
      </c>
      <c r="V8890">
        <v>290.63166699999999</v>
      </c>
      <c r="W8890">
        <v>0</v>
      </c>
      <c r="X8890">
        <v>0</v>
      </c>
      <c r="Y8890">
        <v>0</v>
      </c>
      <c r="Z8890">
        <v>5.6433330000000002</v>
      </c>
    </row>
    <row r="8891" spans="1:26" x14ac:dyDescent="0.25">
      <c r="A8891">
        <v>2199899</v>
      </c>
      <c r="B8891">
        <v>1</v>
      </c>
      <c r="C8891" t="s">
        <v>76</v>
      </c>
      <c r="D8891" t="s">
        <v>103</v>
      </c>
      <c r="E8891" t="s">
        <v>186</v>
      </c>
      <c r="F8891" t="s">
        <v>25388</v>
      </c>
      <c r="G8891" t="s">
        <v>136</v>
      </c>
      <c r="H8891" t="s">
        <v>47</v>
      </c>
      <c r="I8891" t="s">
        <v>129</v>
      </c>
      <c r="J8891" t="s">
        <v>130</v>
      </c>
      <c r="K8891" t="s">
        <v>131</v>
      </c>
      <c r="L8891" t="s">
        <v>25389</v>
      </c>
      <c r="M8891" t="s">
        <v>25390</v>
      </c>
      <c r="N8891">
        <v>2.253333333</v>
      </c>
      <c r="O8891">
        <v>0</v>
      </c>
      <c r="P8891">
        <v>0</v>
      </c>
      <c r="Q8891">
        <v>4</v>
      </c>
      <c r="R8891">
        <v>925</v>
      </c>
      <c r="S8891">
        <v>0</v>
      </c>
      <c r="T8891">
        <v>0</v>
      </c>
      <c r="U8891">
        <v>0</v>
      </c>
      <c r="V8891">
        <v>0</v>
      </c>
      <c r="W8891">
        <v>9.0133329999999994</v>
      </c>
      <c r="X8891">
        <v>2084.333333</v>
      </c>
      <c r="Y8891">
        <v>0</v>
      </c>
      <c r="Z8891">
        <v>0</v>
      </c>
    </row>
    <row r="8892" spans="1:26" x14ac:dyDescent="0.25">
      <c r="A8892">
        <v>2199900</v>
      </c>
      <c r="B8892">
        <v>1</v>
      </c>
      <c r="C8892" t="s">
        <v>76</v>
      </c>
      <c r="D8892" t="s">
        <v>84</v>
      </c>
      <c r="E8892" t="s">
        <v>143</v>
      </c>
      <c r="F8892" t="s">
        <v>25391</v>
      </c>
      <c r="G8892" t="s">
        <v>9243</v>
      </c>
      <c r="H8892" t="s">
        <v>47</v>
      </c>
      <c r="I8892" t="s">
        <v>129</v>
      </c>
      <c r="J8892" t="s">
        <v>130</v>
      </c>
      <c r="K8892" t="s">
        <v>131</v>
      </c>
      <c r="L8892" t="s">
        <v>25303</v>
      </c>
      <c r="M8892" t="s">
        <v>25392</v>
      </c>
      <c r="N8892">
        <v>4.8916666659999999</v>
      </c>
      <c r="O8892">
        <v>12</v>
      </c>
      <c r="P8892">
        <v>3858</v>
      </c>
      <c r="Q8892">
        <v>0</v>
      </c>
      <c r="R8892">
        <v>0</v>
      </c>
      <c r="S8892">
        <v>0</v>
      </c>
      <c r="T8892">
        <v>0</v>
      </c>
      <c r="U8892">
        <v>58.7</v>
      </c>
      <c r="V8892">
        <v>18872.049996999998</v>
      </c>
      <c r="W8892">
        <v>0</v>
      </c>
      <c r="X8892">
        <v>0</v>
      </c>
      <c r="Y8892">
        <v>0</v>
      </c>
      <c r="Z8892">
        <v>0</v>
      </c>
    </row>
    <row r="8893" spans="1:26" x14ac:dyDescent="0.25">
      <c r="A8893">
        <v>2199948</v>
      </c>
      <c r="B8893">
        <v>1</v>
      </c>
      <c r="C8893" t="s">
        <v>76</v>
      </c>
      <c r="D8893" t="s">
        <v>92</v>
      </c>
      <c r="E8893" t="s">
        <v>181</v>
      </c>
      <c r="F8893" t="s">
        <v>21692</v>
      </c>
      <c r="G8893" t="s">
        <v>183</v>
      </c>
      <c r="H8893" t="s">
        <v>46</v>
      </c>
      <c r="I8893" t="s">
        <v>129</v>
      </c>
      <c r="J8893" t="s">
        <v>130</v>
      </c>
      <c r="K8893" t="s">
        <v>131</v>
      </c>
      <c r="L8893" t="s">
        <v>25393</v>
      </c>
      <c r="M8893" t="s">
        <v>25394</v>
      </c>
      <c r="N8893">
        <v>8.1163888879999995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1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8.1163889999999999</v>
      </c>
    </row>
    <row r="8894" spans="1:26" x14ac:dyDescent="0.25">
      <c r="A8894">
        <v>2199901</v>
      </c>
      <c r="B8894">
        <v>1</v>
      </c>
      <c r="C8894" t="s">
        <v>77</v>
      </c>
      <c r="D8894" t="s">
        <v>123</v>
      </c>
      <c r="E8894" t="s">
        <v>134</v>
      </c>
      <c r="F8894" t="s">
        <v>1439</v>
      </c>
      <c r="G8894" t="s">
        <v>136</v>
      </c>
      <c r="H8894" t="s">
        <v>47</v>
      </c>
      <c r="I8894" t="s">
        <v>129</v>
      </c>
      <c r="J8894" t="s">
        <v>130</v>
      </c>
      <c r="K8894" t="s">
        <v>131</v>
      </c>
      <c r="L8894" t="s">
        <v>25395</v>
      </c>
      <c r="M8894" t="s">
        <v>25396</v>
      </c>
      <c r="N8894">
        <v>1.794166666</v>
      </c>
      <c r="O8894">
        <v>36</v>
      </c>
      <c r="P8894">
        <v>893</v>
      </c>
      <c r="Q8894">
        <v>0</v>
      </c>
      <c r="R8894">
        <v>0</v>
      </c>
      <c r="S8894">
        <v>0</v>
      </c>
      <c r="T8894">
        <v>0</v>
      </c>
      <c r="U8894">
        <v>64.59</v>
      </c>
      <c r="V8894">
        <v>1602.1908330000001</v>
      </c>
      <c r="W8894">
        <v>0</v>
      </c>
      <c r="X8894">
        <v>0</v>
      </c>
      <c r="Y8894">
        <v>0</v>
      </c>
      <c r="Z8894">
        <v>0</v>
      </c>
    </row>
    <row r="8895" spans="1:26" x14ac:dyDescent="0.25">
      <c r="A8895">
        <v>2199913</v>
      </c>
      <c r="B8895">
        <v>1</v>
      </c>
      <c r="C8895" t="s">
        <v>76</v>
      </c>
      <c r="D8895" t="s">
        <v>89</v>
      </c>
      <c r="E8895" t="s">
        <v>126</v>
      </c>
      <c r="F8895" t="s">
        <v>25397</v>
      </c>
      <c r="G8895" t="s">
        <v>140</v>
      </c>
      <c r="H8895" t="s">
        <v>46</v>
      </c>
      <c r="I8895" t="s">
        <v>129</v>
      </c>
      <c r="J8895" t="s">
        <v>130</v>
      </c>
      <c r="K8895" t="s">
        <v>131</v>
      </c>
      <c r="L8895" t="s">
        <v>25398</v>
      </c>
      <c r="M8895" t="s">
        <v>25399</v>
      </c>
      <c r="N8895">
        <v>2.190833333</v>
      </c>
      <c r="O8895">
        <v>0</v>
      </c>
      <c r="P8895">
        <v>3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6.5724999999999998</v>
      </c>
      <c r="W8895">
        <v>0</v>
      </c>
      <c r="X8895">
        <v>0</v>
      </c>
      <c r="Y8895">
        <v>0</v>
      </c>
      <c r="Z8895">
        <v>0</v>
      </c>
    </row>
    <row r="8896" spans="1:26" x14ac:dyDescent="0.25">
      <c r="A8896">
        <v>2199905</v>
      </c>
      <c r="B8896">
        <v>1</v>
      </c>
      <c r="C8896" t="s">
        <v>77</v>
      </c>
      <c r="D8896" t="s">
        <v>108</v>
      </c>
      <c r="E8896" t="s">
        <v>143</v>
      </c>
      <c r="F8896" t="s">
        <v>2767</v>
      </c>
      <c r="G8896" t="s">
        <v>448</v>
      </c>
      <c r="H8896" t="s">
        <v>47</v>
      </c>
      <c r="I8896" t="s">
        <v>129</v>
      </c>
      <c r="J8896" t="s">
        <v>130</v>
      </c>
      <c r="K8896" t="s">
        <v>131</v>
      </c>
      <c r="L8896" t="s">
        <v>25400</v>
      </c>
      <c r="M8896" t="s">
        <v>25401</v>
      </c>
      <c r="N8896">
        <v>1.6405555549999999</v>
      </c>
      <c r="O8896">
        <v>24</v>
      </c>
      <c r="P8896">
        <v>31</v>
      </c>
      <c r="Q8896">
        <v>0</v>
      </c>
      <c r="R8896">
        <v>0</v>
      </c>
      <c r="S8896">
        <v>0</v>
      </c>
      <c r="T8896">
        <v>0</v>
      </c>
      <c r="U8896">
        <v>39.373333000000002</v>
      </c>
      <c r="V8896">
        <v>50.857222</v>
      </c>
      <c r="W8896">
        <v>0</v>
      </c>
      <c r="X8896">
        <v>0</v>
      </c>
      <c r="Y8896">
        <v>0</v>
      </c>
      <c r="Z8896">
        <v>0</v>
      </c>
    </row>
    <row r="8897" spans="1:26" x14ac:dyDescent="0.25">
      <c r="A8897">
        <v>2199911</v>
      </c>
      <c r="B8897">
        <v>1</v>
      </c>
      <c r="C8897" t="s">
        <v>76</v>
      </c>
      <c r="D8897" t="s">
        <v>78</v>
      </c>
      <c r="E8897" t="s">
        <v>126</v>
      </c>
      <c r="F8897" t="s">
        <v>25402</v>
      </c>
      <c r="G8897" t="s">
        <v>128</v>
      </c>
      <c r="H8897" t="s">
        <v>46</v>
      </c>
      <c r="I8897" t="s">
        <v>129</v>
      </c>
      <c r="J8897" t="s">
        <v>130</v>
      </c>
      <c r="K8897" t="s">
        <v>131</v>
      </c>
      <c r="L8897" t="s">
        <v>25403</v>
      </c>
      <c r="M8897" t="s">
        <v>25404</v>
      </c>
      <c r="N8897">
        <v>1.1555555550000001</v>
      </c>
      <c r="O8897">
        <v>0</v>
      </c>
      <c r="P8897">
        <v>159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183.73333299999999</v>
      </c>
      <c r="W8897">
        <v>0</v>
      </c>
      <c r="X8897">
        <v>0</v>
      </c>
      <c r="Y8897">
        <v>0</v>
      </c>
      <c r="Z8897">
        <v>0</v>
      </c>
    </row>
    <row r="8898" spans="1:26" x14ac:dyDescent="0.25">
      <c r="A8898">
        <v>2199914</v>
      </c>
      <c r="B8898">
        <v>1</v>
      </c>
      <c r="C8898" t="s">
        <v>76</v>
      </c>
      <c r="D8898" t="s">
        <v>101</v>
      </c>
      <c r="E8898" t="s">
        <v>181</v>
      </c>
      <c r="F8898" t="s">
        <v>25405</v>
      </c>
      <c r="G8898" t="s">
        <v>194</v>
      </c>
      <c r="H8898" t="s">
        <v>46</v>
      </c>
      <c r="I8898" t="s">
        <v>129</v>
      </c>
      <c r="J8898" t="s">
        <v>130</v>
      </c>
      <c r="K8898" t="s">
        <v>131</v>
      </c>
      <c r="L8898" t="s">
        <v>25406</v>
      </c>
      <c r="M8898" t="s">
        <v>25407</v>
      </c>
      <c r="N8898">
        <v>2.3077777770000001</v>
      </c>
      <c r="O8898">
        <v>0</v>
      </c>
      <c r="P8898">
        <v>1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2.3077779999999999</v>
      </c>
      <c r="W8898">
        <v>0</v>
      </c>
      <c r="X8898">
        <v>0</v>
      </c>
      <c r="Y8898">
        <v>0</v>
      </c>
      <c r="Z8898">
        <v>0</v>
      </c>
    </row>
    <row r="8899" spans="1:26" x14ac:dyDescent="0.25">
      <c r="A8899">
        <v>2199917</v>
      </c>
      <c r="B8899">
        <v>1</v>
      </c>
      <c r="C8899" t="s">
        <v>76</v>
      </c>
      <c r="D8899" t="s">
        <v>86</v>
      </c>
      <c r="E8899" t="s">
        <v>126</v>
      </c>
      <c r="F8899" t="s">
        <v>25408</v>
      </c>
      <c r="G8899" t="s">
        <v>152</v>
      </c>
      <c r="H8899" t="s">
        <v>46</v>
      </c>
      <c r="I8899" t="s">
        <v>129</v>
      </c>
      <c r="J8899" t="s">
        <v>130</v>
      </c>
      <c r="K8899" t="s">
        <v>131</v>
      </c>
      <c r="L8899" t="s">
        <v>25409</v>
      </c>
      <c r="M8899" t="s">
        <v>25410</v>
      </c>
      <c r="N8899">
        <v>1.0580555549999999</v>
      </c>
      <c r="O8899">
        <v>0</v>
      </c>
      <c r="P8899">
        <v>195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206.32083299999999</v>
      </c>
      <c r="W8899">
        <v>0</v>
      </c>
      <c r="X8899">
        <v>0</v>
      </c>
      <c r="Y8899">
        <v>0</v>
      </c>
      <c r="Z8899">
        <v>0</v>
      </c>
    </row>
    <row r="8900" spans="1:26" x14ac:dyDescent="0.25">
      <c r="A8900">
        <v>2199930</v>
      </c>
      <c r="B8900">
        <v>1</v>
      </c>
      <c r="C8900" t="s">
        <v>76</v>
      </c>
      <c r="D8900" t="s">
        <v>96</v>
      </c>
      <c r="E8900" t="s">
        <v>181</v>
      </c>
      <c r="F8900" t="s">
        <v>25411</v>
      </c>
      <c r="G8900" t="s">
        <v>287</v>
      </c>
      <c r="H8900" t="s">
        <v>46</v>
      </c>
      <c r="I8900" t="s">
        <v>129</v>
      </c>
      <c r="J8900" t="s">
        <v>130</v>
      </c>
      <c r="K8900" t="s">
        <v>131</v>
      </c>
      <c r="L8900" t="s">
        <v>25412</v>
      </c>
      <c r="M8900" t="s">
        <v>25413</v>
      </c>
      <c r="N8900">
        <v>1.603611111</v>
      </c>
      <c r="O8900">
        <v>0</v>
      </c>
      <c r="P8900">
        <v>1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1.6036109999999999</v>
      </c>
      <c r="W8900">
        <v>0</v>
      </c>
      <c r="X8900">
        <v>0</v>
      </c>
      <c r="Y8900">
        <v>0</v>
      </c>
      <c r="Z8900">
        <v>0</v>
      </c>
    </row>
    <row r="8901" spans="1:26" x14ac:dyDescent="0.25">
      <c r="A8901">
        <v>2199928</v>
      </c>
      <c r="B8901">
        <v>1</v>
      </c>
      <c r="C8901" t="s">
        <v>76</v>
      </c>
      <c r="D8901" t="s">
        <v>91</v>
      </c>
      <c r="E8901" t="s">
        <v>181</v>
      </c>
      <c r="F8901" t="s">
        <v>25147</v>
      </c>
      <c r="G8901" t="s">
        <v>287</v>
      </c>
      <c r="H8901" t="s">
        <v>46</v>
      </c>
      <c r="I8901" t="s">
        <v>129</v>
      </c>
      <c r="J8901" t="s">
        <v>130</v>
      </c>
      <c r="K8901" t="s">
        <v>131</v>
      </c>
      <c r="L8901" t="s">
        <v>25414</v>
      </c>
      <c r="M8901" t="s">
        <v>25415</v>
      </c>
      <c r="N8901">
        <v>1.1969444440000001</v>
      </c>
      <c r="O8901">
        <v>0</v>
      </c>
      <c r="P8901">
        <v>3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3.5908329999999999</v>
      </c>
      <c r="W8901">
        <v>0</v>
      </c>
      <c r="X8901">
        <v>0</v>
      </c>
      <c r="Y8901">
        <v>0</v>
      </c>
      <c r="Z8901">
        <v>0</v>
      </c>
    </row>
    <row r="8902" spans="1:26" x14ac:dyDescent="0.25">
      <c r="A8902">
        <v>2199939</v>
      </c>
      <c r="B8902">
        <v>1</v>
      </c>
      <c r="C8902" t="s">
        <v>76</v>
      </c>
      <c r="D8902" t="s">
        <v>78</v>
      </c>
      <c r="E8902" t="s">
        <v>181</v>
      </c>
      <c r="F8902" t="s">
        <v>25416</v>
      </c>
      <c r="G8902" t="s">
        <v>287</v>
      </c>
      <c r="H8902" t="s">
        <v>46</v>
      </c>
      <c r="I8902" t="s">
        <v>129</v>
      </c>
      <c r="J8902" t="s">
        <v>130</v>
      </c>
      <c r="K8902" t="s">
        <v>131</v>
      </c>
      <c r="L8902" t="s">
        <v>25417</v>
      </c>
      <c r="M8902" t="s">
        <v>25418</v>
      </c>
      <c r="N8902">
        <v>2.3477777770000001</v>
      </c>
      <c r="O8902">
        <v>0</v>
      </c>
      <c r="P8902">
        <v>1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2.3477779999999999</v>
      </c>
      <c r="W8902">
        <v>0</v>
      </c>
      <c r="X8902">
        <v>0</v>
      </c>
      <c r="Y8902">
        <v>0</v>
      </c>
      <c r="Z8902">
        <v>0</v>
      </c>
    </row>
    <row r="8903" spans="1:26" x14ac:dyDescent="0.25">
      <c r="A8903">
        <v>2199927</v>
      </c>
      <c r="B8903">
        <v>1</v>
      </c>
      <c r="C8903" t="s">
        <v>77</v>
      </c>
      <c r="D8903" t="s">
        <v>124</v>
      </c>
      <c r="E8903" t="s">
        <v>186</v>
      </c>
      <c r="F8903" t="s">
        <v>12932</v>
      </c>
      <c r="G8903" t="s">
        <v>136</v>
      </c>
      <c r="H8903" t="s">
        <v>47</v>
      </c>
      <c r="I8903" t="s">
        <v>129</v>
      </c>
      <c r="J8903" t="s">
        <v>130</v>
      </c>
      <c r="K8903" t="s">
        <v>131</v>
      </c>
      <c r="L8903" t="s">
        <v>25419</v>
      </c>
      <c r="M8903" t="s">
        <v>25420</v>
      </c>
      <c r="N8903">
        <v>1.846666666</v>
      </c>
      <c r="O8903">
        <v>81</v>
      </c>
      <c r="P8903">
        <v>107</v>
      </c>
      <c r="Q8903">
        <v>0</v>
      </c>
      <c r="R8903">
        <v>0</v>
      </c>
      <c r="S8903">
        <v>0</v>
      </c>
      <c r="T8903">
        <v>0</v>
      </c>
      <c r="U8903">
        <v>149.58000000000001</v>
      </c>
      <c r="V8903">
        <v>197.593333</v>
      </c>
      <c r="W8903">
        <v>0</v>
      </c>
      <c r="X8903">
        <v>0</v>
      </c>
      <c r="Y8903">
        <v>0</v>
      </c>
      <c r="Z8903">
        <v>0</v>
      </c>
    </row>
    <row r="8904" spans="1:26" x14ac:dyDescent="0.25">
      <c r="A8904">
        <v>2199935</v>
      </c>
      <c r="B8904">
        <v>1</v>
      </c>
      <c r="C8904" t="s">
        <v>76</v>
      </c>
      <c r="D8904" t="s">
        <v>93</v>
      </c>
      <c r="E8904" t="s">
        <v>126</v>
      </c>
      <c r="F8904" t="s">
        <v>25421</v>
      </c>
      <c r="G8904" t="s">
        <v>128</v>
      </c>
      <c r="H8904" t="s">
        <v>46</v>
      </c>
      <c r="I8904" t="s">
        <v>129</v>
      </c>
      <c r="J8904" t="s">
        <v>130</v>
      </c>
      <c r="K8904" t="s">
        <v>131</v>
      </c>
      <c r="L8904" t="s">
        <v>25422</v>
      </c>
      <c r="M8904" t="s">
        <v>25423</v>
      </c>
      <c r="N8904">
        <v>6.113888888</v>
      </c>
      <c r="O8904">
        <v>0</v>
      </c>
      <c r="P8904">
        <v>54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330.15</v>
      </c>
      <c r="W8904">
        <v>0</v>
      </c>
      <c r="X8904">
        <v>0</v>
      </c>
      <c r="Y8904">
        <v>0</v>
      </c>
      <c r="Z8904">
        <v>0</v>
      </c>
    </row>
    <row r="8905" spans="1:26" x14ac:dyDescent="0.25">
      <c r="A8905">
        <v>2199932</v>
      </c>
      <c r="B8905">
        <v>1</v>
      </c>
      <c r="C8905" t="s">
        <v>77</v>
      </c>
      <c r="D8905" t="s">
        <v>121</v>
      </c>
      <c r="E8905" t="s">
        <v>126</v>
      </c>
      <c r="F8905" t="s">
        <v>25424</v>
      </c>
      <c r="G8905" t="s">
        <v>128</v>
      </c>
      <c r="H8905" t="s">
        <v>46</v>
      </c>
      <c r="I8905" t="s">
        <v>129</v>
      </c>
      <c r="J8905" t="s">
        <v>130</v>
      </c>
      <c r="K8905" t="s">
        <v>131</v>
      </c>
      <c r="L8905" t="s">
        <v>25425</v>
      </c>
      <c r="M8905" t="s">
        <v>25426</v>
      </c>
      <c r="N8905">
        <v>2.6755555549999999</v>
      </c>
      <c r="O8905">
        <v>0</v>
      </c>
      <c r="P8905">
        <v>0</v>
      </c>
      <c r="Q8905">
        <v>0</v>
      </c>
      <c r="R8905">
        <v>1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2.6755559999999998</v>
      </c>
      <c r="Y8905">
        <v>0</v>
      </c>
      <c r="Z8905">
        <v>0</v>
      </c>
    </row>
    <row r="8906" spans="1:26" x14ac:dyDescent="0.25">
      <c r="A8906">
        <v>2199934</v>
      </c>
      <c r="B8906">
        <v>1</v>
      </c>
      <c r="C8906" t="s">
        <v>76</v>
      </c>
      <c r="D8906" t="s">
        <v>94</v>
      </c>
      <c r="E8906" t="s">
        <v>186</v>
      </c>
      <c r="F8906" t="s">
        <v>25427</v>
      </c>
      <c r="G8906" t="s">
        <v>636</v>
      </c>
      <c r="H8906" t="s">
        <v>47</v>
      </c>
      <c r="I8906" t="s">
        <v>129</v>
      </c>
      <c r="J8906" t="s">
        <v>15</v>
      </c>
      <c r="K8906" t="s">
        <v>131</v>
      </c>
      <c r="L8906" t="s">
        <v>25428</v>
      </c>
      <c r="M8906" t="s">
        <v>25429</v>
      </c>
      <c r="N8906">
        <v>0.84055555500000001</v>
      </c>
      <c r="O8906">
        <v>8</v>
      </c>
      <c r="P8906">
        <v>1807</v>
      </c>
      <c r="Q8906">
        <v>2</v>
      </c>
      <c r="R8906">
        <v>745</v>
      </c>
      <c r="S8906">
        <v>0</v>
      </c>
      <c r="T8906">
        <v>0</v>
      </c>
      <c r="U8906">
        <v>6.7244440000000001</v>
      </c>
      <c r="V8906">
        <v>1518.8838880000001</v>
      </c>
      <c r="W8906">
        <v>1.681111</v>
      </c>
      <c r="X8906">
        <v>626.213888</v>
      </c>
      <c r="Y8906">
        <v>0</v>
      </c>
      <c r="Z8906">
        <v>0</v>
      </c>
    </row>
    <row r="8907" spans="1:26" x14ac:dyDescent="0.25">
      <c r="A8907">
        <v>2199941</v>
      </c>
      <c r="B8907">
        <v>1</v>
      </c>
      <c r="C8907" t="s">
        <v>76</v>
      </c>
      <c r="D8907" t="s">
        <v>102</v>
      </c>
      <c r="E8907" t="s">
        <v>126</v>
      </c>
      <c r="F8907" t="s">
        <v>25430</v>
      </c>
      <c r="G8907" t="s">
        <v>128</v>
      </c>
      <c r="H8907" t="s">
        <v>46</v>
      </c>
      <c r="I8907" t="s">
        <v>129</v>
      </c>
      <c r="J8907" t="s">
        <v>130</v>
      </c>
      <c r="K8907" t="s">
        <v>131</v>
      </c>
      <c r="L8907" t="s">
        <v>25431</v>
      </c>
      <c r="M8907" t="s">
        <v>25432</v>
      </c>
      <c r="N8907">
        <v>2.4936111109999999</v>
      </c>
      <c r="O8907">
        <v>0</v>
      </c>
      <c r="P8907">
        <v>1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2.493611</v>
      </c>
      <c r="W8907">
        <v>0</v>
      </c>
      <c r="X8907">
        <v>0</v>
      </c>
      <c r="Y8907">
        <v>0</v>
      </c>
      <c r="Z8907">
        <v>0</v>
      </c>
    </row>
    <row r="8908" spans="1:26" x14ac:dyDescent="0.25">
      <c r="A8908">
        <v>2199933</v>
      </c>
      <c r="B8908">
        <v>1</v>
      </c>
      <c r="C8908" t="s">
        <v>76</v>
      </c>
      <c r="D8908" t="s">
        <v>79</v>
      </c>
      <c r="E8908" t="s">
        <v>143</v>
      </c>
      <c r="F8908" t="s">
        <v>22398</v>
      </c>
      <c r="G8908" t="s">
        <v>418</v>
      </c>
      <c r="H8908" t="s">
        <v>47</v>
      </c>
      <c r="I8908" t="s">
        <v>129</v>
      </c>
      <c r="J8908" t="s">
        <v>130</v>
      </c>
      <c r="K8908" t="s">
        <v>251</v>
      </c>
      <c r="L8908" t="s">
        <v>25433</v>
      </c>
      <c r="M8908" t="s">
        <v>25434</v>
      </c>
      <c r="N8908">
        <v>0.89694444399999995</v>
      </c>
      <c r="O8908">
        <v>35</v>
      </c>
      <c r="P8908">
        <v>153</v>
      </c>
      <c r="Q8908">
        <v>0</v>
      </c>
      <c r="R8908">
        <v>0</v>
      </c>
      <c r="S8908">
        <v>0</v>
      </c>
      <c r="T8908">
        <v>0</v>
      </c>
      <c r="U8908">
        <v>31.393056000000001</v>
      </c>
      <c r="V8908">
        <v>137.23249999999999</v>
      </c>
      <c r="W8908">
        <v>0</v>
      </c>
      <c r="X8908">
        <v>0</v>
      </c>
      <c r="Y8908">
        <v>0</v>
      </c>
      <c r="Z8908">
        <v>0</v>
      </c>
    </row>
    <row r="8909" spans="1:26" x14ac:dyDescent="0.25">
      <c r="A8909">
        <v>2199950</v>
      </c>
      <c r="B8909">
        <v>1</v>
      </c>
      <c r="C8909" t="s">
        <v>77</v>
      </c>
      <c r="D8909" t="s">
        <v>124</v>
      </c>
      <c r="E8909" t="s">
        <v>181</v>
      </c>
      <c r="F8909" t="s">
        <v>25435</v>
      </c>
      <c r="G8909" t="s">
        <v>287</v>
      </c>
      <c r="H8909" t="s">
        <v>46</v>
      </c>
      <c r="I8909" t="s">
        <v>129</v>
      </c>
      <c r="J8909" t="s">
        <v>130</v>
      </c>
      <c r="K8909" t="s">
        <v>131</v>
      </c>
      <c r="L8909" t="s">
        <v>25436</v>
      </c>
      <c r="M8909" t="s">
        <v>25437</v>
      </c>
      <c r="N8909">
        <v>0.81777777699999998</v>
      </c>
      <c r="O8909">
        <v>0</v>
      </c>
      <c r="P8909">
        <v>6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4.9066669999999997</v>
      </c>
      <c r="W8909">
        <v>0</v>
      </c>
      <c r="X8909">
        <v>0</v>
      </c>
      <c r="Y8909">
        <v>0</v>
      </c>
      <c r="Z8909">
        <v>0</v>
      </c>
    </row>
    <row r="8910" spans="1:26" x14ac:dyDescent="0.25">
      <c r="A8910">
        <v>2199951</v>
      </c>
      <c r="B8910">
        <v>1</v>
      </c>
      <c r="C8910" t="s">
        <v>76</v>
      </c>
      <c r="D8910" t="s">
        <v>100</v>
      </c>
      <c r="E8910" t="s">
        <v>181</v>
      </c>
      <c r="F8910" t="s">
        <v>25438</v>
      </c>
      <c r="G8910" t="s">
        <v>636</v>
      </c>
      <c r="H8910" t="s">
        <v>46</v>
      </c>
      <c r="I8910" t="s">
        <v>129</v>
      </c>
      <c r="J8910" t="s">
        <v>130</v>
      </c>
      <c r="K8910" t="s">
        <v>131</v>
      </c>
      <c r="L8910" t="s">
        <v>25439</v>
      </c>
      <c r="M8910" t="s">
        <v>25440</v>
      </c>
      <c r="N8910">
        <v>6.6783333330000003</v>
      </c>
      <c r="O8910">
        <v>0</v>
      </c>
      <c r="P8910">
        <v>1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6.6783330000000003</v>
      </c>
      <c r="W8910">
        <v>0</v>
      </c>
      <c r="X8910">
        <v>0</v>
      </c>
      <c r="Y8910">
        <v>0</v>
      </c>
      <c r="Z8910">
        <v>0</v>
      </c>
    </row>
    <row r="8911" spans="1:26" x14ac:dyDescent="0.25">
      <c r="A8911">
        <v>2199949</v>
      </c>
      <c r="B8911">
        <v>1</v>
      </c>
      <c r="C8911" t="s">
        <v>77</v>
      </c>
      <c r="D8911" t="s">
        <v>123</v>
      </c>
      <c r="E8911" t="s">
        <v>186</v>
      </c>
      <c r="F8911" t="s">
        <v>25441</v>
      </c>
      <c r="G8911" t="s">
        <v>136</v>
      </c>
      <c r="H8911" t="s">
        <v>47</v>
      </c>
      <c r="I8911" t="s">
        <v>129</v>
      </c>
      <c r="J8911" t="s">
        <v>130</v>
      </c>
      <c r="K8911" t="s">
        <v>131</v>
      </c>
      <c r="L8911" t="s">
        <v>25442</v>
      </c>
      <c r="M8911" t="s">
        <v>25443</v>
      </c>
      <c r="N8911">
        <v>0.628611111</v>
      </c>
      <c r="O8911">
        <v>37</v>
      </c>
      <c r="P8911">
        <v>500</v>
      </c>
      <c r="Q8911">
        <v>0</v>
      </c>
      <c r="R8911">
        <v>0</v>
      </c>
      <c r="S8911">
        <v>0</v>
      </c>
      <c r="T8911">
        <v>0</v>
      </c>
      <c r="U8911">
        <v>23.258610999999998</v>
      </c>
      <c r="V8911">
        <v>314.30555600000002</v>
      </c>
      <c r="W8911">
        <v>0</v>
      </c>
      <c r="X8911">
        <v>0</v>
      </c>
      <c r="Y8911">
        <v>0</v>
      </c>
      <c r="Z8911">
        <v>0</v>
      </c>
    </row>
    <row r="8912" spans="1:26" x14ac:dyDescent="0.25">
      <c r="A8912">
        <v>2199954</v>
      </c>
      <c r="B8912">
        <v>1</v>
      </c>
      <c r="C8912" t="s">
        <v>77</v>
      </c>
      <c r="D8912" t="s">
        <v>113</v>
      </c>
      <c r="E8912" t="s">
        <v>143</v>
      </c>
      <c r="F8912" t="s">
        <v>25444</v>
      </c>
      <c r="G8912" t="s">
        <v>418</v>
      </c>
      <c r="H8912" t="s">
        <v>47</v>
      </c>
      <c r="I8912" t="s">
        <v>129</v>
      </c>
      <c r="J8912" t="s">
        <v>130</v>
      </c>
      <c r="K8912" t="s">
        <v>251</v>
      </c>
      <c r="L8912" t="s">
        <v>25445</v>
      </c>
      <c r="M8912" t="s">
        <v>25446</v>
      </c>
      <c r="N8912">
        <v>3.1802777770000001</v>
      </c>
      <c r="O8912">
        <v>0</v>
      </c>
      <c r="P8912">
        <v>0</v>
      </c>
      <c r="Q8912">
        <v>1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3.1802779999999999</v>
      </c>
      <c r="X8912">
        <v>0</v>
      </c>
      <c r="Y8912">
        <v>0</v>
      </c>
      <c r="Z8912">
        <v>0</v>
      </c>
    </row>
    <row r="8913" spans="1:26" x14ac:dyDescent="0.25">
      <c r="A8913">
        <v>2199960</v>
      </c>
      <c r="B8913">
        <v>1</v>
      </c>
      <c r="C8913" t="s">
        <v>76</v>
      </c>
      <c r="D8913" t="s">
        <v>78</v>
      </c>
      <c r="E8913" t="s">
        <v>126</v>
      </c>
      <c r="F8913" t="s">
        <v>25447</v>
      </c>
      <c r="G8913" t="s">
        <v>128</v>
      </c>
      <c r="H8913" t="s">
        <v>46</v>
      </c>
      <c r="I8913" t="s">
        <v>129</v>
      </c>
      <c r="J8913" t="s">
        <v>130</v>
      </c>
      <c r="K8913" t="s">
        <v>131</v>
      </c>
      <c r="L8913" t="s">
        <v>25448</v>
      </c>
      <c r="M8913" t="s">
        <v>25449</v>
      </c>
      <c r="N8913">
        <v>2.7152777769999998</v>
      </c>
      <c r="O8913">
        <v>0</v>
      </c>
      <c r="P8913">
        <v>146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396.43055500000003</v>
      </c>
      <c r="W8913">
        <v>0</v>
      </c>
      <c r="X8913">
        <v>0</v>
      </c>
      <c r="Y8913">
        <v>0</v>
      </c>
      <c r="Z8913">
        <v>0</v>
      </c>
    </row>
    <row r="8914" spans="1:26" x14ac:dyDescent="0.25">
      <c r="A8914">
        <v>2199964</v>
      </c>
      <c r="B8914">
        <v>1</v>
      </c>
      <c r="C8914" t="s">
        <v>76</v>
      </c>
      <c r="D8914" t="s">
        <v>99</v>
      </c>
      <c r="E8914" t="s">
        <v>181</v>
      </c>
      <c r="F8914" t="s">
        <v>25450</v>
      </c>
      <c r="G8914" t="s">
        <v>194</v>
      </c>
      <c r="H8914" t="s">
        <v>46</v>
      </c>
      <c r="I8914" t="s">
        <v>129</v>
      </c>
      <c r="J8914" t="s">
        <v>130</v>
      </c>
      <c r="K8914" t="s">
        <v>131</v>
      </c>
      <c r="L8914" t="s">
        <v>25451</v>
      </c>
      <c r="M8914" t="s">
        <v>25452</v>
      </c>
      <c r="N8914">
        <v>4.7919444440000003</v>
      </c>
      <c r="O8914">
        <v>0</v>
      </c>
      <c r="P8914">
        <v>1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4.791944</v>
      </c>
      <c r="W8914">
        <v>0</v>
      </c>
      <c r="X8914">
        <v>0</v>
      </c>
      <c r="Y8914">
        <v>0</v>
      </c>
      <c r="Z8914">
        <v>0</v>
      </c>
    </row>
    <row r="8915" spans="1:26" x14ac:dyDescent="0.25">
      <c r="A8915">
        <v>2199957</v>
      </c>
      <c r="B8915">
        <v>1</v>
      </c>
      <c r="C8915" t="s">
        <v>76</v>
      </c>
      <c r="D8915" t="s">
        <v>88</v>
      </c>
      <c r="E8915" t="s">
        <v>181</v>
      </c>
      <c r="F8915" t="s">
        <v>25453</v>
      </c>
      <c r="G8915" t="s">
        <v>287</v>
      </c>
      <c r="H8915" t="s">
        <v>46</v>
      </c>
      <c r="I8915" t="s">
        <v>129</v>
      </c>
      <c r="J8915" t="s">
        <v>130</v>
      </c>
      <c r="K8915" t="s">
        <v>131</v>
      </c>
      <c r="L8915" t="s">
        <v>25454</v>
      </c>
      <c r="M8915" t="s">
        <v>25455</v>
      </c>
      <c r="N8915">
        <v>2.2613888879999999</v>
      </c>
      <c r="O8915">
        <v>0</v>
      </c>
      <c r="P8915">
        <v>1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2.2613889999999999</v>
      </c>
      <c r="W8915">
        <v>0</v>
      </c>
      <c r="X8915">
        <v>0</v>
      </c>
      <c r="Y8915">
        <v>0</v>
      </c>
      <c r="Z8915">
        <v>0</v>
      </c>
    </row>
    <row r="8916" spans="1:26" x14ac:dyDescent="0.25">
      <c r="A8916">
        <v>2199958</v>
      </c>
      <c r="B8916">
        <v>1</v>
      </c>
      <c r="C8916" t="s">
        <v>76</v>
      </c>
      <c r="D8916" t="s">
        <v>99</v>
      </c>
      <c r="E8916" t="s">
        <v>161</v>
      </c>
      <c r="F8916" t="s">
        <v>25456</v>
      </c>
      <c r="G8916" t="s">
        <v>163</v>
      </c>
      <c r="H8916" t="s">
        <v>46</v>
      </c>
      <c r="I8916" t="s">
        <v>129</v>
      </c>
      <c r="J8916" t="s">
        <v>130</v>
      </c>
      <c r="K8916" t="s">
        <v>131</v>
      </c>
      <c r="L8916" t="s">
        <v>25457</v>
      </c>
      <c r="M8916" t="s">
        <v>25418</v>
      </c>
      <c r="N8916">
        <v>1.3149999999999999</v>
      </c>
      <c r="O8916">
        <v>1</v>
      </c>
      <c r="P8916">
        <v>203</v>
      </c>
      <c r="Q8916">
        <v>0</v>
      </c>
      <c r="R8916">
        <v>0</v>
      </c>
      <c r="S8916">
        <v>0</v>
      </c>
      <c r="T8916">
        <v>0</v>
      </c>
      <c r="U8916">
        <v>1.3149999999999999</v>
      </c>
      <c r="V8916">
        <v>266.94499999999999</v>
      </c>
      <c r="W8916">
        <v>0</v>
      </c>
      <c r="X8916">
        <v>0</v>
      </c>
      <c r="Y8916">
        <v>0</v>
      </c>
      <c r="Z8916">
        <v>0</v>
      </c>
    </row>
    <row r="8917" spans="1:26" x14ac:dyDescent="0.25">
      <c r="A8917">
        <v>2199963</v>
      </c>
      <c r="B8917">
        <v>1</v>
      </c>
      <c r="C8917" t="s">
        <v>77</v>
      </c>
      <c r="D8917" t="s">
        <v>124</v>
      </c>
      <c r="E8917" t="s">
        <v>134</v>
      </c>
      <c r="F8917" t="s">
        <v>25458</v>
      </c>
      <c r="G8917" t="s">
        <v>136</v>
      </c>
      <c r="H8917" t="s">
        <v>47</v>
      </c>
      <c r="I8917" t="s">
        <v>129</v>
      </c>
      <c r="J8917" t="s">
        <v>130</v>
      </c>
      <c r="K8917" t="s">
        <v>131</v>
      </c>
      <c r="L8917" t="s">
        <v>25459</v>
      </c>
      <c r="M8917" t="s">
        <v>25460</v>
      </c>
      <c r="N8917">
        <v>1.7877777770000001</v>
      </c>
      <c r="O8917">
        <v>54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96.54</v>
      </c>
      <c r="V8917">
        <v>0</v>
      </c>
      <c r="W8917">
        <v>0</v>
      </c>
      <c r="X8917">
        <v>0</v>
      </c>
      <c r="Y8917">
        <v>0</v>
      </c>
      <c r="Z8917">
        <v>0</v>
      </c>
    </row>
    <row r="8918" spans="1:26" x14ac:dyDescent="0.25">
      <c r="A8918">
        <v>2199966</v>
      </c>
      <c r="B8918">
        <v>1</v>
      </c>
      <c r="C8918" t="s">
        <v>76</v>
      </c>
      <c r="D8918" t="s">
        <v>84</v>
      </c>
      <c r="E8918" t="s">
        <v>813</v>
      </c>
      <c r="F8918" t="s">
        <v>25461</v>
      </c>
      <c r="G8918" t="s">
        <v>636</v>
      </c>
      <c r="H8918" t="s">
        <v>47</v>
      </c>
      <c r="I8918" t="s">
        <v>129</v>
      </c>
      <c r="J8918" t="s">
        <v>15</v>
      </c>
      <c r="K8918" t="s">
        <v>131</v>
      </c>
      <c r="L8918" t="s">
        <v>25462</v>
      </c>
      <c r="M8918" t="s">
        <v>25463</v>
      </c>
      <c r="N8918">
        <v>0.77055555499999995</v>
      </c>
      <c r="O8918">
        <v>15</v>
      </c>
      <c r="P8918">
        <v>5266</v>
      </c>
      <c r="Q8918">
        <v>0</v>
      </c>
      <c r="R8918">
        <v>0</v>
      </c>
      <c r="S8918">
        <v>0</v>
      </c>
      <c r="T8918">
        <v>0</v>
      </c>
      <c r="U8918">
        <v>11.558332999999999</v>
      </c>
      <c r="V8918">
        <v>4057.7455530000002</v>
      </c>
      <c r="W8918">
        <v>0</v>
      </c>
      <c r="X8918">
        <v>0</v>
      </c>
      <c r="Y8918">
        <v>0</v>
      </c>
      <c r="Z8918">
        <v>0</v>
      </c>
    </row>
    <row r="8919" spans="1:26" x14ac:dyDescent="0.25">
      <c r="A8919">
        <v>2199967</v>
      </c>
      <c r="B8919">
        <v>1</v>
      </c>
      <c r="C8919" t="s">
        <v>76</v>
      </c>
      <c r="D8919" t="s">
        <v>100</v>
      </c>
      <c r="E8919" t="s">
        <v>143</v>
      </c>
      <c r="F8919" t="s">
        <v>25464</v>
      </c>
      <c r="G8919" t="s">
        <v>366</v>
      </c>
      <c r="H8919" t="s">
        <v>47</v>
      </c>
      <c r="I8919" t="s">
        <v>129</v>
      </c>
      <c r="J8919" t="s">
        <v>130</v>
      </c>
      <c r="K8919" t="s">
        <v>251</v>
      </c>
      <c r="L8919" t="s">
        <v>25465</v>
      </c>
      <c r="M8919" t="s">
        <v>25466</v>
      </c>
      <c r="N8919">
        <v>3.9623222220000001</v>
      </c>
      <c r="O8919">
        <v>1</v>
      </c>
      <c r="P8919">
        <v>573</v>
      </c>
      <c r="Q8919">
        <v>0</v>
      </c>
      <c r="R8919">
        <v>0</v>
      </c>
      <c r="S8919">
        <v>0</v>
      </c>
      <c r="T8919">
        <v>0</v>
      </c>
      <c r="U8919">
        <v>3.9623219999999999</v>
      </c>
      <c r="V8919">
        <v>2270.410633</v>
      </c>
      <c r="W8919">
        <v>0</v>
      </c>
      <c r="X8919">
        <v>0</v>
      </c>
      <c r="Y8919">
        <v>0</v>
      </c>
      <c r="Z8919">
        <v>0</v>
      </c>
    </row>
    <row r="8920" spans="1:26" x14ac:dyDescent="0.25">
      <c r="A8920">
        <v>2199971</v>
      </c>
      <c r="B8920">
        <v>1</v>
      </c>
      <c r="C8920" t="s">
        <v>76</v>
      </c>
      <c r="D8920" t="s">
        <v>85</v>
      </c>
      <c r="E8920" t="s">
        <v>718</v>
      </c>
      <c r="F8920" t="s">
        <v>25467</v>
      </c>
      <c r="G8920" t="s">
        <v>128</v>
      </c>
      <c r="H8920" t="s">
        <v>46</v>
      </c>
      <c r="I8920" t="s">
        <v>129</v>
      </c>
      <c r="J8920" t="s">
        <v>130</v>
      </c>
      <c r="K8920" t="s">
        <v>131</v>
      </c>
      <c r="L8920" t="s">
        <v>25468</v>
      </c>
      <c r="M8920" t="s">
        <v>25469</v>
      </c>
      <c r="N8920">
        <v>1.193888888</v>
      </c>
      <c r="O8920">
        <v>0</v>
      </c>
      <c r="P8920">
        <v>34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40.592222</v>
      </c>
      <c r="W8920">
        <v>0</v>
      </c>
      <c r="X8920">
        <v>0</v>
      </c>
      <c r="Y8920">
        <v>0</v>
      </c>
      <c r="Z8920">
        <v>0</v>
      </c>
    </row>
    <row r="8921" spans="1:26" x14ac:dyDescent="0.25">
      <c r="A8921">
        <v>2199974</v>
      </c>
      <c r="B8921">
        <v>1</v>
      </c>
      <c r="C8921" t="s">
        <v>77</v>
      </c>
      <c r="D8921" t="s">
        <v>123</v>
      </c>
      <c r="E8921" t="s">
        <v>161</v>
      </c>
      <c r="F8921" t="s">
        <v>13245</v>
      </c>
      <c r="G8921" t="s">
        <v>402</v>
      </c>
      <c r="H8921" t="s">
        <v>46</v>
      </c>
      <c r="I8921" t="s">
        <v>129</v>
      </c>
      <c r="J8921" t="s">
        <v>130</v>
      </c>
      <c r="K8921" t="s">
        <v>131</v>
      </c>
      <c r="L8921" t="s">
        <v>25470</v>
      </c>
      <c r="M8921" t="s">
        <v>25471</v>
      </c>
      <c r="N8921">
        <v>2.363888888</v>
      </c>
      <c r="O8921">
        <v>1</v>
      </c>
      <c r="P8921">
        <v>245</v>
      </c>
      <c r="Q8921">
        <v>0</v>
      </c>
      <c r="R8921">
        <v>0</v>
      </c>
      <c r="S8921">
        <v>0</v>
      </c>
      <c r="T8921">
        <v>0</v>
      </c>
      <c r="U8921">
        <v>2.3638889999999999</v>
      </c>
      <c r="V8921">
        <v>579.15277800000001</v>
      </c>
      <c r="W8921">
        <v>0</v>
      </c>
      <c r="X8921">
        <v>0</v>
      </c>
      <c r="Y8921">
        <v>0</v>
      </c>
      <c r="Z8921">
        <v>0</v>
      </c>
    </row>
    <row r="8922" spans="1:26" x14ac:dyDescent="0.25">
      <c r="A8922">
        <v>2199979</v>
      </c>
      <c r="B8922">
        <v>1</v>
      </c>
      <c r="C8922" t="s">
        <v>77</v>
      </c>
      <c r="D8922" t="s">
        <v>114</v>
      </c>
      <c r="E8922" t="s">
        <v>181</v>
      </c>
      <c r="F8922" t="s">
        <v>25472</v>
      </c>
      <c r="G8922" t="s">
        <v>194</v>
      </c>
      <c r="H8922" t="s">
        <v>46</v>
      </c>
      <c r="I8922" t="s">
        <v>129</v>
      </c>
      <c r="J8922" t="s">
        <v>130</v>
      </c>
      <c r="K8922" t="s">
        <v>131</v>
      </c>
      <c r="L8922" t="s">
        <v>25473</v>
      </c>
      <c r="M8922" t="s">
        <v>25474</v>
      </c>
      <c r="N8922">
        <v>1.288333333</v>
      </c>
      <c r="O8922">
        <v>0</v>
      </c>
      <c r="P8922">
        <v>1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1.288333</v>
      </c>
      <c r="W8922">
        <v>0</v>
      </c>
      <c r="X8922">
        <v>0</v>
      </c>
      <c r="Y8922">
        <v>0</v>
      </c>
      <c r="Z8922">
        <v>0</v>
      </c>
    </row>
    <row r="8923" spans="1:26" x14ac:dyDescent="0.25">
      <c r="A8923">
        <v>2199977</v>
      </c>
      <c r="B8923">
        <v>1</v>
      </c>
      <c r="C8923" t="s">
        <v>76</v>
      </c>
      <c r="D8923" t="s">
        <v>93</v>
      </c>
      <c r="E8923" t="s">
        <v>161</v>
      </c>
      <c r="F8923" t="s">
        <v>24680</v>
      </c>
      <c r="G8923" t="s">
        <v>259</v>
      </c>
      <c r="H8923" t="s">
        <v>46</v>
      </c>
      <c r="I8923" t="s">
        <v>129</v>
      </c>
      <c r="J8923" t="s">
        <v>130</v>
      </c>
      <c r="K8923" t="s">
        <v>131</v>
      </c>
      <c r="L8923" t="s">
        <v>25475</v>
      </c>
      <c r="M8923" t="s">
        <v>25476</v>
      </c>
      <c r="N8923">
        <v>1.8605555549999999</v>
      </c>
      <c r="O8923">
        <v>1</v>
      </c>
      <c r="P8923">
        <v>352</v>
      </c>
      <c r="Q8923">
        <v>0</v>
      </c>
      <c r="R8923">
        <v>0</v>
      </c>
      <c r="S8923">
        <v>0</v>
      </c>
      <c r="T8923">
        <v>0</v>
      </c>
      <c r="U8923">
        <v>1.8605560000000001</v>
      </c>
      <c r="V8923">
        <v>654.91555500000004</v>
      </c>
      <c r="W8923">
        <v>0</v>
      </c>
      <c r="X8923">
        <v>0</v>
      </c>
      <c r="Y8923">
        <v>0</v>
      </c>
      <c r="Z8923">
        <v>0</v>
      </c>
    </row>
    <row r="8924" spans="1:26" x14ac:dyDescent="0.25">
      <c r="A8924">
        <v>2199980</v>
      </c>
      <c r="B8924">
        <v>1</v>
      </c>
      <c r="C8924" t="s">
        <v>76</v>
      </c>
      <c r="D8924" t="s">
        <v>99</v>
      </c>
      <c r="E8924" t="s">
        <v>186</v>
      </c>
      <c r="F8924" t="s">
        <v>3714</v>
      </c>
      <c r="G8924" t="s">
        <v>136</v>
      </c>
      <c r="H8924" t="s">
        <v>47</v>
      </c>
      <c r="I8924" t="s">
        <v>129</v>
      </c>
      <c r="J8924" t="s">
        <v>130</v>
      </c>
      <c r="K8924" t="s">
        <v>131</v>
      </c>
      <c r="L8924" t="s">
        <v>25477</v>
      </c>
      <c r="M8924" t="s">
        <v>25478</v>
      </c>
      <c r="N8924">
        <v>0.44</v>
      </c>
      <c r="O8924">
        <v>61</v>
      </c>
      <c r="P8924">
        <v>85</v>
      </c>
      <c r="Q8924">
        <v>0</v>
      </c>
      <c r="R8924">
        <v>0</v>
      </c>
      <c r="S8924">
        <v>0</v>
      </c>
      <c r="T8924">
        <v>0</v>
      </c>
      <c r="U8924">
        <v>26.84</v>
      </c>
      <c r="V8924">
        <v>37.4</v>
      </c>
      <c r="W8924">
        <v>0</v>
      </c>
      <c r="X8924">
        <v>0</v>
      </c>
      <c r="Y8924">
        <v>0</v>
      </c>
      <c r="Z8924">
        <v>0</v>
      </c>
    </row>
    <row r="8925" spans="1:26" x14ac:dyDescent="0.25">
      <c r="A8925">
        <v>2199985</v>
      </c>
      <c r="B8925">
        <v>1</v>
      </c>
      <c r="C8925" t="s">
        <v>77</v>
      </c>
      <c r="D8925" t="s">
        <v>108</v>
      </c>
      <c r="E8925" t="s">
        <v>181</v>
      </c>
      <c r="F8925" t="s">
        <v>25479</v>
      </c>
      <c r="G8925" t="s">
        <v>194</v>
      </c>
      <c r="H8925" t="s">
        <v>46</v>
      </c>
      <c r="I8925" t="s">
        <v>129</v>
      </c>
      <c r="J8925" t="s">
        <v>130</v>
      </c>
      <c r="K8925" t="s">
        <v>131</v>
      </c>
      <c r="L8925" t="s">
        <v>25480</v>
      </c>
      <c r="M8925" t="s">
        <v>25481</v>
      </c>
      <c r="N8925">
        <v>3.4338888879999998</v>
      </c>
      <c r="O8925">
        <v>0</v>
      </c>
      <c r="P8925">
        <v>0</v>
      </c>
      <c r="Q8925">
        <v>0</v>
      </c>
      <c r="R8925">
        <v>1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3.4338890000000002</v>
      </c>
      <c r="Y8925">
        <v>0</v>
      </c>
      <c r="Z8925">
        <v>0</v>
      </c>
    </row>
    <row r="8926" spans="1:26" x14ac:dyDescent="0.25">
      <c r="A8926">
        <v>2199989</v>
      </c>
      <c r="B8926">
        <v>1</v>
      </c>
      <c r="C8926" t="s">
        <v>76</v>
      </c>
      <c r="D8926" t="s">
        <v>89</v>
      </c>
      <c r="E8926" t="s">
        <v>126</v>
      </c>
      <c r="F8926" t="s">
        <v>25482</v>
      </c>
      <c r="G8926" t="s">
        <v>128</v>
      </c>
      <c r="H8926" t="s">
        <v>46</v>
      </c>
      <c r="I8926" t="s">
        <v>129</v>
      </c>
      <c r="J8926" t="s">
        <v>130</v>
      </c>
      <c r="K8926" t="s">
        <v>131</v>
      </c>
      <c r="L8926" t="s">
        <v>25483</v>
      </c>
      <c r="M8926" t="s">
        <v>25484</v>
      </c>
      <c r="N8926">
        <v>0.98</v>
      </c>
      <c r="O8926">
        <v>0</v>
      </c>
      <c r="P8926">
        <v>14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13.72</v>
      </c>
      <c r="W8926">
        <v>0</v>
      </c>
      <c r="X8926">
        <v>0</v>
      </c>
      <c r="Y8926">
        <v>0</v>
      </c>
      <c r="Z8926">
        <v>0</v>
      </c>
    </row>
    <row r="8927" spans="1:26" x14ac:dyDescent="0.25">
      <c r="A8927">
        <v>2199983</v>
      </c>
      <c r="B8927">
        <v>1</v>
      </c>
      <c r="C8927" t="s">
        <v>76</v>
      </c>
      <c r="D8927" t="s">
        <v>78</v>
      </c>
      <c r="E8927" t="s">
        <v>181</v>
      </c>
      <c r="F8927" t="s">
        <v>25485</v>
      </c>
      <c r="G8927" t="s">
        <v>194</v>
      </c>
      <c r="H8927" t="s">
        <v>46</v>
      </c>
      <c r="I8927" t="s">
        <v>129</v>
      </c>
      <c r="J8927" t="s">
        <v>130</v>
      </c>
      <c r="K8927" t="s">
        <v>131</v>
      </c>
      <c r="L8927" t="s">
        <v>25486</v>
      </c>
      <c r="M8927" t="s">
        <v>25487</v>
      </c>
      <c r="N8927">
        <v>2.7908333330000001</v>
      </c>
      <c r="O8927">
        <v>0</v>
      </c>
      <c r="P8927">
        <v>6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16.745000000000001</v>
      </c>
      <c r="W8927">
        <v>0</v>
      </c>
      <c r="X8927">
        <v>0</v>
      </c>
      <c r="Y8927">
        <v>0</v>
      </c>
      <c r="Z8927">
        <v>0</v>
      </c>
    </row>
    <row r="8928" spans="1:26" x14ac:dyDescent="0.25">
      <c r="A8928">
        <v>2199987</v>
      </c>
      <c r="B8928">
        <v>1</v>
      </c>
      <c r="C8928" t="s">
        <v>76</v>
      </c>
      <c r="D8928" t="s">
        <v>80</v>
      </c>
      <c r="E8928" t="s">
        <v>126</v>
      </c>
      <c r="F8928" t="s">
        <v>25488</v>
      </c>
      <c r="G8928" t="s">
        <v>128</v>
      </c>
      <c r="H8928" t="s">
        <v>46</v>
      </c>
      <c r="I8928" t="s">
        <v>129</v>
      </c>
      <c r="J8928" t="s">
        <v>130</v>
      </c>
      <c r="K8928" t="s">
        <v>131</v>
      </c>
      <c r="L8928" t="s">
        <v>25489</v>
      </c>
      <c r="M8928" t="s">
        <v>25490</v>
      </c>
      <c r="N8928">
        <v>2.3405555549999999</v>
      </c>
      <c r="O8928">
        <v>0</v>
      </c>
      <c r="P8928">
        <v>94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220.01222200000001</v>
      </c>
      <c r="W8928">
        <v>0</v>
      </c>
      <c r="X8928">
        <v>0</v>
      </c>
      <c r="Y8928">
        <v>0</v>
      </c>
      <c r="Z8928">
        <v>0</v>
      </c>
    </row>
    <row r="8929" spans="1:26" x14ac:dyDescent="0.25">
      <c r="A8929">
        <v>2199986</v>
      </c>
      <c r="B8929">
        <v>1</v>
      </c>
      <c r="C8929" t="s">
        <v>76</v>
      </c>
      <c r="D8929" t="s">
        <v>78</v>
      </c>
      <c r="E8929" t="s">
        <v>718</v>
      </c>
      <c r="F8929" t="s">
        <v>25491</v>
      </c>
      <c r="G8929" t="s">
        <v>726</v>
      </c>
      <c r="H8929" t="s">
        <v>46</v>
      </c>
      <c r="I8929" t="s">
        <v>129</v>
      </c>
      <c r="J8929" t="s">
        <v>130</v>
      </c>
      <c r="K8929" t="s">
        <v>131</v>
      </c>
      <c r="L8929" t="s">
        <v>25492</v>
      </c>
      <c r="M8929" t="s">
        <v>25493</v>
      </c>
      <c r="N8929">
        <v>3.7238888879999998</v>
      </c>
      <c r="O8929">
        <v>0</v>
      </c>
      <c r="P8929">
        <v>29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107.992778</v>
      </c>
      <c r="W8929">
        <v>0</v>
      </c>
      <c r="X8929">
        <v>0</v>
      </c>
      <c r="Y8929">
        <v>0</v>
      </c>
      <c r="Z8929">
        <v>0</v>
      </c>
    </row>
    <row r="8930" spans="1:26" x14ac:dyDescent="0.25">
      <c r="A8930">
        <v>2199988</v>
      </c>
      <c r="B8930">
        <v>1</v>
      </c>
      <c r="C8930" t="s">
        <v>76</v>
      </c>
      <c r="D8930" t="s">
        <v>102</v>
      </c>
      <c r="E8930" t="s">
        <v>181</v>
      </c>
      <c r="F8930" t="s">
        <v>25494</v>
      </c>
      <c r="G8930" t="s">
        <v>194</v>
      </c>
      <c r="H8930" t="s">
        <v>46</v>
      </c>
      <c r="I8930" t="s">
        <v>129</v>
      </c>
      <c r="J8930" t="s">
        <v>130</v>
      </c>
      <c r="K8930" t="s">
        <v>131</v>
      </c>
      <c r="L8930" t="s">
        <v>25495</v>
      </c>
      <c r="M8930" t="s">
        <v>25496</v>
      </c>
      <c r="N8930">
        <v>3.196666666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1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3.1966670000000001</v>
      </c>
    </row>
    <row r="8931" spans="1:26" x14ac:dyDescent="0.25">
      <c r="A8931">
        <v>2199991</v>
      </c>
      <c r="B8931">
        <v>1</v>
      </c>
      <c r="C8931" t="s">
        <v>77</v>
      </c>
      <c r="D8931" t="s">
        <v>119</v>
      </c>
      <c r="E8931" t="s">
        <v>181</v>
      </c>
      <c r="F8931" t="s">
        <v>25497</v>
      </c>
      <c r="G8931" t="s">
        <v>194</v>
      </c>
      <c r="H8931" t="s">
        <v>46</v>
      </c>
      <c r="I8931" t="s">
        <v>129</v>
      </c>
      <c r="J8931" t="s">
        <v>130</v>
      </c>
      <c r="K8931" t="s">
        <v>131</v>
      </c>
      <c r="L8931" t="s">
        <v>25498</v>
      </c>
      <c r="M8931" t="s">
        <v>25499</v>
      </c>
      <c r="N8931">
        <v>1.5774999999999999</v>
      </c>
      <c r="O8931">
        <v>0</v>
      </c>
      <c r="P8931">
        <v>2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3.1549999999999998</v>
      </c>
      <c r="W8931">
        <v>0</v>
      </c>
      <c r="X8931">
        <v>0</v>
      </c>
      <c r="Y8931">
        <v>0</v>
      </c>
      <c r="Z8931">
        <v>0</v>
      </c>
    </row>
    <row r="8932" spans="1:26" x14ac:dyDescent="0.25">
      <c r="A8932">
        <v>2209999</v>
      </c>
      <c r="B8932">
        <v>1</v>
      </c>
      <c r="C8932" t="s">
        <v>76</v>
      </c>
      <c r="D8932" t="s">
        <v>95</v>
      </c>
      <c r="E8932" t="s">
        <v>126</v>
      </c>
      <c r="F8932" t="s">
        <v>25500</v>
      </c>
      <c r="G8932" t="s">
        <v>128</v>
      </c>
      <c r="H8932" t="s">
        <v>46</v>
      </c>
      <c r="I8932" t="s">
        <v>129</v>
      </c>
      <c r="J8932" t="s">
        <v>130</v>
      </c>
      <c r="K8932" t="s">
        <v>131</v>
      </c>
      <c r="L8932" t="s">
        <v>25501</v>
      </c>
      <c r="M8932" t="s">
        <v>25502</v>
      </c>
      <c r="N8932">
        <v>1.089722222</v>
      </c>
      <c r="O8932">
        <v>0</v>
      </c>
      <c r="P8932">
        <v>18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19.614999999999998</v>
      </c>
      <c r="W8932">
        <v>0</v>
      </c>
      <c r="X8932">
        <v>0</v>
      </c>
      <c r="Y8932">
        <v>0</v>
      </c>
      <c r="Z8932">
        <v>0</v>
      </c>
    </row>
    <row r="8933" spans="1:26" x14ac:dyDescent="0.25">
      <c r="A8933">
        <v>2209993</v>
      </c>
      <c r="B8933">
        <v>1</v>
      </c>
      <c r="C8933" t="s">
        <v>77</v>
      </c>
      <c r="D8933" t="s">
        <v>109</v>
      </c>
      <c r="E8933" t="s">
        <v>126</v>
      </c>
      <c r="F8933" t="s">
        <v>25503</v>
      </c>
      <c r="G8933" t="s">
        <v>128</v>
      </c>
      <c r="H8933" t="s">
        <v>46</v>
      </c>
      <c r="I8933" t="s">
        <v>129</v>
      </c>
      <c r="J8933" t="s">
        <v>130</v>
      </c>
      <c r="K8933" t="s">
        <v>131</v>
      </c>
      <c r="L8933" t="s">
        <v>25504</v>
      </c>
      <c r="M8933" t="s">
        <v>25505</v>
      </c>
      <c r="N8933">
        <v>1.226388888</v>
      </c>
      <c r="O8933">
        <v>0</v>
      </c>
      <c r="P8933">
        <v>16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19.622222000000001</v>
      </c>
      <c r="W8933">
        <v>0</v>
      </c>
      <c r="X8933">
        <v>0</v>
      </c>
      <c r="Y8933">
        <v>0</v>
      </c>
      <c r="Z8933">
        <v>0</v>
      </c>
    </row>
    <row r="8934" spans="1:26" x14ac:dyDescent="0.25">
      <c r="A8934">
        <v>2209995</v>
      </c>
      <c r="B8934">
        <v>1</v>
      </c>
      <c r="C8934" t="s">
        <v>77</v>
      </c>
      <c r="D8934" t="s">
        <v>124</v>
      </c>
      <c r="E8934" t="s">
        <v>126</v>
      </c>
      <c r="F8934" t="s">
        <v>25506</v>
      </c>
      <c r="G8934" t="s">
        <v>128</v>
      </c>
      <c r="H8934" t="s">
        <v>46</v>
      </c>
      <c r="I8934" t="s">
        <v>129</v>
      </c>
      <c r="J8934" t="s">
        <v>130</v>
      </c>
      <c r="K8934" t="s">
        <v>131</v>
      </c>
      <c r="L8934" t="s">
        <v>25507</v>
      </c>
      <c r="M8934" t="s">
        <v>25508</v>
      </c>
      <c r="N8934">
        <v>9.3699999999999992</v>
      </c>
      <c r="O8934">
        <v>0</v>
      </c>
      <c r="P8934">
        <v>18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168.66</v>
      </c>
      <c r="W8934">
        <v>0</v>
      </c>
      <c r="X8934">
        <v>0</v>
      </c>
      <c r="Y8934">
        <v>0</v>
      </c>
      <c r="Z8934">
        <v>0</v>
      </c>
    </row>
    <row r="8935" spans="1:26" x14ac:dyDescent="0.25">
      <c r="A8935">
        <v>2210004</v>
      </c>
      <c r="B8935">
        <v>1</v>
      </c>
      <c r="C8935" t="s">
        <v>76</v>
      </c>
      <c r="D8935" t="s">
        <v>95</v>
      </c>
      <c r="E8935" t="s">
        <v>126</v>
      </c>
      <c r="F8935" t="s">
        <v>25509</v>
      </c>
      <c r="G8935" t="s">
        <v>128</v>
      </c>
      <c r="H8935" t="s">
        <v>46</v>
      </c>
      <c r="I8935" t="s">
        <v>129</v>
      </c>
      <c r="J8935" t="s">
        <v>130</v>
      </c>
      <c r="K8935" t="s">
        <v>131</v>
      </c>
      <c r="L8935" t="s">
        <v>25510</v>
      </c>
      <c r="M8935" t="s">
        <v>25511</v>
      </c>
      <c r="N8935">
        <v>3.4019444440000002</v>
      </c>
      <c r="O8935">
        <v>0</v>
      </c>
      <c r="P8935">
        <v>0</v>
      </c>
      <c r="Q8935">
        <v>0</v>
      </c>
      <c r="R8935">
        <v>20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68.038888999999998</v>
      </c>
      <c r="Y8935">
        <v>0</v>
      </c>
      <c r="Z8935">
        <v>0</v>
      </c>
    </row>
    <row r="8936" spans="1:26" x14ac:dyDescent="0.25">
      <c r="A8936">
        <v>2210001</v>
      </c>
      <c r="B8936">
        <v>1</v>
      </c>
      <c r="C8936" t="s">
        <v>77</v>
      </c>
      <c r="D8936" t="s">
        <v>123</v>
      </c>
      <c r="E8936" t="s">
        <v>126</v>
      </c>
      <c r="F8936" t="s">
        <v>25512</v>
      </c>
      <c r="G8936" t="s">
        <v>128</v>
      </c>
      <c r="H8936" t="s">
        <v>46</v>
      </c>
      <c r="I8936" t="s">
        <v>129</v>
      </c>
      <c r="J8936" t="s">
        <v>130</v>
      </c>
      <c r="K8936" t="s">
        <v>131</v>
      </c>
      <c r="L8936" t="s">
        <v>25513</v>
      </c>
      <c r="M8936" t="s">
        <v>25514</v>
      </c>
      <c r="N8936">
        <v>4.8119444439999999</v>
      </c>
      <c r="O8936">
        <v>0</v>
      </c>
      <c r="P8936">
        <v>40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192.477778</v>
      </c>
      <c r="W8936">
        <v>0</v>
      </c>
      <c r="X8936">
        <v>0</v>
      </c>
      <c r="Y8936">
        <v>0</v>
      </c>
      <c r="Z8936">
        <v>0</v>
      </c>
    </row>
    <row r="8937" spans="1:26" x14ac:dyDescent="0.25">
      <c r="A8937">
        <v>2209998</v>
      </c>
      <c r="B8937">
        <v>1</v>
      </c>
      <c r="C8937" t="s">
        <v>77</v>
      </c>
      <c r="D8937" t="s">
        <v>116</v>
      </c>
      <c r="E8937" t="s">
        <v>126</v>
      </c>
      <c r="F8937" t="s">
        <v>25515</v>
      </c>
      <c r="G8937" t="s">
        <v>128</v>
      </c>
      <c r="H8937" t="s">
        <v>46</v>
      </c>
      <c r="I8937" t="s">
        <v>129</v>
      </c>
      <c r="J8937" t="s">
        <v>130</v>
      </c>
      <c r="K8937" t="s">
        <v>131</v>
      </c>
      <c r="L8937" t="s">
        <v>25516</v>
      </c>
      <c r="M8937" t="s">
        <v>25517</v>
      </c>
      <c r="N8937">
        <v>0.96055555500000001</v>
      </c>
      <c r="O8937">
        <v>0</v>
      </c>
      <c r="P8937">
        <v>138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132.556667</v>
      </c>
      <c r="W8937">
        <v>0</v>
      </c>
      <c r="X8937">
        <v>0</v>
      </c>
      <c r="Y8937">
        <v>0</v>
      </c>
      <c r="Z8937">
        <v>0</v>
      </c>
    </row>
    <row r="8938" spans="1:26" x14ac:dyDescent="0.25">
      <c r="A8938">
        <v>2210003</v>
      </c>
      <c r="B8938">
        <v>1</v>
      </c>
      <c r="C8938" t="s">
        <v>76</v>
      </c>
      <c r="D8938" t="s">
        <v>103</v>
      </c>
      <c r="E8938" t="s">
        <v>143</v>
      </c>
      <c r="F8938" t="s">
        <v>25518</v>
      </c>
      <c r="G8938" t="s">
        <v>4860</v>
      </c>
      <c r="H8938" t="s">
        <v>47</v>
      </c>
      <c r="I8938" t="s">
        <v>129</v>
      </c>
      <c r="J8938" t="s">
        <v>130</v>
      </c>
      <c r="K8938" t="s">
        <v>131</v>
      </c>
      <c r="L8938" t="s">
        <v>25519</v>
      </c>
      <c r="M8938" t="s">
        <v>25520</v>
      </c>
      <c r="N8938">
        <v>5.119444444</v>
      </c>
      <c r="O8938">
        <v>0</v>
      </c>
      <c r="P8938">
        <v>0</v>
      </c>
      <c r="Q8938">
        <v>1</v>
      </c>
      <c r="R8938">
        <v>411</v>
      </c>
      <c r="S8938">
        <v>0</v>
      </c>
      <c r="T8938">
        <v>0</v>
      </c>
      <c r="U8938">
        <v>0</v>
      </c>
      <c r="V8938">
        <v>0</v>
      </c>
      <c r="W8938">
        <v>5.1194439999999997</v>
      </c>
      <c r="X8938">
        <v>2104.0916659999998</v>
      </c>
      <c r="Y8938">
        <v>0</v>
      </c>
      <c r="Z8938">
        <v>0</v>
      </c>
    </row>
    <row r="8939" spans="1:26" x14ac:dyDescent="0.25">
      <c r="A8939">
        <v>2210000</v>
      </c>
      <c r="B8939">
        <v>1</v>
      </c>
      <c r="C8939" t="s">
        <v>77</v>
      </c>
      <c r="D8939" t="s">
        <v>116</v>
      </c>
      <c r="E8939" t="s">
        <v>181</v>
      </c>
      <c r="F8939" t="s">
        <v>25521</v>
      </c>
      <c r="G8939" t="s">
        <v>194</v>
      </c>
      <c r="H8939" t="s">
        <v>46</v>
      </c>
      <c r="I8939" t="s">
        <v>129</v>
      </c>
      <c r="J8939" t="s">
        <v>130</v>
      </c>
      <c r="K8939" t="s">
        <v>131</v>
      </c>
      <c r="L8939" t="s">
        <v>25522</v>
      </c>
      <c r="M8939" t="s">
        <v>25523</v>
      </c>
      <c r="N8939">
        <v>0.48888888800000002</v>
      </c>
      <c r="O8939">
        <v>0</v>
      </c>
      <c r="P8939">
        <v>1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0.48888900000000002</v>
      </c>
      <c r="W8939">
        <v>0</v>
      </c>
      <c r="X8939">
        <v>0</v>
      </c>
      <c r="Y8939">
        <v>0</v>
      </c>
      <c r="Z8939">
        <v>0</v>
      </c>
    </row>
    <row r="8940" spans="1:26" x14ac:dyDescent="0.25">
      <c r="A8940">
        <v>2210016</v>
      </c>
      <c r="B8940">
        <v>1</v>
      </c>
      <c r="C8940" t="s">
        <v>76</v>
      </c>
      <c r="D8940" t="s">
        <v>88</v>
      </c>
      <c r="E8940" t="s">
        <v>181</v>
      </c>
      <c r="F8940" t="s">
        <v>25524</v>
      </c>
      <c r="G8940" t="s">
        <v>194</v>
      </c>
      <c r="H8940" t="s">
        <v>46</v>
      </c>
      <c r="I8940" t="s">
        <v>129</v>
      </c>
      <c r="J8940" t="s">
        <v>130</v>
      </c>
      <c r="K8940" t="s">
        <v>131</v>
      </c>
      <c r="L8940" t="s">
        <v>25525</v>
      </c>
      <c r="M8940" t="s">
        <v>25526</v>
      </c>
      <c r="N8940">
        <v>6.0616666659999998</v>
      </c>
      <c r="O8940">
        <v>0</v>
      </c>
      <c r="P8940">
        <v>1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6.0616669999999999</v>
      </c>
      <c r="W8940">
        <v>0</v>
      </c>
      <c r="X8940">
        <v>0</v>
      </c>
      <c r="Y8940">
        <v>0</v>
      </c>
      <c r="Z8940">
        <v>0</v>
      </c>
    </row>
    <row r="8941" spans="1:26" x14ac:dyDescent="0.25">
      <c r="A8941">
        <v>2210043</v>
      </c>
      <c r="B8941">
        <v>1</v>
      </c>
      <c r="C8941" t="s">
        <v>76</v>
      </c>
      <c r="D8941" t="s">
        <v>89</v>
      </c>
      <c r="E8941" t="s">
        <v>126</v>
      </c>
      <c r="F8941" t="s">
        <v>3162</v>
      </c>
      <c r="G8941" t="s">
        <v>140</v>
      </c>
      <c r="H8941" t="s">
        <v>46</v>
      </c>
      <c r="I8941" t="s">
        <v>129</v>
      </c>
      <c r="J8941" t="s">
        <v>130</v>
      </c>
      <c r="K8941" t="s">
        <v>131</v>
      </c>
      <c r="L8941" t="s">
        <v>25527</v>
      </c>
      <c r="M8941" t="s">
        <v>25528</v>
      </c>
      <c r="N8941">
        <v>3.1638888879999998</v>
      </c>
      <c r="O8941">
        <v>0</v>
      </c>
      <c r="P8941">
        <v>16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50.622222000000001</v>
      </c>
      <c r="W8941">
        <v>0</v>
      </c>
      <c r="X8941">
        <v>0</v>
      </c>
      <c r="Y8941">
        <v>0</v>
      </c>
      <c r="Z8941">
        <v>0</v>
      </c>
    </row>
    <row r="8942" spans="1:26" x14ac:dyDescent="0.25">
      <c r="A8942">
        <v>2210011</v>
      </c>
      <c r="B8942">
        <v>1</v>
      </c>
      <c r="C8942" t="s">
        <v>76</v>
      </c>
      <c r="D8942" t="s">
        <v>79</v>
      </c>
      <c r="E8942" t="s">
        <v>126</v>
      </c>
      <c r="F8942" t="s">
        <v>25529</v>
      </c>
      <c r="G8942" t="s">
        <v>152</v>
      </c>
      <c r="H8942" t="s">
        <v>46</v>
      </c>
      <c r="I8942" t="s">
        <v>129</v>
      </c>
      <c r="J8942" t="s">
        <v>130</v>
      </c>
      <c r="K8942" t="s">
        <v>131</v>
      </c>
      <c r="L8942" t="s">
        <v>25530</v>
      </c>
      <c r="M8942" t="s">
        <v>25531</v>
      </c>
      <c r="N8942">
        <v>1.5930555550000001</v>
      </c>
      <c r="O8942">
        <v>0</v>
      </c>
      <c r="P8942">
        <v>23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36.640278000000002</v>
      </c>
      <c r="W8942">
        <v>0</v>
      </c>
      <c r="X8942">
        <v>0</v>
      </c>
      <c r="Y8942">
        <v>0</v>
      </c>
      <c r="Z8942">
        <v>0</v>
      </c>
    </row>
    <row r="8943" spans="1:26" x14ac:dyDescent="0.25">
      <c r="A8943">
        <v>2210013</v>
      </c>
      <c r="B8943">
        <v>1</v>
      </c>
      <c r="C8943" t="s">
        <v>77</v>
      </c>
      <c r="D8943" t="s">
        <v>124</v>
      </c>
      <c r="E8943" t="s">
        <v>181</v>
      </c>
      <c r="F8943" t="s">
        <v>25532</v>
      </c>
      <c r="G8943" t="s">
        <v>163</v>
      </c>
      <c r="H8943" t="s">
        <v>46</v>
      </c>
      <c r="I8943" t="s">
        <v>129</v>
      </c>
      <c r="J8943" t="s">
        <v>130</v>
      </c>
      <c r="K8943" t="s">
        <v>131</v>
      </c>
      <c r="L8943" t="s">
        <v>25533</v>
      </c>
      <c r="M8943" t="s">
        <v>25534</v>
      </c>
      <c r="N8943">
        <v>1.9258333329999999</v>
      </c>
      <c r="O8943">
        <v>0</v>
      </c>
      <c r="P8943">
        <v>13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25.035833</v>
      </c>
      <c r="W8943">
        <v>0</v>
      </c>
      <c r="X8943">
        <v>0</v>
      </c>
      <c r="Y8943">
        <v>0</v>
      </c>
      <c r="Z8943">
        <v>0</v>
      </c>
    </row>
    <row r="8944" spans="1:26" x14ac:dyDescent="0.25">
      <c r="A8944">
        <v>2210021</v>
      </c>
      <c r="B8944">
        <v>1</v>
      </c>
      <c r="C8944" t="s">
        <v>76</v>
      </c>
      <c r="D8944" t="s">
        <v>93</v>
      </c>
      <c r="E8944" t="s">
        <v>181</v>
      </c>
      <c r="F8944" t="s">
        <v>25535</v>
      </c>
      <c r="G8944" t="s">
        <v>194</v>
      </c>
      <c r="H8944" t="s">
        <v>46</v>
      </c>
      <c r="I8944" t="s">
        <v>129</v>
      </c>
      <c r="J8944" t="s">
        <v>130</v>
      </c>
      <c r="K8944" t="s">
        <v>131</v>
      </c>
      <c r="L8944" t="s">
        <v>25536</v>
      </c>
      <c r="M8944" t="s">
        <v>25537</v>
      </c>
      <c r="N8944">
        <v>2.6830555550000001</v>
      </c>
      <c r="O8944">
        <v>0</v>
      </c>
      <c r="P8944">
        <v>1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2.6830560000000001</v>
      </c>
      <c r="W8944">
        <v>0</v>
      </c>
      <c r="X8944">
        <v>0</v>
      </c>
      <c r="Y8944">
        <v>0</v>
      </c>
      <c r="Z8944">
        <v>0</v>
      </c>
    </row>
    <row r="8945" spans="1:26" x14ac:dyDescent="0.25">
      <c r="A8945">
        <v>2210042</v>
      </c>
      <c r="B8945">
        <v>1</v>
      </c>
      <c r="C8945" t="s">
        <v>76</v>
      </c>
      <c r="D8945" t="s">
        <v>96</v>
      </c>
      <c r="E8945" t="s">
        <v>126</v>
      </c>
      <c r="F8945" t="s">
        <v>25538</v>
      </c>
      <c r="G8945" t="s">
        <v>128</v>
      </c>
      <c r="H8945" t="s">
        <v>46</v>
      </c>
      <c r="I8945" t="s">
        <v>129</v>
      </c>
      <c r="J8945" t="s">
        <v>130</v>
      </c>
      <c r="K8945" t="s">
        <v>131</v>
      </c>
      <c r="L8945" t="s">
        <v>25539</v>
      </c>
      <c r="M8945" t="s">
        <v>25540</v>
      </c>
      <c r="N8945">
        <v>2.187777777</v>
      </c>
      <c r="O8945">
        <v>0</v>
      </c>
      <c r="P8945">
        <v>2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4.3755559999999996</v>
      </c>
      <c r="W8945">
        <v>0</v>
      </c>
      <c r="X8945">
        <v>0</v>
      </c>
      <c r="Y8945">
        <v>0</v>
      </c>
      <c r="Z8945">
        <v>0</v>
      </c>
    </row>
    <row r="8946" spans="1:26" x14ac:dyDescent="0.25">
      <c r="A8946">
        <v>2210023</v>
      </c>
      <c r="B8946">
        <v>1</v>
      </c>
      <c r="C8946" t="s">
        <v>76</v>
      </c>
      <c r="D8946" t="s">
        <v>84</v>
      </c>
      <c r="E8946" t="s">
        <v>181</v>
      </c>
      <c r="F8946" t="s">
        <v>25541</v>
      </c>
      <c r="G8946" t="s">
        <v>636</v>
      </c>
      <c r="H8946" t="s">
        <v>46</v>
      </c>
      <c r="I8946" t="s">
        <v>129</v>
      </c>
      <c r="J8946" t="s">
        <v>130</v>
      </c>
      <c r="K8946" t="s">
        <v>131</v>
      </c>
      <c r="L8946" t="s">
        <v>25542</v>
      </c>
      <c r="M8946" t="s">
        <v>25543</v>
      </c>
      <c r="N8946">
        <v>1.8588888880000001</v>
      </c>
      <c r="O8946">
        <v>0</v>
      </c>
      <c r="P8946">
        <v>16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29.742222000000002</v>
      </c>
      <c r="W8946">
        <v>0</v>
      </c>
      <c r="X8946">
        <v>0</v>
      </c>
      <c r="Y8946">
        <v>0</v>
      </c>
      <c r="Z8946">
        <v>0</v>
      </c>
    </row>
    <row r="8947" spans="1:26" x14ac:dyDescent="0.25">
      <c r="A8947">
        <v>2210022</v>
      </c>
      <c r="B8947">
        <v>1</v>
      </c>
      <c r="C8947" t="s">
        <v>76</v>
      </c>
      <c r="D8947" t="s">
        <v>106</v>
      </c>
      <c r="E8947" t="s">
        <v>181</v>
      </c>
      <c r="F8947" t="s">
        <v>25544</v>
      </c>
      <c r="G8947" t="s">
        <v>287</v>
      </c>
      <c r="H8947" t="s">
        <v>46</v>
      </c>
      <c r="I8947" t="s">
        <v>129</v>
      </c>
      <c r="J8947" t="s">
        <v>130</v>
      </c>
      <c r="K8947" t="s">
        <v>131</v>
      </c>
      <c r="L8947" t="s">
        <v>25545</v>
      </c>
      <c r="M8947" t="s">
        <v>25546</v>
      </c>
      <c r="N8947">
        <v>1.0686111110000001</v>
      </c>
      <c r="O8947">
        <v>0</v>
      </c>
      <c r="P8947">
        <v>10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10.686111</v>
      </c>
      <c r="W8947">
        <v>0</v>
      </c>
      <c r="X8947">
        <v>0</v>
      </c>
      <c r="Y8947">
        <v>0</v>
      </c>
      <c r="Z8947">
        <v>0</v>
      </c>
    </row>
    <row r="8948" spans="1:26" x14ac:dyDescent="0.25">
      <c r="A8948">
        <v>2210045</v>
      </c>
      <c r="B8948">
        <v>1</v>
      </c>
      <c r="C8948" t="s">
        <v>76</v>
      </c>
      <c r="D8948" t="s">
        <v>89</v>
      </c>
      <c r="E8948" t="s">
        <v>181</v>
      </c>
      <c r="F8948" t="s">
        <v>25547</v>
      </c>
      <c r="G8948" t="s">
        <v>194</v>
      </c>
      <c r="H8948" t="s">
        <v>46</v>
      </c>
      <c r="I8948" t="s">
        <v>129</v>
      </c>
      <c r="J8948" t="s">
        <v>130</v>
      </c>
      <c r="K8948" t="s">
        <v>131</v>
      </c>
      <c r="L8948" t="s">
        <v>25548</v>
      </c>
      <c r="M8948" t="s">
        <v>25549</v>
      </c>
      <c r="N8948">
        <v>1.542777777</v>
      </c>
      <c r="O8948">
        <v>0</v>
      </c>
      <c r="P8948">
        <v>2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3.085556</v>
      </c>
      <c r="W8948">
        <v>0</v>
      </c>
      <c r="X8948">
        <v>0</v>
      </c>
      <c r="Y8948">
        <v>0</v>
      </c>
      <c r="Z8948">
        <v>0</v>
      </c>
    </row>
    <row r="8949" spans="1:26" x14ac:dyDescent="0.25">
      <c r="A8949">
        <v>2210024</v>
      </c>
      <c r="B8949">
        <v>1</v>
      </c>
      <c r="C8949" t="s">
        <v>77</v>
      </c>
      <c r="D8949" t="s">
        <v>124</v>
      </c>
      <c r="E8949" t="s">
        <v>134</v>
      </c>
      <c r="F8949" t="s">
        <v>25550</v>
      </c>
      <c r="G8949" t="s">
        <v>136</v>
      </c>
      <c r="H8949" t="s">
        <v>47</v>
      </c>
      <c r="I8949" t="s">
        <v>129</v>
      </c>
      <c r="J8949" t="s">
        <v>130</v>
      </c>
      <c r="K8949" t="s">
        <v>131</v>
      </c>
      <c r="L8949" t="s">
        <v>25551</v>
      </c>
      <c r="M8949" t="s">
        <v>25552</v>
      </c>
      <c r="N8949">
        <v>3.5052777769999999</v>
      </c>
      <c r="O8949">
        <v>10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35.052778000000004</v>
      </c>
      <c r="V8949">
        <v>0</v>
      </c>
      <c r="W8949">
        <v>0</v>
      </c>
      <c r="X8949">
        <v>0</v>
      </c>
      <c r="Y8949">
        <v>0</v>
      </c>
      <c r="Z8949">
        <v>0</v>
      </c>
    </row>
    <row r="8950" spans="1:26" x14ac:dyDescent="0.25">
      <c r="A8950">
        <v>2210025</v>
      </c>
      <c r="B8950">
        <v>1</v>
      </c>
      <c r="C8950" t="s">
        <v>77</v>
      </c>
      <c r="D8950" t="s">
        <v>119</v>
      </c>
      <c r="E8950" t="s">
        <v>126</v>
      </c>
      <c r="F8950" t="s">
        <v>25553</v>
      </c>
      <c r="G8950" t="s">
        <v>128</v>
      </c>
      <c r="H8950" t="s">
        <v>46</v>
      </c>
      <c r="I8950" t="s">
        <v>129</v>
      </c>
      <c r="J8950" t="s">
        <v>130</v>
      </c>
      <c r="K8950" t="s">
        <v>131</v>
      </c>
      <c r="L8950" t="s">
        <v>25554</v>
      </c>
      <c r="M8950" t="s">
        <v>25555</v>
      </c>
      <c r="N8950">
        <v>3.17</v>
      </c>
      <c r="O8950">
        <v>0</v>
      </c>
      <c r="P8950">
        <v>74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234.58</v>
      </c>
      <c r="W8950">
        <v>0</v>
      </c>
      <c r="X8950">
        <v>0</v>
      </c>
      <c r="Y8950">
        <v>0</v>
      </c>
      <c r="Z8950">
        <v>0</v>
      </c>
    </row>
    <row r="8951" spans="1:26" x14ac:dyDescent="0.25">
      <c r="A8951">
        <v>2210028</v>
      </c>
      <c r="B8951">
        <v>1</v>
      </c>
      <c r="C8951" t="s">
        <v>77</v>
      </c>
      <c r="D8951" t="s">
        <v>109</v>
      </c>
      <c r="E8951" t="s">
        <v>126</v>
      </c>
      <c r="F8951" t="s">
        <v>25556</v>
      </c>
      <c r="G8951" t="s">
        <v>128</v>
      </c>
      <c r="H8951" t="s">
        <v>46</v>
      </c>
      <c r="I8951" t="s">
        <v>129</v>
      </c>
      <c r="J8951" t="s">
        <v>130</v>
      </c>
      <c r="K8951" t="s">
        <v>131</v>
      </c>
      <c r="L8951" t="s">
        <v>25557</v>
      </c>
      <c r="M8951" t="s">
        <v>25558</v>
      </c>
      <c r="N8951">
        <v>1.082222222</v>
      </c>
      <c r="O8951">
        <v>0</v>
      </c>
      <c r="P8951">
        <v>4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4.3288890000000002</v>
      </c>
      <c r="W8951">
        <v>0</v>
      </c>
      <c r="X8951">
        <v>0</v>
      </c>
      <c r="Y8951">
        <v>0</v>
      </c>
      <c r="Z8951">
        <v>0</v>
      </c>
    </row>
    <row r="8952" spans="1:26" x14ac:dyDescent="0.25">
      <c r="A8952">
        <v>2210026</v>
      </c>
      <c r="B8952">
        <v>1</v>
      </c>
      <c r="C8952" t="s">
        <v>77</v>
      </c>
      <c r="D8952" t="s">
        <v>119</v>
      </c>
      <c r="E8952" t="s">
        <v>181</v>
      </c>
      <c r="F8952" t="s">
        <v>25559</v>
      </c>
      <c r="G8952" t="s">
        <v>194</v>
      </c>
      <c r="H8952" t="s">
        <v>46</v>
      </c>
      <c r="I8952" t="s">
        <v>129</v>
      </c>
      <c r="J8952" t="s">
        <v>130</v>
      </c>
      <c r="K8952" t="s">
        <v>131</v>
      </c>
      <c r="L8952" t="s">
        <v>25560</v>
      </c>
      <c r="M8952" t="s">
        <v>25561</v>
      </c>
      <c r="N8952">
        <v>1.924722222</v>
      </c>
      <c r="O8952">
        <v>0</v>
      </c>
      <c r="P8952">
        <v>2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3.8494440000000001</v>
      </c>
      <c r="W8952">
        <v>0</v>
      </c>
      <c r="X8952">
        <v>0</v>
      </c>
      <c r="Y8952">
        <v>0</v>
      </c>
      <c r="Z8952">
        <v>0</v>
      </c>
    </row>
    <row r="8953" spans="1:26" x14ac:dyDescent="0.25">
      <c r="A8953">
        <v>2210027</v>
      </c>
      <c r="B8953">
        <v>1</v>
      </c>
      <c r="C8953" t="s">
        <v>76</v>
      </c>
      <c r="D8953" t="s">
        <v>101</v>
      </c>
      <c r="E8953" t="s">
        <v>181</v>
      </c>
      <c r="F8953" t="s">
        <v>25562</v>
      </c>
      <c r="G8953" t="s">
        <v>194</v>
      </c>
      <c r="H8953" t="s">
        <v>46</v>
      </c>
      <c r="I8953" t="s">
        <v>129</v>
      </c>
      <c r="J8953" t="s">
        <v>130</v>
      </c>
      <c r="K8953" t="s">
        <v>131</v>
      </c>
      <c r="L8953" t="s">
        <v>25563</v>
      </c>
      <c r="M8953" t="s">
        <v>25564</v>
      </c>
      <c r="N8953">
        <v>1.0963888879999999</v>
      </c>
      <c r="O8953">
        <v>0</v>
      </c>
      <c r="P8953">
        <v>2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2.1927780000000001</v>
      </c>
      <c r="W8953">
        <v>0</v>
      </c>
      <c r="X8953">
        <v>0</v>
      </c>
      <c r="Y8953">
        <v>0</v>
      </c>
      <c r="Z8953">
        <v>0</v>
      </c>
    </row>
    <row r="8954" spans="1:26" x14ac:dyDescent="0.25">
      <c r="A8954">
        <v>2210050</v>
      </c>
      <c r="B8954">
        <v>1</v>
      </c>
      <c r="C8954" t="s">
        <v>76</v>
      </c>
      <c r="D8954" t="s">
        <v>86</v>
      </c>
      <c r="E8954" t="s">
        <v>181</v>
      </c>
      <c r="F8954" t="s">
        <v>25565</v>
      </c>
      <c r="G8954" t="s">
        <v>194</v>
      </c>
      <c r="H8954" t="s">
        <v>46</v>
      </c>
      <c r="I8954" t="s">
        <v>129</v>
      </c>
      <c r="J8954" t="s">
        <v>130</v>
      </c>
      <c r="K8954" t="s">
        <v>131</v>
      </c>
      <c r="L8954" t="s">
        <v>25566</v>
      </c>
      <c r="M8954" t="s">
        <v>25567</v>
      </c>
      <c r="N8954">
        <v>1.9722222220000001</v>
      </c>
      <c r="O8954">
        <v>0</v>
      </c>
      <c r="P8954">
        <v>4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7.8888889999999998</v>
      </c>
      <c r="W8954">
        <v>0</v>
      </c>
      <c r="X8954">
        <v>0</v>
      </c>
      <c r="Y8954">
        <v>0</v>
      </c>
      <c r="Z8954">
        <v>0</v>
      </c>
    </row>
    <row r="8955" spans="1:26" x14ac:dyDescent="0.25">
      <c r="A8955">
        <v>2210031</v>
      </c>
      <c r="B8955">
        <v>1</v>
      </c>
      <c r="C8955" t="s">
        <v>76</v>
      </c>
      <c r="D8955" t="s">
        <v>89</v>
      </c>
      <c r="E8955" t="s">
        <v>143</v>
      </c>
      <c r="F8955" t="s">
        <v>25568</v>
      </c>
      <c r="G8955" t="s">
        <v>4860</v>
      </c>
      <c r="H8955" t="s">
        <v>47</v>
      </c>
      <c r="I8955" t="s">
        <v>129</v>
      </c>
      <c r="J8955" t="s">
        <v>130</v>
      </c>
      <c r="K8955" t="s">
        <v>131</v>
      </c>
      <c r="L8955" t="s">
        <v>25569</v>
      </c>
      <c r="M8955" t="s">
        <v>25570</v>
      </c>
      <c r="N8955">
        <v>0.54</v>
      </c>
      <c r="O8955">
        <v>17</v>
      </c>
      <c r="P8955">
        <v>3239</v>
      </c>
      <c r="Q8955">
        <v>0</v>
      </c>
      <c r="R8955">
        <v>0</v>
      </c>
      <c r="S8955">
        <v>0</v>
      </c>
      <c r="T8955">
        <v>0</v>
      </c>
      <c r="U8955">
        <v>9.18</v>
      </c>
      <c r="V8955">
        <v>1749.06</v>
      </c>
      <c r="W8955">
        <v>0</v>
      </c>
      <c r="X8955">
        <v>0</v>
      </c>
      <c r="Y8955">
        <v>0</v>
      </c>
      <c r="Z8955">
        <v>0</v>
      </c>
    </row>
    <row r="8956" spans="1:26" x14ac:dyDescent="0.25">
      <c r="A8956">
        <v>2210029</v>
      </c>
      <c r="B8956">
        <v>1</v>
      </c>
      <c r="C8956" t="s">
        <v>76</v>
      </c>
      <c r="D8956" t="s">
        <v>95</v>
      </c>
      <c r="E8956" t="s">
        <v>181</v>
      </c>
      <c r="F8956" t="s">
        <v>25571</v>
      </c>
      <c r="G8956" t="s">
        <v>183</v>
      </c>
      <c r="H8956" t="s">
        <v>46</v>
      </c>
      <c r="I8956" t="s">
        <v>129</v>
      </c>
      <c r="J8956" t="s">
        <v>130</v>
      </c>
      <c r="K8956" t="s">
        <v>131</v>
      </c>
      <c r="L8956" t="s">
        <v>25572</v>
      </c>
      <c r="M8956" t="s">
        <v>25573</v>
      </c>
      <c r="N8956">
        <v>1.056944444</v>
      </c>
      <c r="O8956">
        <v>0</v>
      </c>
      <c r="P8956">
        <v>1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1.0569440000000001</v>
      </c>
      <c r="W8956">
        <v>0</v>
      </c>
      <c r="X8956">
        <v>0</v>
      </c>
      <c r="Y8956">
        <v>0</v>
      </c>
      <c r="Z8956">
        <v>0</v>
      </c>
    </row>
    <row r="8957" spans="1:26" x14ac:dyDescent="0.25">
      <c r="A8957">
        <v>2210030</v>
      </c>
      <c r="B8957">
        <v>1</v>
      </c>
      <c r="C8957" t="s">
        <v>77</v>
      </c>
      <c r="D8957" t="s">
        <v>123</v>
      </c>
      <c r="E8957" t="s">
        <v>134</v>
      </c>
      <c r="F8957" t="s">
        <v>25574</v>
      </c>
      <c r="G8957" t="s">
        <v>136</v>
      </c>
      <c r="H8957" t="s">
        <v>47</v>
      </c>
      <c r="I8957" t="s">
        <v>129</v>
      </c>
      <c r="J8957" t="s">
        <v>130</v>
      </c>
      <c r="K8957" t="s">
        <v>131</v>
      </c>
      <c r="L8957" t="s">
        <v>25575</v>
      </c>
      <c r="M8957" t="s">
        <v>25576</v>
      </c>
      <c r="N8957">
        <v>1.7861111110000001</v>
      </c>
      <c r="O8957">
        <v>1</v>
      </c>
      <c r="P8957">
        <v>137</v>
      </c>
      <c r="Q8957">
        <v>0</v>
      </c>
      <c r="R8957">
        <v>0</v>
      </c>
      <c r="S8957">
        <v>0</v>
      </c>
      <c r="T8957">
        <v>0</v>
      </c>
      <c r="U8957">
        <v>1.786111</v>
      </c>
      <c r="V8957">
        <v>244.69722200000001</v>
      </c>
      <c r="W8957">
        <v>0</v>
      </c>
      <c r="X8957">
        <v>0</v>
      </c>
      <c r="Y8957">
        <v>0</v>
      </c>
      <c r="Z8957">
        <v>0</v>
      </c>
    </row>
    <row r="8958" spans="1:26" x14ac:dyDescent="0.25">
      <c r="A8958">
        <v>2210034</v>
      </c>
      <c r="B8958">
        <v>1</v>
      </c>
      <c r="C8958" t="s">
        <v>76</v>
      </c>
      <c r="D8958" t="s">
        <v>78</v>
      </c>
      <c r="E8958" t="s">
        <v>718</v>
      </c>
      <c r="F8958" t="s">
        <v>25036</v>
      </c>
      <c r="G8958" t="s">
        <v>2782</v>
      </c>
      <c r="H8958" t="s">
        <v>46</v>
      </c>
      <c r="I8958" t="s">
        <v>129</v>
      </c>
      <c r="J8958" t="s">
        <v>130</v>
      </c>
      <c r="K8958" t="s">
        <v>131</v>
      </c>
      <c r="L8958" t="s">
        <v>25577</v>
      </c>
      <c r="M8958" t="s">
        <v>25578</v>
      </c>
      <c r="N8958">
        <v>1.49</v>
      </c>
      <c r="O8958">
        <v>0</v>
      </c>
      <c r="P8958">
        <v>32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47.68</v>
      </c>
      <c r="W8958">
        <v>0</v>
      </c>
      <c r="X8958">
        <v>0</v>
      </c>
      <c r="Y8958">
        <v>0</v>
      </c>
      <c r="Z8958">
        <v>0</v>
      </c>
    </row>
    <row r="8959" spans="1:26" x14ac:dyDescent="0.25">
      <c r="A8959">
        <v>2210036</v>
      </c>
      <c r="B8959">
        <v>1</v>
      </c>
      <c r="C8959" t="s">
        <v>76</v>
      </c>
      <c r="D8959" t="s">
        <v>95</v>
      </c>
      <c r="E8959" t="s">
        <v>126</v>
      </c>
      <c r="F8959" t="s">
        <v>25579</v>
      </c>
      <c r="G8959" t="s">
        <v>128</v>
      </c>
      <c r="H8959" t="s">
        <v>46</v>
      </c>
      <c r="I8959" t="s">
        <v>129</v>
      </c>
      <c r="J8959" t="s">
        <v>130</v>
      </c>
      <c r="K8959" t="s">
        <v>131</v>
      </c>
      <c r="L8959" t="s">
        <v>25580</v>
      </c>
      <c r="M8959" t="s">
        <v>25581</v>
      </c>
      <c r="N8959">
        <v>1.5766666659999999</v>
      </c>
      <c r="O8959">
        <v>0</v>
      </c>
      <c r="P8959">
        <v>0</v>
      </c>
      <c r="Q8959">
        <v>0</v>
      </c>
      <c r="R8959">
        <v>29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45.723332999999997</v>
      </c>
      <c r="Y8959">
        <v>0</v>
      </c>
      <c r="Z8959">
        <v>0</v>
      </c>
    </row>
    <row r="8960" spans="1:26" x14ac:dyDescent="0.25">
      <c r="A8960">
        <v>2210040</v>
      </c>
      <c r="B8960">
        <v>1</v>
      </c>
      <c r="C8960" t="s">
        <v>77</v>
      </c>
      <c r="D8960" t="s">
        <v>114</v>
      </c>
      <c r="E8960" t="s">
        <v>126</v>
      </c>
      <c r="F8960" t="s">
        <v>25582</v>
      </c>
      <c r="G8960" t="s">
        <v>128</v>
      </c>
      <c r="H8960" t="s">
        <v>46</v>
      </c>
      <c r="I8960" t="s">
        <v>129</v>
      </c>
      <c r="J8960" t="s">
        <v>130</v>
      </c>
      <c r="K8960" t="s">
        <v>131</v>
      </c>
      <c r="L8960" t="s">
        <v>25583</v>
      </c>
      <c r="M8960" t="s">
        <v>25584</v>
      </c>
      <c r="N8960">
        <v>1.216111111</v>
      </c>
      <c r="O8960">
        <v>0</v>
      </c>
      <c r="P8960">
        <v>37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44.996110999999999</v>
      </c>
      <c r="W8960">
        <v>0</v>
      </c>
      <c r="X8960">
        <v>0</v>
      </c>
      <c r="Y8960">
        <v>0</v>
      </c>
      <c r="Z8960">
        <v>0</v>
      </c>
    </row>
    <row r="8961" spans="1:26" x14ac:dyDescent="0.25">
      <c r="A8961">
        <v>2210049</v>
      </c>
      <c r="B8961">
        <v>1</v>
      </c>
      <c r="C8961" t="s">
        <v>76</v>
      </c>
      <c r="D8961" t="s">
        <v>86</v>
      </c>
      <c r="E8961" t="s">
        <v>181</v>
      </c>
      <c r="F8961" t="s">
        <v>25585</v>
      </c>
      <c r="G8961" t="s">
        <v>287</v>
      </c>
      <c r="H8961" t="s">
        <v>46</v>
      </c>
      <c r="I8961" t="s">
        <v>129</v>
      </c>
      <c r="J8961" t="s">
        <v>130</v>
      </c>
      <c r="K8961" t="s">
        <v>131</v>
      </c>
      <c r="L8961" t="s">
        <v>25586</v>
      </c>
      <c r="M8961" t="s">
        <v>25587</v>
      </c>
      <c r="N8961">
        <v>3.2555555549999999</v>
      </c>
      <c r="O8961">
        <v>1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3.2555559999999999</v>
      </c>
      <c r="V8961">
        <v>0</v>
      </c>
      <c r="W8961">
        <v>0</v>
      </c>
      <c r="X8961">
        <v>0</v>
      </c>
      <c r="Y8961">
        <v>0</v>
      </c>
      <c r="Z8961">
        <v>0</v>
      </c>
    </row>
    <row r="8962" spans="1:26" x14ac:dyDescent="0.25">
      <c r="A8962">
        <v>2210047</v>
      </c>
      <c r="B8962">
        <v>1</v>
      </c>
      <c r="C8962" t="s">
        <v>77</v>
      </c>
      <c r="D8962" t="s">
        <v>124</v>
      </c>
      <c r="E8962" t="s">
        <v>181</v>
      </c>
      <c r="F8962" t="s">
        <v>25588</v>
      </c>
      <c r="G8962" t="s">
        <v>194</v>
      </c>
      <c r="H8962" t="s">
        <v>46</v>
      </c>
      <c r="I8962" t="s">
        <v>129</v>
      </c>
      <c r="J8962" t="s">
        <v>130</v>
      </c>
      <c r="K8962" t="s">
        <v>131</v>
      </c>
      <c r="L8962" t="s">
        <v>25589</v>
      </c>
      <c r="M8962" t="s">
        <v>25590</v>
      </c>
      <c r="N8962">
        <v>11.385555555</v>
      </c>
      <c r="O8962">
        <v>0</v>
      </c>
      <c r="P8962">
        <v>1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11.385555999999999</v>
      </c>
      <c r="W8962">
        <v>0</v>
      </c>
      <c r="X8962">
        <v>0</v>
      </c>
      <c r="Y8962">
        <v>0</v>
      </c>
      <c r="Z8962">
        <v>0</v>
      </c>
    </row>
    <row r="8963" spans="1:26" x14ac:dyDescent="0.25">
      <c r="A8963">
        <v>2210044</v>
      </c>
      <c r="B8963">
        <v>1</v>
      </c>
      <c r="C8963" t="s">
        <v>77</v>
      </c>
      <c r="D8963" t="s">
        <v>109</v>
      </c>
      <c r="E8963" t="s">
        <v>126</v>
      </c>
      <c r="F8963" t="s">
        <v>25591</v>
      </c>
      <c r="G8963" t="s">
        <v>5461</v>
      </c>
      <c r="H8963" t="s">
        <v>46</v>
      </c>
      <c r="I8963" t="s">
        <v>129</v>
      </c>
      <c r="J8963" t="s">
        <v>130</v>
      </c>
      <c r="K8963" t="s">
        <v>131</v>
      </c>
      <c r="L8963" t="s">
        <v>25592</v>
      </c>
      <c r="M8963" t="s">
        <v>25593</v>
      </c>
      <c r="N8963">
        <v>1.303055555</v>
      </c>
      <c r="O8963">
        <v>0</v>
      </c>
      <c r="P8963">
        <v>0</v>
      </c>
      <c r="Q8963">
        <v>0</v>
      </c>
      <c r="R8963">
        <v>92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119.881111</v>
      </c>
      <c r="Y8963">
        <v>0</v>
      </c>
      <c r="Z8963">
        <v>0</v>
      </c>
    </row>
    <row r="8964" spans="1:26" x14ac:dyDescent="0.25">
      <c r="A8964">
        <v>2210041</v>
      </c>
      <c r="B8964">
        <v>1</v>
      </c>
      <c r="C8964" t="s">
        <v>76</v>
      </c>
      <c r="D8964" t="s">
        <v>88</v>
      </c>
      <c r="E8964" t="s">
        <v>181</v>
      </c>
      <c r="F8964" t="s">
        <v>25594</v>
      </c>
      <c r="G8964" t="s">
        <v>194</v>
      </c>
      <c r="H8964" t="s">
        <v>46</v>
      </c>
      <c r="I8964" t="s">
        <v>129</v>
      </c>
      <c r="J8964" t="s">
        <v>130</v>
      </c>
      <c r="K8964" t="s">
        <v>131</v>
      </c>
      <c r="L8964" t="s">
        <v>25595</v>
      </c>
      <c r="M8964" t="s">
        <v>25596</v>
      </c>
      <c r="N8964">
        <v>1.6174999999999999</v>
      </c>
      <c r="O8964">
        <v>0</v>
      </c>
      <c r="P8964">
        <v>1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1.6174999999999999</v>
      </c>
      <c r="W8964">
        <v>0</v>
      </c>
      <c r="X8964">
        <v>0</v>
      </c>
      <c r="Y8964">
        <v>0</v>
      </c>
      <c r="Z8964">
        <v>0</v>
      </c>
    </row>
    <row r="8965" spans="1:26" x14ac:dyDescent="0.25">
      <c r="A8965">
        <v>2210051</v>
      </c>
      <c r="B8965">
        <v>1</v>
      </c>
      <c r="C8965" t="s">
        <v>76</v>
      </c>
      <c r="D8965" t="s">
        <v>103</v>
      </c>
      <c r="E8965" t="s">
        <v>126</v>
      </c>
      <c r="F8965" t="s">
        <v>25597</v>
      </c>
      <c r="G8965" t="s">
        <v>128</v>
      </c>
      <c r="H8965" t="s">
        <v>46</v>
      </c>
      <c r="I8965" t="s">
        <v>129</v>
      </c>
      <c r="J8965" t="s">
        <v>130</v>
      </c>
      <c r="K8965" t="s">
        <v>131</v>
      </c>
      <c r="L8965" t="s">
        <v>25598</v>
      </c>
      <c r="M8965" t="s">
        <v>25599</v>
      </c>
      <c r="N8965">
        <v>1.5083333329999999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2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3.016667</v>
      </c>
    </row>
    <row r="8966" spans="1:26" x14ac:dyDescent="0.25">
      <c r="A8966">
        <v>2210056</v>
      </c>
      <c r="B8966">
        <v>1</v>
      </c>
      <c r="C8966" t="s">
        <v>76</v>
      </c>
      <c r="D8966" t="s">
        <v>99</v>
      </c>
      <c r="E8966" t="s">
        <v>161</v>
      </c>
      <c r="F8966" t="s">
        <v>25600</v>
      </c>
      <c r="G8966" t="s">
        <v>402</v>
      </c>
      <c r="H8966" t="s">
        <v>46</v>
      </c>
      <c r="I8966" t="s">
        <v>129</v>
      </c>
      <c r="J8966" t="s">
        <v>130</v>
      </c>
      <c r="K8966" t="s">
        <v>131</v>
      </c>
      <c r="L8966" t="s">
        <v>25601</v>
      </c>
      <c r="M8966" t="s">
        <v>25602</v>
      </c>
      <c r="N8966">
        <v>1.102222222</v>
      </c>
      <c r="O8966">
        <v>1</v>
      </c>
      <c r="P8966">
        <v>448</v>
      </c>
      <c r="Q8966">
        <v>0</v>
      </c>
      <c r="R8966">
        <v>0</v>
      </c>
      <c r="S8966">
        <v>0</v>
      </c>
      <c r="T8966">
        <v>0</v>
      </c>
      <c r="U8966">
        <v>1.102222</v>
      </c>
      <c r="V8966">
        <v>493.79555499999998</v>
      </c>
      <c r="W8966">
        <v>0</v>
      </c>
      <c r="X8966">
        <v>0</v>
      </c>
      <c r="Y8966">
        <v>0</v>
      </c>
      <c r="Z8966">
        <v>0</v>
      </c>
    </row>
    <row r="8967" spans="1:26" x14ac:dyDescent="0.25">
      <c r="A8967">
        <v>2210060</v>
      </c>
      <c r="B8967">
        <v>1</v>
      </c>
      <c r="C8967" t="s">
        <v>77</v>
      </c>
      <c r="D8967" t="s">
        <v>116</v>
      </c>
      <c r="E8967" t="s">
        <v>161</v>
      </c>
      <c r="F8967" t="s">
        <v>25603</v>
      </c>
      <c r="G8967" t="s">
        <v>402</v>
      </c>
      <c r="H8967" t="s">
        <v>46</v>
      </c>
      <c r="I8967" t="s">
        <v>129</v>
      </c>
      <c r="J8967" t="s">
        <v>130</v>
      </c>
      <c r="K8967" t="s">
        <v>131</v>
      </c>
      <c r="L8967" t="s">
        <v>25601</v>
      </c>
      <c r="M8967" t="s">
        <v>25604</v>
      </c>
      <c r="N8967">
        <v>2.5480555549999999</v>
      </c>
      <c r="O8967">
        <v>0</v>
      </c>
      <c r="P8967">
        <v>8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20.384443999999998</v>
      </c>
      <c r="W8967">
        <v>0</v>
      </c>
      <c r="X8967">
        <v>0</v>
      </c>
      <c r="Y8967">
        <v>0</v>
      </c>
      <c r="Z8967">
        <v>0</v>
      </c>
    </row>
    <row r="8968" spans="1:26" x14ac:dyDescent="0.25">
      <c r="A8968">
        <v>2210086</v>
      </c>
      <c r="B8968">
        <v>1</v>
      </c>
      <c r="C8968" t="s">
        <v>76</v>
      </c>
      <c r="D8968" t="s">
        <v>78</v>
      </c>
      <c r="E8968" t="s">
        <v>126</v>
      </c>
      <c r="F8968" t="s">
        <v>21099</v>
      </c>
      <c r="G8968" t="s">
        <v>128</v>
      </c>
      <c r="H8968" t="s">
        <v>46</v>
      </c>
      <c r="I8968" t="s">
        <v>129</v>
      </c>
      <c r="J8968" t="s">
        <v>130</v>
      </c>
      <c r="K8968" t="s">
        <v>131</v>
      </c>
      <c r="L8968" t="s">
        <v>25605</v>
      </c>
      <c r="M8968" t="s">
        <v>25606</v>
      </c>
      <c r="N8968">
        <v>2.625</v>
      </c>
      <c r="O8968">
        <v>0</v>
      </c>
      <c r="P8968">
        <v>353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926.625</v>
      </c>
      <c r="W8968">
        <v>0</v>
      </c>
      <c r="X8968">
        <v>0</v>
      </c>
      <c r="Y8968">
        <v>0</v>
      </c>
      <c r="Z8968">
        <v>0</v>
      </c>
    </row>
    <row r="8969" spans="1:26" x14ac:dyDescent="0.25">
      <c r="A8969">
        <v>2210067</v>
      </c>
      <c r="B8969">
        <v>1</v>
      </c>
      <c r="C8969" t="s">
        <v>76</v>
      </c>
      <c r="D8969" t="s">
        <v>104</v>
      </c>
      <c r="E8969" t="s">
        <v>126</v>
      </c>
      <c r="F8969" t="s">
        <v>25607</v>
      </c>
      <c r="G8969" t="s">
        <v>128</v>
      </c>
      <c r="H8969" t="s">
        <v>46</v>
      </c>
      <c r="I8969" t="s">
        <v>129</v>
      </c>
      <c r="J8969" t="s">
        <v>130</v>
      </c>
      <c r="K8969" t="s">
        <v>131</v>
      </c>
      <c r="L8969" t="s">
        <v>25608</v>
      </c>
      <c r="M8969" t="s">
        <v>25609</v>
      </c>
      <c r="N8969">
        <v>1.259166666</v>
      </c>
      <c r="O8969">
        <v>0</v>
      </c>
      <c r="P8969">
        <v>0</v>
      </c>
      <c r="Q8969">
        <v>0</v>
      </c>
      <c r="R8969">
        <v>10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12.591666999999999</v>
      </c>
      <c r="Y8969">
        <v>0</v>
      </c>
      <c r="Z8969">
        <v>0</v>
      </c>
    </row>
    <row r="8970" spans="1:26" x14ac:dyDescent="0.25">
      <c r="A8970">
        <v>2210057</v>
      </c>
      <c r="B8970">
        <v>1</v>
      </c>
      <c r="C8970" t="s">
        <v>76</v>
      </c>
      <c r="D8970" t="s">
        <v>86</v>
      </c>
      <c r="E8970" t="s">
        <v>126</v>
      </c>
      <c r="F8970" t="s">
        <v>25610</v>
      </c>
      <c r="G8970" t="s">
        <v>640</v>
      </c>
      <c r="H8970" t="s">
        <v>46</v>
      </c>
      <c r="I8970" t="s">
        <v>129</v>
      </c>
      <c r="J8970" t="s">
        <v>130</v>
      </c>
      <c r="K8970" t="s">
        <v>131</v>
      </c>
      <c r="L8970" t="s">
        <v>25611</v>
      </c>
      <c r="M8970" t="s">
        <v>25612</v>
      </c>
      <c r="N8970">
        <v>1.3863888879999999</v>
      </c>
      <c r="O8970">
        <v>0</v>
      </c>
      <c r="P8970">
        <v>122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169.139444</v>
      </c>
      <c r="W8970">
        <v>0</v>
      </c>
      <c r="X8970">
        <v>0</v>
      </c>
      <c r="Y8970">
        <v>0</v>
      </c>
      <c r="Z8970">
        <v>0</v>
      </c>
    </row>
    <row r="8971" spans="1:26" x14ac:dyDescent="0.25">
      <c r="A8971">
        <v>2210058</v>
      </c>
      <c r="B8971">
        <v>1</v>
      </c>
      <c r="C8971" t="s">
        <v>76</v>
      </c>
      <c r="D8971" t="s">
        <v>88</v>
      </c>
      <c r="E8971" t="s">
        <v>181</v>
      </c>
      <c r="F8971" t="s">
        <v>25190</v>
      </c>
      <c r="G8971" t="s">
        <v>194</v>
      </c>
      <c r="H8971" t="s">
        <v>46</v>
      </c>
      <c r="I8971" t="s">
        <v>129</v>
      </c>
      <c r="J8971" t="s">
        <v>130</v>
      </c>
      <c r="K8971" t="s">
        <v>131</v>
      </c>
      <c r="L8971" t="s">
        <v>25613</v>
      </c>
      <c r="M8971" t="s">
        <v>25614</v>
      </c>
      <c r="N8971">
        <v>3.7511111110000002</v>
      </c>
      <c r="O8971">
        <v>0</v>
      </c>
      <c r="P8971">
        <v>1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3.7511109999999999</v>
      </c>
      <c r="W8971">
        <v>0</v>
      </c>
      <c r="X8971">
        <v>0</v>
      </c>
      <c r="Y8971">
        <v>0</v>
      </c>
      <c r="Z8971">
        <v>0</v>
      </c>
    </row>
    <row r="8972" spans="1:26" x14ac:dyDescent="0.25">
      <c r="A8972">
        <v>2210062</v>
      </c>
      <c r="B8972">
        <v>1</v>
      </c>
      <c r="C8972" t="s">
        <v>77</v>
      </c>
      <c r="D8972" t="s">
        <v>119</v>
      </c>
      <c r="E8972" t="s">
        <v>161</v>
      </c>
      <c r="F8972" t="s">
        <v>25615</v>
      </c>
      <c r="G8972" t="s">
        <v>402</v>
      </c>
      <c r="H8972" t="s">
        <v>46</v>
      </c>
      <c r="I8972" t="s">
        <v>129</v>
      </c>
      <c r="J8972" t="s">
        <v>130</v>
      </c>
      <c r="K8972" t="s">
        <v>131</v>
      </c>
      <c r="L8972" t="s">
        <v>25616</v>
      </c>
      <c r="M8972" t="s">
        <v>25617</v>
      </c>
      <c r="N8972">
        <v>5.096666666</v>
      </c>
      <c r="O8972">
        <v>1</v>
      </c>
      <c r="P8972">
        <v>70</v>
      </c>
      <c r="Q8972">
        <v>0</v>
      </c>
      <c r="R8972">
        <v>0</v>
      </c>
      <c r="S8972">
        <v>0</v>
      </c>
      <c r="T8972">
        <v>0</v>
      </c>
      <c r="U8972">
        <v>5.0966670000000001</v>
      </c>
      <c r="V8972">
        <v>356.76666699999998</v>
      </c>
      <c r="W8972">
        <v>0</v>
      </c>
      <c r="X8972">
        <v>0</v>
      </c>
      <c r="Y8972">
        <v>0</v>
      </c>
      <c r="Z8972">
        <v>0</v>
      </c>
    </row>
    <row r="8973" spans="1:26" x14ac:dyDescent="0.25">
      <c r="A8973">
        <v>2210072</v>
      </c>
      <c r="B8973">
        <v>1</v>
      </c>
      <c r="C8973" t="s">
        <v>76</v>
      </c>
      <c r="D8973" t="s">
        <v>100</v>
      </c>
      <c r="E8973" t="s">
        <v>143</v>
      </c>
      <c r="F8973" t="s">
        <v>25618</v>
      </c>
      <c r="G8973" t="s">
        <v>145</v>
      </c>
      <c r="H8973" t="s">
        <v>47</v>
      </c>
      <c r="I8973" t="s">
        <v>129</v>
      </c>
      <c r="J8973" t="s">
        <v>130</v>
      </c>
      <c r="K8973" t="s">
        <v>131</v>
      </c>
      <c r="L8973" t="s">
        <v>25619</v>
      </c>
      <c r="M8973" t="s">
        <v>25620</v>
      </c>
      <c r="N8973">
        <v>5.000277777</v>
      </c>
      <c r="O8973">
        <v>0</v>
      </c>
      <c r="P8973">
        <v>4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20.001111000000002</v>
      </c>
      <c r="W8973">
        <v>0</v>
      </c>
      <c r="X8973">
        <v>0</v>
      </c>
      <c r="Y8973">
        <v>0</v>
      </c>
      <c r="Z8973">
        <v>0</v>
      </c>
    </row>
    <row r="8974" spans="1:26" x14ac:dyDescent="0.25">
      <c r="A8974">
        <v>2210074</v>
      </c>
      <c r="B8974">
        <v>1</v>
      </c>
      <c r="C8974" t="s">
        <v>76</v>
      </c>
      <c r="D8974" t="s">
        <v>96</v>
      </c>
      <c r="E8974" t="s">
        <v>181</v>
      </c>
      <c r="F8974" t="s">
        <v>25621</v>
      </c>
      <c r="G8974" t="s">
        <v>163</v>
      </c>
      <c r="H8974" t="s">
        <v>46</v>
      </c>
      <c r="I8974" t="s">
        <v>129</v>
      </c>
      <c r="J8974" t="s">
        <v>130</v>
      </c>
      <c r="K8974" t="s">
        <v>131</v>
      </c>
      <c r="L8974" t="s">
        <v>25622</v>
      </c>
      <c r="M8974" t="s">
        <v>25623</v>
      </c>
      <c r="N8974">
        <v>2.287222222</v>
      </c>
      <c r="O8974">
        <v>0</v>
      </c>
      <c r="P8974">
        <v>1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2.2872219999999999</v>
      </c>
      <c r="W8974">
        <v>0</v>
      </c>
      <c r="X8974">
        <v>0</v>
      </c>
      <c r="Y8974">
        <v>0</v>
      </c>
      <c r="Z8974">
        <v>0</v>
      </c>
    </row>
    <row r="8975" spans="1:26" x14ac:dyDescent="0.25">
      <c r="A8975">
        <v>2210061</v>
      </c>
      <c r="B8975">
        <v>1</v>
      </c>
      <c r="C8975" t="s">
        <v>76</v>
      </c>
      <c r="D8975" t="s">
        <v>78</v>
      </c>
      <c r="E8975" t="s">
        <v>718</v>
      </c>
      <c r="F8975" t="s">
        <v>25624</v>
      </c>
      <c r="G8975" t="s">
        <v>726</v>
      </c>
      <c r="H8975" t="s">
        <v>46</v>
      </c>
      <c r="I8975" t="s">
        <v>129</v>
      </c>
      <c r="J8975" t="s">
        <v>130</v>
      </c>
      <c r="K8975" t="s">
        <v>131</v>
      </c>
      <c r="L8975" t="s">
        <v>25625</v>
      </c>
      <c r="M8975" t="s">
        <v>25626</v>
      </c>
      <c r="N8975">
        <v>2.7138888880000001</v>
      </c>
      <c r="O8975">
        <v>0</v>
      </c>
      <c r="P8975">
        <v>10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27.138888999999999</v>
      </c>
      <c r="W8975">
        <v>0</v>
      </c>
      <c r="X8975">
        <v>0</v>
      </c>
      <c r="Y8975">
        <v>0</v>
      </c>
      <c r="Z8975">
        <v>0</v>
      </c>
    </row>
    <row r="8976" spans="1:26" x14ac:dyDescent="0.25">
      <c r="A8976">
        <v>2210070</v>
      </c>
      <c r="B8976">
        <v>1</v>
      </c>
      <c r="C8976" t="s">
        <v>76</v>
      </c>
      <c r="D8976" t="s">
        <v>102</v>
      </c>
      <c r="E8976" t="s">
        <v>126</v>
      </c>
      <c r="F8976" t="s">
        <v>25627</v>
      </c>
      <c r="G8976" t="s">
        <v>128</v>
      </c>
      <c r="H8976" t="s">
        <v>46</v>
      </c>
      <c r="I8976" t="s">
        <v>129</v>
      </c>
      <c r="J8976" t="s">
        <v>130</v>
      </c>
      <c r="K8976" t="s">
        <v>131</v>
      </c>
      <c r="L8976" t="s">
        <v>25628</v>
      </c>
      <c r="M8976" t="s">
        <v>25629</v>
      </c>
      <c r="N8976">
        <v>1.5194444439999999</v>
      </c>
      <c r="O8976">
        <v>1</v>
      </c>
      <c r="P8976">
        <v>110</v>
      </c>
      <c r="Q8976">
        <v>0</v>
      </c>
      <c r="R8976">
        <v>0</v>
      </c>
      <c r="S8976">
        <v>0</v>
      </c>
      <c r="T8976">
        <v>0</v>
      </c>
      <c r="U8976">
        <v>1.519444</v>
      </c>
      <c r="V8976">
        <v>167.13888900000001</v>
      </c>
      <c r="W8976">
        <v>0</v>
      </c>
      <c r="X8976">
        <v>0</v>
      </c>
      <c r="Y8976">
        <v>0</v>
      </c>
      <c r="Z8976">
        <v>0</v>
      </c>
    </row>
    <row r="8977" spans="1:26" x14ac:dyDescent="0.25">
      <c r="A8977">
        <v>2210078</v>
      </c>
      <c r="B8977">
        <v>1</v>
      </c>
      <c r="C8977" t="s">
        <v>76</v>
      </c>
      <c r="D8977" t="s">
        <v>96</v>
      </c>
      <c r="E8977" t="s">
        <v>181</v>
      </c>
      <c r="F8977" t="s">
        <v>25630</v>
      </c>
      <c r="G8977" t="s">
        <v>194</v>
      </c>
      <c r="H8977" t="s">
        <v>46</v>
      </c>
      <c r="I8977" t="s">
        <v>129</v>
      </c>
      <c r="J8977" t="s">
        <v>130</v>
      </c>
      <c r="K8977" t="s">
        <v>131</v>
      </c>
      <c r="L8977" t="s">
        <v>25631</v>
      </c>
      <c r="M8977" t="s">
        <v>25632</v>
      </c>
      <c r="N8977">
        <v>4.0761111110000003</v>
      </c>
      <c r="O8977">
        <v>0</v>
      </c>
      <c r="P8977">
        <v>1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4.076111</v>
      </c>
      <c r="W8977">
        <v>0</v>
      </c>
      <c r="X8977">
        <v>0</v>
      </c>
      <c r="Y8977">
        <v>0</v>
      </c>
      <c r="Z8977">
        <v>0</v>
      </c>
    </row>
    <row r="8978" spans="1:26" x14ac:dyDescent="0.25">
      <c r="A8978">
        <v>2210071</v>
      </c>
      <c r="B8978">
        <v>1</v>
      </c>
      <c r="C8978" t="s">
        <v>77</v>
      </c>
      <c r="D8978" t="s">
        <v>112</v>
      </c>
      <c r="E8978" t="s">
        <v>186</v>
      </c>
      <c r="F8978" t="s">
        <v>15440</v>
      </c>
      <c r="G8978" t="s">
        <v>136</v>
      </c>
      <c r="H8978" t="s">
        <v>47</v>
      </c>
      <c r="I8978" t="s">
        <v>129</v>
      </c>
      <c r="J8978" t="s">
        <v>130</v>
      </c>
      <c r="K8978" t="s">
        <v>131</v>
      </c>
      <c r="L8978" t="s">
        <v>25633</v>
      </c>
      <c r="M8978" t="s">
        <v>25634</v>
      </c>
      <c r="N8978">
        <v>0.9</v>
      </c>
      <c r="O8978">
        <v>0</v>
      </c>
      <c r="P8978">
        <v>0</v>
      </c>
      <c r="Q8978">
        <v>20</v>
      </c>
      <c r="R8978">
        <v>30</v>
      </c>
      <c r="S8978">
        <v>47</v>
      </c>
      <c r="T8978">
        <v>776</v>
      </c>
      <c r="U8978">
        <v>0</v>
      </c>
      <c r="V8978">
        <v>0</v>
      </c>
      <c r="W8978">
        <v>18</v>
      </c>
      <c r="X8978">
        <v>27</v>
      </c>
      <c r="Y8978">
        <v>42.3</v>
      </c>
      <c r="Z8978">
        <v>698.4</v>
      </c>
    </row>
    <row r="8979" spans="1:26" x14ac:dyDescent="0.25">
      <c r="A8979">
        <v>2210087</v>
      </c>
      <c r="B8979">
        <v>1</v>
      </c>
      <c r="C8979" t="s">
        <v>76</v>
      </c>
      <c r="D8979" t="s">
        <v>95</v>
      </c>
      <c r="E8979" t="s">
        <v>181</v>
      </c>
      <c r="F8979" t="s">
        <v>25635</v>
      </c>
      <c r="G8979" t="s">
        <v>194</v>
      </c>
      <c r="H8979" t="s">
        <v>46</v>
      </c>
      <c r="I8979" t="s">
        <v>129</v>
      </c>
      <c r="J8979" t="s">
        <v>130</v>
      </c>
      <c r="K8979" t="s">
        <v>131</v>
      </c>
      <c r="L8979" t="s">
        <v>25636</v>
      </c>
      <c r="M8979" t="s">
        <v>25637</v>
      </c>
      <c r="N8979">
        <v>2.1616666659999999</v>
      </c>
      <c r="O8979">
        <v>0</v>
      </c>
      <c r="P8979">
        <v>1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2.161667</v>
      </c>
      <c r="W8979">
        <v>0</v>
      </c>
      <c r="X8979">
        <v>0</v>
      </c>
      <c r="Y8979">
        <v>0</v>
      </c>
      <c r="Z8979">
        <v>0</v>
      </c>
    </row>
    <row r="8980" spans="1:26" x14ac:dyDescent="0.25">
      <c r="A8980">
        <v>2210079</v>
      </c>
      <c r="B8980">
        <v>1</v>
      </c>
      <c r="C8980" t="s">
        <v>77</v>
      </c>
      <c r="D8980" t="s">
        <v>118</v>
      </c>
      <c r="E8980" t="s">
        <v>181</v>
      </c>
      <c r="F8980" t="s">
        <v>25638</v>
      </c>
      <c r="G8980" t="s">
        <v>287</v>
      </c>
      <c r="H8980" t="s">
        <v>46</v>
      </c>
      <c r="I8980" t="s">
        <v>129</v>
      </c>
      <c r="J8980" t="s">
        <v>130</v>
      </c>
      <c r="K8980" t="s">
        <v>131</v>
      </c>
      <c r="L8980" t="s">
        <v>25639</v>
      </c>
      <c r="M8980" t="s">
        <v>25640</v>
      </c>
      <c r="N8980">
        <v>1.4202777769999999</v>
      </c>
      <c r="O8980">
        <v>0</v>
      </c>
      <c r="P8980">
        <v>6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8.5216670000000008</v>
      </c>
      <c r="W8980">
        <v>0</v>
      </c>
      <c r="X8980">
        <v>0</v>
      </c>
      <c r="Y8980">
        <v>0</v>
      </c>
      <c r="Z8980">
        <v>0</v>
      </c>
    </row>
    <row r="8981" spans="1:26" x14ac:dyDescent="0.25">
      <c r="A8981">
        <v>2210069</v>
      </c>
      <c r="B8981">
        <v>1</v>
      </c>
      <c r="C8981" t="s">
        <v>77</v>
      </c>
      <c r="D8981" t="s">
        <v>114</v>
      </c>
      <c r="E8981" t="s">
        <v>126</v>
      </c>
      <c r="F8981" t="s">
        <v>25641</v>
      </c>
      <c r="G8981" t="s">
        <v>640</v>
      </c>
      <c r="H8981" t="s">
        <v>46</v>
      </c>
      <c r="I8981" t="s">
        <v>129</v>
      </c>
      <c r="J8981" t="s">
        <v>130</v>
      </c>
      <c r="K8981" t="s">
        <v>131</v>
      </c>
      <c r="L8981" t="s">
        <v>25642</v>
      </c>
      <c r="M8981" t="s">
        <v>25643</v>
      </c>
      <c r="N8981">
        <v>2.6058333330000001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38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99.021666999999994</v>
      </c>
    </row>
    <row r="8982" spans="1:26" x14ac:dyDescent="0.25">
      <c r="A8982">
        <v>2210073</v>
      </c>
      <c r="B8982">
        <v>1</v>
      </c>
      <c r="C8982" t="s">
        <v>77</v>
      </c>
      <c r="D8982" t="s">
        <v>109</v>
      </c>
      <c r="E8982" t="s">
        <v>181</v>
      </c>
      <c r="F8982" t="s">
        <v>25644</v>
      </c>
      <c r="G8982" t="s">
        <v>194</v>
      </c>
      <c r="H8982" t="s">
        <v>46</v>
      </c>
      <c r="I8982" t="s">
        <v>129</v>
      </c>
      <c r="J8982" t="s">
        <v>130</v>
      </c>
      <c r="K8982" t="s">
        <v>131</v>
      </c>
      <c r="L8982" t="s">
        <v>25645</v>
      </c>
      <c r="M8982" t="s">
        <v>25646</v>
      </c>
      <c r="N8982">
        <v>1.2341666659999999</v>
      </c>
      <c r="O8982">
        <v>0</v>
      </c>
      <c r="P8982">
        <v>1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1.234167</v>
      </c>
      <c r="W8982">
        <v>0</v>
      </c>
      <c r="X8982">
        <v>0</v>
      </c>
      <c r="Y8982">
        <v>0</v>
      </c>
      <c r="Z8982">
        <v>0</v>
      </c>
    </row>
    <row r="8983" spans="1:26" x14ac:dyDescent="0.25">
      <c r="A8983">
        <v>2210075</v>
      </c>
      <c r="B8983">
        <v>1</v>
      </c>
      <c r="C8983" t="s">
        <v>76</v>
      </c>
      <c r="D8983" t="s">
        <v>105</v>
      </c>
      <c r="E8983" t="s">
        <v>126</v>
      </c>
      <c r="F8983" t="s">
        <v>25647</v>
      </c>
      <c r="G8983" t="s">
        <v>223</v>
      </c>
      <c r="H8983" t="s">
        <v>46</v>
      </c>
      <c r="I8983" t="s">
        <v>129</v>
      </c>
      <c r="J8983" t="s">
        <v>130</v>
      </c>
      <c r="K8983" t="s">
        <v>131</v>
      </c>
      <c r="L8983" t="s">
        <v>25648</v>
      </c>
      <c r="M8983" t="s">
        <v>25649</v>
      </c>
      <c r="N8983">
        <v>0.29222222199999998</v>
      </c>
      <c r="O8983">
        <v>0</v>
      </c>
      <c r="P8983">
        <v>0</v>
      </c>
      <c r="Q8983">
        <v>0</v>
      </c>
      <c r="R8983">
        <v>11</v>
      </c>
      <c r="S8983">
        <v>0</v>
      </c>
      <c r="T8983">
        <v>4</v>
      </c>
      <c r="U8983">
        <v>0</v>
      </c>
      <c r="V8983">
        <v>0</v>
      </c>
      <c r="W8983">
        <v>0</v>
      </c>
      <c r="X8983">
        <v>3.2144439999999999</v>
      </c>
      <c r="Y8983">
        <v>0</v>
      </c>
      <c r="Z8983">
        <v>1.1688890000000001</v>
      </c>
    </row>
    <row r="8984" spans="1:26" x14ac:dyDescent="0.25">
      <c r="A8984">
        <v>2210085</v>
      </c>
      <c r="B8984">
        <v>1</v>
      </c>
      <c r="C8984" t="s">
        <v>76</v>
      </c>
      <c r="D8984" t="s">
        <v>103</v>
      </c>
      <c r="E8984" t="s">
        <v>126</v>
      </c>
      <c r="F8984" t="s">
        <v>25650</v>
      </c>
      <c r="G8984" t="s">
        <v>444</v>
      </c>
      <c r="H8984" t="s">
        <v>46</v>
      </c>
      <c r="I8984" t="s">
        <v>129</v>
      </c>
      <c r="J8984" t="s">
        <v>130</v>
      </c>
      <c r="K8984" t="s">
        <v>131</v>
      </c>
      <c r="L8984" t="s">
        <v>25651</v>
      </c>
      <c r="M8984" t="s">
        <v>25652</v>
      </c>
      <c r="N8984">
        <v>1.9372222219999999</v>
      </c>
      <c r="O8984">
        <v>0</v>
      </c>
      <c r="P8984">
        <v>0</v>
      </c>
      <c r="Q8984">
        <v>0</v>
      </c>
      <c r="R8984">
        <v>152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294.45777800000002</v>
      </c>
      <c r="Y8984">
        <v>0</v>
      </c>
      <c r="Z8984">
        <v>0</v>
      </c>
    </row>
    <row r="8985" spans="1:26" x14ac:dyDescent="0.25">
      <c r="A8985">
        <v>2210077</v>
      </c>
      <c r="B8985">
        <v>1</v>
      </c>
      <c r="C8985" t="s">
        <v>77</v>
      </c>
      <c r="D8985" t="s">
        <v>119</v>
      </c>
      <c r="E8985" t="s">
        <v>186</v>
      </c>
      <c r="F8985" t="s">
        <v>21093</v>
      </c>
      <c r="G8985" t="s">
        <v>136</v>
      </c>
      <c r="H8985" t="s">
        <v>47</v>
      </c>
      <c r="I8985" t="s">
        <v>129</v>
      </c>
      <c r="J8985" t="s">
        <v>130</v>
      </c>
      <c r="K8985" t="s">
        <v>131</v>
      </c>
      <c r="L8985" t="s">
        <v>25653</v>
      </c>
      <c r="M8985" t="s">
        <v>25654</v>
      </c>
      <c r="N8985">
        <v>1.7580555550000001</v>
      </c>
      <c r="O8985">
        <v>22</v>
      </c>
      <c r="P8985">
        <v>145</v>
      </c>
      <c r="Q8985">
        <v>0</v>
      </c>
      <c r="R8985">
        <v>0</v>
      </c>
      <c r="S8985">
        <v>0</v>
      </c>
      <c r="T8985">
        <v>0</v>
      </c>
      <c r="U8985">
        <v>38.677222</v>
      </c>
      <c r="V8985">
        <v>254.91805500000001</v>
      </c>
      <c r="W8985">
        <v>0</v>
      </c>
      <c r="X8985">
        <v>0</v>
      </c>
      <c r="Y8985">
        <v>0</v>
      </c>
      <c r="Z8985">
        <v>0</v>
      </c>
    </row>
    <row r="8986" spans="1:26" x14ac:dyDescent="0.25">
      <c r="A8986">
        <v>2210088</v>
      </c>
      <c r="B8986">
        <v>1</v>
      </c>
      <c r="C8986" t="s">
        <v>76</v>
      </c>
      <c r="D8986" t="s">
        <v>95</v>
      </c>
      <c r="E8986" t="s">
        <v>126</v>
      </c>
      <c r="F8986" t="s">
        <v>25655</v>
      </c>
      <c r="G8986" t="s">
        <v>128</v>
      </c>
      <c r="H8986" t="s">
        <v>46</v>
      </c>
      <c r="I8986" t="s">
        <v>129</v>
      </c>
      <c r="J8986" t="s">
        <v>130</v>
      </c>
      <c r="K8986" t="s">
        <v>131</v>
      </c>
      <c r="L8986" t="s">
        <v>25656</v>
      </c>
      <c r="M8986" t="s">
        <v>25657</v>
      </c>
      <c r="N8986">
        <v>1.6813888880000001</v>
      </c>
      <c r="O8986">
        <v>0</v>
      </c>
      <c r="P8986">
        <v>22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36.990555999999998</v>
      </c>
      <c r="W8986">
        <v>0</v>
      </c>
      <c r="X8986">
        <v>0</v>
      </c>
      <c r="Y8986">
        <v>0</v>
      </c>
      <c r="Z8986">
        <v>0</v>
      </c>
    </row>
    <row r="8987" spans="1:26" x14ac:dyDescent="0.25">
      <c r="A8987">
        <v>2210091</v>
      </c>
      <c r="B8987">
        <v>1</v>
      </c>
      <c r="C8987" t="s">
        <v>76</v>
      </c>
      <c r="D8987" t="s">
        <v>101</v>
      </c>
      <c r="E8987" t="s">
        <v>181</v>
      </c>
      <c r="F8987" t="s">
        <v>25658</v>
      </c>
      <c r="G8987" t="s">
        <v>287</v>
      </c>
      <c r="H8987" t="s">
        <v>46</v>
      </c>
      <c r="I8987" t="s">
        <v>129</v>
      </c>
      <c r="J8987" t="s">
        <v>130</v>
      </c>
      <c r="K8987" t="s">
        <v>131</v>
      </c>
      <c r="L8987" t="s">
        <v>25659</v>
      </c>
      <c r="M8987" t="s">
        <v>25660</v>
      </c>
      <c r="N8987">
        <v>0.88527777699999999</v>
      </c>
      <c r="O8987">
        <v>0</v>
      </c>
      <c r="P8987">
        <v>8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7.0822219999999998</v>
      </c>
      <c r="W8987">
        <v>0</v>
      </c>
      <c r="X8987">
        <v>0</v>
      </c>
      <c r="Y8987">
        <v>0</v>
      </c>
      <c r="Z8987">
        <v>0</v>
      </c>
    </row>
    <row r="8988" spans="1:26" x14ac:dyDescent="0.25">
      <c r="A8988">
        <v>2210098</v>
      </c>
      <c r="B8988">
        <v>1</v>
      </c>
      <c r="C8988" t="s">
        <v>76</v>
      </c>
      <c r="D8988" t="s">
        <v>99</v>
      </c>
      <c r="E8988" t="s">
        <v>161</v>
      </c>
      <c r="F8988" t="s">
        <v>24926</v>
      </c>
      <c r="G8988" t="s">
        <v>402</v>
      </c>
      <c r="H8988" t="s">
        <v>46</v>
      </c>
      <c r="I8988" t="s">
        <v>129</v>
      </c>
      <c r="J8988" t="s">
        <v>130</v>
      </c>
      <c r="K8988" t="s">
        <v>131</v>
      </c>
      <c r="L8988" t="s">
        <v>25661</v>
      </c>
      <c r="M8988" t="s">
        <v>25662</v>
      </c>
      <c r="N8988">
        <v>0.90277777699999995</v>
      </c>
      <c r="O8988">
        <v>0</v>
      </c>
      <c r="P8988">
        <v>132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119.166667</v>
      </c>
      <c r="W8988">
        <v>0</v>
      </c>
      <c r="X8988">
        <v>0</v>
      </c>
      <c r="Y8988">
        <v>0</v>
      </c>
      <c r="Z8988">
        <v>0</v>
      </c>
    </row>
    <row r="8989" spans="1:26" x14ac:dyDescent="0.25">
      <c r="A8989">
        <v>2210095</v>
      </c>
      <c r="B8989">
        <v>1</v>
      </c>
      <c r="C8989" t="s">
        <v>77</v>
      </c>
      <c r="D8989" t="s">
        <v>108</v>
      </c>
      <c r="E8989" t="s">
        <v>186</v>
      </c>
      <c r="F8989" t="s">
        <v>10758</v>
      </c>
      <c r="G8989" t="s">
        <v>136</v>
      </c>
      <c r="H8989" t="s">
        <v>47</v>
      </c>
      <c r="I8989" t="s">
        <v>129</v>
      </c>
      <c r="J8989" t="s">
        <v>130</v>
      </c>
      <c r="K8989" t="s">
        <v>131</v>
      </c>
      <c r="L8989" t="s">
        <v>25663</v>
      </c>
      <c r="M8989" t="s">
        <v>25664</v>
      </c>
      <c r="N8989">
        <v>0.79694444399999997</v>
      </c>
      <c r="O8989">
        <v>156</v>
      </c>
      <c r="P8989">
        <v>562</v>
      </c>
      <c r="Q8989">
        <v>0</v>
      </c>
      <c r="R8989">
        <v>0</v>
      </c>
      <c r="S8989">
        <v>122</v>
      </c>
      <c r="T8989">
        <v>851</v>
      </c>
      <c r="U8989">
        <v>124.32333300000001</v>
      </c>
      <c r="V8989">
        <v>447.88277799999997</v>
      </c>
      <c r="W8989">
        <v>0</v>
      </c>
      <c r="X8989">
        <v>0</v>
      </c>
      <c r="Y8989">
        <v>97.227221999999998</v>
      </c>
      <c r="Z8989">
        <v>678.19972199999995</v>
      </c>
    </row>
    <row r="8990" spans="1:26" x14ac:dyDescent="0.25">
      <c r="A8990">
        <v>2210096</v>
      </c>
      <c r="B8990">
        <v>1</v>
      </c>
      <c r="C8990" t="s">
        <v>77</v>
      </c>
      <c r="D8990" t="s">
        <v>118</v>
      </c>
      <c r="E8990" t="s">
        <v>126</v>
      </c>
      <c r="F8990" t="s">
        <v>25665</v>
      </c>
      <c r="G8990" t="s">
        <v>128</v>
      </c>
      <c r="H8990" t="s">
        <v>46</v>
      </c>
      <c r="I8990" t="s">
        <v>129</v>
      </c>
      <c r="J8990" t="s">
        <v>130</v>
      </c>
      <c r="K8990" t="s">
        <v>131</v>
      </c>
      <c r="L8990" t="s">
        <v>25666</v>
      </c>
      <c r="M8990" t="s">
        <v>25667</v>
      </c>
      <c r="N8990">
        <v>2.3658333329999999</v>
      </c>
      <c r="O8990">
        <v>0</v>
      </c>
      <c r="P8990">
        <v>19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44.950833000000003</v>
      </c>
      <c r="W8990">
        <v>0</v>
      </c>
      <c r="X8990">
        <v>0</v>
      </c>
      <c r="Y8990">
        <v>0</v>
      </c>
      <c r="Z8990">
        <v>0</v>
      </c>
    </row>
    <row r="8991" spans="1:26" x14ac:dyDescent="0.25">
      <c r="A8991">
        <v>2210102</v>
      </c>
      <c r="B8991">
        <v>1</v>
      </c>
      <c r="C8991" t="s">
        <v>76</v>
      </c>
      <c r="D8991" t="s">
        <v>92</v>
      </c>
      <c r="E8991" t="s">
        <v>186</v>
      </c>
      <c r="F8991" t="s">
        <v>25668</v>
      </c>
      <c r="G8991" t="s">
        <v>136</v>
      </c>
      <c r="H8991" t="s">
        <v>47</v>
      </c>
      <c r="I8991" t="s">
        <v>129</v>
      </c>
      <c r="J8991" t="s">
        <v>130</v>
      </c>
      <c r="K8991" t="s">
        <v>131</v>
      </c>
      <c r="L8991" t="s">
        <v>25669</v>
      </c>
      <c r="M8991" t="s">
        <v>25670</v>
      </c>
      <c r="N8991">
        <v>0.48499999999999999</v>
      </c>
      <c r="O8991">
        <v>0</v>
      </c>
      <c r="P8991">
        <v>2</v>
      </c>
      <c r="Q8991">
        <v>9</v>
      </c>
      <c r="R8991">
        <v>838</v>
      </c>
      <c r="S8991">
        <v>13</v>
      </c>
      <c r="T8991">
        <v>2040</v>
      </c>
      <c r="U8991">
        <v>0</v>
      </c>
      <c r="V8991">
        <v>0.97</v>
      </c>
      <c r="W8991">
        <v>4.3650000000000002</v>
      </c>
      <c r="X8991">
        <v>406.43</v>
      </c>
      <c r="Y8991">
        <v>6.3049999999999997</v>
      </c>
      <c r="Z8991">
        <v>989.4</v>
      </c>
    </row>
    <row r="8992" spans="1:26" x14ac:dyDescent="0.25">
      <c r="A8992">
        <v>2210097</v>
      </c>
      <c r="B8992">
        <v>1</v>
      </c>
      <c r="C8992" t="s">
        <v>76</v>
      </c>
      <c r="D8992" t="s">
        <v>89</v>
      </c>
      <c r="E8992" t="s">
        <v>126</v>
      </c>
      <c r="F8992" t="s">
        <v>25671</v>
      </c>
      <c r="G8992" t="s">
        <v>128</v>
      </c>
      <c r="H8992" t="s">
        <v>46</v>
      </c>
      <c r="I8992" t="s">
        <v>129</v>
      </c>
      <c r="J8992" t="s">
        <v>130</v>
      </c>
      <c r="K8992" t="s">
        <v>131</v>
      </c>
      <c r="L8992" t="s">
        <v>25672</v>
      </c>
      <c r="M8992" t="s">
        <v>25673</v>
      </c>
      <c r="N8992">
        <v>0.47416666600000001</v>
      </c>
      <c r="O8992">
        <v>0</v>
      </c>
      <c r="P8992">
        <v>0</v>
      </c>
      <c r="Q8992">
        <v>0</v>
      </c>
      <c r="R8992">
        <v>5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2.3708330000000002</v>
      </c>
      <c r="Y8992">
        <v>0</v>
      </c>
      <c r="Z8992">
        <v>0</v>
      </c>
    </row>
    <row r="8993" spans="1:26" x14ac:dyDescent="0.25">
      <c r="A8993">
        <v>2210099</v>
      </c>
      <c r="B8993">
        <v>1</v>
      </c>
      <c r="C8993" t="s">
        <v>76</v>
      </c>
      <c r="D8993" t="s">
        <v>106</v>
      </c>
      <c r="E8993" t="s">
        <v>181</v>
      </c>
      <c r="F8993" t="s">
        <v>25674</v>
      </c>
      <c r="G8993" t="s">
        <v>183</v>
      </c>
      <c r="H8993" t="s">
        <v>46</v>
      </c>
      <c r="I8993" t="s">
        <v>129</v>
      </c>
      <c r="J8993" t="s">
        <v>130</v>
      </c>
      <c r="K8993" t="s">
        <v>131</v>
      </c>
      <c r="L8993" t="s">
        <v>25675</v>
      </c>
      <c r="M8993" t="s">
        <v>25676</v>
      </c>
      <c r="N8993">
        <v>7.6558333330000004</v>
      </c>
      <c r="O8993">
        <v>0</v>
      </c>
      <c r="P8993">
        <v>7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53.590833000000003</v>
      </c>
      <c r="W8993">
        <v>0</v>
      </c>
      <c r="X8993">
        <v>0</v>
      </c>
      <c r="Y8993">
        <v>0</v>
      </c>
      <c r="Z8993">
        <v>0</v>
      </c>
    </row>
    <row r="8994" spans="1:26" x14ac:dyDescent="0.25">
      <c r="A8994">
        <v>2210103</v>
      </c>
      <c r="B8994">
        <v>1</v>
      </c>
      <c r="C8994" t="s">
        <v>76</v>
      </c>
      <c r="D8994" t="s">
        <v>99</v>
      </c>
      <c r="E8994" t="s">
        <v>143</v>
      </c>
      <c r="F8994" t="s">
        <v>25677</v>
      </c>
      <c r="G8994" t="s">
        <v>145</v>
      </c>
      <c r="H8994" t="s">
        <v>47</v>
      </c>
      <c r="I8994" t="s">
        <v>129</v>
      </c>
      <c r="J8994" t="s">
        <v>130</v>
      </c>
      <c r="K8994" t="s">
        <v>131</v>
      </c>
      <c r="L8994" t="s">
        <v>25678</v>
      </c>
      <c r="M8994" t="s">
        <v>25679</v>
      </c>
      <c r="N8994">
        <v>0.76694444399999995</v>
      </c>
      <c r="O8994">
        <v>1</v>
      </c>
      <c r="P8994">
        <v>221</v>
      </c>
      <c r="Q8994">
        <v>0</v>
      </c>
      <c r="R8994">
        <v>0</v>
      </c>
      <c r="S8994">
        <v>0</v>
      </c>
      <c r="T8994">
        <v>0</v>
      </c>
      <c r="U8994">
        <v>0.76694399999999996</v>
      </c>
      <c r="V8994">
        <v>169.494722</v>
      </c>
      <c r="W8994">
        <v>0</v>
      </c>
      <c r="X8994">
        <v>0</v>
      </c>
      <c r="Y8994">
        <v>0</v>
      </c>
      <c r="Z8994">
        <v>0</v>
      </c>
    </row>
    <row r="8995" spans="1:26" x14ac:dyDescent="0.25">
      <c r="A8995">
        <v>2210106</v>
      </c>
      <c r="B8995">
        <v>1</v>
      </c>
      <c r="C8995" t="s">
        <v>76</v>
      </c>
      <c r="D8995" t="s">
        <v>96</v>
      </c>
      <c r="E8995" t="s">
        <v>181</v>
      </c>
      <c r="F8995" t="s">
        <v>25680</v>
      </c>
      <c r="G8995" t="s">
        <v>287</v>
      </c>
      <c r="H8995" t="s">
        <v>46</v>
      </c>
      <c r="I8995" t="s">
        <v>129</v>
      </c>
      <c r="J8995" t="s">
        <v>130</v>
      </c>
      <c r="K8995" t="s">
        <v>131</v>
      </c>
      <c r="L8995" t="s">
        <v>25681</v>
      </c>
      <c r="M8995" t="s">
        <v>25682</v>
      </c>
      <c r="N8995">
        <v>4.1452777770000004</v>
      </c>
      <c r="O8995">
        <v>0</v>
      </c>
      <c r="P8995">
        <v>1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4.1452780000000002</v>
      </c>
      <c r="W8995">
        <v>0</v>
      </c>
      <c r="X8995">
        <v>0</v>
      </c>
      <c r="Y8995">
        <v>0</v>
      </c>
      <c r="Z8995">
        <v>0</v>
      </c>
    </row>
    <row r="8996" spans="1:26" x14ac:dyDescent="0.25">
      <c r="A8996">
        <v>2210108</v>
      </c>
      <c r="B8996">
        <v>1</v>
      </c>
      <c r="C8996" t="s">
        <v>76</v>
      </c>
      <c r="D8996" t="s">
        <v>79</v>
      </c>
      <c r="E8996" t="s">
        <v>186</v>
      </c>
      <c r="F8996" t="s">
        <v>25683</v>
      </c>
      <c r="G8996" t="s">
        <v>136</v>
      </c>
      <c r="H8996" t="s">
        <v>47</v>
      </c>
      <c r="I8996" t="s">
        <v>129</v>
      </c>
      <c r="J8996" t="s">
        <v>130</v>
      </c>
      <c r="K8996" t="s">
        <v>131</v>
      </c>
      <c r="L8996" t="s">
        <v>25684</v>
      </c>
      <c r="M8996" t="s">
        <v>25685</v>
      </c>
      <c r="N8996">
        <v>0.49888888799999997</v>
      </c>
      <c r="O8996">
        <v>14</v>
      </c>
      <c r="P8996">
        <v>5809</v>
      </c>
      <c r="Q8996">
        <v>0</v>
      </c>
      <c r="R8996">
        <v>0</v>
      </c>
      <c r="S8996">
        <v>0</v>
      </c>
      <c r="T8996">
        <v>0</v>
      </c>
      <c r="U8996">
        <v>6.9844439999999999</v>
      </c>
      <c r="V8996">
        <v>2898.0455499999998</v>
      </c>
      <c r="W8996">
        <v>0</v>
      </c>
      <c r="X8996">
        <v>0</v>
      </c>
      <c r="Y8996">
        <v>0</v>
      </c>
      <c r="Z8996">
        <v>0</v>
      </c>
    </row>
    <row r="8997" spans="1:26" x14ac:dyDescent="0.25">
      <c r="A8997">
        <v>2210109</v>
      </c>
      <c r="B8997">
        <v>1</v>
      </c>
      <c r="C8997" t="s">
        <v>77</v>
      </c>
      <c r="D8997" t="s">
        <v>123</v>
      </c>
      <c r="E8997" t="s">
        <v>161</v>
      </c>
      <c r="F8997" t="s">
        <v>25686</v>
      </c>
      <c r="G8997" t="s">
        <v>128</v>
      </c>
      <c r="H8997" t="s">
        <v>46</v>
      </c>
      <c r="I8997" t="s">
        <v>129</v>
      </c>
      <c r="J8997" t="s">
        <v>130</v>
      </c>
      <c r="K8997" t="s">
        <v>131</v>
      </c>
      <c r="L8997" t="s">
        <v>25687</v>
      </c>
      <c r="M8997" t="s">
        <v>25688</v>
      </c>
      <c r="N8997">
        <v>7.4974999999999996</v>
      </c>
      <c r="O8997">
        <v>0</v>
      </c>
      <c r="P8997">
        <v>4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29.99</v>
      </c>
      <c r="W8997">
        <v>0</v>
      </c>
      <c r="X8997">
        <v>0</v>
      </c>
      <c r="Y8997">
        <v>0</v>
      </c>
      <c r="Z8997">
        <v>0</v>
      </c>
    </row>
    <row r="8998" spans="1:26" x14ac:dyDescent="0.25">
      <c r="A8998">
        <v>2210115</v>
      </c>
      <c r="B8998">
        <v>1</v>
      </c>
      <c r="C8998" t="s">
        <v>76</v>
      </c>
      <c r="D8998" t="s">
        <v>90</v>
      </c>
      <c r="E8998" t="s">
        <v>161</v>
      </c>
      <c r="F8998" t="s">
        <v>25689</v>
      </c>
      <c r="G8998" t="s">
        <v>402</v>
      </c>
      <c r="H8998" t="s">
        <v>46</v>
      </c>
      <c r="I8998" t="s">
        <v>129</v>
      </c>
      <c r="J8998" t="s">
        <v>130</v>
      </c>
      <c r="K8998" t="s">
        <v>131</v>
      </c>
      <c r="L8998" t="s">
        <v>25690</v>
      </c>
      <c r="M8998" t="s">
        <v>25691</v>
      </c>
      <c r="N8998">
        <v>2.9288888879999999</v>
      </c>
      <c r="O8998">
        <v>0</v>
      </c>
      <c r="P8998">
        <v>0</v>
      </c>
      <c r="Q8998">
        <v>1</v>
      </c>
      <c r="R8998">
        <v>202</v>
      </c>
      <c r="S8998">
        <v>0</v>
      </c>
      <c r="T8998">
        <v>0</v>
      </c>
      <c r="U8998">
        <v>0</v>
      </c>
      <c r="V8998">
        <v>0</v>
      </c>
      <c r="W8998">
        <v>2.9288889999999999</v>
      </c>
      <c r="X8998">
        <v>591.63555499999995</v>
      </c>
      <c r="Y8998">
        <v>0</v>
      </c>
      <c r="Z8998">
        <v>0</v>
      </c>
    </row>
    <row r="8999" spans="1:26" x14ac:dyDescent="0.25">
      <c r="A8999">
        <v>2210107</v>
      </c>
      <c r="B8999">
        <v>1</v>
      </c>
      <c r="C8999" t="s">
        <v>77</v>
      </c>
      <c r="D8999" t="s">
        <v>114</v>
      </c>
      <c r="E8999" t="s">
        <v>126</v>
      </c>
      <c r="F8999" t="s">
        <v>25692</v>
      </c>
      <c r="G8999" t="s">
        <v>128</v>
      </c>
      <c r="H8999" t="s">
        <v>46</v>
      </c>
      <c r="I8999" t="s">
        <v>129</v>
      </c>
      <c r="J8999" t="s">
        <v>130</v>
      </c>
      <c r="K8999" t="s">
        <v>131</v>
      </c>
      <c r="L8999" t="s">
        <v>25693</v>
      </c>
      <c r="M8999" t="s">
        <v>25694</v>
      </c>
      <c r="N8999">
        <v>1.690555555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32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54.097777999999998</v>
      </c>
    </row>
    <row r="9000" spans="1:26" x14ac:dyDescent="0.25">
      <c r="A9000">
        <v>2210110</v>
      </c>
      <c r="B9000">
        <v>1</v>
      </c>
      <c r="C9000" t="s">
        <v>76</v>
      </c>
      <c r="D9000" t="s">
        <v>101</v>
      </c>
      <c r="E9000" t="s">
        <v>126</v>
      </c>
      <c r="F9000" t="s">
        <v>21956</v>
      </c>
      <c r="G9000" t="s">
        <v>128</v>
      </c>
      <c r="H9000" t="s">
        <v>46</v>
      </c>
      <c r="I9000" t="s">
        <v>129</v>
      </c>
      <c r="J9000" t="s">
        <v>130</v>
      </c>
      <c r="K9000" t="s">
        <v>131</v>
      </c>
      <c r="L9000" t="s">
        <v>25670</v>
      </c>
      <c r="M9000" t="s">
        <v>25695</v>
      </c>
      <c r="N9000">
        <v>1.060277777</v>
      </c>
      <c r="O9000">
        <v>0</v>
      </c>
      <c r="P9000">
        <v>5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5.3013890000000004</v>
      </c>
      <c r="W9000">
        <v>0</v>
      </c>
      <c r="X9000">
        <v>0</v>
      </c>
      <c r="Y9000">
        <v>0</v>
      </c>
      <c r="Z9000">
        <v>0</v>
      </c>
    </row>
    <row r="9001" spans="1:26" x14ac:dyDescent="0.25">
      <c r="A9001">
        <v>2210112</v>
      </c>
      <c r="B9001">
        <v>1</v>
      </c>
      <c r="C9001" t="s">
        <v>77</v>
      </c>
      <c r="D9001" t="s">
        <v>108</v>
      </c>
      <c r="E9001" t="s">
        <v>181</v>
      </c>
      <c r="F9001" t="s">
        <v>25696</v>
      </c>
      <c r="G9001" t="s">
        <v>287</v>
      </c>
      <c r="H9001" t="s">
        <v>46</v>
      </c>
      <c r="I9001" t="s">
        <v>129</v>
      </c>
      <c r="J9001" t="s">
        <v>130</v>
      </c>
      <c r="K9001" t="s">
        <v>131</v>
      </c>
      <c r="L9001" t="s">
        <v>25697</v>
      </c>
      <c r="M9001" t="s">
        <v>25698</v>
      </c>
      <c r="N9001">
        <v>0.87027777699999997</v>
      </c>
      <c r="O9001">
        <v>0</v>
      </c>
      <c r="P9001">
        <v>3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2.610833</v>
      </c>
      <c r="W9001">
        <v>0</v>
      </c>
      <c r="X9001">
        <v>0</v>
      </c>
      <c r="Y9001">
        <v>0</v>
      </c>
      <c r="Z9001">
        <v>0</v>
      </c>
    </row>
    <row r="9002" spans="1:26" x14ac:dyDescent="0.25">
      <c r="A9002">
        <v>2210120</v>
      </c>
      <c r="B9002">
        <v>1</v>
      </c>
      <c r="C9002" t="s">
        <v>76</v>
      </c>
      <c r="D9002" t="s">
        <v>96</v>
      </c>
      <c r="E9002" t="s">
        <v>161</v>
      </c>
      <c r="F9002" t="s">
        <v>24215</v>
      </c>
      <c r="G9002" t="s">
        <v>402</v>
      </c>
      <c r="H9002" t="s">
        <v>46</v>
      </c>
      <c r="I9002" t="s">
        <v>129</v>
      </c>
      <c r="J9002" t="s">
        <v>130</v>
      </c>
      <c r="K9002" t="s">
        <v>131</v>
      </c>
      <c r="L9002" t="s">
        <v>25699</v>
      </c>
      <c r="M9002" t="s">
        <v>25700</v>
      </c>
      <c r="N9002">
        <v>1.135</v>
      </c>
      <c r="O9002">
        <v>1</v>
      </c>
      <c r="P9002">
        <v>105</v>
      </c>
      <c r="Q9002">
        <v>0</v>
      </c>
      <c r="R9002">
        <v>0</v>
      </c>
      <c r="S9002">
        <v>0</v>
      </c>
      <c r="T9002">
        <v>0</v>
      </c>
      <c r="U9002">
        <v>1.135</v>
      </c>
      <c r="V9002">
        <v>119.175</v>
      </c>
      <c r="W9002">
        <v>0</v>
      </c>
      <c r="X9002">
        <v>0</v>
      </c>
      <c r="Y9002">
        <v>0</v>
      </c>
      <c r="Z9002">
        <v>0</v>
      </c>
    </row>
    <row r="9003" spans="1:26" x14ac:dyDescent="0.25">
      <c r="A9003">
        <v>2210140</v>
      </c>
      <c r="B9003">
        <v>1</v>
      </c>
      <c r="C9003" t="s">
        <v>77</v>
      </c>
      <c r="D9003" t="s">
        <v>124</v>
      </c>
      <c r="E9003" t="s">
        <v>134</v>
      </c>
      <c r="F9003" t="s">
        <v>14731</v>
      </c>
      <c r="G9003" t="s">
        <v>136</v>
      </c>
      <c r="H9003" t="s">
        <v>47</v>
      </c>
      <c r="I9003" t="s">
        <v>129</v>
      </c>
      <c r="J9003" t="s">
        <v>130</v>
      </c>
      <c r="K9003" t="s">
        <v>131</v>
      </c>
      <c r="L9003" t="s">
        <v>25701</v>
      </c>
      <c r="M9003" t="s">
        <v>25702</v>
      </c>
      <c r="N9003">
        <v>1.7297222219999999</v>
      </c>
      <c r="O9003">
        <v>54</v>
      </c>
      <c r="P9003">
        <v>88</v>
      </c>
      <c r="Q9003">
        <v>0</v>
      </c>
      <c r="R9003">
        <v>0</v>
      </c>
      <c r="S9003">
        <v>0</v>
      </c>
      <c r="T9003">
        <v>0</v>
      </c>
      <c r="U9003">
        <v>93.405000000000001</v>
      </c>
      <c r="V9003">
        <v>152.21555599999999</v>
      </c>
      <c r="W9003">
        <v>0</v>
      </c>
      <c r="X9003">
        <v>0</v>
      </c>
      <c r="Y9003">
        <v>0</v>
      </c>
      <c r="Z9003">
        <v>0</v>
      </c>
    </row>
    <row r="9004" spans="1:26" x14ac:dyDescent="0.25">
      <c r="A9004">
        <v>2210130</v>
      </c>
      <c r="B9004">
        <v>1</v>
      </c>
      <c r="C9004" t="s">
        <v>76</v>
      </c>
      <c r="D9004" t="s">
        <v>106</v>
      </c>
      <c r="E9004" t="s">
        <v>186</v>
      </c>
      <c r="F9004" t="s">
        <v>25703</v>
      </c>
      <c r="G9004" t="s">
        <v>136</v>
      </c>
      <c r="H9004" t="s">
        <v>47</v>
      </c>
      <c r="I9004" t="s">
        <v>129</v>
      </c>
      <c r="J9004" t="s">
        <v>130</v>
      </c>
      <c r="K9004" t="s">
        <v>131</v>
      </c>
      <c r="L9004" t="s">
        <v>25704</v>
      </c>
      <c r="M9004" t="s">
        <v>25705</v>
      </c>
      <c r="N9004">
        <v>0.632222222</v>
      </c>
      <c r="O9004">
        <v>10</v>
      </c>
      <c r="P9004">
        <v>4891</v>
      </c>
      <c r="Q9004">
        <v>0</v>
      </c>
      <c r="R9004">
        <v>0</v>
      </c>
      <c r="S9004">
        <v>0</v>
      </c>
      <c r="T9004">
        <v>0</v>
      </c>
      <c r="U9004">
        <v>6.322222</v>
      </c>
      <c r="V9004">
        <v>3092.1988879999999</v>
      </c>
      <c r="W9004">
        <v>0</v>
      </c>
      <c r="X9004">
        <v>0</v>
      </c>
      <c r="Y9004">
        <v>0</v>
      </c>
      <c r="Z9004">
        <v>0</v>
      </c>
    </row>
    <row r="9005" spans="1:26" x14ac:dyDescent="0.25">
      <c r="A9005">
        <v>2210134</v>
      </c>
      <c r="B9005">
        <v>1</v>
      </c>
      <c r="C9005" t="s">
        <v>77</v>
      </c>
      <c r="D9005" t="s">
        <v>118</v>
      </c>
      <c r="E9005" t="s">
        <v>126</v>
      </c>
      <c r="F9005" t="s">
        <v>25706</v>
      </c>
      <c r="G9005" t="s">
        <v>128</v>
      </c>
      <c r="H9005" t="s">
        <v>46</v>
      </c>
      <c r="I9005" t="s">
        <v>129</v>
      </c>
      <c r="J9005" t="s">
        <v>130</v>
      </c>
      <c r="K9005" t="s">
        <v>131</v>
      </c>
      <c r="L9005" t="s">
        <v>25707</v>
      </c>
      <c r="M9005" t="s">
        <v>25708</v>
      </c>
      <c r="N9005">
        <v>2.113611111</v>
      </c>
      <c r="O9005">
        <v>0</v>
      </c>
      <c r="P9005">
        <v>51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107.794167</v>
      </c>
      <c r="W9005">
        <v>0</v>
      </c>
      <c r="X9005">
        <v>0</v>
      </c>
      <c r="Y9005">
        <v>0</v>
      </c>
      <c r="Z9005">
        <v>0</v>
      </c>
    </row>
    <row r="9006" spans="1:26" x14ac:dyDescent="0.25">
      <c r="A9006">
        <v>2210137</v>
      </c>
      <c r="B9006">
        <v>1</v>
      </c>
      <c r="C9006" t="s">
        <v>76</v>
      </c>
      <c r="D9006" t="s">
        <v>93</v>
      </c>
      <c r="E9006" t="s">
        <v>126</v>
      </c>
      <c r="F9006" t="s">
        <v>21989</v>
      </c>
      <c r="G9006" t="s">
        <v>128</v>
      </c>
      <c r="H9006" t="s">
        <v>46</v>
      </c>
      <c r="I9006" t="s">
        <v>129</v>
      </c>
      <c r="J9006" t="s">
        <v>130</v>
      </c>
      <c r="K9006" t="s">
        <v>131</v>
      </c>
      <c r="L9006" t="s">
        <v>25709</v>
      </c>
      <c r="M9006" t="s">
        <v>25710</v>
      </c>
      <c r="N9006">
        <v>3.8052777770000001</v>
      </c>
      <c r="O9006">
        <v>0</v>
      </c>
      <c r="P9006">
        <v>83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315.838055</v>
      </c>
      <c r="W9006">
        <v>0</v>
      </c>
      <c r="X9006">
        <v>0</v>
      </c>
      <c r="Y9006">
        <v>0</v>
      </c>
      <c r="Z9006">
        <v>0</v>
      </c>
    </row>
    <row r="9007" spans="1:26" x14ac:dyDescent="0.25">
      <c r="A9007">
        <v>2210145</v>
      </c>
      <c r="B9007">
        <v>1</v>
      </c>
      <c r="C9007" t="s">
        <v>76</v>
      </c>
      <c r="D9007" t="s">
        <v>92</v>
      </c>
      <c r="E9007" t="s">
        <v>126</v>
      </c>
      <c r="F9007" t="s">
        <v>21070</v>
      </c>
      <c r="G9007" t="s">
        <v>128</v>
      </c>
      <c r="H9007" t="s">
        <v>46</v>
      </c>
      <c r="I9007" t="s">
        <v>129</v>
      </c>
      <c r="J9007" t="s">
        <v>130</v>
      </c>
      <c r="K9007" t="s">
        <v>131</v>
      </c>
      <c r="L9007" t="s">
        <v>25711</v>
      </c>
      <c r="M9007" t="s">
        <v>25712</v>
      </c>
      <c r="N9007">
        <v>4.3177777769999999</v>
      </c>
      <c r="O9007">
        <v>0</v>
      </c>
      <c r="P9007">
        <v>0</v>
      </c>
      <c r="Q9007">
        <v>0</v>
      </c>
      <c r="R9007">
        <v>297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1282.3800000000001</v>
      </c>
      <c r="Y9007">
        <v>0</v>
      </c>
      <c r="Z9007">
        <v>0</v>
      </c>
    </row>
    <row r="9008" spans="1:26" x14ac:dyDescent="0.25">
      <c r="A9008">
        <v>2210136</v>
      </c>
      <c r="B9008">
        <v>1</v>
      </c>
      <c r="C9008" t="s">
        <v>77</v>
      </c>
      <c r="D9008" t="s">
        <v>109</v>
      </c>
      <c r="E9008" t="s">
        <v>181</v>
      </c>
      <c r="F9008" t="s">
        <v>25713</v>
      </c>
      <c r="G9008" t="s">
        <v>194</v>
      </c>
      <c r="H9008" t="s">
        <v>46</v>
      </c>
      <c r="I9008" t="s">
        <v>129</v>
      </c>
      <c r="J9008" t="s">
        <v>130</v>
      </c>
      <c r="K9008" t="s">
        <v>131</v>
      </c>
      <c r="L9008" t="s">
        <v>25714</v>
      </c>
      <c r="M9008" t="s">
        <v>25715</v>
      </c>
      <c r="N9008">
        <v>1.592222222</v>
      </c>
      <c r="O9008">
        <v>0</v>
      </c>
      <c r="P9008">
        <v>1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1.592222</v>
      </c>
      <c r="W9008">
        <v>0</v>
      </c>
      <c r="X9008">
        <v>0</v>
      </c>
      <c r="Y9008">
        <v>0</v>
      </c>
      <c r="Z9008">
        <v>0</v>
      </c>
    </row>
    <row r="9009" spans="1:26" x14ac:dyDescent="0.25">
      <c r="A9009">
        <v>2210138</v>
      </c>
      <c r="B9009">
        <v>1</v>
      </c>
      <c r="C9009" t="s">
        <v>77</v>
      </c>
      <c r="D9009" t="s">
        <v>114</v>
      </c>
      <c r="E9009" t="s">
        <v>126</v>
      </c>
      <c r="F9009" t="s">
        <v>25716</v>
      </c>
      <c r="G9009" t="s">
        <v>128</v>
      </c>
      <c r="H9009" t="s">
        <v>46</v>
      </c>
      <c r="I9009" t="s">
        <v>129</v>
      </c>
      <c r="J9009" t="s">
        <v>130</v>
      </c>
      <c r="K9009" t="s">
        <v>131</v>
      </c>
      <c r="L9009" t="s">
        <v>25717</v>
      </c>
      <c r="M9009" t="s">
        <v>25718</v>
      </c>
      <c r="N9009">
        <v>1.352777777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39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52.758333</v>
      </c>
    </row>
    <row r="9010" spans="1:26" x14ac:dyDescent="0.25">
      <c r="A9010">
        <v>2210146</v>
      </c>
      <c r="B9010">
        <v>1</v>
      </c>
      <c r="C9010" t="s">
        <v>76</v>
      </c>
      <c r="D9010" t="s">
        <v>79</v>
      </c>
      <c r="E9010" t="s">
        <v>186</v>
      </c>
      <c r="F9010" t="s">
        <v>25719</v>
      </c>
      <c r="G9010" t="s">
        <v>136</v>
      </c>
      <c r="H9010" t="s">
        <v>47</v>
      </c>
      <c r="I9010" t="s">
        <v>129</v>
      </c>
      <c r="J9010" t="s">
        <v>130</v>
      </c>
      <c r="K9010" t="s">
        <v>131</v>
      </c>
      <c r="L9010" t="s">
        <v>25720</v>
      </c>
      <c r="M9010" t="s">
        <v>25721</v>
      </c>
      <c r="N9010">
        <v>0.454166666</v>
      </c>
      <c r="O9010">
        <v>16</v>
      </c>
      <c r="P9010">
        <v>4552</v>
      </c>
      <c r="Q9010">
        <v>0</v>
      </c>
      <c r="R9010">
        <v>0</v>
      </c>
      <c r="S9010">
        <v>0</v>
      </c>
      <c r="T9010">
        <v>0</v>
      </c>
      <c r="U9010">
        <v>7.266667</v>
      </c>
      <c r="V9010">
        <v>2067.3666640000001</v>
      </c>
      <c r="W9010">
        <v>0</v>
      </c>
      <c r="X9010">
        <v>0</v>
      </c>
      <c r="Y9010">
        <v>0</v>
      </c>
      <c r="Z9010">
        <v>0</v>
      </c>
    </row>
    <row r="9011" spans="1:26" x14ac:dyDescent="0.25">
      <c r="A9011">
        <v>2210154</v>
      </c>
      <c r="B9011">
        <v>1</v>
      </c>
      <c r="C9011" t="s">
        <v>77</v>
      </c>
      <c r="D9011" t="s">
        <v>112</v>
      </c>
      <c r="E9011" t="s">
        <v>186</v>
      </c>
      <c r="F9011" t="s">
        <v>15440</v>
      </c>
      <c r="G9011" t="s">
        <v>136</v>
      </c>
      <c r="H9011" t="s">
        <v>47</v>
      </c>
      <c r="I9011" t="s">
        <v>129</v>
      </c>
      <c r="J9011" t="s">
        <v>130</v>
      </c>
      <c r="K9011" t="s">
        <v>131</v>
      </c>
      <c r="L9011" t="s">
        <v>25722</v>
      </c>
      <c r="M9011" t="s">
        <v>25723</v>
      </c>
      <c r="N9011">
        <v>0.332777777</v>
      </c>
      <c r="O9011">
        <v>0</v>
      </c>
      <c r="P9011">
        <v>0</v>
      </c>
      <c r="Q9011">
        <v>20</v>
      </c>
      <c r="R9011">
        <v>30</v>
      </c>
      <c r="S9011">
        <v>47</v>
      </c>
      <c r="T9011">
        <v>776</v>
      </c>
      <c r="U9011">
        <v>0</v>
      </c>
      <c r="V9011">
        <v>0</v>
      </c>
      <c r="W9011">
        <v>6.6555559999999998</v>
      </c>
      <c r="X9011">
        <v>9.983333</v>
      </c>
      <c r="Y9011">
        <v>15.640556</v>
      </c>
      <c r="Z9011">
        <v>258.23555499999998</v>
      </c>
    </row>
    <row r="9012" spans="1:26" x14ac:dyDescent="0.25">
      <c r="A9012">
        <v>2210152</v>
      </c>
      <c r="B9012">
        <v>1</v>
      </c>
      <c r="C9012" t="s">
        <v>76</v>
      </c>
      <c r="D9012" t="s">
        <v>78</v>
      </c>
      <c r="E9012" t="s">
        <v>126</v>
      </c>
      <c r="F9012" t="s">
        <v>21099</v>
      </c>
      <c r="G9012" t="s">
        <v>128</v>
      </c>
      <c r="H9012" t="s">
        <v>46</v>
      </c>
      <c r="I9012" t="s">
        <v>129</v>
      </c>
      <c r="J9012" t="s">
        <v>130</v>
      </c>
      <c r="K9012" t="s">
        <v>131</v>
      </c>
      <c r="L9012" t="s">
        <v>25724</v>
      </c>
      <c r="M9012" t="s">
        <v>25725</v>
      </c>
      <c r="N9012">
        <v>4.2736111110000001</v>
      </c>
      <c r="O9012">
        <v>0</v>
      </c>
      <c r="P9012">
        <v>353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1508.5847220000001</v>
      </c>
      <c r="W9012">
        <v>0</v>
      </c>
      <c r="X9012">
        <v>0</v>
      </c>
      <c r="Y9012">
        <v>0</v>
      </c>
      <c r="Z9012">
        <v>0</v>
      </c>
    </row>
    <row r="9013" spans="1:26" x14ac:dyDescent="0.25">
      <c r="A9013">
        <v>2210153</v>
      </c>
      <c r="B9013">
        <v>1</v>
      </c>
      <c r="C9013" t="s">
        <v>76</v>
      </c>
      <c r="D9013" t="s">
        <v>100</v>
      </c>
      <c r="E9013" t="s">
        <v>143</v>
      </c>
      <c r="F9013" t="s">
        <v>25084</v>
      </c>
      <c r="G9013" t="s">
        <v>136</v>
      </c>
      <c r="H9013" t="s">
        <v>47</v>
      </c>
      <c r="I9013" t="s">
        <v>129</v>
      </c>
      <c r="J9013" t="s">
        <v>130</v>
      </c>
      <c r="K9013" t="s">
        <v>131</v>
      </c>
      <c r="L9013" t="s">
        <v>25726</v>
      </c>
      <c r="M9013" t="s">
        <v>25727</v>
      </c>
      <c r="N9013">
        <v>1.2394444440000001</v>
      </c>
      <c r="O9013">
        <v>2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2.4788890000000001</v>
      </c>
      <c r="V9013">
        <v>0</v>
      </c>
      <c r="W9013">
        <v>0</v>
      </c>
      <c r="X9013">
        <v>0</v>
      </c>
      <c r="Y9013">
        <v>0</v>
      </c>
      <c r="Z9013">
        <v>0</v>
      </c>
    </row>
    <row r="9014" spans="1:26" x14ac:dyDescent="0.25">
      <c r="A9014">
        <v>2210157</v>
      </c>
      <c r="B9014">
        <v>1</v>
      </c>
      <c r="C9014" t="s">
        <v>76</v>
      </c>
      <c r="D9014" t="s">
        <v>97</v>
      </c>
      <c r="E9014" t="s">
        <v>181</v>
      </c>
      <c r="F9014" t="s">
        <v>25728</v>
      </c>
      <c r="G9014" t="s">
        <v>194</v>
      </c>
      <c r="H9014" t="s">
        <v>46</v>
      </c>
      <c r="I9014" t="s">
        <v>129</v>
      </c>
      <c r="J9014" t="s">
        <v>130</v>
      </c>
      <c r="K9014" t="s">
        <v>131</v>
      </c>
      <c r="L9014" t="s">
        <v>25729</v>
      </c>
      <c r="M9014" t="s">
        <v>25730</v>
      </c>
      <c r="N9014">
        <v>2.3558333330000001</v>
      </c>
      <c r="O9014">
        <v>0</v>
      </c>
      <c r="P9014">
        <v>7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16.490832999999999</v>
      </c>
      <c r="W9014">
        <v>0</v>
      </c>
      <c r="X9014">
        <v>0</v>
      </c>
      <c r="Y9014">
        <v>0</v>
      </c>
      <c r="Z9014">
        <v>0</v>
      </c>
    </row>
    <row r="9015" spans="1:26" x14ac:dyDescent="0.25">
      <c r="A9015">
        <v>2210159</v>
      </c>
      <c r="B9015">
        <v>1</v>
      </c>
      <c r="C9015" t="s">
        <v>76</v>
      </c>
      <c r="D9015" t="s">
        <v>101</v>
      </c>
      <c r="E9015" t="s">
        <v>181</v>
      </c>
      <c r="F9015" t="s">
        <v>25731</v>
      </c>
      <c r="G9015" t="s">
        <v>287</v>
      </c>
      <c r="H9015" t="s">
        <v>46</v>
      </c>
      <c r="I9015" t="s">
        <v>129</v>
      </c>
      <c r="J9015" t="s">
        <v>130</v>
      </c>
      <c r="K9015" t="s">
        <v>131</v>
      </c>
      <c r="L9015" t="s">
        <v>25732</v>
      </c>
      <c r="M9015" t="s">
        <v>25733</v>
      </c>
      <c r="N9015">
        <v>4.4005555550000004</v>
      </c>
      <c r="O9015">
        <v>0</v>
      </c>
      <c r="P9015">
        <v>12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52.806666999999997</v>
      </c>
      <c r="W9015">
        <v>0</v>
      </c>
      <c r="X9015">
        <v>0</v>
      </c>
      <c r="Y9015">
        <v>0</v>
      </c>
      <c r="Z9015">
        <v>0</v>
      </c>
    </row>
    <row r="9016" spans="1:26" x14ac:dyDescent="0.25">
      <c r="A9016">
        <v>2210156</v>
      </c>
      <c r="B9016">
        <v>1</v>
      </c>
      <c r="C9016" t="s">
        <v>76</v>
      </c>
      <c r="D9016" t="s">
        <v>92</v>
      </c>
      <c r="E9016" t="s">
        <v>181</v>
      </c>
      <c r="F9016" t="s">
        <v>25734</v>
      </c>
      <c r="G9016" t="s">
        <v>194</v>
      </c>
      <c r="H9016" t="s">
        <v>46</v>
      </c>
      <c r="I9016" t="s">
        <v>129</v>
      </c>
      <c r="J9016" t="s">
        <v>130</v>
      </c>
      <c r="K9016" t="s">
        <v>131</v>
      </c>
      <c r="L9016" t="s">
        <v>25735</v>
      </c>
      <c r="M9016" t="s">
        <v>25736</v>
      </c>
      <c r="N9016">
        <v>2.7152777769999998</v>
      </c>
      <c r="O9016">
        <v>0</v>
      </c>
      <c r="P9016">
        <v>0</v>
      </c>
      <c r="Q9016">
        <v>0</v>
      </c>
      <c r="R9016">
        <v>1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2.7152780000000001</v>
      </c>
      <c r="Y9016">
        <v>0</v>
      </c>
      <c r="Z9016">
        <v>0</v>
      </c>
    </row>
    <row r="9017" spans="1:26" x14ac:dyDescent="0.25">
      <c r="A9017">
        <v>2210158</v>
      </c>
      <c r="B9017">
        <v>1</v>
      </c>
      <c r="C9017" t="s">
        <v>76</v>
      </c>
      <c r="D9017" t="s">
        <v>95</v>
      </c>
      <c r="E9017" t="s">
        <v>181</v>
      </c>
      <c r="F9017" t="s">
        <v>25737</v>
      </c>
      <c r="G9017" t="s">
        <v>287</v>
      </c>
      <c r="H9017" t="s">
        <v>46</v>
      </c>
      <c r="I9017" t="s">
        <v>129</v>
      </c>
      <c r="J9017" t="s">
        <v>130</v>
      </c>
      <c r="K9017" t="s">
        <v>131</v>
      </c>
      <c r="L9017" t="s">
        <v>25738</v>
      </c>
      <c r="M9017" t="s">
        <v>25739</v>
      </c>
      <c r="N9017">
        <v>1.065555555</v>
      </c>
      <c r="O9017">
        <v>0</v>
      </c>
      <c r="P9017">
        <v>1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1.0655559999999999</v>
      </c>
      <c r="W9017">
        <v>0</v>
      </c>
      <c r="X9017">
        <v>0</v>
      </c>
      <c r="Y9017">
        <v>0</v>
      </c>
      <c r="Z9017">
        <v>0</v>
      </c>
    </row>
    <row r="9018" spans="1:26" x14ac:dyDescent="0.25">
      <c r="A9018">
        <v>2210160</v>
      </c>
      <c r="B9018">
        <v>1</v>
      </c>
      <c r="C9018" t="s">
        <v>76</v>
      </c>
      <c r="D9018" t="s">
        <v>85</v>
      </c>
      <c r="E9018" t="s">
        <v>181</v>
      </c>
      <c r="F9018" t="s">
        <v>25740</v>
      </c>
      <c r="G9018" t="s">
        <v>183</v>
      </c>
      <c r="H9018" t="s">
        <v>46</v>
      </c>
      <c r="I9018" t="s">
        <v>129</v>
      </c>
      <c r="J9018" t="s">
        <v>130</v>
      </c>
      <c r="K9018" t="s">
        <v>131</v>
      </c>
      <c r="L9018" t="s">
        <v>25741</v>
      </c>
      <c r="M9018" t="s">
        <v>25742</v>
      </c>
      <c r="N9018">
        <v>0.79416666599999997</v>
      </c>
      <c r="O9018">
        <v>0</v>
      </c>
      <c r="P9018">
        <v>2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1.588333</v>
      </c>
      <c r="W9018">
        <v>0</v>
      </c>
      <c r="X9018">
        <v>0</v>
      </c>
      <c r="Y9018">
        <v>0</v>
      </c>
      <c r="Z9018">
        <v>0</v>
      </c>
    </row>
    <row r="9019" spans="1:26" x14ac:dyDescent="0.25">
      <c r="A9019">
        <v>2210162</v>
      </c>
      <c r="B9019">
        <v>1</v>
      </c>
      <c r="C9019" t="s">
        <v>76</v>
      </c>
      <c r="D9019" t="s">
        <v>103</v>
      </c>
      <c r="E9019" t="s">
        <v>181</v>
      </c>
      <c r="F9019" t="s">
        <v>25743</v>
      </c>
      <c r="G9019" t="s">
        <v>287</v>
      </c>
      <c r="H9019" t="s">
        <v>46</v>
      </c>
      <c r="I9019" t="s">
        <v>129</v>
      </c>
      <c r="J9019" t="s">
        <v>130</v>
      </c>
      <c r="K9019" t="s">
        <v>131</v>
      </c>
      <c r="L9019" t="s">
        <v>25744</v>
      </c>
      <c r="M9019" t="s">
        <v>25745</v>
      </c>
      <c r="N9019">
        <v>4.2352777770000003</v>
      </c>
      <c r="O9019">
        <v>0</v>
      </c>
      <c r="P9019">
        <v>0</v>
      </c>
      <c r="Q9019">
        <v>0</v>
      </c>
      <c r="R9019">
        <v>1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4.2352780000000001</v>
      </c>
      <c r="Y9019">
        <v>0</v>
      </c>
      <c r="Z9019">
        <v>0</v>
      </c>
    </row>
    <row r="9020" spans="1:26" x14ac:dyDescent="0.25">
      <c r="A9020">
        <v>2210164</v>
      </c>
      <c r="B9020">
        <v>1</v>
      </c>
      <c r="C9020" t="s">
        <v>76</v>
      </c>
      <c r="D9020" t="s">
        <v>86</v>
      </c>
      <c r="E9020" t="s">
        <v>181</v>
      </c>
      <c r="F9020" t="s">
        <v>25746</v>
      </c>
      <c r="G9020" t="s">
        <v>194</v>
      </c>
      <c r="H9020" t="s">
        <v>46</v>
      </c>
      <c r="I9020" t="s">
        <v>129</v>
      </c>
      <c r="J9020" t="s">
        <v>130</v>
      </c>
      <c r="K9020" t="s">
        <v>131</v>
      </c>
      <c r="L9020" t="s">
        <v>25747</v>
      </c>
      <c r="M9020" t="s">
        <v>25748</v>
      </c>
      <c r="N9020">
        <v>4.4419444439999998</v>
      </c>
      <c r="O9020">
        <v>0</v>
      </c>
      <c r="P9020">
        <v>11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48.861389000000003</v>
      </c>
      <c r="W9020">
        <v>0</v>
      </c>
      <c r="X9020">
        <v>0</v>
      </c>
      <c r="Y9020">
        <v>0</v>
      </c>
      <c r="Z9020">
        <v>0</v>
      </c>
    </row>
    <row r="9021" spans="1:26" x14ac:dyDescent="0.25">
      <c r="A9021">
        <v>2210165</v>
      </c>
      <c r="B9021">
        <v>1</v>
      </c>
      <c r="C9021" t="s">
        <v>76</v>
      </c>
      <c r="D9021" t="s">
        <v>79</v>
      </c>
      <c r="E9021" t="s">
        <v>181</v>
      </c>
      <c r="F9021" t="s">
        <v>25749</v>
      </c>
      <c r="G9021" t="s">
        <v>194</v>
      </c>
      <c r="H9021" t="s">
        <v>46</v>
      </c>
      <c r="I9021" t="s">
        <v>129</v>
      </c>
      <c r="J9021" t="s">
        <v>130</v>
      </c>
      <c r="K9021" t="s">
        <v>131</v>
      </c>
      <c r="L9021" t="s">
        <v>25750</v>
      </c>
      <c r="M9021" t="s">
        <v>25751</v>
      </c>
      <c r="N9021">
        <v>1.043055555</v>
      </c>
      <c r="O9021">
        <v>0</v>
      </c>
      <c r="P9021">
        <v>3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3.1291669999999998</v>
      </c>
      <c r="W9021">
        <v>0</v>
      </c>
      <c r="X9021">
        <v>0</v>
      </c>
      <c r="Y9021">
        <v>0</v>
      </c>
      <c r="Z9021">
        <v>0</v>
      </c>
    </row>
    <row r="9022" spans="1:26" x14ac:dyDescent="0.25">
      <c r="A9022">
        <v>2210168</v>
      </c>
      <c r="B9022">
        <v>1</v>
      </c>
      <c r="C9022" t="s">
        <v>76</v>
      </c>
      <c r="D9022" t="s">
        <v>106</v>
      </c>
      <c r="E9022" t="s">
        <v>181</v>
      </c>
      <c r="F9022" t="s">
        <v>25752</v>
      </c>
      <c r="G9022" t="s">
        <v>194</v>
      </c>
      <c r="H9022" t="s">
        <v>46</v>
      </c>
      <c r="I9022" t="s">
        <v>129</v>
      </c>
      <c r="J9022" t="s">
        <v>130</v>
      </c>
      <c r="K9022" t="s">
        <v>131</v>
      </c>
      <c r="L9022" t="s">
        <v>25753</v>
      </c>
      <c r="M9022" t="s">
        <v>25754</v>
      </c>
      <c r="N9022">
        <v>2.9877777769999998</v>
      </c>
      <c r="O9022">
        <v>0</v>
      </c>
      <c r="P9022">
        <v>1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2.987778</v>
      </c>
      <c r="W9022">
        <v>0</v>
      </c>
      <c r="X9022">
        <v>0</v>
      </c>
      <c r="Y9022">
        <v>0</v>
      </c>
      <c r="Z9022">
        <v>0</v>
      </c>
    </row>
    <row r="9023" spans="1:26" x14ac:dyDescent="0.25">
      <c r="A9023">
        <v>2210169</v>
      </c>
      <c r="B9023">
        <v>1</v>
      </c>
      <c r="C9023" t="s">
        <v>76</v>
      </c>
      <c r="D9023" t="s">
        <v>86</v>
      </c>
      <c r="E9023" t="s">
        <v>181</v>
      </c>
      <c r="F9023" t="s">
        <v>25755</v>
      </c>
      <c r="G9023" t="s">
        <v>183</v>
      </c>
      <c r="H9023" t="s">
        <v>46</v>
      </c>
      <c r="I9023" t="s">
        <v>129</v>
      </c>
      <c r="J9023" t="s">
        <v>130</v>
      </c>
      <c r="K9023" t="s">
        <v>131</v>
      </c>
      <c r="L9023" t="s">
        <v>25756</v>
      </c>
      <c r="M9023" t="s">
        <v>25757</v>
      </c>
      <c r="N9023">
        <v>6.5836111109999997</v>
      </c>
      <c r="O9023">
        <v>0</v>
      </c>
      <c r="P9023">
        <v>9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59.252499999999998</v>
      </c>
      <c r="W9023">
        <v>0</v>
      </c>
      <c r="X9023">
        <v>0</v>
      </c>
      <c r="Y9023">
        <v>0</v>
      </c>
      <c r="Z9023">
        <v>0</v>
      </c>
    </row>
    <row r="9024" spans="1:26" x14ac:dyDescent="0.25">
      <c r="A9024">
        <v>2210170</v>
      </c>
      <c r="B9024">
        <v>1</v>
      </c>
      <c r="C9024" t="s">
        <v>76</v>
      </c>
      <c r="D9024" t="s">
        <v>101</v>
      </c>
      <c r="E9024" t="s">
        <v>186</v>
      </c>
      <c r="F9024" t="s">
        <v>9150</v>
      </c>
      <c r="G9024" t="s">
        <v>136</v>
      </c>
      <c r="H9024" t="s">
        <v>47</v>
      </c>
      <c r="I9024" t="s">
        <v>129</v>
      </c>
      <c r="J9024" t="s">
        <v>130</v>
      </c>
      <c r="K9024" t="s">
        <v>131</v>
      </c>
      <c r="L9024" t="s">
        <v>25758</v>
      </c>
      <c r="M9024" t="s">
        <v>25759</v>
      </c>
      <c r="N9024">
        <v>0.64749999999999996</v>
      </c>
      <c r="O9024">
        <v>11</v>
      </c>
      <c r="P9024">
        <v>4736</v>
      </c>
      <c r="Q9024">
        <v>0</v>
      </c>
      <c r="R9024">
        <v>0</v>
      </c>
      <c r="S9024">
        <v>0</v>
      </c>
      <c r="T9024">
        <v>0</v>
      </c>
      <c r="U9024">
        <v>7.1224999999999996</v>
      </c>
      <c r="V9024">
        <v>3066.56</v>
      </c>
      <c r="W9024">
        <v>0</v>
      </c>
      <c r="X9024">
        <v>0</v>
      </c>
      <c r="Y9024">
        <v>0</v>
      </c>
      <c r="Z9024">
        <v>0</v>
      </c>
    </row>
    <row r="9025" spans="1:26" x14ac:dyDescent="0.25">
      <c r="A9025">
        <v>2210172</v>
      </c>
      <c r="B9025">
        <v>1</v>
      </c>
      <c r="C9025" t="s">
        <v>76</v>
      </c>
      <c r="D9025" t="s">
        <v>86</v>
      </c>
      <c r="E9025" t="s">
        <v>126</v>
      </c>
      <c r="F9025" t="s">
        <v>7499</v>
      </c>
      <c r="G9025" t="s">
        <v>128</v>
      </c>
      <c r="H9025" t="s">
        <v>46</v>
      </c>
      <c r="I9025" t="s">
        <v>129</v>
      </c>
      <c r="J9025" t="s">
        <v>130</v>
      </c>
      <c r="K9025" t="s">
        <v>131</v>
      </c>
      <c r="L9025" t="s">
        <v>25760</v>
      </c>
      <c r="M9025" t="s">
        <v>25761</v>
      </c>
      <c r="N9025">
        <v>0.91694444399999997</v>
      </c>
      <c r="O9025">
        <v>0</v>
      </c>
      <c r="P9025">
        <v>170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155.88055499999999</v>
      </c>
      <c r="W9025">
        <v>0</v>
      </c>
      <c r="X9025">
        <v>0</v>
      </c>
      <c r="Y9025">
        <v>0</v>
      </c>
      <c r="Z9025">
        <v>0</v>
      </c>
    </row>
    <row r="9026" spans="1:26" x14ac:dyDescent="0.25">
      <c r="A9026">
        <v>2210176</v>
      </c>
      <c r="B9026">
        <v>1</v>
      </c>
      <c r="C9026" t="s">
        <v>76</v>
      </c>
      <c r="D9026" t="s">
        <v>78</v>
      </c>
      <c r="E9026" t="s">
        <v>126</v>
      </c>
      <c r="F9026" t="s">
        <v>7698</v>
      </c>
      <c r="G9026" t="s">
        <v>128</v>
      </c>
      <c r="H9026" t="s">
        <v>46</v>
      </c>
      <c r="I9026" t="s">
        <v>129</v>
      </c>
      <c r="J9026" t="s">
        <v>130</v>
      </c>
      <c r="K9026" t="s">
        <v>131</v>
      </c>
      <c r="L9026" t="s">
        <v>25762</v>
      </c>
      <c r="M9026" t="s">
        <v>25763</v>
      </c>
      <c r="N9026">
        <v>1.9255555550000001</v>
      </c>
      <c r="O9026">
        <v>0</v>
      </c>
      <c r="P9026">
        <v>75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144.41666699999999</v>
      </c>
      <c r="W9026">
        <v>0</v>
      </c>
      <c r="X9026">
        <v>0</v>
      </c>
      <c r="Y9026">
        <v>0</v>
      </c>
      <c r="Z9026">
        <v>0</v>
      </c>
    </row>
    <row r="9027" spans="1:26" x14ac:dyDescent="0.25">
      <c r="A9027">
        <v>2210175</v>
      </c>
      <c r="B9027">
        <v>1</v>
      </c>
      <c r="C9027" t="s">
        <v>76</v>
      </c>
      <c r="D9027" t="s">
        <v>81</v>
      </c>
      <c r="E9027" t="s">
        <v>181</v>
      </c>
      <c r="F9027" t="s">
        <v>25764</v>
      </c>
      <c r="G9027" t="s">
        <v>183</v>
      </c>
      <c r="H9027" t="s">
        <v>46</v>
      </c>
      <c r="I9027" t="s">
        <v>129</v>
      </c>
      <c r="J9027" t="s">
        <v>130</v>
      </c>
      <c r="K9027" t="s">
        <v>131</v>
      </c>
      <c r="L9027" t="s">
        <v>25765</v>
      </c>
      <c r="M9027" t="s">
        <v>25766</v>
      </c>
      <c r="N9027">
        <v>1.5758333330000001</v>
      </c>
      <c r="O9027">
        <v>0</v>
      </c>
      <c r="P9027">
        <v>1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1.575833</v>
      </c>
      <c r="W9027">
        <v>0</v>
      </c>
      <c r="X9027">
        <v>0</v>
      </c>
      <c r="Y9027">
        <v>0</v>
      </c>
      <c r="Z9027">
        <v>0</v>
      </c>
    </row>
    <row r="9028" spans="1:26" x14ac:dyDescent="0.25">
      <c r="A9028">
        <v>2210181</v>
      </c>
      <c r="B9028">
        <v>1</v>
      </c>
      <c r="C9028" t="s">
        <v>76</v>
      </c>
      <c r="D9028" t="s">
        <v>100</v>
      </c>
      <c r="E9028" t="s">
        <v>143</v>
      </c>
      <c r="F9028" t="s">
        <v>25045</v>
      </c>
      <c r="G9028" t="s">
        <v>136</v>
      </c>
      <c r="H9028" t="s">
        <v>47</v>
      </c>
      <c r="I9028" t="s">
        <v>129</v>
      </c>
      <c r="J9028" t="s">
        <v>130</v>
      </c>
      <c r="K9028" t="s">
        <v>131</v>
      </c>
      <c r="L9028" t="s">
        <v>25767</v>
      </c>
      <c r="M9028" t="s">
        <v>25768</v>
      </c>
      <c r="N9028">
        <v>0.72694444400000002</v>
      </c>
      <c r="O9028">
        <v>3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2.1808329999999998</v>
      </c>
      <c r="V9028">
        <v>0</v>
      </c>
      <c r="W9028">
        <v>0</v>
      </c>
      <c r="X9028">
        <v>0</v>
      </c>
      <c r="Y9028">
        <v>0</v>
      </c>
      <c r="Z9028">
        <v>0</v>
      </c>
    </row>
    <row r="9029" spans="1:26" x14ac:dyDescent="0.25">
      <c r="A9029">
        <v>2210178</v>
      </c>
      <c r="B9029">
        <v>1</v>
      </c>
      <c r="C9029" t="s">
        <v>76</v>
      </c>
      <c r="D9029" t="s">
        <v>106</v>
      </c>
      <c r="E9029" t="s">
        <v>186</v>
      </c>
      <c r="F9029" t="s">
        <v>25769</v>
      </c>
      <c r="G9029" t="s">
        <v>136</v>
      </c>
      <c r="H9029" t="s">
        <v>47</v>
      </c>
      <c r="I9029" t="s">
        <v>283</v>
      </c>
      <c r="J9029" t="s">
        <v>130</v>
      </c>
      <c r="K9029" t="s">
        <v>131</v>
      </c>
      <c r="L9029" t="s">
        <v>25770</v>
      </c>
      <c r="M9029" t="s">
        <v>25771</v>
      </c>
      <c r="N9029">
        <v>4.2222221999999997E-2</v>
      </c>
      <c r="O9029">
        <v>16</v>
      </c>
      <c r="P9029">
        <v>9089</v>
      </c>
      <c r="Q9029">
        <v>0</v>
      </c>
      <c r="R9029">
        <v>0</v>
      </c>
      <c r="S9029">
        <v>0</v>
      </c>
      <c r="T9029">
        <v>0</v>
      </c>
      <c r="U9029">
        <v>0.67555600000000005</v>
      </c>
      <c r="V9029">
        <v>383.75777599999998</v>
      </c>
      <c r="W9029">
        <v>0</v>
      </c>
      <c r="X9029">
        <v>0</v>
      </c>
      <c r="Y9029">
        <v>0</v>
      </c>
      <c r="Z9029">
        <v>0</v>
      </c>
    </row>
    <row r="9030" spans="1:26" x14ac:dyDescent="0.25">
      <c r="A9030">
        <v>2210182</v>
      </c>
      <c r="B9030">
        <v>1</v>
      </c>
      <c r="C9030" t="s">
        <v>76</v>
      </c>
      <c r="D9030" t="s">
        <v>104</v>
      </c>
      <c r="E9030" t="s">
        <v>126</v>
      </c>
      <c r="F9030" t="s">
        <v>4764</v>
      </c>
      <c r="G9030" t="s">
        <v>128</v>
      </c>
      <c r="H9030" t="s">
        <v>46</v>
      </c>
      <c r="I9030" t="s">
        <v>129</v>
      </c>
      <c r="J9030" t="s">
        <v>130</v>
      </c>
      <c r="K9030" t="s">
        <v>131</v>
      </c>
      <c r="L9030" t="s">
        <v>25772</v>
      </c>
      <c r="M9030" t="s">
        <v>25773</v>
      </c>
      <c r="N9030">
        <v>8.6952777769999994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1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8.6952780000000001</v>
      </c>
    </row>
    <row r="9031" spans="1:26" x14ac:dyDescent="0.25">
      <c r="A9031">
        <v>2210185</v>
      </c>
      <c r="B9031">
        <v>1</v>
      </c>
      <c r="C9031" t="s">
        <v>76</v>
      </c>
      <c r="D9031" t="s">
        <v>86</v>
      </c>
      <c r="E9031" t="s">
        <v>126</v>
      </c>
      <c r="F9031" t="s">
        <v>7499</v>
      </c>
      <c r="G9031" t="s">
        <v>269</v>
      </c>
      <c r="H9031" t="s">
        <v>46</v>
      </c>
      <c r="I9031" t="s">
        <v>129</v>
      </c>
      <c r="J9031" t="s">
        <v>130</v>
      </c>
      <c r="K9031" t="s">
        <v>131</v>
      </c>
      <c r="L9031" t="s">
        <v>25774</v>
      </c>
      <c r="M9031" t="s">
        <v>25775</v>
      </c>
      <c r="N9031">
        <v>3.293055555</v>
      </c>
      <c r="O9031">
        <v>0</v>
      </c>
      <c r="P9031">
        <v>170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559.81944399999998</v>
      </c>
      <c r="W9031">
        <v>0</v>
      </c>
      <c r="X9031">
        <v>0</v>
      </c>
      <c r="Y9031">
        <v>0</v>
      </c>
      <c r="Z9031">
        <v>0</v>
      </c>
    </row>
    <row r="9032" spans="1:26" x14ac:dyDescent="0.25">
      <c r="A9032">
        <v>2210186</v>
      </c>
      <c r="B9032">
        <v>1</v>
      </c>
      <c r="C9032" t="s">
        <v>77</v>
      </c>
      <c r="D9032" t="s">
        <v>112</v>
      </c>
      <c r="E9032" t="s">
        <v>126</v>
      </c>
      <c r="F9032" t="s">
        <v>25776</v>
      </c>
      <c r="G9032" t="s">
        <v>128</v>
      </c>
      <c r="H9032" t="s">
        <v>46</v>
      </c>
      <c r="I9032" t="s">
        <v>129</v>
      </c>
      <c r="J9032" t="s">
        <v>130</v>
      </c>
      <c r="K9032" t="s">
        <v>131</v>
      </c>
      <c r="L9032" t="s">
        <v>25777</v>
      </c>
      <c r="M9032" t="s">
        <v>25778</v>
      </c>
      <c r="N9032">
        <v>0.35277777700000001</v>
      </c>
      <c r="O9032">
        <v>0</v>
      </c>
      <c r="P9032">
        <v>0</v>
      </c>
      <c r="Q9032">
        <v>0</v>
      </c>
      <c r="R9032">
        <v>81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28.574999999999999</v>
      </c>
      <c r="Y9032">
        <v>0</v>
      </c>
      <c r="Z9032">
        <v>0</v>
      </c>
    </row>
    <row r="9033" spans="1:26" x14ac:dyDescent="0.25">
      <c r="A9033">
        <v>2210187</v>
      </c>
      <c r="B9033">
        <v>1</v>
      </c>
      <c r="C9033" t="s">
        <v>76</v>
      </c>
      <c r="D9033" t="s">
        <v>92</v>
      </c>
      <c r="E9033" t="s">
        <v>186</v>
      </c>
      <c r="F9033" t="s">
        <v>25668</v>
      </c>
      <c r="G9033" t="s">
        <v>136</v>
      </c>
      <c r="H9033" t="s">
        <v>47</v>
      </c>
      <c r="I9033" t="s">
        <v>129</v>
      </c>
      <c r="J9033" t="s">
        <v>130</v>
      </c>
      <c r="K9033" t="s">
        <v>131</v>
      </c>
      <c r="L9033" t="s">
        <v>25779</v>
      </c>
      <c r="M9033" t="s">
        <v>25780</v>
      </c>
      <c r="N9033">
        <v>0.390555555</v>
      </c>
      <c r="O9033">
        <v>0</v>
      </c>
      <c r="P9033">
        <v>2</v>
      </c>
      <c r="Q9033">
        <v>9</v>
      </c>
      <c r="R9033">
        <v>838</v>
      </c>
      <c r="S9033">
        <v>13</v>
      </c>
      <c r="T9033">
        <v>2040</v>
      </c>
      <c r="U9033">
        <v>0</v>
      </c>
      <c r="V9033">
        <v>0.781111</v>
      </c>
      <c r="W9033">
        <v>3.5150000000000001</v>
      </c>
      <c r="X9033">
        <v>327.28555499999999</v>
      </c>
      <c r="Y9033">
        <v>5.0772219999999999</v>
      </c>
      <c r="Z9033">
        <v>796.73333200000002</v>
      </c>
    </row>
    <row r="9034" spans="1:26" x14ac:dyDescent="0.25">
      <c r="A9034">
        <v>2210188</v>
      </c>
      <c r="B9034">
        <v>1</v>
      </c>
      <c r="C9034" t="s">
        <v>76</v>
      </c>
      <c r="D9034" t="s">
        <v>90</v>
      </c>
      <c r="E9034" t="s">
        <v>161</v>
      </c>
      <c r="F9034" t="s">
        <v>25781</v>
      </c>
      <c r="G9034" t="s">
        <v>402</v>
      </c>
      <c r="H9034" t="s">
        <v>46</v>
      </c>
      <c r="I9034" t="s">
        <v>129</v>
      </c>
      <c r="J9034" t="s">
        <v>130</v>
      </c>
      <c r="K9034" t="s">
        <v>131</v>
      </c>
      <c r="L9034" t="s">
        <v>25782</v>
      </c>
      <c r="M9034" t="s">
        <v>25783</v>
      </c>
      <c r="N9034">
        <v>1.618055555</v>
      </c>
      <c r="O9034">
        <v>0</v>
      </c>
      <c r="P9034">
        <v>0</v>
      </c>
      <c r="Q9034">
        <v>0</v>
      </c>
      <c r="R9034">
        <v>0</v>
      </c>
      <c r="S9034">
        <v>1</v>
      </c>
      <c r="T9034">
        <v>77</v>
      </c>
      <c r="U9034">
        <v>0</v>
      </c>
      <c r="V9034">
        <v>0</v>
      </c>
      <c r="W9034">
        <v>0</v>
      </c>
      <c r="X9034">
        <v>0</v>
      </c>
      <c r="Y9034">
        <v>1.6180559999999999</v>
      </c>
      <c r="Z9034">
        <v>124.590278</v>
      </c>
    </row>
    <row r="9035" spans="1:26" x14ac:dyDescent="0.25">
      <c r="A9035">
        <v>2210191</v>
      </c>
      <c r="B9035">
        <v>1</v>
      </c>
      <c r="C9035" t="s">
        <v>76</v>
      </c>
      <c r="D9035" t="s">
        <v>92</v>
      </c>
      <c r="E9035" t="s">
        <v>186</v>
      </c>
      <c r="F9035" t="s">
        <v>17129</v>
      </c>
      <c r="G9035" t="s">
        <v>136</v>
      </c>
      <c r="H9035" t="s">
        <v>47</v>
      </c>
      <c r="I9035" t="s">
        <v>129</v>
      </c>
      <c r="J9035" t="s">
        <v>130</v>
      </c>
      <c r="K9035" t="s">
        <v>131</v>
      </c>
      <c r="L9035" t="s">
        <v>25784</v>
      </c>
      <c r="M9035" t="s">
        <v>25785</v>
      </c>
      <c r="N9035">
        <v>0.34805555500000002</v>
      </c>
      <c r="O9035">
        <v>0</v>
      </c>
      <c r="P9035">
        <v>0</v>
      </c>
      <c r="Q9035">
        <v>11</v>
      </c>
      <c r="R9035">
        <v>2519</v>
      </c>
      <c r="S9035">
        <v>0</v>
      </c>
      <c r="T9035">
        <v>0</v>
      </c>
      <c r="U9035">
        <v>0</v>
      </c>
      <c r="V9035">
        <v>0</v>
      </c>
      <c r="W9035">
        <v>3.828611</v>
      </c>
      <c r="X9035">
        <v>876.75194299999998</v>
      </c>
      <c r="Y9035">
        <v>0</v>
      </c>
      <c r="Z9035">
        <v>0</v>
      </c>
    </row>
    <row r="9036" spans="1:26" x14ac:dyDescent="0.25">
      <c r="A9036">
        <v>2210204</v>
      </c>
      <c r="B9036">
        <v>1</v>
      </c>
      <c r="C9036" t="s">
        <v>76</v>
      </c>
      <c r="D9036" t="s">
        <v>79</v>
      </c>
      <c r="E9036" t="s">
        <v>186</v>
      </c>
      <c r="F9036" t="s">
        <v>25786</v>
      </c>
      <c r="G9036" t="s">
        <v>4860</v>
      </c>
      <c r="H9036" t="s">
        <v>47</v>
      </c>
      <c r="I9036" t="s">
        <v>129</v>
      </c>
      <c r="J9036" t="s">
        <v>130</v>
      </c>
      <c r="K9036" t="s">
        <v>131</v>
      </c>
      <c r="L9036" t="s">
        <v>25787</v>
      </c>
      <c r="M9036" t="s">
        <v>25788</v>
      </c>
      <c r="N9036">
        <v>0.92472222199999998</v>
      </c>
      <c r="O9036">
        <v>44</v>
      </c>
      <c r="P9036">
        <v>877</v>
      </c>
      <c r="Q9036">
        <v>0</v>
      </c>
      <c r="R9036">
        <v>0</v>
      </c>
      <c r="S9036">
        <v>0</v>
      </c>
      <c r="T9036">
        <v>0</v>
      </c>
      <c r="U9036">
        <v>40.687778000000002</v>
      </c>
      <c r="V9036">
        <v>810.98138900000004</v>
      </c>
      <c r="W9036">
        <v>0</v>
      </c>
      <c r="X9036">
        <v>0</v>
      </c>
      <c r="Y9036">
        <v>0</v>
      </c>
      <c r="Z9036">
        <v>0</v>
      </c>
    </row>
    <row r="9037" spans="1:26" x14ac:dyDescent="0.25">
      <c r="A9037">
        <v>2210197</v>
      </c>
      <c r="B9037">
        <v>1</v>
      </c>
      <c r="C9037" t="s">
        <v>76</v>
      </c>
      <c r="D9037" t="s">
        <v>78</v>
      </c>
      <c r="E9037" t="s">
        <v>181</v>
      </c>
      <c r="F9037" t="s">
        <v>25789</v>
      </c>
      <c r="G9037" t="s">
        <v>287</v>
      </c>
      <c r="H9037" t="s">
        <v>46</v>
      </c>
      <c r="I9037" t="s">
        <v>129</v>
      </c>
      <c r="J9037" t="s">
        <v>130</v>
      </c>
      <c r="K9037" t="s">
        <v>131</v>
      </c>
      <c r="L9037" t="s">
        <v>25790</v>
      </c>
      <c r="M9037" t="s">
        <v>25791</v>
      </c>
      <c r="N9037">
        <v>1.2383333329999999</v>
      </c>
      <c r="O9037">
        <v>0</v>
      </c>
      <c r="P9037">
        <v>24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29.72</v>
      </c>
      <c r="W9037">
        <v>0</v>
      </c>
      <c r="X9037">
        <v>0</v>
      </c>
      <c r="Y9037">
        <v>0</v>
      </c>
      <c r="Z9037">
        <v>0</v>
      </c>
    </row>
    <row r="9038" spans="1:26" x14ac:dyDescent="0.25">
      <c r="A9038">
        <v>2210205</v>
      </c>
      <c r="B9038">
        <v>1</v>
      </c>
      <c r="C9038" t="s">
        <v>76</v>
      </c>
      <c r="D9038" t="s">
        <v>92</v>
      </c>
      <c r="E9038" t="s">
        <v>161</v>
      </c>
      <c r="F9038" t="s">
        <v>25792</v>
      </c>
      <c r="G9038" t="s">
        <v>402</v>
      </c>
      <c r="H9038" t="s">
        <v>46</v>
      </c>
      <c r="I9038" t="s">
        <v>129</v>
      </c>
      <c r="J9038" t="s">
        <v>130</v>
      </c>
      <c r="K9038" t="s">
        <v>131</v>
      </c>
      <c r="L9038" t="s">
        <v>25793</v>
      </c>
      <c r="M9038" t="s">
        <v>25794</v>
      </c>
      <c r="N9038">
        <v>1.0425</v>
      </c>
      <c r="O9038">
        <v>0</v>
      </c>
      <c r="P9038">
        <v>0</v>
      </c>
      <c r="Q9038">
        <v>1</v>
      </c>
      <c r="R9038">
        <v>197</v>
      </c>
      <c r="S9038">
        <v>0</v>
      </c>
      <c r="T9038">
        <v>0</v>
      </c>
      <c r="U9038">
        <v>0</v>
      </c>
      <c r="V9038">
        <v>0</v>
      </c>
      <c r="W9038">
        <v>1.0425</v>
      </c>
      <c r="X9038">
        <v>205.3725</v>
      </c>
      <c r="Y9038">
        <v>0</v>
      </c>
      <c r="Z9038">
        <v>0</v>
      </c>
    </row>
    <row r="9039" spans="1:26" x14ac:dyDescent="0.25">
      <c r="A9039">
        <v>2210199</v>
      </c>
      <c r="B9039">
        <v>1</v>
      </c>
      <c r="C9039" t="s">
        <v>76</v>
      </c>
      <c r="D9039" t="s">
        <v>104</v>
      </c>
      <c r="E9039" t="s">
        <v>134</v>
      </c>
      <c r="F9039" t="s">
        <v>25795</v>
      </c>
      <c r="G9039" t="s">
        <v>8037</v>
      </c>
      <c r="H9039" t="s">
        <v>47</v>
      </c>
      <c r="I9039" t="s">
        <v>129</v>
      </c>
      <c r="J9039" t="s">
        <v>130</v>
      </c>
      <c r="K9039" t="s">
        <v>131</v>
      </c>
      <c r="L9039" t="s">
        <v>25796</v>
      </c>
      <c r="M9039" t="s">
        <v>25797</v>
      </c>
      <c r="N9039">
        <v>5.0841666659999998</v>
      </c>
      <c r="O9039">
        <v>0</v>
      </c>
      <c r="P9039">
        <v>1</v>
      </c>
      <c r="Q9039">
        <v>17</v>
      </c>
      <c r="R9039">
        <v>959</v>
      </c>
      <c r="S9039">
        <v>0</v>
      </c>
      <c r="T9039">
        <v>0</v>
      </c>
      <c r="U9039">
        <v>0</v>
      </c>
      <c r="V9039">
        <v>5.0841669999999999</v>
      </c>
      <c r="W9039">
        <v>86.430833000000007</v>
      </c>
      <c r="X9039">
        <v>4875.7158330000002</v>
      </c>
      <c r="Y9039">
        <v>0</v>
      </c>
      <c r="Z9039">
        <v>0</v>
      </c>
    </row>
    <row r="9040" spans="1:26" x14ac:dyDescent="0.25">
      <c r="A9040">
        <v>2210202</v>
      </c>
      <c r="B9040">
        <v>1</v>
      </c>
      <c r="C9040" t="s">
        <v>77</v>
      </c>
      <c r="D9040" t="s">
        <v>114</v>
      </c>
      <c r="E9040" t="s">
        <v>134</v>
      </c>
      <c r="F9040" t="s">
        <v>1003</v>
      </c>
      <c r="G9040" t="s">
        <v>136</v>
      </c>
      <c r="H9040" t="s">
        <v>47</v>
      </c>
      <c r="I9040" t="s">
        <v>129</v>
      </c>
      <c r="J9040" t="s">
        <v>130</v>
      </c>
      <c r="K9040" t="s">
        <v>131</v>
      </c>
      <c r="L9040" t="s">
        <v>25798</v>
      </c>
      <c r="M9040" t="s">
        <v>25799</v>
      </c>
      <c r="N9040">
        <v>0.67361111100000004</v>
      </c>
      <c r="O9040">
        <v>49</v>
      </c>
      <c r="P9040">
        <v>180</v>
      </c>
      <c r="Q9040">
        <v>0</v>
      </c>
      <c r="R9040">
        <v>0</v>
      </c>
      <c r="S9040">
        <v>0</v>
      </c>
      <c r="T9040">
        <v>0</v>
      </c>
      <c r="U9040">
        <v>33.006943999999997</v>
      </c>
      <c r="V9040">
        <v>121.25</v>
      </c>
      <c r="W9040">
        <v>0</v>
      </c>
      <c r="X9040">
        <v>0</v>
      </c>
      <c r="Y9040">
        <v>0</v>
      </c>
      <c r="Z9040">
        <v>0</v>
      </c>
    </row>
    <row r="9041" spans="1:26" x14ac:dyDescent="0.25">
      <c r="A9041">
        <v>2210203</v>
      </c>
      <c r="B9041">
        <v>1</v>
      </c>
      <c r="C9041" t="s">
        <v>76</v>
      </c>
      <c r="D9041" t="s">
        <v>99</v>
      </c>
      <c r="E9041" t="s">
        <v>161</v>
      </c>
      <c r="F9041" t="s">
        <v>25800</v>
      </c>
      <c r="G9041" t="s">
        <v>402</v>
      </c>
      <c r="H9041" t="s">
        <v>46</v>
      </c>
      <c r="I9041" t="s">
        <v>129</v>
      </c>
      <c r="J9041" t="s">
        <v>130</v>
      </c>
      <c r="K9041" t="s">
        <v>131</v>
      </c>
      <c r="L9041" t="s">
        <v>25801</v>
      </c>
      <c r="M9041" t="s">
        <v>25802</v>
      </c>
      <c r="N9041">
        <v>1.2408333330000001</v>
      </c>
      <c r="O9041">
        <v>1</v>
      </c>
      <c r="P9041">
        <v>229</v>
      </c>
      <c r="Q9041">
        <v>0</v>
      </c>
      <c r="R9041">
        <v>0</v>
      </c>
      <c r="S9041">
        <v>0</v>
      </c>
      <c r="T9041">
        <v>0</v>
      </c>
      <c r="U9041">
        <v>1.2408330000000001</v>
      </c>
      <c r="V9041">
        <v>284.15083299999998</v>
      </c>
      <c r="W9041">
        <v>0</v>
      </c>
      <c r="X9041">
        <v>0</v>
      </c>
      <c r="Y9041">
        <v>0</v>
      </c>
      <c r="Z9041">
        <v>0</v>
      </c>
    </row>
    <row r="9042" spans="1:26" x14ac:dyDescent="0.25">
      <c r="A9042">
        <v>2210206</v>
      </c>
      <c r="B9042">
        <v>1</v>
      </c>
      <c r="C9042" t="s">
        <v>76</v>
      </c>
      <c r="D9042" t="s">
        <v>100</v>
      </c>
      <c r="E9042" t="s">
        <v>181</v>
      </c>
      <c r="F9042" t="s">
        <v>25803</v>
      </c>
      <c r="G9042" t="s">
        <v>287</v>
      </c>
      <c r="H9042" t="s">
        <v>46</v>
      </c>
      <c r="I9042" t="s">
        <v>129</v>
      </c>
      <c r="J9042" t="s">
        <v>130</v>
      </c>
      <c r="K9042" t="s">
        <v>131</v>
      </c>
      <c r="L9042" t="s">
        <v>25804</v>
      </c>
      <c r="M9042" t="s">
        <v>25805</v>
      </c>
      <c r="N9042">
        <v>0.99055555500000003</v>
      </c>
      <c r="O9042">
        <v>1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0.99055599999999999</v>
      </c>
      <c r="V9042">
        <v>0</v>
      </c>
      <c r="W9042">
        <v>0</v>
      </c>
      <c r="X9042">
        <v>0</v>
      </c>
      <c r="Y9042">
        <v>0</v>
      </c>
      <c r="Z9042">
        <v>0</v>
      </c>
    </row>
    <row r="9043" spans="1:26" x14ac:dyDescent="0.25">
      <c r="A9043">
        <v>2210208</v>
      </c>
      <c r="B9043">
        <v>1</v>
      </c>
      <c r="C9043" t="s">
        <v>76</v>
      </c>
      <c r="D9043" t="s">
        <v>79</v>
      </c>
      <c r="E9043" t="s">
        <v>181</v>
      </c>
      <c r="F9043" t="s">
        <v>25806</v>
      </c>
      <c r="G9043" t="s">
        <v>194</v>
      </c>
      <c r="H9043" t="s">
        <v>46</v>
      </c>
      <c r="I9043" t="s">
        <v>129</v>
      </c>
      <c r="J9043" t="s">
        <v>130</v>
      </c>
      <c r="K9043" t="s">
        <v>131</v>
      </c>
      <c r="L9043" t="s">
        <v>25807</v>
      </c>
      <c r="M9043" t="s">
        <v>25808</v>
      </c>
      <c r="N9043">
        <v>1.0577777770000001</v>
      </c>
      <c r="O9043">
        <v>0</v>
      </c>
      <c r="P9043">
        <v>10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10.577778</v>
      </c>
      <c r="W9043">
        <v>0</v>
      </c>
      <c r="X9043">
        <v>0</v>
      </c>
      <c r="Y9043">
        <v>0</v>
      </c>
      <c r="Z9043">
        <v>0</v>
      </c>
    </row>
    <row r="9044" spans="1:26" x14ac:dyDescent="0.25">
      <c r="A9044">
        <v>2210210</v>
      </c>
      <c r="B9044">
        <v>1</v>
      </c>
      <c r="C9044" t="s">
        <v>76</v>
      </c>
      <c r="D9044" t="s">
        <v>78</v>
      </c>
      <c r="E9044" t="s">
        <v>186</v>
      </c>
      <c r="F9044" t="s">
        <v>25809</v>
      </c>
      <c r="G9044" t="s">
        <v>136</v>
      </c>
      <c r="H9044" t="s">
        <v>47</v>
      </c>
      <c r="I9044" t="s">
        <v>129</v>
      </c>
      <c r="J9044" t="s">
        <v>130</v>
      </c>
      <c r="K9044" t="s">
        <v>131</v>
      </c>
      <c r="L9044" t="s">
        <v>25810</v>
      </c>
      <c r="M9044" t="s">
        <v>25811</v>
      </c>
      <c r="N9044">
        <v>0.70083333299999995</v>
      </c>
      <c r="O9044">
        <v>8</v>
      </c>
      <c r="P9044">
        <v>1966</v>
      </c>
      <c r="Q9044">
        <v>0</v>
      </c>
      <c r="R9044">
        <v>0</v>
      </c>
      <c r="S9044">
        <v>0</v>
      </c>
      <c r="T9044">
        <v>0</v>
      </c>
      <c r="U9044">
        <v>5.6066669999999998</v>
      </c>
      <c r="V9044">
        <v>1377.8383329999999</v>
      </c>
      <c r="W9044">
        <v>0</v>
      </c>
      <c r="X9044">
        <v>0</v>
      </c>
      <c r="Y9044">
        <v>0</v>
      </c>
      <c r="Z9044">
        <v>0</v>
      </c>
    </row>
    <row r="9045" spans="1:26" x14ac:dyDescent="0.25">
      <c r="A9045">
        <v>2210211</v>
      </c>
      <c r="B9045">
        <v>1</v>
      </c>
      <c r="C9045" t="s">
        <v>76</v>
      </c>
      <c r="D9045" t="s">
        <v>93</v>
      </c>
      <c r="E9045" t="s">
        <v>181</v>
      </c>
      <c r="F9045" t="s">
        <v>25812</v>
      </c>
      <c r="G9045" t="s">
        <v>183</v>
      </c>
      <c r="H9045" t="s">
        <v>46</v>
      </c>
      <c r="I9045" t="s">
        <v>129</v>
      </c>
      <c r="J9045" t="s">
        <v>130</v>
      </c>
      <c r="K9045" t="s">
        <v>131</v>
      </c>
      <c r="L9045" t="s">
        <v>25813</v>
      </c>
      <c r="M9045" t="s">
        <v>25814</v>
      </c>
      <c r="N9045">
        <v>2.125</v>
      </c>
      <c r="O9045">
        <v>0</v>
      </c>
      <c r="P9045">
        <v>1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2.125</v>
      </c>
      <c r="W9045">
        <v>0</v>
      </c>
      <c r="X9045">
        <v>0</v>
      </c>
      <c r="Y9045">
        <v>0</v>
      </c>
      <c r="Z9045">
        <v>0</v>
      </c>
    </row>
    <row r="9046" spans="1:26" x14ac:dyDescent="0.25">
      <c r="A9046">
        <v>2210213</v>
      </c>
      <c r="B9046">
        <v>1</v>
      </c>
      <c r="C9046" t="s">
        <v>77</v>
      </c>
      <c r="D9046" t="s">
        <v>114</v>
      </c>
      <c r="E9046" t="s">
        <v>126</v>
      </c>
      <c r="F9046" t="s">
        <v>25125</v>
      </c>
      <c r="G9046" t="s">
        <v>259</v>
      </c>
      <c r="H9046" t="s">
        <v>46</v>
      </c>
      <c r="I9046" t="s">
        <v>129</v>
      </c>
      <c r="J9046" t="s">
        <v>130</v>
      </c>
      <c r="K9046" t="s">
        <v>131</v>
      </c>
      <c r="L9046" t="s">
        <v>25815</v>
      </c>
      <c r="M9046" t="s">
        <v>25816</v>
      </c>
      <c r="N9046">
        <v>0.58111111100000001</v>
      </c>
      <c r="O9046">
        <v>0</v>
      </c>
      <c r="P9046">
        <v>133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77.287778000000003</v>
      </c>
      <c r="W9046">
        <v>0</v>
      </c>
      <c r="X9046">
        <v>0</v>
      </c>
      <c r="Y9046">
        <v>0</v>
      </c>
      <c r="Z9046">
        <v>0</v>
      </c>
    </row>
    <row r="9047" spans="1:26" x14ac:dyDescent="0.25">
      <c r="A9047">
        <v>2210214</v>
      </c>
      <c r="B9047">
        <v>1</v>
      </c>
      <c r="C9047" t="s">
        <v>76</v>
      </c>
      <c r="D9047" t="s">
        <v>86</v>
      </c>
      <c r="E9047" t="s">
        <v>143</v>
      </c>
      <c r="F9047" t="s">
        <v>25817</v>
      </c>
      <c r="G9047" t="s">
        <v>9243</v>
      </c>
      <c r="H9047" t="s">
        <v>47</v>
      </c>
      <c r="I9047" t="s">
        <v>129</v>
      </c>
      <c r="J9047" t="s">
        <v>130</v>
      </c>
      <c r="K9047" t="s">
        <v>131</v>
      </c>
      <c r="L9047" t="s">
        <v>25818</v>
      </c>
      <c r="M9047" t="s">
        <v>25819</v>
      </c>
      <c r="N9047">
        <v>1.596944444</v>
      </c>
      <c r="O9047">
        <v>5</v>
      </c>
      <c r="P9047">
        <v>1262</v>
      </c>
      <c r="Q9047">
        <v>0</v>
      </c>
      <c r="R9047">
        <v>0</v>
      </c>
      <c r="S9047">
        <v>0</v>
      </c>
      <c r="T9047">
        <v>0</v>
      </c>
      <c r="U9047">
        <v>7.9847219999999997</v>
      </c>
      <c r="V9047">
        <v>2015.3438880000001</v>
      </c>
      <c r="W9047">
        <v>0</v>
      </c>
      <c r="X9047">
        <v>0</v>
      </c>
      <c r="Y9047">
        <v>0</v>
      </c>
      <c r="Z9047">
        <v>0</v>
      </c>
    </row>
    <row r="9048" spans="1:26" x14ac:dyDescent="0.25">
      <c r="A9048">
        <v>2210215</v>
      </c>
      <c r="B9048">
        <v>1</v>
      </c>
      <c r="C9048" t="s">
        <v>77</v>
      </c>
      <c r="D9048" t="s">
        <v>123</v>
      </c>
      <c r="E9048" t="s">
        <v>134</v>
      </c>
      <c r="F9048" t="s">
        <v>1439</v>
      </c>
      <c r="G9048" t="s">
        <v>136</v>
      </c>
      <c r="H9048" t="s">
        <v>47</v>
      </c>
      <c r="I9048" t="s">
        <v>129</v>
      </c>
      <c r="J9048" t="s">
        <v>130</v>
      </c>
      <c r="K9048" t="s">
        <v>131</v>
      </c>
      <c r="L9048" t="s">
        <v>25820</v>
      </c>
      <c r="M9048" t="s">
        <v>25821</v>
      </c>
      <c r="N9048">
        <v>1.9475</v>
      </c>
      <c r="O9048">
        <v>36</v>
      </c>
      <c r="P9048">
        <v>893</v>
      </c>
      <c r="Q9048">
        <v>0</v>
      </c>
      <c r="R9048">
        <v>0</v>
      </c>
      <c r="S9048">
        <v>0</v>
      </c>
      <c r="T9048">
        <v>0</v>
      </c>
      <c r="U9048">
        <v>70.11</v>
      </c>
      <c r="V9048">
        <v>1739.1175000000001</v>
      </c>
      <c r="W9048">
        <v>0</v>
      </c>
      <c r="X9048">
        <v>0</v>
      </c>
      <c r="Y9048">
        <v>0</v>
      </c>
      <c r="Z9048">
        <v>0</v>
      </c>
    </row>
    <row r="9049" spans="1:26" x14ac:dyDescent="0.25">
      <c r="A9049">
        <v>2210216</v>
      </c>
      <c r="B9049">
        <v>1</v>
      </c>
      <c r="C9049" t="s">
        <v>76</v>
      </c>
      <c r="D9049" t="s">
        <v>84</v>
      </c>
      <c r="E9049" t="s">
        <v>181</v>
      </c>
      <c r="F9049" t="s">
        <v>25822</v>
      </c>
      <c r="G9049" t="s">
        <v>183</v>
      </c>
      <c r="H9049" t="s">
        <v>46</v>
      </c>
      <c r="I9049" t="s">
        <v>129</v>
      </c>
      <c r="J9049" t="s">
        <v>130</v>
      </c>
      <c r="K9049" t="s">
        <v>131</v>
      </c>
      <c r="L9049" t="s">
        <v>25823</v>
      </c>
      <c r="M9049" t="s">
        <v>25824</v>
      </c>
      <c r="N9049">
        <v>5.3797222219999998</v>
      </c>
      <c r="O9049">
        <v>0</v>
      </c>
      <c r="P9049">
        <v>1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5.3797220000000001</v>
      </c>
      <c r="W9049">
        <v>0</v>
      </c>
      <c r="X9049">
        <v>0</v>
      </c>
      <c r="Y9049">
        <v>0</v>
      </c>
      <c r="Z9049">
        <v>0</v>
      </c>
    </row>
    <row r="9050" spans="1:26" x14ac:dyDescent="0.25">
      <c r="A9050">
        <v>2210218</v>
      </c>
      <c r="B9050">
        <v>1</v>
      </c>
      <c r="C9050" t="s">
        <v>76</v>
      </c>
      <c r="D9050" t="s">
        <v>78</v>
      </c>
      <c r="E9050" t="s">
        <v>181</v>
      </c>
      <c r="F9050" t="s">
        <v>25825</v>
      </c>
      <c r="G9050" t="s">
        <v>194</v>
      </c>
      <c r="H9050" t="s">
        <v>46</v>
      </c>
      <c r="I9050" t="s">
        <v>129</v>
      </c>
      <c r="J9050" t="s">
        <v>130</v>
      </c>
      <c r="K9050" t="s">
        <v>131</v>
      </c>
      <c r="L9050" t="s">
        <v>25826</v>
      </c>
      <c r="M9050" t="s">
        <v>25827</v>
      </c>
      <c r="N9050">
        <v>1.639444444</v>
      </c>
      <c r="O9050">
        <v>0</v>
      </c>
      <c r="P9050">
        <v>1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1.6394439999999999</v>
      </c>
      <c r="W9050">
        <v>0</v>
      </c>
      <c r="X9050">
        <v>0</v>
      </c>
      <c r="Y9050">
        <v>0</v>
      </c>
      <c r="Z9050">
        <v>0</v>
      </c>
    </row>
    <row r="9051" spans="1:26" x14ac:dyDescent="0.25">
      <c r="A9051">
        <v>2210219</v>
      </c>
      <c r="B9051">
        <v>1</v>
      </c>
      <c r="C9051" t="s">
        <v>76</v>
      </c>
      <c r="D9051" t="s">
        <v>78</v>
      </c>
      <c r="E9051" t="s">
        <v>718</v>
      </c>
      <c r="F9051" t="s">
        <v>14843</v>
      </c>
      <c r="G9051" t="s">
        <v>128</v>
      </c>
      <c r="H9051" t="s">
        <v>46</v>
      </c>
      <c r="I9051" t="s">
        <v>129</v>
      </c>
      <c r="J9051" t="s">
        <v>130</v>
      </c>
      <c r="K9051" t="s">
        <v>131</v>
      </c>
      <c r="L9051" t="s">
        <v>25828</v>
      </c>
      <c r="M9051" t="s">
        <v>25829</v>
      </c>
      <c r="N9051">
        <v>4.5083333330000004</v>
      </c>
      <c r="O9051">
        <v>0</v>
      </c>
      <c r="P9051">
        <v>60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270.5</v>
      </c>
      <c r="W9051">
        <v>0</v>
      </c>
      <c r="X9051">
        <v>0</v>
      </c>
      <c r="Y9051">
        <v>0</v>
      </c>
      <c r="Z9051">
        <v>0</v>
      </c>
    </row>
    <row r="9052" spans="1:26" x14ac:dyDescent="0.25">
      <c r="A9052">
        <v>2210220</v>
      </c>
      <c r="B9052">
        <v>1</v>
      </c>
      <c r="C9052" t="s">
        <v>76</v>
      </c>
      <c r="D9052" t="s">
        <v>80</v>
      </c>
      <c r="E9052" t="s">
        <v>143</v>
      </c>
      <c r="F9052" t="s">
        <v>25830</v>
      </c>
      <c r="G9052" t="s">
        <v>9243</v>
      </c>
      <c r="H9052" t="s">
        <v>47</v>
      </c>
      <c r="I9052" t="s">
        <v>129</v>
      </c>
      <c r="J9052" t="s">
        <v>130</v>
      </c>
      <c r="K9052" t="s">
        <v>131</v>
      </c>
      <c r="L9052" t="s">
        <v>25831</v>
      </c>
      <c r="M9052" t="s">
        <v>25832</v>
      </c>
      <c r="N9052">
        <v>2.7269444439999999</v>
      </c>
      <c r="O9052">
        <v>1</v>
      </c>
      <c r="P9052">
        <v>103</v>
      </c>
      <c r="Q9052">
        <v>0</v>
      </c>
      <c r="R9052">
        <v>0</v>
      </c>
      <c r="S9052">
        <v>0</v>
      </c>
      <c r="T9052">
        <v>0</v>
      </c>
      <c r="U9052">
        <v>2.726944</v>
      </c>
      <c r="V9052">
        <v>280.87527799999998</v>
      </c>
      <c r="W9052">
        <v>0</v>
      </c>
      <c r="X9052">
        <v>0</v>
      </c>
      <c r="Y9052">
        <v>0</v>
      </c>
      <c r="Z9052">
        <v>0</v>
      </c>
    </row>
    <row r="9053" spans="1:26" x14ac:dyDescent="0.25">
      <c r="A9053">
        <v>2210221</v>
      </c>
      <c r="B9053">
        <v>1</v>
      </c>
      <c r="C9053" t="s">
        <v>76</v>
      </c>
      <c r="D9053" t="s">
        <v>86</v>
      </c>
      <c r="E9053" t="s">
        <v>181</v>
      </c>
      <c r="F9053" t="s">
        <v>25833</v>
      </c>
      <c r="G9053" t="s">
        <v>194</v>
      </c>
      <c r="H9053" t="s">
        <v>46</v>
      </c>
      <c r="I9053" t="s">
        <v>129</v>
      </c>
      <c r="J9053" t="s">
        <v>130</v>
      </c>
      <c r="K9053" t="s">
        <v>131</v>
      </c>
      <c r="L9053" t="s">
        <v>25834</v>
      </c>
      <c r="M9053" t="s">
        <v>25835</v>
      </c>
      <c r="N9053">
        <v>0.77916666599999995</v>
      </c>
      <c r="O9053">
        <v>0</v>
      </c>
      <c r="P9053">
        <v>1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0.77916700000000005</v>
      </c>
      <c r="W9053">
        <v>0</v>
      </c>
      <c r="X9053">
        <v>0</v>
      </c>
      <c r="Y9053">
        <v>0</v>
      </c>
      <c r="Z9053">
        <v>0</v>
      </c>
    </row>
    <row r="9054" spans="1:26" x14ac:dyDescent="0.25">
      <c r="A9054">
        <v>2210222</v>
      </c>
      <c r="B9054">
        <v>1</v>
      </c>
      <c r="C9054" t="s">
        <v>76</v>
      </c>
      <c r="D9054" t="s">
        <v>101</v>
      </c>
      <c r="E9054" t="s">
        <v>186</v>
      </c>
      <c r="F9054" t="s">
        <v>25133</v>
      </c>
      <c r="G9054" t="s">
        <v>366</v>
      </c>
      <c r="H9054" t="s">
        <v>47</v>
      </c>
      <c r="I9054" t="s">
        <v>129</v>
      </c>
      <c r="J9054" t="s">
        <v>130</v>
      </c>
      <c r="K9054" t="s">
        <v>251</v>
      </c>
      <c r="L9054" t="s">
        <v>25836</v>
      </c>
      <c r="M9054" t="s">
        <v>25837</v>
      </c>
      <c r="N9054">
        <v>0.86388888799999997</v>
      </c>
      <c r="O9054">
        <v>36</v>
      </c>
      <c r="P9054">
        <v>190</v>
      </c>
      <c r="Q9054">
        <v>0</v>
      </c>
      <c r="R9054">
        <v>0</v>
      </c>
      <c r="S9054">
        <v>0</v>
      </c>
      <c r="T9054">
        <v>0</v>
      </c>
      <c r="U9054">
        <v>31.1</v>
      </c>
      <c r="V9054">
        <v>164.13888900000001</v>
      </c>
      <c r="W9054">
        <v>0</v>
      </c>
      <c r="X9054">
        <v>0</v>
      </c>
      <c r="Y9054">
        <v>0</v>
      </c>
      <c r="Z9054">
        <v>0</v>
      </c>
    </row>
    <row r="9055" spans="1:26" x14ac:dyDescent="0.25">
      <c r="A9055">
        <v>2210223</v>
      </c>
      <c r="B9055">
        <v>1</v>
      </c>
      <c r="C9055" t="s">
        <v>76</v>
      </c>
      <c r="D9055" t="s">
        <v>101</v>
      </c>
      <c r="E9055" t="s">
        <v>186</v>
      </c>
      <c r="F9055" t="s">
        <v>25128</v>
      </c>
      <c r="G9055" t="s">
        <v>366</v>
      </c>
      <c r="H9055" t="s">
        <v>47</v>
      </c>
      <c r="I9055" t="s">
        <v>129</v>
      </c>
      <c r="J9055" t="s">
        <v>130</v>
      </c>
      <c r="K9055" t="s">
        <v>251</v>
      </c>
      <c r="L9055" t="s">
        <v>25838</v>
      </c>
      <c r="M9055" t="s">
        <v>25839</v>
      </c>
      <c r="N9055">
        <v>0.85581472199999997</v>
      </c>
      <c r="O9055">
        <v>20</v>
      </c>
      <c r="P9055">
        <v>1130</v>
      </c>
      <c r="Q9055">
        <v>0</v>
      </c>
      <c r="R9055">
        <v>0</v>
      </c>
      <c r="S9055">
        <v>0</v>
      </c>
      <c r="T9055">
        <v>0</v>
      </c>
      <c r="U9055">
        <v>17.116294</v>
      </c>
      <c r="V9055">
        <v>967.07063600000004</v>
      </c>
      <c r="W9055">
        <v>0</v>
      </c>
      <c r="X9055">
        <v>0</v>
      </c>
      <c r="Y9055">
        <v>0</v>
      </c>
      <c r="Z9055">
        <v>0</v>
      </c>
    </row>
    <row r="9056" spans="1:26" x14ac:dyDescent="0.25">
      <c r="A9056">
        <v>2210225</v>
      </c>
      <c r="B9056">
        <v>1</v>
      </c>
      <c r="C9056" t="s">
        <v>76</v>
      </c>
      <c r="D9056" t="s">
        <v>79</v>
      </c>
      <c r="E9056" t="s">
        <v>126</v>
      </c>
      <c r="F9056" t="s">
        <v>25840</v>
      </c>
      <c r="G9056" t="s">
        <v>128</v>
      </c>
      <c r="H9056" t="s">
        <v>46</v>
      </c>
      <c r="I9056" t="s">
        <v>129</v>
      </c>
      <c r="J9056" t="s">
        <v>130</v>
      </c>
      <c r="K9056" t="s">
        <v>131</v>
      </c>
      <c r="L9056" t="s">
        <v>25841</v>
      </c>
      <c r="M9056" t="s">
        <v>25842</v>
      </c>
      <c r="N9056">
        <v>1.1513888880000001</v>
      </c>
      <c r="O9056">
        <v>0</v>
      </c>
      <c r="P9056">
        <v>127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146.22638900000001</v>
      </c>
      <c r="W9056">
        <v>0</v>
      </c>
      <c r="X9056">
        <v>0</v>
      </c>
      <c r="Y9056">
        <v>0</v>
      </c>
      <c r="Z9056">
        <v>0</v>
      </c>
    </row>
    <row r="9057" spans="1:26" x14ac:dyDescent="0.25">
      <c r="A9057">
        <v>2210231</v>
      </c>
      <c r="B9057">
        <v>1</v>
      </c>
      <c r="C9057" t="s">
        <v>76</v>
      </c>
      <c r="D9057" t="s">
        <v>79</v>
      </c>
      <c r="E9057" t="s">
        <v>181</v>
      </c>
      <c r="F9057" t="s">
        <v>25843</v>
      </c>
      <c r="G9057" t="s">
        <v>183</v>
      </c>
      <c r="H9057" t="s">
        <v>46</v>
      </c>
      <c r="I9057" t="s">
        <v>129</v>
      </c>
      <c r="J9057" t="s">
        <v>130</v>
      </c>
      <c r="K9057" t="s">
        <v>131</v>
      </c>
      <c r="L9057" t="s">
        <v>25844</v>
      </c>
      <c r="M9057" t="s">
        <v>25845</v>
      </c>
      <c r="N9057">
        <v>6.2641666660000004</v>
      </c>
      <c r="O9057">
        <v>0</v>
      </c>
      <c r="P9057">
        <v>1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6.2641669999999996</v>
      </c>
      <c r="W9057">
        <v>0</v>
      </c>
      <c r="X9057">
        <v>0</v>
      </c>
      <c r="Y9057">
        <v>0</v>
      </c>
      <c r="Z9057">
        <v>0</v>
      </c>
    </row>
    <row r="9058" spans="1:26" x14ac:dyDescent="0.25">
      <c r="A9058">
        <v>2210228</v>
      </c>
      <c r="B9058">
        <v>1</v>
      </c>
      <c r="C9058" t="s">
        <v>76</v>
      </c>
      <c r="D9058" t="s">
        <v>101</v>
      </c>
      <c r="E9058" t="s">
        <v>186</v>
      </c>
      <c r="F9058" t="s">
        <v>9147</v>
      </c>
      <c r="G9058" t="s">
        <v>201</v>
      </c>
      <c r="H9058" t="s">
        <v>47</v>
      </c>
      <c r="I9058" t="s">
        <v>129</v>
      </c>
      <c r="J9058" t="s">
        <v>130</v>
      </c>
      <c r="K9058" t="s">
        <v>251</v>
      </c>
      <c r="L9058" t="s">
        <v>25846</v>
      </c>
      <c r="M9058" t="s">
        <v>25847</v>
      </c>
      <c r="N9058">
        <v>0.30429166600000002</v>
      </c>
      <c r="O9058">
        <v>26</v>
      </c>
      <c r="P9058">
        <v>4238</v>
      </c>
      <c r="Q9058">
        <v>0</v>
      </c>
      <c r="R9058">
        <v>0</v>
      </c>
      <c r="S9058">
        <v>0</v>
      </c>
      <c r="T9058">
        <v>0</v>
      </c>
      <c r="U9058">
        <v>7.9115830000000003</v>
      </c>
      <c r="V9058">
        <v>1289.5880810000001</v>
      </c>
      <c r="W9058">
        <v>0</v>
      </c>
      <c r="X9058">
        <v>0</v>
      </c>
      <c r="Y9058">
        <v>0</v>
      </c>
      <c r="Z9058">
        <v>0</v>
      </c>
    </row>
    <row r="9059" spans="1:26" x14ac:dyDescent="0.25">
      <c r="A9059">
        <v>2210232</v>
      </c>
      <c r="B9059">
        <v>1</v>
      </c>
      <c r="C9059" t="s">
        <v>76</v>
      </c>
      <c r="D9059" t="s">
        <v>78</v>
      </c>
      <c r="E9059" t="s">
        <v>181</v>
      </c>
      <c r="F9059" t="s">
        <v>25848</v>
      </c>
      <c r="G9059" t="s">
        <v>163</v>
      </c>
      <c r="H9059" t="s">
        <v>46</v>
      </c>
      <c r="I9059" t="s">
        <v>129</v>
      </c>
      <c r="J9059" t="s">
        <v>130</v>
      </c>
      <c r="K9059" t="s">
        <v>131</v>
      </c>
      <c r="L9059" t="s">
        <v>25849</v>
      </c>
      <c r="M9059" t="s">
        <v>25850</v>
      </c>
      <c r="N9059">
        <v>2.9694444440000001</v>
      </c>
      <c r="O9059">
        <v>0</v>
      </c>
      <c r="P9059">
        <v>1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2.9694440000000002</v>
      </c>
      <c r="W9059">
        <v>0</v>
      </c>
      <c r="X9059">
        <v>0</v>
      </c>
      <c r="Y9059">
        <v>0</v>
      </c>
      <c r="Z9059">
        <v>0</v>
      </c>
    </row>
    <row r="9060" spans="1:26" x14ac:dyDescent="0.25">
      <c r="A9060">
        <v>2210234</v>
      </c>
      <c r="B9060">
        <v>1</v>
      </c>
      <c r="C9060" t="s">
        <v>76</v>
      </c>
      <c r="D9060" t="s">
        <v>101</v>
      </c>
      <c r="E9060" t="s">
        <v>181</v>
      </c>
      <c r="F9060" t="s">
        <v>25851</v>
      </c>
      <c r="G9060" t="s">
        <v>163</v>
      </c>
      <c r="H9060" t="s">
        <v>46</v>
      </c>
      <c r="I9060" t="s">
        <v>129</v>
      </c>
      <c r="J9060" t="s">
        <v>130</v>
      </c>
      <c r="K9060" t="s">
        <v>131</v>
      </c>
      <c r="L9060" t="s">
        <v>25852</v>
      </c>
      <c r="M9060" t="s">
        <v>25853</v>
      </c>
      <c r="N9060">
        <v>4.2322222219999999</v>
      </c>
      <c r="O9060">
        <v>0</v>
      </c>
      <c r="P9060">
        <v>1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4.2322220000000002</v>
      </c>
      <c r="W9060">
        <v>0</v>
      </c>
      <c r="X9060">
        <v>0</v>
      </c>
      <c r="Y9060">
        <v>0</v>
      </c>
      <c r="Z9060">
        <v>0</v>
      </c>
    </row>
    <row r="9061" spans="1:26" x14ac:dyDescent="0.25">
      <c r="A9061">
        <v>2210233</v>
      </c>
      <c r="B9061">
        <v>1</v>
      </c>
      <c r="C9061" t="s">
        <v>76</v>
      </c>
      <c r="D9061" t="s">
        <v>80</v>
      </c>
      <c r="E9061" t="s">
        <v>143</v>
      </c>
      <c r="F9061" t="s">
        <v>25854</v>
      </c>
      <c r="G9061" t="s">
        <v>7442</v>
      </c>
      <c r="H9061" t="s">
        <v>47</v>
      </c>
      <c r="I9061" t="s">
        <v>129</v>
      </c>
      <c r="J9061" t="s">
        <v>130</v>
      </c>
      <c r="K9061" t="s">
        <v>131</v>
      </c>
      <c r="L9061" t="s">
        <v>25855</v>
      </c>
      <c r="M9061" t="s">
        <v>25856</v>
      </c>
      <c r="N9061">
        <v>4.1069444439999998</v>
      </c>
      <c r="O9061">
        <v>1</v>
      </c>
      <c r="P9061">
        <v>106</v>
      </c>
      <c r="Q9061">
        <v>0</v>
      </c>
      <c r="R9061">
        <v>0</v>
      </c>
      <c r="S9061">
        <v>0</v>
      </c>
      <c r="T9061">
        <v>0</v>
      </c>
      <c r="U9061">
        <v>4.1069440000000004</v>
      </c>
      <c r="V9061">
        <v>435.33611100000002</v>
      </c>
      <c r="W9061">
        <v>0</v>
      </c>
      <c r="X9061">
        <v>0</v>
      </c>
      <c r="Y9061">
        <v>0</v>
      </c>
      <c r="Z9061">
        <v>0</v>
      </c>
    </row>
    <row r="9062" spans="1:26" x14ac:dyDescent="0.25">
      <c r="A9062">
        <v>2210235</v>
      </c>
      <c r="B9062">
        <v>1</v>
      </c>
      <c r="C9062" t="s">
        <v>77</v>
      </c>
      <c r="D9062" t="s">
        <v>124</v>
      </c>
      <c r="E9062" t="s">
        <v>186</v>
      </c>
      <c r="F9062" t="s">
        <v>3794</v>
      </c>
      <c r="G9062" t="s">
        <v>136</v>
      </c>
      <c r="H9062" t="s">
        <v>47</v>
      </c>
      <c r="I9062" t="s">
        <v>129</v>
      </c>
      <c r="J9062" t="s">
        <v>130</v>
      </c>
      <c r="K9062" t="s">
        <v>131</v>
      </c>
      <c r="L9062" t="s">
        <v>25857</v>
      </c>
      <c r="M9062" t="s">
        <v>25858</v>
      </c>
      <c r="N9062">
        <v>0.100277777</v>
      </c>
      <c r="O9062">
        <v>36</v>
      </c>
      <c r="P9062">
        <v>1099</v>
      </c>
      <c r="Q9062">
        <v>0</v>
      </c>
      <c r="R9062">
        <v>0</v>
      </c>
      <c r="S9062">
        <v>0</v>
      </c>
      <c r="T9062">
        <v>0</v>
      </c>
      <c r="U9062">
        <v>3.61</v>
      </c>
      <c r="V9062">
        <v>110.205277</v>
      </c>
      <c r="W9062">
        <v>0</v>
      </c>
      <c r="X9062">
        <v>0</v>
      </c>
      <c r="Y9062">
        <v>0</v>
      </c>
      <c r="Z9062">
        <v>0</v>
      </c>
    </row>
    <row r="9063" spans="1:26" x14ac:dyDescent="0.25">
      <c r="A9063">
        <v>2210237</v>
      </c>
      <c r="B9063">
        <v>1</v>
      </c>
      <c r="C9063" t="s">
        <v>76</v>
      </c>
      <c r="D9063" t="s">
        <v>106</v>
      </c>
      <c r="E9063" t="s">
        <v>718</v>
      </c>
      <c r="F9063" t="s">
        <v>25859</v>
      </c>
      <c r="G9063" t="s">
        <v>128</v>
      </c>
      <c r="H9063" t="s">
        <v>46</v>
      </c>
      <c r="I9063" t="s">
        <v>129</v>
      </c>
      <c r="J9063" t="s">
        <v>130</v>
      </c>
      <c r="K9063" t="s">
        <v>131</v>
      </c>
      <c r="L9063" t="s">
        <v>25860</v>
      </c>
      <c r="M9063" t="s">
        <v>25861</v>
      </c>
      <c r="N9063">
        <v>1.453888888</v>
      </c>
      <c r="O9063">
        <v>0</v>
      </c>
      <c r="P9063">
        <v>3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4.3616669999999997</v>
      </c>
      <c r="W9063">
        <v>0</v>
      </c>
      <c r="X9063">
        <v>0</v>
      </c>
      <c r="Y9063">
        <v>0</v>
      </c>
      <c r="Z9063">
        <v>0</v>
      </c>
    </row>
    <row r="9064" spans="1:26" x14ac:dyDescent="0.25">
      <c r="A9064">
        <v>2210236</v>
      </c>
      <c r="B9064">
        <v>1</v>
      </c>
      <c r="C9064" t="s">
        <v>77</v>
      </c>
      <c r="D9064" t="s">
        <v>124</v>
      </c>
      <c r="E9064" t="s">
        <v>181</v>
      </c>
      <c r="F9064" t="s">
        <v>25862</v>
      </c>
      <c r="G9064" t="s">
        <v>287</v>
      </c>
      <c r="H9064" t="s">
        <v>46</v>
      </c>
      <c r="I9064" t="s">
        <v>129</v>
      </c>
      <c r="J9064" t="s">
        <v>130</v>
      </c>
      <c r="K9064" t="s">
        <v>131</v>
      </c>
      <c r="L9064" t="s">
        <v>25863</v>
      </c>
      <c r="M9064" t="s">
        <v>25864</v>
      </c>
      <c r="N9064">
        <v>1.9213888880000001</v>
      </c>
      <c r="O9064">
        <v>0</v>
      </c>
      <c r="P9064">
        <v>2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3.842778</v>
      </c>
      <c r="W9064">
        <v>0</v>
      </c>
      <c r="X9064">
        <v>0</v>
      </c>
      <c r="Y9064">
        <v>0</v>
      </c>
      <c r="Z9064">
        <v>0</v>
      </c>
    </row>
    <row r="9065" spans="1:26" x14ac:dyDescent="0.25">
      <c r="A9065">
        <v>2210245</v>
      </c>
      <c r="B9065">
        <v>1</v>
      </c>
      <c r="C9065" t="s">
        <v>76</v>
      </c>
      <c r="D9065" t="s">
        <v>100</v>
      </c>
      <c r="E9065" t="s">
        <v>126</v>
      </c>
      <c r="F9065" t="s">
        <v>25865</v>
      </c>
      <c r="G9065" t="s">
        <v>444</v>
      </c>
      <c r="H9065" t="s">
        <v>46</v>
      </c>
      <c r="I9065" t="s">
        <v>129</v>
      </c>
      <c r="J9065" t="s">
        <v>130</v>
      </c>
      <c r="K9065" t="s">
        <v>131</v>
      </c>
      <c r="L9065" t="s">
        <v>25866</v>
      </c>
      <c r="M9065" t="s">
        <v>25867</v>
      </c>
      <c r="N9065">
        <v>3.6861111110000002</v>
      </c>
      <c r="O9065">
        <v>0</v>
      </c>
      <c r="P9065">
        <v>46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169.56111100000001</v>
      </c>
      <c r="W9065">
        <v>0</v>
      </c>
      <c r="X9065">
        <v>0</v>
      </c>
      <c r="Y9065">
        <v>0</v>
      </c>
      <c r="Z9065">
        <v>0</v>
      </c>
    </row>
    <row r="9066" spans="1:26" x14ac:dyDescent="0.25">
      <c r="A9066">
        <v>2210238</v>
      </c>
      <c r="B9066">
        <v>1</v>
      </c>
      <c r="C9066" t="s">
        <v>76</v>
      </c>
      <c r="D9066" t="s">
        <v>93</v>
      </c>
      <c r="E9066" t="s">
        <v>181</v>
      </c>
      <c r="F9066" t="s">
        <v>25868</v>
      </c>
      <c r="G9066" t="s">
        <v>194</v>
      </c>
      <c r="H9066" t="s">
        <v>46</v>
      </c>
      <c r="I9066" t="s">
        <v>129</v>
      </c>
      <c r="J9066" t="s">
        <v>130</v>
      </c>
      <c r="K9066" t="s">
        <v>131</v>
      </c>
      <c r="L9066" t="s">
        <v>25869</v>
      </c>
      <c r="M9066" t="s">
        <v>25870</v>
      </c>
      <c r="N9066">
        <v>1.7327777769999999</v>
      </c>
      <c r="O9066">
        <v>0</v>
      </c>
      <c r="P9066">
        <v>2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3.4655559999999999</v>
      </c>
      <c r="W9066">
        <v>0</v>
      </c>
      <c r="X9066">
        <v>0</v>
      </c>
      <c r="Y9066">
        <v>0</v>
      </c>
      <c r="Z9066">
        <v>0</v>
      </c>
    </row>
    <row r="9067" spans="1:26" x14ac:dyDescent="0.25">
      <c r="A9067">
        <v>2210240</v>
      </c>
      <c r="B9067">
        <v>1</v>
      </c>
      <c r="C9067" t="s">
        <v>76</v>
      </c>
      <c r="D9067" t="s">
        <v>106</v>
      </c>
      <c r="E9067" t="s">
        <v>181</v>
      </c>
      <c r="F9067" t="s">
        <v>25871</v>
      </c>
      <c r="G9067" t="s">
        <v>194</v>
      </c>
      <c r="H9067" t="s">
        <v>46</v>
      </c>
      <c r="I9067" t="s">
        <v>129</v>
      </c>
      <c r="J9067" t="s">
        <v>130</v>
      </c>
      <c r="K9067" t="s">
        <v>131</v>
      </c>
      <c r="L9067" t="s">
        <v>25872</v>
      </c>
      <c r="M9067" t="s">
        <v>25873</v>
      </c>
      <c r="N9067">
        <v>2.1813888879999999</v>
      </c>
      <c r="O9067">
        <v>0</v>
      </c>
      <c r="P9067">
        <v>1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2.1813889999999998</v>
      </c>
      <c r="W9067">
        <v>0</v>
      </c>
      <c r="X9067">
        <v>0</v>
      </c>
      <c r="Y9067">
        <v>0</v>
      </c>
      <c r="Z9067">
        <v>0</v>
      </c>
    </row>
    <row r="9068" spans="1:26" x14ac:dyDescent="0.25">
      <c r="A9068">
        <v>2210230</v>
      </c>
      <c r="B9068">
        <v>1</v>
      </c>
      <c r="C9068" t="s">
        <v>76</v>
      </c>
      <c r="D9068" t="s">
        <v>101</v>
      </c>
      <c r="E9068" t="s">
        <v>186</v>
      </c>
      <c r="F9068" t="s">
        <v>25874</v>
      </c>
      <c r="G9068" t="s">
        <v>366</v>
      </c>
      <c r="H9068" t="s">
        <v>47</v>
      </c>
      <c r="I9068" t="s">
        <v>129</v>
      </c>
      <c r="J9068" t="s">
        <v>130</v>
      </c>
      <c r="K9068" t="s">
        <v>251</v>
      </c>
      <c r="L9068" t="s">
        <v>25875</v>
      </c>
      <c r="M9068" t="s">
        <v>25876</v>
      </c>
      <c r="N9068">
        <v>3.1</v>
      </c>
      <c r="O9068">
        <v>11</v>
      </c>
      <c r="P9068">
        <v>4693</v>
      </c>
      <c r="Q9068">
        <v>0</v>
      </c>
      <c r="R9068">
        <v>0</v>
      </c>
      <c r="S9068">
        <v>0</v>
      </c>
      <c r="T9068">
        <v>0</v>
      </c>
      <c r="U9068">
        <v>34.1</v>
      </c>
      <c r="V9068">
        <v>14548.3</v>
      </c>
      <c r="W9068">
        <v>0</v>
      </c>
      <c r="X9068">
        <v>0</v>
      </c>
      <c r="Y9068">
        <v>0</v>
      </c>
      <c r="Z9068">
        <v>0</v>
      </c>
    </row>
    <row r="9069" spans="1:26" x14ac:dyDescent="0.25">
      <c r="A9069">
        <v>2210242</v>
      </c>
      <c r="B9069">
        <v>1</v>
      </c>
      <c r="C9069" t="s">
        <v>76</v>
      </c>
      <c r="D9069" t="s">
        <v>101</v>
      </c>
      <c r="E9069" t="s">
        <v>186</v>
      </c>
      <c r="F9069" t="s">
        <v>9087</v>
      </c>
      <c r="G9069" t="s">
        <v>366</v>
      </c>
      <c r="H9069" t="s">
        <v>47</v>
      </c>
      <c r="I9069" t="s">
        <v>129</v>
      </c>
      <c r="J9069" t="s">
        <v>130</v>
      </c>
      <c r="K9069" t="s">
        <v>251</v>
      </c>
      <c r="L9069" t="s">
        <v>25877</v>
      </c>
      <c r="M9069" t="s">
        <v>25878</v>
      </c>
      <c r="N9069">
        <v>2.3724072220000001</v>
      </c>
      <c r="O9069">
        <v>35</v>
      </c>
      <c r="P9069">
        <v>11364</v>
      </c>
      <c r="Q9069">
        <v>0</v>
      </c>
      <c r="R9069">
        <v>0</v>
      </c>
      <c r="S9069">
        <v>0</v>
      </c>
      <c r="T9069">
        <v>0</v>
      </c>
      <c r="U9069">
        <v>83.034253000000007</v>
      </c>
      <c r="V9069">
        <v>26960.035671000001</v>
      </c>
      <c r="W9069">
        <v>0</v>
      </c>
      <c r="X9069">
        <v>0</v>
      </c>
      <c r="Y9069">
        <v>0</v>
      </c>
      <c r="Z9069">
        <v>0</v>
      </c>
    </row>
    <row r="9070" spans="1:26" x14ac:dyDescent="0.25">
      <c r="A9070">
        <v>2210248</v>
      </c>
      <c r="B9070">
        <v>1</v>
      </c>
      <c r="C9070" t="s">
        <v>76</v>
      </c>
      <c r="D9070" t="s">
        <v>89</v>
      </c>
      <c r="E9070" t="s">
        <v>186</v>
      </c>
      <c r="F9070" t="s">
        <v>25879</v>
      </c>
      <c r="G9070" t="s">
        <v>136</v>
      </c>
      <c r="H9070" t="s">
        <v>47</v>
      </c>
      <c r="I9070" t="s">
        <v>129</v>
      </c>
      <c r="J9070" t="s">
        <v>130</v>
      </c>
      <c r="K9070" t="s">
        <v>131</v>
      </c>
      <c r="L9070" t="s">
        <v>25880</v>
      </c>
      <c r="M9070" t="s">
        <v>25881</v>
      </c>
      <c r="N9070">
        <v>0.68805555500000004</v>
      </c>
      <c r="O9070">
        <v>54</v>
      </c>
      <c r="P9070">
        <v>616</v>
      </c>
      <c r="Q9070">
        <v>0</v>
      </c>
      <c r="R9070">
        <v>0</v>
      </c>
      <c r="S9070">
        <v>0</v>
      </c>
      <c r="T9070">
        <v>0</v>
      </c>
      <c r="U9070">
        <v>37.155000000000001</v>
      </c>
      <c r="V9070">
        <v>423.84222199999999</v>
      </c>
      <c r="W9070">
        <v>0</v>
      </c>
      <c r="X9070">
        <v>0</v>
      </c>
      <c r="Y9070">
        <v>0</v>
      </c>
      <c r="Z9070">
        <v>0</v>
      </c>
    </row>
    <row r="9071" spans="1:26" x14ac:dyDescent="0.25">
      <c r="A9071">
        <v>2210253</v>
      </c>
      <c r="B9071">
        <v>1</v>
      </c>
      <c r="C9071" t="s">
        <v>76</v>
      </c>
      <c r="D9071" t="s">
        <v>88</v>
      </c>
      <c r="E9071" t="s">
        <v>181</v>
      </c>
      <c r="F9071" t="s">
        <v>25882</v>
      </c>
      <c r="G9071" t="s">
        <v>183</v>
      </c>
      <c r="H9071" t="s">
        <v>46</v>
      </c>
      <c r="I9071" t="s">
        <v>129</v>
      </c>
      <c r="J9071" t="s">
        <v>130</v>
      </c>
      <c r="K9071" t="s">
        <v>131</v>
      </c>
      <c r="L9071" t="s">
        <v>25883</v>
      </c>
      <c r="M9071" t="s">
        <v>25884</v>
      </c>
      <c r="N9071">
        <v>1.7352777770000001</v>
      </c>
      <c r="O9071">
        <v>0</v>
      </c>
      <c r="P9071">
        <v>1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1.7352780000000001</v>
      </c>
      <c r="W9071">
        <v>0</v>
      </c>
      <c r="X9071">
        <v>0</v>
      </c>
      <c r="Y9071">
        <v>0</v>
      </c>
      <c r="Z9071">
        <v>0</v>
      </c>
    </row>
    <row r="9072" spans="1:26" x14ac:dyDescent="0.25">
      <c r="A9072">
        <v>2210289</v>
      </c>
      <c r="B9072">
        <v>1</v>
      </c>
      <c r="C9072" t="s">
        <v>76</v>
      </c>
      <c r="D9072" t="s">
        <v>89</v>
      </c>
      <c r="E9072" t="s">
        <v>126</v>
      </c>
      <c r="F9072" t="s">
        <v>25885</v>
      </c>
      <c r="G9072" t="s">
        <v>163</v>
      </c>
      <c r="H9072" t="s">
        <v>46</v>
      </c>
      <c r="I9072" t="s">
        <v>129</v>
      </c>
      <c r="J9072" t="s">
        <v>130</v>
      </c>
      <c r="K9072" t="s">
        <v>131</v>
      </c>
      <c r="L9072" t="s">
        <v>25886</v>
      </c>
      <c r="M9072" t="s">
        <v>25887</v>
      </c>
      <c r="N9072">
        <v>1.6725000000000001</v>
      </c>
      <c r="O9072">
        <v>0</v>
      </c>
      <c r="P9072">
        <v>17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28.432500000000001</v>
      </c>
      <c r="W9072">
        <v>0</v>
      </c>
      <c r="X9072">
        <v>0</v>
      </c>
      <c r="Y9072">
        <v>0</v>
      </c>
      <c r="Z9072">
        <v>0</v>
      </c>
    </row>
    <row r="9073" spans="1:26" x14ac:dyDescent="0.25">
      <c r="A9073">
        <v>2210257</v>
      </c>
      <c r="B9073">
        <v>1</v>
      </c>
      <c r="C9073" t="s">
        <v>76</v>
      </c>
      <c r="D9073" t="s">
        <v>92</v>
      </c>
      <c r="E9073" t="s">
        <v>181</v>
      </c>
      <c r="F9073" t="s">
        <v>25888</v>
      </c>
      <c r="G9073" t="s">
        <v>194</v>
      </c>
      <c r="H9073" t="s">
        <v>46</v>
      </c>
      <c r="I9073" t="s">
        <v>129</v>
      </c>
      <c r="J9073" t="s">
        <v>130</v>
      </c>
      <c r="K9073" t="s">
        <v>131</v>
      </c>
      <c r="L9073" t="s">
        <v>25889</v>
      </c>
      <c r="M9073" t="s">
        <v>25890</v>
      </c>
      <c r="N9073">
        <v>6.7063888880000002</v>
      </c>
      <c r="O9073">
        <v>0</v>
      </c>
      <c r="P9073">
        <v>0</v>
      </c>
      <c r="Q9073">
        <v>0</v>
      </c>
      <c r="R9073">
        <v>1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6.7063889999999997</v>
      </c>
      <c r="Y9073">
        <v>0</v>
      </c>
      <c r="Z9073">
        <v>0</v>
      </c>
    </row>
    <row r="9074" spans="1:26" x14ac:dyDescent="0.25">
      <c r="A9074">
        <v>2210259</v>
      </c>
      <c r="B9074">
        <v>1</v>
      </c>
      <c r="C9074" t="s">
        <v>76</v>
      </c>
      <c r="D9074" t="s">
        <v>84</v>
      </c>
      <c r="E9074" t="s">
        <v>181</v>
      </c>
      <c r="F9074" t="s">
        <v>20913</v>
      </c>
      <c r="G9074" t="s">
        <v>183</v>
      </c>
      <c r="H9074" t="s">
        <v>46</v>
      </c>
      <c r="I9074" t="s">
        <v>129</v>
      </c>
      <c r="J9074" t="s">
        <v>130</v>
      </c>
      <c r="K9074" t="s">
        <v>131</v>
      </c>
      <c r="L9074" t="s">
        <v>25891</v>
      </c>
      <c r="M9074" t="s">
        <v>25892</v>
      </c>
      <c r="N9074">
        <v>5.9133333329999997</v>
      </c>
      <c r="O9074">
        <v>0</v>
      </c>
      <c r="P9074">
        <v>28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165.57333299999999</v>
      </c>
      <c r="W9074">
        <v>0</v>
      </c>
      <c r="X9074">
        <v>0</v>
      </c>
      <c r="Y9074">
        <v>0</v>
      </c>
      <c r="Z9074">
        <v>0</v>
      </c>
    </row>
    <row r="9075" spans="1:26" x14ac:dyDescent="0.25">
      <c r="A9075">
        <v>2210261</v>
      </c>
      <c r="B9075">
        <v>1</v>
      </c>
      <c r="C9075" t="s">
        <v>76</v>
      </c>
      <c r="D9075" t="s">
        <v>106</v>
      </c>
      <c r="E9075" t="s">
        <v>181</v>
      </c>
      <c r="F9075" t="s">
        <v>25893</v>
      </c>
      <c r="G9075" t="s">
        <v>183</v>
      </c>
      <c r="H9075" t="s">
        <v>46</v>
      </c>
      <c r="I9075" t="s">
        <v>129</v>
      </c>
      <c r="J9075" t="s">
        <v>130</v>
      </c>
      <c r="K9075" t="s">
        <v>131</v>
      </c>
      <c r="L9075" t="s">
        <v>25894</v>
      </c>
      <c r="M9075" t="s">
        <v>25895</v>
      </c>
      <c r="N9075">
        <v>3.8125</v>
      </c>
      <c r="O9075">
        <v>0</v>
      </c>
      <c r="P9075">
        <v>3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11.4375</v>
      </c>
      <c r="W9075">
        <v>0</v>
      </c>
      <c r="X9075">
        <v>0</v>
      </c>
      <c r="Y9075">
        <v>0</v>
      </c>
      <c r="Z9075">
        <v>0</v>
      </c>
    </row>
    <row r="9076" spans="1:26" x14ac:dyDescent="0.25">
      <c r="A9076">
        <v>2210260</v>
      </c>
      <c r="B9076">
        <v>1</v>
      </c>
      <c r="C9076" t="s">
        <v>77</v>
      </c>
      <c r="D9076" t="s">
        <v>119</v>
      </c>
      <c r="E9076" t="s">
        <v>143</v>
      </c>
      <c r="F9076" t="s">
        <v>25896</v>
      </c>
      <c r="G9076" t="s">
        <v>418</v>
      </c>
      <c r="H9076" t="s">
        <v>47</v>
      </c>
      <c r="I9076" t="s">
        <v>129</v>
      </c>
      <c r="J9076" t="s">
        <v>130</v>
      </c>
      <c r="K9076" t="s">
        <v>251</v>
      </c>
      <c r="L9076" t="s">
        <v>25897</v>
      </c>
      <c r="M9076" t="s">
        <v>25898</v>
      </c>
      <c r="N9076">
        <v>8.3746916660000004</v>
      </c>
      <c r="O9076">
        <v>1</v>
      </c>
      <c r="P9076">
        <v>116</v>
      </c>
      <c r="Q9076">
        <v>0</v>
      </c>
      <c r="R9076">
        <v>0</v>
      </c>
      <c r="S9076">
        <v>0</v>
      </c>
      <c r="T9076">
        <v>0</v>
      </c>
      <c r="U9076">
        <v>8.3746919999999996</v>
      </c>
      <c r="V9076">
        <v>971.46423300000004</v>
      </c>
      <c r="W9076">
        <v>0</v>
      </c>
      <c r="X9076">
        <v>0</v>
      </c>
      <c r="Y9076">
        <v>0</v>
      </c>
      <c r="Z9076">
        <v>0</v>
      </c>
    </row>
    <row r="9077" spans="1:26" x14ac:dyDescent="0.25">
      <c r="A9077">
        <v>2210264</v>
      </c>
      <c r="B9077">
        <v>1</v>
      </c>
      <c r="C9077" t="s">
        <v>76</v>
      </c>
      <c r="D9077" t="s">
        <v>99</v>
      </c>
      <c r="E9077" t="s">
        <v>161</v>
      </c>
      <c r="F9077" t="s">
        <v>4621</v>
      </c>
      <c r="G9077" t="s">
        <v>140</v>
      </c>
      <c r="H9077" t="s">
        <v>46</v>
      </c>
      <c r="I9077" t="s">
        <v>129</v>
      </c>
      <c r="J9077" t="s">
        <v>130</v>
      </c>
      <c r="K9077" t="s">
        <v>131</v>
      </c>
      <c r="L9077" t="s">
        <v>25899</v>
      </c>
      <c r="M9077" t="s">
        <v>25900</v>
      </c>
      <c r="N9077">
        <v>0.91055555499999996</v>
      </c>
      <c r="O9077">
        <v>1</v>
      </c>
      <c r="P9077">
        <v>97</v>
      </c>
      <c r="Q9077">
        <v>0</v>
      </c>
      <c r="R9077">
        <v>0</v>
      </c>
      <c r="S9077">
        <v>0</v>
      </c>
      <c r="T9077">
        <v>0</v>
      </c>
      <c r="U9077">
        <v>0.91055600000000003</v>
      </c>
      <c r="V9077">
        <v>88.323888999999994</v>
      </c>
      <c r="W9077">
        <v>0</v>
      </c>
      <c r="X9077">
        <v>0</v>
      </c>
      <c r="Y9077">
        <v>0</v>
      </c>
      <c r="Z9077">
        <v>0</v>
      </c>
    </row>
    <row r="9078" spans="1:26" x14ac:dyDescent="0.25">
      <c r="A9078">
        <v>2210263</v>
      </c>
      <c r="B9078">
        <v>1</v>
      </c>
      <c r="C9078" t="s">
        <v>76</v>
      </c>
      <c r="D9078" t="s">
        <v>104</v>
      </c>
      <c r="E9078" t="s">
        <v>161</v>
      </c>
      <c r="F9078" t="s">
        <v>24406</v>
      </c>
      <c r="G9078" t="s">
        <v>418</v>
      </c>
      <c r="H9078" t="s">
        <v>46</v>
      </c>
      <c r="I9078" t="s">
        <v>129</v>
      </c>
      <c r="J9078" t="s">
        <v>130</v>
      </c>
      <c r="K9078" t="s">
        <v>251</v>
      </c>
      <c r="L9078" t="s">
        <v>25901</v>
      </c>
      <c r="M9078" t="s">
        <v>25902</v>
      </c>
      <c r="N9078">
        <v>8.6815313879999998</v>
      </c>
      <c r="O9078">
        <v>0</v>
      </c>
      <c r="P9078">
        <v>0</v>
      </c>
      <c r="Q9078">
        <v>1</v>
      </c>
      <c r="R9078">
        <v>64</v>
      </c>
      <c r="S9078">
        <v>0</v>
      </c>
      <c r="T9078">
        <v>0</v>
      </c>
      <c r="U9078">
        <v>0</v>
      </c>
      <c r="V9078">
        <v>0</v>
      </c>
      <c r="W9078">
        <v>8.6815309999999997</v>
      </c>
      <c r="X9078">
        <v>555.61800900000003</v>
      </c>
      <c r="Y9078">
        <v>0</v>
      </c>
      <c r="Z9078">
        <v>0</v>
      </c>
    </row>
    <row r="9079" spans="1:26" x14ac:dyDescent="0.25">
      <c r="A9079">
        <v>2210277</v>
      </c>
      <c r="B9079">
        <v>1</v>
      </c>
      <c r="C9079" t="s">
        <v>76</v>
      </c>
      <c r="D9079" t="s">
        <v>96</v>
      </c>
      <c r="E9079" t="s">
        <v>186</v>
      </c>
      <c r="F9079" t="s">
        <v>10435</v>
      </c>
      <c r="G9079" t="s">
        <v>366</v>
      </c>
      <c r="H9079" t="s">
        <v>47</v>
      </c>
      <c r="I9079" t="s">
        <v>129</v>
      </c>
      <c r="J9079" t="s">
        <v>130</v>
      </c>
      <c r="K9079" t="s">
        <v>251</v>
      </c>
      <c r="L9079" t="s">
        <v>25903</v>
      </c>
      <c r="M9079" t="s">
        <v>25904</v>
      </c>
      <c r="N9079">
        <v>8.5438888879999997</v>
      </c>
      <c r="O9079">
        <v>74</v>
      </c>
      <c r="P9079">
        <v>1567</v>
      </c>
      <c r="Q9079">
        <v>0</v>
      </c>
      <c r="R9079">
        <v>0</v>
      </c>
      <c r="S9079">
        <v>0</v>
      </c>
      <c r="T9079">
        <v>0</v>
      </c>
      <c r="U9079">
        <v>632.24777800000004</v>
      </c>
      <c r="V9079">
        <v>13388.273886999999</v>
      </c>
      <c r="W9079">
        <v>0</v>
      </c>
      <c r="X9079">
        <v>0</v>
      </c>
      <c r="Y9079">
        <v>0</v>
      </c>
      <c r="Z9079">
        <v>0</v>
      </c>
    </row>
    <row r="9080" spans="1:26" x14ac:dyDescent="0.25">
      <c r="A9080">
        <v>2210272</v>
      </c>
      <c r="B9080">
        <v>1</v>
      </c>
      <c r="C9080" t="s">
        <v>76</v>
      </c>
      <c r="D9080" t="s">
        <v>80</v>
      </c>
      <c r="E9080" t="s">
        <v>126</v>
      </c>
      <c r="F9080" t="s">
        <v>25905</v>
      </c>
      <c r="G9080" t="s">
        <v>7442</v>
      </c>
      <c r="H9080" t="s">
        <v>46</v>
      </c>
      <c r="I9080" t="s">
        <v>129</v>
      </c>
      <c r="J9080" t="s">
        <v>130</v>
      </c>
      <c r="K9080" t="s">
        <v>131</v>
      </c>
      <c r="L9080" t="s">
        <v>25906</v>
      </c>
      <c r="M9080" t="s">
        <v>25907</v>
      </c>
      <c r="N9080">
        <v>3.6922222219999998</v>
      </c>
      <c r="O9080">
        <v>0</v>
      </c>
      <c r="P9080">
        <v>153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564.91</v>
      </c>
      <c r="W9080">
        <v>0</v>
      </c>
      <c r="X9080">
        <v>0</v>
      </c>
      <c r="Y9080">
        <v>0</v>
      </c>
      <c r="Z9080">
        <v>0</v>
      </c>
    </row>
    <row r="9081" spans="1:26" x14ac:dyDescent="0.25">
      <c r="A9081">
        <v>2210266</v>
      </c>
      <c r="B9081">
        <v>1</v>
      </c>
      <c r="C9081" t="s">
        <v>76</v>
      </c>
      <c r="D9081" t="s">
        <v>101</v>
      </c>
      <c r="E9081" t="s">
        <v>186</v>
      </c>
      <c r="F9081" t="s">
        <v>3512</v>
      </c>
      <c r="G9081" t="s">
        <v>366</v>
      </c>
      <c r="H9081" t="s">
        <v>47</v>
      </c>
      <c r="I9081" t="s">
        <v>129</v>
      </c>
      <c r="J9081" t="s">
        <v>130</v>
      </c>
      <c r="K9081" t="s">
        <v>251</v>
      </c>
      <c r="L9081" t="s">
        <v>25908</v>
      </c>
      <c r="M9081" t="s">
        <v>25909</v>
      </c>
      <c r="N9081">
        <v>3.7011111109999999</v>
      </c>
      <c r="O9081">
        <v>8</v>
      </c>
      <c r="P9081">
        <v>3177</v>
      </c>
      <c r="Q9081">
        <v>0</v>
      </c>
      <c r="R9081">
        <v>0</v>
      </c>
      <c r="S9081">
        <v>0</v>
      </c>
      <c r="T9081">
        <v>0</v>
      </c>
      <c r="U9081">
        <v>29.608889000000001</v>
      </c>
      <c r="V9081">
        <v>11758.43</v>
      </c>
      <c r="W9081">
        <v>0</v>
      </c>
      <c r="X9081">
        <v>0</v>
      </c>
      <c r="Y9081">
        <v>0</v>
      </c>
      <c r="Z9081">
        <v>0</v>
      </c>
    </row>
    <row r="9082" spans="1:26" x14ac:dyDescent="0.25">
      <c r="A9082">
        <v>2210270</v>
      </c>
      <c r="B9082">
        <v>1</v>
      </c>
      <c r="C9082" t="s">
        <v>77</v>
      </c>
      <c r="D9082" t="s">
        <v>115</v>
      </c>
      <c r="E9082" t="s">
        <v>186</v>
      </c>
      <c r="F9082" t="s">
        <v>25910</v>
      </c>
      <c r="G9082" t="s">
        <v>201</v>
      </c>
      <c r="H9082" t="s">
        <v>47</v>
      </c>
      <c r="I9082" t="s">
        <v>129</v>
      </c>
      <c r="J9082" t="s">
        <v>130</v>
      </c>
      <c r="K9082" t="s">
        <v>251</v>
      </c>
      <c r="L9082" t="s">
        <v>25911</v>
      </c>
      <c r="M9082" t="s">
        <v>25912</v>
      </c>
      <c r="N9082">
        <v>0.41361111099999998</v>
      </c>
      <c r="O9082">
        <v>10</v>
      </c>
      <c r="P9082">
        <v>5</v>
      </c>
      <c r="Q9082">
        <v>50</v>
      </c>
      <c r="R9082">
        <v>838</v>
      </c>
      <c r="S9082">
        <v>123</v>
      </c>
      <c r="T9082">
        <v>2299</v>
      </c>
      <c r="U9082">
        <v>4.1361109999999996</v>
      </c>
      <c r="V9082">
        <v>2.0680559999999999</v>
      </c>
      <c r="W9082">
        <v>20.680555999999999</v>
      </c>
      <c r="X9082">
        <v>346.606111</v>
      </c>
      <c r="Y9082">
        <v>50.874167</v>
      </c>
      <c r="Z9082">
        <v>950.89194399999997</v>
      </c>
    </row>
    <row r="9083" spans="1:26" x14ac:dyDescent="0.25">
      <c r="A9083">
        <v>2210269</v>
      </c>
      <c r="B9083">
        <v>1</v>
      </c>
      <c r="C9083" t="s">
        <v>77</v>
      </c>
      <c r="D9083" t="s">
        <v>123</v>
      </c>
      <c r="E9083" t="s">
        <v>161</v>
      </c>
      <c r="F9083" t="s">
        <v>25913</v>
      </c>
      <c r="G9083" t="s">
        <v>366</v>
      </c>
      <c r="H9083" t="s">
        <v>46</v>
      </c>
      <c r="I9083" t="s">
        <v>129</v>
      </c>
      <c r="J9083" t="s">
        <v>130</v>
      </c>
      <c r="K9083" t="s">
        <v>251</v>
      </c>
      <c r="L9083" t="s">
        <v>25914</v>
      </c>
      <c r="M9083" t="s">
        <v>25915</v>
      </c>
      <c r="N9083">
        <v>6.2511111110000002</v>
      </c>
      <c r="O9083">
        <v>1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6.2511109999999999</v>
      </c>
      <c r="V9083">
        <v>0</v>
      </c>
      <c r="W9083">
        <v>0</v>
      </c>
      <c r="X9083">
        <v>0</v>
      </c>
      <c r="Y9083">
        <v>0</v>
      </c>
      <c r="Z9083">
        <v>0</v>
      </c>
    </row>
    <row r="9084" spans="1:26" x14ac:dyDescent="0.25">
      <c r="A9084">
        <v>2210276</v>
      </c>
      <c r="B9084">
        <v>1</v>
      </c>
      <c r="C9084" t="s">
        <v>77</v>
      </c>
      <c r="D9084" t="s">
        <v>115</v>
      </c>
      <c r="E9084" t="s">
        <v>143</v>
      </c>
      <c r="F9084" t="s">
        <v>25916</v>
      </c>
      <c r="G9084" t="s">
        <v>366</v>
      </c>
      <c r="H9084" t="s">
        <v>47</v>
      </c>
      <c r="I9084" t="s">
        <v>129</v>
      </c>
      <c r="J9084" t="s">
        <v>130</v>
      </c>
      <c r="K9084" t="s">
        <v>251</v>
      </c>
      <c r="L9084" t="s">
        <v>25917</v>
      </c>
      <c r="M9084" t="s">
        <v>25918</v>
      </c>
      <c r="N9084">
        <v>2.5812627770000001</v>
      </c>
      <c r="O9084">
        <v>0</v>
      </c>
      <c r="P9084">
        <v>0</v>
      </c>
      <c r="Q9084">
        <v>0</v>
      </c>
      <c r="R9084">
        <v>0</v>
      </c>
      <c r="S9084">
        <v>1</v>
      </c>
      <c r="T9084">
        <v>61</v>
      </c>
      <c r="U9084">
        <v>0</v>
      </c>
      <c r="V9084">
        <v>0</v>
      </c>
      <c r="W9084">
        <v>0</v>
      </c>
      <c r="X9084">
        <v>0</v>
      </c>
      <c r="Y9084">
        <v>2.5812629999999999</v>
      </c>
      <c r="Z9084">
        <v>157.45702900000001</v>
      </c>
    </row>
    <row r="9085" spans="1:26" x14ac:dyDescent="0.25">
      <c r="A9085">
        <v>2210280</v>
      </c>
      <c r="B9085">
        <v>1</v>
      </c>
      <c r="C9085" t="s">
        <v>76</v>
      </c>
      <c r="D9085" t="s">
        <v>83</v>
      </c>
      <c r="E9085" t="s">
        <v>181</v>
      </c>
      <c r="F9085" t="s">
        <v>25919</v>
      </c>
      <c r="G9085" t="s">
        <v>194</v>
      </c>
      <c r="H9085" t="s">
        <v>46</v>
      </c>
      <c r="I9085" t="s">
        <v>129</v>
      </c>
      <c r="J9085" t="s">
        <v>130</v>
      </c>
      <c r="K9085" t="s">
        <v>131</v>
      </c>
      <c r="L9085" t="s">
        <v>25920</v>
      </c>
      <c r="M9085" t="s">
        <v>25921</v>
      </c>
      <c r="N9085">
        <v>4.1608333330000002</v>
      </c>
      <c r="O9085">
        <v>0</v>
      </c>
      <c r="P9085">
        <v>2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8.3216669999999997</v>
      </c>
      <c r="W9085">
        <v>0</v>
      </c>
      <c r="X9085">
        <v>0</v>
      </c>
      <c r="Y9085">
        <v>0</v>
      </c>
      <c r="Z9085">
        <v>0</v>
      </c>
    </row>
    <row r="9086" spans="1:26" x14ac:dyDescent="0.25">
      <c r="A9086">
        <v>2210282</v>
      </c>
      <c r="B9086">
        <v>1</v>
      </c>
      <c r="C9086" t="s">
        <v>77</v>
      </c>
      <c r="D9086" t="s">
        <v>108</v>
      </c>
      <c r="E9086" t="s">
        <v>143</v>
      </c>
      <c r="F9086" t="s">
        <v>25922</v>
      </c>
      <c r="G9086" t="s">
        <v>366</v>
      </c>
      <c r="H9086" t="s">
        <v>47</v>
      </c>
      <c r="I9086" t="s">
        <v>129</v>
      </c>
      <c r="J9086" t="s">
        <v>130</v>
      </c>
      <c r="K9086" t="s">
        <v>251</v>
      </c>
      <c r="L9086" t="s">
        <v>25923</v>
      </c>
      <c r="M9086" t="s">
        <v>25924</v>
      </c>
      <c r="N9086">
        <v>2.66</v>
      </c>
      <c r="O9086">
        <v>0</v>
      </c>
      <c r="P9086">
        <v>0</v>
      </c>
      <c r="Q9086">
        <v>0</v>
      </c>
      <c r="R9086">
        <v>0</v>
      </c>
      <c r="S9086">
        <v>1</v>
      </c>
      <c r="T9086">
        <v>152</v>
      </c>
      <c r="U9086">
        <v>0</v>
      </c>
      <c r="V9086">
        <v>0</v>
      </c>
      <c r="W9086">
        <v>0</v>
      </c>
      <c r="X9086">
        <v>0</v>
      </c>
      <c r="Y9086">
        <v>2.66</v>
      </c>
      <c r="Z9086">
        <v>404.32</v>
      </c>
    </row>
    <row r="9087" spans="1:26" x14ac:dyDescent="0.25">
      <c r="A9087">
        <v>2210278</v>
      </c>
      <c r="B9087">
        <v>1</v>
      </c>
      <c r="C9087" t="s">
        <v>76</v>
      </c>
      <c r="D9087" t="s">
        <v>103</v>
      </c>
      <c r="E9087" t="s">
        <v>161</v>
      </c>
      <c r="F9087" t="s">
        <v>25925</v>
      </c>
      <c r="G9087" t="s">
        <v>366</v>
      </c>
      <c r="H9087" t="s">
        <v>46</v>
      </c>
      <c r="I9087" t="s">
        <v>129</v>
      </c>
      <c r="J9087" t="s">
        <v>130</v>
      </c>
      <c r="K9087" t="s">
        <v>251</v>
      </c>
      <c r="L9087" t="s">
        <v>25926</v>
      </c>
      <c r="M9087" t="s">
        <v>25927</v>
      </c>
      <c r="N9087">
        <v>3.2409702770000002</v>
      </c>
      <c r="O9087">
        <v>0</v>
      </c>
      <c r="P9087">
        <v>0</v>
      </c>
      <c r="Q9087">
        <v>1</v>
      </c>
      <c r="R9087">
        <v>276</v>
      </c>
      <c r="S9087">
        <v>0</v>
      </c>
      <c r="T9087">
        <v>0</v>
      </c>
      <c r="U9087">
        <v>0</v>
      </c>
      <c r="V9087">
        <v>0</v>
      </c>
      <c r="W9087">
        <v>3.2409699999999999</v>
      </c>
      <c r="X9087">
        <v>894.50779599999998</v>
      </c>
      <c r="Y9087">
        <v>0</v>
      </c>
      <c r="Z9087">
        <v>0</v>
      </c>
    </row>
    <row r="9088" spans="1:26" x14ac:dyDescent="0.25">
      <c r="A9088">
        <v>2210281</v>
      </c>
      <c r="B9088">
        <v>1</v>
      </c>
      <c r="C9088" t="s">
        <v>76</v>
      </c>
      <c r="D9088" t="s">
        <v>97</v>
      </c>
      <c r="E9088" t="s">
        <v>143</v>
      </c>
      <c r="F9088" t="s">
        <v>25928</v>
      </c>
      <c r="G9088" t="s">
        <v>418</v>
      </c>
      <c r="H9088" t="s">
        <v>47</v>
      </c>
      <c r="I9088" t="s">
        <v>129</v>
      </c>
      <c r="J9088" t="s">
        <v>130</v>
      </c>
      <c r="K9088" t="s">
        <v>251</v>
      </c>
      <c r="L9088" t="s">
        <v>25929</v>
      </c>
      <c r="M9088" t="s">
        <v>25930</v>
      </c>
      <c r="N9088">
        <v>8.4558980550000005</v>
      </c>
      <c r="O9088">
        <v>1</v>
      </c>
      <c r="P9088">
        <v>41</v>
      </c>
      <c r="Q9088">
        <v>0</v>
      </c>
      <c r="R9088">
        <v>0</v>
      </c>
      <c r="S9088">
        <v>0</v>
      </c>
      <c r="T9088">
        <v>0</v>
      </c>
      <c r="U9088">
        <v>8.4558979999999995</v>
      </c>
      <c r="V9088">
        <v>346.69182000000001</v>
      </c>
      <c r="W9088">
        <v>0</v>
      </c>
      <c r="X9088">
        <v>0</v>
      </c>
      <c r="Y9088">
        <v>0</v>
      </c>
      <c r="Z9088">
        <v>0</v>
      </c>
    </row>
    <row r="9089" spans="1:26" x14ac:dyDescent="0.25">
      <c r="A9089">
        <v>2210285</v>
      </c>
      <c r="B9089">
        <v>1</v>
      </c>
      <c r="C9089" t="s">
        <v>76</v>
      </c>
      <c r="D9089" t="s">
        <v>92</v>
      </c>
      <c r="E9089" t="s">
        <v>143</v>
      </c>
      <c r="F9089" t="s">
        <v>25931</v>
      </c>
      <c r="G9089" t="s">
        <v>201</v>
      </c>
      <c r="H9089" t="s">
        <v>47</v>
      </c>
      <c r="I9089" t="s">
        <v>129</v>
      </c>
      <c r="J9089" t="s">
        <v>130</v>
      </c>
      <c r="K9089" t="s">
        <v>251</v>
      </c>
      <c r="L9089" t="s">
        <v>25932</v>
      </c>
      <c r="M9089" t="s">
        <v>25933</v>
      </c>
      <c r="N9089">
        <v>0.62165277699999999</v>
      </c>
      <c r="O9089">
        <v>0</v>
      </c>
      <c r="P9089">
        <v>0</v>
      </c>
      <c r="Q9089">
        <v>1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0.62165300000000001</v>
      </c>
      <c r="X9089">
        <v>0</v>
      </c>
      <c r="Y9089">
        <v>0</v>
      </c>
      <c r="Z9089">
        <v>0</v>
      </c>
    </row>
    <row r="9090" spans="1:26" x14ac:dyDescent="0.25">
      <c r="A9090">
        <v>2210286</v>
      </c>
      <c r="B9090">
        <v>1</v>
      </c>
      <c r="C9090" t="s">
        <v>76</v>
      </c>
      <c r="D9090" t="s">
        <v>79</v>
      </c>
      <c r="E9090" t="s">
        <v>143</v>
      </c>
      <c r="F9090" t="s">
        <v>25934</v>
      </c>
      <c r="G9090" t="s">
        <v>366</v>
      </c>
      <c r="H9090" t="s">
        <v>47</v>
      </c>
      <c r="I9090" t="s">
        <v>129</v>
      </c>
      <c r="J9090" t="s">
        <v>130</v>
      </c>
      <c r="K9090" t="s">
        <v>251</v>
      </c>
      <c r="L9090" t="s">
        <v>25935</v>
      </c>
      <c r="M9090" t="s">
        <v>25936</v>
      </c>
      <c r="N9090">
        <v>8.1094194440000003</v>
      </c>
      <c r="O9090">
        <v>1</v>
      </c>
      <c r="P9090">
        <v>620</v>
      </c>
      <c r="Q9090">
        <v>0</v>
      </c>
      <c r="R9090">
        <v>0</v>
      </c>
      <c r="S9090">
        <v>0</v>
      </c>
      <c r="T9090">
        <v>0</v>
      </c>
      <c r="U9090">
        <v>8.1094190000000008</v>
      </c>
      <c r="V9090">
        <v>5027.8400549999997</v>
      </c>
      <c r="W9090">
        <v>0</v>
      </c>
      <c r="X9090">
        <v>0</v>
      </c>
      <c r="Y9090">
        <v>0</v>
      </c>
      <c r="Z9090">
        <v>0</v>
      </c>
    </row>
    <row r="9091" spans="1:26" x14ac:dyDescent="0.25">
      <c r="A9091">
        <v>2210338</v>
      </c>
      <c r="B9091">
        <v>1</v>
      </c>
      <c r="C9091" t="s">
        <v>77</v>
      </c>
      <c r="D9091" t="s">
        <v>108</v>
      </c>
      <c r="E9091" t="s">
        <v>186</v>
      </c>
      <c r="F9091" t="s">
        <v>25937</v>
      </c>
      <c r="G9091" t="s">
        <v>366</v>
      </c>
      <c r="H9091" t="s">
        <v>47</v>
      </c>
      <c r="I9091" t="s">
        <v>129</v>
      </c>
      <c r="J9091" t="s">
        <v>130</v>
      </c>
      <c r="K9091" t="s">
        <v>251</v>
      </c>
      <c r="L9091" t="s">
        <v>25938</v>
      </c>
      <c r="M9091" t="s">
        <v>25939</v>
      </c>
      <c r="N9091">
        <v>2.7733333330000001</v>
      </c>
      <c r="O9091">
        <v>33</v>
      </c>
      <c r="P9091">
        <v>636</v>
      </c>
      <c r="Q9091">
        <v>0</v>
      </c>
      <c r="R9091">
        <v>0</v>
      </c>
      <c r="S9091">
        <v>0</v>
      </c>
      <c r="T9091">
        <v>0</v>
      </c>
      <c r="U9091">
        <v>91.52</v>
      </c>
      <c r="V9091">
        <v>1763.84</v>
      </c>
      <c r="W9091">
        <v>0</v>
      </c>
      <c r="X9091">
        <v>0</v>
      </c>
      <c r="Y9091">
        <v>0</v>
      </c>
      <c r="Z9091">
        <v>0</v>
      </c>
    </row>
    <row r="9092" spans="1:26" x14ac:dyDescent="0.25">
      <c r="A9092">
        <v>2210290</v>
      </c>
      <c r="B9092">
        <v>1</v>
      </c>
      <c r="C9092" t="s">
        <v>77</v>
      </c>
      <c r="D9092" t="s">
        <v>108</v>
      </c>
      <c r="E9092" t="s">
        <v>143</v>
      </c>
      <c r="F9092" t="s">
        <v>12858</v>
      </c>
      <c r="G9092" t="s">
        <v>366</v>
      </c>
      <c r="H9092" t="s">
        <v>47</v>
      </c>
      <c r="I9092" t="s">
        <v>129</v>
      </c>
      <c r="J9092" t="s">
        <v>130</v>
      </c>
      <c r="K9092" t="s">
        <v>251</v>
      </c>
      <c r="L9092" t="s">
        <v>25940</v>
      </c>
      <c r="M9092" t="s">
        <v>25941</v>
      </c>
      <c r="N9092">
        <v>8.8815786110000001</v>
      </c>
      <c r="O9092">
        <v>24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213.15788699999999</v>
      </c>
      <c r="V9092">
        <v>0</v>
      </c>
      <c r="W9092">
        <v>0</v>
      </c>
      <c r="X9092">
        <v>0</v>
      </c>
      <c r="Y9092">
        <v>0</v>
      </c>
      <c r="Z9092">
        <v>0</v>
      </c>
    </row>
    <row r="9093" spans="1:26" x14ac:dyDescent="0.25">
      <c r="A9093">
        <v>2210293</v>
      </c>
      <c r="B9093">
        <v>1</v>
      </c>
      <c r="C9093" t="s">
        <v>76</v>
      </c>
      <c r="D9093" t="s">
        <v>84</v>
      </c>
      <c r="E9093" t="s">
        <v>126</v>
      </c>
      <c r="F9093" t="s">
        <v>25942</v>
      </c>
      <c r="G9093" t="s">
        <v>128</v>
      </c>
      <c r="H9093" t="s">
        <v>46</v>
      </c>
      <c r="I9093" t="s">
        <v>129</v>
      </c>
      <c r="J9093" t="s">
        <v>130</v>
      </c>
      <c r="K9093" t="s">
        <v>131</v>
      </c>
      <c r="L9093" t="s">
        <v>25943</v>
      </c>
      <c r="M9093" t="s">
        <v>25944</v>
      </c>
      <c r="N9093">
        <v>7.9469444439999997</v>
      </c>
      <c r="O9093">
        <v>0</v>
      </c>
      <c r="P9093">
        <v>2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15.893889</v>
      </c>
      <c r="W9093">
        <v>0</v>
      </c>
      <c r="X9093">
        <v>0</v>
      </c>
      <c r="Y9093">
        <v>0</v>
      </c>
      <c r="Z9093">
        <v>0</v>
      </c>
    </row>
    <row r="9094" spans="1:26" x14ac:dyDescent="0.25">
      <c r="A9094">
        <v>2210300</v>
      </c>
      <c r="B9094">
        <v>1</v>
      </c>
      <c r="C9094" t="s">
        <v>77</v>
      </c>
      <c r="D9094" t="s">
        <v>109</v>
      </c>
      <c r="E9094" t="s">
        <v>126</v>
      </c>
      <c r="F9094" t="s">
        <v>25945</v>
      </c>
      <c r="G9094" t="s">
        <v>128</v>
      </c>
      <c r="H9094" t="s">
        <v>46</v>
      </c>
      <c r="I9094" t="s">
        <v>129</v>
      </c>
      <c r="J9094" t="s">
        <v>130</v>
      </c>
      <c r="K9094" t="s">
        <v>131</v>
      </c>
      <c r="L9094" t="s">
        <v>25946</v>
      </c>
      <c r="M9094" t="s">
        <v>25947</v>
      </c>
      <c r="N9094">
        <v>1.9088888879999999</v>
      </c>
      <c r="O9094">
        <v>0</v>
      </c>
      <c r="P9094">
        <v>44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83.991111000000004</v>
      </c>
      <c r="W9094">
        <v>0</v>
      </c>
      <c r="X9094">
        <v>0</v>
      </c>
      <c r="Y9094">
        <v>0</v>
      </c>
      <c r="Z9094">
        <v>0</v>
      </c>
    </row>
    <row r="9095" spans="1:26" x14ac:dyDescent="0.25">
      <c r="A9095">
        <v>2210297</v>
      </c>
      <c r="B9095">
        <v>1</v>
      </c>
      <c r="C9095" t="s">
        <v>76</v>
      </c>
      <c r="D9095" t="s">
        <v>88</v>
      </c>
      <c r="E9095" t="s">
        <v>126</v>
      </c>
      <c r="F9095" t="s">
        <v>25948</v>
      </c>
      <c r="G9095" t="s">
        <v>418</v>
      </c>
      <c r="H9095" t="s">
        <v>46</v>
      </c>
      <c r="I9095" t="s">
        <v>129</v>
      </c>
      <c r="J9095" t="s">
        <v>130</v>
      </c>
      <c r="K9095" t="s">
        <v>251</v>
      </c>
      <c r="L9095" t="s">
        <v>25949</v>
      </c>
      <c r="M9095" t="s">
        <v>25950</v>
      </c>
      <c r="N9095">
        <v>8.8670036109999995</v>
      </c>
      <c r="O9095">
        <v>0</v>
      </c>
      <c r="P9095">
        <v>31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274.87711200000001</v>
      </c>
      <c r="W9095">
        <v>0</v>
      </c>
      <c r="X9095">
        <v>0</v>
      </c>
      <c r="Y9095">
        <v>0</v>
      </c>
      <c r="Z9095">
        <v>0</v>
      </c>
    </row>
    <row r="9096" spans="1:26" x14ac:dyDescent="0.25">
      <c r="A9096">
        <v>2210298</v>
      </c>
      <c r="B9096">
        <v>1</v>
      </c>
      <c r="C9096" t="s">
        <v>77</v>
      </c>
      <c r="D9096" t="s">
        <v>124</v>
      </c>
      <c r="E9096" t="s">
        <v>126</v>
      </c>
      <c r="F9096" t="s">
        <v>25951</v>
      </c>
      <c r="G9096" t="s">
        <v>418</v>
      </c>
      <c r="H9096" t="s">
        <v>46</v>
      </c>
      <c r="I9096" t="s">
        <v>129</v>
      </c>
      <c r="J9096" t="s">
        <v>130</v>
      </c>
      <c r="K9096" t="s">
        <v>251</v>
      </c>
      <c r="L9096" t="s">
        <v>25952</v>
      </c>
      <c r="M9096" t="s">
        <v>25953</v>
      </c>
      <c r="N9096">
        <v>7.2726627769999999</v>
      </c>
      <c r="O9096">
        <v>0</v>
      </c>
      <c r="P9096">
        <v>231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1679.985101</v>
      </c>
      <c r="W9096">
        <v>0</v>
      </c>
      <c r="X9096">
        <v>0</v>
      </c>
      <c r="Y9096">
        <v>0</v>
      </c>
      <c r="Z9096">
        <v>0</v>
      </c>
    </row>
    <row r="9097" spans="1:26" x14ac:dyDescent="0.25">
      <c r="A9097">
        <v>2210301</v>
      </c>
      <c r="B9097">
        <v>1</v>
      </c>
      <c r="C9097" t="s">
        <v>77</v>
      </c>
      <c r="D9097" t="s">
        <v>124</v>
      </c>
      <c r="E9097" t="s">
        <v>126</v>
      </c>
      <c r="F9097" t="s">
        <v>25954</v>
      </c>
      <c r="G9097" t="s">
        <v>418</v>
      </c>
      <c r="H9097" t="s">
        <v>46</v>
      </c>
      <c r="I9097" t="s">
        <v>129</v>
      </c>
      <c r="J9097" t="s">
        <v>130</v>
      </c>
      <c r="K9097" t="s">
        <v>251</v>
      </c>
      <c r="L9097" t="s">
        <v>25955</v>
      </c>
      <c r="M9097" t="s">
        <v>25956</v>
      </c>
      <c r="N9097">
        <v>7.263473888</v>
      </c>
      <c r="O9097">
        <v>0</v>
      </c>
      <c r="P9097">
        <v>298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2164.5152189999999</v>
      </c>
      <c r="W9097">
        <v>0</v>
      </c>
      <c r="X9097">
        <v>0</v>
      </c>
      <c r="Y9097">
        <v>0</v>
      </c>
      <c r="Z9097">
        <v>0</v>
      </c>
    </row>
    <row r="9098" spans="1:26" x14ac:dyDescent="0.25">
      <c r="A9098">
        <v>2210303</v>
      </c>
      <c r="B9098">
        <v>1</v>
      </c>
      <c r="C9098" t="s">
        <v>77</v>
      </c>
      <c r="D9098" t="s">
        <v>114</v>
      </c>
      <c r="E9098" t="s">
        <v>126</v>
      </c>
      <c r="F9098" t="s">
        <v>13386</v>
      </c>
      <c r="G9098" t="s">
        <v>916</v>
      </c>
      <c r="H9098" t="s">
        <v>46</v>
      </c>
      <c r="I9098" t="s">
        <v>129</v>
      </c>
      <c r="J9098" t="s">
        <v>130</v>
      </c>
      <c r="K9098" t="s">
        <v>131</v>
      </c>
      <c r="L9098" t="s">
        <v>25957</v>
      </c>
      <c r="M9098" t="s">
        <v>25958</v>
      </c>
      <c r="N9098">
        <v>1.8125</v>
      </c>
      <c r="O9098">
        <v>0</v>
      </c>
      <c r="P9098">
        <v>111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201.1875</v>
      </c>
      <c r="W9098">
        <v>0</v>
      </c>
      <c r="X9098">
        <v>0</v>
      </c>
      <c r="Y9098">
        <v>0</v>
      </c>
      <c r="Z9098">
        <v>0</v>
      </c>
    </row>
    <row r="9099" spans="1:26" x14ac:dyDescent="0.25">
      <c r="A9099">
        <v>2210304</v>
      </c>
      <c r="B9099">
        <v>1</v>
      </c>
      <c r="C9099" t="s">
        <v>76</v>
      </c>
      <c r="D9099" t="s">
        <v>89</v>
      </c>
      <c r="E9099" t="s">
        <v>186</v>
      </c>
      <c r="F9099" t="s">
        <v>25959</v>
      </c>
      <c r="G9099" t="s">
        <v>418</v>
      </c>
      <c r="H9099" t="s">
        <v>47</v>
      </c>
      <c r="I9099" t="s">
        <v>129</v>
      </c>
      <c r="J9099" t="s">
        <v>130</v>
      </c>
      <c r="K9099" t="s">
        <v>251</v>
      </c>
      <c r="L9099" t="s">
        <v>25960</v>
      </c>
      <c r="M9099" t="s">
        <v>25961</v>
      </c>
      <c r="N9099">
        <v>8.5975000000000001</v>
      </c>
      <c r="O9099">
        <v>4</v>
      </c>
      <c r="P9099">
        <v>508</v>
      </c>
      <c r="Q9099">
        <v>0</v>
      </c>
      <c r="R9099">
        <v>0</v>
      </c>
      <c r="S9099">
        <v>0</v>
      </c>
      <c r="T9099">
        <v>0</v>
      </c>
      <c r="U9099">
        <v>34.39</v>
      </c>
      <c r="V9099">
        <v>4367.53</v>
      </c>
      <c r="W9099">
        <v>0</v>
      </c>
      <c r="X9099">
        <v>0</v>
      </c>
      <c r="Y9099">
        <v>0</v>
      </c>
      <c r="Z9099">
        <v>0</v>
      </c>
    </row>
    <row r="9100" spans="1:26" x14ac:dyDescent="0.25">
      <c r="A9100">
        <v>2210306</v>
      </c>
      <c r="B9100">
        <v>1</v>
      </c>
      <c r="C9100" t="s">
        <v>77</v>
      </c>
      <c r="D9100" t="s">
        <v>124</v>
      </c>
      <c r="E9100" t="s">
        <v>161</v>
      </c>
      <c r="F9100" t="s">
        <v>25962</v>
      </c>
      <c r="G9100" t="s">
        <v>259</v>
      </c>
      <c r="H9100" t="s">
        <v>46</v>
      </c>
      <c r="I9100" t="s">
        <v>129</v>
      </c>
      <c r="J9100" t="s">
        <v>130</v>
      </c>
      <c r="K9100" t="s">
        <v>131</v>
      </c>
      <c r="L9100" t="s">
        <v>25963</v>
      </c>
      <c r="M9100" t="s">
        <v>25964</v>
      </c>
      <c r="N9100">
        <v>0.86583333299999998</v>
      </c>
      <c r="O9100">
        <v>1</v>
      </c>
      <c r="P9100">
        <v>998</v>
      </c>
      <c r="Q9100">
        <v>0</v>
      </c>
      <c r="R9100">
        <v>0</v>
      </c>
      <c r="S9100">
        <v>0</v>
      </c>
      <c r="T9100">
        <v>0</v>
      </c>
      <c r="U9100">
        <v>0.86583299999999996</v>
      </c>
      <c r="V9100">
        <v>864.10166600000002</v>
      </c>
      <c r="W9100">
        <v>0</v>
      </c>
      <c r="X9100">
        <v>0</v>
      </c>
      <c r="Y9100">
        <v>0</v>
      </c>
      <c r="Z9100">
        <v>0</v>
      </c>
    </row>
    <row r="9101" spans="1:26" x14ac:dyDescent="0.25">
      <c r="A9101">
        <v>2210305</v>
      </c>
      <c r="B9101">
        <v>1</v>
      </c>
      <c r="C9101" t="s">
        <v>77</v>
      </c>
      <c r="D9101" t="s">
        <v>123</v>
      </c>
      <c r="E9101" t="s">
        <v>126</v>
      </c>
      <c r="F9101" t="s">
        <v>25965</v>
      </c>
      <c r="G9101" t="s">
        <v>366</v>
      </c>
      <c r="H9101" t="s">
        <v>46</v>
      </c>
      <c r="I9101" t="s">
        <v>129</v>
      </c>
      <c r="J9101" t="s">
        <v>130</v>
      </c>
      <c r="K9101" t="s">
        <v>251</v>
      </c>
      <c r="L9101" t="s">
        <v>25966</v>
      </c>
      <c r="M9101" t="s">
        <v>25967</v>
      </c>
      <c r="N9101">
        <v>3.889069444</v>
      </c>
      <c r="O9101">
        <v>0</v>
      </c>
      <c r="P9101">
        <v>505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1963.980069</v>
      </c>
      <c r="W9101">
        <v>0</v>
      </c>
      <c r="X9101">
        <v>0</v>
      </c>
      <c r="Y9101">
        <v>0</v>
      </c>
      <c r="Z9101">
        <v>0</v>
      </c>
    </row>
    <row r="9102" spans="1:26" x14ac:dyDescent="0.25">
      <c r="A9102">
        <v>2210312</v>
      </c>
      <c r="B9102">
        <v>1</v>
      </c>
      <c r="C9102" t="s">
        <v>77</v>
      </c>
      <c r="D9102" t="s">
        <v>110</v>
      </c>
      <c r="E9102" t="s">
        <v>126</v>
      </c>
      <c r="F9102" t="s">
        <v>25968</v>
      </c>
      <c r="G9102" t="s">
        <v>128</v>
      </c>
      <c r="H9102" t="s">
        <v>46</v>
      </c>
      <c r="I9102" t="s">
        <v>129</v>
      </c>
      <c r="J9102" t="s">
        <v>130</v>
      </c>
      <c r="K9102" t="s">
        <v>131</v>
      </c>
      <c r="L9102" t="s">
        <v>25969</v>
      </c>
      <c r="M9102" t="s">
        <v>25970</v>
      </c>
      <c r="N9102">
        <v>1.5963888879999999</v>
      </c>
      <c r="O9102">
        <v>0</v>
      </c>
      <c r="P9102">
        <v>0</v>
      </c>
      <c r="Q9102">
        <v>0</v>
      </c>
      <c r="R9102">
        <v>10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15.963889</v>
      </c>
      <c r="Y9102">
        <v>0</v>
      </c>
      <c r="Z9102">
        <v>0</v>
      </c>
    </row>
    <row r="9103" spans="1:26" x14ac:dyDescent="0.25">
      <c r="A9103">
        <v>2210314</v>
      </c>
      <c r="B9103">
        <v>1</v>
      </c>
      <c r="C9103" t="s">
        <v>76</v>
      </c>
      <c r="D9103" t="s">
        <v>92</v>
      </c>
      <c r="E9103" t="s">
        <v>181</v>
      </c>
      <c r="F9103" t="s">
        <v>25971</v>
      </c>
      <c r="G9103" t="s">
        <v>194</v>
      </c>
      <c r="H9103" t="s">
        <v>46</v>
      </c>
      <c r="I9103" t="s">
        <v>129</v>
      </c>
      <c r="J9103" t="s">
        <v>130</v>
      </c>
      <c r="K9103" t="s">
        <v>131</v>
      </c>
      <c r="L9103" t="s">
        <v>25972</v>
      </c>
      <c r="M9103" t="s">
        <v>25973</v>
      </c>
      <c r="N9103">
        <v>7.9216666660000001</v>
      </c>
      <c r="O9103">
        <v>0</v>
      </c>
      <c r="P9103">
        <v>0</v>
      </c>
      <c r="Q9103">
        <v>0</v>
      </c>
      <c r="R9103">
        <v>1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7.9216670000000002</v>
      </c>
      <c r="Y9103">
        <v>0</v>
      </c>
      <c r="Z9103">
        <v>0</v>
      </c>
    </row>
    <row r="9104" spans="1:26" x14ac:dyDescent="0.25">
      <c r="A9104">
        <v>2210315</v>
      </c>
      <c r="B9104">
        <v>1</v>
      </c>
      <c r="C9104" t="s">
        <v>76</v>
      </c>
      <c r="D9104" t="s">
        <v>97</v>
      </c>
      <c r="E9104" t="s">
        <v>143</v>
      </c>
      <c r="F9104" t="s">
        <v>25974</v>
      </c>
      <c r="G9104" t="s">
        <v>418</v>
      </c>
      <c r="H9104" t="s">
        <v>47</v>
      </c>
      <c r="I9104" t="s">
        <v>129</v>
      </c>
      <c r="J9104" t="s">
        <v>130</v>
      </c>
      <c r="K9104" t="s">
        <v>251</v>
      </c>
      <c r="L9104" t="s">
        <v>25975</v>
      </c>
      <c r="M9104" t="s">
        <v>25976</v>
      </c>
      <c r="N9104">
        <v>7.0074341660000004</v>
      </c>
      <c r="O9104">
        <v>1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7.0074339999999999</v>
      </c>
      <c r="V9104">
        <v>0</v>
      </c>
      <c r="W9104">
        <v>0</v>
      </c>
      <c r="X9104">
        <v>0</v>
      </c>
      <c r="Y9104">
        <v>0</v>
      </c>
      <c r="Z9104">
        <v>0</v>
      </c>
    </row>
    <row r="9105" spans="1:26" x14ac:dyDescent="0.25">
      <c r="A9105">
        <v>2210318</v>
      </c>
      <c r="B9105">
        <v>1</v>
      </c>
      <c r="C9105" t="s">
        <v>76</v>
      </c>
      <c r="D9105" t="s">
        <v>80</v>
      </c>
      <c r="E9105" t="s">
        <v>181</v>
      </c>
      <c r="F9105" t="s">
        <v>25977</v>
      </c>
      <c r="G9105" t="s">
        <v>194</v>
      </c>
      <c r="H9105" t="s">
        <v>46</v>
      </c>
      <c r="I9105" t="s">
        <v>129</v>
      </c>
      <c r="J9105" t="s">
        <v>130</v>
      </c>
      <c r="K9105" t="s">
        <v>131</v>
      </c>
      <c r="L9105" t="s">
        <v>25978</v>
      </c>
      <c r="M9105" t="s">
        <v>25979</v>
      </c>
      <c r="N9105">
        <v>9.2013888880000003</v>
      </c>
      <c r="O9105">
        <v>0</v>
      </c>
      <c r="P9105">
        <v>2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18.402778000000001</v>
      </c>
      <c r="W9105">
        <v>0</v>
      </c>
      <c r="X9105">
        <v>0</v>
      </c>
      <c r="Y9105">
        <v>0</v>
      </c>
      <c r="Z9105">
        <v>0</v>
      </c>
    </row>
    <row r="9106" spans="1:26" x14ac:dyDescent="0.25">
      <c r="A9106">
        <v>2210321</v>
      </c>
      <c r="B9106">
        <v>1</v>
      </c>
      <c r="C9106" t="s">
        <v>76</v>
      </c>
      <c r="D9106" t="s">
        <v>93</v>
      </c>
      <c r="E9106" t="s">
        <v>181</v>
      </c>
      <c r="F9106" t="s">
        <v>25980</v>
      </c>
      <c r="G9106" t="s">
        <v>194</v>
      </c>
      <c r="H9106" t="s">
        <v>46</v>
      </c>
      <c r="I9106" t="s">
        <v>129</v>
      </c>
      <c r="J9106" t="s">
        <v>130</v>
      </c>
      <c r="K9106" t="s">
        <v>131</v>
      </c>
      <c r="L9106" t="s">
        <v>25981</v>
      </c>
      <c r="M9106" t="s">
        <v>25982</v>
      </c>
      <c r="N9106">
        <v>1.3691666659999999</v>
      </c>
      <c r="O9106">
        <v>0</v>
      </c>
      <c r="P9106">
        <v>1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1.369167</v>
      </c>
      <c r="W9106">
        <v>0</v>
      </c>
      <c r="X9106">
        <v>0</v>
      </c>
      <c r="Y9106">
        <v>0</v>
      </c>
      <c r="Z9106">
        <v>0</v>
      </c>
    </row>
    <row r="9107" spans="1:26" x14ac:dyDescent="0.25">
      <c r="A9107">
        <v>2210330</v>
      </c>
      <c r="B9107">
        <v>1</v>
      </c>
      <c r="C9107" t="s">
        <v>76</v>
      </c>
      <c r="D9107" t="s">
        <v>88</v>
      </c>
      <c r="E9107" t="s">
        <v>181</v>
      </c>
      <c r="F9107" t="s">
        <v>25983</v>
      </c>
      <c r="G9107" t="s">
        <v>194</v>
      </c>
      <c r="H9107" t="s">
        <v>46</v>
      </c>
      <c r="I9107" t="s">
        <v>129</v>
      </c>
      <c r="J9107" t="s">
        <v>130</v>
      </c>
      <c r="K9107" t="s">
        <v>131</v>
      </c>
      <c r="L9107" t="s">
        <v>25984</v>
      </c>
      <c r="M9107" t="s">
        <v>25985</v>
      </c>
      <c r="N9107">
        <v>2.9905555549999998</v>
      </c>
      <c r="O9107">
        <v>0</v>
      </c>
      <c r="P9107">
        <v>1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2.9905560000000002</v>
      </c>
      <c r="W9107">
        <v>0</v>
      </c>
      <c r="X9107">
        <v>0</v>
      </c>
      <c r="Y9107">
        <v>0</v>
      </c>
      <c r="Z9107">
        <v>0</v>
      </c>
    </row>
    <row r="9108" spans="1:26" x14ac:dyDescent="0.25">
      <c r="A9108">
        <v>2210320</v>
      </c>
      <c r="B9108">
        <v>1</v>
      </c>
      <c r="C9108" t="s">
        <v>76</v>
      </c>
      <c r="D9108" t="s">
        <v>83</v>
      </c>
      <c r="E9108" t="s">
        <v>143</v>
      </c>
      <c r="F9108" t="s">
        <v>25986</v>
      </c>
      <c r="G9108" t="s">
        <v>418</v>
      </c>
      <c r="H9108" t="s">
        <v>47</v>
      </c>
      <c r="I9108" t="s">
        <v>129</v>
      </c>
      <c r="J9108" t="s">
        <v>130</v>
      </c>
      <c r="K9108" t="s">
        <v>251</v>
      </c>
      <c r="L9108" t="s">
        <v>25987</v>
      </c>
      <c r="M9108" t="s">
        <v>25988</v>
      </c>
      <c r="N9108">
        <v>1.420598888</v>
      </c>
      <c r="O9108">
        <v>11</v>
      </c>
      <c r="P9108">
        <v>612</v>
      </c>
      <c r="Q9108">
        <v>0</v>
      </c>
      <c r="R9108">
        <v>0</v>
      </c>
      <c r="S9108">
        <v>0</v>
      </c>
      <c r="T9108">
        <v>0</v>
      </c>
      <c r="U9108">
        <v>15.626588</v>
      </c>
      <c r="V9108">
        <v>869.406519</v>
      </c>
      <c r="W9108">
        <v>0</v>
      </c>
      <c r="X9108">
        <v>0</v>
      </c>
      <c r="Y9108">
        <v>0</v>
      </c>
      <c r="Z9108">
        <v>0</v>
      </c>
    </row>
    <row r="9109" spans="1:26" x14ac:dyDescent="0.25">
      <c r="A9109">
        <v>2210322</v>
      </c>
      <c r="B9109">
        <v>1</v>
      </c>
      <c r="C9109" t="s">
        <v>76</v>
      </c>
      <c r="D9109" t="s">
        <v>106</v>
      </c>
      <c r="E9109" t="s">
        <v>143</v>
      </c>
      <c r="F9109" t="s">
        <v>25989</v>
      </c>
      <c r="G9109" t="s">
        <v>366</v>
      </c>
      <c r="H9109" t="s">
        <v>47</v>
      </c>
      <c r="I9109" t="s">
        <v>129</v>
      </c>
      <c r="J9109" t="s">
        <v>130</v>
      </c>
      <c r="K9109" t="s">
        <v>251</v>
      </c>
      <c r="L9109" t="s">
        <v>25990</v>
      </c>
      <c r="M9109" t="s">
        <v>25991</v>
      </c>
      <c r="N9109">
        <v>8.5478119439999993</v>
      </c>
      <c r="O9109">
        <v>1</v>
      </c>
      <c r="P9109">
        <v>728</v>
      </c>
      <c r="Q9109">
        <v>0</v>
      </c>
      <c r="R9109">
        <v>0</v>
      </c>
      <c r="S9109">
        <v>0</v>
      </c>
      <c r="T9109">
        <v>0</v>
      </c>
      <c r="U9109">
        <v>8.5478120000000004</v>
      </c>
      <c r="V9109">
        <v>6222.8070950000001</v>
      </c>
      <c r="W9109">
        <v>0</v>
      </c>
      <c r="X9109">
        <v>0</v>
      </c>
      <c r="Y9109">
        <v>0</v>
      </c>
      <c r="Z9109">
        <v>0</v>
      </c>
    </row>
    <row r="9110" spans="1:26" x14ac:dyDescent="0.25">
      <c r="A9110">
        <v>2210325</v>
      </c>
      <c r="B9110">
        <v>1</v>
      </c>
      <c r="C9110" t="s">
        <v>76</v>
      </c>
      <c r="D9110" t="s">
        <v>84</v>
      </c>
      <c r="E9110" t="s">
        <v>181</v>
      </c>
      <c r="F9110" t="s">
        <v>25992</v>
      </c>
      <c r="G9110" t="s">
        <v>183</v>
      </c>
      <c r="H9110" t="s">
        <v>46</v>
      </c>
      <c r="I9110" t="s">
        <v>129</v>
      </c>
      <c r="J9110" t="s">
        <v>130</v>
      </c>
      <c r="K9110" t="s">
        <v>131</v>
      </c>
      <c r="L9110" t="s">
        <v>25993</v>
      </c>
      <c r="M9110" t="s">
        <v>25994</v>
      </c>
      <c r="N9110">
        <v>8.4444444440000002</v>
      </c>
      <c r="O9110">
        <v>0</v>
      </c>
      <c r="P9110">
        <v>28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236.444444</v>
      </c>
      <c r="W9110">
        <v>0</v>
      </c>
      <c r="X9110">
        <v>0</v>
      </c>
      <c r="Y9110">
        <v>0</v>
      </c>
      <c r="Z9110">
        <v>0</v>
      </c>
    </row>
    <row r="9111" spans="1:26" x14ac:dyDescent="0.25">
      <c r="A9111">
        <v>2210327</v>
      </c>
      <c r="B9111">
        <v>1</v>
      </c>
      <c r="C9111" t="s">
        <v>76</v>
      </c>
      <c r="D9111" t="s">
        <v>78</v>
      </c>
      <c r="E9111" t="s">
        <v>181</v>
      </c>
      <c r="F9111" t="s">
        <v>25995</v>
      </c>
      <c r="G9111" t="s">
        <v>194</v>
      </c>
      <c r="H9111" t="s">
        <v>46</v>
      </c>
      <c r="I9111" t="s">
        <v>129</v>
      </c>
      <c r="J9111" t="s">
        <v>130</v>
      </c>
      <c r="K9111" t="s">
        <v>131</v>
      </c>
      <c r="L9111" t="s">
        <v>25996</v>
      </c>
      <c r="M9111" t="s">
        <v>25997</v>
      </c>
      <c r="N9111">
        <v>3.8958333330000001</v>
      </c>
      <c r="O9111">
        <v>0</v>
      </c>
      <c r="P9111">
        <v>7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27.270833</v>
      </c>
      <c r="W9111">
        <v>0</v>
      </c>
      <c r="X9111">
        <v>0</v>
      </c>
      <c r="Y9111">
        <v>0</v>
      </c>
      <c r="Z9111">
        <v>0</v>
      </c>
    </row>
    <row r="9112" spans="1:26" x14ac:dyDescent="0.25">
      <c r="A9112">
        <v>2210324</v>
      </c>
      <c r="B9112">
        <v>1</v>
      </c>
      <c r="C9112" t="s">
        <v>76</v>
      </c>
      <c r="D9112" t="s">
        <v>92</v>
      </c>
      <c r="E9112" t="s">
        <v>143</v>
      </c>
      <c r="F9112" t="s">
        <v>25998</v>
      </c>
      <c r="G9112" t="s">
        <v>418</v>
      </c>
      <c r="H9112" t="s">
        <v>47</v>
      </c>
      <c r="I9112" t="s">
        <v>129</v>
      </c>
      <c r="J9112" t="s">
        <v>130</v>
      </c>
      <c r="K9112" t="s">
        <v>251</v>
      </c>
      <c r="L9112" t="s">
        <v>25999</v>
      </c>
      <c r="M9112" t="s">
        <v>26000</v>
      </c>
      <c r="N9112">
        <v>8.3713888880000003</v>
      </c>
      <c r="O9112">
        <v>0</v>
      </c>
      <c r="P9112">
        <v>0</v>
      </c>
      <c r="Q9112">
        <v>1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8.3713890000000006</v>
      </c>
      <c r="X9112">
        <v>0</v>
      </c>
      <c r="Y9112">
        <v>0</v>
      </c>
      <c r="Z9112">
        <v>0</v>
      </c>
    </row>
    <row r="9113" spans="1:26" x14ac:dyDescent="0.25">
      <c r="A9113">
        <v>2210329</v>
      </c>
      <c r="B9113">
        <v>1</v>
      </c>
      <c r="C9113" t="s">
        <v>76</v>
      </c>
      <c r="D9113" t="s">
        <v>102</v>
      </c>
      <c r="E9113" t="s">
        <v>181</v>
      </c>
      <c r="F9113" t="s">
        <v>26001</v>
      </c>
      <c r="G9113" t="s">
        <v>183</v>
      </c>
      <c r="H9113" t="s">
        <v>46</v>
      </c>
      <c r="I9113" t="s">
        <v>129</v>
      </c>
      <c r="J9113" t="s">
        <v>130</v>
      </c>
      <c r="K9113" t="s">
        <v>131</v>
      </c>
      <c r="L9113" t="s">
        <v>26002</v>
      </c>
      <c r="M9113" t="s">
        <v>26003</v>
      </c>
      <c r="N9113">
        <v>2.3397222219999998</v>
      </c>
      <c r="O9113">
        <v>0</v>
      </c>
      <c r="P9113">
        <v>1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2.3397220000000001</v>
      </c>
      <c r="W9113">
        <v>0</v>
      </c>
      <c r="X9113">
        <v>0</v>
      </c>
      <c r="Y9113">
        <v>0</v>
      </c>
      <c r="Z9113">
        <v>0</v>
      </c>
    </row>
    <row r="9114" spans="1:26" x14ac:dyDescent="0.25">
      <c r="A9114">
        <v>2210331</v>
      </c>
      <c r="B9114">
        <v>1</v>
      </c>
      <c r="C9114" t="s">
        <v>77</v>
      </c>
      <c r="D9114" t="s">
        <v>119</v>
      </c>
      <c r="E9114" t="s">
        <v>181</v>
      </c>
      <c r="F9114" t="s">
        <v>26004</v>
      </c>
      <c r="G9114" t="s">
        <v>183</v>
      </c>
      <c r="H9114" t="s">
        <v>46</v>
      </c>
      <c r="I9114" t="s">
        <v>129</v>
      </c>
      <c r="J9114" t="s">
        <v>130</v>
      </c>
      <c r="K9114" t="s">
        <v>131</v>
      </c>
      <c r="L9114" t="s">
        <v>26005</v>
      </c>
      <c r="M9114" t="s">
        <v>26006</v>
      </c>
      <c r="N9114">
        <v>5.0333333329999999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1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5.0333329999999998</v>
      </c>
    </row>
    <row r="9115" spans="1:26" x14ac:dyDescent="0.25">
      <c r="A9115">
        <v>2210337</v>
      </c>
      <c r="B9115">
        <v>1</v>
      </c>
      <c r="C9115" t="s">
        <v>76</v>
      </c>
      <c r="D9115" t="s">
        <v>81</v>
      </c>
      <c r="E9115" t="s">
        <v>126</v>
      </c>
      <c r="F9115" t="s">
        <v>4043</v>
      </c>
      <c r="G9115" t="s">
        <v>128</v>
      </c>
      <c r="H9115" t="s">
        <v>46</v>
      </c>
      <c r="I9115" t="s">
        <v>129</v>
      </c>
      <c r="J9115" t="s">
        <v>130</v>
      </c>
      <c r="K9115" t="s">
        <v>131</v>
      </c>
      <c r="L9115" t="s">
        <v>26007</v>
      </c>
      <c r="M9115" t="s">
        <v>26008</v>
      </c>
      <c r="N9115">
        <v>3.7250000000000001</v>
      </c>
      <c r="O9115">
        <v>0</v>
      </c>
      <c r="P9115">
        <v>41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152.72499999999999</v>
      </c>
      <c r="W9115">
        <v>0</v>
      </c>
      <c r="X9115">
        <v>0</v>
      </c>
      <c r="Y9115">
        <v>0</v>
      </c>
      <c r="Z9115">
        <v>0</v>
      </c>
    </row>
    <row r="9116" spans="1:26" x14ac:dyDescent="0.25">
      <c r="A9116">
        <v>2210343</v>
      </c>
      <c r="B9116">
        <v>1</v>
      </c>
      <c r="C9116" t="s">
        <v>76</v>
      </c>
      <c r="D9116" t="s">
        <v>78</v>
      </c>
      <c r="E9116" t="s">
        <v>181</v>
      </c>
      <c r="F9116" t="s">
        <v>26009</v>
      </c>
      <c r="G9116" t="s">
        <v>194</v>
      </c>
      <c r="H9116" t="s">
        <v>46</v>
      </c>
      <c r="I9116" t="s">
        <v>129</v>
      </c>
      <c r="J9116" t="s">
        <v>130</v>
      </c>
      <c r="K9116" t="s">
        <v>131</v>
      </c>
      <c r="L9116" t="s">
        <v>26010</v>
      </c>
      <c r="M9116" t="s">
        <v>26011</v>
      </c>
      <c r="N9116">
        <v>2.9350000000000001</v>
      </c>
      <c r="O9116">
        <v>0</v>
      </c>
      <c r="P9116">
        <v>1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2.9350000000000001</v>
      </c>
      <c r="W9116">
        <v>0</v>
      </c>
      <c r="X9116">
        <v>0</v>
      </c>
      <c r="Y9116">
        <v>0</v>
      </c>
      <c r="Z9116">
        <v>0</v>
      </c>
    </row>
    <row r="9117" spans="1:26" x14ac:dyDescent="0.25">
      <c r="A9117">
        <v>2210344</v>
      </c>
      <c r="B9117">
        <v>1</v>
      </c>
      <c r="C9117" t="s">
        <v>76</v>
      </c>
      <c r="D9117" t="s">
        <v>90</v>
      </c>
      <c r="E9117" t="s">
        <v>181</v>
      </c>
      <c r="F9117" t="s">
        <v>26012</v>
      </c>
      <c r="G9117" t="s">
        <v>163</v>
      </c>
      <c r="H9117" t="s">
        <v>46</v>
      </c>
      <c r="I9117" t="s">
        <v>129</v>
      </c>
      <c r="J9117" t="s">
        <v>130</v>
      </c>
      <c r="K9117" t="s">
        <v>131</v>
      </c>
      <c r="L9117" t="s">
        <v>26013</v>
      </c>
      <c r="M9117" t="s">
        <v>26014</v>
      </c>
      <c r="N9117">
        <v>1.240277777</v>
      </c>
      <c r="O9117">
        <v>0</v>
      </c>
      <c r="P9117">
        <v>1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1.240278</v>
      </c>
      <c r="W9117">
        <v>0</v>
      </c>
      <c r="X9117">
        <v>0</v>
      </c>
      <c r="Y9117">
        <v>0</v>
      </c>
      <c r="Z9117">
        <v>0</v>
      </c>
    </row>
    <row r="9118" spans="1:26" x14ac:dyDescent="0.25">
      <c r="A9118">
        <v>2210372</v>
      </c>
      <c r="B9118">
        <v>1</v>
      </c>
      <c r="C9118" t="s">
        <v>76</v>
      </c>
      <c r="D9118" t="s">
        <v>98</v>
      </c>
      <c r="E9118" t="s">
        <v>126</v>
      </c>
      <c r="F9118" t="s">
        <v>26015</v>
      </c>
      <c r="G9118" t="s">
        <v>128</v>
      </c>
      <c r="H9118" t="s">
        <v>46</v>
      </c>
      <c r="I9118" t="s">
        <v>129</v>
      </c>
      <c r="J9118" t="s">
        <v>130</v>
      </c>
      <c r="K9118" t="s">
        <v>131</v>
      </c>
      <c r="L9118" t="s">
        <v>26016</v>
      </c>
      <c r="M9118" t="s">
        <v>26017</v>
      </c>
      <c r="N9118">
        <v>1.366944444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21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28.705832999999998</v>
      </c>
    </row>
    <row r="9119" spans="1:26" x14ac:dyDescent="0.25">
      <c r="A9119">
        <v>2210345</v>
      </c>
      <c r="B9119">
        <v>1</v>
      </c>
      <c r="C9119" t="s">
        <v>77</v>
      </c>
      <c r="D9119" t="s">
        <v>108</v>
      </c>
      <c r="E9119" t="s">
        <v>181</v>
      </c>
      <c r="F9119" t="s">
        <v>26018</v>
      </c>
      <c r="G9119" t="s">
        <v>194</v>
      </c>
      <c r="H9119" t="s">
        <v>46</v>
      </c>
      <c r="I9119" t="s">
        <v>129</v>
      </c>
      <c r="J9119" t="s">
        <v>130</v>
      </c>
      <c r="K9119" t="s">
        <v>131</v>
      </c>
      <c r="L9119" t="s">
        <v>25878</v>
      </c>
      <c r="M9119" t="s">
        <v>26019</v>
      </c>
      <c r="N9119">
        <v>1.3891666659999999</v>
      </c>
      <c r="O9119">
        <v>0</v>
      </c>
      <c r="P9119">
        <v>2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2.7783329999999999</v>
      </c>
      <c r="W9119">
        <v>0</v>
      </c>
      <c r="X9119">
        <v>0</v>
      </c>
      <c r="Y9119">
        <v>0</v>
      </c>
      <c r="Z9119">
        <v>0</v>
      </c>
    </row>
    <row r="9120" spans="1:26" x14ac:dyDescent="0.25">
      <c r="A9120">
        <v>2210348</v>
      </c>
      <c r="B9120">
        <v>1</v>
      </c>
      <c r="C9120" t="s">
        <v>76</v>
      </c>
      <c r="D9120" t="s">
        <v>95</v>
      </c>
      <c r="E9120" t="s">
        <v>181</v>
      </c>
      <c r="F9120" t="s">
        <v>26020</v>
      </c>
      <c r="G9120" t="s">
        <v>194</v>
      </c>
      <c r="H9120" t="s">
        <v>46</v>
      </c>
      <c r="I9120" t="s">
        <v>129</v>
      </c>
      <c r="J9120" t="s">
        <v>130</v>
      </c>
      <c r="K9120" t="s">
        <v>131</v>
      </c>
      <c r="L9120" t="s">
        <v>26021</v>
      </c>
      <c r="M9120" t="s">
        <v>26022</v>
      </c>
      <c r="N9120">
        <v>12.616388887999999</v>
      </c>
      <c r="O9120">
        <v>0</v>
      </c>
      <c r="P9120">
        <v>2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25.232778</v>
      </c>
      <c r="W9120">
        <v>0</v>
      </c>
      <c r="X9120">
        <v>0</v>
      </c>
      <c r="Y9120">
        <v>0</v>
      </c>
      <c r="Z9120">
        <v>0</v>
      </c>
    </row>
    <row r="9121" spans="1:26" x14ac:dyDescent="0.25">
      <c r="A9121">
        <v>2210346</v>
      </c>
      <c r="B9121">
        <v>1</v>
      </c>
      <c r="C9121" t="s">
        <v>76</v>
      </c>
      <c r="D9121" t="s">
        <v>90</v>
      </c>
      <c r="E9121" t="s">
        <v>181</v>
      </c>
      <c r="F9121" t="s">
        <v>26023</v>
      </c>
      <c r="G9121" t="s">
        <v>287</v>
      </c>
      <c r="H9121" t="s">
        <v>46</v>
      </c>
      <c r="I9121" t="s">
        <v>129</v>
      </c>
      <c r="J9121" t="s">
        <v>130</v>
      </c>
      <c r="K9121" t="s">
        <v>131</v>
      </c>
      <c r="L9121" t="s">
        <v>26024</v>
      </c>
      <c r="M9121" t="s">
        <v>26025</v>
      </c>
      <c r="N9121">
        <v>0.94888888800000004</v>
      </c>
      <c r="O9121">
        <v>0</v>
      </c>
      <c r="P9121">
        <v>8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7.5911109999999997</v>
      </c>
      <c r="W9121">
        <v>0</v>
      </c>
      <c r="X9121">
        <v>0</v>
      </c>
      <c r="Y9121">
        <v>0</v>
      </c>
      <c r="Z9121">
        <v>0</v>
      </c>
    </row>
    <row r="9122" spans="1:26" x14ac:dyDescent="0.25">
      <c r="A9122">
        <v>2210349</v>
      </c>
      <c r="B9122">
        <v>1</v>
      </c>
      <c r="C9122" t="s">
        <v>76</v>
      </c>
      <c r="D9122" t="s">
        <v>88</v>
      </c>
      <c r="E9122" t="s">
        <v>181</v>
      </c>
      <c r="F9122" t="s">
        <v>26026</v>
      </c>
      <c r="G9122" t="s">
        <v>183</v>
      </c>
      <c r="H9122" t="s">
        <v>46</v>
      </c>
      <c r="I9122" t="s">
        <v>129</v>
      </c>
      <c r="J9122" t="s">
        <v>130</v>
      </c>
      <c r="K9122" t="s">
        <v>131</v>
      </c>
      <c r="L9122" t="s">
        <v>26024</v>
      </c>
      <c r="M9122" t="s">
        <v>26027</v>
      </c>
      <c r="N9122">
        <v>2.3819444440000002</v>
      </c>
      <c r="O9122">
        <v>0</v>
      </c>
      <c r="P9122">
        <v>1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2.3819439999999998</v>
      </c>
      <c r="W9122">
        <v>0</v>
      </c>
      <c r="X9122">
        <v>0</v>
      </c>
      <c r="Y9122">
        <v>0</v>
      </c>
      <c r="Z9122">
        <v>0</v>
      </c>
    </row>
    <row r="9123" spans="1:26" x14ac:dyDescent="0.25">
      <c r="A9123">
        <v>2210361</v>
      </c>
      <c r="B9123">
        <v>1</v>
      </c>
      <c r="C9123" t="s">
        <v>76</v>
      </c>
      <c r="D9123" t="s">
        <v>99</v>
      </c>
      <c r="E9123" t="s">
        <v>126</v>
      </c>
      <c r="F9123" t="s">
        <v>26028</v>
      </c>
      <c r="G9123" t="s">
        <v>128</v>
      </c>
      <c r="H9123" t="s">
        <v>46</v>
      </c>
      <c r="I9123" t="s">
        <v>129</v>
      </c>
      <c r="J9123" t="s">
        <v>130</v>
      </c>
      <c r="K9123" t="s">
        <v>131</v>
      </c>
      <c r="L9123" t="s">
        <v>26029</v>
      </c>
      <c r="M9123" t="s">
        <v>26030</v>
      </c>
      <c r="N9123">
        <v>1.7738888880000001</v>
      </c>
      <c r="O9123">
        <v>0</v>
      </c>
      <c r="P9123">
        <v>54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95.79</v>
      </c>
      <c r="W9123">
        <v>0</v>
      </c>
      <c r="X9123">
        <v>0</v>
      </c>
      <c r="Y9123">
        <v>0</v>
      </c>
      <c r="Z9123">
        <v>0</v>
      </c>
    </row>
    <row r="9124" spans="1:26" x14ac:dyDescent="0.25">
      <c r="A9124">
        <v>2210357</v>
      </c>
      <c r="B9124">
        <v>1</v>
      </c>
      <c r="C9124" t="s">
        <v>76</v>
      </c>
      <c r="D9124" t="s">
        <v>78</v>
      </c>
      <c r="E9124" t="s">
        <v>181</v>
      </c>
      <c r="F9124" t="s">
        <v>26031</v>
      </c>
      <c r="G9124" t="s">
        <v>163</v>
      </c>
      <c r="H9124" t="s">
        <v>46</v>
      </c>
      <c r="I9124" t="s">
        <v>129</v>
      </c>
      <c r="J9124" t="s">
        <v>130</v>
      </c>
      <c r="K9124" t="s">
        <v>131</v>
      </c>
      <c r="L9124" t="s">
        <v>26032</v>
      </c>
      <c r="M9124" t="s">
        <v>26033</v>
      </c>
      <c r="N9124">
        <v>3.5583333330000002</v>
      </c>
      <c r="O9124">
        <v>0</v>
      </c>
      <c r="P9124">
        <v>1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3.5583330000000002</v>
      </c>
      <c r="W9124">
        <v>0</v>
      </c>
      <c r="X9124">
        <v>0</v>
      </c>
      <c r="Y9124">
        <v>0</v>
      </c>
      <c r="Z9124">
        <v>0</v>
      </c>
    </row>
    <row r="9125" spans="1:26" x14ac:dyDescent="0.25">
      <c r="A9125">
        <v>2210351</v>
      </c>
      <c r="B9125">
        <v>1</v>
      </c>
      <c r="C9125" t="s">
        <v>76</v>
      </c>
      <c r="D9125" t="s">
        <v>101</v>
      </c>
      <c r="E9125" t="s">
        <v>718</v>
      </c>
      <c r="F9125" t="s">
        <v>26034</v>
      </c>
      <c r="G9125" t="s">
        <v>269</v>
      </c>
      <c r="H9125" t="s">
        <v>46</v>
      </c>
      <c r="I9125" t="s">
        <v>129</v>
      </c>
      <c r="J9125" t="s">
        <v>130</v>
      </c>
      <c r="K9125" t="s">
        <v>131</v>
      </c>
      <c r="L9125" t="s">
        <v>26035</v>
      </c>
      <c r="M9125" t="s">
        <v>26036</v>
      </c>
      <c r="N9125">
        <v>2.2413888879999999</v>
      </c>
      <c r="O9125">
        <v>0</v>
      </c>
      <c r="P9125">
        <v>26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58.276111</v>
      </c>
      <c r="W9125">
        <v>0</v>
      </c>
      <c r="X9125">
        <v>0</v>
      </c>
      <c r="Y9125">
        <v>0</v>
      </c>
      <c r="Z9125">
        <v>0</v>
      </c>
    </row>
    <row r="9126" spans="1:26" x14ac:dyDescent="0.25">
      <c r="A9126">
        <v>2210356</v>
      </c>
      <c r="B9126">
        <v>1</v>
      </c>
      <c r="C9126" t="s">
        <v>76</v>
      </c>
      <c r="D9126" t="s">
        <v>91</v>
      </c>
      <c r="E9126" t="s">
        <v>126</v>
      </c>
      <c r="F9126" t="s">
        <v>26037</v>
      </c>
      <c r="G9126" t="s">
        <v>163</v>
      </c>
      <c r="H9126" t="s">
        <v>46</v>
      </c>
      <c r="I9126" t="s">
        <v>129</v>
      </c>
      <c r="J9126" t="s">
        <v>130</v>
      </c>
      <c r="K9126" t="s">
        <v>131</v>
      </c>
      <c r="L9126" t="s">
        <v>26038</v>
      </c>
      <c r="M9126" t="s">
        <v>26039</v>
      </c>
      <c r="N9126">
        <v>0.61888888799999997</v>
      </c>
      <c r="O9126">
        <v>0</v>
      </c>
      <c r="P9126">
        <v>49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30.325555999999999</v>
      </c>
      <c r="W9126">
        <v>0</v>
      </c>
      <c r="X9126">
        <v>0</v>
      </c>
      <c r="Y9126">
        <v>0</v>
      </c>
      <c r="Z9126">
        <v>0</v>
      </c>
    </row>
    <row r="9127" spans="1:26" x14ac:dyDescent="0.25">
      <c r="A9127">
        <v>2210353</v>
      </c>
      <c r="B9127">
        <v>1</v>
      </c>
      <c r="C9127" t="s">
        <v>76</v>
      </c>
      <c r="D9127" t="s">
        <v>92</v>
      </c>
      <c r="E9127" t="s">
        <v>143</v>
      </c>
      <c r="F9127" t="s">
        <v>26040</v>
      </c>
      <c r="G9127" t="s">
        <v>279</v>
      </c>
      <c r="H9127" t="s">
        <v>47</v>
      </c>
      <c r="I9127" t="s">
        <v>129</v>
      </c>
      <c r="J9127" t="s">
        <v>130</v>
      </c>
      <c r="K9127" t="s">
        <v>131</v>
      </c>
      <c r="L9127" t="s">
        <v>26041</v>
      </c>
      <c r="M9127" t="s">
        <v>26042</v>
      </c>
      <c r="N9127">
        <v>0.86833333300000004</v>
      </c>
      <c r="O9127">
        <v>0</v>
      </c>
      <c r="P9127">
        <v>0</v>
      </c>
      <c r="Q9127">
        <v>7</v>
      </c>
      <c r="R9127">
        <v>51</v>
      </c>
      <c r="S9127">
        <v>0</v>
      </c>
      <c r="T9127">
        <v>0</v>
      </c>
      <c r="U9127">
        <v>0</v>
      </c>
      <c r="V9127">
        <v>0</v>
      </c>
      <c r="W9127">
        <v>6.0783329999999998</v>
      </c>
      <c r="X9127">
        <v>44.284999999999997</v>
      </c>
      <c r="Y9127">
        <v>0</v>
      </c>
      <c r="Z9127">
        <v>0</v>
      </c>
    </row>
    <row r="9128" spans="1:26" x14ac:dyDescent="0.25">
      <c r="A9128">
        <v>2210354</v>
      </c>
      <c r="B9128">
        <v>1</v>
      </c>
      <c r="C9128" t="s">
        <v>76</v>
      </c>
      <c r="D9128" t="s">
        <v>87</v>
      </c>
      <c r="E9128" t="s">
        <v>143</v>
      </c>
      <c r="F9128" t="s">
        <v>26043</v>
      </c>
      <c r="G9128" t="s">
        <v>136</v>
      </c>
      <c r="H9128" t="s">
        <v>47</v>
      </c>
      <c r="I9128" t="s">
        <v>129</v>
      </c>
      <c r="J9128" t="s">
        <v>130</v>
      </c>
      <c r="K9128" t="s">
        <v>131</v>
      </c>
      <c r="L9128" t="s">
        <v>26044</v>
      </c>
      <c r="M9128" t="s">
        <v>26045</v>
      </c>
      <c r="N9128">
        <v>0.24972222199999999</v>
      </c>
      <c r="O9128">
        <v>0</v>
      </c>
      <c r="P9128">
        <v>0</v>
      </c>
      <c r="Q9128">
        <v>14</v>
      </c>
      <c r="R9128">
        <v>27</v>
      </c>
      <c r="S9128">
        <v>0</v>
      </c>
      <c r="T9128">
        <v>0</v>
      </c>
      <c r="U9128">
        <v>0</v>
      </c>
      <c r="V9128">
        <v>0</v>
      </c>
      <c r="W9128">
        <v>3.496111</v>
      </c>
      <c r="X9128">
        <v>6.7424999999999997</v>
      </c>
      <c r="Y9128">
        <v>0</v>
      </c>
      <c r="Z9128">
        <v>0</v>
      </c>
    </row>
    <row r="9129" spans="1:26" x14ac:dyDescent="0.25">
      <c r="A9129">
        <v>2210355</v>
      </c>
      <c r="B9129">
        <v>1</v>
      </c>
      <c r="C9129" t="s">
        <v>76</v>
      </c>
      <c r="D9129" t="s">
        <v>79</v>
      </c>
      <c r="E9129" t="s">
        <v>181</v>
      </c>
      <c r="F9129" t="s">
        <v>26046</v>
      </c>
      <c r="G9129" t="s">
        <v>194</v>
      </c>
      <c r="H9129" t="s">
        <v>46</v>
      </c>
      <c r="I9129" t="s">
        <v>129</v>
      </c>
      <c r="J9129" t="s">
        <v>130</v>
      </c>
      <c r="K9129" t="s">
        <v>131</v>
      </c>
      <c r="L9129" t="s">
        <v>26047</v>
      </c>
      <c r="M9129" t="s">
        <v>26048</v>
      </c>
      <c r="N9129">
        <v>3.7949999999999999</v>
      </c>
      <c r="O9129">
        <v>0</v>
      </c>
      <c r="P9129">
        <v>3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11.385</v>
      </c>
      <c r="W9129">
        <v>0</v>
      </c>
      <c r="X9129">
        <v>0</v>
      </c>
      <c r="Y9129">
        <v>0</v>
      </c>
      <c r="Z9129">
        <v>0</v>
      </c>
    </row>
    <row r="9130" spans="1:26" x14ac:dyDescent="0.25">
      <c r="A9130">
        <v>2210359</v>
      </c>
      <c r="B9130">
        <v>1</v>
      </c>
      <c r="C9130" t="s">
        <v>76</v>
      </c>
      <c r="D9130" t="s">
        <v>102</v>
      </c>
      <c r="E9130" t="s">
        <v>126</v>
      </c>
      <c r="F9130" t="s">
        <v>26049</v>
      </c>
      <c r="G9130" t="s">
        <v>128</v>
      </c>
      <c r="H9130" t="s">
        <v>46</v>
      </c>
      <c r="I9130" t="s">
        <v>129</v>
      </c>
      <c r="J9130" t="s">
        <v>130</v>
      </c>
      <c r="K9130" t="s">
        <v>131</v>
      </c>
      <c r="L9130" t="s">
        <v>26050</v>
      </c>
      <c r="M9130" t="s">
        <v>26051</v>
      </c>
      <c r="N9130">
        <v>5.3288888879999998</v>
      </c>
      <c r="O9130">
        <v>0</v>
      </c>
      <c r="P9130">
        <v>2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10.657778</v>
      </c>
      <c r="W9130">
        <v>0</v>
      </c>
      <c r="X9130">
        <v>0</v>
      </c>
      <c r="Y9130">
        <v>0</v>
      </c>
      <c r="Z9130">
        <v>0</v>
      </c>
    </row>
    <row r="9131" spans="1:26" x14ac:dyDescent="0.25">
      <c r="A9131">
        <v>2210358</v>
      </c>
      <c r="B9131">
        <v>1</v>
      </c>
      <c r="C9131" t="s">
        <v>77</v>
      </c>
      <c r="D9131" t="s">
        <v>124</v>
      </c>
      <c r="E9131" t="s">
        <v>718</v>
      </c>
      <c r="F9131" t="s">
        <v>26052</v>
      </c>
      <c r="G9131" t="s">
        <v>636</v>
      </c>
      <c r="H9131" t="s">
        <v>46</v>
      </c>
      <c r="I9131" t="s">
        <v>129</v>
      </c>
      <c r="J9131" t="s">
        <v>130</v>
      </c>
      <c r="K9131" t="s">
        <v>131</v>
      </c>
      <c r="L9131" t="s">
        <v>26053</v>
      </c>
      <c r="M9131" t="s">
        <v>26054</v>
      </c>
      <c r="N9131">
        <v>1.6902777769999999</v>
      </c>
      <c r="O9131">
        <v>0</v>
      </c>
      <c r="P9131">
        <v>211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356.64861100000002</v>
      </c>
      <c r="W9131">
        <v>0</v>
      </c>
      <c r="X9131">
        <v>0</v>
      </c>
      <c r="Y9131">
        <v>0</v>
      </c>
      <c r="Z9131">
        <v>0</v>
      </c>
    </row>
    <row r="9132" spans="1:26" x14ac:dyDescent="0.25">
      <c r="A9132">
        <v>2210362</v>
      </c>
      <c r="B9132">
        <v>1</v>
      </c>
      <c r="C9132" t="s">
        <v>76</v>
      </c>
      <c r="D9132" t="s">
        <v>92</v>
      </c>
      <c r="E9132" t="s">
        <v>181</v>
      </c>
      <c r="F9132" t="s">
        <v>26055</v>
      </c>
      <c r="G9132" t="s">
        <v>183</v>
      </c>
      <c r="H9132" t="s">
        <v>46</v>
      </c>
      <c r="I9132" t="s">
        <v>129</v>
      </c>
      <c r="J9132" t="s">
        <v>130</v>
      </c>
      <c r="K9132" t="s">
        <v>131</v>
      </c>
      <c r="L9132" t="s">
        <v>26056</v>
      </c>
      <c r="M9132" t="s">
        <v>26057</v>
      </c>
      <c r="N9132">
        <v>9.7886111109999998</v>
      </c>
      <c r="O9132">
        <v>0</v>
      </c>
      <c r="P9132">
        <v>0</v>
      </c>
      <c r="Q9132">
        <v>0</v>
      </c>
      <c r="R9132">
        <v>2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19.577221999999999</v>
      </c>
      <c r="Y9132">
        <v>0</v>
      </c>
      <c r="Z9132">
        <v>0</v>
      </c>
    </row>
    <row r="9133" spans="1:26" x14ac:dyDescent="0.25">
      <c r="A9133">
        <v>2210363</v>
      </c>
      <c r="B9133">
        <v>1</v>
      </c>
      <c r="C9133" t="s">
        <v>76</v>
      </c>
      <c r="D9133" t="s">
        <v>79</v>
      </c>
      <c r="E9133" t="s">
        <v>181</v>
      </c>
      <c r="F9133" t="s">
        <v>26058</v>
      </c>
      <c r="G9133" t="s">
        <v>194</v>
      </c>
      <c r="H9133" t="s">
        <v>46</v>
      </c>
      <c r="I9133" t="s">
        <v>129</v>
      </c>
      <c r="J9133" t="s">
        <v>130</v>
      </c>
      <c r="K9133" t="s">
        <v>131</v>
      </c>
      <c r="L9133" t="s">
        <v>26059</v>
      </c>
      <c r="M9133" t="s">
        <v>26060</v>
      </c>
      <c r="N9133">
        <v>1.7513888879999999</v>
      </c>
      <c r="O9133">
        <v>0</v>
      </c>
      <c r="P9133">
        <v>3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5.2541669999999998</v>
      </c>
      <c r="W9133">
        <v>0</v>
      </c>
      <c r="X9133">
        <v>0</v>
      </c>
      <c r="Y9133">
        <v>0</v>
      </c>
      <c r="Z9133">
        <v>0</v>
      </c>
    </row>
    <row r="9134" spans="1:26" x14ac:dyDescent="0.25">
      <c r="A9134">
        <v>2210366</v>
      </c>
      <c r="B9134">
        <v>1</v>
      </c>
      <c r="C9134" t="s">
        <v>76</v>
      </c>
      <c r="D9134" t="s">
        <v>86</v>
      </c>
      <c r="E9134" t="s">
        <v>181</v>
      </c>
      <c r="F9134" t="s">
        <v>26061</v>
      </c>
      <c r="G9134" t="s">
        <v>194</v>
      </c>
      <c r="H9134" t="s">
        <v>46</v>
      </c>
      <c r="I9134" t="s">
        <v>129</v>
      </c>
      <c r="J9134" t="s">
        <v>130</v>
      </c>
      <c r="K9134" t="s">
        <v>131</v>
      </c>
      <c r="L9134" t="s">
        <v>26062</v>
      </c>
      <c r="M9134" t="s">
        <v>26063</v>
      </c>
      <c r="N9134">
        <v>5.534166666</v>
      </c>
      <c r="O9134">
        <v>0</v>
      </c>
      <c r="P9134">
        <v>3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16.602499999999999</v>
      </c>
      <c r="W9134">
        <v>0</v>
      </c>
      <c r="X9134">
        <v>0</v>
      </c>
      <c r="Y9134">
        <v>0</v>
      </c>
      <c r="Z9134">
        <v>0</v>
      </c>
    </row>
    <row r="9135" spans="1:26" x14ac:dyDescent="0.25">
      <c r="A9135">
        <v>2210422</v>
      </c>
      <c r="B9135">
        <v>1</v>
      </c>
      <c r="C9135" t="s">
        <v>76</v>
      </c>
      <c r="D9135" t="s">
        <v>94</v>
      </c>
      <c r="E9135" t="s">
        <v>134</v>
      </c>
      <c r="F9135" t="s">
        <v>3425</v>
      </c>
      <c r="G9135" t="s">
        <v>136</v>
      </c>
      <c r="H9135" t="s">
        <v>47</v>
      </c>
      <c r="I9135" t="s">
        <v>129</v>
      </c>
      <c r="J9135" t="s">
        <v>130</v>
      </c>
      <c r="K9135" t="s">
        <v>131</v>
      </c>
      <c r="L9135" t="s">
        <v>26064</v>
      </c>
      <c r="M9135" t="s">
        <v>26065</v>
      </c>
      <c r="N9135">
        <v>1.8605555549999999</v>
      </c>
      <c r="O9135">
        <v>18</v>
      </c>
      <c r="P9135">
        <v>179</v>
      </c>
      <c r="Q9135">
        <v>0</v>
      </c>
      <c r="R9135">
        <v>0</v>
      </c>
      <c r="S9135">
        <v>0</v>
      </c>
      <c r="T9135">
        <v>0</v>
      </c>
      <c r="U9135">
        <v>33.49</v>
      </c>
      <c r="V9135">
        <v>333.039444</v>
      </c>
      <c r="W9135">
        <v>0</v>
      </c>
      <c r="X9135">
        <v>0</v>
      </c>
      <c r="Y9135">
        <v>0</v>
      </c>
      <c r="Z9135">
        <v>0</v>
      </c>
    </row>
    <row r="9136" spans="1:26" x14ac:dyDescent="0.25">
      <c r="A9136">
        <v>2210365</v>
      </c>
      <c r="B9136">
        <v>1</v>
      </c>
      <c r="C9136" t="s">
        <v>77</v>
      </c>
      <c r="D9136" t="s">
        <v>115</v>
      </c>
      <c r="E9136" t="s">
        <v>186</v>
      </c>
      <c r="F9136" t="s">
        <v>26066</v>
      </c>
      <c r="G9136" t="s">
        <v>201</v>
      </c>
      <c r="H9136" t="s">
        <v>47</v>
      </c>
      <c r="I9136" t="s">
        <v>129</v>
      </c>
      <c r="J9136" t="s">
        <v>130</v>
      </c>
      <c r="K9136" t="s">
        <v>251</v>
      </c>
      <c r="L9136" t="s">
        <v>26067</v>
      </c>
      <c r="M9136" t="s">
        <v>26068</v>
      </c>
      <c r="N9136">
        <v>0.434319444</v>
      </c>
      <c r="O9136">
        <v>10</v>
      </c>
      <c r="P9136">
        <v>5</v>
      </c>
      <c r="Q9136">
        <v>51</v>
      </c>
      <c r="R9136">
        <v>838</v>
      </c>
      <c r="S9136">
        <v>123</v>
      </c>
      <c r="T9136">
        <v>2300</v>
      </c>
      <c r="U9136">
        <v>4.3431940000000004</v>
      </c>
      <c r="V9136">
        <v>2.1715970000000002</v>
      </c>
      <c r="W9136">
        <v>22.150292</v>
      </c>
      <c r="X9136">
        <v>363.95969400000001</v>
      </c>
      <c r="Y9136">
        <v>53.421292000000001</v>
      </c>
      <c r="Z9136">
        <v>998.93472099999997</v>
      </c>
    </row>
    <row r="9137" spans="1:26" x14ac:dyDescent="0.25">
      <c r="A9137">
        <v>2210367</v>
      </c>
      <c r="B9137">
        <v>1</v>
      </c>
      <c r="C9137" t="s">
        <v>76</v>
      </c>
      <c r="D9137" t="s">
        <v>97</v>
      </c>
      <c r="E9137" t="s">
        <v>126</v>
      </c>
      <c r="F9137" t="s">
        <v>25346</v>
      </c>
      <c r="G9137" t="s">
        <v>632</v>
      </c>
      <c r="H9137" t="s">
        <v>46</v>
      </c>
      <c r="I9137" t="s">
        <v>129</v>
      </c>
      <c r="J9137" t="s">
        <v>130</v>
      </c>
      <c r="K9137" t="s">
        <v>131</v>
      </c>
      <c r="L9137" t="s">
        <v>26069</v>
      </c>
      <c r="M9137" t="s">
        <v>26070</v>
      </c>
      <c r="N9137">
        <v>1.018611111</v>
      </c>
      <c r="O9137">
        <v>0</v>
      </c>
      <c r="P9137">
        <v>55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56.023611000000002</v>
      </c>
      <c r="W9137">
        <v>0</v>
      </c>
      <c r="X9137">
        <v>0</v>
      </c>
      <c r="Y9137">
        <v>0</v>
      </c>
      <c r="Z9137">
        <v>0</v>
      </c>
    </row>
    <row r="9138" spans="1:26" x14ac:dyDescent="0.25">
      <c r="A9138">
        <v>2210376</v>
      </c>
      <c r="B9138">
        <v>1</v>
      </c>
      <c r="C9138" t="s">
        <v>77</v>
      </c>
      <c r="D9138" t="s">
        <v>119</v>
      </c>
      <c r="E9138" t="s">
        <v>186</v>
      </c>
      <c r="F9138" t="s">
        <v>26071</v>
      </c>
      <c r="G9138" t="s">
        <v>136</v>
      </c>
      <c r="H9138" t="s">
        <v>47</v>
      </c>
      <c r="I9138" t="s">
        <v>129</v>
      </c>
      <c r="J9138" t="s">
        <v>130</v>
      </c>
      <c r="K9138" t="s">
        <v>131</v>
      </c>
      <c r="L9138" t="s">
        <v>26072</v>
      </c>
      <c r="M9138" t="s">
        <v>26073</v>
      </c>
      <c r="N9138">
        <v>1.49</v>
      </c>
      <c r="O9138">
        <v>98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146.02000000000001</v>
      </c>
      <c r="V9138">
        <v>0</v>
      </c>
      <c r="W9138">
        <v>0</v>
      </c>
      <c r="X9138">
        <v>0</v>
      </c>
      <c r="Y9138">
        <v>0</v>
      </c>
      <c r="Z9138">
        <v>0</v>
      </c>
    </row>
    <row r="9139" spans="1:26" x14ac:dyDescent="0.25">
      <c r="A9139">
        <v>2210378</v>
      </c>
      <c r="B9139">
        <v>1</v>
      </c>
      <c r="C9139" t="s">
        <v>77</v>
      </c>
      <c r="D9139" t="s">
        <v>119</v>
      </c>
      <c r="E9139" t="s">
        <v>134</v>
      </c>
      <c r="F9139" t="s">
        <v>26074</v>
      </c>
      <c r="G9139" t="s">
        <v>136</v>
      </c>
      <c r="H9139" t="s">
        <v>47</v>
      </c>
      <c r="I9139" t="s">
        <v>129</v>
      </c>
      <c r="J9139" t="s">
        <v>130</v>
      </c>
      <c r="K9139" t="s">
        <v>131</v>
      </c>
      <c r="L9139" t="s">
        <v>26075</v>
      </c>
      <c r="M9139" t="s">
        <v>26076</v>
      </c>
      <c r="N9139">
        <v>3.8038888879999999</v>
      </c>
      <c r="O9139">
        <v>89</v>
      </c>
      <c r="P9139">
        <v>362</v>
      </c>
      <c r="Q9139">
        <v>0</v>
      </c>
      <c r="R9139">
        <v>0</v>
      </c>
      <c r="S9139">
        <v>0</v>
      </c>
      <c r="T9139">
        <v>0</v>
      </c>
      <c r="U9139">
        <v>338.546111</v>
      </c>
      <c r="V9139">
        <v>1377.007777</v>
      </c>
      <c r="W9139">
        <v>0</v>
      </c>
      <c r="X9139">
        <v>0</v>
      </c>
      <c r="Y9139">
        <v>0</v>
      </c>
      <c r="Z9139">
        <v>0</v>
      </c>
    </row>
    <row r="9140" spans="1:26" x14ac:dyDescent="0.25">
      <c r="A9140">
        <v>2210382</v>
      </c>
      <c r="B9140">
        <v>1</v>
      </c>
      <c r="C9140" t="s">
        <v>76</v>
      </c>
      <c r="D9140" t="s">
        <v>93</v>
      </c>
      <c r="E9140" t="s">
        <v>181</v>
      </c>
      <c r="F9140" t="s">
        <v>15367</v>
      </c>
      <c r="G9140" t="s">
        <v>194</v>
      </c>
      <c r="H9140" t="s">
        <v>46</v>
      </c>
      <c r="I9140" t="s">
        <v>129</v>
      </c>
      <c r="J9140" t="s">
        <v>130</v>
      </c>
      <c r="K9140" t="s">
        <v>131</v>
      </c>
      <c r="L9140" t="s">
        <v>26077</v>
      </c>
      <c r="M9140" t="s">
        <v>26078</v>
      </c>
      <c r="N9140">
        <v>2.9397222219999999</v>
      </c>
      <c r="O9140">
        <v>0</v>
      </c>
      <c r="P9140">
        <v>1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2.9397220000000002</v>
      </c>
      <c r="W9140">
        <v>0</v>
      </c>
      <c r="X9140">
        <v>0</v>
      </c>
      <c r="Y9140">
        <v>0</v>
      </c>
      <c r="Z9140">
        <v>0</v>
      </c>
    </row>
    <row r="9141" spans="1:26" x14ac:dyDescent="0.25">
      <c r="A9141">
        <v>2210380</v>
      </c>
      <c r="B9141">
        <v>1</v>
      </c>
      <c r="C9141" t="s">
        <v>76</v>
      </c>
      <c r="D9141" t="s">
        <v>103</v>
      </c>
      <c r="E9141" t="s">
        <v>126</v>
      </c>
      <c r="F9141" t="s">
        <v>26079</v>
      </c>
      <c r="G9141" t="s">
        <v>163</v>
      </c>
      <c r="H9141" t="s">
        <v>46</v>
      </c>
      <c r="I9141" t="s">
        <v>129</v>
      </c>
      <c r="J9141" t="s">
        <v>130</v>
      </c>
      <c r="K9141" t="s">
        <v>131</v>
      </c>
      <c r="L9141" t="s">
        <v>26080</v>
      </c>
      <c r="M9141" t="s">
        <v>26081</v>
      </c>
      <c r="N9141">
        <v>0.79861111100000004</v>
      </c>
      <c r="O9141">
        <v>0</v>
      </c>
      <c r="P9141">
        <v>0</v>
      </c>
      <c r="Q9141">
        <v>0</v>
      </c>
      <c r="R9141">
        <v>63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50.3125</v>
      </c>
      <c r="Y9141">
        <v>0</v>
      </c>
      <c r="Z9141">
        <v>0</v>
      </c>
    </row>
    <row r="9142" spans="1:26" x14ac:dyDescent="0.25">
      <c r="A9142">
        <v>2210387</v>
      </c>
      <c r="B9142">
        <v>1</v>
      </c>
      <c r="C9142" t="s">
        <v>77</v>
      </c>
      <c r="D9142" t="s">
        <v>114</v>
      </c>
      <c r="E9142" t="s">
        <v>126</v>
      </c>
      <c r="F9142" t="s">
        <v>26082</v>
      </c>
      <c r="G9142" t="s">
        <v>671</v>
      </c>
      <c r="H9142" t="s">
        <v>46</v>
      </c>
      <c r="I9142" t="s">
        <v>129</v>
      </c>
      <c r="J9142" t="s">
        <v>130</v>
      </c>
      <c r="K9142" t="s">
        <v>131</v>
      </c>
      <c r="L9142" t="s">
        <v>26083</v>
      </c>
      <c r="M9142" t="s">
        <v>26084</v>
      </c>
      <c r="N9142">
        <v>2.181944444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9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19.637499999999999</v>
      </c>
    </row>
    <row r="9143" spans="1:26" x14ac:dyDescent="0.25">
      <c r="A9143">
        <v>2210384</v>
      </c>
      <c r="B9143">
        <v>1</v>
      </c>
      <c r="C9143" t="s">
        <v>76</v>
      </c>
      <c r="D9143" t="s">
        <v>94</v>
      </c>
      <c r="E9143" t="s">
        <v>181</v>
      </c>
      <c r="F9143" t="s">
        <v>26085</v>
      </c>
      <c r="G9143" t="s">
        <v>194</v>
      </c>
      <c r="H9143" t="s">
        <v>46</v>
      </c>
      <c r="I9143" t="s">
        <v>129</v>
      </c>
      <c r="J9143" t="s">
        <v>130</v>
      </c>
      <c r="K9143" t="s">
        <v>131</v>
      </c>
      <c r="L9143" t="s">
        <v>26086</v>
      </c>
      <c r="M9143" t="s">
        <v>26087</v>
      </c>
      <c r="N9143">
        <v>1.747222222</v>
      </c>
      <c r="O9143">
        <v>0</v>
      </c>
      <c r="P9143">
        <v>1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1.7472220000000001</v>
      </c>
      <c r="W9143">
        <v>0</v>
      </c>
      <c r="X9143">
        <v>0</v>
      </c>
      <c r="Y9143">
        <v>0</v>
      </c>
      <c r="Z9143">
        <v>0</v>
      </c>
    </row>
    <row r="9144" spans="1:26" x14ac:dyDescent="0.25">
      <c r="A9144">
        <v>2210392</v>
      </c>
      <c r="B9144">
        <v>1</v>
      </c>
      <c r="C9144" t="s">
        <v>76</v>
      </c>
      <c r="D9144" t="s">
        <v>88</v>
      </c>
      <c r="E9144" t="s">
        <v>718</v>
      </c>
      <c r="F9144" t="s">
        <v>17077</v>
      </c>
      <c r="G9144" t="s">
        <v>269</v>
      </c>
      <c r="H9144" t="s">
        <v>46</v>
      </c>
      <c r="I9144" t="s">
        <v>129</v>
      </c>
      <c r="J9144" t="s">
        <v>130</v>
      </c>
      <c r="K9144" t="s">
        <v>131</v>
      </c>
      <c r="L9144" t="s">
        <v>26088</v>
      </c>
      <c r="M9144" t="s">
        <v>26089</v>
      </c>
      <c r="N9144">
        <v>4.2922222220000004</v>
      </c>
      <c r="O9144">
        <v>0</v>
      </c>
      <c r="P9144">
        <v>41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175.981111</v>
      </c>
      <c r="W9144">
        <v>0</v>
      </c>
      <c r="X9144">
        <v>0</v>
      </c>
      <c r="Y9144">
        <v>0</v>
      </c>
      <c r="Z9144">
        <v>0</v>
      </c>
    </row>
    <row r="9145" spans="1:26" x14ac:dyDescent="0.25">
      <c r="A9145">
        <v>2210391</v>
      </c>
      <c r="B9145">
        <v>1</v>
      </c>
      <c r="C9145" t="s">
        <v>77</v>
      </c>
      <c r="D9145" t="s">
        <v>118</v>
      </c>
      <c r="E9145" t="s">
        <v>126</v>
      </c>
      <c r="F9145" t="s">
        <v>26090</v>
      </c>
      <c r="G9145" t="s">
        <v>140</v>
      </c>
      <c r="H9145" t="s">
        <v>46</v>
      </c>
      <c r="I9145" t="s">
        <v>129</v>
      </c>
      <c r="J9145" t="s">
        <v>130</v>
      </c>
      <c r="K9145" t="s">
        <v>131</v>
      </c>
      <c r="L9145" t="s">
        <v>26091</v>
      </c>
      <c r="M9145" t="s">
        <v>26092</v>
      </c>
      <c r="N9145">
        <v>2.3052777770000001</v>
      </c>
      <c r="O9145">
        <v>0</v>
      </c>
      <c r="P9145">
        <v>343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790.71027800000002</v>
      </c>
      <c r="W9145">
        <v>0</v>
      </c>
      <c r="X9145">
        <v>0</v>
      </c>
      <c r="Y9145">
        <v>0</v>
      </c>
      <c r="Z9145">
        <v>0</v>
      </c>
    </row>
    <row r="9146" spans="1:26" x14ac:dyDescent="0.25">
      <c r="A9146">
        <v>2210389</v>
      </c>
      <c r="B9146">
        <v>1</v>
      </c>
      <c r="C9146" t="s">
        <v>76</v>
      </c>
      <c r="D9146" t="s">
        <v>106</v>
      </c>
      <c r="E9146" t="s">
        <v>181</v>
      </c>
      <c r="F9146" t="s">
        <v>26093</v>
      </c>
      <c r="G9146" t="s">
        <v>163</v>
      </c>
      <c r="H9146" t="s">
        <v>46</v>
      </c>
      <c r="I9146" t="s">
        <v>129</v>
      </c>
      <c r="J9146" t="s">
        <v>130</v>
      </c>
      <c r="K9146" t="s">
        <v>131</v>
      </c>
      <c r="L9146" t="s">
        <v>26094</v>
      </c>
      <c r="M9146" t="s">
        <v>26095</v>
      </c>
      <c r="N9146">
        <v>1.9611111109999999</v>
      </c>
      <c r="O9146">
        <v>0</v>
      </c>
      <c r="P9146">
        <v>1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1.961111</v>
      </c>
      <c r="W9146">
        <v>0</v>
      </c>
      <c r="X9146">
        <v>0</v>
      </c>
      <c r="Y9146">
        <v>0</v>
      </c>
      <c r="Z9146">
        <v>0</v>
      </c>
    </row>
    <row r="9147" spans="1:26" x14ac:dyDescent="0.25">
      <c r="A9147">
        <v>2210394</v>
      </c>
      <c r="B9147">
        <v>1</v>
      </c>
      <c r="C9147" t="s">
        <v>76</v>
      </c>
      <c r="D9147" t="s">
        <v>89</v>
      </c>
      <c r="E9147" t="s">
        <v>181</v>
      </c>
      <c r="F9147" t="s">
        <v>26096</v>
      </c>
      <c r="G9147" t="s">
        <v>194</v>
      </c>
      <c r="H9147" t="s">
        <v>46</v>
      </c>
      <c r="I9147" t="s">
        <v>129</v>
      </c>
      <c r="J9147" t="s">
        <v>130</v>
      </c>
      <c r="K9147" t="s">
        <v>131</v>
      </c>
      <c r="L9147" t="s">
        <v>26097</v>
      </c>
      <c r="M9147" t="s">
        <v>26098</v>
      </c>
      <c r="N9147">
        <v>1.297222222</v>
      </c>
      <c r="O9147">
        <v>0</v>
      </c>
      <c r="P9147">
        <v>1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1.2972220000000001</v>
      </c>
      <c r="W9147">
        <v>0</v>
      </c>
      <c r="X9147">
        <v>0</v>
      </c>
      <c r="Y9147">
        <v>0</v>
      </c>
      <c r="Z9147">
        <v>0</v>
      </c>
    </row>
    <row r="9148" spans="1:26" x14ac:dyDescent="0.25">
      <c r="A9148">
        <v>2210399</v>
      </c>
      <c r="B9148">
        <v>1</v>
      </c>
      <c r="C9148" t="s">
        <v>76</v>
      </c>
      <c r="D9148" t="s">
        <v>90</v>
      </c>
      <c r="E9148" t="s">
        <v>186</v>
      </c>
      <c r="F9148" t="s">
        <v>26099</v>
      </c>
      <c r="G9148" t="s">
        <v>448</v>
      </c>
      <c r="H9148" t="s">
        <v>47</v>
      </c>
      <c r="I9148" t="s">
        <v>129</v>
      </c>
      <c r="J9148" t="s">
        <v>130</v>
      </c>
      <c r="K9148" t="s">
        <v>131</v>
      </c>
      <c r="L9148" t="s">
        <v>26100</v>
      </c>
      <c r="M9148" t="s">
        <v>26101</v>
      </c>
      <c r="N9148">
        <v>3.5272222219999998</v>
      </c>
      <c r="O9148">
        <v>0</v>
      </c>
      <c r="P9148">
        <v>0</v>
      </c>
      <c r="Q9148">
        <v>0</v>
      </c>
      <c r="R9148">
        <v>0</v>
      </c>
      <c r="S9148">
        <v>40</v>
      </c>
      <c r="T9148">
        <v>376</v>
      </c>
      <c r="U9148">
        <v>0</v>
      </c>
      <c r="V9148">
        <v>0</v>
      </c>
      <c r="W9148">
        <v>0</v>
      </c>
      <c r="X9148">
        <v>0</v>
      </c>
      <c r="Y9148">
        <v>141.08888899999999</v>
      </c>
      <c r="Z9148">
        <v>1326.235555</v>
      </c>
    </row>
    <row r="9149" spans="1:26" x14ac:dyDescent="0.25">
      <c r="A9149">
        <v>2210405</v>
      </c>
      <c r="B9149">
        <v>1</v>
      </c>
      <c r="C9149" t="s">
        <v>76</v>
      </c>
      <c r="D9149" t="s">
        <v>101</v>
      </c>
      <c r="E9149" t="s">
        <v>181</v>
      </c>
      <c r="F9149" t="s">
        <v>26102</v>
      </c>
      <c r="G9149" t="s">
        <v>183</v>
      </c>
      <c r="H9149" t="s">
        <v>46</v>
      </c>
      <c r="I9149" t="s">
        <v>129</v>
      </c>
      <c r="J9149" t="s">
        <v>130</v>
      </c>
      <c r="K9149" t="s">
        <v>131</v>
      </c>
      <c r="L9149" t="s">
        <v>26103</v>
      </c>
      <c r="M9149" t="s">
        <v>26104</v>
      </c>
      <c r="N9149">
        <v>1.565555555</v>
      </c>
      <c r="O9149">
        <v>0</v>
      </c>
      <c r="P9149">
        <v>8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12.524444000000001</v>
      </c>
      <c r="W9149">
        <v>0</v>
      </c>
      <c r="X9149">
        <v>0</v>
      </c>
      <c r="Y9149">
        <v>0</v>
      </c>
      <c r="Z9149">
        <v>0</v>
      </c>
    </row>
    <row r="9150" spans="1:26" x14ac:dyDescent="0.25">
      <c r="A9150">
        <v>2210400</v>
      </c>
      <c r="B9150">
        <v>1</v>
      </c>
      <c r="C9150" t="s">
        <v>76</v>
      </c>
      <c r="D9150" t="s">
        <v>100</v>
      </c>
      <c r="E9150" t="s">
        <v>181</v>
      </c>
      <c r="F9150" t="s">
        <v>26105</v>
      </c>
      <c r="G9150" t="s">
        <v>194</v>
      </c>
      <c r="H9150" t="s">
        <v>46</v>
      </c>
      <c r="I9150" t="s">
        <v>129</v>
      </c>
      <c r="J9150" t="s">
        <v>130</v>
      </c>
      <c r="K9150" t="s">
        <v>131</v>
      </c>
      <c r="L9150" t="s">
        <v>26106</v>
      </c>
      <c r="M9150" t="s">
        <v>26107</v>
      </c>
      <c r="N9150">
        <v>8.34</v>
      </c>
      <c r="O9150">
        <v>0</v>
      </c>
      <c r="P9150">
        <v>1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8.34</v>
      </c>
      <c r="W9150">
        <v>0</v>
      </c>
      <c r="X9150">
        <v>0</v>
      </c>
      <c r="Y9150">
        <v>0</v>
      </c>
      <c r="Z9150">
        <v>0</v>
      </c>
    </row>
    <row r="9151" spans="1:26" x14ac:dyDescent="0.25">
      <c r="A9151">
        <v>2210398</v>
      </c>
      <c r="B9151">
        <v>1</v>
      </c>
      <c r="C9151" t="s">
        <v>76</v>
      </c>
      <c r="D9151" t="s">
        <v>90</v>
      </c>
      <c r="E9151" t="s">
        <v>161</v>
      </c>
      <c r="F9151" t="s">
        <v>25689</v>
      </c>
      <c r="G9151" t="s">
        <v>163</v>
      </c>
      <c r="H9151" t="s">
        <v>46</v>
      </c>
      <c r="I9151" t="s">
        <v>129</v>
      </c>
      <c r="J9151" t="s">
        <v>130</v>
      </c>
      <c r="K9151" t="s">
        <v>131</v>
      </c>
      <c r="L9151" t="s">
        <v>26108</v>
      </c>
      <c r="M9151" t="s">
        <v>26109</v>
      </c>
      <c r="N9151">
        <v>1.9622222220000001</v>
      </c>
      <c r="O9151">
        <v>0</v>
      </c>
      <c r="P9151">
        <v>0</v>
      </c>
      <c r="Q9151">
        <v>1</v>
      </c>
      <c r="R9151">
        <v>202</v>
      </c>
      <c r="S9151">
        <v>0</v>
      </c>
      <c r="T9151">
        <v>0</v>
      </c>
      <c r="U9151">
        <v>0</v>
      </c>
      <c r="V9151">
        <v>0</v>
      </c>
      <c r="W9151">
        <v>1.9622219999999999</v>
      </c>
      <c r="X9151">
        <v>396.36888900000002</v>
      </c>
      <c r="Y9151">
        <v>0</v>
      </c>
      <c r="Z9151">
        <v>0</v>
      </c>
    </row>
    <row r="9152" spans="1:26" x14ac:dyDescent="0.25">
      <c r="A9152">
        <v>2210401</v>
      </c>
      <c r="B9152">
        <v>1</v>
      </c>
      <c r="C9152" t="s">
        <v>76</v>
      </c>
      <c r="D9152" t="s">
        <v>80</v>
      </c>
      <c r="E9152" t="s">
        <v>181</v>
      </c>
      <c r="F9152" t="s">
        <v>26110</v>
      </c>
      <c r="G9152" t="s">
        <v>194</v>
      </c>
      <c r="H9152" t="s">
        <v>46</v>
      </c>
      <c r="I9152" t="s">
        <v>129</v>
      </c>
      <c r="J9152" t="s">
        <v>130</v>
      </c>
      <c r="K9152" t="s">
        <v>131</v>
      </c>
      <c r="L9152" t="s">
        <v>26111</v>
      </c>
      <c r="M9152" t="s">
        <v>26112</v>
      </c>
      <c r="N9152">
        <v>5.846666666</v>
      </c>
      <c r="O9152">
        <v>0</v>
      </c>
      <c r="P9152">
        <v>1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5.8466670000000001</v>
      </c>
      <c r="W9152">
        <v>0</v>
      </c>
      <c r="X9152">
        <v>0</v>
      </c>
      <c r="Y9152">
        <v>0</v>
      </c>
      <c r="Z9152">
        <v>0</v>
      </c>
    </row>
    <row r="9153" spans="1:26" x14ac:dyDescent="0.25">
      <c r="A9153">
        <v>2210404</v>
      </c>
      <c r="B9153">
        <v>1</v>
      </c>
      <c r="C9153" t="s">
        <v>77</v>
      </c>
      <c r="D9153" t="s">
        <v>121</v>
      </c>
      <c r="E9153" t="s">
        <v>161</v>
      </c>
      <c r="F9153" t="s">
        <v>26113</v>
      </c>
      <c r="G9153" t="s">
        <v>6674</v>
      </c>
      <c r="H9153" t="s">
        <v>46</v>
      </c>
      <c r="I9153" t="s">
        <v>129</v>
      </c>
      <c r="J9153" t="s">
        <v>130</v>
      </c>
      <c r="K9153" t="s">
        <v>131</v>
      </c>
      <c r="L9153" t="s">
        <v>26114</v>
      </c>
      <c r="M9153" t="s">
        <v>26115</v>
      </c>
      <c r="N9153">
        <v>1.416111111</v>
      </c>
      <c r="O9153">
        <v>0</v>
      </c>
      <c r="P9153">
        <v>0</v>
      </c>
      <c r="Q9153">
        <v>0</v>
      </c>
      <c r="R9153">
        <v>9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12.744999999999999</v>
      </c>
      <c r="Y9153">
        <v>0</v>
      </c>
      <c r="Z9153">
        <v>0</v>
      </c>
    </row>
    <row r="9154" spans="1:26" x14ac:dyDescent="0.25">
      <c r="A9154">
        <v>2210408</v>
      </c>
      <c r="B9154">
        <v>1</v>
      </c>
      <c r="C9154" t="s">
        <v>76</v>
      </c>
      <c r="D9154" t="s">
        <v>78</v>
      </c>
      <c r="E9154" t="s">
        <v>161</v>
      </c>
      <c r="F9154" t="s">
        <v>26116</v>
      </c>
      <c r="G9154" t="s">
        <v>163</v>
      </c>
      <c r="H9154" t="s">
        <v>46</v>
      </c>
      <c r="I9154" t="s">
        <v>129</v>
      </c>
      <c r="J9154" t="s">
        <v>130</v>
      </c>
      <c r="K9154" t="s">
        <v>131</v>
      </c>
      <c r="L9154" t="s">
        <v>26117</v>
      </c>
      <c r="M9154" t="s">
        <v>26118</v>
      </c>
      <c r="N9154">
        <v>2.2352777769999999</v>
      </c>
      <c r="O9154">
        <v>1</v>
      </c>
      <c r="P9154">
        <v>44</v>
      </c>
      <c r="Q9154">
        <v>0</v>
      </c>
      <c r="R9154">
        <v>0</v>
      </c>
      <c r="S9154">
        <v>0</v>
      </c>
      <c r="T9154">
        <v>0</v>
      </c>
      <c r="U9154">
        <v>2.2352780000000001</v>
      </c>
      <c r="V9154">
        <v>98.352221999999998</v>
      </c>
      <c r="W9154">
        <v>0</v>
      </c>
      <c r="X9154">
        <v>0</v>
      </c>
      <c r="Y9154">
        <v>0</v>
      </c>
      <c r="Z9154">
        <v>0</v>
      </c>
    </row>
    <row r="9155" spans="1:26" x14ac:dyDescent="0.25">
      <c r="A9155">
        <v>2210407</v>
      </c>
      <c r="B9155">
        <v>1</v>
      </c>
      <c r="C9155" t="s">
        <v>77</v>
      </c>
      <c r="D9155" t="s">
        <v>123</v>
      </c>
      <c r="E9155" t="s">
        <v>134</v>
      </c>
      <c r="F9155" t="s">
        <v>26119</v>
      </c>
      <c r="G9155" t="s">
        <v>418</v>
      </c>
      <c r="H9155" t="s">
        <v>47</v>
      </c>
      <c r="I9155" t="s">
        <v>129</v>
      </c>
      <c r="J9155" t="s">
        <v>130</v>
      </c>
      <c r="K9155" t="s">
        <v>251</v>
      </c>
      <c r="L9155" t="s">
        <v>26120</v>
      </c>
      <c r="M9155" t="s">
        <v>26121</v>
      </c>
      <c r="N9155">
        <v>4.5289638879999998</v>
      </c>
      <c r="O9155">
        <v>47</v>
      </c>
      <c r="P9155">
        <v>166</v>
      </c>
      <c r="Q9155">
        <v>0</v>
      </c>
      <c r="R9155">
        <v>0</v>
      </c>
      <c r="S9155">
        <v>0</v>
      </c>
      <c r="T9155">
        <v>0</v>
      </c>
      <c r="U9155">
        <v>212.86130299999999</v>
      </c>
      <c r="V9155">
        <v>751.80800499999998</v>
      </c>
      <c r="W9155">
        <v>0</v>
      </c>
      <c r="X9155">
        <v>0</v>
      </c>
      <c r="Y9155">
        <v>0</v>
      </c>
      <c r="Z9155">
        <v>0</v>
      </c>
    </row>
    <row r="9156" spans="1:26" x14ac:dyDescent="0.25">
      <c r="A9156">
        <v>2210409</v>
      </c>
      <c r="B9156">
        <v>1</v>
      </c>
      <c r="C9156" t="s">
        <v>76</v>
      </c>
      <c r="D9156" t="s">
        <v>96</v>
      </c>
      <c r="E9156" t="s">
        <v>161</v>
      </c>
      <c r="F9156" t="s">
        <v>26122</v>
      </c>
      <c r="G9156" t="s">
        <v>916</v>
      </c>
      <c r="H9156" t="s">
        <v>46</v>
      </c>
      <c r="I9156" t="s">
        <v>129</v>
      </c>
      <c r="J9156" t="s">
        <v>130</v>
      </c>
      <c r="K9156" t="s">
        <v>131</v>
      </c>
      <c r="L9156" t="s">
        <v>26123</v>
      </c>
      <c r="M9156" t="s">
        <v>26124</v>
      </c>
      <c r="N9156">
        <v>0.35333333300000003</v>
      </c>
      <c r="O9156">
        <v>1</v>
      </c>
      <c r="P9156">
        <v>41</v>
      </c>
      <c r="Q9156">
        <v>0</v>
      </c>
      <c r="R9156">
        <v>0</v>
      </c>
      <c r="S9156">
        <v>0</v>
      </c>
      <c r="T9156">
        <v>0</v>
      </c>
      <c r="U9156">
        <v>0.35333300000000001</v>
      </c>
      <c r="V9156">
        <v>14.486667000000001</v>
      </c>
      <c r="W9156">
        <v>0</v>
      </c>
      <c r="X9156">
        <v>0</v>
      </c>
      <c r="Y9156">
        <v>0</v>
      </c>
      <c r="Z9156">
        <v>0</v>
      </c>
    </row>
    <row r="9157" spans="1:26" x14ac:dyDescent="0.25">
      <c r="A9157">
        <v>2210417</v>
      </c>
      <c r="B9157">
        <v>1</v>
      </c>
      <c r="C9157" t="s">
        <v>76</v>
      </c>
      <c r="D9157" t="s">
        <v>95</v>
      </c>
      <c r="E9157" t="s">
        <v>143</v>
      </c>
      <c r="F9157" t="s">
        <v>26125</v>
      </c>
      <c r="G9157" t="s">
        <v>7961</v>
      </c>
      <c r="H9157" t="s">
        <v>47</v>
      </c>
      <c r="I9157" t="s">
        <v>129</v>
      </c>
      <c r="J9157" t="s">
        <v>130</v>
      </c>
      <c r="K9157" t="s">
        <v>131</v>
      </c>
      <c r="L9157" t="s">
        <v>26126</v>
      </c>
      <c r="M9157" t="s">
        <v>26127</v>
      </c>
      <c r="N9157">
        <v>4.9357361109999998</v>
      </c>
      <c r="O9157">
        <v>0</v>
      </c>
      <c r="P9157">
        <v>0</v>
      </c>
      <c r="Q9157">
        <v>1</v>
      </c>
      <c r="R9157">
        <v>89</v>
      </c>
      <c r="S9157">
        <v>0</v>
      </c>
      <c r="T9157">
        <v>0</v>
      </c>
      <c r="U9157">
        <v>0</v>
      </c>
      <c r="V9157">
        <v>0</v>
      </c>
      <c r="W9157">
        <v>4.9357360000000003</v>
      </c>
      <c r="X9157">
        <v>439.28051399999998</v>
      </c>
      <c r="Y9157">
        <v>0</v>
      </c>
      <c r="Z9157">
        <v>0</v>
      </c>
    </row>
    <row r="9158" spans="1:26" x14ac:dyDescent="0.25">
      <c r="A9158">
        <v>2210425</v>
      </c>
      <c r="B9158">
        <v>1</v>
      </c>
      <c r="C9158" t="s">
        <v>76</v>
      </c>
      <c r="D9158" t="s">
        <v>83</v>
      </c>
      <c r="E9158" t="s">
        <v>161</v>
      </c>
      <c r="F9158" t="s">
        <v>21385</v>
      </c>
      <c r="G9158" t="s">
        <v>163</v>
      </c>
      <c r="H9158" t="s">
        <v>46</v>
      </c>
      <c r="I9158" t="s">
        <v>129</v>
      </c>
      <c r="J9158" t="s">
        <v>130</v>
      </c>
      <c r="K9158" t="s">
        <v>131</v>
      </c>
      <c r="L9158" t="s">
        <v>26128</v>
      </c>
      <c r="M9158" t="s">
        <v>26129</v>
      </c>
      <c r="N9158">
        <v>1.4836111110000001</v>
      </c>
      <c r="O9158">
        <v>1</v>
      </c>
      <c r="P9158">
        <v>492</v>
      </c>
      <c r="Q9158">
        <v>0</v>
      </c>
      <c r="R9158">
        <v>0</v>
      </c>
      <c r="S9158">
        <v>0</v>
      </c>
      <c r="T9158">
        <v>0</v>
      </c>
      <c r="U9158">
        <v>1.483611</v>
      </c>
      <c r="V9158">
        <v>729.93666700000006</v>
      </c>
      <c r="W9158">
        <v>0</v>
      </c>
      <c r="X9158">
        <v>0</v>
      </c>
      <c r="Y9158">
        <v>0</v>
      </c>
      <c r="Z9158">
        <v>0</v>
      </c>
    </row>
    <row r="9159" spans="1:26" x14ac:dyDescent="0.25">
      <c r="A9159">
        <v>2210426</v>
      </c>
      <c r="B9159">
        <v>1</v>
      </c>
      <c r="C9159" t="s">
        <v>76</v>
      </c>
      <c r="D9159" t="s">
        <v>89</v>
      </c>
      <c r="E9159" t="s">
        <v>181</v>
      </c>
      <c r="F9159" t="s">
        <v>26130</v>
      </c>
      <c r="G9159" t="s">
        <v>194</v>
      </c>
      <c r="H9159" t="s">
        <v>46</v>
      </c>
      <c r="I9159" t="s">
        <v>129</v>
      </c>
      <c r="J9159" t="s">
        <v>130</v>
      </c>
      <c r="K9159" t="s">
        <v>131</v>
      </c>
      <c r="L9159" t="s">
        <v>26131</v>
      </c>
      <c r="M9159" t="s">
        <v>26132</v>
      </c>
      <c r="N9159">
        <v>6.3933333330000002</v>
      </c>
      <c r="O9159">
        <v>0</v>
      </c>
      <c r="P9159">
        <v>1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6.3933330000000002</v>
      </c>
      <c r="W9159">
        <v>0</v>
      </c>
      <c r="X9159">
        <v>0</v>
      </c>
      <c r="Y9159">
        <v>0</v>
      </c>
      <c r="Z9159">
        <v>0</v>
      </c>
    </row>
    <row r="9160" spans="1:26" x14ac:dyDescent="0.25">
      <c r="A9160">
        <v>2210424</v>
      </c>
      <c r="B9160">
        <v>1</v>
      </c>
      <c r="C9160" t="s">
        <v>76</v>
      </c>
      <c r="D9160" t="s">
        <v>96</v>
      </c>
      <c r="E9160" t="s">
        <v>181</v>
      </c>
      <c r="F9160" t="s">
        <v>26133</v>
      </c>
      <c r="G9160" t="s">
        <v>163</v>
      </c>
      <c r="H9160" t="s">
        <v>46</v>
      </c>
      <c r="I9160" t="s">
        <v>129</v>
      </c>
      <c r="J9160" t="s">
        <v>130</v>
      </c>
      <c r="K9160" t="s">
        <v>131</v>
      </c>
      <c r="L9160" t="s">
        <v>26134</v>
      </c>
      <c r="M9160" t="s">
        <v>26135</v>
      </c>
      <c r="N9160">
        <v>2.0055555549999999</v>
      </c>
      <c r="O9160">
        <v>0</v>
      </c>
      <c r="P9160">
        <v>1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2.0055559999999999</v>
      </c>
      <c r="W9160">
        <v>0</v>
      </c>
      <c r="X9160">
        <v>0</v>
      </c>
      <c r="Y9160">
        <v>0</v>
      </c>
      <c r="Z9160">
        <v>0</v>
      </c>
    </row>
    <row r="9161" spans="1:26" x14ac:dyDescent="0.25">
      <c r="A9161">
        <v>2210423</v>
      </c>
      <c r="B9161">
        <v>1</v>
      </c>
      <c r="C9161" t="s">
        <v>76</v>
      </c>
      <c r="D9161" t="s">
        <v>102</v>
      </c>
      <c r="E9161" t="s">
        <v>126</v>
      </c>
      <c r="F9161" t="s">
        <v>26136</v>
      </c>
      <c r="G9161" t="s">
        <v>140</v>
      </c>
      <c r="H9161" t="s">
        <v>46</v>
      </c>
      <c r="I9161" t="s">
        <v>129</v>
      </c>
      <c r="J9161" t="s">
        <v>130</v>
      </c>
      <c r="K9161" t="s">
        <v>131</v>
      </c>
      <c r="L9161" t="s">
        <v>26137</v>
      </c>
      <c r="M9161" t="s">
        <v>26138</v>
      </c>
      <c r="N9161">
        <v>2.9983333330000002</v>
      </c>
      <c r="O9161">
        <v>0</v>
      </c>
      <c r="P9161">
        <v>82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245.86333300000001</v>
      </c>
      <c r="W9161">
        <v>0</v>
      </c>
      <c r="X9161">
        <v>0</v>
      </c>
      <c r="Y9161">
        <v>0</v>
      </c>
      <c r="Z9161">
        <v>0</v>
      </c>
    </row>
    <row r="9162" spans="1:26" x14ac:dyDescent="0.25">
      <c r="A9162">
        <v>2210433</v>
      </c>
      <c r="B9162">
        <v>1</v>
      </c>
      <c r="C9162" t="s">
        <v>76</v>
      </c>
      <c r="D9162" t="s">
        <v>90</v>
      </c>
      <c r="E9162" t="s">
        <v>813</v>
      </c>
      <c r="F9162" t="s">
        <v>26139</v>
      </c>
      <c r="G9162" t="s">
        <v>136</v>
      </c>
      <c r="H9162" t="s">
        <v>47</v>
      </c>
      <c r="I9162" t="s">
        <v>129</v>
      </c>
      <c r="J9162" t="s">
        <v>130</v>
      </c>
      <c r="K9162" t="s">
        <v>131</v>
      </c>
      <c r="L9162" t="s">
        <v>26140</v>
      </c>
      <c r="M9162" t="s">
        <v>26141</v>
      </c>
      <c r="N9162">
        <v>0.44166666599999999</v>
      </c>
      <c r="O9162">
        <v>58</v>
      </c>
      <c r="P9162">
        <v>171</v>
      </c>
      <c r="Q9162">
        <v>0</v>
      </c>
      <c r="R9162">
        <v>0</v>
      </c>
      <c r="S9162">
        <v>1</v>
      </c>
      <c r="T9162">
        <v>14</v>
      </c>
      <c r="U9162">
        <v>25.616667</v>
      </c>
      <c r="V9162">
        <v>75.525000000000006</v>
      </c>
      <c r="W9162">
        <v>0</v>
      </c>
      <c r="X9162">
        <v>0</v>
      </c>
      <c r="Y9162">
        <v>0.44166699999999998</v>
      </c>
      <c r="Z9162">
        <v>6.1833330000000002</v>
      </c>
    </row>
    <row r="9163" spans="1:26" x14ac:dyDescent="0.25">
      <c r="A9163">
        <v>2210436</v>
      </c>
      <c r="B9163">
        <v>1</v>
      </c>
      <c r="C9163" t="s">
        <v>76</v>
      </c>
      <c r="D9163" t="s">
        <v>106</v>
      </c>
      <c r="E9163" t="s">
        <v>181</v>
      </c>
      <c r="F9163" t="s">
        <v>26142</v>
      </c>
      <c r="G9163" t="s">
        <v>194</v>
      </c>
      <c r="H9163" t="s">
        <v>46</v>
      </c>
      <c r="I9163" t="s">
        <v>129</v>
      </c>
      <c r="J9163" t="s">
        <v>130</v>
      </c>
      <c r="K9163" t="s">
        <v>131</v>
      </c>
      <c r="L9163" t="s">
        <v>26143</v>
      </c>
      <c r="M9163" t="s">
        <v>26144</v>
      </c>
      <c r="N9163">
        <v>0.85333333300000003</v>
      </c>
      <c r="O9163">
        <v>0</v>
      </c>
      <c r="P9163">
        <v>1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0.85333300000000001</v>
      </c>
      <c r="W9163">
        <v>0</v>
      </c>
      <c r="X9163">
        <v>0</v>
      </c>
      <c r="Y9163">
        <v>0</v>
      </c>
      <c r="Z9163">
        <v>0</v>
      </c>
    </row>
    <row r="9164" spans="1:26" x14ac:dyDescent="0.25">
      <c r="A9164">
        <v>2210437</v>
      </c>
      <c r="B9164">
        <v>1</v>
      </c>
      <c r="C9164" t="s">
        <v>76</v>
      </c>
      <c r="D9164" t="s">
        <v>102</v>
      </c>
      <c r="E9164" t="s">
        <v>181</v>
      </c>
      <c r="F9164" t="s">
        <v>26145</v>
      </c>
      <c r="G9164" t="s">
        <v>163</v>
      </c>
      <c r="H9164" t="s">
        <v>46</v>
      </c>
      <c r="I9164" t="s">
        <v>129</v>
      </c>
      <c r="J9164" t="s">
        <v>130</v>
      </c>
      <c r="K9164" t="s">
        <v>131</v>
      </c>
      <c r="L9164" t="s">
        <v>26146</v>
      </c>
      <c r="M9164" t="s">
        <v>26147</v>
      </c>
      <c r="N9164">
        <v>1.3619444439999999</v>
      </c>
      <c r="O9164">
        <v>0</v>
      </c>
      <c r="P9164">
        <v>3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4.085833</v>
      </c>
      <c r="W9164">
        <v>0</v>
      </c>
      <c r="X9164">
        <v>0</v>
      </c>
      <c r="Y9164">
        <v>0</v>
      </c>
      <c r="Z9164">
        <v>0</v>
      </c>
    </row>
    <row r="9165" spans="1:26" x14ac:dyDescent="0.25">
      <c r="A9165">
        <v>2210443</v>
      </c>
      <c r="B9165">
        <v>1</v>
      </c>
      <c r="C9165" t="s">
        <v>76</v>
      </c>
      <c r="D9165" t="s">
        <v>99</v>
      </c>
      <c r="E9165" t="s">
        <v>181</v>
      </c>
      <c r="F9165" t="s">
        <v>26148</v>
      </c>
      <c r="G9165" t="s">
        <v>636</v>
      </c>
      <c r="H9165" t="s">
        <v>46</v>
      </c>
      <c r="I9165" t="s">
        <v>129</v>
      </c>
      <c r="J9165" t="s">
        <v>130</v>
      </c>
      <c r="K9165" t="s">
        <v>131</v>
      </c>
      <c r="L9165" t="s">
        <v>26149</v>
      </c>
      <c r="M9165" t="s">
        <v>26150</v>
      </c>
      <c r="N9165">
        <v>2.806944444</v>
      </c>
      <c r="O9165">
        <v>0</v>
      </c>
      <c r="P9165">
        <v>1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2.8069440000000001</v>
      </c>
      <c r="W9165">
        <v>0</v>
      </c>
      <c r="X9165">
        <v>0</v>
      </c>
      <c r="Y9165">
        <v>0</v>
      </c>
      <c r="Z9165">
        <v>0</v>
      </c>
    </row>
    <row r="9166" spans="1:26" x14ac:dyDescent="0.25">
      <c r="A9166">
        <v>2210445</v>
      </c>
      <c r="B9166">
        <v>1</v>
      </c>
      <c r="C9166" t="s">
        <v>76</v>
      </c>
      <c r="D9166" t="s">
        <v>85</v>
      </c>
      <c r="E9166" t="s">
        <v>181</v>
      </c>
      <c r="F9166" t="s">
        <v>26151</v>
      </c>
      <c r="G9166" t="s">
        <v>194</v>
      </c>
      <c r="H9166" t="s">
        <v>46</v>
      </c>
      <c r="I9166" t="s">
        <v>129</v>
      </c>
      <c r="J9166" t="s">
        <v>130</v>
      </c>
      <c r="K9166" t="s">
        <v>131</v>
      </c>
      <c r="L9166" t="s">
        <v>26152</v>
      </c>
      <c r="M9166" t="s">
        <v>26153</v>
      </c>
      <c r="N9166">
        <v>0.72750000000000004</v>
      </c>
      <c r="O9166">
        <v>0</v>
      </c>
      <c r="P9166">
        <v>1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0.72750000000000004</v>
      </c>
      <c r="W9166">
        <v>0</v>
      </c>
      <c r="X9166">
        <v>0</v>
      </c>
      <c r="Y9166">
        <v>0</v>
      </c>
      <c r="Z9166">
        <v>0</v>
      </c>
    </row>
    <row r="9167" spans="1:26" x14ac:dyDescent="0.25">
      <c r="A9167">
        <v>2210444</v>
      </c>
      <c r="B9167">
        <v>1</v>
      </c>
      <c r="C9167" t="s">
        <v>76</v>
      </c>
      <c r="D9167" t="s">
        <v>84</v>
      </c>
      <c r="E9167" t="s">
        <v>181</v>
      </c>
      <c r="F9167" t="s">
        <v>26154</v>
      </c>
      <c r="G9167" t="s">
        <v>636</v>
      </c>
      <c r="H9167" t="s">
        <v>46</v>
      </c>
      <c r="I9167" t="s">
        <v>129</v>
      </c>
      <c r="J9167" t="s">
        <v>15</v>
      </c>
      <c r="K9167" t="s">
        <v>131</v>
      </c>
      <c r="L9167" t="s">
        <v>26155</v>
      </c>
      <c r="M9167" t="s">
        <v>26156</v>
      </c>
      <c r="N9167">
        <v>6.3438888880000004</v>
      </c>
      <c r="O9167">
        <v>0</v>
      </c>
      <c r="P9167">
        <v>1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6.3438889999999999</v>
      </c>
      <c r="W9167">
        <v>0</v>
      </c>
      <c r="X9167">
        <v>0</v>
      </c>
      <c r="Y9167">
        <v>0</v>
      </c>
      <c r="Z9167">
        <v>0</v>
      </c>
    </row>
    <row r="9168" spans="1:26" x14ac:dyDescent="0.25">
      <c r="A9168">
        <v>2210446</v>
      </c>
      <c r="B9168">
        <v>1</v>
      </c>
      <c r="C9168" t="s">
        <v>77</v>
      </c>
      <c r="D9168" t="s">
        <v>116</v>
      </c>
      <c r="E9168" t="s">
        <v>186</v>
      </c>
      <c r="F9168" t="s">
        <v>26157</v>
      </c>
      <c r="G9168" t="s">
        <v>136</v>
      </c>
      <c r="H9168" t="s">
        <v>47</v>
      </c>
      <c r="I9168" t="s">
        <v>129</v>
      </c>
      <c r="J9168" t="s">
        <v>130</v>
      </c>
      <c r="K9168" t="s">
        <v>131</v>
      </c>
      <c r="L9168" t="s">
        <v>26158</v>
      </c>
      <c r="M9168" t="s">
        <v>26159</v>
      </c>
      <c r="N9168">
        <v>1.3105555550000001</v>
      </c>
      <c r="O9168">
        <v>25</v>
      </c>
      <c r="P9168">
        <v>69</v>
      </c>
      <c r="Q9168">
        <v>0</v>
      </c>
      <c r="R9168">
        <v>0</v>
      </c>
      <c r="S9168">
        <v>0</v>
      </c>
      <c r="T9168">
        <v>0</v>
      </c>
      <c r="U9168">
        <v>32.763888999999999</v>
      </c>
      <c r="V9168">
        <v>90.428332999999995</v>
      </c>
      <c r="W9168">
        <v>0</v>
      </c>
      <c r="X9168">
        <v>0</v>
      </c>
      <c r="Y9168">
        <v>0</v>
      </c>
      <c r="Z9168">
        <v>0</v>
      </c>
    </row>
    <row r="9169" spans="1:26" x14ac:dyDescent="0.25">
      <c r="A9169">
        <v>2210468</v>
      </c>
      <c r="B9169">
        <v>1</v>
      </c>
      <c r="C9169" t="s">
        <v>76</v>
      </c>
      <c r="D9169" t="s">
        <v>89</v>
      </c>
      <c r="E9169" t="s">
        <v>181</v>
      </c>
      <c r="F9169" t="s">
        <v>26160</v>
      </c>
      <c r="G9169" t="s">
        <v>163</v>
      </c>
      <c r="H9169" t="s">
        <v>46</v>
      </c>
      <c r="I9169" t="s">
        <v>129</v>
      </c>
      <c r="J9169" t="s">
        <v>130</v>
      </c>
      <c r="K9169" t="s">
        <v>131</v>
      </c>
      <c r="L9169" t="s">
        <v>26161</v>
      </c>
      <c r="M9169" t="s">
        <v>26162</v>
      </c>
      <c r="N9169">
        <v>3.6158333329999999</v>
      </c>
      <c r="O9169">
        <v>0</v>
      </c>
      <c r="P9169">
        <v>1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3.6158329999999999</v>
      </c>
      <c r="W9169">
        <v>0</v>
      </c>
      <c r="X9169">
        <v>0</v>
      </c>
      <c r="Y9169">
        <v>0</v>
      </c>
      <c r="Z9169">
        <v>0</v>
      </c>
    </row>
    <row r="9170" spans="1:26" x14ac:dyDescent="0.25">
      <c r="A9170">
        <v>2210460</v>
      </c>
      <c r="B9170">
        <v>1</v>
      </c>
      <c r="C9170" t="s">
        <v>76</v>
      </c>
      <c r="D9170" t="s">
        <v>100</v>
      </c>
      <c r="E9170" t="s">
        <v>181</v>
      </c>
      <c r="F9170" t="s">
        <v>26163</v>
      </c>
      <c r="G9170" t="s">
        <v>194</v>
      </c>
      <c r="H9170" t="s">
        <v>46</v>
      </c>
      <c r="I9170" t="s">
        <v>129</v>
      </c>
      <c r="J9170" t="s">
        <v>130</v>
      </c>
      <c r="K9170" t="s">
        <v>131</v>
      </c>
      <c r="L9170" t="s">
        <v>26164</v>
      </c>
      <c r="M9170" t="s">
        <v>26165</v>
      </c>
      <c r="N9170">
        <v>1.740277777</v>
      </c>
      <c r="O9170">
        <v>0</v>
      </c>
      <c r="P9170">
        <v>1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1.740278</v>
      </c>
      <c r="W9170">
        <v>0</v>
      </c>
      <c r="X9170">
        <v>0</v>
      </c>
      <c r="Y9170">
        <v>0</v>
      </c>
      <c r="Z9170">
        <v>0</v>
      </c>
    </row>
    <row r="9171" spans="1:26" x14ac:dyDescent="0.25">
      <c r="A9171">
        <v>2210459</v>
      </c>
      <c r="B9171">
        <v>1</v>
      </c>
      <c r="C9171" t="s">
        <v>76</v>
      </c>
      <c r="D9171" t="s">
        <v>92</v>
      </c>
      <c r="E9171" t="s">
        <v>181</v>
      </c>
      <c r="F9171" t="s">
        <v>16081</v>
      </c>
      <c r="G9171" t="s">
        <v>183</v>
      </c>
      <c r="H9171" t="s">
        <v>46</v>
      </c>
      <c r="I9171" t="s">
        <v>129</v>
      </c>
      <c r="J9171" t="s">
        <v>130</v>
      </c>
      <c r="K9171" t="s">
        <v>131</v>
      </c>
      <c r="L9171" t="s">
        <v>26166</v>
      </c>
      <c r="M9171" t="s">
        <v>26167</v>
      </c>
      <c r="N9171">
        <v>9.3336111109999997</v>
      </c>
      <c r="O9171">
        <v>0</v>
      </c>
      <c r="P9171">
        <v>0</v>
      </c>
      <c r="Q9171">
        <v>0</v>
      </c>
      <c r="R9171">
        <v>1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9.3336109999999994</v>
      </c>
      <c r="Y9171">
        <v>0</v>
      </c>
      <c r="Z9171">
        <v>0</v>
      </c>
    </row>
    <row r="9172" spans="1:26" x14ac:dyDescent="0.25">
      <c r="A9172">
        <v>2210458</v>
      </c>
      <c r="B9172">
        <v>1</v>
      </c>
      <c r="C9172" t="s">
        <v>76</v>
      </c>
      <c r="D9172" t="s">
        <v>81</v>
      </c>
      <c r="E9172" t="s">
        <v>718</v>
      </c>
      <c r="F9172" t="s">
        <v>26168</v>
      </c>
      <c r="G9172" t="s">
        <v>128</v>
      </c>
      <c r="H9172" t="s">
        <v>46</v>
      </c>
      <c r="I9172" t="s">
        <v>129</v>
      </c>
      <c r="J9172" t="s">
        <v>130</v>
      </c>
      <c r="K9172" t="s">
        <v>131</v>
      </c>
      <c r="L9172" t="s">
        <v>26169</v>
      </c>
      <c r="M9172" t="s">
        <v>26170</v>
      </c>
      <c r="N9172">
        <v>0.76</v>
      </c>
      <c r="O9172">
        <v>0</v>
      </c>
      <c r="P9172">
        <v>202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153.52000000000001</v>
      </c>
      <c r="W9172">
        <v>0</v>
      </c>
      <c r="X9172">
        <v>0</v>
      </c>
      <c r="Y9172">
        <v>0</v>
      </c>
      <c r="Z9172">
        <v>0</v>
      </c>
    </row>
    <row r="9173" spans="1:26" x14ac:dyDescent="0.25">
      <c r="A9173">
        <v>2210457</v>
      </c>
      <c r="B9173">
        <v>1</v>
      </c>
      <c r="C9173" t="s">
        <v>77</v>
      </c>
      <c r="D9173" t="s">
        <v>123</v>
      </c>
      <c r="E9173" t="s">
        <v>126</v>
      </c>
      <c r="F9173" t="s">
        <v>2000</v>
      </c>
      <c r="G9173" t="s">
        <v>140</v>
      </c>
      <c r="H9173" t="s">
        <v>46</v>
      </c>
      <c r="I9173" t="s">
        <v>129</v>
      </c>
      <c r="J9173" t="s">
        <v>130</v>
      </c>
      <c r="K9173" t="s">
        <v>131</v>
      </c>
      <c r="L9173" t="s">
        <v>26171</v>
      </c>
      <c r="M9173" t="s">
        <v>26172</v>
      </c>
      <c r="N9173">
        <v>1.582222222</v>
      </c>
      <c r="O9173">
        <v>0</v>
      </c>
      <c r="P9173">
        <v>85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134.488889</v>
      </c>
      <c r="W9173">
        <v>0</v>
      </c>
      <c r="X9173">
        <v>0</v>
      </c>
      <c r="Y9173">
        <v>0</v>
      </c>
      <c r="Z9173">
        <v>0</v>
      </c>
    </row>
    <row r="9174" spans="1:26" x14ac:dyDescent="0.25">
      <c r="A9174">
        <v>2210466</v>
      </c>
      <c r="B9174">
        <v>1</v>
      </c>
      <c r="C9174" t="s">
        <v>77</v>
      </c>
      <c r="D9174" t="s">
        <v>111</v>
      </c>
      <c r="E9174" t="s">
        <v>186</v>
      </c>
      <c r="F9174" t="s">
        <v>26173</v>
      </c>
      <c r="G9174" t="s">
        <v>1496</v>
      </c>
      <c r="H9174" t="s">
        <v>47</v>
      </c>
      <c r="I9174" t="s">
        <v>129</v>
      </c>
      <c r="J9174" t="s">
        <v>15</v>
      </c>
      <c r="K9174" t="s">
        <v>131</v>
      </c>
      <c r="L9174" t="s">
        <v>26174</v>
      </c>
      <c r="M9174" t="s">
        <v>26175</v>
      </c>
      <c r="N9174">
        <v>0.34055555500000001</v>
      </c>
      <c r="O9174">
        <v>0</v>
      </c>
      <c r="P9174">
        <v>13</v>
      </c>
      <c r="Q9174">
        <v>121</v>
      </c>
      <c r="R9174">
        <v>10327</v>
      </c>
      <c r="S9174">
        <v>168</v>
      </c>
      <c r="T9174">
        <v>9602</v>
      </c>
      <c r="U9174">
        <v>0</v>
      </c>
      <c r="V9174">
        <v>4.4272220000000004</v>
      </c>
      <c r="W9174">
        <v>41.207222000000002</v>
      </c>
      <c r="X9174">
        <v>3516.9172159999998</v>
      </c>
      <c r="Y9174">
        <v>57.213332999999999</v>
      </c>
      <c r="Z9174">
        <v>3270.014439</v>
      </c>
    </row>
    <row r="9175" spans="1:26" x14ac:dyDescent="0.25">
      <c r="A9175">
        <v>2210472</v>
      </c>
      <c r="B9175">
        <v>1</v>
      </c>
      <c r="C9175" t="s">
        <v>77</v>
      </c>
      <c r="D9175" t="s">
        <v>108</v>
      </c>
      <c r="E9175" t="s">
        <v>143</v>
      </c>
      <c r="F9175" t="s">
        <v>26176</v>
      </c>
      <c r="G9175" t="s">
        <v>636</v>
      </c>
      <c r="H9175" t="s">
        <v>47</v>
      </c>
      <c r="I9175" t="s">
        <v>129</v>
      </c>
      <c r="J9175" t="s">
        <v>130</v>
      </c>
      <c r="K9175" t="s">
        <v>131</v>
      </c>
      <c r="L9175" t="s">
        <v>26177</v>
      </c>
      <c r="M9175" t="s">
        <v>26178</v>
      </c>
      <c r="N9175">
        <v>0.84694444400000002</v>
      </c>
      <c r="O9175">
        <v>102</v>
      </c>
      <c r="P9175">
        <v>7073</v>
      </c>
      <c r="Q9175">
        <v>0</v>
      </c>
      <c r="R9175">
        <v>0</v>
      </c>
      <c r="S9175">
        <v>0</v>
      </c>
      <c r="T9175">
        <v>0</v>
      </c>
      <c r="U9175">
        <v>86.388333000000003</v>
      </c>
      <c r="V9175">
        <v>5990.4380520000004</v>
      </c>
      <c r="W9175">
        <v>0</v>
      </c>
      <c r="X9175">
        <v>0</v>
      </c>
      <c r="Y9175">
        <v>0</v>
      </c>
      <c r="Z9175">
        <v>0</v>
      </c>
    </row>
    <row r="9176" spans="1:26" x14ac:dyDescent="0.25">
      <c r="A9176">
        <v>2210475</v>
      </c>
      <c r="B9176">
        <v>1</v>
      </c>
      <c r="C9176" t="s">
        <v>77</v>
      </c>
      <c r="D9176" t="s">
        <v>123</v>
      </c>
      <c r="E9176" t="s">
        <v>126</v>
      </c>
      <c r="F9176" t="s">
        <v>26179</v>
      </c>
      <c r="G9176" t="s">
        <v>128</v>
      </c>
      <c r="H9176" t="s">
        <v>46</v>
      </c>
      <c r="I9176" t="s">
        <v>129</v>
      </c>
      <c r="J9176" t="s">
        <v>130</v>
      </c>
      <c r="K9176" t="s">
        <v>131</v>
      </c>
      <c r="L9176" t="s">
        <v>26180</v>
      </c>
      <c r="M9176" t="s">
        <v>26181</v>
      </c>
      <c r="N9176">
        <v>3.5272222219999998</v>
      </c>
      <c r="O9176">
        <v>0</v>
      </c>
      <c r="P9176">
        <v>46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162.25222199999999</v>
      </c>
      <c r="W9176">
        <v>0</v>
      </c>
      <c r="X9176">
        <v>0</v>
      </c>
      <c r="Y9176">
        <v>0</v>
      </c>
      <c r="Z9176">
        <v>0</v>
      </c>
    </row>
    <row r="9177" spans="1:26" x14ac:dyDescent="0.25">
      <c r="A9177">
        <v>2210473</v>
      </c>
      <c r="B9177">
        <v>1</v>
      </c>
      <c r="C9177" t="s">
        <v>76</v>
      </c>
      <c r="D9177" t="s">
        <v>89</v>
      </c>
      <c r="E9177" t="s">
        <v>126</v>
      </c>
      <c r="F9177" t="s">
        <v>26182</v>
      </c>
      <c r="G9177" t="s">
        <v>128</v>
      </c>
      <c r="H9177" t="s">
        <v>46</v>
      </c>
      <c r="I9177" t="s">
        <v>129</v>
      </c>
      <c r="J9177" t="s">
        <v>130</v>
      </c>
      <c r="K9177" t="s">
        <v>131</v>
      </c>
      <c r="L9177" t="s">
        <v>26183</v>
      </c>
      <c r="M9177" t="s">
        <v>26184</v>
      </c>
      <c r="N9177">
        <v>1.588333333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14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22.236667000000001</v>
      </c>
    </row>
    <row r="9178" spans="1:26" x14ac:dyDescent="0.25">
      <c r="A9178">
        <v>2210477</v>
      </c>
      <c r="B9178">
        <v>1</v>
      </c>
      <c r="C9178" t="s">
        <v>76</v>
      </c>
      <c r="D9178" t="s">
        <v>96</v>
      </c>
      <c r="E9178" t="s">
        <v>143</v>
      </c>
      <c r="F9178" t="s">
        <v>26185</v>
      </c>
      <c r="G9178" t="s">
        <v>1427</v>
      </c>
      <c r="H9178" t="s">
        <v>47</v>
      </c>
      <c r="I9178" t="s">
        <v>129</v>
      </c>
      <c r="J9178" t="s">
        <v>130</v>
      </c>
      <c r="K9178" t="s">
        <v>131</v>
      </c>
      <c r="L9178" t="s">
        <v>26186</v>
      </c>
      <c r="M9178" t="s">
        <v>26187</v>
      </c>
      <c r="N9178">
        <v>0.26944444400000001</v>
      </c>
      <c r="O9178">
        <v>1</v>
      </c>
      <c r="P9178">
        <v>446</v>
      </c>
      <c r="Q9178">
        <v>0</v>
      </c>
      <c r="R9178">
        <v>0</v>
      </c>
      <c r="S9178">
        <v>0</v>
      </c>
      <c r="T9178">
        <v>0</v>
      </c>
      <c r="U9178">
        <v>0.26944400000000002</v>
      </c>
      <c r="V9178">
        <v>120.172222</v>
      </c>
      <c r="W9178">
        <v>0</v>
      </c>
      <c r="X9178">
        <v>0</v>
      </c>
      <c r="Y9178">
        <v>0</v>
      </c>
      <c r="Z9178">
        <v>0</v>
      </c>
    </row>
    <row r="9179" spans="1:26" x14ac:dyDescent="0.25">
      <c r="A9179">
        <v>2210483</v>
      </c>
      <c r="B9179">
        <v>1</v>
      </c>
      <c r="C9179" t="s">
        <v>76</v>
      </c>
      <c r="D9179" t="s">
        <v>101</v>
      </c>
      <c r="E9179" t="s">
        <v>181</v>
      </c>
      <c r="F9179" t="s">
        <v>26188</v>
      </c>
      <c r="G9179" t="s">
        <v>287</v>
      </c>
      <c r="H9179" t="s">
        <v>46</v>
      </c>
      <c r="I9179" t="s">
        <v>129</v>
      </c>
      <c r="J9179" t="s">
        <v>130</v>
      </c>
      <c r="K9179" t="s">
        <v>131</v>
      </c>
      <c r="L9179" t="s">
        <v>26189</v>
      </c>
      <c r="M9179" t="s">
        <v>26190</v>
      </c>
      <c r="N9179">
        <v>1.0227777769999999</v>
      </c>
      <c r="O9179">
        <v>0</v>
      </c>
      <c r="P9179">
        <v>14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14.318889</v>
      </c>
      <c r="W9179">
        <v>0</v>
      </c>
      <c r="X9179">
        <v>0</v>
      </c>
      <c r="Y9179">
        <v>0</v>
      </c>
      <c r="Z9179">
        <v>0</v>
      </c>
    </row>
    <row r="9180" spans="1:26" x14ac:dyDescent="0.25">
      <c r="A9180">
        <v>2210488</v>
      </c>
      <c r="B9180">
        <v>1</v>
      </c>
      <c r="C9180" t="s">
        <v>76</v>
      </c>
      <c r="D9180" t="s">
        <v>103</v>
      </c>
      <c r="E9180" t="s">
        <v>181</v>
      </c>
      <c r="F9180" t="s">
        <v>26191</v>
      </c>
      <c r="G9180" t="s">
        <v>183</v>
      </c>
      <c r="H9180" t="s">
        <v>46</v>
      </c>
      <c r="I9180" t="s">
        <v>129</v>
      </c>
      <c r="J9180" t="s">
        <v>130</v>
      </c>
      <c r="K9180" t="s">
        <v>131</v>
      </c>
      <c r="L9180" t="s">
        <v>26192</v>
      </c>
      <c r="M9180" t="s">
        <v>26193</v>
      </c>
      <c r="N9180">
        <v>6.3058333329999998</v>
      </c>
      <c r="O9180">
        <v>0</v>
      </c>
      <c r="P9180">
        <v>0</v>
      </c>
      <c r="Q9180">
        <v>0</v>
      </c>
      <c r="R9180">
        <v>1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6.3058329999999998</v>
      </c>
      <c r="Y9180">
        <v>0</v>
      </c>
      <c r="Z9180">
        <v>0</v>
      </c>
    </row>
    <row r="9181" spans="1:26" x14ac:dyDescent="0.25">
      <c r="A9181">
        <v>2210484</v>
      </c>
      <c r="B9181">
        <v>1</v>
      </c>
      <c r="C9181" t="s">
        <v>76</v>
      </c>
      <c r="D9181" t="s">
        <v>92</v>
      </c>
      <c r="E9181" t="s">
        <v>181</v>
      </c>
      <c r="F9181" t="s">
        <v>26194</v>
      </c>
      <c r="G9181" t="s">
        <v>194</v>
      </c>
      <c r="H9181" t="s">
        <v>46</v>
      </c>
      <c r="I9181" t="s">
        <v>129</v>
      </c>
      <c r="J9181" t="s">
        <v>130</v>
      </c>
      <c r="K9181" t="s">
        <v>131</v>
      </c>
      <c r="L9181" t="s">
        <v>26195</v>
      </c>
      <c r="M9181" t="s">
        <v>26196</v>
      </c>
      <c r="N9181">
        <v>1.412222222</v>
      </c>
      <c r="O9181">
        <v>0</v>
      </c>
      <c r="P9181">
        <v>0</v>
      </c>
      <c r="Q9181">
        <v>0</v>
      </c>
      <c r="R9181">
        <v>1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1.4122220000000001</v>
      </c>
      <c r="Y9181">
        <v>0</v>
      </c>
      <c r="Z9181">
        <v>0</v>
      </c>
    </row>
    <row r="9182" spans="1:26" x14ac:dyDescent="0.25">
      <c r="A9182">
        <v>2210487</v>
      </c>
      <c r="B9182">
        <v>1</v>
      </c>
      <c r="C9182" t="s">
        <v>76</v>
      </c>
      <c r="D9182" t="s">
        <v>88</v>
      </c>
      <c r="E9182" t="s">
        <v>186</v>
      </c>
      <c r="F9182" t="s">
        <v>26197</v>
      </c>
      <c r="G9182" t="s">
        <v>136</v>
      </c>
      <c r="H9182" t="s">
        <v>47</v>
      </c>
      <c r="I9182" t="s">
        <v>129</v>
      </c>
      <c r="J9182" t="s">
        <v>130</v>
      </c>
      <c r="K9182" t="s">
        <v>131</v>
      </c>
      <c r="L9182" t="s">
        <v>26198</v>
      </c>
      <c r="M9182" t="s">
        <v>26199</v>
      </c>
      <c r="N9182">
        <v>4.295833333</v>
      </c>
      <c r="O9182">
        <v>18</v>
      </c>
      <c r="P9182">
        <v>359</v>
      </c>
      <c r="Q9182">
        <v>0</v>
      </c>
      <c r="R9182">
        <v>0</v>
      </c>
      <c r="S9182">
        <v>0</v>
      </c>
      <c r="T9182">
        <v>0</v>
      </c>
      <c r="U9182">
        <v>77.325000000000003</v>
      </c>
      <c r="V9182">
        <v>1542.2041670000001</v>
      </c>
      <c r="W9182">
        <v>0</v>
      </c>
      <c r="X9182">
        <v>0</v>
      </c>
      <c r="Y9182">
        <v>0</v>
      </c>
      <c r="Z9182">
        <v>0</v>
      </c>
    </row>
    <row r="9183" spans="1:26" x14ac:dyDescent="0.25">
      <c r="A9183">
        <v>2210497</v>
      </c>
      <c r="B9183">
        <v>1</v>
      </c>
      <c r="C9183" t="s">
        <v>76</v>
      </c>
      <c r="D9183" t="s">
        <v>100</v>
      </c>
      <c r="E9183" t="s">
        <v>126</v>
      </c>
      <c r="F9183" t="s">
        <v>19851</v>
      </c>
      <c r="G9183" t="s">
        <v>152</v>
      </c>
      <c r="H9183" t="s">
        <v>46</v>
      </c>
      <c r="I9183" t="s">
        <v>129</v>
      </c>
      <c r="J9183" t="s">
        <v>130</v>
      </c>
      <c r="K9183" t="s">
        <v>131</v>
      </c>
      <c r="L9183" t="s">
        <v>26200</v>
      </c>
      <c r="M9183" t="s">
        <v>26201</v>
      </c>
      <c r="N9183">
        <v>8.9183333329999996</v>
      </c>
      <c r="O9183">
        <v>0</v>
      </c>
      <c r="P9183">
        <v>16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142.693333</v>
      </c>
      <c r="W9183">
        <v>0</v>
      </c>
      <c r="X9183">
        <v>0</v>
      </c>
      <c r="Y9183">
        <v>0</v>
      </c>
      <c r="Z9183">
        <v>0</v>
      </c>
    </row>
    <row r="9184" spans="1:26" x14ac:dyDescent="0.25">
      <c r="A9184">
        <v>2210489</v>
      </c>
      <c r="B9184">
        <v>1</v>
      </c>
      <c r="C9184" t="s">
        <v>76</v>
      </c>
      <c r="D9184" t="s">
        <v>106</v>
      </c>
      <c r="E9184" t="s">
        <v>181</v>
      </c>
      <c r="F9184" t="s">
        <v>26202</v>
      </c>
      <c r="G9184" t="s">
        <v>163</v>
      </c>
      <c r="H9184" t="s">
        <v>46</v>
      </c>
      <c r="I9184" t="s">
        <v>129</v>
      </c>
      <c r="J9184" t="s">
        <v>130</v>
      </c>
      <c r="K9184" t="s">
        <v>131</v>
      </c>
      <c r="L9184" t="s">
        <v>26203</v>
      </c>
      <c r="M9184" t="s">
        <v>26204</v>
      </c>
      <c r="N9184">
        <v>4.784444444</v>
      </c>
      <c r="O9184">
        <v>0</v>
      </c>
      <c r="P9184">
        <v>2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9.5688890000000004</v>
      </c>
      <c r="W9184">
        <v>0</v>
      </c>
      <c r="X9184">
        <v>0</v>
      </c>
      <c r="Y9184">
        <v>0</v>
      </c>
      <c r="Z9184">
        <v>0</v>
      </c>
    </row>
    <row r="9185" spans="1:26" x14ac:dyDescent="0.25">
      <c r="A9185">
        <v>2210499</v>
      </c>
      <c r="B9185">
        <v>1</v>
      </c>
      <c r="C9185" t="s">
        <v>76</v>
      </c>
      <c r="D9185" t="s">
        <v>78</v>
      </c>
      <c r="E9185" t="s">
        <v>181</v>
      </c>
      <c r="F9185" t="s">
        <v>26205</v>
      </c>
      <c r="G9185" t="s">
        <v>194</v>
      </c>
      <c r="H9185" t="s">
        <v>46</v>
      </c>
      <c r="I9185" t="s">
        <v>129</v>
      </c>
      <c r="J9185" t="s">
        <v>130</v>
      </c>
      <c r="K9185" t="s">
        <v>131</v>
      </c>
      <c r="L9185" t="s">
        <v>26206</v>
      </c>
      <c r="M9185" t="s">
        <v>26207</v>
      </c>
      <c r="N9185">
        <v>1.7733333330000001</v>
      </c>
      <c r="O9185">
        <v>0</v>
      </c>
      <c r="P9185">
        <v>10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17.733332999999998</v>
      </c>
      <c r="W9185">
        <v>0</v>
      </c>
      <c r="X9185">
        <v>0</v>
      </c>
      <c r="Y9185">
        <v>0</v>
      </c>
      <c r="Z9185">
        <v>0</v>
      </c>
    </row>
    <row r="9186" spans="1:26" x14ac:dyDescent="0.25">
      <c r="A9186">
        <v>2210498</v>
      </c>
      <c r="B9186">
        <v>1</v>
      </c>
      <c r="C9186" t="s">
        <v>76</v>
      </c>
      <c r="D9186" t="s">
        <v>100</v>
      </c>
      <c r="E9186" t="s">
        <v>181</v>
      </c>
      <c r="F9186" t="s">
        <v>26208</v>
      </c>
      <c r="G9186" t="s">
        <v>194</v>
      </c>
      <c r="H9186" t="s">
        <v>46</v>
      </c>
      <c r="I9186" t="s">
        <v>129</v>
      </c>
      <c r="J9186" t="s">
        <v>130</v>
      </c>
      <c r="K9186" t="s">
        <v>131</v>
      </c>
      <c r="L9186" t="s">
        <v>26209</v>
      </c>
      <c r="M9186" t="s">
        <v>26210</v>
      </c>
      <c r="N9186">
        <v>7.0019444440000003</v>
      </c>
      <c r="O9186">
        <v>0</v>
      </c>
      <c r="P9186">
        <v>1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7.0019439999999999</v>
      </c>
      <c r="W9186">
        <v>0</v>
      </c>
      <c r="X9186">
        <v>0</v>
      </c>
      <c r="Y9186">
        <v>0</v>
      </c>
      <c r="Z9186">
        <v>0</v>
      </c>
    </row>
    <row r="9187" spans="1:26" x14ac:dyDescent="0.25">
      <c r="A9187">
        <v>2210494</v>
      </c>
      <c r="B9187">
        <v>1</v>
      </c>
      <c r="C9187" t="s">
        <v>76</v>
      </c>
      <c r="D9187" t="s">
        <v>95</v>
      </c>
      <c r="E9187" t="s">
        <v>181</v>
      </c>
      <c r="F9187" t="s">
        <v>26211</v>
      </c>
      <c r="G9187" t="s">
        <v>194</v>
      </c>
      <c r="H9187" t="s">
        <v>46</v>
      </c>
      <c r="I9187" t="s">
        <v>129</v>
      </c>
      <c r="J9187" t="s">
        <v>130</v>
      </c>
      <c r="K9187" t="s">
        <v>131</v>
      </c>
      <c r="L9187" t="s">
        <v>26212</v>
      </c>
      <c r="M9187" t="s">
        <v>26213</v>
      </c>
      <c r="N9187">
        <v>3.5447222219999999</v>
      </c>
      <c r="O9187">
        <v>0</v>
      </c>
      <c r="P9187">
        <v>0</v>
      </c>
      <c r="Q9187">
        <v>0</v>
      </c>
      <c r="R9187">
        <v>1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3.5447220000000002</v>
      </c>
      <c r="Y9187">
        <v>0</v>
      </c>
      <c r="Z9187">
        <v>0</v>
      </c>
    </row>
    <row r="9188" spans="1:26" x14ac:dyDescent="0.25">
      <c r="A9188">
        <v>2210545</v>
      </c>
      <c r="B9188">
        <v>1</v>
      </c>
      <c r="C9188" t="s">
        <v>76</v>
      </c>
      <c r="D9188" t="s">
        <v>83</v>
      </c>
      <c r="E9188" t="s">
        <v>718</v>
      </c>
      <c r="F9188" t="s">
        <v>26214</v>
      </c>
      <c r="G9188" t="s">
        <v>726</v>
      </c>
      <c r="H9188" t="s">
        <v>46</v>
      </c>
      <c r="I9188" t="s">
        <v>129</v>
      </c>
      <c r="J9188" t="s">
        <v>130</v>
      </c>
      <c r="K9188" t="s">
        <v>131</v>
      </c>
      <c r="L9188" t="s">
        <v>26215</v>
      </c>
      <c r="M9188" t="s">
        <v>26216</v>
      </c>
      <c r="N9188">
        <v>4.8761111110000002</v>
      </c>
      <c r="O9188">
        <v>0</v>
      </c>
      <c r="P9188">
        <v>57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277.938333</v>
      </c>
      <c r="W9188">
        <v>0</v>
      </c>
      <c r="X9188">
        <v>0</v>
      </c>
      <c r="Y9188">
        <v>0</v>
      </c>
      <c r="Z9188">
        <v>0</v>
      </c>
    </row>
    <row r="9189" spans="1:26" x14ac:dyDescent="0.25">
      <c r="A9189">
        <v>2210496</v>
      </c>
      <c r="B9189">
        <v>1</v>
      </c>
      <c r="C9189" t="s">
        <v>76</v>
      </c>
      <c r="D9189" t="s">
        <v>89</v>
      </c>
      <c r="E9189" t="s">
        <v>186</v>
      </c>
      <c r="F9189" t="s">
        <v>4101</v>
      </c>
      <c r="G9189" t="s">
        <v>136</v>
      </c>
      <c r="H9189" t="s">
        <v>47</v>
      </c>
      <c r="I9189" t="s">
        <v>129</v>
      </c>
      <c r="J9189" t="s">
        <v>130</v>
      </c>
      <c r="K9189" t="s">
        <v>131</v>
      </c>
      <c r="L9189" t="s">
        <v>26217</v>
      </c>
      <c r="M9189" t="s">
        <v>26218</v>
      </c>
      <c r="N9189">
        <v>1.0663888880000001</v>
      </c>
      <c r="O9189">
        <v>0</v>
      </c>
      <c r="P9189">
        <v>1</v>
      </c>
      <c r="Q9189">
        <v>14</v>
      </c>
      <c r="R9189">
        <v>310</v>
      </c>
      <c r="S9189">
        <v>65</v>
      </c>
      <c r="T9189">
        <v>682</v>
      </c>
      <c r="U9189">
        <v>0</v>
      </c>
      <c r="V9189">
        <v>1.066389</v>
      </c>
      <c r="W9189">
        <v>14.929444</v>
      </c>
      <c r="X9189">
        <v>330.580555</v>
      </c>
      <c r="Y9189">
        <v>69.315278000000006</v>
      </c>
      <c r="Z9189">
        <v>727.27722200000005</v>
      </c>
    </row>
    <row r="9190" spans="1:26" x14ac:dyDescent="0.25">
      <c r="A9190">
        <v>2210502</v>
      </c>
      <c r="B9190">
        <v>1</v>
      </c>
      <c r="C9190" t="s">
        <v>77</v>
      </c>
      <c r="D9190" t="s">
        <v>111</v>
      </c>
      <c r="E9190" t="s">
        <v>134</v>
      </c>
      <c r="F9190" t="s">
        <v>5931</v>
      </c>
      <c r="G9190" t="s">
        <v>1273</v>
      </c>
      <c r="H9190" t="s">
        <v>47</v>
      </c>
      <c r="I9190" t="s">
        <v>129</v>
      </c>
      <c r="J9190" t="s">
        <v>130</v>
      </c>
      <c r="K9190" t="s">
        <v>131</v>
      </c>
      <c r="L9190" t="s">
        <v>26219</v>
      </c>
      <c r="M9190" t="s">
        <v>26220</v>
      </c>
      <c r="N9190">
        <v>2.1419444439999999</v>
      </c>
      <c r="O9190">
        <v>0</v>
      </c>
      <c r="P9190">
        <v>1</v>
      </c>
      <c r="Q9190">
        <v>0</v>
      </c>
      <c r="R9190">
        <v>0</v>
      </c>
      <c r="S9190">
        <v>24</v>
      </c>
      <c r="T9190">
        <v>1460</v>
      </c>
      <c r="U9190">
        <v>0</v>
      </c>
      <c r="V9190">
        <v>2.1419440000000001</v>
      </c>
      <c r="W9190">
        <v>0</v>
      </c>
      <c r="X9190">
        <v>0</v>
      </c>
      <c r="Y9190">
        <v>51.406666999999999</v>
      </c>
      <c r="Z9190">
        <v>3127.2388879999999</v>
      </c>
    </row>
    <row r="9191" spans="1:26" x14ac:dyDescent="0.25">
      <c r="A9191">
        <v>2210503</v>
      </c>
      <c r="B9191">
        <v>1</v>
      </c>
      <c r="C9191" t="s">
        <v>76</v>
      </c>
      <c r="D9191" t="s">
        <v>80</v>
      </c>
      <c r="E9191" t="s">
        <v>181</v>
      </c>
      <c r="F9191" t="s">
        <v>26221</v>
      </c>
      <c r="G9191" t="s">
        <v>194</v>
      </c>
      <c r="H9191" t="s">
        <v>46</v>
      </c>
      <c r="I9191" t="s">
        <v>129</v>
      </c>
      <c r="J9191" t="s">
        <v>130</v>
      </c>
      <c r="K9191" t="s">
        <v>131</v>
      </c>
      <c r="L9191" t="s">
        <v>26222</v>
      </c>
      <c r="M9191" t="s">
        <v>26223</v>
      </c>
      <c r="N9191">
        <v>5.8386111109999996</v>
      </c>
      <c r="O9191">
        <v>0</v>
      </c>
      <c r="P9191">
        <v>27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157.64250000000001</v>
      </c>
      <c r="W9191">
        <v>0</v>
      </c>
      <c r="X9191">
        <v>0</v>
      </c>
      <c r="Y9191">
        <v>0</v>
      </c>
      <c r="Z9191">
        <v>0</v>
      </c>
    </row>
    <row r="9192" spans="1:26" x14ac:dyDescent="0.25">
      <c r="A9192">
        <v>2210507</v>
      </c>
      <c r="B9192">
        <v>1</v>
      </c>
      <c r="C9192" t="s">
        <v>76</v>
      </c>
      <c r="D9192" t="s">
        <v>78</v>
      </c>
      <c r="E9192" t="s">
        <v>126</v>
      </c>
      <c r="F9192" t="s">
        <v>26224</v>
      </c>
      <c r="G9192" t="s">
        <v>640</v>
      </c>
      <c r="H9192" t="s">
        <v>46</v>
      </c>
      <c r="I9192" t="s">
        <v>129</v>
      </c>
      <c r="J9192" t="s">
        <v>130</v>
      </c>
      <c r="K9192" t="s">
        <v>131</v>
      </c>
      <c r="L9192" t="s">
        <v>26225</v>
      </c>
      <c r="M9192" t="s">
        <v>26226</v>
      </c>
      <c r="N9192">
        <v>2.6408333329999998</v>
      </c>
      <c r="O9192">
        <v>0</v>
      </c>
      <c r="P9192">
        <v>222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586.26499999999999</v>
      </c>
      <c r="W9192">
        <v>0</v>
      </c>
      <c r="X9192">
        <v>0</v>
      </c>
      <c r="Y9192">
        <v>0</v>
      </c>
      <c r="Z9192">
        <v>0</v>
      </c>
    </row>
    <row r="9193" spans="1:26" x14ac:dyDescent="0.25">
      <c r="A9193">
        <v>2210513</v>
      </c>
      <c r="B9193">
        <v>1</v>
      </c>
      <c r="C9193" t="s">
        <v>76</v>
      </c>
      <c r="D9193" t="s">
        <v>96</v>
      </c>
      <c r="E9193" t="s">
        <v>181</v>
      </c>
      <c r="F9193" t="s">
        <v>26227</v>
      </c>
      <c r="G9193" t="s">
        <v>163</v>
      </c>
      <c r="H9193" t="s">
        <v>46</v>
      </c>
      <c r="I9193" t="s">
        <v>129</v>
      </c>
      <c r="J9193" t="s">
        <v>130</v>
      </c>
      <c r="K9193" t="s">
        <v>131</v>
      </c>
      <c r="L9193" t="s">
        <v>26228</v>
      </c>
      <c r="M9193" t="s">
        <v>26229</v>
      </c>
      <c r="N9193">
        <v>0.86277777700000002</v>
      </c>
      <c r="O9193">
        <v>0</v>
      </c>
      <c r="P9193">
        <v>1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0.86277800000000004</v>
      </c>
      <c r="W9193">
        <v>0</v>
      </c>
      <c r="X9193">
        <v>0</v>
      </c>
      <c r="Y9193">
        <v>0</v>
      </c>
      <c r="Z9193">
        <v>0</v>
      </c>
    </row>
    <row r="9194" spans="1:26" x14ac:dyDescent="0.25">
      <c r="A9194">
        <v>2210515</v>
      </c>
      <c r="B9194">
        <v>1</v>
      </c>
      <c r="C9194" t="s">
        <v>76</v>
      </c>
      <c r="D9194" t="s">
        <v>96</v>
      </c>
      <c r="E9194" t="s">
        <v>181</v>
      </c>
      <c r="F9194" t="s">
        <v>26230</v>
      </c>
      <c r="G9194" t="s">
        <v>194</v>
      </c>
      <c r="H9194" t="s">
        <v>46</v>
      </c>
      <c r="I9194" t="s">
        <v>129</v>
      </c>
      <c r="J9194" t="s">
        <v>130</v>
      </c>
      <c r="K9194" t="s">
        <v>131</v>
      </c>
      <c r="L9194" t="s">
        <v>26231</v>
      </c>
      <c r="M9194" t="s">
        <v>26232</v>
      </c>
      <c r="N9194">
        <v>1.1875</v>
      </c>
      <c r="O9194">
        <v>0</v>
      </c>
      <c r="P9194">
        <v>1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1.1875</v>
      </c>
      <c r="W9194">
        <v>0</v>
      </c>
      <c r="X9194">
        <v>0</v>
      </c>
      <c r="Y9194">
        <v>0</v>
      </c>
      <c r="Z9194">
        <v>0</v>
      </c>
    </row>
    <row r="9195" spans="1:26" x14ac:dyDescent="0.25">
      <c r="A9195">
        <v>2210516</v>
      </c>
      <c r="B9195">
        <v>1</v>
      </c>
      <c r="C9195" t="s">
        <v>76</v>
      </c>
      <c r="D9195" t="s">
        <v>104</v>
      </c>
      <c r="E9195" t="s">
        <v>126</v>
      </c>
      <c r="F9195" t="s">
        <v>26233</v>
      </c>
      <c r="G9195" t="s">
        <v>140</v>
      </c>
      <c r="H9195" t="s">
        <v>46</v>
      </c>
      <c r="I9195" t="s">
        <v>129</v>
      </c>
      <c r="J9195" t="s">
        <v>130</v>
      </c>
      <c r="K9195" t="s">
        <v>131</v>
      </c>
      <c r="L9195" t="s">
        <v>26234</v>
      </c>
      <c r="M9195" t="s">
        <v>26235</v>
      </c>
      <c r="N9195">
        <v>1.1713888880000001</v>
      </c>
      <c r="O9195">
        <v>0</v>
      </c>
      <c r="P9195">
        <v>0</v>
      </c>
      <c r="Q9195">
        <v>0</v>
      </c>
      <c r="R9195">
        <v>59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69.111943999999994</v>
      </c>
      <c r="Y9195">
        <v>0</v>
      </c>
      <c r="Z9195">
        <v>0</v>
      </c>
    </row>
    <row r="9196" spans="1:26" x14ac:dyDescent="0.25">
      <c r="A9196">
        <v>2210514</v>
      </c>
      <c r="B9196">
        <v>1</v>
      </c>
      <c r="C9196" t="s">
        <v>77</v>
      </c>
      <c r="D9196" t="s">
        <v>119</v>
      </c>
      <c r="E9196" t="s">
        <v>126</v>
      </c>
      <c r="F9196" t="s">
        <v>26236</v>
      </c>
      <c r="G9196" t="s">
        <v>128</v>
      </c>
      <c r="H9196" t="s">
        <v>46</v>
      </c>
      <c r="I9196" t="s">
        <v>129</v>
      </c>
      <c r="J9196" t="s">
        <v>130</v>
      </c>
      <c r="K9196" t="s">
        <v>131</v>
      </c>
      <c r="L9196" t="s">
        <v>26237</v>
      </c>
      <c r="M9196" t="s">
        <v>26238</v>
      </c>
      <c r="N9196">
        <v>0.78277777699999995</v>
      </c>
      <c r="O9196">
        <v>0</v>
      </c>
      <c r="P9196">
        <v>248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194.12888899999999</v>
      </c>
      <c r="W9196">
        <v>0</v>
      </c>
      <c r="X9196">
        <v>0</v>
      </c>
      <c r="Y9196">
        <v>0</v>
      </c>
      <c r="Z9196">
        <v>0</v>
      </c>
    </row>
    <row r="9197" spans="1:26" x14ac:dyDescent="0.25">
      <c r="A9197">
        <v>2210518</v>
      </c>
      <c r="B9197">
        <v>1</v>
      </c>
      <c r="C9197" t="s">
        <v>76</v>
      </c>
      <c r="D9197" t="s">
        <v>93</v>
      </c>
      <c r="E9197" t="s">
        <v>181</v>
      </c>
      <c r="F9197" t="s">
        <v>26239</v>
      </c>
      <c r="G9197" t="s">
        <v>194</v>
      </c>
      <c r="H9197" t="s">
        <v>46</v>
      </c>
      <c r="I9197" t="s">
        <v>129</v>
      </c>
      <c r="J9197" t="s">
        <v>130</v>
      </c>
      <c r="K9197" t="s">
        <v>131</v>
      </c>
      <c r="L9197" t="s">
        <v>26240</v>
      </c>
      <c r="M9197" t="s">
        <v>26241</v>
      </c>
      <c r="N9197">
        <v>5.6638888879999998</v>
      </c>
      <c r="O9197">
        <v>0</v>
      </c>
      <c r="P9197">
        <v>2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11.327778</v>
      </c>
      <c r="W9197">
        <v>0</v>
      </c>
      <c r="X9197">
        <v>0</v>
      </c>
      <c r="Y9197">
        <v>0</v>
      </c>
      <c r="Z9197">
        <v>0</v>
      </c>
    </row>
    <row r="9198" spans="1:26" x14ac:dyDescent="0.25">
      <c r="A9198">
        <v>2210520</v>
      </c>
      <c r="B9198">
        <v>1</v>
      </c>
      <c r="C9198" t="s">
        <v>77</v>
      </c>
      <c r="D9198" t="s">
        <v>116</v>
      </c>
      <c r="E9198" t="s">
        <v>161</v>
      </c>
      <c r="F9198" t="s">
        <v>26242</v>
      </c>
      <c r="G9198" t="s">
        <v>402</v>
      </c>
      <c r="H9198" t="s">
        <v>46</v>
      </c>
      <c r="I9198" t="s">
        <v>129</v>
      </c>
      <c r="J9198" t="s">
        <v>130</v>
      </c>
      <c r="K9198" t="s">
        <v>131</v>
      </c>
      <c r="L9198" t="s">
        <v>26243</v>
      </c>
      <c r="M9198" t="s">
        <v>26244</v>
      </c>
      <c r="N9198">
        <v>0.520277777</v>
      </c>
      <c r="O9198">
        <v>0</v>
      </c>
      <c r="P9198">
        <v>4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2.0811109999999999</v>
      </c>
      <c r="W9198">
        <v>0</v>
      </c>
      <c r="X9198">
        <v>0</v>
      </c>
      <c r="Y9198">
        <v>0</v>
      </c>
      <c r="Z9198">
        <v>0</v>
      </c>
    </row>
    <row r="9199" spans="1:26" x14ac:dyDescent="0.25">
      <c r="A9199">
        <v>2210523</v>
      </c>
      <c r="B9199">
        <v>1</v>
      </c>
      <c r="C9199" t="s">
        <v>77</v>
      </c>
      <c r="D9199" t="s">
        <v>123</v>
      </c>
      <c r="E9199" t="s">
        <v>126</v>
      </c>
      <c r="F9199" t="s">
        <v>26245</v>
      </c>
      <c r="G9199" t="s">
        <v>128</v>
      </c>
      <c r="H9199" t="s">
        <v>46</v>
      </c>
      <c r="I9199" t="s">
        <v>129</v>
      </c>
      <c r="J9199" t="s">
        <v>130</v>
      </c>
      <c r="K9199" t="s">
        <v>131</v>
      </c>
      <c r="L9199" t="s">
        <v>26246</v>
      </c>
      <c r="M9199" t="s">
        <v>26247</v>
      </c>
      <c r="N9199">
        <v>0.61722222199999999</v>
      </c>
      <c r="O9199">
        <v>0</v>
      </c>
      <c r="P9199">
        <v>21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12.961667</v>
      </c>
      <c r="W9199">
        <v>0</v>
      </c>
      <c r="X9199">
        <v>0</v>
      </c>
      <c r="Y9199">
        <v>0</v>
      </c>
      <c r="Z9199">
        <v>0</v>
      </c>
    </row>
    <row r="9200" spans="1:26" x14ac:dyDescent="0.25">
      <c r="A9200">
        <v>2210524</v>
      </c>
      <c r="B9200">
        <v>1</v>
      </c>
      <c r="C9200" t="s">
        <v>76</v>
      </c>
      <c r="D9200" t="s">
        <v>93</v>
      </c>
      <c r="E9200" t="s">
        <v>181</v>
      </c>
      <c r="F9200" t="s">
        <v>26248</v>
      </c>
      <c r="G9200" t="s">
        <v>194</v>
      </c>
      <c r="H9200" t="s">
        <v>46</v>
      </c>
      <c r="I9200" t="s">
        <v>129</v>
      </c>
      <c r="J9200" t="s">
        <v>130</v>
      </c>
      <c r="K9200" t="s">
        <v>131</v>
      </c>
      <c r="L9200" t="s">
        <v>26249</v>
      </c>
      <c r="M9200" t="s">
        <v>26250</v>
      </c>
      <c r="N9200">
        <v>4.2961111110000001</v>
      </c>
      <c r="O9200">
        <v>0</v>
      </c>
      <c r="P9200">
        <v>1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4.2961109999999998</v>
      </c>
      <c r="W9200">
        <v>0</v>
      </c>
      <c r="X9200">
        <v>0</v>
      </c>
      <c r="Y9200">
        <v>0</v>
      </c>
      <c r="Z9200">
        <v>0</v>
      </c>
    </row>
    <row r="9201" spans="1:26" x14ac:dyDescent="0.25">
      <c r="A9201">
        <v>2210526</v>
      </c>
      <c r="B9201">
        <v>1</v>
      </c>
      <c r="C9201" t="s">
        <v>76</v>
      </c>
      <c r="D9201" t="s">
        <v>103</v>
      </c>
      <c r="E9201" t="s">
        <v>161</v>
      </c>
      <c r="F9201" t="s">
        <v>26251</v>
      </c>
      <c r="G9201" t="s">
        <v>366</v>
      </c>
      <c r="H9201" t="s">
        <v>46</v>
      </c>
      <c r="I9201" t="s">
        <v>129</v>
      </c>
      <c r="J9201" t="s">
        <v>130</v>
      </c>
      <c r="K9201" t="s">
        <v>251</v>
      </c>
      <c r="L9201" t="s">
        <v>26252</v>
      </c>
      <c r="M9201" t="s">
        <v>26253</v>
      </c>
      <c r="N9201">
        <v>2.3056536109999999</v>
      </c>
      <c r="O9201">
        <v>0</v>
      </c>
      <c r="P9201">
        <v>0</v>
      </c>
      <c r="Q9201">
        <v>1</v>
      </c>
      <c r="R9201">
        <v>151</v>
      </c>
      <c r="S9201">
        <v>0</v>
      </c>
      <c r="T9201">
        <v>0</v>
      </c>
      <c r="U9201">
        <v>0</v>
      </c>
      <c r="V9201">
        <v>0</v>
      </c>
      <c r="W9201">
        <v>2.3056540000000001</v>
      </c>
      <c r="X9201">
        <v>348.15369500000003</v>
      </c>
      <c r="Y9201">
        <v>0</v>
      </c>
      <c r="Z9201">
        <v>0</v>
      </c>
    </row>
    <row r="9202" spans="1:26" x14ac:dyDescent="0.25">
      <c r="A9202">
        <v>2210533</v>
      </c>
      <c r="B9202">
        <v>1</v>
      </c>
      <c r="C9202" t="s">
        <v>77</v>
      </c>
      <c r="D9202" t="s">
        <v>118</v>
      </c>
      <c r="E9202" t="s">
        <v>181</v>
      </c>
      <c r="F9202" t="s">
        <v>26254</v>
      </c>
      <c r="G9202" t="s">
        <v>287</v>
      </c>
      <c r="H9202" t="s">
        <v>46</v>
      </c>
      <c r="I9202" t="s">
        <v>129</v>
      </c>
      <c r="J9202" t="s">
        <v>130</v>
      </c>
      <c r="K9202" t="s">
        <v>131</v>
      </c>
      <c r="L9202" t="s">
        <v>26255</v>
      </c>
      <c r="M9202" t="s">
        <v>26226</v>
      </c>
      <c r="N9202">
        <v>2.0097222220000002</v>
      </c>
      <c r="O9202">
        <v>0</v>
      </c>
      <c r="P9202">
        <v>8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16.077777999999999</v>
      </c>
      <c r="W9202">
        <v>0</v>
      </c>
      <c r="X9202">
        <v>0</v>
      </c>
      <c r="Y9202">
        <v>0</v>
      </c>
      <c r="Z9202">
        <v>0</v>
      </c>
    </row>
    <row r="9203" spans="1:26" x14ac:dyDescent="0.25">
      <c r="A9203">
        <v>2210535</v>
      </c>
      <c r="B9203">
        <v>1</v>
      </c>
      <c r="C9203" t="s">
        <v>76</v>
      </c>
      <c r="D9203" t="s">
        <v>100</v>
      </c>
      <c r="E9203" t="s">
        <v>181</v>
      </c>
      <c r="F9203" t="s">
        <v>26256</v>
      </c>
      <c r="G9203" t="s">
        <v>183</v>
      </c>
      <c r="H9203" t="s">
        <v>46</v>
      </c>
      <c r="I9203" t="s">
        <v>129</v>
      </c>
      <c r="J9203" t="s">
        <v>130</v>
      </c>
      <c r="K9203" t="s">
        <v>131</v>
      </c>
      <c r="L9203" t="s">
        <v>26257</v>
      </c>
      <c r="M9203" t="s">
        <v>26258</v>
      </c>
      <c r="N9203">
        <v>5.1058333329999996</v>
      </c>
      <c r="O9203">
        <v>0</v>
      </c>
      <c r="P9203">
        <v>2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10.211667</v>
      </c>
      <c r="W9203">
        <v>0</v>
      </c>
      <c r="X9203">
        <v>0</v>
      </c>
      <c r="Y9203">
        <v>0</v>
      </c>
      <c r="Z9203">
        <v>0</v>
      </c>
    </row>
    <row r="9204" spans="1:26" x14ac:dyDescent="0.25">
      <c r="A9204">
        <v>2210539</v>
      </c>
      <c r="B9204">
        <v>1</v>
      </c>
      <c r="C9204" t="s">
        <v>77</v>
      </c>
      <c r="D9204" t="s">
        <v>114</v>
      </c>
      <c r="E9204" t="s">
        <v>181</v>
      </c>
      <c r="F9204" t="s">
        <v>26259</v>
      </c>
      <c r="G9204" t="s">
        <v>194</v>
      </c>
      <c r="H9204" t="s">
        <v>46</v>
      </c>
      <c r="I9204" t="s">
        <v>129</v>
      </c>
      <c r="J9204" t="s">
        <v>130</v>
      </c>
      <c r="K9204" t="s">
        <v>131</v>
      </c>
      <c r="L9204" t="s">
        <v>26260</v>
      </c>
      <c r="M9204" t="s">
        <v>26261</v>
      </c>
      <c r="N9204">
        <v>1.105</v>
      </c>
      <c r="O9204">
        <v>0</v>
      </c>
      <c r="P9204">
        <v>1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1.105</v>
      </c>
      <c r="W9204">
        <v>0</v>
      </c>
      <c r="X9204">
        <v>0</v>
      </c>
      <c r="Y9204">
        <v>0</v>
      </c>
      <c r="Z9204">
        <v>0</v>
      </c>
    </row>
    <row r="9205" spans="1:26" x14ac:dyDescent="0.25">
      <c r="A9205">
        <v>2210541</v>
      </c>
      <c r="B9205">
        <v>1</v>
      </c>
      <c r="C9205" t="s">
        <v>76</v>
      </c>
      <c r="D9205" t="s">
        <v>78</v>
      </c>
      <c r="E9205" t="s">
        <v>161</v>
      </c>
      <c r="F9205" t="s">
        <v>10066</v>
      </c>
      <c r="G9205" t="s">
        <v>163</v>
      </c>
      <c r="H9205" t="s">
        <v>46</v>
      </c>
      <c r="I9205" t="s">
        <v>129</v>
      </c>
      <c r="J9205" t="s">
        <v>130</v>
      </c>
      <c r="K9205" t="s">
        <v>131</v>
      </c>
      <c r="L9205" t="s">
        <v>26262</v>
      </c>
      <c r="M9205" t="s">
        <v>26263</v>
      </c>
      <c r="N9205">
        <v>0.62138888800000003</v>
      </c>
      <c r="O9205">
        <v>1</v>
      </c>
      <c r="P9205">
        <v>1022</v>
      </c>
      <c r="Q9205">
        <v>0</v>
      </c>
      <c r="R9205">
        <v>0</v>
      </c>
      <c r="S9205">
        <v>0</v>
      </c>
      <c r="T9205">
        <v>0</v>
      </c>
      <c r="U9205">
        <v>0.62138899999999997</v>
      </c>
      <c r="V9205">
        <v>635.05944399999998</v>
      </c>
      <c r="W9205">
        <v>0</v>
      </c>
      <c r="X9205">
        <v>0</v>
      </c>
      <c r="Y9205">
        <v>0</v>
      </c>
      <c r="Z9205">
        <v>0</v>
      </c>
    </row>
    <row r="9206" spans="1:26" x14ac:dyDescent="0.25">
      <c r="A9206">
        <v>2210543</v>
      </c>
      <c r="B9206">
        <v>1</v>
      </c>
      <c r="C9206" t="s">
        <v>76</v>
      </c>
      <c r="D9206" t="s">
        <v>78</v>
      </c>
      <c r="E9206" t="s">
        <v>181</v>
      </c>
      <c r="F9206" t="s">
        <v>26264</v>
      </c>
      <c r="G9206" t="s">
        <v>194</v>
      </c>
      <c r="H9206" t="s">
        <v>46</v>
      </c>
      <c r="I9206" t="s">
        <v>129</v>
      </c>
      <c r="J9206" t="s">
        <v>130</v>
      </c>
      <c r="K9206" t="s">
        <v>131</v>
      </c>
      <c r="L9206" t="s">
        <v>26265</v>
      </c>
      <c r="M9206" t="s">
        <v>26266</v>
      </c>
      <c r="N9206">
        <v>0.84361111099999997</v>
      </c>
      <c r="O9206">
        <v>0</v>
      </c>
      <c r="P9206">
        <v>1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0.843611</v>
      </c>
      <c r="W9206">
        <v>0</v>
      </c>
      <c r="X9206">
        <v>0</v>
      </c>
      <c r="Y9206">
        <v>0</v>
      </c>
      <c r="Z9206">
        <v>0</v>
      </c>
    </row>
    <row r="9207" spans="1:26" x14ac:dyDescent="0.25">
      <c r="A9207">
        <v>2210550</v>
      </c>
      <c r="B9207">
        <v>1</v>
      </c>
      <c r="C9207" t="s">
        <v>77</v>
      </c>
      <c r="D9207" t="s">
        <v>119</v>
      </c>
      <c r="E9207" t="s">
        <v>126</v>
      </c>
      <c r="F9207" t="s">
        <v>26236</v>
      </c>
      <c r="G9207" t="s">
        <v>128</v>
      </c>
      <c r="H9207" t="s">
        <v>46</v>
      </c>
      <c r="I9207" t="s">
        <v>129</v>
      </c>
      <c r="J9207" t="s">
        <v>130</v>
      </c>
      <c r="K9207" t="s">
        <v>131</v>
      </c>
      <c r="L9207" t="s">
        <v>26267</v>
      </c>
      <c r="M9207" t="s">
        <v>26268</v>
      </c>
      <c r="N9207">
        <v>2.4905555549999998</v>
      </c>
      <c r="O9207">
        <v>0</v>
      </c>
      <c r="P9207">
        <v>248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617.65777800000001</v>
      </c>
      <c r="W9207">
        <v>0</v>
      </c>
      <c r="X9207">
        <v>0</v>
      </c>
      <c r="Y9207">
        <v>0</v>
      </c>
      <c r="Z9207">
        <v>0</v>
      </c>
    </row>
    <row r="9208" spans="1:26" x14ac:dyDescent="0.25">
      <c r="A9208">
        <v>2210554</v>
      </c>
      <c r="B9208">
        <v>1</v>
      </c>
      <c r="C9208" t="s">
        <v>76</v>
      </c>
      <c r="D9208" t="s">
        <v>89</v>
      </c>
      <c r="E9208" t="s">
        <v>181</v>
      </c>
      <c r="F9208" t="s">
        <v>26269</v>
      </c>
      <c r="G9208" t="s">
        <v>636</v>
      </c>
      <c r="H9208" t="s">
        <v>46</v>
      </c>
      <c r="I9208" t="s">
        <v>129</v>
      </c>
      <c r="J9208" t="s">
        <v>130</v>
      </c>
      <c r="K9208" t="s">
        <v>131</v>
      </c>
      <c r="L9208" t="s">
        <v>26270</v>
      </c>
      <c r="M9208" t="s">
        <v>26271</v>
      </c>
      <c r="N9208">
        <v>7.3794444439999998</v>
      </c>
      <c r="O9208">
        <v>0</v>
      </c>
      <c r="P9208">
        <v>2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14.758889</v>
      </c>
      <c r="W9208">
        <v>0</v>
      </c>
      <c r="X9208">
        <v>0</v>
      </c>
      <c r="Y9208">
        <v>0</v>
      </c>
      <c r="Z9208">
        <v>0</v>
      </c>
    </row>
    <row r="9209" spans="1:26" x14ac:dyDescent="0.25">
      <c r="A9209">
        <v>2210553</v>
      </c>
      <c r="B9209">
        <v>1</v>
      </c>
      <c r="C9209" t="s">
        <v>76</v>
      </c>
      <c r="D9209" t="s">
        <v>86</v>
      </c>
      <c r="E9209" t="s">
        <v>181</v>
      </c>
      <c r="F9209" t="s">
        <v>26272</v>
      </c>
      <c r="G9209" t="s">
        <v>194</v>
      </c>
      <c r="H9209" t="s">
        <v>46</v>
      </c>
      <c r="I9209" t="s">
        <v>129</v>
      </c>
      <c r="J9209" t="s">
        <v>130</v>
      </c>
      <c r="K9209" t="s">
        <v>131</v>
      </c>
      <c r="L9209" t="s">
        <v>26273</v>
      </c>
      <c r="M9209" t="s">
        <v>26274</v>
      </c>
      <c r="N9209">
        <v>2.3622222220000002</v>
      </c>
      <c r="O9209">
        <v>0</v>
      </c>
      <c r="P9209">
        <v>3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7.0866670000000003</v>
      </c>
      <c r="W9209">
        <v>0</v>
      </c>
      <c r="X9209">
        <v>0</v>
      </c>
      <c r="Y9209">
        <v>0</v>
      </c>
      <c r="Z9209">
        <v>0</v>
      </c>
    </row>
    <row r="9210" spans="1:26" x14ac:dyDescent="0.25">
      <c r="A9210">
        <v>2210557</v>
      </c>
      <c r="B9210">
        <v>1</v>
      </c>
      <c r="C9210" t="s">
        <v>76</v>
      </c>
      <c r="D9210" t="s">
        <v>88</v>
      </c>
      <c r="E9210" t="s">
        <v>181</v>
      </c>
      <c r="F9210" t="s">
        <v>26275</v>
      </c>
      <c r="G9210" t="s">
        <v>287</v>
      </c>
      <c r="H9210" t="s">
        <v>46</v>
      </c>
      <c r="I9210" t="s">
        <v>129</v>
      </c>
      <c r="J9210" t="s">
        <v>130</v>
      </c>
      <c r="K9210" t="s">
        <v>131</v>
      </c>
      <c r="L9210" t="s">
        <v>26276</v>
      </c>
      <c r="M9210" t="s">
        <v>26277</v>
      </c>
      <c r="N9210">
        <v>2.6463888880000002</v>
      </c>
      <c r="O9210">
        <v>0</v>
      </c>
      <c r="P9210">
        <v>1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2.6463890000000001</v>
      </c>
      <c r="W9210">
        <v>0</v>
      </c>
      <c r="X9210">
        <v>0</v>
      </c>
      <c r="Y9210">
        <v>0</v>
      </c>
      <c r="Z9210">
        <v>0</v>
      </c>
    </row>
    <row r="9211" spans="1:26" x14ac:dyDescent="0.25">
      <c r="A9211">
        <v>2210576</v>
      </c>
      <c r="B9211">
        <v>1</v>
      </c>
      <c r="C9211" t="s">
        <v>77</v>
      </c>
      <c r="D9211" t="s">
        <v>123</v>
      </c>
      <c r="E9211" t="s">
        <v>181</v>
      </c>
      <c r="F9211" t="s">
        <v>26278</v>
      </c>
      <c r="G9211" t="s">
        <v>287</v>
      </c>
      <c r="H9211" t="s">
        <v>46</v>
      </c>
      <c r="I9211" t="s">
        <v>129</v>
      </c>
      <c r="J9211" t="s">
        <v>130</v>
      </c>
      <c r="K9211" t="s">
        <v>131</v>
      </c>
      <c r="L9211" t="s">
        <v>26279</v>
      </c>
      <c r="M9211" t="s">
        <v>26280</v>
      </c>
      <c r="N9211">
        <v>2.1636111109999998</v>
      </c>
      <c r="O9211">
        <v>0</v>
      </c>
      <c r="P9211">
        <v>16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34.617778000000001</v>
      </c>
      <c r="W9211">
        <v>0</v>
      </c>
      <c r="X9211">
        <v>0</v>
      </c>
      <c r="Y9211">
        <v>0</v>
      </c>
      <c r="Z9211">
        <v>0</v>
      </c>
    </row>
    <row r="9212" spans="1:26" x14ac:dyDescent="0.25">
      <c r="A9212">
        <v>2210563</v>
      </c>
      <c r="B9212">
        <v>1</v>
      </c>
      <c r="C9212" t="s">
        <v>77</v>
      </c>
      <c r="D9212" t="s">
        <v>109</v>
      </c>
      <c r="E9212" t="s">
        <v>134</v>
      </c>
      <c r="F9212" t="s">
        <v>26281</v>
      </c>
      <c r="G9212" t="s">
        <v>136</v>
      </c>
      <c r="H9212" t="s">
        <v>47</v>
      </c>
      <c r="I9212" t="s">
        <v>129</v>
      </c>
      <c r="J9212" t="s">
        <v>130</v>
      </c>
      <c r="K9212" t="s">
        <v>131</v>
      </c>
      <c r="L9212" t="s">
        <v>26282</v>
      </c>
      <c r="M9212" t="s">
        <v>26283</v>
      </c>
      <c r="N9212">
        <v>1.4588888879999999</v>
      </c>
      <c r="O9212">
        <v>43</v>
      </c>
      <c r="P9212">
        <v>1134</v>
      </c>
      <c r="Q9212">
        <v>0</v>
      </c>
      <c r="R9212">
        <v>0</v>
      </c>
      <c r="S9212">
        <v>2</v>
      </c>
      <c r="T9212">
        <v>113</v>
      </c>
      <c r="U9212">
        <v>62.732222</v>
      </c>
      <c r="V9212">
        <v>1654.379999</v>
      </c>
      <c r="W9212">
        <v>0</v>
      </c>
      <c r="X9212">
        <v>0</v>
      </c>
      <c r="Y9212">
        <v>2.9177780000000002</v>
      </c>
      <c r="Z9212">
        <v>164.854444</v>
      </c>
    </row>
    <row r="9213" spans="1:26" x14ac:dyDescent="0.25">
      <c r="A9213">
        <v>2210562</v>
      </c>
      <c r="B9213">
        <v>1</v>
      </c>
      <c r="C9213" t="s">
        <v>76</v>
      </c>
      <c r="D9213" t="s">
        <v>99</v>
      </c>
      <c r="E9213" t="s">
        <v>181</v>
      </c>
      <c r="F9213" t="s">
        <v>26284</v>
      </c>
      <c r="G9213" t="s">
        <v>194</v>
      </c>
      <c r="H9213" t="s">
        <v>46</v>
      </c>
      <c r="I9213" t="s">
        <v>129</v>
      </c>
      <c r="J9213" t="s">
        <v>130</v>
      </c>
      <c r="K9213" t="s">
        <v>131</v>
      </c>
      <c r="L9213" t="s">
        <v>26285</v>
      </c>
      <c r="M9213" t="s">
        <v>26286</v>
      </c>
      <c r="N9213">
        <v>2.403888888</v>
      </c>
      <c r="O9213">
        <v>0</v>
      </c>
      <c r="P9213">
        <v>2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4.8077779999999999</v>
      </c>
      <c r="W9213">
        <v>0</v>
      </c>
      <c r="X9213">
        <v>0</v>
      </c>
      <c r="Y9213">
        <v>0</v>
      </c>
      <c r="Z9213">
        <v>0</v>
      </c>
    </row>
    <row r="9214" spans="1:26" x14ac:dyDescent="0.25">
      <c r="A9214">
        <v>2210561</v>
      </c>
      <c r="B9214">
        <v>1</v>
      </c>
      <c r="C9214" t="s">
        <v>76</v>
      </c>
      <c r="D9214" t="s">
        <v>99</v>
      </c>
      <c r="E9214" t="s">
        <v>134</v>
      </c>
      <c r="F9214" t="s">
        <v>26287</v>
      </c>
      <c r="G9214" t="s">
        <v>136</v>
      </c>
      <c r="H9214" t="s">
        <v>47</v>
      </c>
      <c r="I9214" t="s">
        <v>129</v>
      </c>
      <c r="J9214" t="s">
        <v>130</v>
      </c>
      <c r="K9214" t="s">
        <v>131</v>
      </c>
      <c r="L9214" t="s">
        <v>26288</v>
      </c>
      <c r="M9214" t="s">
        <v>26289</v>
      </c>
      <c r="N9214">
        <v>1.038611111</v>
      </c>
      <c r="O9214">
        <v>31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32.196944000000002</v>
      </c>
      <c r="V9214">
        <v>0</v>
      </c>
      <c r="W9214">
        <v>0</v>
      </c>
      <c r="X9214">
        <v>0</v>
      </c>
      <c r="Y9214">
        <v>0</v>
      </c>
      <c r="Z9214">
        <v>0</v>
      </c>
    </row>
    <row r="9215" spans="1:26" x14ac:dyDescent="0.25">
      <c r="A9215">
        <v>2210569</v>
      </c>
      <c r="B9215">
        <v>1</v>
      </c>
      <c r="C9215" t="s">
        <v>76</v>
      </c>
      <c r="D9215" t="s">
        <v>83</v>
      </c>
      <c r="E9215" t="s">
        <v>718</v>
      </c>
      <c r="F9215" t="s">
        <v>26290</v>
      </c>
      <c r="G9215" t="s">
        <v>128</v>
      </c>
      <c r="H9215" t="s">
        <v>46</v>
      </c>
      <c r="I9215" t="s">
        <v>129</v>
      </c>
      <c r="J9215" t="s">
        <v>130</v>
      </c>
      <c r="K9215" t="s">
        <v>131</v>
      </c>
      <c r="L9215" t="s">
        <v>26291</v>
      </c>
      <c r="M9215" t="s">
        <v>26292</v>
      </c>
      <c r="N9215">
        <v>1.5069444439999999</v>
      </c>
      <c r="O9215">
        <v>0</v>
      </c>
      <c r="P9215">
        <v>53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79.868055999999996</v>
      </c>
      <c r="W9215">
        <v>0</v>
      </c>
      <c r="X9215">
        <v>0</v>
      </c>
      <c r="Y9215">
        <v>0</v>
      </c>
      <c r="Z9215">
        <v>0</v>
      </c>
    </row>
    <row r="9216" spans="1:26" x14ac:dyDescent="0.25">
      <c r="A9216">
        <v>2210570</v>
      </c>
      <c r="B9216">
        <v>1</v>
      </c>
      <c r="C9216" t="s">
        <v>76</v>
      </c>
      <c r="D9216" t="s">
        <v>78</v>
      </c>
      <c r="E9216" t="s">
        <v>161</v>
      </c>
      <c r="F9216" t="s">
        <v>26293</v>
      </c>
      <c r="G9216" t="s">
        <v>163</v>
      </c>
      <c r="H9216" t="s">
        <v>46</v>
      </c>
      <c r="I9216" t="s">
        <v>129</v>
      </c>
      <c r="J9216" t="s">
        <v>130</v>
      </c>
      <c r="K9216" t="s">
        <v>131</v>
      </c>
      <c r="L9216" t="s">
        <v>26294</v>
      </c>
      <c r="M9216" t="s">
        <v>26295</v>
      </c>
      <c r="N9216">
        <v>0.71305555499999995</v>
      </c>
      <c r="O9216">
        <v>1</v>
      </c>
      <c r="P9216">
        <v>651</v>
      </c>
      <c r="Q9216">
        <v>0</v>
      </c>
      <c r="R9216">
        <v>0</v>
      </c>
      <c r="S9216">
        <v>0</v>
      </c>
      <c r="T9216">
        <v>0</v>
      </c>
      <c r="U9216">
        <v>0.71305600000000002</v>
      </c>
      <c r="V9216">
        <v>464.19916599999999</v>
      </c>
      <c r="W9216">
        <v>0</v>
      </c>
      <c r="X9216">
        <v>0</v>
      </c>
      <c r="Y9216">
        <v>0</v>
      </c>
      <c r="Z9216">
        <v>0</v>
      </c>
    </row>
    <row r="9217" spans="1:26" x14ac:dyDescent="0.25">
      <c r="A9217">
        <v>2210573</v>
      </c>
      <c r="B9217">
        <v>1</v>
      </c>
      <c r="C9217" t="s">
        <v>76</v>
      </c>
      <c r="D9217" t="s">
        <v>91</v>
      </c>
      <c r="E9217" t="s">
        <v>161</v>
      </c>
      <c r="F9217" t="s">
        <v>26296</v>
      </c>
      <c r="G9217" t="s">
        <v>16681</v>
      </c>
      <c r="H9217" t="s">
        <v>46</v>
      </c>
      <c r="I9217" t="s">
        <v>129</v>
      </c>
      <c r="J9217" t="s">
        <v>130</v>
      </c>
      <c r="K9217" t="s">
        <v>131</v>
      </c>
      <c r="L9217" t="s">
        <v>26297</v>
      </c>
      <c r="M9217" t="s">
        <v>26298</v>
      </c>
      <c r="N9217">
        <v>0.86916666600000003</v>
      </c>
      <c r="O9217">
        <v>0</v>
      </c>
      <c r="P9217">
        <v>0</v>
      </c>
      <c r="Q9217">
        <v>1</v>
      </c>
      <c r="R9217">
        <v>125</v>
      </c>
      <c r="S9217">
        <v>0</v>
      </c>
      <c r="T9217">
        <v>0</v>
      </c>
      <c r="U9217">
        <v>0</v>
      </c>
      <c r="V9217">
        <v>0</v>
      </c>
      <c r="W9217">
        <v>0.86916700000000002</v>
      </c>
      <c r="X9217">
        <v>108.645833</v>
      </c>
      <c r="Y9217">
        <v>0</v>
      </c>
      <c r="Z9217">
        <v>0</v>
      </c>
    </row>
    <row r="9218" spans="1:26" x14ac:dyDescent="0.25">
      <c r="A9218">
        <v>2210582</v>
      </c>
      <c r="B9218">
        <v>1</v>
      </c>
      <c r="C9218" t="s">
        <v>76</v>
      </c>
      <c r="D9218" t="s">
        <v>79</v>
      </c>
      <c r="E9218" t="s">
        <v>181</v>
      </c>
      <c r="F9218" t="s">
        <v>26299</v>
      </c>
      <c r="G9218" t="s">
        <v>194</v>
      </c>
      <c r="H9218" t="s">
        <v>46</v>
      </c>
      <c r="I9218" t="s">
        <v>129</v>
      </c>
      <c r="J9218" t="s">
        <v>130</v>
      </c>
      <c r="K9218" t="s">
        <v>131</v>
      </c>
      <c r="L9218" t="s">
        <v>26300</v>
      </c>
      <c r="M9218" t="s">
        <v>26301</v>
      </c>
      <c r="N9218">
        <v>1.119722222</v>
      </c>
      <c r="O9218">
        <v>0</v>
      </c>
      <c r="P9218">
        <v>5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5.598611</v>
      </c>
      <c r="W9218">
        <v>0</v>
      </c>
      <c r="X9218">
        <v>0</v>
      </c>
      <c r="Y9218">
        <v>0</v>
      </c>
      <c r="Z9218">
        <v>0</v>
      </c>
    </row>
    <row r="9219" spans="1:26" x14ac:dyDescent="0.25">
      <c r="A9219">
        <v>2210586</v>
      </c>
      <c r="B9219">
        <v>1</v>
      </c>
      <c r="C9219" t="s">
        <v>76</v>
      </c>
      <c r="D9219" t="s">
        <v>89</v>
      </c>
      <c r="E9219" t="s">
        <v>126</v>
      </c>
      <c r="F9219" t="s">
        <v>26302</v>
      </c>
      <c r="G9219" t="s">
        <v>163</v>
      </c>
      <c r="H9219" t="s">
        <v>46</v>
      </c>
      <c r="I9219" t="s">
        <v>129</v>
      </c>
      <c r="J9219" t="s">
        <v>130</v>
      </c>
      <c r="K9219" t="s">
        <v>131</v>
      </c>
      <c r="L9219" t="s">
        <v>26303</v>
      </c>
      <c r="M9219" t="s">
        <v>26304</v>
      </c>
      <c r="N9219">
        <v>0.390555555</v>
      </c>
      <c r="O9219">
        <v>0</v>
      </c>
      <c r="P9219">
        <v>12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4.6866669999999999</v>
      </c>
      <c r="W9219">
        <v>0</v>
      </c>
      <c r="X9219">
        <v>0</v>
      </c>
      <c r="Y9219">
        <v>0</v>
      </c>
      <c r="Z9219">
        <v>0</v>
      </c>
    </row>
    <row r="9220" spans="1:26" x14ac:dyDescent="0.25">
      <c r="A9220">
        <v>2210598</v>
      </c>
      <c r="B9220">
        <v>1</v>
      </c>
      <c r="C9220" t="s">
        <v>77</v>
      </c>
      <c r="D9220" t="s">
        <v>115</v>
      </c>
      <c r="E9220" t="s">
        <v>161</v>
      </c>
      <c r="F9220" t="s">
        <v>26305</v>
      </c>
      <c r="G9220" t="s">
        <v>402</v>
      </c>
      <c r="H9220" t="s">
        <v>46</v>
      </c>
      <c r="I9220" t="s">
        <v>129</v>
      </c>
      <c r="J9220" t="s">
        <v>130</v>
      </c>
      <c r="K9220" t="s">
        <v>131</v>
      </c>
      <c r="L9220" t="s">
        <v>26306</v>
      </c>
      <c r="M9220" t="s">
        <v>26307</v>
      </c>
      <c r="N9220">
        <v>1.709166666</v>
      </c>
      <c r="O9220">
        <v>0</v>
      </c>
      <c r="P9220">
        <v>0</v>
      </c>
      <c r="Q9220">
        <v>0</v>
      </c>
      <c r="R9220">
        <v>0</v>
      </c>
      <c r="S9220">
        <v>1</v>
      </c>
      <c r="T9220">
        <v>35</v>
      </c>
      <c r="U9220">
        <v>0</v>
      </c>
      <c r="V9220">
        <v>0</v>
      </c>
      <c r="W9220">
        <v>0</v>
      </c>
      <c r="X9220">
        <v>0</v>
      </c>
      <c r="Y9220">
        <v>1.7091670000000001</v>
      </c>
      <c r="Z9220">
        <v>59.820833</v>
      </c>
    </row>
    <row r="9221" spans="1:26" x14ac:dyDescent="0.25">
      <c r="A9221">
        <v>2210588</v>
      </c>
      <c r="B9221">
        <v>1</v>
      </c>
      <c r="C9221" t="s">
        <v>76</v>
      </c>
      <c r="D9221" t="s">
        <v>101</v>
      </c>
      <c r="E9221" t="s">
        <v>186</v>
      </c>
      <c r="F9221" t="s">
        <v>26308</v>
      </c>
      <c r="G9221" t="s">
        <v>366</v>
      </c>
      <c r="H9221" t="s">
        <v>47</v>
      </c>
      <c r="I9221" t="s">
        <v>129</v>
      </c>
      <c r="J9221" t="s">
        <v>130</v>
      </c>
      <c r="K9221" t="s">
        <v>251</v>
      </c>
      <c r="L9221" t="s">
        <v>26309</v>
      </c>
      <c r="M9221" t="s">
        <v>26310</v>
      </c>
      <c r="N9221">
        <v>2.0730555549999998</v>
      </c>
      <c r="O9221">
        <v>38</v>
      </c>
      <c r="P9221">
        <v>12648</v>
      </c>
      <c r="Q9221">
        <v>0</v>
      </c>
      <c r="R9221">
        <v>0</v>
      </c>
      <c r="S9221">
        <v>0</v>
      </c>
      <c r="T9221">
        <v>0</v>
      </c>
      <c r="U9221">
        <v>78.776111</v>
      </c>
      <c r="V9221">
        <v>26220.006659999999</v>
      </c>
      <c r="W9221">
        <v>0</v>
      </c>
      <c r="X9221">
        <v>0</v>
      </c>
      <c r="Y9221">
        <v>0</v>
      </c>
      <c r="Z9221">
        <v>0</v>
      </c>
    </row>
    <row r="9222" spans="1:26" x14ac:dyDescent="0.25">
      <c r="A9222">
        <v>2210590</v>
      </c>
      <c r="B9222">
        <v>1</v>
      </c>
      <c r="C9222" t="s">
        <v>76</v>
      </c>
      <c r="D9222" t="s">
        <v>101</v>
      </c>
      <c r="E9222" t="s">
        <v>186</v>
      </c>
      <c r="F9222" t="s">
        <v>9147</v>
      </c>
      <c r="G9222" t="s">
        <v>366</v>
      </c>
      <c r="H9222" t="s">
        <v>47</v>
      </c>
      <c r="I9222" t="s">
        <v>129</v>
      </c>
      <c r="J9222" t="s">
        <v>130</v>
      </c>
      <c r="K9222" t="s">
        <v>251</v>
      </c>
      <c r="L9222" t="s">
        <v>26311</v>
      </c>
      <c r="M9222" t="s">
        <v>26312</v>
      </c>
      <c r="N9222">
        <v>2.0327777770000002</v>
      </c>
      <c r="O9222">
        <v>29</v>
      </c>
      <c r="P9222">
        <v>4803</v>
      </c>
      <c r="Q9222">
        <v>0</v>
      </c>
      <c r="R9222">
        <v>0</v>
      </c>
      <c r="S9222">
        <v>0</v>
      </c>
      <c r="T9222">
        <v>0</v>
      </c>
      <c r="U9222">
        <v>58.950555999999999</v>
      </c>
      <c r="V9222">
        <v>9763.4316629999994</v>
      </c>
      <c r="W9222">
        <v>0</v>
      </c>
      <c r="X9222">
        <v>0</v>
      </c>
      <c r="Y9222">
        <v>0</v>
      </c>
      <c r="Z9222">
        <v>0</v>
      </c>
    </row>
    <row r="9223" spans="1:26" x14ac:dyDescent="0.25">
      <c r="A9223">
        <v>2210589</v>
      </c>
      <c r="B9223">
        <v>1</v>
      </c>
      <c r="C9223" t="s">
        <v>76</v>
      </c>
      <c r="D9223" t="s">
        <v>101</v>
      </c>
      <c r="E9223" t="s">
        <v>186</v>
      </c>
      <c r="F9223" t="s">
        <v>9150</v>
      </c>
      <c r="G9223" t="s">
        <v>366</v>
      </c>
      <c r="H9223" t="s">
        <v>47</v>
      </c>
      <c r="I9223" t="s">
        <v>129</v>
      </c>
      <c r="J9223" t="s">
        <v>130</v>
      </c>
      <c r="K9223" t="s">
        <v>251</v>
      </c>
      <c r="L9223" t="s">
        <v>26313</v>
      </c>
      <c r="M9223" t="s">
        <v>26314</v>
      </c>
      <c r="N9223">
        <v>2.0252777769999999</v>
      </c>
      <c r="O9223">
        <v>11</v>
      </c>
      <c r="P9223">
        <v>4736</v>
      </c>
      <c r="Q9223">
        <v>0</v>
      </c>
      <c r="R9223">
        <v>0</v>
      </c>
      <c r="S9223">
        <v>0</v>
      </c>
      <c r="T9223">
        <v>0</v>
      </c>
      <c r="U9223">
        <v>22.278055999999999</v>
      </c>
      <c r="V9223">
        <v>9591.7155519999997</v>
      </c>
      <c r="W9223">
        <v>0</v>
      </c>
      <c r="X9223">
        <v>0</v>
      </c>
      <c r="Y9223">
        <v>0</v>
      </c>
      <c r="Z9223">
        <v>0</v>
      </c>
    </row>
    <row r="9224" spans="1:26" x14ac:dyDescent="0.25">
      <c r="A9224">
        <v>2210591</v>
      </c>
      <c r="B9224">
        <v>1</v>
      </c>
      <c r="C9224" t="s">
        <v>76</v>
      </c>
      <c r="D9224" t="s">
        <v>95</v>
      </c>
      <c r="E9224" t="s">
        <v>186</v>
      </c>
      <c r="F9224" t="s">
        <v>26315</v>
      </c>
      <c r="G9224" t="s">
        <v>201</v>
      </c>
      <c r="H9224" t="s">
        <v>47</v>
      </c>
      <c r="I9224" t="s">
        <v>129</v>
      </c>
      <c r="J9224" t="s">
        <v>130</v>
      </c>
      <c r="K9224" t="s">
        <v>131</v>
      </c>
      <c r="L9224" t="s">
        <v>26316</v>
      </c>
      <c r="M9224" t="s">
        <v>26317</v>
      </c>
      <c r="N9224">
        <v>0.22916666599999999</v>
      </c>
      <c r="O9224">
        <v>0</v>
      </c>
      <c r="P9224">
        <v>0</v>
      </c>
      <c r="Q9224">
        <v>23</v>
      </c>
      <c r="R9224">
        <v>920</v>
      </c>
      <c r="S9224">
        <v>0</v>
      </c>
      <c r="T9224">
        <v>2</v>
      </c>
      <c r="U9224">
        <v>0</v>
      </c>
      <c r="V9224">
        <v>0</v>
      </c>
      <c r="W9224">
        <v>5.2708329999999997</v>
      </c>
      <c r="X9224">
        <v>210.83333300000001</v>
      </c>
      <c r="Y9224">
        <v>0</v>
      </c>
      <c r="Z9224">
        <v>0.45833299999999999</v>
      </c>
    </row>
    <row r="9225" spans="1:26" x14ac:dyDescent="0.25">
      <c r="A9225">
        <v>2210592</v>
      </c>
      <c r="B9225">
        <v>1</v>
      </c>
      <c r="C9225" t="s">
        <v>76</v>
      </c>
      <c r="D9225" t="s">
        <v>93</v>
      </c>
      <c r="E9225" t="s">
        <v>181</v>
      </c>
      <c r="F9225" t="s">
        <v>26318</v>
      </c>
      <c r="G9225" t="s">
        <v>194</v>
      </c>
      <c r="H9225" t="s">
        <v>46</v>
      </c>
      <c r="I9225" t="s">
        <v>129</v>
      </c>
      <c r="J9225" t="s">
        <v>130</v>
      </c>
      <c r="K9225" t="s">
        <v>131</v>
      </c>
      <c r="L9225" t="s">
        <v>26319</v>
      </c>
      <c r="M9225" t="s">
        <v>26320</v>
      </c>
      <c r="N9225">
        <v>1.2819444440000001</v>
      </c>
      <c r="O9225">
        <v>0</v>
      </c>
      <c r="P9225">
        <v>1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1.281944</v>
      </c>
      <c r="W9225">
        <v>0</v>
      </c>
      <c r="X9225">
        <v>0</v>
      </c>
      <c r="Y9225">
        <v>0</v>
      </c>
      <c r="Z9225">
        <v>0</v>
      </c>
    </row>
    <row r="9226" spans="1:26" x14ac:dyDescent="0.25">
      <c r="A9226">
        <v>2210596</v>
      </c>
      <c r="B9226">
        <v>1</v>
      </c>
      <c r="C9226" t="s">
        <v>77</v>
      </c>
      <c r="D9226" t="s">
        <v>124</v>
      </c>
      <c r="E9226" t="s">
        <v>126</v>
      </c>
      <c r="F9226" t="s">
        <v>26321</v>
      </c>
      <c r="G9226" t="s">
        <v>128</v>
      </c>
      <c r="H9226" t="s">
        <v>46</v>
      </c>
      <c r="I9226" t="s">
        <v>129</v>
      </c>
      <c r="J9226" t="s">
        <v>130</v>
      </c>
      <c r="K9226" t="s">
        <v>131</v>
      </c>
      <c r="L9226" t="s">
        <v>26322</v>
      </c>
      <c r="M9226" t="s">
        <v>26323</v>
      </c>
      <c r="N9226">
        <v>3.253055555</v>
      </c>
      <c r="O9226">
        <v>0</v>
      </c>
      <c r="P9226">
        <v>74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240.726111</v>
      </c>
      <c r="W9226">
        <v>0</v>
      </c>
      <c r="X9226">
        <v>0</v>
      </c>
      <c r="Y9226">
        <v>0</v>
      </c>
      <c r="Z9226">
        <v>0</v>
      </c>
    </row>
    <row r="9227" spans="1:26" x14ac:dyDescent="0.25">
      <c r="A9227">
        <v>2210597</v>
      </c>
      <c r="B9227">
        <v>1</v>
      </c>
      <c r="C9227" t="s">
        <v>76</v>
      </c>
      <c r="D9227" t="s">
        <v>88</v>
      </c>
      <c r="E9227" t="s">
        <v>181</v>
      </c>
      <c r="F9227" t="s">
        <v>26324</v>
      </c>
      <c r="G9227" t="s">
        <v>194</v>
      </c>
      <c r="H9227" t="s">
        <v>46</v>
      </c>
      <c r="I9227" t="s">
        <v>129</v>
      </c>
      <c r="J9227" t="s">
        <v>130</v>
      </c>
      <c r="K9227" t="s">
        <v>131</v>
      </c>
      <c r="L9227" t="s">
        <v>26325</v>
      </c>
      <c r="M9227" t="s">
        <v>26326</v>
      </c>
      <c r="N9227">
        <v>2.031666666</v>
      </c>
      <c r="O9227">
        <v>0</v>
      </c>
      <c r="P9227">
        <v>7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14.221667</v>
      </c>
      <c r="W9227">
        <v>0</v>
      </c>
      <c r="X9227">
        <v>0</v>
      </c>
      <c r="Y9227">
        <v>0</v>
      </c>
      <c r="Z9227">
        <v>0</v>
      </c>
    </row>
    <row r="9228" spans="1:26" x14ac:dyDescent="0.25">
      <c r="A9228">
        <v>2210603</v>
      </c>
      <c r="B9228">
        <v>1</v>
      </c>
      <c r="C9228" t="s">
        <v>76</v>
      </c>
      <c r="D9228" t="s">
        <v>98</v>
      </c>
      <c r="E9228" t="s">
        <v>181</v>
      </c>
      <c r="F9228" t="s">
        <v>26327</v>
      </c>
      <c r="G9228" t="s">
        <v>194</v>
      </c>
      <c r="H9228" t="s">
        <v>46</v>
      </c>
      <c r="I9228" t="s">
        <v>129</v>
      </c>
      <c r="J9228" t="s">
        <v>130</v>
      </c>
      <c r="K9228" t="s">
        <v>131</v>
      </c>
      <c r="L9228" t="s">
        <v>26328</v>
      </c>
      <c r="M9228" t="s">
        <v>26329</v>
      </c>
      <c r="N9228">
        <v>3.1636111109999998</v>
      </c>
      <c r="O9228">
        <v>0</v>
      </c>
      <c r="P9228">
        <v>1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3.163611</v>
      </c>
      <c r="W9228">
        <v>0</v>
      </c>
      <c r="X9228">
        <v>0</v>
      </c>
      <c r="Y9228">
        <v>0</v>
      </c>
      <c r="Z9228">
        <v>0</v>
      </c>
    </row>
    <row r="9229" spans="1:26" x14ac:dyDescent="0.25">
      <c r="A9229">
        <v>2210602</v>
      </c>
      <c r="B9229">
        <v>1</v>
      </c>
      <c r="C9229" t="s">
        <v>76</v>
      </c>
      <c r="D9229" t="s">
        <v>86</v>
      </c>
      <c r="E9229" t="s">
        <v>126</v>
      </c>
      <c r="F9229" t="s">
        <v>26330</v>
      </c>
      <c r="G9229" t="s">
        <v>128</v>
      </c>
      <c r="H9229" t="s">
        <v>46</v>
      </c>
      <c r="I9229" t="s">
        <v>129</v>
      </c>
      <c r="J9229" t="s">
        <v>130</v>
      </c>
      <c r="K9229" t="s">
        <v>131</v>
      </c>
      <c r="L9229" t="s">
        <v>26331</v>
      </c>
      <c r="M9229" t="s">
        <v>26332</v>
      </c>
      <c r="N9229">
        <v>1.2947222220000001</v>
      </c>
      <c r="O9229">
        <v>0</v>
      </c>
      <c r="P9229">
        <v>4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5.1788889999999999</v>
      </c>
      <c r="W9229">
        <v>0</v>
      </c>
      <c r="X9229">
        <v>0</v>
      </c>
      <c r="Y9229">
        <v>0</v>
      </c>
      <c r="Z9229">
        <v>0</v>
      </c>
    </row>
    <row r="9230" spans="1:26" x14ac:dyDescent="0.25">
      <c r="A9230">
        <v>2210605</v>
      </c>
      <c r="B9230">
        <v>1</v>
      </c>
      <c r="C9230" t="s">
        <v>77</v>
      </c>
      <c r="D9230" t="s">
        <v>108</v>
      </c>
      <c r="E9230" t="s">
        <v>813</v>
      </c>
      <c r="F9230" t="s">
        <v>9296</v>
      </c>
      <c r="G9230" t="s">
        <v>136</v>
      </c>
      <c r="H9230" t="s">
        <v>47</v>
      </c>
      <c r="I9230" t="s">
        <v>129</v>
      </c>
      <c r="J9230" t="s">
        <v>130</v>
      </c>
      <c r="K9230" t="s">
        <v>131</v>
      </c>
      <c r="L9230" t="s">
        <v>26333</v>
      </c>
      <c r="M9230" t="s">
        <v>26334</v>
      </c>
      <c r="N9230">
        <v>0.88611111099999995</v>
      </c>
      <c r="O9230">
        <v>33</v>
      </c>
      <c r="P9230">
        <v>636</v>
      </c>
      <c r="Q9230">
        <v>0</v>
      </c>
      <c r="R9230">
        <v>0</v>
      </c>
      <c r="S9230">
        <v>0</v>
      </c>
      <c r="T9230">
        <v>0</v>
      </c>
      <c r="U9230">
        <v>29.241667</v>
      </c>
      <c r="V9230">
        <v>563.56666700000005</v>
      </c>
      <c r="W9230">
        <v>0</v>
      </c>
      <c r="X9230">
        <v>0</v>
      </c>
      <c r="Y9230">
        <v>0</v>
      </c>
      <c r="Z9230">
        <v>0</v>
      </c>
    </row>
    <row r="9231" spans="1:26" x14ac:dyDescent="0.25">
      <c r="A9231">
        <v>2210613</v>
      </c>
      <c r="B9231">
        <v>1</v>
      </c>
      <c r="C9231" t="s">
        <v>77</v>
      </c>
      <c r="D9231" t="s">
        <v>124</v>
      </c>
      <c r="E9231" t="s">
        <v>143</v>
      </c>
      <c r="F9231" t="s">
        <v>26335</v>
      </c>
      <c r="G9231" t="s">
        <v>136</v>
      </c>
      <c r="H9231" t="s">
        <v>47</v>
      </c>
      <c r="I9231" t="s">
        <v>129</v>
      </c>
      <c r="J9231" t="s">
        <v>130</v>
      </c>
      <c r="K9231" t="s">
        <v>131</v>
      </c>
      <c r="L9231" t="s">
        <v>26336</v>
      </c>
      <c r="M9231" t="s">
        <v>26337</v>
      </c>
      <c r="N9231">
        <v>3.1391666659999999</v>
      </c>
      <c r="O9231">
        <v>5</v>
      </c>
      <c r="P9231">
        <v>751</v>
      </c>
      <c r="Q9231">
        <v>0</v>
      </c>
      <c r="R9231">
        <v>0</v>
      </c>
      <c r="S9231">
        <v>0</v>
      </c>
      <c r="T9231">
        <v>0</v>
      </c>
      <c r="U9231">
        <v>15.695833</v>
      </c>
      <c r="V9231">
        <v>2357.5141659999999</v>
      </c>
      <c r="W9231">
        <v>0</v>
      </c>
      <c r="X9231">
        <v>0</v>
      </c>
      <c r="Y9231">
        <v>0</v>
      </c>
      <c r="Z9231">
        <v>0</v>
      </c>
    </row>
    <row r="9232" spans="1:26" x14ac:dyDescent="0.25">
      <c r="A9232">
        <v>2210608</v>
      </c>
      <c r="B9232">
        <v>1</v>
      </c>
      <c r="C9232" t="s">
        <v>77</v>
      </c>
      <c r="D9232" t="s">
        <v>116</v>
      </c>
      <c r="E9232" t="s">
        <v>161</v>
      </c>
      <c r="F9232" t="s">
        <v>26338</v>
      </c>
      <c r="G9232" t="s">
        <v>402</v>
      </c>
      <c r="H9232" t="s">
        <v>46</v>
      </c>
      <c r="I9232" t="s">
        <v>129</v>
      </c>
      <c r="J9232" t="s">
        <v>130</v>
      </c>
      <c r="K9232" t="s">
        <v>131</v>
      </c>
      <c r="L9232" t="s">
        <v>26339</v>
      </c>
      <c r="M9232" t="s">
        <v>26340</v>
      </c>
      <c r="N9232">
        <v>1.9675</v>
      </c>
      <c r="O9232">
        <v>1</v>
      </c>
      <c r="P9232">
        <v>182</v>
      </c>
      <c r="Q9232">
        <v>0</v>
      </c>
      <c r="R9232">
        <v>0</v>
      </c>
      <c r="S9232">
        <v>0</v>
      </c>
      <c r="T9232">
        <v>0</v>
      </c>
      <c r="U9232">
        <v>1.9675</v>
      </c>
      <c r="V9232">
        <v>358.08499999999998</v>
      </c>
      <c r="W9232">
        <v>0</v>
      </c>
      <c r="X9232">
        <v>0</v>
      </c>
      <c r="Y9232">
        <v>0</v>
      </c>
      <c r="Z9232">
        <v>0</v>
      </c>
    </row>
    <row r="9233" spans="1:26" x14ac:dyDescent="0.25">
      <c r="A9233">
        <v>2210604</v>
      </c>
      <c r="B9233">
        <v>1</v>
      </c>
      <c r="C9233" t="s">
        <v>76</v>
      </c>
      <c r="D9233" t="s">
        <v>106</v>
      </c>
      <c r="E9233" t="s">
        <v>181</v>
      </c>
      <c r="F9233" t="s">
        <v>26341</v>
      </c>
      <c r="G9233" t="s">
        <v>183</v>
      </c>
      <c r="H9233" t="s">
        <v>46</v>
      </c>
      <c r="I9233" t="s">
        <v>129</v>
      </c>
      <c r="J9233" t="s">
        <v>130</v>
      </c>
      <c r="K9233" t="s">
        <v>131</v>
      </c>
      <c r="L9233" t="s">
        <v>26342</v>
      </c>
      <c r="M9233" t="s">
        <v>26343</v>
      </c>
      <c r="N9233">
        <v>1.8525</v>
      </c>
      <c r="O9233">
        <v>0</v>
      </c>
      <c r="P9233">
        <v>2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3.7050000000000001</v>
      </c>
      <c r="W9233">
        <v>0</v>
      </c>
      <c r="X9233">
        <v>0</v>
      </c>
      <c r="Y9233">
        <v>0</v>
      </c>
      <c r="Z9233">
        <v>0</v>
      </c>
    </row>
    <row r="9234" spans="1:26" x14ac:dyDescent="0.25">
      <c r="A9234">
        <v>2210606</v>
      </c>
      <c r="B9234">
        <v>1</v>
      </c>
      <c r="C9234" t="s">
        <v>76</v>
      </c>
      <c r="D9234" t="s">
        <v>100</v>
      </c>
      <c r="E9234" t="s">
        <v>181</v>
      </c>
      <c r="F9234" t="s">
        <v>26344</v>
      </c>
      <c r="G9234" t="s">
        <v>183</v>
      </c>
      <c r="H9234" t="s">
        <v>46</v>
      </c>
      <c r="I9234" t="s">
        <v>129</v>
      </c>
      <c r="J9234" t="s">
        <v>130</v>
      </c>
      <c r="K9234" t="s">
        <v>131</v>
      </c>
      <c r="L9234" t="s">
        <v>26345</v>
      </c>
      <c r="M9234" t="s">
        <v>26346</v>
      </c>
      <c r="N9234">
        <v>1.4225000000000001</v>
      </c>
      <c r="O9234">
        <v>0</v>
      </c>
      <c r="P9234">
        <v>1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1.4225000000000001</v>
      </c>
      <c r="W9234">
        <v>0</v>
      </c>
      <c r="X9234">
        <v>0</v>
      </c>
      <c r="Y9234">
        <v>0</v>
      </c>
      <c r="Z9234">
        <v>0</v>
      </c>
    </row>
    <row r="9235" spans="1:26" x14ac:dyDescent="0.25">
      <c r="A9235">
        <v>2210611</v>
      </c>
      <c r="B9235">
        <v>1</v>
      </c>
      <c r="C9235" t="s">
        <v>77</v>
      </c>
      <c r="D9235" t="s">
        <v>123</v>
      </c>
      <c r="E9235" t="s">
        <v>181</v>
      </c>
      <c r="F9235" t="s">
        <v>26347</v>
      </c>
      <c r="G9235" t="s">
        <v>194</v>
      </c>
      <c r="H9235" t="s">
        <v>46</v>
      </c>
      <c r="I9235" t="s">
        <v>129</v>
      </c>
      <c r="J9235" t="s">
        <v>130</v>
      </c>
      <c r="K9235" t="s">
        <v>131</v>
      </c>
      <c r="L9235" t="s">
        <v>26348</v>
      </c>
      <c r="M9235" t="s">
        <v>26349</v>
      </c>
      <c r="N9235">
        <v>3.8177777769999999</v>
      </c>
      <c r="O9235">
        <v>0</v>
      </c>
      <c r="P9235">
        <v>1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3.8177780000000001</v>
      </c>
      <c r="W9235">
        <v>0</v>
      </c>
      <c r="X9235">
        <v>0</v>
      </c>
      <c r="Y9235">
        <v>0</v>
      </c>
      <c r="Z9235">
        <v>0</v>
      </c>
    </row>
    <row r="9236" spans="1:26" x14ac:dyDescent="0.25">
      <c r="A9236">
        <v>2210609</v>
      </c>
      <c r="B9236">
        <v>1</v>
      </c>
      <c r="C9236" t="s">
        <v>76</v>
      </c>
      <c r="D9236" t="s">
        <v>91</v>
      </c>
      <c r="E9236" t="s">
        <v>181</v>
      </c>
      <c r="F9236" t="s">
        <v>26350</v>
      </c>
      <c r="G9236" t="s">
        <v>194</v>
      </c>
      <c r="H9236" t="s">
        <v>46</v>
      </c>
      <c r="I9236" t="s">
        <v>129</v>
      </c>
      <c r="J9236" t="s">
        <v>130</v>
      </c>
      <c r="K9236" t="s">
        <v>131</v>
      </c>
      <c r="L9236" t="s">
        <v>26351</v>
      </c>
      <c r="M9236" t="s">
        <v>26352</v>
      </c>
      <c r="N9236">
        <v>0.87416666600000004</v>
      </c>
      <c r="O9236">
        <v>0</v>
      </c>
      <c r="P9236">
        <v>0</v>
      </c>
      <c r="Q9236">
        <v>0</v>
      </c>
      <c r="R9236">
        <v>2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1.7483329999999999</v>
      </c>
      <c r="Y9236">
        <v>0</v>
      </c>
      <c r="Z9236">
        <v>0</v>
      </c>
    </row>
    <row r="9237" spans="1:26" x14ac:dyDescent="0.25">
      <c r="A9237">
        <v>2210623</v>
      </c>
      <c r="B9237">
        <v>1</v>
      </c>
      <c r="C9237" t="s">
        <v>76</v>
      </c>
      <c r="D9237" t="s">
        <v>100</v>
      </c>
      <c r="E9237" t="s">
        <v>126</v>
      </c>
      <c r="F9237" t="s">
        <v>26353</v>
      </c>
      <c r="G9237" t="s">
        <v>152</v>
      </c>
      <c r="H9237" t="s">
        <v>46</v>
      </c>
      <c r="I9237" t="s">
        <v>129</v>
      </c>
      <c r="J9237" t="s">
        <v>130</v>
      </c>
      <c r="K9237" t="s">
        <v>131</v>
      </c>
      <c r="L9237" t="s">
        <v>26354</v>
      </c>
      <c r="M9237" t="s">
        <v>26355</v>
      </c>
      <c r="N9237">
        <v>3.7225000000000001</v>
      </c>
      <c r="O9237">
        <v>0</v>
      </c>
      <c r="P9237">
        <v>90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335.02499999999998</v>
      </c>
      <c r="W9237">
        <v>0</v>
      </c>
      <c r="X9237">
        <v>0</v>
      </c>
      <c r="Y9237">
        <v>0</v>
      </c>
      <c r="Z9237">
        <v>0</v>
      </c>
    </row>
    <row r="9238" spans="1:26" x14ac:dyDescent="0.25">
      <c r="A9238">
        <v>2210619</v>
      </c>
      <c r="B9238">
        <v>1</v>
      </c>
      <c r="C9238" t="s">
        <v>76</v>
      </c>
      <c r="D9238" t="s">
        <v>78</v>
      </c>
      <c r="E9238" t="s">
        <v>126</v>
      </c>
      <c r="F9238" t="s">
        <v>26356</v>
      </c>
      <c r="G9238" t="s">
        <v>128</v>
      </c>
      <c r="H9238" t="s">
        <v>46</v>
      </c>
      <c r="I9238" t="s">
        <v>129</v>
      </c>
      <c r="J9238" t="s">
        <v>130</v>
      </c>
      <c r="K9238" t="s">
        <v>131</v>
      </c>
      <c r="L9238" t="s">
        <v>26357</v>
      </c>
      <c r="M9238" t="s">
        <v>26358</v>
      </c>
      <c r="N9238">
        <v>0.450833333</v>
      </c>
      <c r="O9238">
        <v>0</v>
      </c>
      <c r="P9238">
        <v>294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132.54499999999999</v>
      </c>
      <c r="W9238">
        <v>0</v>
      </c>
      <c r="X9238">
        <v>0</v>
      </c>
      <c r="Y9238">
        <v>0</v>
      </c>
      <c r="Z9238">
        <v>0</v>
      </c>
    </row>
    <row r="9239" spans="1:26" x14ac:dyDescent="0.25">
      <c r="A9239">
        <v>2210621</v>
      </c>
      <c r="B9239">
        <v>1</v>
      </c>
      <c r="C9239" t="s">
        <v>76</v>
      </c>
      <c r="D9239" t="s">
        <v>80</v>
      </c>
      <c r="E9239" t="s">
        <v>181</v>
      </c>
      <c r="F9239" t="s">
        <v>26359</v>
      </c>
      <c r="G9239" t="s">
        <v>194</v>
      </c>
      <c r="H9239" t="s">
        <v>46</v>
      </c>
      <c r="I9239" t="s">
        <v>129</v>
      </c>
      <c r="J9239" t="s">
        <v>130</v>
      </c>
      <c r="K9239" t="s">
        <v>131</v>
      </c>
      <c r="L9239" t="s">
        <v>26360</v>
      </c>
      <c r="M9239" t="s">
        <v>26361</v>
      </c>
      <c r="N9239">
        <v>3.3658333329999999</v>
      </c>
      <c r="O9239">
        <v>0</v>
      </c>
      <c r="P9239">
        <v>2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6.7316669999999998</v>
      </c>
      <c r="W9239">
        <v>0</v>
      </c>
      <c r="X9239">
        <v>0</v>
      </c>
      <c r="Y9239">
        <v>0</v>
      </c>
      <c r="Z9239">
        <v>0</v>
      </c>
    </row>
    <row r="9240" spans="1:26" x14ac:dyDescent="0.25">
      <c r="A9240">
        <v>2210620</v>
      </c>
      <c r="B9240">
        <v>1</v>
      </c>
      <c r="C9240" t="s">
        <v>76</v>
      </c>
      <c r="D9240" t="s">
        <v>92</v>
      </c>
      <c r="E9240" t="s">
        <v>181</v>
      </c>
      <c r="F9240" t="s">
        <v>26362</v>
      </c>
      <c r="G9240" t="s">
        <v>183</v>
      </c>
      <c r="H9240" t="s">
        <v>46</v>
      </c>
      <c r="I9240" t="s">
        <v>129</v>
      </c>
      <c r="J9240" t="s">
        <v>130</v>
      </c>
      <c r="K9240" t="s">
        <v>131</v>
      </c>
      <c r="L9240" t="s">
        <v>26363</v>
      </c>
      <c r="M9240" t="s">
        <v>26364</v>
      </c>
      <c r="N9240">
        <v>1.638055555</v>
      </c>
      <c r="O9240">
        <v>0</v>
      </c>
      <c r="P9240">
        <v>0</v>
      </c>
      <c r="Q9240">
        <v>0</v>
      </c>
      <c r="R9240">
        <v>1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1.638056</v>
      </c>
      <c r="Y9240">
        <v>0</v>
      </c>
      <c r="Z9240">
        <v>0</v>
      </c>
    </row>
    <row r="9241" spans="1:26" x14ac:dyDescent="0.25">
      <c r="A9241">
        <v>2210631</v>
      </c>
      <c r="B9241">
        <v>1</v>
      </c>
      <c r="C9241" t="s">
        <v>77</v>
      </c>
      <c r="D9241" t="s">
        <v>124</v>
      </c>
      <c r="E9241" t="s">
        <v>181</v>
      </c>
      <c r="F9241" t="s">
        <v>26365</v>
      </c>
      <c r="G9241" t="s">
        <v>183</v>
      </c>
      <c r="H9241" t="s">
        <v>46</v>
      </c>
      <c r="I9241" t="s">
        <v>129</v>
      </c>
      <c r="J9241" t="s">
        <v>130</v>
      </c>
      <c r="K9241" t="s">
        <v>131</v>
      </c>
      <c r="L9241" t="s">
        <v>26366</v>
      </c>
      <c r="M9241" t="s">
        <v>26367</v>
      </c>
      <c r="N9241">
        <v>3.7905555550000001</v>
      </c>
      <c r="O9241">
        <v>0</v>
      </c>
      <c r="P9241">
        <v>3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11.371667</v>
      </c>
      <c r="W9241">
        <v>0</v>
      </c>
      <c r="X9241">
        <v>0</v>
      </c>
      <c r="Y9241">
        <v>0</v>
      </c>
      <c r="Z9241">
        <v>0</v>
      </c>
    </row>
    <row r="9242" spans="1:26" x14ac:dyDescent="0.25">
      <c r="A9242">
        <v>2210632</v>
      </c>
      <c r="B9242">
        <v>1</v>
      </c>
      <c r="C9242" t="s">
        <v>76</v>
      </c>
      <c r="D9242" t="s">
        <v>92</v>
      </c>
      <c r="E9242" t="s">
        <v>186</v>
      </c>
      <c r="F9242" t="s">
        <v>26368</v>
      </c>
      <c r="G9242" t="s">
        <v>201</v>
      </c>
      <c r="H9242" t="s">
        <v>47</v>
      </c>
      <c r="I9242" t="s">
        <v>129</v>
      </c>
      <c r="J9242" t="s">
        <v>130</v>
      </c>
      <c r="K9242" t="s">
        <v>251</v>
      </c>
      <c r="L9242" t="s">
        <v>26369</v>
      </c>
      <c r="M9242" t="s">
        <v>26370</v>
      </c>
      <c r="N9242">
        <v>0.52638888800000005</v>
      </c>
      <c r="O9242">
        <v>0</v>
      </c>
      <c r="P9242">
        <v>0</v>
      </c>
      <c r="Q9242">
        <v>20</v>
      </c>
      <c r="R9242">
        <v>347</v>
      </c>
      <c r="S9242">
        <v>0</v>
      </c>
      <c r="T9242">
        <v>0</v>
      </c>
      <c r="U9242">
        <v>0</v>
      </c>
      <c r="V9242">
        <v>0</v>
      </c>
      <c r="W9242">
        <v>10.527778</v>
      </c>
      <c r="X9242">
        <v>182.65694400000001</v>
      </c>
      <c r="Y9242">
        <v>0</v>
      </c>
      <c r="Z9242">
        <v>0</v>
      </c>
    </row>
    <row r="9243" spans="1:26" x14ac:dyDescent="0.25">
      <c r="A9243">
        <v>2210628</v>
      </c>
      <c r="B9243">
        <v>1</v>
      </c>
      <c r="C9243" t="s">
        <v>76</v>
      </c>
      <c r="D9243" t="s">
        <v>102</v>
      </c>
      <c r="E9243" t="s">
        <v>181</v>
      </c>
      <c r="F9243" t="s">
        <v>15917</v>
      </c>
      <c r="G9243" t="s">
        <v>194</v>
      </c>
      <c r="H9243" t="s">
        <v>46</v>
      </c>
      <c r="I9243" t="s">
        <v>129</v>
      </c>
      <c r="J9243" t="s">
        <v>130</v>
      </c>
      <c r="K9243" t="s">
        <v>131</v>
      </c>
      <c r="L9243" t="s">
        <v>26371</v>
      </c>
      <c r="M9243" t="s">
        <v>26372</v>
      </c>
      <c r="N9243">
        <v>2.62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1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2.62</v>
      </c>
    </row>
    <row r="9244" spans="1:26" x14ac:dyDescent="0.25">
      <c r="A9244">
        <v>2210629</v>
      </c>
      <c r="B9244">
        <v>1</v>
      </c>
      <c r="C9244" t="s">
        <v>77</v>
      </c>
      <c r="D9244" t="s">
        <v>111</v>
      </c>
      <c r="E9244" t="s">
        <v>134</v>
      </c>
      <c r="F9244" t="s">
        <v>26373</v>
      </c>
      <c r="G9244" t="s">
        <v>136</v>
      </c>
      <c r="H9244" t="s">
        <v>47</v>
      </c>
      <c r="I9244" t="s">
        <v>129</v>
      </c>
      <c r="J9244" t="s">
        <v>130</v>
      </c>
      <c r="K9244" t="s">
        <v>131</v>
      </c>
      <c r="L9244" t="s">
        <v>26374</v>
      </c>
      <c r="M9244" t="s">
        <v>26375</v>
      </c>
      <c r="N9244">
        <v>2.9097222220000001</v>
      </c>
      <c r="O9244">
        <v>0</v>
      </c>
      <c r="P9244">
        <v>0</v>
      </c>
      <c r="Q9244">
        <v>0</v>
      </c>
      <c r="R9244">
        <v>0</v>
      </c>
      <c r="S9244">
        <v>2</v>
      </c>
      <c r="T9244">
        <v>203</v>
      </c>
      <c r="U9244">
        <v>0</v>
      </c>
      <c r="V9244">
        <v>0</v>
      </c>
      <c r="W9244">
        <v>0</v>
      </c>
      <c r="X9244">
        <v>0</v>
      </c>
      <c r="Y9244">
        <v>5.8194439999999998</v>
      </c>
      <c r="Z9244">
        <v>590.67361100000005</v>
      </c>
    </row>
    <row r="9245" spans="1:26" x14ac:dyDescent="0.25">
      <c r="A9245">
        <v>2210635</v>
      </c>
      <c r="B9245">
        <v>1</v>
      </c>
      <c r="C9245" t="s">
        <v>77</v>
      </c>
      <c r="D9245" t="s">
        <v>124</v>
      </c>
      <c r="E9245" t="s">
        <v>126</v>
      </c>
      <c r="F9245" t="s">
        <v>25022</v>
      </c>
      <c r="G9245" t="s">
        <v>128</v>
      </c>
      <c r="H9245" t="s">
        <v>46</v>
      </c>
      <c r="I9245" t="s">
        <v>129</v>
      </c>
      <c r="J9245" t="s">
        <v>130</v>
      </c>
      <c r="K9245" t="s">
        <v>131</v>
      </c>
      <c r="L9245" t="s">
        <v>26376</v>
      </c>
      <c r="M9245" t="s">
        <v>26377</v>
      </c>
      <c r="N9245">
        <v>2.3886111109999999</v>
      </c>
      <c r="O9245">
        <v>0</v>
      </c>
      <c r="P9245">
        <v>129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308.130833</v>
      </c>
      <c r="W9245">
        <v>0</v>
      </c>
      <c r="X9245">
        <v>0</v>
      </c>
      <c r="Y9245">
        <v>0</v>
      </c>
      <c r="Z9245">
        <v>0</v>
      </c>
    </row>
    <row r="9246" spans="1:26" x14ac:dyDescent="0.25">
      <c r="A9246">
        <v>2210634</v>
      </c>
      <c r="B9246">
        <v>1</v>
      </c>
      <c r="C9246" t="s">
        <v>77</v>
      </c>
      <c r="D9246" t="s">
        <v>124</v>
      </c>
      <c r="E9246" t="s">
        <v>181</v>
      </c>
      <c r="F9246" t="s">
        <v>26378</v>
      </c>
      <c r="G9246" t="s">
        <v>183</v>
      </c>
      <c r="H9246" t="s">
        <v>46</v>
      </c>
      <c r="I9246" t="s">
        <v>129</v>
      </c>
      <c r="J9246" t="s">
        <v>130</v>
      </c>
      <c r="K9246" t="s">
        <v>131</v>
      </c>
      <c r="L9246" t="s">
        <v>26379</v>
      </c>
      <c r="M9246" t="s">
        <v>26380</v>
      </c>
      <c r="N9246">
        <v>3.8711111109999998</v>
      </c>
      <c r="O9246">
        <v>0</v>
      </c>
      <c r="P9246">
        <v>17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65.808888999999994</v>
      </c>
      <c r="W9246">
        <v>0</v>
      </c>
      <c r="X9246">
        <v>0</v>
      </c>
      <c r="Y9246">
        <v>0</v>
      </c>
      <c r="Z9246">
        <v>0</v>
      </c>
    </row>
    <row r="9247" spans="1:26" x14ac:dyDescent="0.25">
      <c r="A9247">
        <v>2210636</v>
      </c>
      <c r="B9247">
        <v>1</v>
      </c>
      <c r="C9247" t="s">
        <v>77</v>
      </c>
      <c r="D9247" t="s">
        <v>123</v>
      </c>
      <c r="E9247" t="s">
        <v>126</v>
      </c>
      <c r="F9247" t="s">
        <v>26381</v>
      </c>
      <c r="G9247" t="s">
        <v>128</v>
      </c>
      <c r="H9247" t="s">
        <v>46</v>
      </c>
      <c r="I9247" t="s">
        <v>129</v>
      </c>
      <c r="J9247" t="s">
        <v>130</v>
      </c>
      <c r="K9247" t="s">
        <v>131</v>
      </c>
      <c r="L9247" t="s">
        <v>26382</v>
      </c>
      <c r="M9247" t="s">
        <v>26383</v>
      </c>
      <c r="N9247">
        <v>5.2769444439999997</v>
      </c>
      <c r="O9247">
        <v>0</v>
      </c>
      <c r="P9247">
        <v>24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126.64666699999999</v>
      </c>
      <c r="W9247">
        <v>0</v>
      </c>
      <c r="X9247">
        <v>0</v>
      </c>
      <c r="Y9247">
        <v>0</v>
      </c>
      <c r="Z9247">
        <v>0</v>
      </c>
    </row>
    <row r="9248" spans="1:26" x14ac:dyDescent="0.25">
      <c r="A9248">
        <v>2210638</v>
      </c>
      <c r="B9248">
        <v>1</v>
      </c>
      <c r="C9248" t="s">
        <v>77</v>
      </c>
      <c r="D9248" t="s">
        <v>124</v>
      </c>
      <c r="E9248" t="s">
        <v>181</v>
      </c>
      <c r="F9248" t="s">
        <v>26384</v>
      </c>
      <c r="G9248" t="s">
        <v>194</v>
      </c>
      <c r="H9248" t="s">
        <v>46</v>
      </c>
      <c r="I9248" t="s">
        <v>129</v>
      </c>
      <c r="J9248" t="s">
        <v>130</v>
      </c>
      <c r="K9248" t="s">
        <v>131</v>
      </c>
      <c r="L9248" t="s">
        <v>26385</v>
      </c>
      <c r="M9248" t="s">
        <v>26386</v>
      </c>
      <c r="N9248">
        <v>7.7525000000000004</v>
      </c>
      <c r="O9248">
        <v>0</v>
      </c>
      <c r="P9248">
        <v>1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7.7525000000000004</v>
      </c>
      <c r="W9248">
        <v>0</v>
      </c>
      <c r="X9248">
        <v>0</v>
      </c>
      <c r="Y9248">
        <v>0</v>
      </c>
      <c r="Z9248">
        <v>0</v>
      </c>
    </row>
    <row r="9249" spans="1:26" x14ac:dyDescent="0.25">
      <c r="A9249">
        <v>2210640</v>
      </c>
      <c r="B9249">
        <v>1</v>
      </c>
      <c r="C9249" t="s">
        <v>76</v>
      </c>
      <c r="D9249" t="s">
        <v>78</v>
      </c>
      <c r="E9249" t="s">
        <v>181</v>
      </c>
      <c r="F9249" t="s">
        <v>26387</v>
      </c>
      <c r="G9249" t="s">
        <v>287</v>
      </c>
      <c r="H9249" t="s">
        <v>46</v>
      </c>
      <c r="I9249" t="s">
        <v>129</v>
      </c>
      <c r="J9249" t="s">
        <v>130</v>
      </c>
      <c r="K9249" t="s">
        <v>131</v>
      </c>
      <c r="L9249" t="s">
        <v>26388</v>
      </c>
      <c r="M9249" t="s">
        <v>26389</v>
      </c>
      <c r="N9249">
        <v>0.74083333299999998</v>
      </c>
      <c r="O9249">
        <v>0</v>
      </c>
      <c r="P9249">
        <v>1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0.74083299999999996</v>
      </c>
      <c r="W9249">
        <v>0</v>
      </c>
      <c r="X9249">
        <v>0</v>
      </c>
      <c r="Y9249">
        <v>0</v>
      </c>
      <c r="Z9249">
        <v>0</v>
      </c>
    </row>
    <row r="9250" spans="1:26" x14ac:dyDescent="0.25">
      <c r="A9250">
        <v>2210641</v>
      </c>
      <c r="B9250">
        <v>1</v>
      </c>
      <c r="C9250" t="s">
        <v>76</v>
      </c>
      <c r="D9250" t="s">
        <v>95</v>
      </c>
      <c r="E9250" t="s">
        <v>126</v>
      </c>
      <c r="F9250" t="s">
        <v>17776</v>
      </c>
      <c r="G9250" t="s">
        <v>128</v>
      </c>
      <c r="H9250" t="s">
        <v>46</v>
      </c>
      <c r="I9250" t="s">
        <v>129</v>
      </c>
      <c r="J9250" t="s">
        <v>130</v>
      </c>
      <c r="K9250" t="s">
        <v>131</v>
      </c>
      <c r="L9250" t="s">
        <v>26390</v>
      </c>
      <c r="M9250" t="s">
        <v>26391</v>
      </c>
      <c r="N9250">
        <v>4.8875000000000002</v>
      </c>
      <c r="O9250">
        <v>0</v>
      </c>
      <c r="P9250">
        <v>0</v>
      </c>
      <c r="Q9250">
        <v>0</v>
      </c>
      <c r="R9250">
        <v>17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83.087500000000006</v>
      </c>
      <c r="Y9250">
        <v>0</v>
      </c>
      <c r="Z9250">
        <v>0</v>
      </c>
    </row>
    <row r="9251" spans="1:26" x14ac:dyDescent="0.25">
      <c r="A9251">
        <v>2210645</v>
      </c>
      <c r="B9251">
        <v>1</v>
      </c>
      <c r="C9251" t="s">
        <v>76</v>
      </c>
      <c r="D9251" t="s">
        <v>106</v>
      </c>
      <c r="E9251" t="s">
        <v>718</v>
      </c>
      <c r="F9251" t="s">
        <v>26392</v>
      </c>
      <c r="G9251" t="s">
        <v>128</v>
      </c>
      <c r="H9251" t="s">
        <v>46</v>
      </c>
      <c r="I9251" t="s">
        <v>129</v>
      </c>
      <c r="J9251" t="s">
        <v>130</v>
      </c>
      <c r="K9251" t="s">
        <v>131</v>
      </c>
      <c r="L9251" t="s">
        <v>26393</v>
      </c>
      <c r="M9251" t="s">
        <v>26394</v>
      </c>
      <c r="N9251">
        <v>1.298611111</v>
      </c>
      <c r="O9251">
        <v>0</v>
      </c>
      <c r="P9251">
        <v>25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32.465277999999998</v>
      </c>
      <c r="W9251">
        <v>0</v>
      </c>
      <c r="X9251">
        <v>0</v>
      </c>
      <c r="Y9251">
        <v>0</v>
      </c>
      <c r="Z9251">
        <v>0</v>
      </c>
    </row>
    <row r="9252" spans="1:26" x14ac:dyDescent="0.25">
      <c r="A9252">
        <v>2210649</v>
      </c>
      <c r="B9252">
        <v>1</v>
      </c>
      <c r="C9252" t="s">
        <v>77</v>
      </c>
      <c r="D9252" t="s">
        <v>108</v>
      </c>
      <c r="E9252" t="s">
        <v>181</v>
      </c>
      <c r="F9252" t="s">
        <v>26395</v>
      </c>
      <c r="G9252" t="s">
        <v>183</v>
      </c>
      <c r="H9252" t="s">
        <v>46</v>
      </c>
      <c r="I9252" t="s">
        <v>129</v>
      </c>
      <c r="J9252" t="s">
        <v>130</v>
      </c>
      <c r="K9252" t="s">
        <v>131</v>
      </c>
      <c r="L9252" t="s">
        <v>26396</v>
      </c>
      <c r="M9252" t="s">
        <v>26397</v>
      </c>
      <c r="N9252">
        <v>5.1105555550000004</v>
      </c>
      <c r="O9252">
        <v>1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5.1105559999999999</v>
      </c>
      <c r="V9252">
        <v>0</v>
      </c>
      <c r="W9252">
        <v>0</v>
      </c>
      <c r="X9252">
        <v>0</v>
      </c>
      <c r="Y9252">
        <v>0</v>
      </c>
      <c r="Z9252">
        <v>0</v>
      </c>
    </row>
    <row r="9253" spans="1:26" x14ac:dyDescent="0.25">
      <c r="A9253">
        <v>2210647</v>
      </c>
      <c r="B9253">
        <v>1</v>
      </c>
      <c r="C9253" t="s">
        <v>76</v>
      </c>
      <c r="D9253" t="s">
        <v>88</v>
      </c>
      <c r="E9253" t="s">
        <v>181</v>
      </c>
      <c r="F9253" t="s">
        <v>26398</v>
      </c>
      <c r="G9253" t="s">
        <v>287</v>
      </c>
      <c r="H9253" t="s">
        <v>46</v>
      </c>
      <c r="I9253" t="s">
        <v>129</v>
      </c>
      <c r="J9253" t="s">
        <v>130</v>
      </c>
      <c r="K9253" t="s">
        <v>131</v>
      </c>
      <c r="L9253" t="s">
        <v>26399</v>
      </c>
      <c r="M9253" t="s">
        <v>26400</v>
      </c>
      <c r="N9253">
        <v>0.69916666599999999</v>
      </c>
      <c r="O9253">
        <v>0</v>
      </c>
      <c r="P9253">
        <v>1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0.69916699999999998</v>
      </c>
      <c r="W9253">
        <v>0</v>
      </c>
      <c r="X9253">
        <v>0</v>
      </c>
      <c r="Y9253">
        <v>0</v>
      </c>
      <c r="Z9253">
        <v>0</v>
      </c>
    </row>
    <row r="9254" spans="1:26" x14ac:dyDescent="0.25">
      <c r="A9254">
        <v>2210652</v>
      </c>
      <c r="B9254">
        <v>1</v>
      </c>
      <c r="C9254" t="s">
        <v>76</v>
      </c>
      <c r="D9254" t="s">
        <v>89</v>
      </c>
      <c r="E9254" t="s">
        <v>161</v>
      </c>
      <c r="F9254" t="s">
        <v>26401</v>
      </c>
      <c r="G9254" t="s">
        <v>402</v>
      </c>
      <c r="H9254" t="s">
        <v>46</v>
      </c>
      <c r="I9254" t="s">
        <v>129</v>
      </c>
      <c r="J9254" t="s">
        <v>130</v>
      </c>
      <c r="K9254" t="s">
        <v>131</v>
      </c>
      <c r="L9254" t="s">
        <v>26402</v>
      </c>
      <c r="M9254" t="s">
        <v>26403</v>
      </c>
      <c r="N9254">
        <v>0.126388888</v>
      </c>
      <c r="O9254">
        <v>0</v>
      </c>
      <c r="P9254">
        <v>63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7.9625000000000004</v>
      </c>
      <c r="W9254">
        <v>0</v>
      </c>
      <c r="X9254">
        <v>0</v>
      </c>
      <c r="Y9254">
        <v>0</v>
      </c>
      <c r="Z9254">
        <v>0</v>
      </c>
    </row>
    <row r="9255" spans="1:26" x14ac:dyDescent="0.25">
      <c r="A9255">
        <v>2210651</v>
      </c>
      <c r="B9255">
        <v>1</v>
      </c>
      <c r="C9255" t="s">
        <v>76</v>
      </c>
      <c r="D9255" t="s">
        <v>99</v>
      </c>
      <c r="E9255" t="s">
        <v>813</v>
      </c>
      <c r="F9255" t="s">
        <v>10274</v>
      </c>
      <c r="G9255" t="s">
        <v>136</v>
      </c>
      <c r="H9255" t="s">
        <v>47</v>
      </c>
      <c r="I9255" t="s">
        <v>129</v>
      </c>
      <c r="J9255" t="s">
        <v>130</v>
      </c>
      <c r="K9255" t="s">
        <v>131</v>
      </c>
      <c r="L9255" t="s">
        <v>26404</v>
      </c>
      <c r="M9255" t="s">
        <v>26405</v>
      </c>
      <c r="N9255">
        <v>6.6736944000000006E-2</v>
      </c>
      <c r="O9255">
        <v>70</v>
      </c>
      <c r="P9255">
        <v>1944</v>
      </c>
      <c r="Q9255">
        <v>0</v>
      </c>
      <c r="R9255">
        <v>0</v>
      </c>
      <c r="S9255">
        <v>0</v>
      </c>
      <c r="T9255">
        <v>0</v>
      </c>
      <c r="U9255">
        <v>4.6715859999999996</v>
      </c>
      <c r="V9255">
        <v>129.73661899999999</v>
      </c>
      <c r="W9255">
        <v>0</v>
      </c>
      <c r="X9255">
        <v>0</v>
      </c>
      <c r="Y9255">
        <v>0</v>
      </c>
      <c r="Z9255">
        <v>0</v>
      </c>
    </row>
    <row r="9256" spans="1:26" x14ac:dyDescent="0.25">
      <c r="A9256">
        <v>2210658</v>
      </c>
      <c r="B9256">
        <v>1</v>
      </c>
      <c r="C9256" t="s">
        <v>76</v>
      </c>
      <c r="D9256" t="s">
        <v>84</v>
      </c>
      <c r="E9256" t="s">
        <v>126</v>
      </c>
      <c r="F9256" t="s">
        <v>18195</v>
      </c>
      <c r="G9256" t="s">
        <v>163</v>
      </c>
      <c r="H9256" t="s">
        <v>46</v>
      </c>
      <c r="I9256" t="s">
        <v>129</v>
      </c>
      <c r="J9256" t="s">
        <v>130</v>
      </c>
      <c r="K9256" t="s">
        <v>131</v>
      </c>
      <c r="L9256" t="s">
        <v>26406</v>
      </c>
      <c r="M9256" t="s">
        <v>26407</v>
      </c>
      <c r="N9256">
        <v>1.2097222219999999</v>
      </c>
      <c r="O9256">
        <v>0</v>
      </c>
      <c r="P9256">
        <v>102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123.391667</v>
      </c>
      <c r="W9256">
        <v>0</v>
      </c>
      <c r="X9256">
        <v>0</v>
      </c>
      <c r="Y9256">
        <v>0</v>
      </c>
      <c r="Z9256">
        <v>0</v>
      </c>
    </row>
    <row r="9257" spans="1:26" x14ac:dyDescent="0.25">
      <c r="A9257">
        <v>2210655</v>
      </c>
      <c r="B9257">
        <v>1</v>
      </c>
      <c r="C9257" t="s">
        <v>76</v>
      </c>
      <c r="D9257" t="s">
        <v>99</v>
      </c>
      <c r="E9257" t="s">
        <v>813</v>
      </c>
      <c r="F9257" t="s">
        <v>26408</v>
      </c>
      <c r="G9257" t="s">
        <v>136</v>
      </c>
      <c r="H9257" t="s">
        <v>47</v>
      </c>
      <c r="I9257" t="s">
        <v>129</v>
      </c>
      <c r="J9257" t="s">
        <v>130</v>
      </c>
      <c r="K9257" t="s">
        <v>131</v>
      </c>
      <c r="L9257" t="s">
        <v>26409</v>
      </c>
      <c r="M9257" t="s">
        <v>26410</v>
      </c>
      <c r="N9257">
        <v>2.2373916660000002</v>
      </c>
      <c r="O9257">
        <v>75</v>
      </c>
      <c r="P9257">
        <v>529</v>
      </c>
      <c r="Q9257">
        <v>0</v>
      </c>
      <c r="R9257">
        <v>0</v>
      </c>
      <c r="S9257">
        <v>0</v>
      </c>
      <c r="T9257">
        <v>0</v>
      </c>
      <c r="U9257">
        <v>167.80437499999999</v>
      </c>
      <c r="V9257">
        <v>1183.580191</v>
      </c>
      <c r="W9257">
        <v>0</v>
      </c>
      <c r="X9257">
        <v>0</v>
      </c>
      <c r="Y9257">
        <v>0</v>
      </c>
      <c r="Z9257">
        <v>0</v>
      </c>
    </row>
    <row r="9258" spans="1:26" x14ac:dyDescent="0.25">
      <c r="A9258">
        <v>2210662</v>
      </c>
      <c r="B9258">
        <v>1</v>
      </c>
      <c r="C9258" t="s">
        <v>76</v>
      </c>
      <c r="D9258" t="s">
        <v>101</v>
      </c>
      <c r="E9258" t="s">
        <v>143</v>
      </c>
      <c r="F9258" t="s">
        <v>26411</v>
      </c>
      <c r="G9258" t="s">
        <v>145</v>
      </c>
      <c r="H9258" t="s">
        <v>47</v>
      </c>
      <c r="I9258" t="s">
        <v>129</v>
      </c>
      <c r="J9258" t="s">
        <v>130</v>
      </c>
      <c r="K9258" t="s">
        <v>131</v>
      </c>
      <c r="L9258" t="s">
        <v>26412</v>
      </c>
      <c r="M9258" t="s">
        <v>26413</v>
      </c>
      <c r="N9258">
        <v>0.26111111100000001</v>
      </c>
      <c r="O9258">
        <v>1</v>
      </c>
      <c r="P9258">
        <v>203</v>
      </c>
      <c r="Q9258">
        <v>0</v>
      </c>
      <c r="R9258">
        <v>0</v>
      </c>
      <c r="S9258">
        <v>0</v>
      </c>
      <c r="T9258">
        <v>0</v>
      </c>
      <c r="U9258">
        <v>0.26111099999999998</v>
      </c>
      <c r="V9258">
        <v>53.005555999999999</v>
      </c>
      <c r="W9258">
        <v>0</v>
      </c>
      <c r="X9258">
        <v>0</v>
      </c>
      <c r="Y9258">
        <v>0</v>
      </c>
      <c r="Z9258">
        <v>0</v>
      </c>
    </row>
    <row r="9259" spans="1:26" x14ac:dyDescent="0.25">
      <c r="A9259">
        <v>2210663</v>
      </c>
      <c r="B9259">
        <v>1</v>
      </c>
      <c r="C9259" t="s">
        <v>76</v>
      </c>
      <c r="D9259" t="s">
        <v>106</v>
      </c>
      <c r="E9259" t="s">
        <v>813</v>
      </c>
      <c r="F9259" t="s">
        <v>26414</v>
      </c>
      <c r="G9259" t="s">
        <v>136</v>
      </c>
      <c r="H9259" t="s">
        <v>47</v>
      </c>
      <c r="I9259" t="s">
        <v>129</v>
      </c>
      <c r="J9259" t="s">
        <v>130</v>
      </c>
      <c r="K9259" t="s">
        <v>131</v>
      </c>
      <c r="L9259" t="s">
        <v>26415</v>
      </c>
      <c r="M9259" t="s">
        <v>26416</v>
      </c>
      <c r="N9259">
        <v>0.59830444400000005</v>
      </c>
      <c r="O9259">
        <v>8</v>
      </c>
      <c r="P9259">
        <v>3497</v>
      </c>
      <c r="Q9259">
        <v>0</v>
      </c>
      <c r="R9259">
        <v>0</v>
      </c>
      <c r="S9259">
        <v>0</v>
      </c>
      <c r="T9259">
        <v>0</v>
      </c>
      <c r="U9259">
        <v>4.7864360000000001</v>
      </c>
      <c r="V9259">
        <v>2092.2706410000001</v>
      </c>
      <c r="W9259">
        <v>0</v>
      </c>
      <c r="X9259">
        <v>0</v>
      </c>
      <c r="Y9259">
        <v>0</v>
      </c>
      <c r="Z9259">
        <v>0</v>
      </c>
    </row>
    <row r="9260" spans="1:26" x14ac:dyDescent="0.25">
      <c r="A9260">
        <v>2210672</v>
      </c>
      <c r="B9260">
        <v>1</v>
      </c>
      <c r="C9260" t="s">
        <v>76</v>
      </c>
      <c r="D9260" t="s">
        <v>86</v>
      </c>
      <c r="E9260" t="s">
        <v>181</v>
      </c>
      <c r="F9260" t="s">
        <v>26417</v>
      </c>
      <c r="G9260" t="s">
        <v>194</v>
      </c>
      <c r="H9260" t="s">
        <v>46</v>
      </c>
      <c r="I9260" t="s">
        <v>129</v>
      </c>
      <c r="J9260" t="s">
        <v>130</v>
      </c>
      <c r="K9260" t="s">
        <v>131</v>
      </c>
      <c r="L9260" t="s">
        <v>26418</v>
      </c>
      <c r="M9260" t="s">
        <v>26419</v>
      </c>
      <c r="N9260">
        <v>1.933333333</v>
      </c>
      <c r="O9260">
        <v>0</v>
      </c>
      <c r="P9260">
        <v>4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7.733333</v>
      </c>
      <c r="W9260">
        <v>0</v>
      </c>
      <c r="X9260">
        <v>0</v>
      </c>
      <c r="Y9260">
        <v>0</v>
      </c>
      <c r="Z9260">
        <v>0</v>
      </c>
    </row>
    <row r="9261" spans="1:26" x14ac:dyDescent="0.25">
      <c r="A9261">
        <v>2210671</v>
      </c>
      <c r="B9261">
        <v>1</v>
      </c>
      <c r="C9261" t="s">
        <v>76</v>
      </c>
      <c r="D9261" t="s">
        <v>106</v>
      </c>
      <c r="E9261" t="s">
        <v>143</v>
      </c>
      <c r="F9261" t="s">
        <v>26420</v>
      </c>
      <c r="G9261" t="s">
        <v>136</v>
      </c>
      <c r="H9261" t="s">
        <v>47</v>
      </c>
      <c r="I9261" t="s">
        <v>129</v>
      </c>
      <c r="J9261" t="s">
        <v>130</v>
      </c>
      <c r="K9261" t="s">
        <v>131</v>
      </c>
      <c r="L9261" t="s">
        <v>26421</v>
      </c>
      <c r="M9261" t="s">
        <v>26422</v>
      </c>
      <c r="N9261">
        <v>0.32166666599999999</v>
      </c>
      <c r="O9261">
        <v>2</v>
      </c>
      <c r="P9261">
        <v>1295</v>
      </c>
      <c r="Q9261">
        <v>0</v>
      </c>
      <c r="R9261">
        <v>0</v>
      </c>
      <c r="S9261">
        <v>0</v>
      </c>
      <c r="T9261">
        <v>0</v>
      </c>
      <c r="U9261">
        <v>0.64333300000000004</v>
      </c>
      <c r="V9261">
        <v>416.55833200000001</v>
      </c>
      <c r="W9261">
        <v>0</v>
      </c>
      <c r="X9261">
        <v>0</v>
      </c>
      <c r="Y9261">
        <v>0</v>
      </c>
      <c r="Z9261">
        <v>0</v>
      </c>
    </row>
    <row r="9262" spans="1:26" x14ac:dyDescent="0.25">
      <c r="A9262">
        <v>2210676</v>
      </c>
      <c r="B9262">
        <v>1</v>
      </c>
      <c r="C9262" t="s">
        <v>76</v>
      </c>
      <c r="D9262" t="s">
        <v>88</v>
      </c>
      <c r="E9262" t="s">
        <v>181</v>
      </c>
      <c r="F9262" t="s">
        <v>26423</v>
      </c>
      <c r="G9262" t="s">
        <v>194</v>
      </c>
      <c r="H9262" t="s">
        <v>46</v>
      </c>
      <c r="I9262" t="s">
        <v>129</v>
      </c>
      <c r="J9262" t="s">
        <v>130</v>
      </c>
      <c r="K9262" t="s">
        <v>131</v>
      </c>
      <c r="L9262" t="s">
        <v>26424</v>
      </c>
      <c r="M9262" t="s">
        <v>26425</v>
      </c>
      <c r="N9262">
        <v>1.1475</v>
      </c>
      <c r="O9262">
        <v>0</v>
      </c>
      <c r="P9262">
        <v>1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1.1475</v>
      </c>
      <c r="W9262">
        <v>0</v>
      </c>
      <c r="X9262">
        <v>0</v>
      </c>
      <c r="Y9262">
        <v>0</v>
      </c>
      <c r="Z9262">
        <v>0</v>
      </c>
    </row>
    <row r="9263" spans="1:26" x14ac:dyDescent="0.25">
      <c r="A9263">
        <v>2210675</v>
      </c>
      <c r="B9263">
        <v>1</v>
      </c>
      <c r="C9263" t="s">
        <v>76</v>
      </c>
      <c r="D9263" t="s">
        <v>101</v>
      </c>
      <c r="E9263" t="s">
        <v>181</v>
      </c>
      <c r="F9263" t="s">
        <v>26426</v>
      </c>
      <c r="G9263" t="s">
        <v>194</v>
      </c>
      <c r="H9263" t="s">
        <v>46</v>
      </c>
      <c r="I9263" t="s">
        <v>129</v>
      </c>
      <c r="J9263" t="s">
        <v>130</v>
      </c>
      <c r="K9263" t="s">
        <v>131</v>
      </c>
      <c r="L9263" t="s">
        <v>26427</v>
      </c>
      <c r="M9263" t="s">
        <v>26428</v>
      </c>
      <c r="N9263">
        <v>0.96194444400000001</v>
      </c>
      <c r="O9263">
        <v>0</v>
      </c>
      <c r="P9263">
        <v>2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1.923889</v>
      </c>
      <c r="W9263">
        <v>0</v>
      </c>
      <c r="X9263">
        <v>0</v>
      </c>
      <c r="Y9263">
        <v>0</v>
      </c>
      <c r="Z9263">
        <v>0</v>
      </c>
    </row>
    <row r="9264" spans="1:26" x14ac:dyDescent="0.25">
      <c r="A9264">
        <v>2210677</v>
      </c>
      <c r="B9264">
        <v>1</v>
      </c>
      <c r="C9264" t="s">
        <v>77</v>
      </c>
      <c r="D9264" t="s">
        <v>109</v>
      </c>
      <c r="E9264" t="s">
        <v>181</v>
      </c>
      <c r="F9264" t="s">
        <v>26429</v>
      </c>
      <c r="G9264" t="s">
        <v>194</v>
      </c>
      <c r="H9264" t="s">
        <v>46</v>
      </c>
      <c r="I9264" t="s">
        <v>129</v>
      </c>
      <c r="J9264" t="s">
        <v>130</v>
      </c>
      <c r="K9264" t="s">
        <v>131</v>
      </c>
      <c r="L9264" t="s">
        <v>26430</v>
      </c>
      <c r="M9264" t="s">
        <v>26431</v>
      </c>
      <c r="N9264">
        <v>1.291666666</v>
      </c>
      <c r="O9264">
        <v>0</v>
      </c>
      <c r="P9264">
        <v>1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1.2916669999999999</v>
      </c>
      <c r="W9264">
        <v>0</v>
      </c>
      <c r="X9264">
        <v>0</v>
      </c>
      <c r="Y9264">
        <v>0</v>
      </c>
      <c r="Z9264">
        <v>0</v>
      </c>
    </row>
    <row r="9265" spans="1:26" x14ac:dyDescent="0.25">
      <c r="A9265">
        <v>2210680</v>
      </c>
      <c r="B9265">
        <v>1</v>
      </c>
      <c r="C9265" t="s">
        <v>77</v>
      </c>
      <c r="D9265" t="s">
        <v>119</v>
      </c>
      <c r="E9265" t="s">
        <v>181</v>
      </c>
      <c r="F9265" t="s">
        <v>26432</v>
      </c>
      <c r="G9265" t="s">
        <v>194</v>
      </c>
      <c r="H9265" t="s">
        <v>46</v>
      </c>
      <c r="I9265" t="s">
        <v>129</v>
      </c>
      <c r="J9265" t="s">
        <v>130</v>
      </c>
      <c r="K9265" t="s">
        <v>131</v>
      </c>
      <c r="L9265" t="s">
        <v>26433</v>
      </c>
      <c r="M9265" t="s">
        <v>26434</v>
      </c>
      <c r="N9265">
        <v>1.9241666660000001</v>
      </c>
      <c r="O9265">
        <v>0</v>
      </c>
      <c r="P9265">
        <v>1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1.924167</v>
      </c>
      <c r="W9265">
        <v>0</v>
      </c>
      <c r="X9265">
        <v>0</v>
      </c>
      <c r="Y9265">
        <v>0</v>
      </c>
      <c r="Z9265">
        <v>0</v>
      </c>
    </row>
    <row r="9266" spans="1:26" x14ac:dyDescent="0.25">
      <c r="A9266">
        <v>2210679</v>
      </c>
      <c r="B9266">
        <v>1</v>
      </c>
      <c r="C9266" t="s">
        <v>76</v>
      </c>
      <c r="D9266" t="s">
        <v>89</v>
      </c>
      <c r="E9266" t="s">
        <v>126</v>
      </c>
      <c r="F9266" t="s">
        <v>26435</v>
      </c>
      <c r="G9266" t="s">
        <v>163</v>
      </c>
      <c r="H9266" t="s">
        <v>46</v>
      </c>
      <c r="I9266" t="s">
        <v>129</v>
      </c>
      <c r="J9266" t="s">
        <v>130</v>
      </c>
      <c r="K9266" t="s">
        <v>131</v>
      </c>
      <c r="L9266" t="s">
        <v>26436</v>
      </c>
      <c r="M9266" t="s">
        <v>26437</v>
      </c>
      <c r="N9266">
        <v>0.61750000000000005</v>
      </c>
      <c r="O9266">
        <v>0</v>
      </c>
      <c r="P9266">
        <v>19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11.7325</v>
      </c>
      <c r="W9266">
        <v>0</v>
      </c>
      <c r="X9266">
        <v>0</v>
      </c>
      <c r="Y9266">
        <v>0</v>
      </c>
      <c r="Z9266">
        <v>0</v>
      </c>
    </row>
    <row r="9267" spans="1:26" x14ac:dyDescent="0.25">
      <c r="A9267">
        <v>2210684</v>
      </c>
      <c r="B9267">
        <v>1</v>
      </c>
      <c r="C9267" t="s">
        <v>77</v>
      </c>
      <c r="D9267" t="s">
        <v>123</v>
      </c>
      <c r="E9267" t="s">
        <v>181</v>
      </c>
      <c r="F9267" t="s">
        <v>26438</v>
      </c>
      <c r="G9267" t="s">
        <v>194</v>
      </c>
      <c r="H9267" t="s">
        <v>46</v>
      </c>
      <c r="I9267" t="s">
        <v>129</v>
      </c>
      <c r="J9267" t="s">
        <v>130</v>
      </c>
      <c r="K9267" t="s">
        <v>131</v>
      </c>
      <c r="L9267" t="s">
        <v>26439</v>
      </c>
      <c r="M9267" t="s">
        <v>26440</v>
      </c>
      <c r="N9267">
        <v>4.2508333330000001</v>
      </c>
      <c r="O9267">
        <v>0</v>
      </c>
      <c r="P9267">
        <v>2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8.5016669999999994</v>
      </c>
      <c r="W9267">
        <v>0</v>
      </c>
      <c r="X9267">
        <v>0</v>
      </c>
      <c r="Y9267">
        <v>0</v>
      </c>
      <c r="Z9267">
        <v>0</v>
      </c>
    </row>
    <row r="9268" spans="1:26" x14ac:dyDescent="0.25">
      <c r="A9268">
        <v>2210687</v>
      </c>
      <c r="B9268">
        <v>1</v>
      </c>
      <c r="C9268" t="s">
        <v>76</v>
      </c>
      <c r="D9268" t="s">
        <v>88</v>
      </c>
      <c r="E9268" t="s">
        <v>181</v>
      </c>
      <c r="F9268" t="s">
        <v>26441</v>
      </c>
      <c r="G9268" t="s">
        <v>287</v>
      </c>
      <c r="H9268" t="s">
        <v>46</v>
      </c>
      <c r="I9268" t="s">
        <v>129</v>
      </c>
      <c r="J9268" t="s">
        <v>130</v>
      </c>
      <c r="K9268" t="s">
        <v>131</v>
      </c>
      <c r="L9268" t="s">
        <v>26442</v>
      </c>
      <c r="M9268" t="s">
        <v>26443</v>
      </c>
      <c r="N9268">
        <v>0.86111111100000004</v>
      </c>
      <c r="O9268">
        <v>0</v>
      </c>
      <c r="P9268">
        <v>1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0.86111099999999996</v>
      </c>
      <c r="W9268">
        <v>0</v>
      </c>
      <c r="X9268">
        <v>0</v>
      </c>
      <c r="Y9268">
        <v>0</v>
      </c>
      <c r="Z9268">
        <v>0</v>
      </c>
    </row>
    <row r="9269" spans="1:26" x14ac:dyDescent="0.25">
      <c r="A9269">
        <v>2210691</v>
      </c>
      <c r="B9269">
        <v>1</v>
      </c>
      <c r="C9269" t="s">
        <v>77</v>
      </c>
      <c r="D9269" t="s">
        <v>119</v>
      </c>
      <c r="E9269" t="s">
        <v>718</v>
      </c>
      <c r="F9269" t="s">
        <v>26444</v>
      </c>
      <c r="G9269" t="s">
        <v>726</v>
      </c>
      <c r="H9269" t="s">
        <v>46</v>
      </c>
      <c r="I9269" t="s">
        <v>129</v>
      </c>
      <c r="J9269" t="s">
        <v>130</v>
      </c>
      <c r="K9269" t="s">
        <v>131</v>
      </c>
      <c r="L9269" t="s">
        <v>26445</v>
      </c>
      <c r="M9269" t="s">
        <v>26446</v>
      </c>
      <c r="N9269">
        <v>1.860833333</v>
      </c>
      <c r="O9269">
        <v>0</v>
      </c>
      <c r="P9269">
        <v>113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210.27416700000001</v>
      </c>
      <c r="W9269">
        <v>0</v>
      </c>
      <c r="X9269">
        <v>0</v>
      </c>
      <c r="Y9269">
        <v>0</v>
      </c>
      <c r="Z9269">
        <v>0</v>
      </c>
    </row>
    <row r="9270" spans="1:26" x14ac:dyDescent="0.25">
      <c r="A9270">
        <v>2210693</v>
      </c>
      <c r="B9270">
        <v>1</v>
      </c>
      <c r="C9270" t="s">
        <v>76</v>
      </c>
      <c r="D9270" t="s">
        <v>106</v>
      </c>
      <c r="E9270" t="s">
        <v>181</v>
      </c>
      <c r="F9270" t="s">
        <v>26447</v>
      </c>
      <c r="G9270" t="s">
        <v>287</v>
      </c>
      <c r="H9270" t="s">
        <v>46</v>
      </c>
      <c r="I9270" t="s">
        <v>129</v>
      </c>
      <c r="J9270" t="s">
        <v>130</v>
      </c>
      <c r="K9270" t="s">
        <v>131</v>
      </c>
      <c r="L9270" t="s">
        <v>26448</v>
      </c>
      <c r="M9270" t="s">
        <v>26449</v>
      </c>
      <c r="N9270">
        <v>1.2036111110000001</v>
      </c>
      <c r="O9270">
        <v>0</v>
      </c>
      <c r="P9270">
        <v>5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6.0180559999999996</v>
      </c>
      <c r="W9270">
        <v>0</v>
      </c>
      <c r="X9270">
        <v>0</v>
      </c>
      <c r="Y9270">
        <v>0</v>
      </c>
      <c r="Z9270">
        <v>0</v>
      </c>
    </row>
    <row r="9271" spans="1:26" x14ac:dyDescent="0.25">
      <c r="A9271">
        <v>2210694</v>
      </c>
      <c r="B9271">
        <v>1</v>
      </c>
      <c r="C9271" t="s">
        <v>76</v>
      </c>
      <c r="D9271" t="s">
        <v>83</v>
      </c>
      <c r="E9271" t="s">
        <v>181</v>
      </c>
      <c r="F9271" t="s">
        <v>26450</v>
      </c>
      <c r="G9271" t="s">
        <v>128</v>
      </c>
      <c r="H9271" t="s">
        <v>46</v>
      </c>
      <c r="I9271" t="s">
        <v>129</v>
      </c>
      <c r="J9271" t="s">
        <v>130</v>
      </c>
      <c r="K9271" t="s">
        <v>131</v>
      </c>
      <c r="L9271" t="s">
        <v>26451</v>
      </c>
      <c r="M9271" t="s">
        <v>26452</v>
      </c>
      <c r="N9271">
        <v>1.148055555</v>
      </c>
      <c r="O9271">
        <v>0</v>
      </c>
      <c r="P9271">
        <v>1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1.148056</v>
      </c>
      <c r="W9271">
        <v>0</v>
      </c>
      <c r="X9271">
        <v>0</v>
      </c>
      <c r="Y9271">
        <v>0</v>
      </c>
      <c r="Z9271">
        <v>0</v>
      </c>
    </row>
    <row r="9272" spans="1:26" x14ac:dyDescent="0.25">
      <c r="A9272">
        <v>2210696</v>
      </c>
      <c r="B9272">
        <v>1</v>
      </c>
      <c r="C9272" t="s">
        <v>76</v>
      </c>
      <c r="D9272" t="s">
        <v>91</v>
      </c>
      <c r="E9272" t="s">
        <v>126</v>
      </c>
      <c r="F9272" t="s">
        <v>26453</v>
      </c>
      <c r="G9272" t="s">
        <v>128</v>
      </c>
      <c r="H9272" t="s">
        <v>46</v>
      </c>
      <c r="I9272" t="s">
        <v>129</v>
      </c>
      <c r="J9272" t="s">
        <v>130</v>
      </c>
      <c r="K9272" t="s">
        <v>131</v>
      </c>
      <c r="L9272" t="s">
        <v>26454</v>
      </c>
      <c r="M9272" t="s">
        <v>26455</v>
      </c>
      <c r="N9272">
        <v>2.6425000000000001</v>
      </c>
      <c r="O9272">
        <v>0</v>
      </c>
      <c r="P9272">
        <v>126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332.95499999999998</v>
      </c>
      <c r="W9272">
        <v>0</v>
      </c>
      <c r="X9272">
        <v>0</v>
      </c>
      <c r="Y9272">
        <v>0</v>
      </c>
      <c r="Z9272">
        <v>0</v>
      </c>
    </row>
    <row r="9273" spans="1:26" x14ac:dyDescent="0.25">
      <c r="A9273">
        <v>2210700</v>
      </c>
      <c r="B9273">
        <v>1</v>
      </c>
      <c r="C9273" t="s">
        <v>76</v>
      </c>
      <c r="D9273" t="s">
        <v>99</v>
      </c>
      <c r="E9273" t="s">
        <v>161</v>
      </c>
      <c r="F9273" t="s">
        <v>6933</v>
      </c>
      <c r="G9273" t="s">
        <v>402</v>
      </c>
      <c r="H9273" t="s">
        <v>46</v>
      </c>
      <c r="I9273" t="s">
        <v>129</v>
      </c>
      <c r="J9273" t="s">
        <v>130</v>
      </c>
      <c r="K9273" t="s">
        <v>131</v>
      </c>
      <c r="L9273" t="s">
        <v>26456</v>
      </c>
      <c r="M9273" t="s">
        <v>26457</v>
      </c>
      <c r="N9273">
        <v>1.2713888879999999</v>
      </c>
      <c r="O9273">
        <v>1</v>
      </c>
      <c r="P9273">
        <v>111</v>
      </c>
      <c r="Q9273">
        <v>0</v>
      </c>
      <c r="R9273">
        <v>0</v>
      </c>
      <c r="S9273">
        <v>0</v>
      </c>
      <c r="T9273">
        <v>0</v>
      </c>
      <c r="U9273">
        <v>1.2713890000000001</v>
      </c>
      <c r="V9273">
        <v>141.124167</v>
      </c>
      <c r="W9273">
        <v>0</v>
      </c>
      <c r="X9273">
        <v>0</v>
      </c>
      <c r="Y9273">
        <v>0</v>
      </c>
      <c r="Z9273">
        <v>0</v>
      </c>
    </row>
    <row r="9274" spans="1:26" x14ac:dyDescent="0.25">
      <c r="A9274">
        <v>2210704</v>
      </c>
      <c r="B9274">
        <v>1</v>
      </c>
      <c r="C9274" t="s">
        <v>76</v>
      </c>
      <c r="D9274" t="s">
        <v>100</v>
      </c>
      <c r="E9274" t="s">
        <v>181</v>
      </c>
      <c r="F9274" t="s">
        <v>25252</v>
      </c>
      <c r="G9274" t="s">
        <v>183</v>
      </c>
      <c r="H9274" t="s">
        <v>46</v>
      </c>
      <c r="I9274" t="s">
        <v>129</v>
      </c>
      <c r="J9274" t="s">
        <v>130</v>
      </c>
      <c r="K9274" t="s">
        <v>131</v>
      </c>
      <c r="L9274" t="s">
        <v>26458</v>
      </c>
      <c r="M9274" t="s">
        <v>26459</v>
      </c>
      <c r="N9274">
        <v>8.5836111109999997</v>
      </c>
      <c r="O9274">
        <v>0</v>
      </c>
      <c r="P9274">
        <v>1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8.5836109999999994</v>
      </c>
      <c r="W9274">
        <v>0</v>
      </c>
      <c r="X9274">
        <v>0</v>
      </c>
      <c r="Y9274">
        <v>0</v>
      </c>
      <c r="Z9274">
        <v>0</v>
      </c>
    </row>
    <row r="9275" spans="1:26" x14ac:dyDescent="0.25">
      <c r="A9275">
        <v>2210701</v>
      </c>
      <c r="B9275">
        <v>1</v>
      </c>
      <c r="C9275" t="s">
        <v>76</v>
      </c>
      <c r="D9275" t="s">
        <v>103</v>
      </c>
      <c r="E9275" t="s">
        <v>181</v>
      </c>
      <c r="F9275" t="s">
        <v>21824</v>
      </c>
      <c r="G9275" t="s">
        <v>287</v>
      </c>
      <c r="H9275" t="s">
        <v>46</v>
      </c>
      <c r="I9275" t="s">
        <v>129</v>
      </c>
      <c r="J9275" t="s">
        <v>130</v>
      </c>
      <c r="K9275" t="s">
        <v>131</v>
      </c>
      <c r="L9275" t="s">
        <v>26460</v>
      </c>
      <c r="M9275" t="s">
        <v>26461</v>
      </c>
      <c r="N9275">
        <v>5.1413888879999998</v>
      </c>
      <c r="O9275">
        <v>0</v>
      </c>
      <c r="P9275">
        <v>0</v>
      </c>
      <c r="Q9275">
        <v>0</v>
      </c>
      <c r="R9275">
        <v>2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10.282778</v>
      </c>
      <c r="Y9275">
        <v>0</v>
      </c>
      <c r="Z9275">
        <v>0</v>
      </c>
    </row>
    <row r="9276" spans="1:26" x14ac:dyDescent="0.25">
      <c r="A9276">
        <v>2210705</v>
      </c>
      <c r="B9276">
        <v>1</v>
      </c>
      <c r="C9276" t="s">
        <v>77</v>
      </c>
      <c r="D9276" t="s">
        <v>111</v>
      </c>
      <c r="E9276" t="s">
        <v>134</v>
      </c>
      <c r="F9276" t="s">
        <v>26373</v>
      </c>
      <c r="G9276" t="s">
        <v>136</v>
      </c>
      <c r="H9276" t="s">
        <v>47</v>
      </c>
      <c r="I9276" t="s">
        <v>129</v>
      </c>
      <c r="J9276" t="s">
        <v>130</v>
      </c>
      <c r="K9276" t="s">
        <v>131</v>
      </c>
      <c r="L9276" t="s">
        <v>26462</v>
      </c>
      <c r="M9276" t="s">
        <v>26463</v>
      </c>
      <c r="N9276">
        <v>1.785555555</v>
      </c>
      <c r="O9276">
        <v>0</v>
      </c>
      <c r="P9276">
        <v>0</v>
      </c>
      <c r="Q9276">
        <v>0</v>
      </c>
      <c r="R9276">
        <v>0</v>
      </c>
      <c r="S9276">
        <v>2</v>
      </c>
      <c r="T9276">
        <v>203</v>
      </c>
      <c r="U9276">
        <v>0</v>
      </c>
      <c r="V9276">
        <v>0</v>
      </c>
      <c r="W9276">
        <v>0</v>
      </c>
      <c r="X9276">
        <v>0</v>
      </c>
      <c r="Y9276">
        <v>3.5711110000000001</v>
      </c>
      <c r="Z9276">
        <v>362.46777800000001</v>
      </c>
    </row>
    <row r="9277" spans="1:26" x14ac:dyDescent="0.25">
      <c r="A9277">
        <v>2210706</v>
      </c>
      <c r="B9277">
        <v>1</v>
      </c>
      <c r="C9277" t="s">
        <v>77</v>
      </c>
      <c r="D9277" t="s">
        <v>117</v>
      </c>
      <c r="E9277" t="s">
        <v>126</v>
      </c>
      <c r="F9277" t="s">
        <v>26464</v>
      </c>
      <c r="G9277" t="s">
        <v>636</v>
      </c>
      <c r="H9277" t="s">
        <v>46</v>
      </c>
      <c r="I9277" t="s">
        <v>129</v>
      </c>
      <c r="J9277" t="s">
        <v>130</v>
      </c>
      <c r="K9277" t="s">
        <v>131</v>
      </c>
      <c r="L9277" t="s">
        <v>26465</v>
      </c>
      <c r="M9277" t="s">
        <v>26466</v>
      </c>
      <c r="N9277">
        <v>2.7555555549999999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75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206.66666699999999</v>
      </c>
    </row>
    <row r="9278" spans="1:26" x14ac:dyDescent="0.25">
      <c r="A9278">
        <v>2210709</v>
      </c>
      <c r="B9278">
        <v>1</v>
      </c>
      <c r="C9278" t="s">
        <v>76</v>
      </c>
      <c r="D9278" t="s">
        <v>96</v>
      </c>
      <c r="E9278" t="s">
        <v>143</v>
      </c>
      <c r="F9278" t="s">
        <v>26467</v>
      </c>
      <c r="G9278" t="s">
        <v>366</v>
      </c>
      <c r="H9278" t="s">
        <v>47</v>
      </c>
      <c r="I9278" t="s">
        <v>129</v>
      </c>
      <c r="J9278" t="s">
        <v>130</v>
      </c>
      <c r="K9278" t="s">
        <v>251</v>
      </c>
      <c r="L9278" t="s">
        <v>26468</v>
      </c>
      <c r="M9278" t="s">
        <v>26469</v>
      </c>
      <c r="N9278">
        <v>1.1544444439999999</v>
      </c>
      <c r="O9278">
        <v>3</v>
      </c>
      <c r="P9278">
        <v>1563</v>
      </c>
      <c r="Q9278">
        <v>0</v>
      </c>
      <c r="R9278">
        <v>0</v>
      </c>
      <c r="S9278">
        <v>0</v>
      </c>
      <c r="T9278">
        <v>0</v>
      </c>
      <c r="U9278">
        <v>3.463333</v>
      </c>
      <c r="V9278">
        <v>1804.3966660000001</v>
      </c>
      <c r="W9278">
        <v>0</v>
      </c>
      <c r="X9278">
        <v>0</v>
      </c>
      <c r="Y9278">
        <v>0</v>
      </c>
      <c r="Z9278">
        <v>0</v>
      </c>
    </row>
    <row r="9279" spans="1:26" x14ac:dyDescent="0.25">
      <c r="A9279">
        <v>2210707</v>
      </c>
      <c r="B9279">
        <v>1</v>
      </c>
      <c r="C9279" t="s">
        <v>77</v>
      </c>
      <c r="D9279" t="s">
        <v>123</v>
      </c>
      <c r="E9279" t="s">
        <v>161</v>
      </c>
      <c r="F9279" t="s">
        <v>26470</v>
      </c>
      <c r="G9279" t="s">
        <v>366</v>
      </c>
      <c r="H9279" t="s">
        <v>46</v>
      </c>
      <c r="I9279" t="s">
        <v>129</v>
      </c>
      <c r="J9279" t="s">
        <v>130</v>
      </c>
      <c r="K9279" t="s">
        <v>251</v>
      </c>
      <c r="L9279" t="s">
        <v>26471</v>
      </c>
      <c r="M9279" t="s">
        <v>26472</v>
      </c>
      <c r="N9279">
        <v>7.2015766660000002</v>
      </c>
      <c r="O9279">
        <v>1</v>
      </c>
      <c r="P9279">
        <v>800</v>
      </c>
      <c r="Q9279">
        <v>0</v>
      </c>
      <c r="R9279">
        <v>0</v>
      </c>
      <c r="S9279">
        <v>0</v>
      </c>
      <c r="T9279">
        <v>0</v>
      </c>
      <c r="U9279">
        <v>7.2015770000000003</v>
      </c>
      <c r="V9279">
        <v>5761.2613330000004</v>
      </c>
      <c r="W9279">
        <v>0</v>
      </c>
      <c r="X9279">
        <v>0</v>
      </c>
      <c r="Y9279">
        <v>0</v>
      </c>
      <c r="Z9279">
        <v>0</v>
      </c>
    </row>
    <row r="9280" spans="1:26" x14ac:dyDescent="0.25">
      <c r="A9280">
        <v>2210712</v>
      </c>
      <c r="B9280">
        <v>1</v>
      </c>
      <c r="C9280" t="s">
        <v>76</v>
      </c>
      <c r="D9280" t="s">
        <v>97</v>
      </c>
      <c r="E9280" t="s">
        <v>143</v>
      </c>
      <c r="F9280" t="s">
        <v>15257</v>
      </c>
      <c r="G9280" t="s">
        <v>418</v>
      </c>
      <c r="H9280" t="s">
        <v>47</v>
      </c>
      <c r="I9280" t="s">
        <v>129</v>
      </c>
      <c r="J9280" t="s">
        <v>130</v>
      </c>
      <c r="K9280" t="s">
        <v>251</v>
      </c>
      <c r="L9280" t="s">
        <v>26473</v>
      </c>
      <c r="M9280" t="s">
        <v>26474</v>
      </c>
      <c r="N9280">
        <v>7.0942611109999998</v>
      </c>
      <c r="O9280">
        <v>17</v>
      </c>
      <c r="P9280">
        <v>133</v>
      </c>
      <c r="Q9280">
        <v>0</v>
      </c>
      <c r="R9280">
        <v>0</v>
      </c>
      <c r="S9280">
        <v>0</v>
      </c>
      <c r="T9280">
        <v>0</v>
      </c>
      <c r="U9280">
        <v>120.602439</v>
      </c>
      <c r="V9280">
        <v>943.53672800000004</v>
      </c>
      <c r="W9280">
        <v>0</v>
      </c>
      <c r="X9280">
        <v>0</v>
      </c>
      <c r="Y9280">
        <v>0</v>
      </c>
      <c r="Z9280">
        <v>0</v>
      </c>
    </row>
    <row r="9281" spans="1:26" x14ac:dyDescent="0.25">
      <c r="A9281">
        <v>2210714</v>
      </c>
      <c r="B9281">
        <v>1</v>
      </c>
      <c r="C9281" t="s">
        <v>77</v>
      </c>
      <c r="D9281" t="s">
        <v>116</v>
      </c>
      <c r="E9281" t="s">
        <v>134</v>
      </c>
      <c r="F9281" t="s">
        <v>26475</v>
      </c>
      <c r="G9281" t="s">
        <v>418</v>
      </c>
      <c r="H9281" t="s">
        <v>47</v>
      </c>
      <c r="I9281" t="s">
        <v>129</v>
      </c>
      <c r="J9281" t="s">
        <v>130</v>
      </c>
      <c r="K9281" t="s">
        <v>251</v>
      </c>
      <c r="L9281" t="s">
        <v>26476</v>
      </c>
      <c r="M9281" t="s">
        <v>26477</v>
      </c>
      <c r="N9281">
        <v>7.8280555549999997</v>
      </c>
      <c r="O9281">
        <v>34</v>
      </c>
      <c r="P9281">
        <v>454</v>
      </c>
      <c r="Q9281">
        <v>0</v>
      </c>
      <c r="R9281">
        <v>0</v>
      </c>
      <c r="S9281">
        <v>0</v>
      </c>
      <c r="T9281">
        <v>0</v>
      </c>
      <c r="U9281">
        <v>266.15388899999999</v>
      </c>
      <c r="V9281">
        <v>3553.937222</v>
      </c>
      <c r="W9281">
        <v>0</v>
      </c>
      <c r="X9281">
        <v>0</v>
      </c>
      <c r="Y9281">
        <v>0</v>
      </c>
      <c r="Z9281">
        <v>0</v>
      </c>
    </row>
    <row r="9282" spans="1:26" x14ac:dyDescent="0.25">
      <c r="A9282">
        <v>2210713</v>
      </c>
      <c r="B9282">
        <v>1</v>
      </c>
      <c r="C9282" t="s">
        <v>76</v>
      </c>
      <c r="D9282" t="s">
        <v>106</v>
      </c>
      <c r="E9282" t="s">
        <v>126</v>
      </c>
      <c r="F9282" t="s">
        <v>22878</v>
      </c>
      <c r="G9282" t="s">
        <v>366</v>
      </c>
      <c r="H9282" t="s">
        <v>46</v>
      </c>
      <c r="I9282" t="s">
        <v>129</v>
      </c>
      <c r="J9282" t="s">
        <v>130</v>
      </c>
      <c r="K9282" t="s">
        <v>251</v>
      </c>
      <c r="L9282" t="s">
        <v>26478</v>
      </c>
      <c r="M9282" t="s">
        <v>26479</v>
      </c>
      <c r="N9282">
        <v>2.202509166</v>
      </c>
      <c r="O9282">
        <v>0</v>
      </c>
      <c r="P9282">
        <v>217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477.94448899999998</v>
      </c>
      <c r="W9282">
        <v>0</v>
      </c>
      <c r="X9282">
        <v>0</v>
      </c>
      <c r="Y9282">
        <v>0</v>
      </c>
      <c r="Z9282">
        <v>0</v>
      </c>
    </row>
    <row r="9283" spans="1:26" x14ac:dyDescent="0.25">
      <c r="A9283">
        <v>2210715</v>
      </c>
      <c r="B9283">
        <v>1</v>
      </c>
      <c r="C9283" t="s">
        <v>76</v>
      </c>
      <c r="D9283" t="s">
        <v>99</v>
      </c>
      <c r="E9283" t="s">
        <v>134</v>
      </c>
      <c r="F9283" t="s">
        <v>26480</v>
      </c>
      <c r="G9283" t="s">
        <v>366</v>
      </c>
      <c r="H9283" t="s">
        <v>47</v>
      </c>
      <c r="I9283" t="s">
        <v>129</v>
      </c>
      <c r="J9283" t="s">
        <v>130</v>
      </c>
      <c r="K9283" t="s">
        <v>251</v>
      </c>
      <c r="L9283" t="s">
        <v>26481</v>
      </c>
      <c r="M9283" t="s">
        <v>26482</v>
      </c>
      <c r="N9283">
        <v>1.4427777770000001</v>
      </c>
      <c r="O9283">
        <v>17</v>
      </c>
      <c r="P9283">
        <v>1120</v>
      </c>
      <c r="Q9283">
        <v>0</v>
      </c>
      <c r="R9283">
        <v>0</v>
      </c>
      <c r="S9283">
        <v>0</v>
      </c>
      <c r="T9283">
        <v>0</v>
      </c>
      <c r="U9283">
        <v>24.527221999999998</v>
      </c>
      <c r="V9283">
        <v>1615.91111</v>
      </c>
      <c r="W9283">
        <v>0</v>
      </c>
      <c r="X9283">
        <v>0</v>
      </c>
      <c r="Y9283">
        <v>0</v>
      </c>
      <c r="Z9283">
        <v>0</v>
      </c>
    </row>
    <row r="9284" spans="1:26" x14ac:dyDescent="0.25">
      <c r="A9284">
        <v>2210716</v>
      </c>
      <c r="B9284">
        <v>1</v>
      </c>
      <c r="C9284" t="s">
        <v>77</v>
      </c>
      <c r="D9284" t="s">
        <v>119</v>
      </c>
      <c r="E9284" t="s">
        <v>143</v>
      </c>
      <c r="F9284" t="s">
        <v>25896</v>
      </c>
      <c r="G9284" t="s">
        <v>418</v>
      </c>
      <c r="H9284" t="s">
        <v>47</v>
      </c>
      <c r="I9284" t="s">
        <v>129</v>
      </c>
      <c r="J9284" t="s">
        <v>130</v>
      </c>
      <c r="K9284" t="s">
        <v>251</v>
      </c>
      <c r="L9284" t="s">
        <v>26483</v>
      </c>
      <c r="M9284" t="s">
        <v>26484</v>
      </c>
      <c r="N9284">
        <v>8.0587183329999998</v>
      </c>
      <c r="O9284">
        <v>1</v>
      </c>
      <c r="P9284">
        <v>116</v>
      </c>
      <c r="Q9284">
        <v>0</v>
      </c>
      <c r="R9284">
        <v>0</v>
      </c>
      <c r="S9284">
        <v>0</v>
      </c>
      <c r="T9284">
        <v>0</v>
      </c>
      <c r="U9284">
        <v>8.0587180000000007</v>
      </c>
      <c r="V9284">
        <v>934.81132700000001</v>
      </c>
      <c r="W9284">
        <v>0</v>
      </c>
      <c r="X9284">
        <v>0</v>
      </c>
      <c r="Y9284">
        <v>0</v>
      </c>
      <c r="Z9284">
        <v>0</v>
      </c>
    </row>
    <row r="9285" spans="1:26" x14ac:dyDescent="0.25">
      <c r="A9285">
        <v>2210734</v>
      </c>
      <c r="B9285">
        <v>1</v>
      </c>
      <c r="C9285" t="s">
        <v>76</v>
      </c>
      <c r="D9285" t="s">
        <v>99</v>
      </c>
      <c r="E9285" t="s">
        <v>181</v>
      </c>
      <c r="F9285" t="s">
        <v>26485</v>
      </c>
      <c r="G9285" t="s">
        <v>194</v>
      </c>
      <c r="H9285" t="s">
        <v>46</v>
      </c>
      <c r="I9285" t="s">
        <v>129</v>
      </c>
      <c r="J9285" t="s">
        <v>130</v>
      </c>
      <c r="K9285" t="s">
        <v>131</v>
      </c>
      <c r="L9285" t="s">
        <v>26486</v>
      </c>
      <c r="M9285" t="s">
        <v>26487</v>
      </c>
      <c r="N9285">
        <v>0.96611111100000002</v>
      </c>
      <c r="O9285">
        <v>0</v>
      </c>
      <c r="P9285">
        <v>1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0.96611100000000005</v>
      </c>
      <c r="W9285">
        <v>0</v>
      </c>
      <c r="X9285">
        <v>0</v>
      </c>
      <c r="Y9285">
        <v>0</v>
      </c>
      <c r="Z9285">
        <v>0</v>
      </c>
    </row>
    <row r="9286" spans="1:26" x14ac:dyDescent="0.25">
      <c r="A9286">
        <v>2210719</v>
      </c>
      <c r="B9286">
        <v>1</v>
      </c>
      <c r="C9286" t="s">
        <v>77</v>
      </c>
      <c r="D9286" t="s">
        <v>109</v>
      </c>
      <c r="E9286" t="s">
        <v>134</v>
      </c>
      <c r="F9286" t="s">
        <v>26488</v>
      </c>
      <c r="G9286" t="s">
        <v>366</v>
      </c>
      <c r="H9286" t="s">
        <v>47</v>
      </c>
      <c r="I9286" t="s">
        <v>129</v>
      </c>
      <c r="J9286" t="s">
        <v>130</v>
      </c>
      <c r="K9286" t="s">
        <v>251</v>
      </c>
      <c r="L9286" t="s">
        <v>26489</v>
      </c>
      <c r="M9286" t="s">
        <v>26490</v>
      </c>
      <c r="N9286">
        <v>6.258508333</v>
      </c>
      <c r="O9286">
        <v>46</v>
      </c>
      <c r="P9286">
        <v>1163</v>
      </c>
      <c r="Q9286">
        <v>0</v>
      </c>
      <c r="R9286">
        <v>0</v>
      </c>
      <c r="S9286">
        <v>2</v>
      </c>
      <c r="T9286">
        <v>113</v>
      </c>
      <c r="U9286">
        <v>287.89138300000002</v>
      </c>
      <c r="V9286">
        <v>7278.6451909999996</v>
      </c>
      <c r="W9286">
        <v>0</v>
      </c>
      <c r="X9286">
        <v>0</v>
      </c>
      <c r="Y9286">
        <v>12.517016999999999</v>
      </c>
      <c r="Z9286">
        <v>707.21144200000003</v>
      </c>
    </row>
    <row r="9287" spans="1:26" x14ac:dyDescent="0.25">
      <c r="A9287">
        <v>2210723</v>
      </c>
      <c r="B9287">
        <v>1</v>
      </c>
      <c r="C9287" t="s">
        <v>76</v>
      </c>
      <c r="D9287" t="s">
        <v>92</v>
      </c>
      <c r="E9287" t="s">
        <v>181</v>
      </c>
      <c r="F9287" t="s">
        <v>26491</v>
      </c>
      <c r="G9287" t="s">
        <v>183</v>
      </c>
      <c r="H9287" t="s">
        <v>46</v>
      </c>
      <c r="I9287" t="s">
        <v>129</v>
      </c>
      <c r="J9287" t="s">
        <v>130</v>
      </c>
      <c r="K9287" t="s">
        <v>131</v>
      </c>
      <c r="L9287" t="s">
        <v>26492</v>
      </c>
      <c r="M9287" t="s">
        <v>26493</v>
      </c>
      <c r="N9287">
        <v>3.8433333329999999</v>
      </c>
      <c r="O9287">
        <v>0</v>
      </c>
      <c r="P9287">
        <v>0</v>
      </c>
      <c r="Q9287">
        <v>0</v>
      </c>
      <c r="R9287">
        <v>1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3.8433329999999999</v>
      </c>
      <c r="Y9287">
        <v>0</v>
      </c>
      <c r="Z9287">
        <v>0</v>
      </c>
    </row>
    <row r="9288" spans="1:26" x14ac:dyDescent="0.25">
      <c r="A9288">
        <v>2210720</v>
      </c>
      <c r="B9288">
        <v>1</v>
      </c>
      <c r="C9288" t="s">
        <v>76</v>
      </c>
      <c r="D9288" t="s">
        <v>100</v>
      </c>
      <c r="E9288" t="s">
        <v>161</v>
      </c>
      <c r="F9288" t="s">
        <v>26494</v>
      </c>
      <c r="G9288" t="s">
        <v>366</v>
      </c>
      <c r="H9288" t="s">
        <v>46</v>
      </c>
      <c r="I9288" t="s">
        <v>129</v>
      </c>
      <c r="J9288" t="s">
        <v>130</v>
      </c>
      <c r="K9288" t="s">
        <v>251</v>
      </c>
      <c r="L9288" t="s">
        <v>26495</v>
      </c>
      <c r="M9288" t="s">
        <v>26496</v>
      </c>
      <c r="N9288">
        <v>2.5115777769999998</v>
      </c>
      <c r="O9288">
        <v>1</v>
      </c>
      <c r="P9288">
        <v>68</v>
      </c>
      <c r="Q9288">
        <v>0</v>
      </c>
      <c r="R9288">
        <v>0</v>
      </c>
      <c r="S9288">
        <v>0</v>
      </c>
      <c r="T9288">
        <v>0</v>
      </c>
      <c r="U9288">
        <v>2.5115780000000001</v>
      </c>
      <c r="V9288">
        <v>170.78728899999999</v>
      </c>
      <c r="W9288">
        <v>0</v>
      </c>
      <c r="X9288">
        <v>0</v>
      </c>
      <c r="Y9288">
        <v>0</v>
      </c>
      <c r="Z9288">
        <v>0</v>
      </c>
    </row>
    <row r="9289" spans="1:26" x14ac:dyDescent="0.25">
      <c r="A9289">
        <v>2210722</v>
      </c>
      <c r="B9289">
        <v>1</v>
      </c>
      <c r="C9289" t="s">
        <v>76</v>
      </c>
      <c r="D9289" t="s">
        <v>79</v>
      </c>
      <c r="E9289" t="s">
        <v>126</v>
      </c>
      <c r="F9289" t="s">
        <v>26497</v>
      </c>
      <c r="G9289" t="s">
        <v>418</v>
      </c>
      <c r="H9289" t="s">
        <v>46</v>
      </c>
      <c r="I9289" t="s">
        <v>129</v>
      </c>
      <c r="J9289" t="s">
        <v>130</v>
      </c>
      <c r="K9289" t="s">
        <v>251</v>
      </c>
      <c r="L9289" t="s">
        <v>26498</v>
      </c>
      <c r="M9289" t="s">
        <v>26499</v>
      </c>
      <c r="N9289">
        <v>7.7022286109999998</v>
      </c>
      <c r="O9289">
        <v>0</v>
      </c>
      <c r="P9289">
        <v>163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1255.463264</v>
      </c>
      <c r="W9289">
        <v>0</v>
      </c>
      <c r="X9289">
        <v>0</v>
      </c>
      <c r="Y9289">
        <v>0</v>
      </c>
      <c r="Z9289">
        <v>0</v>
      </c>
    </row>
    <row r="9290" spans="1:26" x14ac:dyDescent="0.25">
      <c r="A9290">
        <v>2210724</v>
      </c>
      <c r="B9290">
        <v>1</v>
      </c>
      <c r="C9290" t="s">
        <v>76</v>
      </c>
      <c r="D9290" t="s">
        <v>79</v>
      </c>
      <c r="E9290" t="s">
        <v>126</v>
      </c>
      <c r="F9290" t="s">
        <v>26500</v>
      </c>
      <c r="G9290" t="s">
        <v>418</v>
      </c>
      <c r="H9290" t="s">
        <v>46</v>
      </c>
      <c r="I9290" t="s">
        <v>129</v>
      </c>
      <c r="J9290" t="s">
        <v>130</v>
      </c>
      <c r="K9290" t="s">
        <v>251</v>
      </c>
      <c r="L9290" t="s">
        <v>26501</v>
      </c>
      <c r="M9290" t="s">
        <v>26502</v>
      </c>
      <c r="N9290">
        <v>7.6926350000000001</v>
      </c>
      <c r="O9290">
        <v>0</v>
      </c>
      <c r="P9290">
        <v>9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69.233715000000004</v>
      </c>
      <c r="W9290">
        <v>0</v>
      </c>
      <c r="X9290">
        <v>0</v>
      </c>
      <c r="Y9290">
        <v>0</v>
      </c>
      <c r="Z9290">
        <v>0</v>
      </c>
    </row>
    <row r="9291" spans="1:26" x14ac:dyDescent="0.25">
      <c r="A9291">
        <v>2210749</v>
      </c>
      <c r="B9291">
        <v>1</v>
      </c>
      <c r="C9291" t="s">
        <v>77</v>
      </c>
      <c r="D9291" t="s">
        <v>114</v>
      </c>
      <c r="E9291" t="s">
        <v>134</v>
      </c>
      <c r="F9291" t="s">
        <v>6761</v>
      </c>
      <c r="G9291" t="s">
        <v>136</v>
      </c>
      <c r="H9291" t="s">
        <v>47</v>
      </c>
      <c r="I9291" t="s">
        <v>129</v>
      </c>
      <c r="J9291" t="s">
        <v>130</v>
      </c>
      <c r="K9291" t="s">
        <v>131</v>
      </c>
      <c r="L9291" t="s">
        <v>26503</v>
      </c>
      <c r="M9291" t="s">
        <v>26504</v>
      </c>
      <c r="N9291">
        <v>1.2180555550000001</v>
      </c>
      <c r="O9291">
        <v>2</v>
      </c>
      <c r="P9291">
        <v>52</v>
      </c>
      <c r="Q9291">
        <v>0</v>
      </c>
      <c r="R9291">
        <v>0</v>
      </c>
      <c r="S9291">
        <v>0</v>
      </c>
      <c r="T9291">
        <v>0</v>
      </c>
      <c r="U9291">
        <v>2.4361109999999999</v>
      </c>
      <c r="V9291">
        <v>63.338889000000002</v>
      </c>
      <c r="W9291">
        <v>0</v>
      </c>
      <c r="X9291">
        <v>0</v>
      </c>
      <c r="Y9291">
        <v>0</v>
      </c>
      <c r="Z9291">
        <v>0</v>
      </c>
    </row>
    <row r="9292" spans="1:26" x14ac:dyDescent="0.25">
      <c r="A9292">
        <v>2210763</v>
      </c>
      <c r="B9292">
        <v>1</v>
      </c>
      <c r="C9292" t="s">
        <v>76</v>
      </c>
      <c r="D9292" t="s">
        <v>96</v>
      </c>
      <c r="E9292" t="s">
        <v>181</v>
      </c>
      <c r="F9292" t="s">
        <v>26505</v>
      </c>
      <c r="G9292" t="s">
        <v>287</v>
      </c>
      <c r="H9292" t="s">
        <v>46</v>
      </c>
      <c r="I9292" t="s">
        <v>129</v>
      </c>
      <c r="J9292" t="s">
        <v>130</v>
      </c>
      <c r="K9292" t="s">
        <v>131</v>
      </c>
      <c r="L9292" t="s">
        <v>26506</v>
      </c>
      <c r="M9292" t="s">
        <v>26507</v>
      </c>
      <c r="N9292">
        <v>1.4708333330000001</v>
      </c>
      <c r="O9292">
        <v>0</v>
      </c>
      <c r="P9292">
        <v>1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1.4708330000000001</v>
      </c>
      <c r="W9292">
        <v>0</v>
      </c>
      <c r="X9292">
        <v>0</v>
      </c>
      <c r="Y9292">
        <v>0</v>
      </c>
      <c r="Z9292">
        <v>0</v>
      </c>
    </row>
    <row r="9293" spans="1:26" x14ac:dyDescent="0.25">
      <c r="A9293">
        <v>2210727</v>
      </c>
      <c r="B9293">
        <v>1</v>
      </c>
      <c r="C9293" t="s">
        <v>76</v>
      </c>
      <c r="D9293" t="s">
        <v>87</v>
      </c>
      <c r="E9293" t="s">
        <v>718</v>
      </c>
      <c r="F9293" t="s">
        <v>26508</v>
      </c>
      <c r="G9293" t="s">
        <v>418</v>
      </c>
      <c r="H9293" t="s">
        <v>46</v>
      </c>
      <c r="I9293" t="s">
        <v>129</v>
      </c>
      <c r="J9293" t="s">
        <v>130</v>
      </c>
      <c r="K9293" t="s">
        <v>251</v>
      </c>
      <c r="L9293" t="s">
        <v>26509</v>
      </c>
      <c r="M9293" t="s">
        <v>26510</v>
      </c>
      <c r="N9293">
        <v>6.77</v>
      </c>
      <c r="O9293">
        <v>0</v>
      </c>
      <c r="P9293">
        <v>0</v>
      </c>
      <c r="Q9293">
        <v>0</v>
      </c>
      <c r="R9293">
        <v>3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20.309999999999999</v>
      </c>
      <c r="Y9293">
        <v>0</v>
      </c>
      <c r="Z9293">
        <v>0</v>
      </c>
    </row>
    <row r="9294" spans="1:26" x14ac:dyDescent="0.25">
      <c r="A9294">
        <v>2210725</v>
      </c>
      <c r="B9294">
        <v>1</v>
      </c>
      <c r="C9294" t="s">
        <v>77</v>
      </c>
      <c r="D9294" t="s">
        <v>124</v>
      </c>
      <c r="E9294" t="s">
        <v>126</v>
      </c>
      <c r="F9294" t="s">
        <v>26511</v>
      </c>
      <c r="G9294" t="s">
        <v>418</v>
      </c>
      <c r="H9294" t="s">
        <v>46</v>
      </c>
      <c r="I9294" t="s">
        <v>129</v>
      </c>
      <c r="J9294" t="s">
        <v>130</v>
      </c>
      <c r="K9294" t="s">
        <v>251</v>
      </c>
      <c r="L9294" t="s">
        <v>26512</v>
      </c>
      <c r="M9294" t="s">
        <v>26513</v>
      </c>
      <c r="N9294">
        <v>8.1479722219999999</v>
      </c>
      <c r="O9294">
        <v>0</v>
      </c>
      <c r="P9294">
        <v>314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2558.4632780000002</v>
      </c>
      <c r="W9294">
        <v>0</v>
      </c>
      <c r="X9294">
        <v>0</v>
      </c>
      <c r="Y9294">
        <v>0</v>
      </c>
      <c r="Z9294">
        <v>0</v>
      </c>
    </row>
    <row r="9295" spans="1:26" x14ac:dyDescent="0.25">
      <c r="A9295">
        <v>2210726</v>
      </c>
      <c r="B9295">
        <v>1</v>
      </c>
      <c r="C9295" t="s">
        <v>76</v>
      </c>
      <c r="D9295" t="s">
        <v>97</v>
      </c>
      <c r="E9295" t="s">
        <v>134</v>
      </c>
      <c r="F9295" t="s">
        <v>26514</v>
      </c>
      <c r="G9295" t="s">
        <v>418</v>
      </c>
      <c r="H9295" t="s">
        <v>47</v>
      </c>
      <c r="I9295" t="s">
        <v>129</v>
      </c>
      <c r="J9295" t="s">
        <v>130</v>
      </c>
      <c r="K9295" t="s">
        <v>251</v>
      </c>
      <c r="L9295" t="s">
        <v>26515</v>
      </c>
      <c r="M9295" t="s">
        <v>26516</v>
      </c>
      <c r="N9295">
        <v>6.7484666659999997</v>
      </c>
      <c r="O9295">
        <v>15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101.227</v>
      </c>
      <c r="V9295">
        <v>0</v>
      </c>
      <c r="W9295">
        <v>0</v>
      </c>
      <c r="X9295">
        <v>0</v>
      </c>
      <c r="Y9295">
        <v>0</v>
      </c>
      <c r="Z9295">
        <v>0</v>
      </c>
    </row>
    <row r="9296" spans="1:26" x14ac:dyDescent="0.25">
      <c r="A9296">
        <v>2210728</v>
      </c>
      <c r="B9296">
        <v>1</v>
      </c>
      <c r="C9296" t="s">
        <v>76</v>
      </c>
      <c r="D9296" t="s">
        <v>104</v>
      </c>
      <c r="E9296" t="s">
        <v>161</v>
      </c>
      <c r="F9296" t="s">
        <v>24406</v>
      </c>
      <c r="G9296" t="s">
        <v>418</v>
      </c>
      <c r="H9296" t="s">
        <v>46</v>
      </c>
      <c r="I9296" t="s">
        <v>129</v>
      </c>
      <c r="J9296" t="s">
        <v>130</v>
      </c>
      <c r="K9296" t="s">
        <v>251</v>
      </c>
      <c r="L9296" t="s">
        <v>26517</v>
      </c>
      <c r="M9296" t="s">
        <v>26518</v>
      </c>
      <c r="N9296">
        <v>7.9369794440000003</v>
      </c>
      <c r="O9296">
        <v>0</v>
      </c>
      <c r="P9296">
        <v>0</v>
      </c>
      <c r="Q9296">
        <v>1</v>
      </c>
      <c r="R9296">
        <v>64</v>
      </c>
      <c r="S9296">
        <v>0</v>
      </c>
      <c r="T9296">
        <v>0</v>
      </c>
      <c r="U9296">
        <v>0</v>
      </c>
      <c r="V9296">
        <v>0</v>
      </c>
      <c r="W9296">
        <v>7.936979</v>
      </c>
      <c r="X9296">
        <v>507.96668399999999</v>
      </c>
      <c r="Y9296">
        <v>0</v>
      </c>
      <c r="Z9296">
        <v>0</v>
      </c>
    </row>
    <row r="9297" spans="1:26" x14ac:dyDescent="0.25">
      <c r="A9297">
        <v>2210733</v>
      </c>
      <c r="B9297">
        <v>1</v>
      </c>
      <c r="C9297" t="s">
        <v>76</v>
      </c>
      <c r="D9297" t="s">
        <v>103</v>
      </c>
      <c r="E9297" t="s">
        <v>161</v>
      </c>
      <c r="F9297" t="s">
        <v>26519</v>
      </c>
      <c r="G9297" t="s">
        <v>366</v>
      </c>
      <c r="H9297" t="s">
        <v>46</v>
      </c>
      <c r="I9297" t="s">
        <v>129</v>
      </c>
      <c r="J9297" t="s">
        <v>130</v>
      </c>
      <c r="K9297" t="s">
        <v>251</v>
      </c>
      <c r="L9297" t="s">
        <v>26520</v>
      </c>
      <c r="M9297" t="s">
        <v>26521</v>
      </c>
      <c r="N9297">
        <v>2.8680805550000001</v>
      </c>
      <c r="O9297">
        <v>0</v>
      </c>
      <c r="P9297">
        <v>1</v>
      </c>
      <c r="Q9297">
        <v>1</v>
      </c>
      <c r="R9297">
        <v>235</v>
      </c>
      <c r="S9297">
        <v>0</v>
      </c>
      <c r="T9297">
        <v>0</v>
      </c>
      <c r="U9297">
        <v>0</v>
      </c>
      <c r="V9297">
        <v>2.8680810000000001</v>
      </c>
      <c r="W9297">
        <v>2.8680810000000001</v>
      </c>
      <c r="X9297">
        <v>673.99892999999997</v>
      </c>
      <c r="Y9297">
        <v>0</v>
      </c>
      <c r="Z9297">
        <v>0</v>
      </c>
    </row>
    <row r="9298" spans="1:26" x14ac:dyDescent="0.25">
      <c r="A9298">
        <v>2210741</v>
      </c>
      <c r="B9298">
        <v>1</v>
      </c>
      <c r="C9298" t="s">
        <v>76</v>
      </c>
      <c r="D9298" t="s">
        <v>80</v>
      </c>
      <c r="E9298" t="s">
        <v>143</v>
      </c>
      <c r="F9298" t="s">
        <v>26522</v>
      </c>
      <c r="G9298" t="s">
        <v>366</v>
      </c>
      <c r="H9298" t="s">
        <v>47</v>
      </c>
      <c r="I9298" t="s">
        <v>129</v>
      </c>
      <c r="J9298" t="s">
        <v>130</v>
      </c>
      <c r="K9298" t="s">
        <v>251</v>
      </c>
      <c r="L9298" t="s">
        <v>26523</v>
      </c>
      <c r="M9298" t="s">
        <v>26524</v>
      </c>
      <c r="N9298">
        <v>7.437777777</v>
      </c>
      <c r="O9298">
        <v>1</v>
      </c>
      <c r="P9298">
        <v>826</v>
      </c>
      <c r="Q9298">
        <v>0</v>
      </c>
      <c r="R9298">
        <v>0</v>
      </c>
      <c r="S9298">
        <v>0</v>
      </c>
      <c r="T9298">
        <v>0</v>
      </c>
      <c r="U9298">
        <v>7.4377779999999998</v>
      </c>
      <c r="V9298">
        <v>6143.6044439999996</v>
      </c>
      <c r="W9298">
        <v>0</v>
      </c>
      <c r="X9298">
        <v>0</v>
      </c>
      <c r="Y9298">
        <v>0</v>
      </c>
      <c r="Z9298">
        <v>0</v>
      </c>
    </row>
    <row r="9299" spans="1:26" x14ac:dyDescent="0.25">
      <c r="A9299">
        <v>2210738</v>
      </c>
      <c r="B9299">
        <v>1</v>
      </c>
      <c r="C9299" t="s">
        <v>76</v>
      </c>
      <c r="D9299" t="s">
        <v>82</v>
      </c>
      <c r="E9299" t="s">
        <v>161</v>
      </c>
      <c r="F9299" t="s">
        <v>26525</v>
      </c>
      <c r="G9299" t="s">
        <v>366</v>
      </c>
      <c r="H9299" t="s">
        <v>46</v>
      </c>
      <c r="I9299" t="s">
        <v>129</v>
      </c>
      <c r="J9299" t="s">
        <v>130</v>
      </c>
      <c r="K9299" t="s">
        <v>251</v>
      </c>
      <c r="L9299" t="s">
        <v>26526</v>
      </c>
      <c r="M9299" t="s">
        <v>26527</v>
      </c>
      <c r="N9299">
        <v>2.8688888879999999</v>
      </c>
      <c r="O9299">
        <v>1</v>
      </c>
      <c r="P9299">
        <v>49</v>
      </c>
      <c r="Q9299">
        <v>0</v>
      </c>
      <c r="R9299">
        <v>0</v>
      </c>
      <c r="S9299">
        <v>0</v>
      </c>
      <c r="T9299">
        <v>0</v>
      </c>
      <c r="U9299">
        <v>2.8688889999999998</v>
      </c>
      <c r="V9299">
        <v>140.57555600000001</v>
      </c>
      <c r="W9299">
        <v>0</v>
      </c>
      <c r="X9299">
        <v>0</v>
      </c>
      <c r="Y9299">
        <v>0</v>
      </c>
      <c r="Z9299">
        <v>0</v>
      </c>
    </row>
    <row r="9300" spans="1:26" x14ac:dyDescent="0.25">
      <c r="A9300">
        <v>2210757</v>
      </c>
      <c r="B9300">
        <v>1</v>
      </c>
      <c r="C9300" t="s">
        <v>76</v>
      </c>
      <c r="D9300" t="s">
        <v>86</v>
      </c>
      <c r="E9300" t="s">
        <v>181</v>
      </c>
      <c r="F9300" t="s">
        <v>26528</v>
      </c>
      <c r="G9300" t="s">
        <v>636</v>
      </c>
      <c r="H9300" t="s">
        <v>46</v>
      </c>
      <c r="I9300" t="s">
        <v>129</v>
      </c>
      <c r="J9300" t="s">
        <v>130</v>
      </c>
      <c r="K9300" t="s">
        <v>131</v>
      </c>
      <c r="L9300" t="s">
        <v>26529</v>
      </c>
      <c r="M9300" t="s">
        <v>26530</v>
      </c>
      <c r="N9300">
        <v>3.556944444</v>
      </c>
      <c r="O9300">
        <v>0</v>
      </c>
      <c r="P9300">
        <v>13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46.240278000000004</v>
      </c>
      <c r="W9300">
        <v>0</v>
      </c>
      <c r="X9300">
        <v>0</v>
      </c>
      <c r="Y9300">
        <v>0</v>
      </c>
      <c r="Z9300">
        <v>0</v>
      </c>
    </row>
    <row r="9301" spans="1:26" x14ac:dyDescent="0.25">
      <c r="A9301">
        <v>2210739</v>
      </c>
      <c r="B9301">
        <v>1</v>
      </c>
      <c r="C9301" t="s">
        <v>76</v>
      </c>
      <c r="D9301" t="s">
        <v>80</v>
      </c>
      <c r="E9301" t="s">
        <v>181</v>
      </c>
      <c r="F9301" t="s">
        <v>26531</v>
      </c>
      <c r="G9301" t="s">
        <v>287</v>
      </c>
      <c r="H9301" t="s">
        <v>46</v>
      </c>
      <c r="I9301" t="s">
        <v>129</v>
      </c>
      <c r="J9301" t="s">
        <v>130</v>
      </c>
      <c r="K9301" t="s">
        <v>131</v>
      </c>
      <c r="L9301" t="s">
        <v>26532</v>
      </c>
      <c r="M9301" t="s">
        <v>26533</v>
      </c>
      <c r="N9301">
        <v>3.8844444440000001</v>
      </c>
      <c r="O9301">
        <v>0</v>
      </c>
      <c r="P9301">
        <v>7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27.191110999999999</v>
      </c>
      <c r="W9301">
        <v>0</v>
      </c>
      <c r="X9301">
        <v>0</v>
      </c>
      <c r="Y9301">
        <v>0</v>
      </c>
      <c r="Z9301">
        <v>0</v>
      </c>
    </row>
    <row r="9302" spans="1:26" x14ac:dyDescent="0.25">
      <c r="A9302">
        <v>2210748</v>
      </c>
      <c r="B9302">
        <v>1</v>
      </c>
      <c r="C9302" t="s">
        <v>77</v>
      </c>
      <c r="D9302" t="s">
        <v>119</v>
      </c>
      <c r="E9302" t="s">
        <v>161</v>
      </c>
      <c r="F9302" t="s">
        <v>26534</v>
      </c>
      <c r="G9302" t="s">
        <v>402</v>
      </c>
      <c r="H9302" t="s">
        <v>46</v>
      </c>
      <c r="I9302" t="s">
        <v>129</v>
      </c>
      <c r="J9302" t="s">
        <v>130</v>
      </c>
      <c r="K9302" t="s">
        <v>131</v>
      </c>
      <c r="L9302" t="s">
        <v>26535</v>
      </c>
      <c r="M9302" t="s">
        <v>26536</v>
      </c>
      <c r="N9302">
        <v>0.70499999999999996</v>
      </c>
      <c r="O9302">
        <v>1</v>
      </c>
      <c r="P9302">
        <v>67</v>
      </c>
      <c r="Q9302">
        <v>0</v>
      </c>
      <c r="R9302">
        <v>0</v>
      </c>
      <c r="S9302">
        <v>0</v>
      </c>
      <c r="T9302">
        <v>0</v>
      </c>
      <c r="U9302">
        <v>0.70499999999999996</v>
      </c>
      <c r="V9302">
        <v>47.234999999999999</v>
      </c>
      <c r="W9302">
        <v>0</v>
      </c>
      <c r="X9302">
        <v>0</v>
      </c>
      <c r="Y9302">
        <v>0</v>
      </c>
      <c r="Z9302">
        <v>0</v>
      </c>
    </row>
    <row r="9303" spans="1:26" x14ac:dyDescent="0.25">
      <c r="A9303">
        <v>2210743</v>
      </c>
      <c r="B9303">
        <v>1</v>
      </c>
      <c r="C9303" t="s">
        <v>76</v>
      </c>
      <c r="D9303" t="s">
        <v>99</v>
      </c>
      <c r="E9303" t="s">
        <v>161</v>
      </c>
      <c r="F9303" t="s">
        <v>15349</v>
      </c>
      <c r="G9303" t="s">
        <v>163</v>
      </c>
      <c r="H9303" t="s">
        <v>46</v>
      </c>
      <c r="I9303" t="s">
        <v>129</v>
      </c>
      <c r="J9303" t="s">
        <v>130</v>
      </c>
      <c r="K9303" t="s">
        <v>131</v>
      </c>
      <c r="L9303" t="s">
        <v>26537</v>
      </c>
      <c r="M9303" t="s">
        <v>26538</v>
      </c>
      <c r="N9303">
        <v>0.694722222</v>
      </c>
      <c r="O9303">
        <v>1</v>
      </c>
      <c r="P9303">
        <v>425</v>
      </c>
      <c r="Q9303">
        <v>0</v>
      </c>
      <c r="R9303">
        <v>0</v>
      </c>
      <c r="S9303">
        <v>0</v>
      </c>
      <c r="T9303">
        <v>0</v>
      </c>
      <c r="U9303">
        <v>0.69472199999999995</v>
      </c>
      <c r="V9303">
        <v>295.25694399999998</v>
      </c>
      <c r="W9303">
        <v>0</v>
      </c>
      <c r="X9303">
        <v>0</v>
      </c>
      <c r="Y9303">
        <v>0</v>
      </c>
      <c r="Z9303">
        <v>0</v>
      </c>
    </row>
    <row r="9304" spans="1:26" x14ac:dyDescent="0.25">
      <c r="A9304">
        <v>2210742</v>
      </c>
      <c r="B9304">
        <v>1</v>
      </c>
      <c r="C9304" t="s">
        <v>76</v>
      </c>
      <c r="D9304" t="s">
        <v>92</v>
      </c>
      <c r="E9304" t="s">
        <v>181</v>
      </c>
      <c r="F9304" t="s">
        <v>26539</v>
      </c>
      <c r="G9304" t="s">
        <v>194</v>
      </c>
      <c r="H9304" t="s">
        <v>46</v>
      </c>
      <c r="I9304" t="s">
        <v>129</v>
      </c>
      <c r="J9304" t="s">
        <v>130</v>
      </c>
      <c r="K9304" t="s">
        <v>131</v>
      </c>
      <c r="L9304" t="s">
        <v>26540</v>
      </c>
      <c r="M9304" t="s">
        <v>26541</v>
      </c>
      <c r="N9304">
        <v>3.307222222</v>
      </c>
      <c r="O9304">
        <v>0</v>
      </c>
      <c r="P9304">
        <v>0</v>
      </c>
      <c r="Q9304">
        <v>0</v>
      </c>
      <c r="R9304">
        <v>1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3.3072219999999999</v>
      </c>
      <c r="Y9304">
        <v>0</v>
      </c>
      <c r="Z9304">
        <v>0</v>
      </c>
    </row>
    <row r="9305" spans="1:26" x14ac:dyDescent="0.25">
      <c r="A9305">
        <v>2210740</v>
      </c>
      <c r="B9305">
        <v>1</v>
      </c>
      <c r="C9305" t="s">
        <v>77</v>
      </c>
      <c r="D9305" t="s">
        <v>118</v>
      </c>
      <c r="E9305" t="s">
        <v>161</v>
      </c>
      <c r="F9305" t="s">
        <v>24371</v>
      </c>
      <c r="G9305" t="s">
        <v>418</v>
      </c>
      <c r="H9305" t="s">
        <v>46</v>
      </c>
      <c r="I9305" t="s">
        <v>129</v>
      </c>
      <c r="J9305" t="s">
        <v>130</v>
      </c>
      <c r="K9305" t="s">
        <v>251</v>
      </c>
      <c r="L9305" t="s">
        <v>26542</v>
      </c>
      <c r="M9305" t="s">
        <v>26543</v>
      </c>
      <c r="N9305">
        <v>7.0769211109999999</v>
      </c>
      <c r="O9305">
        <v>1</v>
      </c>
      <c r="P9305">
        <v>300</v>
      </c>
      <c r="Q9305">
        <v>0</v>
      </c>
      <c r="R9305">
        <v>0</v>
      </c>
      <c r="S9305">
        <v>0</v>
      </c>
      <c r="T9305">
        <v>0</v>
      </c>
      <c r="U9305">
        <v>7.0769209999999996</v>
      </c>
      <c r="V9305">
        <v>2123.076333</v>
      </c>
      <c r="W9305">
        <v>0</v>
      </c>
      <c r="X9305">
        <v>0</v>
      </c>
      <c r="Y9305">
        <v>0</v>
      </c>
      <c r="Z9305">
        <v>0</v>
      </c>
    </row>
    <row r="9306" spans="1:26" x14ac:dyDescent="0.25">
      <c r="A9306">
        <v>2210747</v>
      </c>
      <c r="B9306">
        <v>1</v>
      </c>
      <c r="C9306" t="s">
        <v>76</v>
      </c>
      <c r="D9306" t="s">
        <v>91</v>
      </c>
      <c r="E9306" t="s">
        <v>813</v>
      </c>
      <c r="F9306" t="s">
        <v>955</v>
      </c>
      <c r="G9306" t="s">
        <v>136</v>
      </c>
      <c r="H9306" t="s">
        <v>47</v>
      </c>
      <c r="I9306" t="s">
        <v>129</v>
      </c>
      <c r="J9306" t="s">
        <v>130</v>
      </c>
      <c r="K9306" t="s">
        <v>131</v>
      </c>
      <c r="L9306" t="s">
        <v>26544</v>
      </c>
      <c r="M9306" t="s">
        <v>26545</v>
      </c>
      <c r="N9306">
        <v>0.381111111</v>
      </c>
      <c r="O9306">
        <v>127</v>
      </c>
      <c r="P9306">
        <v>2134</v>
      </c>
      <c r="Q9306">
        <v>0</v>
      </c>
      <c r="R9306">
        <v>0</v>
      </c>
      <c r="S9306">
        <v>0</v>
      </c>
      <c r="T9306">
        <v>0</v>
      </c>
      <c r="U9306">
        <v>48.401111</v>
      </c>
      <c r="V9306">
        <v>813.291111</v>
      </c>
      <c r="W9306">
        <v>0</v>
      </c>
      <c r="X9306">
        <v>0</v>
      </c>
      <c r="Y9306">
        <v>0</v>
      </c>
      <c r="Z9306">
        <v>0</v>
      </c>
    </row>
    <row r="9307" spans="1:26" x14ac:dyDescent="0.25">
      <c r="A9307">
        <v>2210762</v>
      </c>
      <c r="B9307">
        <v>1</v>
      </c>
      <c r="C9307" t="s">
        <v>76</v>
      </c>
      <c r="D9307" t="s">
        <v>81</v>
      </c>
      <c r="E9307" t="s">
        <v>181</v>
      </c>
      <c r="F9307" t="s">
        <v>26546</v>
      </c>
      <c r="G9307" t="s">
        <v>194</v>
      </c>
      <c r="H9307" t="s">
        <v>46</v>
      </c>
      <c r="I9307" t="s">
        <v>129</v>
      </c>
      <c r="J9307" t="s">
        <v>130</v>
      </c>
      <c r="K9307" t="s">
        <v>131</v>
      </c>
      <c r="L9307" t="s">
        <v>26547</v>
      </c>
      <c r="M9307" t="s">
        <v>26548</v>
      </c>
      <c r="N9307">
        <v>0.99166666599999997</v>
      </c>
      <c r="O9307">
        <v>0</v>
      </c>
      <c r="P9307">
        <v>3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2.9750000000000001</v>
      </c>
      <c r="W9307">
        <v>0</v>
      </c>
      <c r="X9307">
        <v>0</v>
      </c>
      <c r="Y9307">
        <v>0</v>
      </c>
      <c r="Z9307">
        <v>0</v>
      </c>
    </row>
    <row r="9308" spans="1:26" x14ac:dyDescent="0.25">
      <c r="A9308">
        <v>2210745</v>
      </c>
      <c r="B9308">
        <v>1</v>
      </c>
      <c r="C9308" t="s">
        <v>76</v>
      </c>
      <c r="D9308" t="s">
        <v>100</v>
      </c>
      <c r="E9308" t="s">
        <v>126</v>
      </c>
      <c r="F9308" t="s">
        <v>26549</v>
      </c>
      <c r="G9308" t="s">
        <v>640</v>
      </c>
      <c r="H9308" t="s">
        <v>46</v>
      </c>
      <c r="I9308" t="s">
        <v>129</v>
      </c>
      <c r="J9308" t="s">
        <v>130</v>
      </c>
      <c r="K9308" t="s">
        <v>131</v>
      </c>
      <c r="L9308" t="s">
        <v>26550</v>
      </c>
      <c r="M9308" t="s">
        <v>26551</v>
      </c>
      <c r="N9308">
        <v>2.3616666660000001</v>
      </c>
      <c r="O9308">
        <v>0</v>
      </c>
      <c r="P9308">
        <v>99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233.80500000000001</v>
      </c>
      <c r="W9308">
        <v>0</v>
      </c>
      <c r="X9308">
        <v>0</v>
      </c>
      <c r="Y9308">
        <v>0</v>
      </c>
      <c r="Z9308">
        <v>0</v>
      </c>
    </row>
    <row r="9309" spans="1:26" x14ac:dyDescent="0.25">
      <c r="A9309">
        <v>2210746</v>
      </c>
      <c r="B9309">
        <v>1</v>
      </c>
      <c r="C9309" t="s">
        <v>76</v>
      </c>
      <c r="D9309" t="s">
        <v>89</v>
      </c>
      <c r="E9309" t="s">
        <v>143</v>
      </c>
      <c r="F9309" t="s">
        <v>26552</v>
      </c>
      <c r="G9309" t="s">
        <v>366</v>
      </c>
      <c r="H9309" t="s">
        <v>47</v>
      </c>
      <c r="I9309" t="s">
        <v>129</v>
      </c>
      <c r="J9309" t="s">
        <v>130</v>
      </c>
      <c r="K9309" t="s">
        <v>251</v>
      </c>
      <c r="L9309" t="s">
        <v>26553</v>
      </c>
      <c r="M9309" t="s">
        <v>26554</v>
      </c>
      <c r="N9309">
        <v>2.082258333</v>
      </c>
      <c r="O9309">
        <v>8</v>
      </c>
      <c r="P9309">
        <v>461</v>
      </c>
      <c r="Q9309">
        <v>0</v>
      </c>
      <c r="R9309">
        <v>0</v>
      </c>
      <c r="S9309">
        <v>0</v>
      </c>
      <c r="T9309">
        <v>0</v>
      </c>
      <c r="U9309">
        <v>16.658066999999999</v>
      </c>
      <c r="V9309">
        <v>959.92109200000004</v>
      </c>
      <c r="W9309">
        <v>0</v>
      </c>
      <c r="X9309">
        <v>0</v>
      </c>
      <c r="Y9309">
        <v>0</v>
      </c>
      <c r="Z9309">
        <v>0</v>
      </c>
    </row>
    <row r="9310" spans="1:26" x14ac:dyDescent="0.25">
      <c r="A9310">
        <v>2210750</v>
      </c>
      <c r="B9310">
        <v>1</v>
      </c>
      <c r="C9310" t="s">
        <v>77</v>
      </c>
      <c r="D9310" t="s">
        <v>124</v>
      </c>
      <c r="E9310" t="s">
        <v>181</v>
      </c>
      <c r="F9310" t="s">
        <v>26555</v>
      </c>
      <c r="G9310" t="s">
        <v>163</v>
      </c>
      <c r="H9310" t="s">
        <v>46</v>
      </c>
      <c r="I9310" t="s">
        <v>129</v>
      </c>
      <c r="J9310" t="s">
        <v>130</v>
      </c>
      <c r="K9310" t="s">
        <v>131</v>
      </c>
      <c r="L9310" t="s">
        <v>26556</v>
      </c>
      <c r="M9310" t="s">
        <v>26557</v>
      </c>
      <c r="N9310">
        <v>0.73638888800000002</v>
      </c>
      <c r="O9310">
        <v>0</v>
      </c>
      <c r="P9310">
        <v>1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0.73638899999999996</v>
      </c>
      <c r="W9310">
        <v>0</v>
      </c>
      <c r="X9310">
        <v>0</v>
      </c>
      <c r="Y9310">
        <v>0</v>
      </c>
      <c r="Z9310">
        <v>0</v>
      </c>
    </row>
    <row r="9311" spans="1:26" x14ac:dyDescent="0.25">
      <c r="A9311">
        <v>2210759</v>
      </c>
      <c r="B9311">
        <v>1</v>
      </c>
      <c r="C9311" t="s">
        <v>76</v>
      </c>
      <c r="D9311" t="s">
        <v>79</v>
      </c>
      <c r="E9311" t="s">
        <v>161</v>
      </c>
      <c r="F9311" t="s">
        <v>26558</v>
      </c>
      <c r="G9311" t="s">
        <v>163</v>
      </c>
      <c r="H9311" t="s">
        <v>46</v>
      </c>
      <c r="I9311" t="s">
        <v>129</v>
      </c>
      <c r="J9311" t="s">
        <v>130</v>
      </c>
      <c r="K9311" t="s">
        <v>131</v>
      </c>
      <c r="L9311" t="s">
        <v>26559</v>
      </c>
      <c r="M9311" t="s">
        <v>26560</v>
      </c>
      <c r="N9311">
        <v>0.59055555500000001</v>
      </c>
      <c r="O9311">
        <v>1</v>
      </c>
      <c r="P9311">
        <v>518</v>
      </c>
      <c r="Q9311">
        <v>0</v>
      </c>
      <c r="R9311">
        <v>0</v>
      </c>
      <c r="S9311">
        <v>0</v>
      </c>
      <c r="T9311">
        <v>0</v>
      </c>
      <c r="U9311">
        <v>0.59055599999999997</v>
      </c>
      <c r="V9311">
        <v>305.90777700000001</v>
      </c>
      <c r="W9311">
        <v>0</v>
      </c>
      <c r="X9311">
        <v>0</v>
      </c>
      <c r="Y9311">
        <v>0</v>
      </c>
      <c r="Z9311">
        <v>0</v>
      </c>
    </row>
    <row r="9312" spans="1:26" x14ac:dyDescent="0.25">
      <c r="A9312">
        <v>2210754</v>
      </c>
      <c r="B9312">
        <v>1</v>
      </c>
      <c r="C9312" t="s">
        <v>77</v>
      </c>
      <c r="D9312" t="s">
        <v>108</v>
      </c>
      <c r="E9312" t="s">
        <v>143</v>
      </c>
      <c r="F9312" t="s">
        <v>26561</v>
      </c>
      <c r="G9312" t="s">
        <v>201</v>
      </c>
      <c r="H9312" t="s">
        <v>47</v>
      </c>
      <c r="I9312" t="s">
        <v>283</v>
      </c>
      <c r="J9312" t="s">
        <v>130</v>
      </c>
      <c r="K9312" t="s">
        <v>251</v>
      </c>
      <c r="L9312" t="s">
        <v>26562</v>
      </c>
      <c r="M9312" t="s">
        <v>26563</v>
      </c>
      <c r="N9312">
        <v>2.2770276999999998E-2</v>
      </c>
      <c r="O9312">
        <v>6</v>
      </c>
      <c r="P9312">
        <v>661</v>
      </c>
      <c r="Q9312">
        <v>0</v>
      </c>
      <c r="R9312">
        <v>0</v>
      </c>
      <c r="S9312">
        <v>0</v>
      </c>
      <c r="T9312">
        <v>0</v>
      </c>
      <c r="U9312">
        <v>0.13662199999999999</v>
      </c>
      <c r="V9312">
        <v>15.051152999999999</v>
      </c>
      <c r="W9312">
        <v>0</v>
      </c>
      <c r="X9312">
        <v>0</v>
      </c>
      <c r="Y9312">
        <v>0</v>
      </c>
      <c r="Z9312">
        <v>0</v>
      </c>
    </row>
    <row r="9313" spans="1:26" x14ac:dyDescent="0.25">
      <c r="A9313">
        <v>2210755</v>
      </c>
      <c r="B9313">
        <v>1</v>
      </c>
      <c r="C9313" t="s">
        <v>76</v>
      </c>
      <c r="D9313" t="s">
        <v>90</v>
      </c>
      <c r="E9313" t="s">
        <v>126</v>
      </c>
      <c r="F9313" t="s">
        <v>26564</v>
      </c>
      <c r="G9313" t="s">
        <v>432</v>
      </c>
      <c r="H9313" t="s">
        <v>46</v>
      </c>
      <c r="I9313" t="s">
        <v>129</v>
      </c>
      <c r="J9313" t="s">
        <v>130</v>
      </c>
      <c r="K9313" t="s">
        <v>131</v>
      </c>
      <c r="L9313" t="s">
        <v>26565</v>
      </c>
      <c r="M9313" t="s">
        <v>26566</v>
      </c>
      <c r="N9313">
        <v>5.7374999999999998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2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11.475</v>
      </c>
    </row>
    <row r="9314" spans="1:26" x14ac:dyDescent="0.25">
      <c r="A9314">
        <v>2210756</v>
      </c>
      <c r="B9314">
        <v>1</v>
      </c>
      <c r="C9314" t="s">
        <v>77</v>
      </c>
      <c r="D9314" t="s">
        <v>108</v>
      </c>
      <c r="E9314" t="s">
        <v>143</v>
      </c>
      <c r="F9314" t="s">
        <v>26567</v>
      </c>
      <c r="G9314" t="s">
        <v>366</v>
      </c>
      <c r="H9314" t="s">
        <v>47</v>
      </c>
      <c r="I9314" t="s">
        <v>129</v>
      </c>
      <c r="J9314" t="s">
        <v>130</v>
      </c>
      <c r="K9314" t="s">
        <v>251</v>
      </c>
      <c r="L9314" t="s">
        <v>26568</v>
      </c>
      <c r="M9314" t="s">
        <v>26569</v>
      </c>
      <c r="N9314">
        <v>3.7399452769999999</v>
      </c>
      <c r="O9314">
        <v>2</v>
      </c>
      <c r="P9314">
        <v>249</v>
      </c>
      <c r="Q9314">
        <v>0</v>
      </c>
      <c r="R9314">
        <v>0</v>
      </c>
      <c r="S9314">
        <v>0</v>
      </c>
      <c r="T9314">
        <v>0</v>
      </c>
      <c r="U9314">
        <v>7.4798910000000003</v>
      </c>
      <c r="V9314">
        <v>931.24637399999995</v>
      </c>
      <c r="W9314">
        <v>0</v>
      </c>
      <c r="X9314">
        <v>0</v>
      </c>
      <c r="Y9314">
        <v>0</v>
      </c>
      <c r="Z9314">
        <v>0</v>
      </c>
    </row>
    <row r="9315" spans="1:26" x14ac:dyDescent="0.25">
      <c r="A9315">
        <v>2210764</v>
      </c>
      <c r="B9315">
        <v>1</v>
      </c>
      <c r="C9315" t="s">
        <v>76</v>
      </c>
      <c r="D9315" t="s">
        <v>78</v>
      </c>
      <c r="E9315" t="s">
        <v>181</v>
      </c>
      <c r="F9315" t="s">
        <v>26570</v>
      </c>
      <c r="G9315" t="s">
        <v>183</v>
      </c>
      <c r="H9315" t="s">
        <v>46</v>
      </c>
      <c r="I9315" t="s">
        <v>129</v>
      </c>
      <c r="J9315" t="s">
        <v>130</v>
      </c>
      <c r="K9315" t="s">
        <v>131</v>
      </c>
      <c r="L9315" t="s">
        <v>26571</v>
      </c>
      <c r="M9315" t="s">
        <v>26572</v>
      </c>
      <c r="N9315">
        <v>3.4711111109999999</v>
      </c>
      <c r="O9315">
        <v>0</v>
      </c>
      <c r="P9315">
        <v>15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52.066667000000002</v>
      </c>
      <c r="W9315">
        <v>0</v>
      </c>
      <c r="X9315">
        <v>0</v>
      </c>
      <c r="Y9315">
        <v>0</v>
      </c>
      <c r="Z9315">
        <v>0</v>
      </c>
    </row>
    <row r="9316" spans="1:26" x14ac:dyDescent="0.25">
      <c r="A9316">
        <v>2210767</v>
      </c>
      <c r="B9316">
        <v>1</v>
      </c>
      <c r="C9316" t="s">
        <v>76</v>
      </c>
      <c r="D9316" t="s">
        <v>86</v>
      </c>
      <c r="E9316" t="s">
        <v>126</v>
      </c>
      <c r="F9316" t="s">
        <v>26573</v>
      </c>
      <c r="G9316" t="s">
        <v>140</v>
      </c>
      <c r="H9316" t="s">
        <v>46</v>
      </c>
      <c r="I9316" t="s">
        <v>129</v>
      </c>
      <c r="J9316" t="s">
        <v>130</v>
      </c>
      <c r="K9316" t="s">
        <v>131</v>
      </c>
      <c r="L9316" t="s">
        <v>26574</v>
      </c>
      <c r="M9316" t="s">
        <v>26575</v>
      </c>
      <c r="N9316">
        <v>1.876666666</v>
      </c>
      <c r="O9316">
        <v>0</v>
      </c>
      <c r="P9316">
        <v>24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45.04</v>
      </c>
      <c r="W9316">
        <v>0</v>
      </c>
      <c r="X9316">
        <v>0</v>
      </c>
      <c r="Y9316">
        <v>0</v>
      </c>
      <c r="Z9316">
        <v>0</v>
      </c>
    </row>
    <row r="9317" spans="1:26" x14ac:dyDescent="0.25">
      <c r="A9317">
        <v>2210772</v>
      </c>
      <c r="B9317">
        <v>1</v>
      </c>
      <c r="C9317" t="s">
        <v>76</v>
      </c>
      <c r="D9317" t="s">
        <v>89</v>
      </c>
      <c r="E9317" t="s">
        <v>186</v>
      </c>
      <c r="F9317" t="s">
        <v>26576</v>
      </c>
      <c r="G9317" t="s">
        <v>279</v>
      </c>
      <c r="H9317" t="s">
        <v>47</v>
      </c>
      <c r="I9317" t="s">
        <v>129</v>
      </c>
      <c r="J9317" t="s">
        <v>130</v>
      </c>
      <c r="K9317" t="s">
        <v>131</v>
      </c>
      <c r="L9317" t="s">
        <v>26577</v>
      </c>
      <c r="M9317" t="s">
        <v>26578</v>
      </c>
      <c r="N9317">
        <v>0.52472222199999996</v>
      </c>
      <c r="O9317">
        <v>0</v>
      </c>
      <c r="P9317">
        <v>1</v>
      </c>
      <c r="Q9317">
        <v>14</v>
      </c>
      <c r="R9317">
        <v>310</v>
      </c>
      <c r="S9317">
        <v>65</v>
      </c>
      <c r="T9317">
        <v>682</v>
      </c>
      <c r="U9317">
        <v>0</v>
      </c>
      <c r="V9317">
        <v>0.52472200000000002</v>
      </c>
      <c r="W9317">
        <v>7.3461109999999996</v>
      </c>
      <c r="X9317">
        <v>162.66388900000001</v>
      </c>
      <c r="Y9317">
        <v>34.106943999999999</v>
      </c>
      <c r="Z9317">
        <v>357.86055499999998</v>
      </c>
    </row>
    <row r="9318" spans="1:26" x14ac:dyDescent="0.25">
      <c r="A9318">
        <v>2210766</v>
      </c>
      <c r="B9318">
        <v>1</v>
      </c>
      <c r="C9318" t="s">
        <v>77</v>
      </c>
      <c r="D9318" t="s">
        <v>116</v>
      </c>
      <c r="E9318" t="s">
        <v>181</v>
      </c>
      <c r="F9318" t="s">
        <v>26579</v>
      </c>
      <c r="G9318" t="s">
        <v>194</v>
      </c>
      <c r="H9318" t="s">
        <v>46</v>
      </c>
      <c r="I9318" t="s">
        <v>129</v>
      </c>
      <c r="J9318" t="s">
        <v>130</v>
      </c>
      <c r="K9318" t="s">
        <v>131</v>
      </c>
      <c r="L9318" t="s">
        <v>26580</v>
      </c>
      <c r="M9318" t="s">
        <v>26581</v>
      </c>
      <c r="N9318">
        <v>2.383611111</v>
      </c>
      <c r="O9318">
        <v>0</v>
      </c>
      <c r="P9318">
        <v>1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2.3836110000000001</v>
      </c>
      <c r="W9318">
        <v>0</v>
      </c>
      <c r="X9318">
        <v>0</v>
      </c>
      <c r="Y9318">
        <v>0</v>
      </c>
      <c r="Z9318">
        <v>0</v>
      </c>
    </row>
    <row r="9319" spans="1:26" x14ac:dyDescent="0.25">
      <c r="A9319">
        <v>2210770</v>
      </c>
      <c r="B9319">
        <v>1</v>
      </c>
      <c r="C9319" t="s">
        <v>77</v>
      </c>
      <c r="D9319" t="s">
        <v>111</v>
      </c>
      <c r="E9319" t="s">
        <v>161</v>
      </c>
      <c r="F9319" t="s">
        <v>1901</v>
      </c>
      <c r="G9319" t="s">
        <v>402</v>
      </c>
      <c r="H9319" t="s">
        <v>46</v>
      </c>
      <c r="I9319" t="s">
        <v>129</v>
      </c>
      <c r="J9319" t="s">
        <v>130</v>
      </c>
      <c r="K9319" t="s">
        <v>131</v>
      </c>
      <c r="L9319" t="s">
        <v>26582</v>
      </c>
      <c r="M9319" t="s">
        <v>26583</v>
      </c>
      <c r="N9319">
        <v>4.523055555</v>
      </c>
      <c r="O9319">
        <v>0</v>
      </c>
      <c r="P9319">
        <v>0</v>
      </c>
      <c r="Q9319">
        <v>0</v>
      </c>
      <c r="R9319">
        <v>0</v>
      </c>
      <c r="S9319">
        <v>1</v>
      </c>
      <c r="T9319">
        <v>14</v>
      </c>
      <c r="U9319">
        <v>0</v>
      </c>
      <c r="V9319">
        <v>0</v>
      </c>
      <c r="W9319">
        <v>0</v>
      </c>
      <c r="X9319">
        <v>0</v>
      </c>
      <c r="Y9319">
        <v>4.5230560000000004</v>
      </c>
      <c r="Z9319">
        <v>63.322778</v>
      </c>
    </row>
    <row r="9320" spans="1:26" x14ac:dyDescent="0.25">
      <c r="A9320">
        <v>2210774</v>
      </c>
      <c r="B9320">
        <v>1</v>
      </c>
      <c r="C9320" t="s">
        <v>76</v>
      </c>
      <c r="D9320" t="s">
        <v>92</v>
      </c>
      <c r="E9320" t="s">
        <v>143</v>
      </c>
      <c r="F9320" t="s">
        <v>26584</v>
      </c>
      <c r="G9320" t="s">
        <v>366</v>
      </c>
      <c r="H9320" t="s">
        <v>47</v>
      </c>
      <c r="I9320" t="s">
        <v>129</v>
      </c>
      <c r="J9320" t="s">
        <v>130</v>
      </c>
      <c r="K9320" t="s">
        <v>251</v>
      </c>
      <c r="L9320" t="s">
        <v>26585</v>
      </c>
      <c r="M9320" t="s">
        <v>26586</v>
      </c>
      <c r="N9320">
        <v>0.37277777699999998</v>
      </c>
      <c r="O9320">
        <v>0</v>
      </c>
      <c r="P9320">
        <v>0</v>
      </c>
      <c r="Q9320">
        <v>10</v>
      </c>
      <c r="R9320">
        <v>1963</v>
      </c>
      <c r="S9320">
        <v>0</v>
      </c>
      <c r="T9320">
        <v>0</v>
      </c>
      <c r="U9320">
        <v>0</v>
      </c>
      <c r="V9320">
        <v>0</v>
      </c>
      <c r="W9320">
        <v>3.7277779999999998</v>
      </c>
      <c r="X9320">
        <v>731.76277600000003</v>
      </c>
      <c r="Y9320">
        <v>0</v>
      </c>
      <c r="Z9320">
        <v>0</v>
      </c>
    </row>
    <row r="9321" spans="1:26" x14ac:dyDescent="0.25">
      <c r="A9321">
        <v>2210773</v>
      </c>
      <c r="B9321">
        <v>1</v>
      </c>
      <c r="C9321" t="s">
        <v>76</v>
      </c>
      <c r="D9321" t="s">
        <v>106</v>
      </c>
      <c r="E9321" t="s">
        <v>126</v>
      </c>
      <c r="F9321" t="s">
        <v>26587</v>
      </c>
      <c r="G9321" t="s">
        <v>418</v>
      </c>
      <c r="H9321" t="s">
        <v>46</v>
      </c>
      <c r="I9321" t="s">
        <v>129</v>
      </c>
      <c r="J9321" t="s">
        <v>130</v>
      </c>
      <c r="K9321" t="s">
        <v>251</v>
      </c>
      <c r="L9321" t="s">
        <v>26588</v>
      </c>
      <c r="M9321" t="s">
        <v>26589</v>
      </c>
      <c r="N9321">
        <v>6.4694183330000001</v>
      </c>
      <c r="O9321">
        <v>0</v>
      </c>
      <c r="P9321">
        <v>60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388.1651</v>
      </c>
      <c r="W9321">
        <v>0</v>
      </c>
      <c r="X9321">
        <v>0</v>
      </c>
      <c r="Y9321">
        <v>0</v>
      </c>
      <c r="Z9321">
        <v>0</v>
      </c>
    </row>
    <row r="9322" spans="1:26" x14ac:dyDescent="0.25">
      <c r="A9322">
        <v>2210776</v>
      </c>
      <c r="B9322">
        <v>1</v>
      </c>
      <c r="C9322" t="s">
        <v>76</v>
      </c>
      <c r="D9322" t="s">
        <v>99</v>
      </c>
      <c r="E9322" t="s">
        <v>161</v>
      </c>
      <c r="F9322" t="s">
        <v>26590</v>
      </c>
      <c r="G9322" t="s">
        <v>402</v>
      </c>
      <c r="H9322" t="s">
        <v>46</v>
      </c>
      <c r="I9322" t="s">
        <v>129</v>
      </c>
      <c r="J9322" t="s">
        <v>130</v>
      </c>
      <c r="K9322" t="s">
        <v>131</v>
      </c>
      <c r="L9322" t="s">
        <v>26591</v>
      </c>
      <c r="M9322" t="s">
        <v>26592</v>
      </c>
      <c r="N9322">
        <v>0.39444444400000001</v>
      </c>
      <c r="O9322">
        <v>1</v>
      </c>
      <c r="P9322">
        <v>233</v>
      </c>
      <c r="Q9322">
        <v>0</v>
      </c>
      <c r="R9322">
        <v>0</v>
      </c>
      <c r="S9322">
        <v>0</v>
      </c>
      <c r="T9322">
        <v>0</v>
      </c>
      <c r="U9322">
        <v>0.39444400000000002</v>
      </c>
      <c r="V9322">
        <v>91.905555000000007</v>
      </c>
      <c r="W9322">
        <v>0</v>
      </c>
      <c r="X9322">
        <v>0</v>
      </c>
      <c r="Y9322">
        <v>0</v>
      </c>
      <c r="Z9322">
        <v>0</v>
      </c>
    </row>
    <row r="9323" spans="1:26" x14ac:dyDescent="0.25">
      <c r="A9323">
        <v>2210781</v>
      </c>
      <c r="B9323">
        <v>1</v>
      </c>
      <c r="C9323" t="s">
        <v>76</v>
      </c>
      <c r="D9323" t="s">
        <v>89</v>
      </c>
      <c r="E9323" t="s">
        <v>181</v>
      </c>
      <c r="F9323" t="s">
        <v>26593</v>
      </c>
      <c r="G9323" t="s">
        <v>194</v>
      </c>
      <c r="H9323" t="s">
        <v>46</v>
      </c>
      <c r="I9323" t="s">
        <v>129</v>
      </c>
      <c r="J9323" t="s">
        <v>130</v>
      </c>
      <c r="K9323" t="s">
        <v>131</v>
      </c>
      <c r="L9323" t="s">
        <v>26594</v>
      </c>
      <c r="M9323" t="s">
        <v>26595</v>
      </c>
      <c r="N9323">
        <v>2.8877777770000002</v>
      </c>
      <c r="O9323">
        <v>0</v>
      </c>
      <c r="P9323">
        <v>1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2.887778</v>
      </c>
      <c r="W9323">
        <v>0</v>
      </c>
      <c r="X9323">
        <v>0</v>
      </c>
      <c r="Y9323">
        <v>0</v>
      </c>
      <c r="Z9323">
        <v>0</v>
      </c>
    </row>
    <row r="9324" spans="1:26" x14ac:dyDescent="0.25">
      <c r="A9324">
        <v>2210778</v>
      </c>
      <c r="B9324">
        <v>1</v>
      </c>
      <c r="C9324" t="s">
        <v>76</v>
      </c>
      <c r="D9324" t="s">
        <v>92</v>
      </c>
      <c r="E9324" t="s">
        <v>143</v>
      </c>
      <c r="F9324" t="s">
        <v>26596</v>
      </c>
      <c r="G9324" t="s">
        <v>366</v>
      </c>
      <c r="H9324" t="s">
        <v>47</v>
      </c>
      <c r="I9324" t="s">
        <v>129</v>
      </c>
      <c r="J9324" t="s">
        <v>130</v>
      </c>
      <c r="K9324" t="s">
        <v>251</v>
      </c>
      <c r="L9324" t="s">
        <v>26597</v>
      </c>
      <c r="M9324" t="s">
        <v>26598</v>
      </c>
      <c r="N9324">
        <v>5.693333333</v>
      </c>
      <c r="O9324">
        <v>0</v>
      </c>
      <c r="P9324">
        <v>0</v>
      </c>
      <c r="Q9324">
        <v>1</v>
      </c>
      <c r="R9324">
        <v>304</v>
      </c>
      <c r="S9324">
        <v>0</v>
      </c>
      <c r="T9324">
        <v>0</v>
      </c>
      <c r="U9324">
        <v>0</v>
      </c>
      <c r="V9324">
        <v>0</v>
      </c>
      <c r="W9324">
        <v>5.693333</v>
      </c>
      <c r="X9324">
        <v>1730.7733330000001</v>
      </c>
      <c r="Y9324">
        <v>0</v>
      </c>
      <c r="Z9324">
        <v>0</v>
      </c>
    </row>
    <row r="9325" spans="1:26" x14ac:dyDescent="0.25">
      <c r="A9325">
        <v>2210790</v>
      </c>
      <c r="B9325">
        <v>1</v>
      </c>
      <c r="C9325" t="s">
        <v>76</v>
      </c>
      <c r="D9325" t="s">
        <v>99</v>
      </c>
      <c r="E9325" t="s">
        <v>134</v>
      </c>
      <c r="F9325" t="s">
        <v>26599</v>
      </c>
      <c r="G9325" t="s">
        <v>366</v>
      </c>
      <c r="H9325" t="s">
        <v>47</v>
      </c>
      <c r="I9325" t="s">
        <v>129</v>
      </c>
      <c r="J9325" t="s">
        <v>130</v>
      </c>
      <c r="K9325" t="s">
        <v>251</v>
      </c>
      <c r="L9325" t="s">
        <v>26600</v>
      </c>
      <c r="M9325" t="s">
        <v>26601</v>
      </c>
      <c r="N9325">
        <v>4.1172222219999997</v>
      </c>
      <c r="O9325">
        <v>17</v>
      </c>
      <c r="P9325">
        <v>1120</v>
      </c>
      <c r="Q9325">
        <v>0</v>
      </c>
      <c r="R9325">
        <v>0</v>
      </c>
      <c r="S9325">
        <v>0</v>
      </c>
      <c r="T9325">
        <v>0</v>
      </c>
      <c r="U9325">
        <v>69.992778000000001</v>
      </c>
      <c r="V9325">
        <v>4611.2888890000004</v>
      </c>
      <c r="W9325">
        <v>0</v>
      </c>
      <c r="X9325">
        <v>0</v>
      </c>
      <c r="Y9325">
        <v>0</v>
      </c>
      <c r="Z9325">
        <v>0</v>
      </c>
    </row>
    <row r="9326" spans="1:26" x14ac:dyDescent="0.25">
      <c r="A9326">
        <v>2210792</v>
      </c>
      <c r="B9326">
        <v>1</v>
      </c>
      <c r="C9326" t="s">
        <v>76</v>
      </c>
      <c r="D9326" t="s">
        <v>81</v>
      </c>
      <c r="E9326" t="s">
        <v>161</v>
      </c>
      <c r="F9326" t="s">
        <v>26602</v>
      </c>
      <c r="G9326" t="s">
        <v>5778</v>
      </c>
      <c r="H9326" t="s">
        <v>46</v>
      </c>
      <c r="I9326" t="s">
        <v>129</v>
      </c>
      <c r="J9326" t="s">
        <v>130</v>
      </c>
      <c r="K9326" t="s">
        <v>131</v>
      </c>
      <c r="L9326" t="s">
        <v>26603</v>
      </c>
      <c r="M9326" t="s">
        <v>26604</v>
      </c>
      <c r="N9326">
        <v>0.68111111099999999</v>
      </c>
      <c r="O9326">
        <v>1</v>
      </c>
      <c r="P9326">
        <v>542</v>
      </c>
      <c r="Q9326">
        <v>0</v>
      </c>
      <c r="R9326">
        <v>0</v>
      </c>
      <c r="S9326">
        <v>0</v>
      </c>
      <c r="T9326">
        <v>0</v>
      </c>
      <c r="U9326">
        <v>0.68111100000000002</v>
      </c>
      <c r="V9326">
        <v>369.16222199999999</v>
      </c>
      <c r="W9326">
        <v>0</v>
      </c>
      <c r="X9326">
        <v>0</v>
      </c>
      <c r="Y9326">
        <v>0</v>
      </c>
      <c r="Z9326">
        <v>0</v>
      </c>
    </row>
    <row r="9327" spans="1:26" x14ac:dyDescent="0.25">
      <c r="A9327">
        <v>2210789</v>
      </c>
      <c r="B9327">
        <v>1</v>
      </c>
      <c r="C9327" t="s">
        <v>76</v>
      </c>
      <c r="D9327" t="s">
        <v>92</v>
      </c>
      <c r="E9327" t="s">
        <v>181</v>
      </c>
      <c r="F9327" t="s">
        <v>26605</v>
      </c>
      <c r="G9327" t="s">
        <v>194</v>
      </c>
      <c r="H9327" t="s">
        <v>46</v>
      </c>
      <c r="I9327" t="s">
        <v>129</v>
      </c>
      <c r="J9327" t="s">
        <v>130</v>
      </c>
      <c r="K9327" t="s">
        <v>131</v>
      </c>
      <c r="L9327" t="s">
        <v>26606</v>
      </c>
      <c r="M9327" t="s">
        <v>26607</v>
      </c>
      <c r="N9327">
        <v>3.8650000000000002</v>
      </c>
      <c r="O9327">
        <v>0</v>
      </c>
      <c r="P9327">
        <v>0</v>
      </c>
      <c r="Q9327">
        <v>0</v>
      </c>
      <c r="R9327">
        <v>2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7.73</v>
      </c>
      <c r="Y9327">
        <v>0</v>
      </c>
      <c r="Z9327">
        <v>0</v>
      </c>
    </row>
    <row r="9328" spans="1:26" x14ac:dyDescent="0.25">
      <c r="A9328">
        <v>2210794</v>
      </c>
      <c r="B9328">
        <v>1</v>
      </c>
      <c r="C9328" t="s">
        <v>76</v>
      </c>
      <c r="D9328" t="s">
        <v>79</v>
      </c>
      <c r="E9328" t="s">
        <v>181</v>
      </c>
      <c r="F9328" t="s">
        <v>26608</v>
      </c>
      <c r="G9328" t="s">
        <v>194</v>
      </c>
      <c r="H9328" t="s">
        <v>46</v>
      </c>
      <c r="I9328" t="s">
        <v>129</v>
      </c>
      <c r="J9328" t="s">
        <v>130</v>
      </c>
      <c r="K9328" t="s">
        <v>131</v>
      </c>
      <c r="L9328" t="s">
        <v>26609</v>
      </c>
      <c r="M9328" t="s">
        <v>26610</v>
      </c>
      <c r="N9328">
        <v>1.481944444</v>
      </c>
      <c r="O9328">
        <v>0</v>
      </c>
      <c r="P9328">
        <v>2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2.963889</v>
      </c>
      <c r="W9328">
        <v>0</v>
      </c>
      <c r="X9328">
        <v>0</v>
      </c>
      <c r="Y9328">
        <v>0</v>
      </c>
      <c r="Z9328">
        <v>0</v>
      </c>
    </row>
    <row r="9329" spans="1:26" x14ac:dyDescent="0.25">
      <c r="A9329">
        <v>2210801</v>
      </c>
      <c r="B9329">
        <v>1</v>
      </c>
      <c r="C9329" t="s">
        <v>77</v>
      </c>
      <c r="D9329" t="s">
        <v>117</v>
      </c>
      <c r="E9329" t="s">
        <v>181</v>
      </c>
      <c r="F9329" t="s">
        <v>26611</v>
      </c>
      <c r="G9329" t="s">
        <v>194</v>
      </c>
      <c r="H9329" t="s">
        <v>46</v>
      </c>
      <c r="I9329" t="s">
        <v>129</v>
      </c>
      <c r="J9329" t="s">
        <v>130</v>
      </c>
      <c r="K9329" t="s">
        <v>131</v>
      </c>
      <c r="L9329" t="s">
        <v>26612</v>
      </c>
      <c r="M9329" t="s">
        <v>26613</v>
      </c>
      <c r="N9329">
        <v>2.247222222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1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2.2472219999999998</v>
      </c>
    </row>
    <row r="9330" spans="1:26" x14ac:dyDescent="0.25">
      <c r="A9330">
        <v>2210793</v>
      </c>
      <c r="B9330">
        <v>1</v>
      </c>
      <c r="C9330" t="s">
        <v>77</v>
      </c>
      <c r="D9330" t="s">
        <v>111</v>
      </c>
      <c r="E9330" t="s">
        <v>143</v>
      </c>
      <c r="F9330" t="s">
        <v>26614</v>
      </c>
      <c r="G9330" t="s">
        <v>2068</v>
      </c>
      <c r="H9330" t="s">
        <v>47</v>
      </c>
      <c r="I9330" t="s">
        <v>129</v>
      </c>
      <c r="J9330" t="s">
        <v>130</v>
      </c>
      <c r="K9330" t="s">
        <v>131</v>
      </c>
      <c r="L9330" t="s">
        <v>26615</v>
      </c>
      <c r="M9330" t="s">
        <v>26616</v>
      </c>
      <c r="N9330">
        <v>3.602777777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51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183.74166700000001</v>
      </c>
    </row>
    <row r="9331" spans="1:26" x14ac:dyDescent="0.25">
      <c r="A9331">
        <v>2210811</v>
      </c>
      <c r="B9331">
        <v>1</v>
      </c>
      <c r="C9331" t="s">
        <v>76</v>
      </c>
      <c r="D9331" t="s">
        <v>100</v>
      </c>
      <c r="E9331" t="s">
        <v>181</v>
      </c>
      <c r="F9331" t="s">
        <v>26617</v>
      </c>
      <c r="G9331" t="s">
        <v>194</v>
      </c>
      <c r="H9331" t="s">
        <v>46</v>
      </c>
      <c r="I9331" t="s">
        <v>129</v>
      </c>
      <c r="J9331" t="s">
        <v>130</v>
      </c>
      <c r="K9331" t="s">
        <v>131</v>
      </c>
      <c r="L9331" t="s">
        <v>26618</v>
      </c>
      <c r="M9331" t="s">
        <v>26619</v>
      </c>
      <c r="N9331">
        <v>2.352777777</v>
      </c>
      <c r="O9331">
        <v>0</v>
      </c>
      <c r="P9331">
        <v>1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2.3527779999999998</v>
      </c>
      <c r="W9331">
        <v>0</v>
      </c>
      <c r="X9331">
        <v>0</v>
      </c>
      <c r="Y9331">
        <v>0</v>
      </c>
      <c r="Z9331">
        <v>0</v>
      </c>
    </row>
    <row r="9332" spans="1:26" x14ac:dyDescent="0.25">
      <c r="A9332">
        <v>2210795</v>
      </c>
      <c r="B9332">
        <v>1</v>
      </c>
      <c r="C9332" t="s">
        <v>77</v>
      </c>
      <c r="D9332" t="s">
        <v>114</v>
      </c>
      <c r="E9332" t="s">
        <v>126</v>
      </c>
      <c r="F9332" t="s">
        <v>26620</v>
      </c>
      <c r="G9332" t="s">
        <v>671</v>
      </c>
      <c r="H9332" t="s">
        <v>46</v>
      </c>
      <c r="I9332" t="s">
        <v>129</v>
      </c>
      <c r="J9332" t="s">
        <v>130</v>
      </c>
      <c r="K9332" t="s">
        <v>131</v>
      </c>
      <c r="L9332" t="s">
        <v>26621</v>
      </c>
      <c r="M9332" t="s">
        <v>26622</v>
      </c>
      <c r="N9332">
        <v>1.612777777</v>
      </c>
      <c r="O9332">
        <v>0</v>
      </c>
      <c r="P9332">
        <v>15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24.191666999999999</v>
      </c>
      <c r="W9332">
        <v>0</v>
      </c>
      <c r="X9332">
        <v>0</v>
      </c>
      <c r="Y9332">
        <v>0</v>
      </c>
      <c r="Z9332">
        <v>0</v>
      </c>
    </row>
    <row r="9333" spans="1:26" x14ac:dyDescent="0.25">
      <c r="A9333">
        <v>2210799</v>
      </c>
      <c r="B9333">
        <v>1</v>
      </c>
      <c r="C9333" t="s">
        <v>76</v>
      </c>
      <c r="D9333" t="s">
        <v>90</v>
      </c>
      <c r="E9333" t="s">
        <v>161</v>
      </c>
      <c r="F9333" t="s">
        <v>26623</v>
      </c>
      <c r="G9333" t="s">
        <v>6674</v>
      </c>
      <c r="H9333" t="s">
        <v>46</v>
      </c>
      <c r="I9333" t="s">
        <v>129</v>
      </c>
      <c r="J9333" t="s">
        <v>130</v>
      </c>
      <c r="K9333" t="s">
        <v>131</v>
      </c>
      <c r="L9333" t="s">
        <v>26624</v>
      </c>
      <c r="M9333" t="s">
        <v>26625</v>
      </c>
      <c r="N9333">
        <v>7.5819444440000003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9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68.237499999999997</v>
      </c>
    </row>
    <row r="9334" spans="1:26" x14ac:dyDescent="0.25">
      <c r="A9334">
        <v>2210803</v>
      </c>
      <c r="B9334">
        <v>1</v>
      </c>
      <c r="C9334" t="s">
        <v>76</v>
      </c>
      <c r="D9334" t="s">
        <v>103</v>
      </c>
      <c r="E9334" t="s">
        <v>186</v>
      </c>
      <c r="F9334" t="s">
        <v>26626</v>
      </c>
      <c r="G9334" t="s">
        <v>136</v>
      </c>
      <c r="H9334" t="s">
        <v>47</v>
      </c>
      <c r="I9334" t="s">
        <v>129</v>
      </c>
      <c r="J9334" t="s">
        <v>130</v>
      </c>
      <c r="K9334" t="s">
        <v>131</v>
      </c>
      <c r="L9334" t="s">
        <v>26627</v>
      </c>
      <c r="M9334" t="s">
        <v>26628</v>
      </c>
      <c r="N9334">
        <v>0.134444444</v>
      </c>
      <c r="O9334">
        <v>0</v>
      </c>
      <c r="P9334">
        <v>0</v>
      </c>
      <c r="Q9334">
        <v>37</v>
      </c>
      <c r="R9334">
        <v>1655</v>
      </c>
      <c r="S9334">
        <v>0</v>
      </c>
      <c r="T9334">
        <v>0</v>
      </c>
      <c r="U9334">
        <v>0</v>
      </c>
      <c r="V9334">
        <v>0</v>
      </c>
      <c r="W9334">
        <v>4.9744440000000001</v>
      </c>
      <c r="X9334">
        <v>222.50555499999999</v>
      </c>
      <c r="Y9334">
        <v>0</v>
      </c>
      <c r="Z9334">
        <v>0</v>
      </c>
    </row>
    <row r="9335" spans="1:26" x14ac:dyDescent="0.25">
      <c r="A9335">
        <v>2210802</v>
      </c>
      <c r="B9335">
        <v>1</v>
      </c>
      <c r="C9335" t="s">
        <v>77</v>
      </c>
      <c r="D9335" t="s">
        <v>124</v>
      </c>
      <c r="E9335" t="s">
        <v>181</v>
      </c>
      <c r="F9335" t="s">
        <v>26629</v>
      </c>
      <c r="G9335" t="s">
        <v>194</v>
      </c>
      <c r="H9335" t="s">
        <v>46</v>
      </c>
      <c r="I9335" t="s">
        <v>129</v>
      </c>
      <c r="J9335" t="s">
        <v>130</v>
      </c>
      <c r="K9335" t="s">
        <v>131</v>
      </c>
      <c r="L9335" t="s">
        <v>26630</v>
      </c>
      <c r="M9335" t="s">
        <v>26631</v>
      </c>
      <c r="N9335">
        <v>2.5102777770000002</v>
      </c>
      <c r="O9335">
        <v>0</v>
      </c>
      <c r="P9335">
        <v>2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5.020556</v>
      </c>
      <c r="W9335">
        <v>0</v>
      </c>
      <c r="X9335">
        <v>0</v>
      </c>
      <c r="Y9335">
        <v>0</v>
      </c>
      <c r="Z9335">
        <v>0</v>
      </c>
    </row>
    <row r="9336" spans="1:26" x14ac:dyDescent="0.25">
      <c r="A9336">
        <v>2210805</v>
      </c>
      <c r="B9336">
        <v>1</v>
      </c>
      <c r="C9336" t="s">
        <v>76</v>
      </c>
      <c r="D9336" t="s">
        <v>104</v>
      </c>
      <c r="E9336" t="s">
        <v>161</v>
      </c>
      <c r="F9336" t="s">
        <v>26632</v>
      </c>
      <c r="G9336" t="s">
        <v>916</v>
      </c>
      <c r="H9336" t="s">
        <v>46</v>
      </c>
      <c r="I9336" t="s">
        <v>129</v>
      </c>
      <c r="J9336" t="s">
        <v>130</v>
      </c>
      <c r="K9336" t="s">
        <v>131</v>
      </c>
      <c r="L9336" t="s">
        <v>26633</v>
      </c>
      <c r="M9336" t="s">
        <v>26634</v>
      </c>
      <c r="N9336">
        <v>2.4155555550000001</v>
      </c>
      <c r="O9336">
        <v>0</v>
      </c>
      <c r="P9336">
        <v>1</v>
      </c>
      <c r="Q9336">
        <v>0</v>
      </c>
      <c r="R9336">
        <v>0</v>
      </c>
      <c r="S9336">
        <v>1</v>
      </c>
      <c r="T9336">
        <v>92</v>
      </c>
      <c r="U9336">
        <v>0</v>
      </c>
      <c r="V9336">
        <v>2.415556</v>
      </c>
      <c r="W9336">
        <v>0</v>
      </c>
      <c r="X9336">
        <v>0</v>
      </c>
      <c r="Y9336">
        <v>2.415556</v>
      </c>
      <c r="Z9336">
        <v>222.231111</v>
      </c>
    </row>
    <row r="9337" spans="1:26" x14ac:dyDescent="0.25">
      <c r="A9337">
        <v>2210814</v>
      </c>
      <c r="B9337">
        <v>1</v>
      </c>
      <c r="C9337" t="s">
        <v>76</v>
      </c>
      <c r="D9337" t="s">
        <v>98</v>
      </c>
      <c r="E9337" t="s">
        <v>126</v>
      </c>
      <c r="F9337" t="s">
        <v>26635</v>
      </c>
      <c r="G9337" t="s">
        <v>128</v>
      </c>
      <c r="H9337" t="s">
        <v>46</v>
      </c>
      <c r="I9337" t="s">
        <v>129</v>
      </c>
      <c r="J9337" t="s">
        <v>130</v>
      </c>
      <c r="K9337" t="s">
        <v>131</v>
      </c>
      <c r="L9337" t="s">
        <v>26636</v>
      </c>
      <c r="M9337" t="s">
        <v>26637</v>
      </c>
      <c r="N9337">
        <v>1.439166666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17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24.465833</v>
      </c>
    </row>
    <row r="9338" spans="1:26" x14ac:dyDescent="0.25">
      <c r="A9338">
        <v>2210813</v>
      </c>
      <c r="B9338">
        <v>1</v>
      </c>
      <c r="C9338" t="s">
        <v>76</v>
      </c>
      <c r="D9338" t="s">
        <v>79</v>
      </c>
      <c r="E9338" t="s">
        <v>181</v>
      </c>
      <c r="F9338" t="s">
        <v>26638</v>
      </c>
      <c r="G9338" t="s">
        <v>163</v>
      </c>
      <c r="H9338" t="s">
        <v>46</v>
      </c>
      <c r="I9338" t="s">
        <v>129</v>
      </c>
      <c r="J9338" t="s">
        <v>130</v>
      </c>
      <c r="K9338" t="s">
        <v>131</v>
      </c>
      <c r="L9338" t="s">
        <v>26639</v>
      </c>
      <c r="M9338" t="s">
        <v>26640</v>
      </c>
      <c r="N9338">
        <v>0.78</v>
      </c>
      <c r="O9338">
        <v>0</v>
      </c>
      <c r="P9338">
        <v>7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5.46</v>
      </c>
      <c r="W9338">
        <v>0</v>
      </c>
      <c r="X9338">
        <v>0</v>
      </c>
      <c r="Y9338">
        <v>0</v>
      </c>
      <c r="Z9338">
        <v>0</v>
      </c>
    </row>
    <row r="9339" spans="1:26" x14ac:dyDescent="0.25">
      <c r="A9339">
        <v>2210830</v>
      </c>
      <c r="B9339">
        <v>1</v>
      </c>
      <c r="C9339" t="s">
        <v>76</v>
      </c>
      <c r="D9339" t="s">
        <v>94</v>
      </c>
      <c r="E9339" t="s">
        <v>134</v>
      </c>
      <c r="F9339" t="s">
        <v>26641</v>
      </c>
      <c r="G9339" t="s">
        <v>418</v>
      </c>
      <c r="H9339" t="s">
        <v>47</v>
      </c>
      <c r="I9339" t="s">
        <v>129</v>
      </c>
      <c r="J9339" t="s">
        <v>130</v>
      </c>
      <c r="K9339" t="s">
        <v>251</v>
      </c>
      <c r="L9339" t="s">
        <v>26642</v>
      </c>
      <c r="M9339" t="s">
        <v>26643</v>
      </c>
      <c r="N9339">
        <v>0.59333333300000002</v>
      </c>
      <c r="O9339">
        <v>43</v>
      </c>
      <c r="P9339">
        <v>706</v>
      </c>
      <c r="Q9339">
        <v>0</v>
      </c>
      <c r="R9339">
        <v>0</v>
      </c>
      <c r="S9339">
        <v>0</v>
      </c>
      <c r="T9339">
        <v>0</v>
      </c>
      <c r="U9339">
        <v>25.513332999999999</v>
      </c>
      <c r="V9339">
        <v>418.89333299999998</v>
      </c>
      <c r="W9339">
        <v>0</v>
      </c>
      <c r="X9339">
        <v>0</v>
      </c>
      <c r="Y9339">
        <v>0</v>
      </c>
      <c r="Z9339">
        <v>0</v>
      </c>
    </row>
    <row r="9340" spans="1:26" x14ac:dyDescent="0.25">
      <c r="A9340">
        <v>2210818</v>
      </c>
      <c r="B9340">
        <v>1</v>
      </c>
      <c r="C9340" t="s">
        <v>77</v>
      </c>
      <c r="D9340" t="s">
        <v>110</v>
      </c>
      <c r="E9340" t="s">
        <v>181</v>
      </c>
      <c r="F9340" t="s">
        <v>26644</v>
      </c>
      <c r="G9340" t="s">
        <v>194</v>
      </c>
      <c r="H9340" t="s">
        <v>46</v>
      </c>
      <c r="I9340" t="s">
        <v>129</v>
      </c>
      <c r="J9340" t="s">
        <v>130</v>
      </c>
      <c r="K9340" t="s">
        <v>131</v>
      </c>
      <c r="L9340" t="s">
        <v>26645</v>
      </c>
      <c r="M9340" t="s">
        <v>26646</v>
      </c>
      <c r="N9340">
        <v>1.6002777770000001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1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1.6002780000000001</v>
      </c>
    </row>
    <row r="9341" spans="1:26" x14ac:dyDescent="0.25">
      <c r="A9341">
        <v>2210817</v>
      </c>
      <c r="B9341">
        <v>1</v>
      </c>
      <c r="C9341" t="s">
        <v>76</v>
      </c>
      <c r="D9341" t="s">
        <v>79</v>
      </c>
      <c r="E9341" t="s">
        <v>126</v>
      </c>
      <c r="F9341" t="s">
        <v>26647</v>
      </c>
      <c r="G9341" t="s">
        <v>128</v>
      </c>
      <c r="H9341" t="s">
        <v>46</v>
      </c>
      <c r="I9341" t="s">
        <v>129</v>
      </c>
      <c r="J9341" t="s">
        <v>130</v>
      </c>
      <c r="K9341" t="s">
        <v>131</v>
      </c>
      <c r="L9341" t="s">
        <v>26648</v>
      </c>
      <c r="M9341" t="s">
        <v>26649</v>
      </c>
      <c r="N9341">
        <v>2.1269444439999998</v>
      </c>
      <c r="O9341">
        <v>0</v>
      </c>
      <c r="P9341">
        <v>110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233.96388899999999</v>
      </c>
      <c r="W9341">
        <v>0</v>
      </c>
      <c r="X9341">
        <v>0</v>
      </c>
      <c r="Y9341">
        <v>0</v>
      </c>
      <c r="Z9341">
        <v>0</v>
      </c>
    </row>
    <row r="9342" spans="1:26" x14ac:dyDescent="0.25">
      <c r="A9342">
        <v>2210824</v>
      </c>
      <c r="B9342">
        <v>1</v>
      </c>
      <c r="C9342" t="s">
        <v>76</v>
      </c>
      <c r="D9342" t="s">
        <v>78</v>
      </c>
      <c r="E9342" t="s">
        <v>181</v>
      </c>
      <c r="F9342" t="s">
        <v>26650</v>
      </c>
      <c r="G9342" t="s">
        <v>194</v>
      </c>
      <c r="H9342" t="s">
        <v>46</v>
      </c>
      <c r="I9342" t="s">
        <v>129</v>
      </c>
      <c r="J9342" t="s">
        <v>130</v>
      </c>
      <c r="K9342" t="s">
        <v>131</v>
      </c>
      <c r="L9342" t="s">
        <v>26651</v>
      </c>
      <c r="M9342" t="s">
        <v>26652</v>
      </c>
      <c r="N9342">
        <v>1.2341666659999999</v>
      </c>
      <c r="O9342">
        <v>0</v>
      </c>
      <c r="P9342">
        <v>1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1.234167</v>
      </c>
      <c r="W9342">
        <v>0</v>
      </c>
      <c r="X9342">
        <v>0</v>
      </c>
      <c r="Y9342">
        <v>0</v>
      </c>
      <c r="Z9342">
        <v>0</v>
      </c>
    </row>
    <row r="9343" spans="1:26" x14ac:dyDescent="0.25">
      <c r="A9343">
        <v>2210820</v>
      </c>
      <c r="B9343">
        <v>1</v>
      </c>
      <c r="C9343" t="s">
        <v>77</v>
      </c>
      <c r="D9343" t="s">
        <v>117</v>
      </c>
      <c r="E9343" t="s">
        <v>143</v>
      </c>
      <c r="F9343" t="s">
        <v>26653</v>
      </c>
      <c r="G9343" t="s">
        <v>136</v>
      </c>
      <c r="H9343" t="s">
        <v>47</v>
      </c>
      <c r="I9343" t="s">
        <v>129</v>
      </c>
      <c r="J9343" t="s">
        <v>130</v>
      </c>
      <c r="K9343" t="s">
        <v>131</v>
      </c>
      <c r="L9343" t="s">
        <v>26654</v>
      </c>
      <c r="M9343" t="s">
        <v>26655</v>
      </c>
      <c r="N9343">
        <v>0.49944444399999999</v>
      </c>
      <c r="O9343">
        <v>0</v>
      </c>
      <c r="P9343">
        <v>2</v>
      </c>
      <c r="Q9343">
        <v>24</v>
      </c>
      <c r="R9343">
        <v>1557</v>
      </c>
      <c r="S9343">
        <v>0</v>
      </c>
      <c r="T9343">
        <v>0</v>
      </c>
      <c r="U9343">
        <v>0</v>
      </c>
      <c r="V9343">
        <v>0.99888900000000003</v>
      </c>
      <c r="W9343">
        <v>11.986667000000001</v>
      </c>
      <c r="X9343">
        <v>777.63499899999999</v>
      </c>
      <c r="Y9343">
        <v>0</v>
      </c>
      <c r="Z9343">
        <v>0</v>
      </c>
    </row>
    <row r="9344" spans="1:26" x14ac:dyDescent="0.25">
      <c r="A9344">
        <v>2210822</v>
      </c>
      <c r="B9344">
        <v>1</v>
      </c>
      <c r="C9344" t="s">
        <v>76</v>
      </c>
      <c r="D9344" t="s">
        <v>99</v>
      </c>
      <c r="E9344" t="s">
        <v>181</v>
      </c>
      <c r="F9344" t="s">
        <v>26656</v>
      </c>
      <c r="G9344" t="s">
        <v>194</v>
      </c>
      <c r="H9344" t="s">
        <v>46</v>
      </c>
      <c r="I9344" t="s">
        <v>129</v>
      </c>
      <c r="J9344" t="s">
        <v>130</v>
      </c>
      <c r="K9344" t="s">
        <v>131</v>
      </c>
      <c r="L9344" t="s">
        <v>26657</v>
      </c>
      <c r="M9344" t="s">
        <v>26658</v>
      </c>
      <c r="N9344">
        <v>2.6605555550000002</v>
      </c>
      <c r="O9344">
        <v>0</v>
      </c>
      <c r="P9344">
        <v>1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2.6605560000000001</v>
      </c>
      <c r="W9344">
        <v>0</v>
      </c>
      <c r="X9344">
        <v>0</v>
      </c>
      <c r="Y9344">
        <v>0</v>
      </c>
      <c r="Z9344">
        <v>0</v>
      </c>
    </row>
    <row r="9345" spans="1:26" x14ac:dyDescent="0.25">
      <c r="A9345">
        <v>2210828</v>
      </c>
      <c r="B9345">
        <v>1</v>
      </c>
      <c r="C9345" t="s">
        <v>76</v>
      </c>
      <c r="D9345" t="s">
        <v>90</v>
      </c>
      <c r="E9345" t="s">
        <v>134</v>
      </c>
      <c r="F9345" t="s">
        <v>26659</v>
      </c>
      <c r="G9345" t="s">
        <v>136</v>
      </c>
      <c r="H9345" t="s">
        <v>47</v>
      </c>
      <c r="I9345" t="s">
        <v>129</v>
      </c>
      <c r="J9345" t="s">
        <v>130</v>
      </c>
      <c r="K9345" t="s">
        <v>131</v>
      </c>
      <c r="L9345" t="s">
        <v>26660</v>
      </c>
      <c r="M9345" t="s">
        <v>26661</v>
      </c>
      <c r="N9345">
        <v>0.95166666600000005</v>
      </c>
      <c r="O9345">
        <v>1</v>
      </c>
      <c r="P9345">
        <v>180</v>
      </c>
      <c r="Q9345">
        <v>0</v>
      </c>
      <c r="R9345">
        <v>0</v>
      </c>
      <c r="S9345">
        <v>25</v>
      </c>
      <c r="T9345">
        <v>739</v>
      </c>
      <c r="U9345">
        <v>0.95166700000000004</v>
      </c>
      <c r="V9345">
        <v>171.3</v>
      </c>
      <c r="W9345">
        <v>0</v>
      </c>
      <c r="X9345">
        <v>0</v>
      </c>
      <c r="Y9345">
        <v>23.791667</v>
      </c>
      <c r="Z9345">
        <v>703.28166599999997</v>
      </c>
    </row>
    <row r="9346" spans="1:26" x14ac:dyDescent="0.25">
      <c r="A9346">
        <v>2210825</v>
      </c>
      <c r="B9346">
        <v>1</v>
      </c>
      <c r="C9346" t="s">
        <v>76</v>
      </c>
      <c r="D9346" t="s">
        <v>84</v>
      </c>
      <c r="E9346" t="s">
        <v>126</v>
      </c>
      <c r="F9346" t="s">
        <v>15928</v>
      </c>
      <c r="G9346" t="s">
        <v>671</v>
      </c>
      <c r="H9346" t="s">
        <v>46</v>
      </c>
      <c r="I9346" t="s">
        <v>129</v>
      </c>
      <c r="J9346" t="s">
        <v>130</v>
      </c>
      <c r="K9346" t="s">
        <v>131</v>
      </c>
      <c r="L9346" t="s">
        <v>26662</v>
      </c>
      <c r="M9346" t="s">
        <v>26663</v>
      </c>
      <c r="N9346">
        <v>2.011666666</v>
      </c>
      <c r="O9346">
        <v>0</v>
      </c>
      <c r="P9346">
        <v>18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36.21</v>
      </c>
      <c r="W9346">
        <v>0</v>
      </c>
      <c r="X9346">
        <v>0</v>
      </c>
      <c r="Y9346">
        <v>0</v>
      </c>
      <c r="Z9346">
        <v>0</v>
      </c>
    </row>
    <row r="9347" spans="1:26" x14ac:dyDescent="0.25">
      <c r="A9347">
        <v>2210826</v>
      </c>
      <c r="B9347">
        <v>1</v>
      </c>
      <c r="C9347" t="s">
        <v>77</v>
      </c>
      <c r="D9347" t="s">
        <v>119</v>
      </c>
      <c r="E9347" t="s">
        <v>181</v>
      </c>
      <c r="F9347" t="s">
        <v>26664</v>
      </c>
      <c r="G9347" t="s">
        <v>183</v>
      </c>
      <c r="H9347" t="s">
        <v>46</v>
      </c>
      <c r="I9347" t="s">
        <v>129</v>
      </c>
      <c r="J9347" t="s">
        <v>130</v>
      </c>
      <c r="K9347" t="s">
        <v>131</v>
      </c>
      <c r="L9347" t="s">
        <v>26665</v>
      </c>
      <c r="M9347" t="s">
        <v>26666</v>
      </c>
      <c r="N9347">
        <v>5.4488888879999999</v>
      </c>
      <c r="O9347">
        <v>0</v>
      </c>
      <c r="P9347">
        <v>2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10.897778000000001</v>
      </c>
      <c r="W9347">
        <v>0</v>
      </c>
      <c r="X9347">
        <v>0</v>
      </c>
      <c r="Y9347">
        <v>0</v>
      </c>
      <c r="Z9347">
        <v>0</v>
      </c>
    </row>
    <row r="9348" spans="1:26" x14ac:dyDescent="0.25">
      <c r="A9348">
        <v>2210827</v>
      </c>
      <c r="B9348">
        <v>1</v>
      </c>
      <c r="C9348" t="s">
        <v>77</v>
      </c>
      <c r="D9348" t="s">
        <v>124</v>
      </c>
      <c r="E9348" t="s">
        <v>181</v>
      </c>
      <c r="F9348" t="s">
        <v>26667</v>
      </c>
      <c r="G9348" t="s">
        <v>194</v>
      </c>
      <c r="H9348" t="s">
        <v>46</v>
      </c>
      <c r="I9348" t="s">
        <v>129</v>
      </c>
      <c r="J9348" t="s">
        <v>130</v>
      </c>
      <c r="K9348" t="s">
        <v>131</v>
      </c>
      <c r="L9348" t="s">
        <v>26668</v>
      </c>
      <c r="M9348" t="s">
        <v>26669</v>
      </c>
      <c r="N9348">
        <v>3.278888888</v>
      </c>
      <c r="O9348">
        <v>0</v>
      </c>
      <c r="P9348">
        <v>2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6.5577779999999999</v>
      </c>
      <c r="W9348">
        <v>0</v>
      </c>
      <c r="X9348">
        <v>0</v>
      </c>
      <c r="Y9348">
        <v>0</v>
      </c>
      <c r="Z9348">
        <v>0</v>
      </c>
    </row>
    <row r="9349" spans="1:26" x14ac:dyDescent="0.25">
      <c r="A9349">
        <v>2210874</v>
      </c>
      <c r="B9349">
        <v>1</v>
      </c>
      <c r="C9349" t="s">
        <v>76</v>
      </c>
      <c r="D9349" t="s">
        <v>100</v>
      </c>
      <c r="E9349" t="s">
        <v>143</v>
      </c>
      <c r="F9349" t="s">
        <v>26670</v>
      </c>
      <c r="G9349" t="s">
        <v>145</v>
      </c>
      <c r="H9349" t="s">
        <v>47</v>
      </c>
      <c r="I9349" t="s">
        <v>129</v>
      </c>
      <c r="J9349" t="s">
        <v>130</v>
      </c>
      <c r="K9349" t="s">
        <v>131</v>
      </c>
      <c r="L9349" t="s">
        <v>26671</v>
      </c>
      <c r="M9349" t="s">
        <v>26672</v>
      </c>
      <c r="N9349">
        <v>3.2269444439999999</v>
      </c>
      <c r="O9349">
        <v>1</v>
      </c>
      <c r="P9349">
        <v>7</v>
      </c>
      <c r="Q9349">
        <v>0</v>
      </c>
      <c r="R9349">
        <v>0</v>
      </c>
      <c r="S9349">
        <v>0</v>
      </c>
      <c r="T9349">
        <v>0</v>
      </c>
      <c r="U9349">
        <v>3.226944</v>
      </c>
      <c r="V9349">
        <v>22.588611</v>
      </c>
      <c r="W9349">
        <v>0</v>
      </c>
      <c r="X9349">
        <v>0</v>
      </c>
      <c r="Y9349">
        <v>0</v>
      </c>
      <c r="Z9349">
        <v>0</v>
      </c>
    </row>
    <row r="9350" spans="1:26" x14ac:dyDescent="0.25">
      <c r="A9350">
        <v>2210833</v>
      </c>
      <c r="B9350">
        <v>1</v>
      </c>
      <c r="C9350" t="s">
        <v>77</v>
      </c>
      <c r="D9350" t="s">
        <v>124</v>
      </c>
      <c r="E9350" t="s">
        <v>181</v>
      </c>
      <c r="F9350" t="s">
        <v>26673</v>
      </c>
      <c r="G9350" t="s">
        <v>636</v>
      </c>
      <c r="H9350" t="s">
        <v>46</v>
      </c>
      <c r="I9350" t="s">
        <v>129</v>
      </c>
      <c r="J9350" t="s">
        <v>15</v>
      </c>
      <c r="K9350" t="s">
        <v>131</v>
      </c>
      <c r="L9350" t="s">
        <v>26674</v>
      </c>
      <c r="M9350" t="s">
        <v>26675</v>
      </c>
      <c r="N9350">
        <v>5.227222222</v>
      </c>
      <c r="O9350">
        <v>0</v>
      </c>
      <c r="P9350">
        <v>3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15.681666999999999</v>
      </c>
      <c r="W9350">
        <v>0</v>
      </c>
      <c r="X9350">
        <v>0</v>
      </c>
      <c r="Y9350">
        <v>0</v>
      </c>
      <c r="Z9350">
        <v>0</v>
      </c>
    </row>
    <row r="9351" spans="1:26" x14ac:dyDescent="0.25">
      <c r="A9351">
        <v>2210836</v>
      </c>
      <c r="B9351">
        <v>1</v>
      </c>
      <c r="C9351" t="s">
        <v>76</v>
      </c>
      <c r="D9351" t="s">
        <v>81</v>
      </c>
      <c r="E9351" t="s">
        <v>126</v>
      </c>
      <c r="F9351" t="s">
        <v>4043</v>
      </c>
      <c r="G9351" t="s">
        <v>269</v>
      </c>
      <c r="H9351" t="s">
        <v>46</v>
      </c>
      <c r="I9351" t="s">
        <v>129</v>
      </c>
      <c r="J9351" t="s">
        <v>130</v>
      </c>
      <c r="K9351" t="s">
        <v>131</v>
      </c>
      <c r="L9351" t="s">
        <v>26676</v>
      </c>
      <c r="M9351" t="s">
        <v>26677</v>
      </c>
      <c r="N9351">
        <v>9.9033333330000008</v>
      </c>
      <c r="O9351">
        <v>0</v>
      </c>
      <c r="P9351">
        <v>41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406.03666700000002</v>
      </c>
      <c r="W9351">
        <v>0</v>
      </c>
      <c r="X9351">
        <v>0</v>
      </c>
      <c r="Y9351">
        <v>0</v>
      </c>
      <c r="Z9351">
        <v>0</v>
      </c>
    </row>
    <row r="9352" spans="1:26" x14ac:dyDescent="0.25">
      <c r="A9352">
        <v>2210847</v>
      </c>
      <c r="B9352">
        <v>1</v>
      </c>
      <c r="C9352" t="s">
        <v>76</v>
      </c>
      <c r="D9352" t="s">
        <v>96</v>
      </c>
      <c r="E9352" t="s">
        <v>181</v>
      </c>
      <c r="F9352" t="s">
        <v>26505</v>
      </c>
      <c r="G9352" t="s">
        <v>287</v>
      </c>
      <c r="H9352" t="s">
        <v>46</v>
      </c>
      <c r="I9352" t="s">
        <v>129</v>
      </c>
      <c r="J9352" t="s">
        <v>130</v>
      </c>
      <c r="K9352" t="s">
        <v>131</v>
      </c>
      <c r="L9352" t="s">
        <v>26678</v>
      </c>
      <c r="M9352" t="s">
        <v>26679</v>
      </c>
      <c r="N9352">
        <v>1.2961111110000001</v>
      </c>
      <c r="O9352">
        <v>0</v>
      </c>
      <c r="P9352">
        <v>1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1.296111</v>
      </c>
      <c r="W9352">
        <v>0</v>
      </c>
      <c r="X9352">
        <v>0</v>
      </c>
      <c r="Y9352">
        <v>0</v>
      </c>
      <c r="Z9352">
        <v>0</v>
      </c>
    </row>
    <row r="9353" spans="1:26" x14ac:dyDescent="0.25">
      <c r="A9353">
        <v>2210839</v>
      </c>
      <c r="B9353">
        <v>1</v>
      </c>
      <c r="C9353" t="s">
        <v>76</v>
      </c>
      <c r="D9353" t="s">
        <v>101</v>
      </c>
      <c r="E9353" t="s">
        <v>181</v>
      </c>
      <c r="F9353" t="s">
        <v>26680</v>
      </c>
      <c r="G9353" t="s">
        <v>194</v>
      </c>
      <c r="H9353" t="s">
        <v>46</v>
      </c>
      <c r="I9353" t="s">
        <v>129</v>
      </c>
      <c r="J9353" t="s">
        <v>130</v>
      </c>
      <c r="K9353" t="s">
        <v>131</v>
      </c>
      <c r="L9353" t="s">
        <v>26681</v>
      </c>
      <c r="M9353" t="s">
        <v>26682</v>
      </c>
      <c r="N9353">
        <v>0.40611111100000002</v>
      </c>
      <c r="O9353">
        <v>0</v>
      </c>
      <c r="P9353">
        <v>2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0.812222</v>
      </c>
      <c r="W9353">
        <v>0</v>
      </c>
      <c r="X9353">
        <v>0</v>
      </c>
      <c r="Y9353">
        <v>0</v>
      </c>
      <c r="Z9353">
        <v>0</v>
      </c>
    </row>
    <row r="9354" spans="1:26" x14ac:dyDescent="0.25">
      <c r="A9354">
        <v>2210851</v>
      </c>
      <c r="B9354">
        <v>1</v>
      </c>
      <c r="C9354" t="s">
        <v>76</v>
      </c>
      <c r="D9354" t="s">
        <v>89</v>
      </c>
      <c r="E9354" t="s">
        <v>126</v>
      </c>
      <c r="F9354" t="s">
        <v>26683</v>
      </c>
      <c r="G9354" t="s">
        <v>128</v>
      </c>
      <c r="H9354" t="s">
        <v>46</v>
      </c>
      <c r="I9354" t="s">
        <v>129</v>
      </c>
      <c r="J9354" t="s">
        <v>130</v>
      </c>
      <c r="K9354" t="s">
        <v>131</v>
      </c>
      <c r="L9354" t="s">
        <v>26684</v>
      </c>
      <c r="M9354" t="s">
        <v>26685</v>
      </c>
      <c r="N9354">
        <v>2.4336111109999998</v>
      </c>
      <c r="O9354">
        <v>0</v>
      </c>
      <c r="P9354">
        <v>6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14.601667000000001</v>
      </c>
      <c r="W9354">
        <v>0</v>
      </c>
      <c r="X9354">
        <v>0</v>
      </c>
      <c r="Y9354">
        <v>0</v>
      </c>
      <c r="Z9354">
        <v>0</v>
      </c>
    </row>
    <row r="9355" spans="1:26" x14ac:dyDescent="0.25">
      <c r="A9355">
        <v>2210852</v>
      </c>
      <c r="B9355">
        <v>1</v>
      </c>
      <c r="C9355" t="s">
        <v>77</v>
      </c>
      <c r="D9355" t="s">
        <v>108</v>
      </c>
      <c r="E9355" t="s">
        <v>181</v>
      </c>
      <c r="F9355" t="s">
        <v>26686</v>
      </c>
      <c r="G9355" t="s">
        <v>194</v>
      </c>
      <c r="H9355" t="s">
        <v>46</v>
      </c>
      <c r="I9355" t="s">
        <v>129</v>
      </c>
      <c r="J9355" t="s">
        <v>130</v>
      </c>
      <c r="K9355" t="s">
        <v>131</v>
      </c>
      <c r="L9355" t="s">
        <v>26687</v>
      </c>
      <c r="M9355" t="s">
        <v>26688</v>
      </c>
      <c r="N9355">
        <v>4.5233333330000001</v>
      </c>
      <c r="O9355">
        <v>0</v>
      </c>
      <c r="P9355">
        <v>12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54.28</v>
      </c>
      <c r="W9355">
        <v>0</v>
      </c>
      <c r="X9355">
        <v>0</v>
      </c>
      <c r="Y9355">
        <v>0</v>
      </c>
      <c r="Z9355">
        <v>0</v>
      </c>
    </row>
    <row r="9356" spans="1:26" x14ac:dyDescent="0.25">
      <c r="A9356">
        <v>2210831</v>
      </c>
      <c r="B9356">
        <v>1</v>
      </c>
      <c r="C9356" t="s">
        <v>76</v>
      </c>
      <c r="D9356" t="s">
        <v>105</v>
      </c>
      <c r="E9356" t="s">
        <v>186</v>
      </c>
      <c r="F9356" t="s">
        <v>26689</v>
      </c>
      <c r="G9356" t="s">
        <v>1496</v>
      </c>
      <c r="H9356" t="s">
        <v>47</v>
      </c>
      <c r="I9356" t="s">
        <v>129</v>
      </c>
      <c r="J9356" t="s">
        <v>15</v>
      </c>
      <c r="K9356" t="s">
        <v>131</v>
      </c>
      <c r="L9356" t="s">
        <v>26690</v>
      </c>
      <c r="M9356" t="s">
        <v>26691</v>
      </c>
      <c r="N9356">
        <v>0.28333333300000002</v>
      </c>
      <c r="O9356">
        <v>0</v>
      </c>
      <c r="P9356">
        <v>1</v>
      </c>
      <c r="Q9356">
        <v>34</v>
      </c>
      <c r="R9356">
        <v>4230</v>
      </c>
      <c r="S9356">
        <v>0</v>
      </c>
      <c r="T9356">
        <v>0</v>
      </c>
      <c r="U9356">
        <v>0</v>
      </c>
      <c r="V9356">
        <v>0.283333</v>
      </c>
      <c r="W9356">
        <v>9.6333330000000004</v>
      </c>
      <c r="X9356">
        <v>1198.4999989999999</v>
      </c>
      <c r="Y9356">
        <v>0</v>
      </c>
      <c r="Z9356">
        <v>0</v>
      </c>
    </row>
    <row r="9357" spans="1:26" x14ac:dyDescent="0.25">
      <c r="A9357">
        <v>2210858</v>
      </c>
      <c r="B9357">
        <v>1</v>
      </c>
      <c r="C9357" t="s">
        <v>77</v>
      </c>
      <c r="D9357" t="s">
        <v>123</v>
      </c>
      <c r="E9357" t="s">
        <v>181</v>
      </c>
      <c r="F9357" t="s">
        <v>26692</v>
      </c>
      <c r="G9357" t="s">
        <v>636</v>
      </c>
      <c r="H9357" t="s">
        <v>46</v>
      </c>
      <c r="I9357" t="s">
        <v>129</v>
      </c>
      <c r="J9357" t="s">
        <v>130</v>
      </c>
      <c r="K9357" t="s">
        <v>131</v>
      </c>
      <c r="L9357" t="s">
        <v>26693</v>
      </c>
      <c r="M9357" t="s">
        <v>26694</v>
      </c>
      <c r="N9357">
        <v>9.4127777770000005</v>
      </c>
      <c r="O9357">
        <v>0</v>
      </c>
      <c r="P9357">
        <v>7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65.889443999999997</v>
      </c>
      <c r="W9357">
        <v>0</v>
      </c>
      <c r="X9357">
        <v>0</v>
      </c>
      <c r="Y9357">
        <v>0</v>
      </c>
      <c r="Z9357">
        <v>0</v>
      </c>
    </row>
    <row r="9358" spans="1:26" x14ac:dyDescent="0.25">
      <c r="A9358">
        <v>2210859</v>
      </c>
      <c r="B9358">
        <v>1</v>
      </c>
      <c r="C9358" t="s">
        <v>76</v>
      </c>
      <c r="D9358" t="s">
        <v>90</v>
      </c>
      <c r="E9358" t="s">
        <v>186</v>
      </c>
      <c r="F9358" t="s">
        <v>26695</v>
      </c>
      <c r="G9358" t="s">
        <v>136</v>
      </c>
      <c r="H9358" t="s">
        <v>47</v>
      </c>
      <c r="I9358" t="s">
        <v>129</v>
      </c>
      <c r="J9358" t="s">
        <v>130</v>
      </c>
      <c r="K9358" t="s">
        <v>131</v>
      </c>
      <c r="L9358" t="s">
        <v>26696</v>
      </c>
      <c r="M9358" t="s">
        <v>26697</v>
      </c>
      <c r="N9358">
        <v>0.57055555499999999</v>
      </c>
      <c r="O9358">
        <v>0</v>
      </c>
      <c r="P9358">
        <v>0</v>
      </c>
      <c r="Q9358">
        <v>0</v>
      </c>
      <c r="R9358">
        <v>0</v>
      </c>
      <c r="S9358">
        <v>13</v>
      </c>
      <c r="T9358">
        <v>457</v>
      </c>
      <c r="U9358">
        <v>0</v>
      </c>
      <c r="V9358">
        <v>0</v>
      </c>
      <c r="W9358">
        <v>0</v>
      </c>
      <c r="X9358">
        <v>0</v>
      </c>
      <c r="Y9358">
        <v>7.4172219999999998</v>
      </c>
      <c r="Z9358">
        <v>260.74388900000002</v>
      </c>
    </row>
    <row r="9359" spans="1:26" x14ac:dyDescent="0.25">
      <c r="A9359">
        <v>2210857</v>
      </c>
      <c r="B9359">
        <v>1</v>
      </c>
      <c r="C9359" t="s">
        <v>77</v>
      </c>
      <c r="D9359" t="s">
        <v>119</v>
      </c>
      <c r="E9359" t="s">
        <v>134</v>
      </c>
      <c r="F9359" t="s">
        <v>7178</v>
      </c>
      <c r="G9359" t="s">
        <v>136</v>
      </c>
      <c r="H9359" t="s">
        <v>47</v>
      </c>
      <c r="I9359" t="s">
        <v>129</v>
      </c>
      <c r="J9359" t="s">
        <v>130</v>
      </c>
      <c r="K9359" t="s">
        <v>131</v>
      </c>
      <c r="L9359" t="s">
        <v>26698</v>
      </c>
      <c r="M9359" t="s">
        <v>26699</v>
      </c>
      <c r="N9359">
        <v>0.68361111100000005</v>
      </c>
      <c r="O9359">
        <v>156</v>
      </c>
      <c r="P9359">
        <v>452</v>
      </c>
      <c r="Q9359">
        <v>0</v>
      </c>
      <c r="R9359">
        <v>0</v>
      </c>
      <c r="S9359">
        <v>0</v>
      </c>
      <c r="T9359">
        <v>0</v>
      </c>
      <c r="U9359">
        <v>106.643333</v>
      </c>
      <c r="V9359">
        <v>308.99222200000003</v>
      </c>
      <c r="W9359">
        <v>0</v>
      </c>
      <c r="X9359">
        <v>0</v>
      </c>
      <c r="Y9359">
        <v>0</v>
      </c>
      <c r="Z9359">
        <v>0</v>
      </c>
    </row>
    <row r="9360" spans="1:26" x14ac:dyDescent="0.25">
      <c r="A9360">
        <v>2210860</v>
      </c>
      <c r="B9360">
        <v>1</v>
      </c>
      <c r="C9360" t="s">
        <v>76</v>
      </c>
      <c r="D9360" t="s">
        <v>89</v>
      </c>
      <c r="E9360" t="s">
        <v>181</v>
      </c>
      <c r="F9360" t="s">
        <v>26700</v>
      </c>
      <c r="G9360" t="s">
        <v>194</v>
      </c>
      <c r="H9360" t="s">
        <v>46</v>
      </c>
      <c r="I9360" t="s">
        <v>129</v>
      </c>
      <c r="J9360" t="s">
        <v>130</v>
      </c>
      <c r="K9360" t="s">
        <v>131</v>
      </c>
      <c r="L9360" t="s">
        <v>26701</v>
      </c>
      <c r="M9360" t="s">
        <v>26702</v>
      </c>
      <c r="N9360">
        <v>1.529722222</v>
      </c>
      <c r="O9360">
        <v>0</v>
      </c>
      <c r="P9360">
        <v>5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7.6486109999999998</v>
      </c>
      <c r="W9360">
        <v>0</v>
      </c>
      <c r="X9360">
        <v>0</v>
      </c>
      <c r="Y9360">
        <v>0</v>
      </c>
      <c r="Z9360">
        <v>0</v>
      </c>
    </row>
    <row r="9361" spans="1:26" x14ac:dyDescent="0.25">
      <c r="A9361">
        <v>2210863</v>
      </c>
      <c r="B9361">
        <v>1</v>
      </c>
      <c r="C9361" t="s">
        <v>76</v>
      </c>
      <c r="D9361" t="s">
        <v>97</v>
      </c>
      <c r="E9361" t="s">
        <v>181</v>
      </c>
      <c r="F9361" t="s">
        <v>26703</v>
      </c>
      <c r="G9361" t="s">
        <v>194</v>
      </c>
      <c r="H9361" t="s">
        <v>46</v>
      </c>
      <c r="I9361" t="s">
        <v>129</v>
      </c>
      <c r="J9361" t="s">
        <v>130</v>
      </c>
      <c r="K9361" t="s">
        <v>131</v>
      </c>
      <c r="L9361" t="s">
        <v>26704</v>
      </c>
      <c r="M9361" t="s">
        <v>26705</v>
      </c>
      <c r="N9361">
        <v>3.1047222219999999</v>
      </c>
      <c r="O9361">
        <v>0</v>
      </c>
      <c r="P9361">
        <v>1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3.1047220000000002</v>
      </c>
      <c r="W9361">
        <v>0</v>
      </c>
      <c r="X9361">
        <v>0</v>
      </c>
      <c r="Y9361">
        <v>0</v>
      </c>
      <c r="Z9361">
        <v>0</v>
      </c>
    </row>
    <row r="9362" spans="1:26" x14ac:dyDescent="0.25">
      <c r="A9362">
        <v>2210870</v>
      </c>
      <c r="B9362">
        <v>1</v>
      </c>
      <c r="C9362" t="s">
        <v>76</v>
      </c>
      <c r="D9362" t="s">
        <v>86</v>
      </c>
      <c r="E9362" t="s">
        <v>181</v>
      </c>
      <c r="F9362" t="s">
        <v>26706</v>
      </c>
      <c r="G9362" t="s">
        <v>183</v>
      </c>
      <c r="H9362" t="s">
        <v>46</v>
      </c>
      <c r="I9362" t="s">
        <v>129</v>
      </c>
      <c r="J9362" t="s">
        <v>130</v>
      </c>
      <c r="K9362" t="s">
        <v>131</v>
      </c>
      <c r="L9362" t="s">
        <v>26707</v>
      </c>
      <c r="M9362" t="s">
        <v>26708</v>
      </c>
      <c r="N9362">
        <v>8.4572222220000004</v>
      </c>
      <c r="O9362">
        <v>0</v>
      </c>
      <c r="P9362">
        <v>1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8.4572219999999998</v>
      </c>
      <c r="W9362">
        <v>0</v>
      </c>
      <c r="X9362">
        <v>0</v>
      </c>
      <c r="Y9362">
        <v>0</v>
      </c>
      <c r="Z9362">
        <v>0</v>
      </c>
    </row>
    <row r="9363" spans="1:26" x14ac:dyDescent="0.25">
      <c r="A9363">
        <v>2210864</v>
      </c>
      <c r="B9363">
        <v>1</v>
      </c>
      <c r="C9363" t="s">
        <v>77</v>
      </c>
      <c r="D9363" t="s">
        <v>116</v>
      </c>
      <c r="E9363" t="s">
        <v>181</v>
      </c>
      <c r="F9363" t="s">
        <v>26709</v>
      </c>
      <c r="G9363" t="s">
        <v>163</v>
      </c>
      <c r="H9363" t="s">
        <v>46</v>
      </c>
      <c r="I9363" t="s">
        <v>129</v>
      </c>
      <c r="J9363" t="s">
        <v>130</v>
      </c>
      <c r="K9363" t="s">
        <v>131</v>
      </c>
      <c r="L9363" t="s">
        <v>26710</v>
      </c>
      <c r="M9363" t="s">
        <v>26711</v>
      </c>
      <c r="N9363">
        <v>2.0591666659999999</v>
      </c>
      <c r="O9363">
        <v>0</v>
      </c>
      <c r="P9363">
        <v>10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20.591667000000001</v>
      </c>
      <c r="W9363">
        <v>0</v>
      </c>
      <c r="X9363">
        <v>0</v>
      </c>
      <c r="Y9363">
        <v>0</v>
      </c>
      <c r="Z9363">
        <v>0</v>
      </c>
    </row>
    <row r="9364" spans="1:26" x14ac:dyDescent="0.25">
      <c r="A9364">
        <v>2210875</v>
      </c>
      <c r="B9364">
        <v>1</v>
      </c>
      <c r="C9364" t="s">
        <v>76</v>
      </c>
      <c r="D9364" t="s">
        <v>89</v>
      </c>
      <c r="E9364" t="s">
        <v>181</v>
      </c>
      <c r="F9364" t="s">
        <v>26712</v>
      </c>
      <c r="G9364" t="s">
        <v>194</v>
      </c>
      <c r="H9364" t="s">
        <v>46</v>
      </c>
      <c r="I9364" t="s">
        <v>129</v>
      </c>
      <c r="J9364" t="s">
        <v>130</v>
      </c>
      <c r="K9364" t="s">
        <v>131</v>
      </c>
      <c r="L9364" t="s">
        <v>26713</v>
      </c>
      <c r="M9364" t="s">
        <v>26714</v>
      </c>
      <c r="N9364">
        <v>2.6133333329999999</v>
      </c>
      <c r="O9364">
        <v>0</v>
      </c>
      <c r="P9364">
        <v>1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2.6133329999999999</v>
      </c>
      <c r="W9364">
        <v>0</v>
      </c>
      <c r="X9364">
        <v>0</v>
      </c>
      <c r="Y9364">
        <v>0</v>
      </c>
      <c r="Z9364">
        <v>0</v>
      </c>
    </row>
    <row r="9365" spans="1:26" x14ac:dyDescent="0.25">
      <c r="A9365">
        <v>2210905</v>
      </c>
      <c r="B9365">
        <v>1</v>
      </c>
      <c r="C9365" t="s">
        <v>76</v>
      </c>
      <c r="D9365" t="s">
        <v>103</v>
      </c>
      <c r="E9365" t="s">
        <v>161</v>
      </c>
      <c r="F9365" t="s">
        <v>26715</v>
      </c>
      <c r="G9365" t="s">
        <v>366</v>
      </c>
      <c r="H9365" t="s">
        <v>46</v>
      </c>
      <c r="I9365" t="s">
        <v>129</v>
      </c>
      <c r="J9365" t="s">
        <v>130</v>
      </c>
      <c r="K9365" t="s">
        <v>251</v>
      </c>
      <c r="L9365" t="s">
        <v>26716</v>
      </c>
      <c r="M9365" t="s">
        <v>26717</v>
      </c>
      <c r="N9365">
        <v>3.0833333330000001</v>
      </c>
      <c r="O9365">
        <v>0</v>
      </c>
      <c r="P9365">
        <v>0</v>
      </c>
      <c r="Q9365">
        <v>1</v>
      </c>
      <c r="R9365">
        <v>369</v>
      </c>
      <c r="S9365">
        <v>0</v>
      </c>
      <c r="T9365">
        <v>0</v>
      </c>
      <c r="U9365">
        <v>0</v>
      </c>
      <c r="V9365">
        <v>0</v>
      </c>
      <c r="W9365">
        <v>3.0833330000000001</v>
      </c>
      <c r="X9365">
        <v>1137.75</v>
      </c>
      <c r="Y9365">
        <v>0</v>
      </c>
      <c r="Z9365">
        <v>0</v>
      </c>
    </row>
    <row r="9366" spans="1:26" x14ac:dyDescent="0.25">
      <c r="A9366">
        <v>2210866</v>
      </c>
      <c r="B9366">
        <v>1</v>
      </c>
      <c r="C9366" t="s">
        <v>77</v>
      </c>
      <c r="D9366" t="s">
        <v>124</v>
      </c>
      <c r="E9366" t="s">
        <v>181</v>
      </c>
      <c r="F9366" t="s">
        <v>26718</v>
      </c>
      <c r="G9366" t="s">
        <v>287</v>
      </c>
      <c r="H9366" t="s">
        <v>46</v>
      </c>
      <c r="I9366" t="s">
        <v>129</v>
      </c>
      <c r="J9366" t="s">
        <v>130</v>
      </c>
      <c r="K9366" t="s">
        <v>131</v>
      </c>
      <c r="L9366" t="s">
        <v>26719</v>
      </c>
      <c r="M9366" t="s">
        <v>26720</v>
      </c>
      <c r="N9366">
        <v>1.8377777769999999</v>
      </c>
      <c r="O9366">
        <v>0</v>
      </c>
      <c r="P9366">
        <v>15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27.566666999999999</v>
      </c>
      <c r="W9366">
        <v>0</v>
      </c>
      <c r="X9366">
        <v>0</v>
      </c>
      <c r="Y9366">
        <v>0</v>
      </c>
      <c r="Z9366">
        <v>0</v>
      </c>
    </row>
    <row r="9367" spans="1:26" x14ac:dyDescent="0.25">
      <c r="A9367">
        <v>2210868</v>
      </c>
      <c r="B9367">
        <v>1</v>
      </c>
      <c r="C9367" t="s">
        <v>76</v>
      </c>
      <c r="D9367" t="s">
        <v>95</v>
      </c>
      <c r="E9367" t="s">
        <v>126</v>
      </c>
      <c r="F9367" t="s">
        <v>19924</v>
      </c>
      <c r="G9367" t="s">
        <v>163</v>
      </c>
      <c r="H9367" t="s">
        <v>46</v>
      </c>
      <c r="I9367" t="s">
        <v>129</v>
      </c>
      <c r="J9367" t="s">
        <v>130</v>
      </c>
      <c r="K9367" t="s">
        <v>131</v>
      </c>
      <c r="L9367" t="s">
        <v>26721</v>
      </c>
      <c r="M9367" t="s">
        <v>26722</v>
      </c>
      <c r="N9367">
        <v>2.2458333330000002</v>
      </c>
      <c r="O9367">
        <v>0</v>
      </c>
      <c r="P9367">
        <v>94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211.10833299999999</v>
      </c>
      <c r="W9367">
        <v>0</v>
      </c>
      <c r="X9367">
        <v>0</v>
      </c>
      <c r="Y9367">
        <v>0</v>
      </c>
      <c r="Z9367">
        <v>0</v>
      </c>
    </row>
    <row r="9368" spans="1:26" x14ac:dyDescent="0.25">
      <c r="A9368">
        <v>2210876</v>
      </c>
      <c r="B9368">
        <v>1</v>
      </c>
      <c r="C9368" t="s">
        <v>77</v>
      </c>
      <c r="D9368" t="s">
        <v>119</v>
      </c>
      <c r="E9368" t="s">
        <v>186</v>
      </c>
      <c r="F9368" t="s">
        <v>13672</v>
      </c>
      <c r="G9368" t="s">
        <v>136</v>
      </c>
      <c r="H9368" t="s">
        <v>47</v>
      </c>
      <c r="I9368" t="s">
        <v>129</v>
      </c>
      <c r="J9368" t="s">
        <v>130</v>
      </c>
      <c r="K9368" t="s">
        <v>131</v>
      </c>
      <c r="L9368" t="s">
        <v>26723</v>
      </c>
      <c r="M9368" t="s">
        <v>26724</v>
      </c>
      <c r="N9368">
        <v>1.9808333330000001</v>
      </c>
      <c r="O9368">
        <v>92</v>
      </c>
      <c r="P9368">
        <v>85</v>
      </c>
      <c r="Q9368">
        <v>0</v>
      </c>
      <c r="R9368">
        <v>0</v>
      </c>
      <c r="S9368">
        <v>1</v>
      </c>
      <c r="T9368">
        <v>0</v>
      </c>
      <c r="U9368">
        <v>182.23666700000001</v>
      </c>
      <c r="V9368">
        <v>168.370833</v>
      </c>
      <c r="W9368">
        <v>0</v>
      </c>
      <c r="X9368">
        <v>0</v>
      </c>
      <c r="Y9368">
        <v>1.9808330000000001</v>
      </c>
      <c r="Z9368">
        <v>0</v>
      </c>
    </row>
    <row r="9369" spans="1:26" x14ac:dyDescent="0.25">
      <c r="A9369">
        <v>2210878</v>
      </c>
      <c r="B9369">
        <v>1</v>
      </c>
      <c r="C9369" t="s">
        <v>77</v>
      </c>
      <c r="D9369" t="s">
        <v>111</v>
      </c>
      <c r="E9369" t="s">
        <v>126</v>
      </c>
      <c r="F9369" t="s">
        <v>26725</v>
      </c>
      <c r="G9369" t="s">
        <v>152</v>
      </c>
      <c r="H9369" t="s">
        <v>46</v>
      </c>
      <c r="I9369" t="s">
        <v>129</v>
      </c>
      <c r="J9369" t="s">
        <v>130</v>
      </c>
      <c r="K9369" t="s">
        <v>131</v>
      </c>
      <c r="L9369" t="s">
        <v>26726</v>
      </c>
      <c r="M9369" t="s">
        <v>26727</v>
      </c>
      <c r="N9369">
        <v>8.1133333329999999</v>
      </c>
      <c r="O9369">
        <v>0</v>
      </c>
      <c r="P9369">
        <v>0</v>
      </c>
      <c r="Q9369">
        <v>0</v>
      </c>
      <c r="R9369">
        <v>8</v>
      </c>
      <c r="S9369">
        <v>0</v>
      </c>
      <c r="T9369">
        <v>4</v>
      </c>
      <c r="U9369">
        <v>0</v>
      </c>
      <c r="V9369">
        <v>0</v>
      </c>
      <c r="W9369">
        <v>0</v>
      </c>
      <c r="X9369">
        <v>64.906666999999999</v>
      </c>
      <c r="Y9369">
        <v>0</v>
      </c>
      <c r="Z9369">
        <v>32.453333000000001</v>
      </c>
    </row>
    <row r="9370" spans="1:26" x14ac:dyDescent="0.25">
      <c r="A9370">
        <v>2210879</v>
      </c>
      <c r="B9370">
        <v>1</v>
      </c>
      <c r="C9370" t="s">
        <v>76</v>
      </c>
      <c r="D9370" t="s">
        <v>90</v>
      </c>
      <c r="E9370" t="s">
        <v>134</v>
      </c>
      <c r="F9370" t="s">
        <v>26659</v>
      </c>
      <c r="G9370" t="s">
        <v>136</v>
      </c>
      <c r="H9370" t="s">
        <v>47</v>
      </c>
      <c r="I9370" t="s">
        <v>129</v>
      </c>
      <c r="J9370" t="s">
        <v>130</v>
      </c>
      <c r="K9370" t="s">
        <v>131</v>
      </c>
      <c r="L9370" t="s">
        <v>26728</v>
      </c>
      <c r="M9370" t="s">
        <v>26729</v>
      </c>
      <c r="N9370">
        <v>0.126111111</v>
      </c>
      <c r="O9370">
        <v>1</v>
      </c>
      <c r="P9370">
        <v>180</v>
      </c>
      <c r="Q9370">
        <v>0</v>
      </c>
      <c r="R9370">
        <v>0</v>
      </c>
      <c r="S9370">
        <v>25</v>
      </c>
      <c r="T9370">
        <v>739</v>
      </c>
      <c r="U9370">
        <v>0.126111</v>
      </c>
      <c r="V9370">
        <v>22.7</v>
      </c>
      <c r="W9370">
        <v>0</v>
      </c>
      <c r="X9370">
        <v>0</v>
      </c>
      <c r="Y9370">
        <v>3.1527780000000001</v>
      </c>
      <c r="Z9370">
        <v>93.196111000000002</v>
      </c>
    </row>
    <row r="9371" spans="1:26" x14ac:dyDescent="0.25">
      <c r="A9371">
        <v>2210882</v>
      </c>
      <c r="B9371">
        <v>1</v>
      </c>
      <c r="C9371" t="s">
        <v>76</v>
      </c>
      <c r="D9371" t="s">
        <v>90</v>
      </c>
      <c r="E9371" t="s">
        <v>134</v>
      </c>
      <c r="F9371" t="s">
        <v>26730</v>
      </c>
      <c r="G9371" t="s">
        <v>8037</v>
      </c>
      <c r="H9371" t="s">
        <v>47</v>
      </c>
      <c r="I9371" t="s">
        <v>129</v>
      </c>
      <c r="J9371" t="s">
        <v>130</v>
      </c>
      <c r="K9371" t="s">
        <v>131</v>
      </c>
      <c r="L9371" t="s">
        <v>26731</v>
      </c>
      <c r="M9371" t="s">
        <v>26732</v>
      </c>
      <c r="N9371">
        <v>2.2574999999999998</v>
      </c>
      <c r="O9371">
        <v>27</v>
      </c>
      <c r="P9371">
        <v>568</v>
      </c>
      <c r="Q9371">
        <v>0</v>
      </c>
      <c r="R9371">
        <v>0</v>
      </c>
      <c r="S9371">
        <v>0</v>
      </c>
      <c r="T9371">
        <v>0</v>
      </c>
      <c r="U9371">
        <v>60.952500000000001</v>
      </c>
      <c r="V9371">
        <v>1282.26</v>
      </c>
      <c r="W9371">
        <v>0</v>
      </c>
      <c r="X9371">
        <v>0</v>
      </c>
      <c r="Y9371">
        <v>0</v>
      </c>
      <c r="Z9371">
        <v>0</v>
      </c>
    </row>
    <row r="9372" spans="1:26" x14ac:dyDescent="0.25">
      <c r="A9372">
        <v>2210883</v>
      </c>
      <c r="B9372">
        <v>1</v>
      </c>
      <c r="C9372" t="s">
        <v>76</v>
      </c>
      <c r="D9372" t="s">
        <v>88</v>
      </c>
      <c r="E9372" t="s">
        <v>181</v>
      </c>
      <c r="F9372" t="s">
        <v>26733</v>
      </c>
      <c r="G9372" t="s">
        <v>194</v>
      </c>
      <c r="H9372" t="s">
        <v>46</v>
      </c>
      <c r="I9372" t="s">
        <v>129</v>
      </c>
      <c r="J9372" t="s">
        <v>130</v>
      </c>
      <c r="K9372" t="s">
        <v>131</v>
      </c>
      <c r="L9372" t="s">
        <v>26734</v>
      </c>
      <c r="M9372" t="s">
        <v>26735</v>
      </c>
      <c r="N9372">
        <v>2.4955555550000001</v>
      </c>
      <c r="O9372">
        <v>0</v>
      </c>
      <c r="P9372">
        <v>1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2.4955560000000001</v>
      </c>
      <c r="W9372">
        <v>0</v>
      </c>
      <c r="X9372">
        <v>0</v>
      </c>
      <c r="Y9372">
        <v>0</v>
      </c>
      <c r="Z9372">
        <v>0</v>
      </c>
    </row>
    <row r="9373" spans="1:26" x14ac:dyDescent="0.25">
      <c r="A9373">
        <v>2210887</v>
      </c>
      <c r="B9373">
        <v>1</v>
      </c>
      <c r="C9373" t="s">
        <v>76</v>
      </c>
      <c r="D9373" t="s">
        <v>95</v>
      </c>
      <c r="E9373" t="s">
        <v>143</v>
      </c>
      <c r="F9373" t="s">
        <v>26736</v>
      </c>
      <c r="G9373" t="s">
        <v>136</v>
      </c>
      <c r="H9373" t="s">
        <v>47</v>
      </c>
      <c r="I9373" t="s">
        <v>129</v>
      </c>
      <c r="J9373" t="s">
        <v>130</v>
      </c>
      <c r="K9373" t="s">
        <v>131</v>
      </c>
      <c r="L9373" t="s">
        <v>26737</v>
      </c>
      <c r="M9373" t="s">
        <v>26738</v>
      </c>
      <c r="N9373">
        <v>0.97805555499999997</v>
      </c>
      <c r="O9373">
        <v>3</v>
      </c>
      <c r="P9373">
        <v>447</v>
      </c>
      <c r="Q9373">
        <v>0</v>
      </c>
      <c r="R9373">
        <v>0</v>
      </c>
      <c r="S9373">
        <v>0</v>
      </c>
      <c r="T9373">
        <v>0</v>
      </c>
      <c r="U9373">
        <v>2.934167</v>
      </c>
      <c r="V9373">
        <v>437.190833</v>
      </c>
      <c r="W9373">
        <v>0</v>
      </c>
      <c r="X9373">
        <v>0</v>
      </c>
      <c r="Y9373">
        <v>0</v>
      </c>
      <c r="Z9373">
        <v>0</v>
      </c>
    </row>
    <row r="9374" spans="1:26" x14ac:dyDescent="0.25">
      <c r="A9374">
        <v>2210891</v>
      </c>
      <c r="B9374">
        <v>1</v>
      </c>
      <c r="C9374" t="s">
        <v>76</v>
      </c>
      <c r="D9374" t="s">
        <v>105</v>
      </c>
      <c r="E9374" t="s">
        <v>143</v>
      </c>
      <c r="F9374" t="s">
        <v>26739</v>
      </c>
      <c r="G9374" t="s">
        <v>1427</v>
      </c>
      <c r="H9374" t="s">
        <v>47</v>
      </c>
      <c r="I9374" t="s">
        <v>129</v>
      </c>
      <c r="J9374" t="s">
        <v>130</v>
      </c>
      <c r="K9374" t="s">
        <v>131</v>
      </c>
      <c r="L9374" t="s">
        <v>26740</v>
      </c>
      <c r="M9374" t="s">
        <v>26741</v>
      </c>
      <c r="N9374">
        <v>0.43194444399999998</v>
      </c>
      <c r="O9374">
        <v>0</v>
      </c>
      <c r="P9374">
        <v>1</v>
      </c>
      <c r="Q9374">
        <v>1</v>
      </c>
      <c r="R9374">
        <v>251</v>
      </c>
      <c r="S9374">
        <v>0</v>
      </c>
      <c r="T9374">
        <v>0</v>
      </c>
      <c r="U9374">
        <v>0</v>
      </c>
      <c r="V9374">
        <v>0.43194399999999999</v>
      </c>
      <c r="W9374">
        <v>0.43194399999999999</v>
      </c>
      <c r="X9374">
        <v>108.418055</v>
      </c>
      <c r="Y9374">
        <v>0</v>
      </c>
      <c r="Z9374">
        <v>0</v>
      </c>
    </row>
    <row r="9375" spans="1:26" x14ac:dyDescent="0.25">
      <c r="A9375">
        <v>2210900</v>
      </c>
      <c r="B9375">
        <v>1</v>
      </c>
      <c r="C9375" t="s">
        <v>77</v>
      </c>
      <c r="D9375" t="s">
        <v>123</v>
      </c>
      <c r="E9375" t="s">
        <v>143</v>
      </c>
      <c r="F9375" t="s">
        <v>26742</v>
      </c>
      <c r="G9375" t="s">
        <v>145</v>
      </c>
      <c r="H9375" t="s">
        <v>47</v>
      </c>
      <c r="I9375" t="s">
        <v>129</v>
      </c>
      <c r="J9375" t="s">
        <v>130</v>
      </c>
      <c r="K9375" t="s">
        <v>131</v>
      </c>
      <c r="L9375" t="s">
        <v>26743</v>
      </c>
      <c r="M9375" t="s">
        <v>26744</v>
      </c>
      <c r="N9375">
        <v>6.596666666</v>
      </c>
      <c r="O9375">
        <v>2</v>
      </c>
      <c r="P9375">
        <v>292</v>
      </c>
      <c r="Q9375">
        <v>0</v>
      </c>
      <c r="R9375">
        <v>0</v>
      </c>
      <c r="S9375">
        <v>0</v>
      </c>
      <c r="T9375">
        <v>0</v>
      </c>
      <c r="U9375">
        <v>13.193333000000001</v>
      </c>
      <c r="V9375">
        <v>1926.226666</v>
      </c>
      <c r="W9375">
        <v>0</v>
      </c>
      <c r="X9375">
        <v>0</v>
      </c>
      <c r="Y9375">
        <v>0</v>
      </c>
      <c r="Z9375">
        <v>0</v>
      </c>
    </row>
    <row r="9376" spans="1:26" x14ac:dyDescent="0.25">
      <c r="A9376">
        <v>2210902</v>
      </c>
      <c r="B9376">
        <v>1</v>
      </c>
      <c r="C9376" t="s">
        <v>76</v>
      </c>
      <c r="D9376" t="s">
        <v>88</v>
      </c>
      <c r="E9376" t="s">
        <v>126</v>
      </c>
      <c r="F9376" t="s">
        <v>26745</v>
      </c>
      <c r="G9376" t="s">
        <v>128</v>
      </c>
      <c r="H9376" t="s">
        <v>46</v>
      </c>
      <c r="I9376" t="s">
        <v>129</v>
      </c>
      <c r="J9376" t="s">
        <v>130</v>
      </c>
      <c r="K9376" t="s">
        <v>131</v>
      </c>
      <c r="L9376" t="s">
        <v>26746</v>
      </c>
      <c r="M9376" t="s">
        <v>26747</v>
      </c>
      <c r="N9376">
        <v>2.105555555</v>
      </c>
      <c r="O9376">
        <v>0</v>
      </c>
      <c r="P9376">
        <v>49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103.172222</v>
      </c>
      <c r="W9376">
        <v>0</v>
      </c>
      <c r="X9376">
        <v>0</v>
      </c>
      <c r="Y9376">
        <v>0</v>
      </c>
      <c r="Z9376">
        <v>0</v>
      </c>
    </row>
    <row r="9377" spans="1:26" x14ac:dyDescent="0.25">
      <c r="A9377">
        <v>2210901</v>
      </c>
      <c r="B9377">
        <v>1</v>
      </c>
      <c r="C9377" t="s">
        <v>77</v>
      </c>
      <c r="D9377" t="s">
        <v>121</v>
      </c>
      <c r="E9377" t="s">
        <v>161</v>
      </c>
      <c r="F9377" t="s">
        <v>26748</v>
      </c>
      <c r="G9377" t="s">
        <v>402</v>
      </c>
      <c r="H9377" t="s">
        <v>46</v>
      </c>
      <c r="I9377" t="s">
        <v>129</v>
      </c>
      <c r="J9377" t="s">
        <v>130</v>
      </c>
      <c r="K9377" t="s">
        <v>131</v>
      </c>
      <c r="L9377" t="s">
        <v>26749</v>
      </c>
      <c r="M9377" t="s">
        <v>26750</v>
      </c>
      <c r="N9377">
        <v>0.72888888799999996</v>
      </c>
      <c r="O9377">
        <v>0</v>
      </c>
      <c r="P9377">
        <v>0</v>
      </c>
      <c r="Q9377">
        <v>0</v>
      </c>
      <c r="R9377">
        <v>5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3.644444</v>
      </c>
      <c r="Y9377">
        <v>0</v>
      </c>
      <c r="Z9377">
        <v>0</v>
      </c>
    </row>
    <row r="9378" spans="1:26" x14ac:dyDescent="0.25">
      <c r="A9378">
        <v>2210911</v>
      </c>
      <c r="B9378">
        <v>1</v>
      </c>
      <c r="C9378" t="s">
        <v>76</v>
      </c>
      <c r="D9378" t="s">
        <v>79</v>
      </c>
      <c r="E9378" t="s">
        <v>181</v>
      </c>
      <c r="F9378" t="s">
        <v>26751</v>
      </c>
      <c r="G9378" t="s">
        <v>194</v>
      </c>
      <c r="H9378" t="s">
        <v>46</v>
      </c>
      <c r="I9378" t="s">
        <v>129</v>
      </c>
      <c r="J9378" t="s">
        <v>130</v>
      </c>
      <c r="K9378" t="s">
        <v>131</v>
      </c>
      <c r="L9378" t="s">
        <v>26752</v>
      </c>
      <c r="M9378" t="s">
        <v>26753</v>
      </c>
      <c r="N9378">
        <v>2.2236111109999999</v>
      </c>
      <c r="O9378">
        <v>0</v>
      </c>
      <c r="P9378">
        <v>2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4.447222</v>
      </c>
      <c r="W9378">
        <v>0</v>
      </c>
      <c r="X9378">
        <v>0</v>
      </c>
      <c r="Y9378">
        <v>0</v>
      </c>
      <c r="Z9378">
        <v>0</v>
      </c>
    </row>
    <row r="9379" spans="1:26" x14ac:dyDescent="0.25">
      <c r="A9379">
        <v>2210906</v>
      </c>
      <c r="B9379">
        <v>1</v>
      </c>
      <c r="C9379" t="s">
        <v>76</v>
      </c>
      <c r="D9379" t="s">
        <v>84</v>
      </c>
      <c r="E9379" t="s">
        <v>126</v>
      </c>
      <c r="F9379" t="s">
        <v>15928</v>
      </c>
      <c r="G9379" t="s">
        <v>152</v>
      </c>
      <c r="H9379" t="s">
        <v>46</v>
      </c>
      <c r="I9379" t="s">
        <v>129</v>
      </c>
      <c r="J9379" t="s">
        <v>130</v>
      </c>
      <c r="K9379" t="s">
        <v>131</v>
      </c>
      <c r="L9379" t="s">
        <v>26754</v>
      </c>
      <c r="M9379" t="s">
        <v>26755</v>
      </c>
      <c r="N9379">
        <v>4.1502777770000003</v>
      </c>
      <c r="O9379">
        <v>0</v>
      </c>
      <c r="P9379">
        <v>18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74.704999999999998</v>
      </c>
      <c r="W9379">
        <v>0</v>
      </c>
      <c r="X9379">
        <v>0</v>
      </c>
      <c r="Y9379">
        <v>0</v>
      </c>
      <c r="Z9379">
        <v>0</v>
      </c>
    </row>
    <row r="9380" spans="1:26" x14ac:dyDescent="0.25">
      <c r="A9380">
        <v>2210921</v>
      </c>
      <c r="B9380">
        <v>1</v>
      </c>
      <c r="C9380" t="s">
        <v>76</v>
      </c>
      <c r="D9380" t="s">
        <v>94</v>
      </c>
      <c r="E9380" t="s">
        <v>161</v>
      </c>
      <c r="F9380" t="s">
        <v>26756</v>
      </c>
      <c r="G9380" t="s">
        <v>402</v>
      </c>
      <c r="H9380" t="s">
        <v>46</v>
      </c>
      <c r="I9380" t="s">
        <v>129</v>
      </c>
      <c r="J9380" t="s">
        <v>130</v>
      </c>
      <c r="K9380" t="s">
        <v>131</v>
      </c>
      <c r="L9380" t="s">
        <v>26757</v>
      </c>
      <c r="M9380" t="s">
        <v>26758</v>
      </c>
      <c r="N9380">
        <v>1.4683333329999999</v>
      </c>
      <c r="O9380">
        <v>1</v>
      </c>
      <c r="P9380">
        <v>81</v>
      </c>
      <c r="Q9380">
        <v>0</v>
      </c>
      <c r="R9380">
        <v>0</v>
      </c>
      <c r="S9380">
        <v>0</v>
      </c>
      <c r="T9380">
        <v>0</v>
      </c>
      <c r="U9380">
        <v>1.4683330000000001</v>
      </c>
      <c r="V9380">
        <v>118.935</v>
      </c>
      <c r="W9380">
        <v>0</v>
      </c>
      <c r="X9380">
        <v>0</v>
      </c>
      <c r="Y9380">
        <v>0</v>
      </c>
      <c r="Z9380">
        <v>0</v>
      </c>
    </row>
    <row r="9381" spans="1:26" x14ac:dyDescent="0.25">
      <c r="A9381">
        <v>2210914</v>
      </c>
      <c r="B9381">
        <v>1</v>
      </c>
      <c r="C9381" t="s">
        <v>76</v>
      </c>
      <c r="D9381" t="s">
        <v>86</v>
      </c>
      <c r="E9381" t="s">
        <v>181</v>
      </c>
      <c r="F9381" t="s">
        <v>26759</v>
      </c>
      <c r="G9381" t="s">
        <v>194</v>
      </c>
      <c r="H9381" t="s">
        <v>46</v>
      </c>
      <c r="I9381" t="s">
        <v>129</v>
      </c>
      <c r="J9381" t="s">
        <v>130</v>
      </c>
      <c r="K9381" t="s">
        <v>131</v>
      </c>
      <c r="L9381" t="s">
        <v>26760</v>
      </c>
      <c r="M9381" t="s">
        <v>26761</v>
      </c>
      <c r="N9381">
        <v>3.1477777769999999</v>
      </c>
      <c r="O9381">
        <v>0</v>
      </c>
      <c r="P9381">
        <v>3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9.4433330000000009</v>
      </c>
      <c r="W9381">
        <v>0</v>
      </c>
      <c r="X9381">
        <v>0</v>
      </c>
      <c r="Y9381">
        <v>0</v>
      </c>
      <c r="Z9381">
        <v>0</v>
      </c>
    </row>
    <row r="9382" spans="1:26" x14ac:dyDescent="0.25">
      <c r="A9382">
        <v>2210916</v>
      </c>
      <c r="B9382">
        <v>1</v>
      </c>
      <c r="C9382" t="s">
        <v>76</v>
      </c>
      <c r="D9382" t="s">
        <v>79</v>
      </c>
      <c r="E9382" t="s">
        <v>143</v>
      </c>
      <c r="F9382" t="s">
        <v>26762</v>
      </c>
      <c r="G9382" t="s">
        <v>136</v>
      </c>
      <c r="H9382" t="s">
        <v>47</v>
      </c>
      <c r="I9382" t="s">
        <v>129</v>
      </c>
      <c r="J9382" t="s">
        <v>130</v>
      </c>
      <c r="K9382" t="s">
        <v>131</v>
      </c>
      <c r="L9382" t="s">
        <v>26760</v>
      </c>
      <c r="M9382" t="s">
        <v>26763</v>
      </c>
      <c r="N9382">
        <v>2.0044444440000002</v>
      </c>
      <c r="O9382">
        <v>20</v>
      </c>
      <c r="P9382">
        <v>651</v>
      </c>
      <c r="Q9382">
        <v>0</v>
      </c>
      <c r="R9382">
        <v>0</v>
      </c>
      <c r="S9382">
        <v>0</v>
      </c>
      <c r="T9382">
        <v>0</v>
      </c>
      <c r="U9382">
        <v>40.088889000000002</v>
      </c>
      <c r="V9382">
        <v>1304.893333</v>
      </c>
      <c r="W9382">
        <v>0</v>
      </c>
      <c r="X9382">
        <v>0</v>
      </c>
      <c r="Y9382">
        <v>0</v>
      </c>
      <c r="Z9382">
        <v>0</v>
      </c>
    </row>
    <row r="9383" spans="1:26" x14ac:dyDescent="0.25">
      <c r="A9383">
        <v>2210924</v>
      </c>
      <c r="B9383">
        <v>1</v>
      </c>
      <c r="C9383" t="s">
        <v>77</v>
      </c>
      <c r="D9383" t="s">
        <v>124</v>
      </c>
      <c r="E9383" t="s">
        <v>134</v>
      </c>
      <c r="F9383" t="s">
        <v>26764</v>
      </c>
      <c r="G9383" t="s">
        <v>136</v>
      </c>
      <c r="H9383" t="s">
        <v>47</v>
      </c>
      <c r="I9383" t="s">
        <v>129</v>
      </c>
      <c r="J9383" t="s">
        <v>130</v>
      </c>
      <c r="K9383" t="s">
        <v>131</v>
      </c>
      <c r="L9383" t="s">
        <v>26765</v>
      </c>
      <c r="M9383" t="s">
        <v>26766</v>
      </c>
      <c r="N9383">
        <v>1.1969444440000001</v>
      </c>
      <c r="O9383">
        <v>11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13.166389000000001</v>
      </c>
      <c r="V9383">
        <v>0</v>
      </c>
      <c r="W9383">
        <v>0</v>
      </c>
      <c r="X9383">
        <v>0</v>
      </c>
      <c r="Y9383">
        <v>0</v>
      </c>
      <c r="Z9383">
        <v>0</v>
      </c>
    </row>
    <row r="9384" spans="1:26" x14ac:dyDescent="0.25">
      <c r="A9384">
        <v>2211046</v>
      </c>
      <c r="B9384">
        <v>1</v>
      </c>
      <c r="C9384" t="s">
        <v>77</v>
      </c>
      <c r="D9384" t="s">
        <v>123</v>
      </c>
      <c r="E9384" t="s">
        <v>143</v>
      </c>
      <c r="F9384" t="s">
        <v>26767</v>
      </c>
      <c r="G9384" t="s">
        <v>4860</v>
      </c>
      <c r="H9384" t="s">
        <v>47</v>
      </c>
      <c r="I9384" t="s">
        <v>129</v>
      </c>
      <c r="J9384" t="s">
        <v>130</v>
      </c>
      <c r="K9384" t="s">
        <v>131</v>
      </c>
      <c r="L9384" t="s">
        <v>26768</v>
      </c>
      <c r="M9384" t="s">
        <v>26769</v>
      </c>
      <c r="N9384">
        <v>8.0013888879999993</v>
      </c>
      <c r="O9384">
        <v>4</v>
      </c>
      <c r="P9384">
        <v>1669</v>
      </c>
      <c r="Q9384">
        <v>0</v>
      </c>
      <c r="R9384">
        <v>0</v>
      </c>
      <c r="S9384">
        <v>0</v>
      </c>
      <c r="T9384">
        <v>0</v>
      </c>
      <c r="U9384">
        <v>32.005555999999999</v>
      </c>
      <c r="V9384">
        <v>13354.318053999999</v>
      </c>
      <c r="W9384">
        <v>0</v>
      </c>
      <c r="X9384">
        <v>0</v>
      </c>
      <c r="Y9384">
        <v>0</v>
      </c>
      <c r="Z9384">
        <v>0</v>
      </c>
    </row>
    <row r="9385" spans="1:26" x14ac:dyDescent="0.25">
      <c r="A9385">
        <v>2210918</v>
      </c>
      <c r="B9385">
        <v>1</v>
      </c>
      <c r="C9385" t="s">
        <v>77</v>
      </c>
      <c r="D9385" t="s">
        <v>124</v>
      </c>
      <c r="E9385" t="s">
        <v>186</v>
      </c>
      <c r="F9385" t="s">
        <v>12932</v>
      </c>
      <c r="G9385" t="s">
        <v>136</v>
      </c>
      <c r="H9385" t="s">
        <v>47</v>
      </c>
      <c r="I9385" t="s">
        <v>129</v>
      </c>
      <c r="J9385" t="s">
        <v>130</v>
      </c>
      <c r="K9385" t="s">
        <v>131</v>
      </c>
      <c r="L9385" t="s">
        <v>26770</v>
      </c>
      <c r="M9385" t="s">
        <v>26771</v>
      </c>
      <c r="N9385">
        <v>1.025833333</v>
      </c>
      <c r="O9385">
        <v>81</v>
      </c>
      <c r="P9385">
        <v>107</v>
      </c>
      <c r="Q9385">
        <v>0</v>
      </c>
      <c r="R9385">
        <v>0</v>
      </c>
      <c r="S9385">
        <v>0</v>
      </c>
      <c r="T9385">
        <v>0</v>
      </c>
      <c r="U9385">
        <v>83.092500000000001</v>
      </c>
      <c r="V9385">
        <v>109.764167</v>
      </c>
      <c r="W9385">
        <v>0</v>
      </c>
      <c r="X9385">
        <v>0</v>
      </c>
      <c r="Y9385">
        <v>0</v>
      </c>
      <c r="Z9385">
        <v>0</v>
      </c>
    </row>
    <row r="9386" spans="1:26" x14ac:dyDescent="0.25">
      <c r="A9386">
        <v>2210930</v>
      </c>
      <c r="B9386">
        <v>1</v>
      </c>
      <c r="C9386" t="s">
        <v>76</v>
      </c>
      <c r="D9386" t="s">
        <v>96</v>
      </c>
      <c r="E9386" t="s">
        <v>143</v>
      </c>
      <c r="F9386" t="s">
        <v>26772</v>
      </c>
      <c r="G9386" t="s">
        <v>366</v>
      </c>
      <c r="H9386" t="s">
        <v>47</v>
      </c>
      <c r="I9386" t="s">
        <v>129</v>
      </c>
      <c r="J9386" t="s">
        <v>130</v>
      </c>
      <c r="K9386" t="s">
        <v>251</v>
      </c>
      <c r="L9386" t="s">
        <v>26773</v>
      </c>
      <c r="M9386" t="s">
        <v>26774</v>
      </c>
      <c r="N9386">
        <v>3.35</v>
      </c>
      <c r="O9386">
        <v>1</v>
      </c>
      <c r="P9386">
        <v>210</v>
      </c>
      <c r="Q9386">
        <v>0</v>
      </c>
      <c r="R9386">
        <v>0</v>
      </c>
      <c r="S9386">
        <v>0</v>
      </c>
      <c r="T9386">
        <v>0</v>
      </c>
      <c r="U9386">
        <v>3.35</v>
      </c>
      <c r="V9386">
        <v>703.5</v>
      </c>
      <c r="W9386">
        <v>0</v>
      </c>
      <c r="X9386">
        <v>0</v>
      </c>
      <c r="Y9386">
        <v>0</v>
      </c>
      <c r="Z9386">
        <v>0</v>
      </c>
    </row>
    <row r="9387" spans="1:26" x14ac:dyDescent="0.25">
      <c r="A9387">
        <v>2210925</v>
      </c>
      <c r="B9387">
        <v>1</v>
      </c>
      <c r="C9387" t="s">
        <v>76</v>
      </c>
      <c r="D9387" t="s">
        <v>104</v>
      </c>
      <c r="E9387" t="s">
        <v>134</v>
      </c>
      <c r="F9387" t="s">
        <v>26775</v>
      </c>
      <c r="G9387" t="s">
        <v>136</v>
      </c>
      <c r="H9387" t="s">
        <v>47</v>
      </c>
      <c r="I9387" t="s">
        <v>129</v>
      </c>
      <c r="J9387" t="s">
        <v>130</v>
      </c>
      <c r="K9387" t="s">
        <v>131</v>
      </c>
      <c r="L9387" t="s">
        <v>26776</v>
      </c>
      <c r="M9387" t="s">
        <v>26777</v>
      </c>
      <c r="N9387">
        <v>0.60861111099999998</v>
      </c>
      <c r="O9387">
        <v>0</v>
      </c>
      <c r="P9387">
        <v>0</v>
      </c>
      <c r="Q9387">
        <v>21</v>
      </c>
      <c r="R9387">
        <v>1054</v>
      </c>
      <c r="S9387">
        <v>0</v>
      </c>
      <c r="T9387">
        <v>0</v>
      </c>
      <c r="U9387">
        <v>0</v>
      </c>
      <c r="V9387">
        <v>0</v>
      </c>
      <c r="W9387">
        <v>12.780832999999999</v>
      </c>
      <c r="X9387">
        <v>641.47611099999995</v>
      </c>
      <c r="Y9387">
        <v>0</v>
      </c>
      <c r="Z9387">
        <v>0</v>
      </c>
    </row>
    <row r="9388" spans="1:26" x14ac:dyDescent="0.25">
      <c r="A9388">
        <v>2210929</v>
      </c>
      <c r="B9388">
        <v>1</v>
      </c>
      <c r="C9388" t="s">
        <v>76</v>
      </c>
      <c r="D9388" t="s">
        <v>86</v>
      </c>
      <c r="E9388" t="s">
        <v>181</v>
      </c>
      <c r="F9388" t="s">
        <v>26778</v>
      </c>
      <c r="G9388" t="s">
        <v>287</v>
      </c>
      <c r="H9388" t="s">
        <v>46</v>
      </c>
      <c r="I9388" t="s">
        <v>129</v>
      </c>
      <c r="J9388" t="s">
        <v>130</v>
      </c>
      <c r="K9388" t="s">
        <v>131</v>
      </c>
      <c r="L9388" t="s">
        <v>26779</v>
      </c>
      <c r="M9388" t="s">
        <v>26780</v>
      </c>
      <c r="N9388">
        <v>3.8086111109999998</v>
      </c>
      <c r="O9388">
        <v>0</v>
      </c>
      <c r="P9388">
        <v>1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3.808611</v>
      </c>
      <c r="W9388">
        <v>0</v>
      </c>
      <c r="X9388">
        <v>0</v>
      </c>
      <c r="Y9388">
        <v>0</v>
      </c>
      <c r="Z9388">
        <v>0</v>
      </c>
    </row>
    <row r="9389" spans="1:26" x14ac:dyDescent="0.25">
      <c r="A9389">
        <v>2210956</v>
      </c>
      <c r="B9389">
        <v>1</v>
      </c>
      <c r="C9389" t="s">
        <v>76</v>
      </c>
      <c r="D9389" t="s">
        <v>96</v>
      </c>
      <c r="E9389" t="s">
        <v>126</v>
      </c>
      <c r="F9389" t="s">
        <v>26781</v>
      </c>
      <c r="G9389" t="s">
        <v>128</v>
      </c>
      <c r="H9389" t="s">
        <v>46</v>
      </c>
      <c r="I9389" t="s">
        <v>129</v>
      </c>
      <c r="J9389" t="s">
        <v>130</v>
      </c>
      <c r="K9389" t="s">
        <v>131</v>
      </c>
      <c r="L9389" t="s">
        <v>26782</v>
      </c>
      <c r="M9389" t="s">
        <v>26783</v>
      </c>
      <c r="N9389">
        <v>3.6638888879999998</v>
      </c>
      <c r="O9389">
        <v>0</v>
      </c>
      <c r="P9389">
        <v>17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62.286110999999998</v>
      </c>
      <c r="W9389">
        <v>0</v>
      </c>
      <c r="X9389">
        <v>0</v>
      </c>
      <c r="Y9389">
        <v>0</v>
      </c>
      <c r="Z9389">
        <v>0</v>
      </c>
    </row>
    <row r="9390" spans="1:26" x14ac:dyDescent="0.25">
      <c r="A9390">
        <v>2210926</v>
      </c>
      <c r="B9390">
        <v>1</v>
      </c>
      <c r="C9390" t="s">
        <v>76</v>
      </c>
      <c r="D9390" t="s">
        <v>102</v>
      </c>
      <c r="E9390" t="s">
        <v>186</v>
      </c>
      <c r="F9390" t="s">
        <v>26784</v>
      </c>
      <c r="G9390" t="s">
        <v>136</v>
      </c>
      <c r="H9390" t="s">
        <v>47</v>
      </c>
      <c r="I9390" t="s">
        <v>129</v>
      </c>
      <c r="J9390" t="s">
        <v>130</v>
      </c>
      <c r="K9390" t="s">
        <v>131</v>
      </c>
      <c r="L9390" t="s">
        <v>26785</v>
      </c>
      <c r="M9390" t="s">
        <v>26786</v>
      </c>
      <c r="N9390">
        <v>0.20833333300000001</v>
      </c>
      <c r="O9390">
        <v>20</v>
      </c>
      <c r="P9390">
        <v>157</v>
      </c>
      <c r="Q9390">
        <v>0</v>
      </c>
      <c r="R9390">
        <v>0</v>
      </c>
      <c r="S9390">
        <v>12</v>
      </c>
      <c r="T9390">
        <v>11</v>
      </c>
      <c r="U9390">
        <v>4.1666670000000003</v>
      </c>
      <c r="V9390">
        <v>32.708333000000003</v>
      </c>
      <c r="W9390">
        <v>0</v>
      </c>
      <c r="X9390">
        <v>0</v>
      </c>
      <c r="Y9390">
        <v>2.5</v>
      </c>
      <c r="Z9390">
        <v>2.2916669999999999</v>
      </c>
    </row>
    <row r="9391" spans="1:26" x14ac:dyDescent="0.25">
      <c r="A9391">
        <v>2210931</v>
      </c>
      <c r="B9391">
        <v>1</v>
      </c>
      <c r="C9391" t="s">
        <v>76</v>
      </c>
      <c r="D9391" t="s">
        <v>78</v>
      </c>
      <c r="E9391" t="s">
        <v>181</v>
      </c>
      <c r="F9391" t="s">
        <v>26787</v>
      </c>
      <c r="G9391" t="s">
        <v>194</v>
      </c>
      <c r="H9391" t="s">
        <v>46</v>
      </c>
      <c r="I9391" t="s">
        <v>129</v>
      </c>
      <c r="J9391" t="s">
        <v>130</v>
      </c>
      <c r="K9391" t="s">
        <v>131</v>
      </c>
      <c r="L9391" t="s">
        <v>26788</v>
      </c>
      <c r="M9391" t="s">
        <v>26789</v>
      </c>
      <c r="N9391">
        <v>2.4163888880000002</v>
      </c>
      <c r="O9391">
        <v>0</v>
      </c>
      <c r="P9391">
        <v>1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2.4163890000000001</v>
      </c>
      <c r="W9391">
        <v>0</v>
      </c>
      <c r="X9391">
        <v>0</v>
      </c>
      <c r="Y9391">
        <v>0</v>
      </c>
      <c r="Z9391">
        <v>0</v>
      </c>
    </row>
    <row r="9392" spans="1:26" x14ac:dyDescent="0.25">
      <c r="A9392">
        <v>2210928</v>
      </c>
      <c r="B9392">
        <v>1</v>
      </c>
      <c r="C9392" t="s">
        <v>76</v>
      </c>
      <c r="D9392" t="s">
        <v>88</v>
      </c>
      <c r="E9392" t="s">
        <v>181</v>
      </c>
      <c r="F9392" t="s">
        <v>26790</v>
      </c>
      <c r="G9392" t="s">
        <v>287</v>
      </c>
      <c r="H9392" t="s">
        <v>46</v>
      </c>
      <c r="I9392" t="s">
        <v>129</v>
      </c>
      <c r="J9392" t="s">
        <v>130</v>
      </c>
      <c r="K9392" t="s">
        <v>131</v>
      </c>
      <c r="L9392" t="s">
        <v>26791</v>
      </c>
      <c r="M9392" t="s">
        <v>26792</v>
      </c>
      <c r="N9392">
        <v>3.2683333330000002</v>
      </c>
      <c r="O9392">
        <v>0</v>
      </c>
      <c r="P9392">
        <v>1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3.2683330000000002</v>
      </c>
      <c r="W9392">
        <v>0</v>
      </c>
      <c r="X9392">
        <v>0</v>
      </c>
      <c r="Y9392">
        <v>0</v>
      </c>
      <c r="Z9392">
        <v>0</v>
      </c>
    </row>
    <row r="9393" spans="1:26" x14ac:dyDescent="0.25">
      <c r="A9393">
        <v>2210932</v>
      </c>
      <c r="B9393">
        <v>1</v>
      </c>
      <c r="C9393" t="s">
        <v>76</v>
      </c>
      <c r="D9393" t="s">
        <v>79</v>
      </c>
      <c r="E9393" t="s">
        <v>181</v>
      </c>
      <c r="F9393" t="s">
        <v>26793</v>
      </c>
      <c r="G9393" t="s">
        <v>287</v>
      </c>
      <c r="H9393" t="s">
        <v>46</v>
      </c>
      <c r="I9393" t="s">
        <v>129</v>
      </c>
      <c r="J9393" t="s">
        <v>130</v>
      </c>
      <c r="K9393" t="s">
        <v>131</v>
      </c>
      <c r="L9393" t="s">
        <v>26794</v>
      </c>
      <c r="M9393" t="s">
        <v>26795</v>
      </c>
      <c r="N9393">
        <v>1.3802777770000001</v>
      </c>
      <c r="O9393">
        <v>0</v>
      </c>
      <c r="P9393">
        <v>23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31.746389000000001</v>
      </c>
      <c r="W9393">
        <v>0</v>
      </c>
      <c r="X9393">
        <v>0</v>
      </c>
      <c r="Y9393">
        <v>0</v>
      </c>
      <c r="Z9393">
        <v>0</v>
      </c>
    </row>
    <row r="9394" spans="1:26" x14ac:dyDescent="0.25">
      <c r="A9394">
        <v>2210933</v>
      </c>
      <c r="B9394">
        <v>1</v>
      </c>
      <c r="C9394" t="s">
        <v>76</v>
      </c>
      <c r="D9394" t="s">
        <v>86</v>
      </c>
      <c r="E9394" t="s">
        <v>718</v>
      </c>
      <c r="F9394" t="s">
        <v>26796</v>
      </c>
      <c r="G9394" t="s">
        <v>726</v>
      </c>
      <c r="H9394" t="s">
        <v>46</v>
      </c>
      <c r="I9394" t="s">
        <v>129</v>
      </c>
      <c r="J9394" t="s">
        <v>130</v>
      </c>
      <c r="K9394" t="s">
        <v>131</v>
      </c>
      <c r="L9394" t="s">
        <v>26797</v>
      </c>
      <c r="M9394" t="s">
        <v>26798</v>
      </c>
      <c r="N9394">
        <v>3.8633333329999999</v>
      </c>
      <c r="O9394">
        <v>0</v>
      </c>
      <c r="P9394">
        <v>64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247.253333</v>
      </c>
      <c r="W9394">
        <v>0</v>
      </c>
      <c r="X9394">
        <v>0</v>
      </c>
      <c r="Y9394">
        <v>0</v>
      </c>
      <c r="Z9394">
        <v>0</v>
      </c>
    </row>
    <row r="9395" spans="1:26" x14ac:dyDescent="0.25">
      <c r="A9395">
        <v>2210935</v>
      </c>
      <c r="B9395">
        <v>1</v>
      </c>
      <c r="C9395" t="s">
        <v>77</v>
      </c>
      <c r="D9395" t="s">
        <v>119</v>
      </c>
      <c r="E9395" t="s">
        <v>161</v>
      </c>
      <c r="F9395" t="s">
        <v>26799</v>
      </c>
      <c r="G9395" t="s">
        <v>402</v>
      </c>
      <c r="H9395" t="s">
        <v>46</v>
      </c>
      <c r="I9395" t="s">
        <v>129</v>
      </c>
      <c r="J9395" t="s">
        <v>130</v>
      </c>
      <c r="K9395" t="s">
        <v>131</v>
      </c>
      <c r="L9395" t="s">
        <v>26800</v>
      </c>
      <c r="M9395" t="s">
        <v>26801</v>
      </c>
      <c r="N9395">
        <v>4.0891666659999997</v>
      </c>
      <c r="O9395">
        <v>1</v>
      </c>
      <c r="P9395">
        <v>549</v>
      </c>
      <c r="Q9395">
        <v>0</v>
      </c>
      <c r="R9395">
        <v>0</v>
      </c>
      <c r="S9395">
        <v>0</v>
      </c>
      <c r="T9395">
        <v>0</v>
      </c>
      <c r="U9395">
        <v>4.0891669999999998</v>
      </c>
      <c r="V9395">
        <v>2244.9524999999999</v>
      </c>
      <c r="W9395">
        <v>0</v>
      </c>
      <c r="X9395">
        <v>0</v>
      </c>
      <c r="Y9395">
        <v>0</v>
      </c>
      <c r="Z9395">
        <v>0</v>
      </c>
    </row>
    <row r="9396" spans="1:26" x14ac:dyDescent="0.25">
      <c r="A9396">
        <v>2210937</v>
      </c>
      <c r="B9396">
        <v>1</v>
      </c>
      <c r="C9396" t="s">
        <v>77</v>
      </c>
      <c r="D9396" t="s">
        <v>115</v>
      </c>
      <c r="E9396" t="s">
        <v>126</v>
      </c>
      <c r="F9396" t="s">
        <v>16339</v>
      </c>
      <c r="G9396" t="s">
        <v>128</v>
      </c>
      <c r="H9396" t="s">
        <v>46</v>
      </c>
      <c r="I9396" t="s">
        <v>129</v>
      </c>
      <c r="J9396" t="s">
        <v>130</v>
      </c>
      <c r="K9396" t="s">
        <v>131</v>
      </c>
      <c r="L9396" t="s">
        <v>26802</v>
      </c>
      <c r="M9396" t="s">
        <v>26803</v>
      </c>
      <c r="N9396">
        <v>1.904722222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5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9.5236110000000007</v>
      </c>
    </row>
    <row r="9397" spans="1:26" x14ac:dyDescent="0.25">
      <c r="A9397">
        <v>2210946</v>
      </c>
      <c r="B9397">
        <v>1</v>
      </c>
      <c r="C9397" t="s">
        <v>77</v>
      </c>
      <c r="D9397" t="s">
        <v>109</v>
      </c>
      <c r="E9397" t="s">
        <v>181</v>
      </c>
      <c r="F9397" t="s">
        <v>26804</v>
      </c>
      <c r="G9397" t="s">
        <v>183</v>
      </c>
      <c r="H9397" t="s">
        <v>46</v>
      </c>
      <c r="I9397" t="s">
        <v>129</v>
      </c>
      <c r="J9397" t="s">
        <v>130</v>
      </c>
      <c r="K9397" t="s">
        <v>131</v>
      </c>
      <c r="L9397" t="s">
        <v>26805</v>
      </c>
      <c r="M9397" t="s">
        <v>26806</v>
      </c>
      <c r="N9397">
        <v>7.9752777769999996</v>
      </c>
      <c r="O9397">
        <v>0</v>
      </c>
      <c r="P9397">
        <v>13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103.678611</v>
      </c>
      <c r="W9397">
        <v>0</v>
      </c>
      <c r="X9397">
        <v>0</v>
      </c>
      <c r="Y9397">
        <v>0</v>
      </c>
      <c r="Z9397">
        <v>0</v>
      </c>
    </row>
    <row r="9398" spans="1:26" x14ac:dyDescent="0.25">
      <c r="A9398">
        <v>2210941</v>
      </c>
      <c r="B9398">
        <v>1</v>
      </c>
      <c r="C9398" t="s">
        <v>76</v>
      </c>
      <c r="D9398" t="s">
        <v>92</v>
      </c>
      <c r="E9398" t="s">
        <v>181</v>
      </c>
      <c r="F9398" t="s">
        <v>26807</v>
      </c>
      <c r="G9398" t="s">
        <v>194</v>
      </c>
      <c r="H9398" t="s">
        <v>46</v>
      </c>
      <c r="I9398" t="s">
        <v>129</v>
      </c>
      <c r="J9398" t="s">
        <v>130</v>
      </c>
      <c r="K9398" t="s">
        <v>131</v>
      </c>
      <c r="L9398" t="s">
        <v>26808</v>
      </c>
      <c r="M9398" t="s">
        <v>26809</v>
      </c>
      <c r="N9398">
        <v>8.4183333329999996</v>
      </c>
      <c r="O9398">
        <v>0</v>
      </c>
      <c r="P9398">
        <v>0</v>
      </c>
      <c r="Q9398">
        <v>0</v>
      </c>
      <c r="R9398">
        <v>1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8.4183330000000005</v>
      </c>
      <c r="Y9398">
        <v>0</v>
      </c>
      <c r="Z9398">
        <v>0</v>
      </c>
    </row>
    <row r="9399" spans="1:26" x14ac:dyDescent="0.25">
      <c r="A9399">
        <v>2210957</v>
      </c>
      <c r="B9399">
        <v>1</v>
      </c>
      <c r="C9399" t="s">
        <v>76</v>
      </c>
      <c r="D9399" t="s">
        <v>96</v>
      </c>
      <c r="E9399" t="s">
        <v>181</v>
      </c>
      <c r="F9399" t="s">
        <v>26810</v>
      </c>
      <c r="G9399" t="s">
        <v>194</v>
      </c>
      <c r="H9399" t="s">
        <v>46</v>
      </c>
      <c r="I9399" t="s">
        <v>129</v>
      </c>
      <c r="J9399" t="s">
        <v>130</v>
      </c>
      <c r="K9399" t="s">
        <v>131</v>
      </c>
      <c r="L9399" t="s">
        <v>26811</v>
      </c>
      <c r="M9399" t="s">
        <v>26812</v>
      </c>
      <c r="N9399">
        <v>3.5722222220000002</v>
      </c>
      <c r="O9399">
        <v>0</v>
      </c>
      <c r="P9399">
        <v>10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35.722222000000002</v>
      </c>
      <c r="W9399">
        <v>0</v>
      </c>
      <c r="X9399">
        <v>0</v>
      </c>
      <c r="Y9399">
        <v>0</v>
      </c>
      <c r="Z9399">
        <v>0</v>
      </c>
    </row>
    <row r="9400" spans="1:26" x14ac:dyDescent="0.25">
      <c r="A9400">
        <v>2210948</v>
      </c>
      <c r="B9400">
        <v>1</v>
      </c>
      <c r="C9400" t="s">
        <v>77</v>
      </c>
      <c r="D9400" t="s">
        <v>111</v>
      </c>
      <c r="E9400" t="s">
        <v>161</v>
      </c>
      <c r="F9400" t="s">
        <v>1901</v>
      </c>
      <c r="G9400" t="s">
        <v>402</v>
      </c>
      <c r="H9400" t="s">
        <v>46</v>
      </c>
      <c r="I9400" t="s">
        <v>129</v>
      </c>
      <c r="J9400" t="s">
        <v>130</v>
      </c>
      <c r="K9400" t="s">
        <v>131</v>
      </c>
      <c r="L9400" t="s">
        <v>26813</v>
      </c>
      <c r="M9400" t="s">
        <v>26814</v>
      </c>
      <c r="N9400">
        <v>4.483333333</v>
      </c>
      <c r="O9400">
        <v>0</v>
      </c>
      <c r="P9400">
        <v>0</v>
      </c>
      <c r="Q9400">
        <v>0</v>
      </c>
      <c r="R9400">
        <v>0</v>
      </c>
      <c r="S9400">
        <v>1</v>
      </c>
      <c r="T9400">
        <v>14</v>
      </c>
      <c r="U9400">
        <v>0</v>
      </c>
      <c r="V9400">
        <v>0</v>
      </c>
      <c r="W9400">
        <v>0</v>
      </c>
      <c r="X9400">
        <v>0</v>
      </c>
      <c r="Y9400">
        <v>4.483333</v>
      </c>
      <c r="Z9400">
        <v>62.766666999999998</v>
      </c>
    </row>
    <row r="9401" spans="1:26" x14ac:dyDescent="0.25">
      <c r="A9401">
        <v>2210947</v>
      </c>
      <c r="B9401">
        <v>1</v>
      </c>
      <c r="C9401" t="s">
        <v>77</v>
      </c>
      <c r="D9401" t="s">
        <v>124</v>
      </c>
      <c r="E9401" t="s">
        <v>181</v>
      </c>
      <c r="F9401" t="s">
        <v>26815</v>
      </c>
      <c r="G9401" t="s">
        <v>636</v>
      </c>
      <c r="H9401" t="s">
        <v>46</v>
      </c>
      <c r="I9401" t="s">
        <v>129</v>
      </c>
      <c r="J9401" t="s">
        <v>130</v>
      </c>
      <c r="K9401" t="s">
        <v>131</v>
      </c>
      <c r="L9401" t="s">
        <v>26816</v>
      </c>
      <c r="M9401" t="s">
        <v>26817</v>
      </c>
      <c r="N9401">
        <v>4.3975</v>
      </c>
      <c r="O9401">
        <v>0</v>
      </c>
      <c r="P9401">
        <v>6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26.385000000000002</v>
      </c>
      <c r="W9401">
        <v>0</v>
      </c>
      <c r="X9401">
        <v>0</v>
      </c>
      <c r="Y9401">
        <v>0</v>
      </c>
      <c r="Z9401">
        <v>0</v>
      </c>
    </row>
    <row r="9402" spans="1:26" x14ac:dyDescent="0.25">
      <c r="A9402">
        <v>2211000</v>
      </c>
      <c r="B9402">
        <v>1</v>
      </c>
      <c r="C9402" t="s">
        <v>76</v>
      </c>
      <c r="D9402" t="s">
        <v>82</v>
      </c>
      <c r="E9402" t="s">
        <v>181</v>
      </c>
      <c r="F9402" t="s">
        <v>26818</v>
      </c>
      <c r="G9402" t="s">
        <v>194</v>
      </c>
      <c r="H9402" t="s">
        <v>46</v>
      </c>
      <c r="I9402" t="s">
        <v>129</v>
      </c>
      <c r="J9402" t="s">
        <v>130</v>
      </c>
      <c r="K9402" t="s">
        <v>131</v>
      </c>
      <c r="L9402" t="s">
        <v>26819</v>
      </c>
      <c r="M9402" t="s">
        <v>26820</v>
      </c>
      <c r="N9402">
        <v>2.6511111110000001</v>
      </c>
      <c r="O9402">
        <v>0</v>
      </c>
      <c r="P9402">
        <v>1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2.6511110000000002</v>
      </c>
      <c r="W9402">
        <v>0</v>
      </c>
      <c r="X9402">
        <v>0</v>
      </c>
      <c r="Y9402">
        <v>0</v>
      </c>
      <c r="Z9402">
        <v>0</v>
      </c>
    </row>
    <row r="9403" spans="1:26" x14ac:dyDescent="0.25">
      <c r="A9403">
        <v>2210952</v>
      </c>
      <c r="B9403">
        <v>1</v>
      </c>
      <c r="C9403" t="s">
        <v>76</v>
      </c>
      <c r="D9403" t="s">
        <v>103</v>
      </c>
      <c r="E9403" t="s">
        <v>181</v>
      </c>
      <c r="F9403" t="s">
        <v>26821</v>
      </c>
      <c r="G9403" t="s">
        <v>183</v>
      </c>
      <c r="H9403" t="s">
        <v>46</v>
      </c>
      <c r="I9403" t="s">
        <v>129</v>
      </c>
      <c r="J9403" t="s">
        <v>130</v>
      </c>
      <c r="K9403" t="s">
        <v>131</v>
      </c>
      <c r="L9403" t="s">
        <v>26822</v>
      </c>
      <c r="M9403" t="s">
        <v>26823</v>
      </c>
      <c r="N9403">
        <v>5.1341666659999996</v>
      </c>
      <c r="O9403">
        <v>0</v>
      </c>
      <c r="P9403">
        <v>0</v>
      </c>
      <c r="Q9403">
        <v>0</v>
      </c>
      <c r="R9403">
        <v>1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5.1341669999999997</v>
      </c>
      <c r="Y9403">
        <v>0</v>
      </c>
      <c r="Z9403">
        <v>0</v>
      </c>
    </row>
    <row r="9404" spans="1:26" x14ac:dyDescent="0.25">
      <c r="A9404">
        <v>2210950</v>
      </c>
      <c r="B9404">
        <v>1</v>
      </c>
      <c r="C9404" t="s">
        <v>76</v>
      </c>
      <c r="D9404" t="s">
        <v>92</v>
      </c>
      <c r="E9404" t="s">
        <v>181</v>
      </c>
      <c r="F9404" t="s">
        <v>26824</v>
      </c>
      <c r="G9404" t="s">
        <v>194</v>
      </c>
      <c r="H9404" t="s">
        <v>46</v>
      </c>
      <c r="I9404" t="s">
        <v>129</v>
      </c>
      <c r="J9404" t="s">
        <v>130</v>
      </c>
      <c r="K9404" t="s">
        <v>131</v>
      </c>
      <c r="L9404" t="s">
        <v>26825</v>
      </c>
      <c r="M9404" t="s">
        <v>26826</v>
      </c>
      <c r="N9404">
        <v>2.2141666660000001</v>
      </c>
      <c r="O9404">
        <v>0</v>
      </c>
      <c r="P9404">
        <v>0</v>
      </c>
      <c r="Q9404">
        <v>0</v>
      </c>
      <c r="R9404">
        <v>6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13.285</v>
      </c>
      <c r="Y9404">
        <v>0</v>
      </c>
      <c r="Z9404">
        <v>0</v>
      </c>
    </row>
    <row r="9405" spans="1:26" x14ac:dyDescent="0.25">
      <c r="A9405">
        <v>2210953</v>
      </c>
      <c r="B9405">
        <v>1</v>
      </c>
      <c r="C9405" t="s">
        <v>76</v>
      </c>
      <c r="D9405" t="s">
        <v>95</v>
      </c>
      <c r="E9405" t="s">
        <v>126</v>
      </c>
      <c r="F9405" t="s">
        <v>20948</v>
      </c>
      <c r="G9405" t="s">
        <v>128</v>
      </c>
      <c r="H9405" t="s">
        <v>46</v>
      </c>
      <c r="I9405" t="s">
        <v>129</v>
      </c>
      <c r="J9405" t="s">
        <v>130</v>
      </c>
      <c r="K9405" t="s">
        <v>131</v>
      </c>
      <c r="L9405" t="s">
        <v>26827</v>
      </c>
      <c r="M9405" t="s">
        <v>26828</v>
      </c>
      <c r="N9405">
        <v>2.9975000000000001</v>
      </c>
      <c r="O9405">
        <v>0</v>
      </c>
      <c r="P9405">
        <v>11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32.972499999999997</v>
      </c>
      <c r="W9405">
        <v>0</v>
      </c>
      <c r="X9405">
        <v>0</v>
      </c>
      <c r="Y9405">
        <v>0</v>
      </c>
      <c r="Z9405">
        <v>0</v>
      </c>
    </row>
    <row r="9406" spans="1:26" x14ac:dyDescent="0.25">
      <c r="A9406">
        <v>2210954</v>
      </c>
      <c r="B9406">
        <v>1</v>
      </c>
      <c r="C9406" t="s">
        <v>76</v>
      </c>
      <c r="D9406" t="s">
        <v>103</v>
      </c>
      <c r="E9406" t="s">
        <v>161</v>
      </c>
      <c r="F9406" t="s">
        <v>26829</v>
      </c>
      <c r="G9406" t="s">
        <v>366</v>
      </c>
      <c r="H9406" t="s">
        <v>46</v>
      </c>
      <c r="I9406" t="s">
        <v>129</v>
      </c>
      <c r="J9406" t="s">
        <v>130</v>
      </c>
      <c r="K9406" t="s">
        <v>251</v>
      </c>
      <c r="L9406" t="s">
        <v>26830</v>
      </c>
      <c r="M9406" t="s">
        <v>26831</v>
      </c>
      <c r="N9406">
        <v>1.3969444440000001</v>
      </c>
      <c r="O9406">
        <v>0</v>
      </c>
      <c r="P9406">
        <v>0</v>
      </c>
      <c r="Q9406">
        <v>1</v>
      </c>
      <c r="R9406">
        <v>132</v>
      </c>
      <c r="S9406">
        <v>0</v>
      </c>
      <c r="T9406">
        <v>0</v>
      </c>
      <c r="U9406">
        <v>0</v>
      </c>
      <c r="V9406">
        <v>0</v>
      </c>
      <c r="W9406">
        <v>1.396944</v>
      </c>
      <c r="X9406">
        <v>184.39666700000001</v>
      </c>
      <c r="Y9406">
        <v>0</v>
      </c>
      <c r="Z9406">
        <v>0</v>
      </c>
    </row>
    <row r="9407" spans="1:26" x14ac:dyDescent="0.25">
      <c r="A9407">
        <v>2210972</v>
      </c>
      <c r="B9407">
        <v>1</v>
      </c>
      <c r="C9407" t="s">
        <v>77</v>
      </c>
      <c r="D9407" t="s">
        <v>108</v>
      </c>
      <c r="E9407" t="s">
        <v>181</v>
      </c>
      <c r="F9407" t="s">
        <v>26832</v>
      </c>
      <c r="G9407" t="s">
        <v>163</v>
      </c>
      <c r="H9407" t="s">
        <v>46</v>
      </c>
      <c r="I9407" t="s">
        <v>129</v>
      </c>
      <c r="J9407" t="s">
        <v>130</v>
      </c>
      <c r="K9407" t="s">
        <v>131</v>
      </c>
      <c r="L9407" t="s">
        <v>26833</v>
      </c>
      <c r="M9407" t="s">
        <v>26834</v>
      </c>
      <c r="N9407">
        <v>1.111388888</v>
      </c>
      <c r="O9407">
        <v>0</v>
      </c>
      <c r="P9407">
        <v>5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5.5569439999999997</v>
      </c>
      <c r="W9407">
        <v>0</v>
      </c>
      <c r="X9407">
        <v>0</v>
      </c>
      <c r="Y9407">
        <v>0</v>
      </c>
      <c r="Z9407">
        <v>0</v>
      </c>
    </row>
    <row r="9408" spans="1:26" x14ac:dyDescent="0.25">
      <c r="A9408">
        <v>2210960</v>
      </c>
      <c r="B9408">
        <v>1</v>
      </c>
      <c r="C9408" t="s">
        <v>76</v>
      </c>
      <c r="D9408" t="s">
        <v>92</v>
      </c>
      <c r="E9408" t="s">
        <v>181</v>
      </c>
      <c r="F9408" t="s">
        <v>26835</v>
      </c>
      <c r="G9408" t="s">
        <v>194</v>
      </c>
      <c r="H9408" t="s">
        <v>46</v>
      </c>
      <c r="I9408" t="s">
        <v>129</v>
      </c>
      <c r="J9408" t="s">
        <v>130</v>
      </c>
      <c r="K9408" t="s">
        <v>131</v>
      </c>
      <c r="L9408" t="s">
        <v>26836</v>
      </c>
      <c r="M9408" t="s">
        <v>26837</v>
      </c>
      <c r="N9408">
        <v>8.0836111109999997</v>
      </c>
      <c r="O9408">
        <v>0</v>
      </c>
      <c r="P9408">
        <v>0</v>
      </c>
      <c r="Q9408">
        <v>0</v>
      </c>
      <c r="R9408">
        <v>1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8.0836109999999994</v>
      </c>
      <c r="Y9408">
        <v>0</v>
      </c>
      <c r="Z9408">
        <v>0</v>
      </c>
    </row>
    <row r="9409" spans="1:26" x14ac:dyDescent="0.25">
      <c r="A9409">
        <v>2210964</v>
      </c>
      <c r="B9409">
        <v>1</v>
      </c>
      <c r="C9409" t="s">
        <v>76</v>
      </c>
      <c r="D9409" t="s">
        <v>94</v>
      </c>
      <c r="E9409" t="s">
        <v>181</v>
      </c>
      <c r="F9409" t="s">
        <v>26838</v>
      </c>
      <c r="G9409" t="s">
        <v>194</v>
      </c>
      <c r="H9409" t="s">
        <v>46</v>
      </c>
      <c r="I9409" t="s">
        <v>129</v>
      </c>
      <c r="J9409" t="s">
        <v>130</v>
      </c>
      <c r="K9409" t="s">
        <v>131</v>
      </c>
      <c r="L9409" t="s">
        <v>26839</v>
      </c>
      <c r="M9409" t="s">
        <v>26840</v>
      </c>
      <c r="N9409">
        <v>1.0452777769999999</v>
      </c>
      <c r="O9409">
        <v>0</v>
      </c>
      <c r="P9409">
        <v>1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1.0452779999999999</v>
      </c>
      <c r="W9409">
        <v>0</v>
      </c>
      <c r="X9409">
        <v>0</v>
      </c>
      <c r="Y9409">
        <v>0</v>
      </c>
      <c r="Z9409">
        <v>0</v>
      </c>
    </row>
    <row r="9410" spans="1:26" x14ac:dyDescent="0.25">
      <c r="A9410">
        <v>2210961</v>
      </c>
      <c r="B9410">
        <v>1</v>
      </c>
      <c r="C9410" t="s">
        <v>76</v>
      </c>
      <c r="D9410" t="s">
        <v>86</v>
      </c>
      <c r="E9410" t="s">
        <v>181</v>
      </c>
      <c r="F9410" t="s">
        <v>26841</v>
      </c>
      <c r="G9410" t="s">
        <v>194</v>
      </c>
      <c r="H9410" t="s">
        <v>46</v>
      </c>
      <c r="I9410" t="s">
        <v>129</v>
      </c>
      <c r="J9410" t="s">
        <v>130</v>
      </c>
      <c r="K9410" t="s">
        <v>131</v>
      </c>
      <c r="L9410" t="s">
        <v>26842</v>
      </c>
      <c r="M9410" t="s">
        <v>26843</v>
      </c>
      <c r="N9410">
        <v>4.7063888880000002</v>
      </c>
      <c r="O9410">
        <v>0</v>
      </c>
      <c r="P9410">
        <v>3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14.119166999999999</v>
      </c>
      <c r="W9410">
        <v>0</v>
      </c>
      <c r="X9410">
        <v>0</v>
      </c>
      <c r="Y9410">
        <v>0</v>
      </c>
      <c r="Z9410">
        <v>0</v>
      </c>
    </row>
    <row r="9411" spans="1:26" x14ac:dyDescent="0.25">
      <c r="A9411">
        <v>2210963</v>
      </c>
      <c r="B9411">
        <v>1</v>
      </c>
      <c r="C9411" t="s">
        <v>76</v>
      </c>
      <c r="D9411" t="s">
        <v>96</v>
      </c>
      <c r="E9411" t="s">
        <v>181</v>
      </c>
      <c r="F9411" t="s">
        <v>26844</v>
      </c>
      <c r="G9411" t="s">
        <v>636</v>
      </c>
      <c r="H9411" t="s">
        <v>46</v>
      </c>
      <c r="I9411" t="s">
        <v>129</v>
      </c>
      <c r="J9411" t="s">
        <v>130</v>
      </c>
      <c r="K9411" t="s">
        <v>131</v>
      </c>
      <c r="L9411" t="s">
        <v>26845</v>
      </c>
      <c r="M9411" t="s">
        <v>26846</v>
      </c>
      <c r="N9411">
        <v>0.95277777699999999</v>
      </c>
      <c r="O9411">
        <v>0</v>
      </c>
      <c r="P9411">
        <v>1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0.95277800000000001</v>
      </c>
      <c r="W9411">
        <v>0</v>
      </c>
      <c r="X9411">
        <v>0</v>
      </c>
      <c r="Y9411">
        <v>0</v>
      </c>
      <c r="Z9411">
        <v>0</v>
      </c>
    </row>
    <row r="9412" spans="1:26" x14ac:dyDescent="0.25">
      <c r="A9412">
        <v>2210962</v>
      </c>
      <c r="B9412">
        <v>1</v>
      </c>
      <c r="C9412" t="s">
        <v>76</v>
      </c>
      <c r="D9412" t="s">
        <v>95</v>
      </c>
      <c r="E9412" t="s">
        <v>181</v>
      </c>
      <c r="F9412" t="s">
        <v>26847</v>
      </c>
      <c r="G9412" t="s">
        <v>163</v>
      </c>
      <c r="H9412" t="s">
        <v>46</v>
      </c>
      <c r="I9412" t="s">
        <v>129</v>
      </c>
      <c r="J9412" t="s">
        <v>130</v>
      </c>
      <c r="K9412" t="s">
        <v>131</v>
      </c>
      <c r="L9412" t="s">
        <v>26848</v>
      </c>
      <c r="M9412" t="s">
        <v>26849</v>
      </c>
      <c r="N9412">
        <v>1.004444444</v>
      </c>
      <c r="O9412">
        <v>0</v>
      </c>
      <c r="P9412">
        <v>0</v>
      </c>
      <c r="Q9412">
        <v>0</v>
      </c>
      <c r="R9412">
        <v>1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1.0044439999999999</v>
      </c>
      <c r="Y9412">
        <v>0</v>
      </c>
      <c r="Z9412">
        <v>0</v>
      </c>
    </row>
    <row r="9413" spans="1:26" x14ac:dyDescent="0.25">
      <c r="A9413">
        <v>2210980</v>
      </c>
      <c r="B9413">
        <v>1</v>
      </c>
      <c r="C9413" t="s">
        <v>77</v>
      </c>
      <c r="D9413" t="s">
        <v>123</v>
      </c>
      <c r="E9413" t="s">
        <v>134</v>
      </c>
      <c r="F9413" t="s">
        <v>12717</v>
      </c>
      <c r="G9413" t="s">
        <v>136</v>
      </c>
      <c r="H9413" t="s">
        <v>47</v>
      </c>
      <c r="I9413" t="s">
        <v>129</v>
      </c>
      <c r="J9413" t="s">
        <v>130</v>
      </c>
      <c r="K9413" t="s">
        <v>131</v>
      </c>
      <c r="L9413" t="s">
        <v>26850</v>
      </c>
      <c r="M9413" t="s">
        <v>26851</v>
      </c>
      <c r="N9413">
        <v>2.19</v>
      </c>
      <c r="O9413">
        <v>36</v>
      </c>
      <c r="P9413">
        <v>893</v>
      </c>
      <c r="Q9413">
        <v>0</v>
      </c>
      <c r="R9413">
        <v>0</v>
      </c>
      <c r="S9413">
        <v>0</v>
      </c>
      <c r="T9413">
        <v>0</v>
      </c>
      <c r="U9413">
        <v>78.84</v>
      </c>
      <c r="V9413">
        <v>1955.67</v>
      </c>
      <c r="W9413">
        <v>0</v>
      </c>
      <c r="X9413">
        <v>0</v>
      </c>
      <c r="Y9413">
        <v>0</v>
      </c>
      <c r="Z9413">
        <v>0</v>
      </c>
    </row>
    <row r="9414" spans="1:26" x14ac:dyDescent="0.25">
      <c r="A9414">
        <v>2210973</v>
      </c>
      <c r="B9414">
        <v>1</v>
      </c>
      <c r="C9414" t="s">
        <v>77</v>
      </c>
      <c r="D9414" t="s">
        <v>108</v>
      </c>
      <c r="E9414" t="s">
        <v>126</v>
      </c>
      <c r="F9414" t="s">
        <v>26852</v>
      </c>
      <c r="G9414" t="s">
        <v>128</v>
      </c>
      <c r="H9414" t="s">
        <v>46</v>
      </c>
      <c r="I9414" t="s">
        <v>129</v>
      </c>
      <c r="J9414" t="s">
        <v>130</v>
      </c>
      <c r="K9414" t="s">
        <v>131</v>
      </c>
      <c r="L9414" t="s">
        <v>26853</v>
      </c>
      <c r="M9414" t="s">
        <v>26854</v>
      </c>
      <c r="N9414">
        <v>1.071666666</v>
      </c>
      <c r="O9414">
        <v>0</v>
      </c>
      <c r="P9414">
        <v>109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116.811667</v>
      </c>
      <c r="W9414">
        <v>0</v>
      </c>
      <c r="X9414">
        <v>0</v>
      </c>
      <c r="Y9414">
        <v>0</v>
      </c>
      <c r="Z9414">
        <v>0</v>
      </c>
    </row>
    <row r="9415" spans="1:26" x14ac:dyDescent="0.25">
      <c r="A9415">
        <v>2210970</v>
      </c>
      <c r="B9415">
        <v>1</v>
      </c>
      <c r="C9415" t="s">
        <v>76</v>
      </c>
      <c r="D9415" t="s">
        <v>93</v>
      </c>
      <c r="E9415" t="s">
        <v>181</v>
      </c>
      <c r="F9415" t="s">
        <v>26855</v>
      </c>
      <c r="G9415" t="s">
        <v>194</v>
      </c>
      <c r="H9415" t="s">
        <v>46</v>
      </c>
      <c r="I9415" t="s">
        <v>129</v>
      </c>
      <c r="J9415" t="s">
        <v>130</v>
      </c>
      <c r="K9415" t="s">
        <v>131</v>
      </c>
      <c r="L9415" t="s">
        <v>26856</v>
      </c>
      <c r="M9415" t="s">
        <v>26857</v>
      </c>
      <c r="N9415">
        <v>3.241944444</v>
      </c>
      <c r="O9415">
        <v>0</v>
      </c>
      <c r="P9415">
        <v>1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3.2419440000000002</v>
      </c>
      <c r="W9415">
        <v>0</v>
      </c>
      <c r="X9415">
        <v>0</v>
      </c>
      <c r="Y9415">
        <v>0</v>
      </c>
      <c r="Z9415">
        <v>0</v>
      </c>
    </row>
    <row r="9416" spans="1:26" x14ac:dyDescent="0.25">
      <c r="A9416">
        <v>2210971</v>
      </c>
      <c r="B9416">
        <v>1</v>
      </c>
      <c r="C9416" t="s">
        <v>76</v>
      </c>
      <c r="D9416" t="s">
        <v>92</v>
      </c>
      <c r="E9416" t="s">
        <v>181</v>
      </c>
      <c r="F9416" t="s">
        <v>26858</v>
      </c>
      <c r="G9416" t="s">
        <v>194</v>
      </c>
      <c r="H9416" t="s">
        <v>46</v>
      </c>
      <c r="I9416" t="s">
        <v>129</v>
      </c>
      <c r="J9416" t="s">
        <v>130</v>
      </c>
      <c r="K9416" t="s">
        <v>131</v>
      </c>
      <c r="L9416" t="s">
        <v>26859</v>
      </c>
      <c r="M9416" t="s">
        <v>26860</v>
      </c>
      <c r="N9416">
        <v>9.0952777769999997</v>
      </c>
      <c r="O9416">
        <v>0</v>
      </c>
      <c r="P9416">
        <v>0</v>
      </c>
      <c r="Q9416">
        <v>0</v>
      </c>
      <c r="R9416">
        <v>1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9.0952780000000004</v>
      </c>
      <c r="Y9416">
        <v>0</v>
      </c>
      <c r="Z9416">
        <v>0</v>
      </c>
    </row>
    <row r="9417" spans="1:26" x14ac:dyDescent="0.25">
      <c r="A9417">
        <v>2210981</v>
      </c>
      <c r="B9417">
        <v>1</v>
      </c>
      <c r="C9417" t="s">
        <v>76</v>
      </c>
      <c r="D9417" t="s">
        <v>96</v>
      </c>
      <c r="E9417" t="s">
        <v>181</v>
      </c>
      <c r="F9417" t="s">
        <v>26861</v>
      </c>
      <c r="G9417" t="s">
        <v>194</v>
      </c>
      <c r="H9417" t="s">
        <v>46</v>
      </c>
      <c r="I9417" t="s">
        <v>129</v>
      </c>
      <c r="J9417" t="s">
        <v>130</v>
      </c>
      <c r="K9417" t="s">
        <v>131</v>
      </c>
      <c r="L9417" t="s">
        <v>26862</v>
      </c>
      <c r="M9417" t="s">
        <v>26863</v>
      </c>
      <c r="N9417">
        <v>1.0577777770000001</v>
      </c>
      <c r="O9417">
        <v>0</v>
      </c>
      <c r="P9417">
        <v>7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7.4044439999999998</v>
      </c>
      <c r="W9417">
        <v>0</v>
      </c>
      <c r="X9417">
        <v>0</v>
      </c>
      <c r="Y9417">
        <v>0</v>
      </c>
      <c r="Z9417">
        <v>0</v>
      </c>
    </row>
    <row r="9418" spans="1:26" x14ac:dyDescent="0.25">
      <c r="A9418">
        <v>2210974</v>
      </c>
      <c r="B9418">
        <v>1</v>
      </c>
      <c r="C9418" t="s">
        <v>76</v>
      </c>
      <c r="D9418" t="s">
        <v>92</v>
      </c>
      <c r="E9418" t="s">
        <v>143</v>
      </c>
      <c r="F9418" t="s">
        <v>26584</v>
      </c>
      <c r="G9418" t="s">
        <v>201</v>
      </c>
      <c r="H9418" t="s">
        <v>47</v>
      </c>
      <c r="I9418" t="s">
        <v>283</v>
      </c>
      <c r="J9418" t="s">
        <v>130</v>
      </c>
      <c r="K9418" t="s">
        <v>251</v>
      </c>
      <c r="L9418" t="s">
        <v>26864</v>
      </c>
      <c r="M9418" t="s">
        <v>26865</v>
      </c>
      <c r="N9418">
        <v>4.5277776999999998E-2</v>
      </c>
      <c r="O9418">
        <v>0</v>
      </c>
      <c r="P9418">
        <v>0</v>
      </c>
      <c r="Q9418">
        <v>10</v>
      </c>
      <c r="R9418">
        <v>1963</v>
      </c>
      <c r="S9418">
        <v>0</v>
      </c>
      <c r="T9418">
        <v>0</v>
      </c>
      <c r="U9418">
        <v>0</v>
      </c>
      <c r="V9418">
        <v>0</v>
      </c>
      <c r="W9418">
        <v>0.45277800000000001</v>
      </c>
      <c r="X9418">
        <v>88.880275999999995</v>
      </c>
      <c r="Y9418">
        <v>0</v>
      </c>
      <c r="Z9418">
        <v>0</v>
      </c>
    </row>
    <row r="9419" spans="1:26" x14ac:dyDescent="0.25">
      <c r="A9419">
        <v>2210975</v>
      </c>
      <c r="B9419">
        <v>1</v>
      </c>
      <c r="C9419" t="s">
        <v>76</v>
      </c>
      <c r="D9419" t="s">
        <v>79</v>
      </c>
      <c r="E9419" t="s">
        <v>143</v>
      </c>
      <c r="F9419" t="s">
        <v>26866</v>
      </c>
      <c r="G9419" t="s">
        <v>448</v>
      </c>
      <c r="H9419" t="s">
        <v>47</v>
      </c>
      <c r="I9419" t="s">
        <v>129</v>
      </c>
      <c r="J9419" t="s">
        <v>130</v>
      </c>
      <c r="K9419" t="s">
        <v>131</v>
      </c>
      <c r="L9419" t="s">
        <v>26867</v>
      </c>
      <c r="M9419" t="s">
        <v>26868</v>
      </c>
      <c r="N9419">
        <v>1.9063888879999999</v>
      </c>
      <c r="O9419">
        <v>6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11.438333</v>
      </c>
      <c r="V9419">
        <v>0</v>
      </c>
      <c r="W9419">
        <v>0</v>
      </c>
      <c r="X9419">
        <v>0</v>
      </c>
      <c r="Y9419">
        <v>0</v>
      </c>
      <c r="Z9419">
        <v>0</v>
      </c>
    </row>
    <row r="9420" spans="1:26" x14ac:dyDescent="0.25">
      <c r="A9420">
        <v>2210979</v>
      </c>
      <c r="B9420">
        <v>1</v>
      </c>
      <c r="C9420" t="s">
        <v>76</v>
      </c>
      <c r="D9420" t="s">
        <v>103</v>
      </c>
      <c r="E9420" t="s">
        <v>718</v>
      </c>
      <c r="F9420" t="s">
        <v>26869</v>
      </c>
      <c r="G9420" t="s">
        <v>163</v>
      </c>
      <c r="H9420" t="s">
        <v>46</v>
      </c>
      <c r="I9420" t="s">
        <v>129</v>
      </c>
      <c r="J9420" t="s">
        <v>130</v>
      </c>
      <c r="K9420" t="s">
        <v>131</v>
      </c>
      <c r="L9420" t="s">
        <v>26870</v>
      </c>
      <c r="M9420" t="s">
        <v>26871</v>
      </c>
      <c r="N9420">
        <v>1.9650000000000001</v>
      </c>
      <c r="O9420">
        <v>0</v>
      </c>
      <c r="P9420">
        <v>0</v>
      </c>
      <c r="Q9420">
        <v>0</v>
      </c>
      <c r="R9420">
        <v>3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5.8949999999999996</v>
      </c>
      <c r="Y9420">
        <v>0</v>
      </c>
      <c r="Z9420">
        <v>0</v>
      </c>
    </row>
    <row r="9421" spans="1:26" x14ac:dyDescent="0.25">
      <c r="A9421">
        <v>2210985</v>
      </c>
      <c r="B9421">
        <v>1</v>
      </c>
      <c r="C9421" t="s">
        <v>76</v>
      </c>
      <c r="D9421" t="s">
        <v>84</v>
      </c>
      <c r="E9421" t="s">
        <v>161</v>
      </c>
      <c r="F9421" t="s">
        <v>18634</v>
      </c>
      <c r="G9421" t="s">
        <v>163</v>
      </c>
      <c r="H9421" t="s">
        <v>46</v>
      </c>
      <c r="I9421" t="s">
        <v>129</v>
      </c>
      <c r="J9421" t="s">
        <v>130</v>
      </c>
      <c r="K9421" t="s">
        <v>131</v>
      </c>
      <c r="L9421" t="s">
        <v>26872</v>
      </c>
      <c r="M9421" t="s">
        <v>26873</v>
      </c>
      <c r="N9421">
        <v>1.612777777</v>
      </c>
      <c r="O9421">
        <v>1</v>
      </c>
      <c r="P9421">
        <v>37</v>
      </c>
      <c r="Q9421">
        <v>0</v>
      </c>
      <c r="R9421">
        <v>0</v>
      </c>
      <c r="S9421">
        <v>0</v>
      </c>
      <c r="T9421">
        <v>0</v>
      </c>
      <c r="U9421">
        <v>1.612778</v>
      </c>
      <c r="V9421">
        <v>59.672778000000001</v>
      </c>
      <c r="W9421">
        <v>0</v>
      </c>
      <c r="X9421">
        <v>0</v>
      </c>
      <c r="Y9421">
        <v>0</v>
      </c>
      <c r="Z9421">
        <v>0</v>
      </c>
    </row>
    <row r="9422" spans="1:26" x14ac:dyDescent="0.25">
      <c r="A9422">
        <v>2210982</v>
      </c>
      <c r="B9422">
        <v>1</v>
      </c>
      <c r="C9422" t="s">
        <v>76</v>
      </c>
      <c r="D9422" t="s">
        <v>85</v>
      </c>
      <c r="E9422" t="s">
        <v>718</v>
      </c>
      <c r="F9422" t="s">
        <v>26874</v>
      </c>
      <c r="G9422" t="s">
        <v>269</v>
      </c>
      <c r="H9422" t="s">
        <v>46</v>
      </c>
      <c r="I9422" t="s">
        <v>129</v>
      </c>
      <c r="J9422" t="s">
        <v>130</v>
      </c>
      <c r="K9422" t="s">
        <v>131</v>
      </c>
      <c r="L9422" t="s">
        <v>26875</v>
      </c>
      <c r="M9422" t="s">
        <v>26876</v>
      </c>
      <c r="N9422">
        <v>2.76</v>
      </c>
      <c r="O9422">
        <v>0</v>
      </c>
      <c r="P9422">
        <v>41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113.16</v>
      </c>
      <c r="W9422">
        <v>0</v>
      </c>
      <c r="X9422">
        <v>0</v>
      </c>
      <c r="Y9422">
        <v>0</v>
      </c>
      <c r="Z9422">
        <v>0</v>
      </c>
    </row>
    <row r="9423" spans="1:26" x14ac:dyDescent="0.25">
      <c r="A9423">
        <v>2210991</v>
      </c>
      <c r="B9423">
        <v>1</v>
      </c>
      <c r="C9423" t="s">
        <v>76</v>
      </c>
      <c r="D9423" t="s">
        <v>90</v>
      </c>
      <c r="E9423" t="s">
        <v>126</v>
      </c>
      <c r="F9423" t="s">
        <v>26877</v>
      </c>
      <c r="G9423" t="s">
        <v>128</v>
      </c>
      <c r="H9423" t="s">
        <v>46</v>
      </c>
      <c r="I9423" t="s">
        <v>129</v>
      </c>
      <c r="J9423" t="s">
        <v>130</v>
      </c>
      <c r="K9423" t="s">
        <v>131</v>
      </c>
      <c r="L9423" t="s">
        <v>26878</v>
      </c>
      <c r="M9423" t="s">
        <v>26879</v>
      </c>
      <c r="N9423">
        <v>2.835555555</v>
      </c>
      <c r="O9423">
        <v>0</v>
      </c>
      <c r="P9423">
        <v>0</v>
      </c>
      <c r="Q9423">
        <v>0</v>
      </c>
      <c r="R9423">
        <v>11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31.191110999999999</v>
      </c>
      <c r="Y9423">
        <v>0</v>
      </c>
      <c r="Z9423">
        <v>0</v>
      </c>
    </row>
    <row r="9424" spans="1:26" x14ac:dyDescent="0.25">
      <c r="A9424">
        <v>2210993</v>
      </c>
      <c r="B9424">
        <v>1</v>
      </c>
      <c r="C9424" t="s">
        <v>76</v>
      </c>
      <c r="D9424" t="s">
        <v>88</v>
      </c>
      <c r="E9424" t="s">
        <v>181</v>
      </c>
      <c r="F9424" t="s">
        <v>26880</v>
      </c>
      <c r="G9424" t="s">
        <v>194</v>
      </c>
      <c r="H9424" t="s">
        <v>46</v>
      </c>
      <c r="I9424" t="s">
        <v>129</v>
      </c>
      <c r="J9424" t="s">
        <v>130</v>
      </c>
      <c r="K9424" t="s">
        <v>131</v>
      </c>
      <c r="L9424" t="s">
        <v>26881</v>
      </c>
      <c r="M9424" t="s">
        <v>26882</v>
      </c>
      <c r="N9424">
        <v>2.3916666659999999</v>
      </c>
      <c r="O9424">
        <v>0</v>
      </c>
      <c r="P9424">
        <v>1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2.391667</v>
      </c>
      <c r="W9424">
        <v>0</v>
      </c>
      <c r="X9424">
        <v>0</v>
      </c>
      <c r="Y9424">
        <v>0</v>
      </c>
      <c r="Z9424">
        <v>0</v>
      </c>
    </row>
    <row r="9425" spans="1:26" x14ac:dyDescent="0.25">
      <c r="A9425">
        <v>2210996</v>
      </c>
      <c r="B9425">
        <v>1</v>
      </c>
      <c r="C9425" t="s">
        <v>77</v>
      </c>
      <c r="D9425" t="s">
        <v>124</v>
      </c>
      <c r="E9425" t="s">
        <v>181</v>
      </c>
      <c r="F9425" t="s">
        <v>26883</v>
      </c>
      <c r="G9425" t="s">
        <v>194</v>
      </c>
      <c r="H9425" t="s">
        <v>46</v>
      </c>
      <c r="I9425" t="s">
        <v>129</v>
      </c>
      <c r="J9425" t="s">
        <v>130</v>
      </c>
      <c r="K9425" t="s">
        <v>131</v>
      </c>
      <c r="L9425" t="s">
        <v>26884</v>
      </c>
      <c r="M9425" t="s">
        <v>26885</v>
      </c>
      <c r="N9425">
        <v>6.4866666659999996</v>
      </c>
      <c r="O9425">
        <v>0</v>
      </c>
      <c r="P9425">
        <v>1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6.4866669999999997</v>
      </c>
      <c r="W9425">
        <v>0</v>
      </c>
      <c r="X9425">
        <v>0</v>
      </c>
      <c r="Y9425">
        <v>0</v>
      </c>
      <c r="Z9425">
        <v>0</v>
      </c>
    </row>
    <row r="9426" spans="1:26" x14ac:dyDescent="0.25">
      <c r="A9426">
        <v>2211001</v>
      </c>
      <c r="B9426">
        <v>1</v>
      </c>
      <c r="C9426" t="s">
        <v>77</v>
      </c>
      <c r="D9426" t="s">
        <v>119</v>
      </c>
      <c r="E9426" t="s">
        <v>161</v>
      </c>
      <c r="F9426" t="s">
        <v>26886</v>
      </c>
      <c r="G9426" t="s">
        <v>402</v>
      </c>
      <c r="H9426" t="s">
        <v>46</v>
      </c>
      <c r="I9426" t="s">
        <v>129</v>
      </c>
      <c r="J9426" t="s">
        <v>130</v>
      </c>
      <c r="K9426" t="s">
        <v>131</v>
      </c>
      <c r="L9426" t="s">
        <v>26887</v>
      </c>
      <c r="M9426" t="s">
        <v>26888</v>
      </c>
      <c r="N9426">
        <v>3.727777777</v>
      </c>
      <c r="O9426">
        <v>0</v>
      </c>
      <c r="P9426">
        <v>8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29.822222</v>
      </c>
      <c r="W9426">
        <v>0</v>
      </c>
      <c r="X9426">
        <v>0</v>
      </c>
      <c r="Y9426">
        <v>0</v>
      </c>
      <c r="Z9426">
        <v>0</v>
      </c>
    </row>
    <row r="9427" spans="1:26" x14ac:dyDescent="0.25">
      <c r="A9427">
        <v>2210997</v>
      </c>
      <c r="B9427">
        <v>1</v>
      </c>
      <c r="C9427" t="s">
        <v>77</v>
      </c>
      <c r="D9427" t="s">
        <v>115</v>
      </c>
      <c r="E9427" t="s">
        <v>181</v>
      </c>
      <c r="F9427" t="s">
        <v>26889</v>
      </c>
      <c r="G9427" t="s">
        <v>194</v>
      </c>
      <c r="H9427" t="s">
        <v>46</v>
      </c>
      <c r="I9427" t="s">
        <v>129</v>
      </c>
      <c r="J9427" t="s">
        <v>130</v>
      </c>
      <c r="K9427" t="s">
        <v>131</v>
      </c>
      <c r="L9427" t="s">
        <v>26890</v>
      </c>
      <c r="M9427" t="s">
        <v>26891</v>
      </c>
      <c r="N9427">
        <v>0.96555555500000001</v>
      </c>
      <c r="O9427">
        <v>0</v>
      </c>
      <c r="P9427">
        <v>0</v>
      </c>
      <c r="Q9427">
        <v>0</v>
      </c>
      <c r="R9427">
        <v>1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0.96555599999999997</v>
      </c>
      <c r="Y9427">
        <v>0</v>
      </c>
      <c r="Z9427">
        <v>0</v>
      </c>
    </row>
    <row r="9428" spans="1:26" x14ac:dyDescent="0.25">
      <c r="A9428">
        <v>2210998</v>
      </c>
      <c r="B9428">
        <v>1</v>
      </c>
      <c r="C9428" t="s">
        <v>76</v>
      </c>
      <c r="D9428" t="s">
        <v>86</v>
      </c>
      <c r="E9428" t="s">
        <v>161</v>
      </c>
      <c r="F9428" t="s">
        <v>26892</v>
      </c>
      <c r="G9428" t="s">
        <v>163</v>
      </c>
      <c r="H9428" t="s">
        <v>46</v>
      </c>
      <c r="I9428" t="s">
        <v>129</v>
      </c>
      <c r="J9428" t="s">
        <v>130</v>
      </c>
      <c r="K9428" t="s">
        <v>131</v>
      </c>
      <c r="L9428" t="s">
        <v>26893</v>
      </c>
      <c r="M9428" t="s">
        <v>26894</v>
      </c>
      <c r="N9428">
        <v>1.037222222</v>
      </c>
      <c r="O9428">
        <v>1</v>
      </c>
      <c r="P9428">
        <v>383</v>
      </c>
      <c r="Q9428">
        <v>0</v>
      </c>
      <c r="R9428">
        <v>0</v>
      </c>
      <c r="S9428">
        <v>0</v>
      </c>
      <c r="T9428">
        <v>0</v>
      </c>
      <c r="U9428">
        <v>1.0372220000000001</v>
      </c>
      <c r="V9428">
        <v>397.25611099999998</v>
      </c>
      <c r="W9428">
        <v>0</v>
      </c>
      <c r="X9428">
        <v>0</v>
      </c>
      <c r="Y9428">
        <v>0</v>
      </c>
      <c r="Z9428">
        <v>0</v>
      </c>
    </row>
    <row r="9429" spans="1:26" x14ac:dyDescent="0.25">
      <c r="A9429">
        <v>2210994</v>
      </c>
      <c r="B9429">
        <v>1</v>
      </c>
      <c r="C9429" t="s">
        <v>76</v>
      </c>
      <c r="D9429" t="s">
        <v>96</v>
      </c>
      <c r="E9429" t="s">
        <v>186</v>
      </c>
      <c r="F9429" t="s">
        <v>26895</v>
      </c>
      <c r="G9429" t="s">
        <v>136</v>
      </c>
      <c r="H9429" t="s">
        <v>47</v>
      </c>
      <c r="I9429" t="s">
        <v>129</v>
      </c>
      <c r="J9429" t="s">
        <v>130</v>
      </c>
      <c r="K9429" t="s">
        <v>131</v>
      </c>
      <c r="L9429" t="s">
        <v>26896</v>
      </c>
      <c r="M9429" t="s">
        <v>26897</v>
      </c>
      <c r="N9429">
        <v>0.149166666</v>
      </c>
      <c r="O9429">
        <v>35</v>
      </c>
      <c r="P9429">
        <v>543</v>
      </c>
      <c r="Q9429">
        <v>0</v>
      </c>
      <c r="R9429">
        <v>0</v>
      </c>
      <c r="S9429">
        <v>0</v>
      </c>
      <c r="T9429">
        <v>0</v>
      </c>
      <c r="U9429">
        <v>5.2208329999999998</v>
      </c>
      <c r="V9429">
        <v>80.997500000000002</v>
      </c>
      <c r="W9429">
        <v>0</v>
      </c>
      <c r="X9429">
        <v>0</v>
      </c>
      <c r="Y9429">
        <v>0</v>
      </c>
      <c r="Z9429">
        <v>0</v>
      </c>
    </row>
    <row r="9430" spans="1:26" x14ac:dyDescent="0.25">
      <c r="A9430">
        <v>2211005</v>
      </c>
      <c r="B9430">
        <v>1</v>
      </c>
      <c r="C9430" t="s">
        <v>77</v>
      </c>
      <c r="D9430" t="s">
        <v>112</v>
      </c>
      <c r="E9430" t="s">
        <v>181</v>
      </c>
      <c r="F9430" t="s">
        <v>26898</v>
      </c>
      <c r="G9430" t="s">
        <v>194</v>
      </c>
      <c r="H9430" t="s">
        <v>46</v>
      </c>
      <c r="I9430" t="s">
        <v>129</v>
      </c>
      <c r="J9430" t="s">
        <v>130</v>
      </c>
      <c r="K9430" t="s">
        <v>131</v>
      </c>
      <c r="L9430" t="s">
        <v>26899</v>
      </c>
      <c r="M9430" t="s">
        <v>26900</v>
      </c>
      <c r="N9430">
        <v>1.632777777</v>
      </c>
      <c r="O9430">
        <v>0</v>
      </c>
      <c r="P9430">
        <v>0</v>
      </c>
      <c r="Q9430">
        <v>0</v>
      </c>
      <c r="R9430">
        <v>1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1.6327780000000001</v>
      </c>
      <c r="Y9430">
        <v>0</v>
      </c>
      <c r="Z9430">
        <v>0</v>
      </c>
    </row>
    <row r="9431" spans="1:26" x14ac:dyDescent="0.25">
      <c r="A9431">
        <v>2211008</v>
      </c>
      <c r="B9431">
        <v>1</v>
      </c>
      <c r="C9431" t="s">
        <v>76</v>
      </c>
      <c r="D9431" t="s">
        <v>87</v>
      </c>
      <c r="E9431" t="s">
        <v>186</v>
      </c>
      <c r="F9431" t="s">
        <v>26901</v>
      </c>
      <c r="G9431" t="s">
        <v>136</v>
      </c>
      <c r="H9431" t="s">
        <v>47</v>
      </c>
      <c r="I9431" t="s">
        <v>129</v>
      </c>
      <c r="J9431" t="s">
        <v>130</v>
      </c>
      <c r="K9431" t="s">
        <v>131</v>
      </c>
      <c r="L9431" t="s">
        <v>26902</v>
      </c>
      <c r="M9431" t="s">
        <v>26903</v>
      </c>
      <c r="N9431">
        <v>0.29583333299999998</v>
      </c>
      <c r="O9431">
        <v>31</v>
      </c>
      <c r="P9431">
        <v>348</v>
      </c>
      <c r="Q9431">
        <v>7</v>
      </c>
      <c r="R9431">
        <v>34</v>
      </c>
      <c r="S9431">
        <v>0</v>
      </c>
      <c r="T9431">
        <v>0</v>
      </c>
      <c r="U9431">
        <v>9.170833</v>
      </c>
      <c r="V9431">
        <v>102.95</v>
      </c>
      <c r="W9431">
        <v>2.0708329999999999</v>
      </c>
      <c r="X9431">
        <v>10.058332999999999</v>
      </c>
      <c r="Y9431">
        <v>0</v>
      </c>
      <c r="Z9431">
        <v>0</v>
      </c>
    </row>
    <row r="9432" spans="1:26" x14ac:dyDescent="0.25">
      <c r="A9432">
        <v>2211048</v>
      </c>
      <c r="B9432">
        <v>1</v>
      </c>
      <c r="C9432" t="s">
        <v>76</v>
      </c>
      <c r="D9432" t="s">
        <v>86</v>
      </c>
      <c r="E9432" t="s">
        <v>181</v>
      </c>
      <c r="F9432" t="s">
        <v>26904</v>
      </c>
      <c r="G9432" t="s">
        <v>194</v>
      </c>
      <c r="H9432" t="s">
        <v>46</v>
      </c>
      <c r="I9432" t="s">
        <v>129</v>
      </c>
      <c r="J9432" t="s">
        <v>130</v>
      </c>
      <c r="K9432" t="s">
        <v>131</v>
      </c>
      <c r="L9432" t="s">
        <v>26905</v>
      </c>
      <c r="M9432" t="s">
        <v>26906</v>
      </c>
      <c r="N9432">
        <v>3.7222222220000001</v>
      </c>
      <c r="O9432">
        <v>0</v>
      </c>
      <c r="P9432">
        <v>2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7.4444439999999998</v>
      </c>
      <c r="W9432">
        <v>0</v>
      </c>
      <c r="X9432">
        <v>0</v>
      </c>
      <c r="Y9432">
        <v>0</v>
      </c>
      <c r="Z9432">
        <v>0</v>
      </c>
    </row>
    <row r="9433" spans="1:26" x14ac:dyDescent="0.25">
      <c r="A9433">
        <v>2211003</v>
      </c>
      <c r="B9433">
        <v>1</v>
      </c>
      <c r="C9433" t="s">
        <v>76</v>
      </c>
      <c r="D9433" t="s">
        <v>80</v>
      </c>
      <c r="E9433" t="s">
        <v>181</v>
      </c>
      <c r="F9433" t="s">
        <v>26907</v>
      </c>
      <c r="G9433" t="s">
        <v>194</v>
      </c>
      <c r="H9433" t="s">
        <v>46</v>
      </c>
      <c r="I9433" t="s">
        <v>129</v>
      </c>
      <c r="J9433" t="s">
        <v>130</v>
      </c>
      <c r="K9433" t="s">
        <v>131</v>
      </c>
      <c r="L9433" t="s">
        <v>26908</v>
      </c>
      <c r="M9433" t="s">
        <v>26909</v>
      </c>
      <c r="N9433">
        <v>0.74750000000000005</v>
      </c>
      <c r="O9433">
        <v>0</v>
      </c>
      <c r="P9433">
        <v>3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2.2425000000000002</v>
      </c>
      <c r="W9433">
        <v>0</v>
      </c>
      <c r="X9433">
        <v>0</v>
      </c>
      <c r="Y9433">
        <v>0</v>
      </c>
      <c r="Z9433">
        <v>0</v>
      </c>
    </row>
    <row r="9434" spans="1:26" x14ac:dyDescent="0.25">
      <c r="A9434">
        <v>2211018</v>
      </c>
      <c r="B9434">
        <v>1</v>
      </c>
      <c r="C9434" t="s">
        <v>77</v>
      </c>
      <c r="D9434" t="s">
        <v>113</v>
      </c>
      <c r="E9434" t="s">
        <v>126</v>
      </c>
      <c r="F9434" t="s">
        <v>26910</v>
      </c>
      <c r="G9434" t="s">
        <v>671</v>
      </c>
      <c r="H9434" t="s">
        <v>46</v>
      </c>
      <c r="I9434" t="s">
        <v>129</v>
      </c>
      <c r="J9434" t="s">
        <v>130</v>
      </c>
      <c r="K9434" t="s">
        <v>131</v>
      </c>
      <c r="L9434" t="s">
        <v>26911</v>
      </c>
      <c r="M9434" t="s">
        <v>26912</v>
      </c>
      <c r="N9434">
        <v>2.2200000000000002</v>
      </c>
      <c r="O9434">
        <v>0</v>
      </c>
      <c r="P9434">
        <v>0</v>
      </c>
      <c r="Q9434">
        <v>0</v>
      </c>
      <c r="R9434">
        <v>28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62.16</v>
      </c>
      <c r="Y9434">
        <v>0</v>
      </c>
      <c r="Z9434">
        <v>0</v>
      </c>
    </row>
    <row r="9435" spans="1:26" x14ac:dyDescent="0.25">
      <c r="A9435">
        <v>2211009</v>
      </c>
      <c r="B9435">
        <v>1</v>
      </c>
      <c r="C9435" t="s">
        <v>77</v>
      </c>
      <c r="D9435" t="s">
        <v>118</v>
      </c>
      <c r="E9435" t="s">
        <v>126</v>
      </c>
      <c r="F9435" t="s">
        <v>26913</v>
      </c>
      <c r="G9435" t="s">
        <v>128</v>
      </c>
      <c r="H9435" t="s">
        <v>46</v>
      </c>
      <c r="I9435" t="s">
        <v>129</v>
      </c>
      <c r="J9435" t="s">
        <v>130</v>
      </c>
      <c r="K9435" t="s">
        <v>131</v>
      </c>
      <c r="L9435" t="s">
        <v>26914</v>
      </c>
      <c r="M9435" t="s">
        <v>26915</v>
      </c>
      <c r="N9435">
        <v>1.1672222219999999</v>
      </c>
      <c r="O9435">
        <v>0</v>
      </c>
      <c r="P9435">
        <v>1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1.167222</v>
      </c>
      <c r="W9435">
        <v>0</v>
      </c>
      <c r="X9435">
        <v>0</v>
      </c>
      <c r="Y9435">
        <v>0</v>
      </c>
      <c r="Z9435">
        <v>0</v>
      </c>
    </row>
    <row r="9436" spans="1:26" x14ac:dyDescent="0.25">
      <c r="A9436">
        <v>2211012</v>
      </c>
      <c r="B9436">
        <v>1</v>
      </c>
      <c r="C9436" t="s">
        <v>76</v>
      </c>
      <c r="D9436" t="s">
        <v>90</v>
      </c>
      <c r="E9436" t="s">
        <v>181</v>
      </c>
      <c r="F9436" t="s">
        <v>26916</v>
      </c>
      <c r="G9436" t="s">
        <v>194</v>
      </c>
      <c r="H9436" t="s">
        <v>46</v>
      </c>
      <c r="I9436" t="s">
        <v>129</v>
      </c>
      <c r="J9436" t="s">
        <v>130</v>
      </c>
      <c r="K9436" t="s">
        <v>131</v>
      </c>
      <c r="L9436" t="s">
        <v>26917</v>
      </c>
      <c r="M9436" t="s">
        <v>26918</v>
      </c>
      <c r="N9436">
        <v>4.6847222220000004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1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4.6847219999999998</v>
      </c>
    </row>
    <row r="9437" spans="1:26" x14ac:dyDescent="0.25">
      <c r="A9437">
        <v>2211016</v>
      </c>
      <c r="B9437">
        <v>1</v>
      </c>
      <c r="C9437" t="s">
        <v>76</v>
      </c>
      <c r="D9437" t="s">
        <v>78</v>
      </c>
      <c r="E9437" t="s">
        <v>181</v>
      </c>
      <c r="F9437" t="s">
        <v>26919</v>
      </c>
      <c r="G9437" t="s">
        <v>163</v>
      </c>
      <c r="H9437" t="s">
        <v>46</v>
      </c>
      <c r="I9437" t="s">
        <v>129</v>
      </c>
      <c r="J9437" t="s">
        <v>130</v>
      </c>
      <c r="K9437" t="s">
        <v>131</v>
      </c>
      <c r="L9437" t="s">
        <v>26920</v>
      </c>
      <c r="M9437" t="s">
        <v>26921</v>
      </c>
      <c r="N9437">
        <v>2.0819444439999999</v>
      </c>
      <c r="O9437">
        <v>0</v>
      </c>
      <c r="P9437">
        <v>1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2.081944</v>
      </c>
      <c r="W9437">
        <v>0</v>
      </c>
      <c r="X9437">
        <v>0</v>
      </c>
      <c r="Y9437">
        <v>0</v>
      </c>
      <c r="Z9437">
        <v>0</v>
      </c>
    </row>
    <row r="9438" spans="1:26" x14ac:dyDescent="0.25">
      <c r="A9438">
        <v>2211011</v>
      </c>
      <c r="B9438">
        <v>1</v>
      </c>
      <c r="C9438" t="s">
        <v>76</v>
      </c>
      <c r="D9438" t="s">
        <v>104</v>
      </c>
      <c r="E9438" t="s">
        <v>126</v>
      </c>
      <c r="F9438" t="s">
        <v>25607</v>
      </c>
      <c r="G9438" t="s">
        <v>671</v>
      </c>
      <c r="H9438" t="s">
        <v>46</v>
      </c>
      <c r="I9438" t="s">
        <v>129</v>
      </c>
      <c r="J9438" t="s">
        <v>130</v>
      </c>
      <c r="K9438" t="s">
        <v>131</v>
      </c>
      <c r="L9438" t="s">
        <v>26922</v>
      </c>
      <c r="M9438" t="s">
        <v>26923</v>
      </c>
      <c r="N9438">
        <v>1.2475000000000001</v>
      </c>
      <c r="O9438">
        <v>0</v>
      </c>
      <c r="P9438">
        <v>0</v>
      </c>
      <c r="Q9438">
        <v>0</v>
      </c>
      <c r="R9438">
        <v>10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12.475</v>
      </c>
      <c r="Y9438">
        <v>0</v>
      </c>
      <c r="Z9438">
        <v>0</v>
      </c>
    </row>
    <row r="9439" spans="1:26" x14ac:dyDescent="0.25">
      <c r="A9439">
        <v>2211024</v>
      </c>
      <c r="B9439">
        <v>1</v>
      </c>
      <c r="C9439" t="s">
        <v>76</v>
      </c>
      <c r="D9439" t="s">
        <v>81</v>
      </c>
      <c r="E9439" t="s">
        <v>181</v>
      </c>
      <c r="F9439" t="s">
        <v>26924</v>
      </c>
      <c r="G9439" t="s">
        <v>287</v>
      </c>
      <c r="H9439" t="s">
        <v>46</v>
      </c>
      <c r="I9439" t="s">
        <v>129</v>
      </c>
      <c r="J9439" t="s">
        <v>130</v>
      </c>
      <c r="K9439" t="s">
        <v>131</v>
      </c>
      <c r="L9439" t="s">
        <v>26925</v>
      </c>
      <c r="M9439" t="s">
        <v>26926</v>
      </c>
      <c r="N9439">
        <v>1.1463888879999999</v>
      </c>
      <c r="O9439">
        <v>0</v>
      </c>
      <c r="P9439">
        <v>6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6.8783329999999996</v>
      </c>
      <c r="W9439">
        <v>0</v>
      </c>
      <c r="X9439">
        <v>0</v>
      </c>
      <c r="Y9439">
        <v>0</v>
      </c>
      <c r="Z9439">
        <v>0</v>
      </c>
    </row>
    <row r="9440" spans="1:26" x14ac:dyDescent="0.25">
      <c r="A9440">
        <v>2211031</v>
      </c>
      <c r="B9440">
        <v>1</v>
      </c>
      <c r="C9440" t="s">
        <v>76</v>
      </c>
      <c r="D9440" t="s">
        <v>99</v>
      </c>
      <c r="E9440" t="s">
        <v>143</v>
      </c>
      <c r="F9440" t="s">
        <v>16206</v>
      </c>
      <c r="G9440" t="s">
        <v>136</v>
      </c>
      <c r="H9440" t="s">
        <v>47</v>
      </c>
      <c r="I9440" t="s">
        <v>129</v>
      </c>
      <c r="J9440" t="s">
        <v>130</v>
      </c>
      <c r="K9440" t="s">
        <v>131</v>
      </c>
      <c r="L9440" t="s">
        <v>26927</v>
      </c>
      <c r="M9440" t="s">
        <v>26928</v>
      </c>
      <c r="N9440">
        <v>0.87277777700000003</v>
      </c>
      <c r="O9440">
        <v>1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0.87277800000000005</v>
      </c>
      <c r="V9440">
        <v>0</v>
      </c>
      <c r="W9440">
        <v>0</v>
      </c>
      <c r="X9440">
        <v>0</v>
      </c>
      <c r="Y9440">
        <v>0</v>
      </c>
      <c r="Z9440">
        <v>0</v>
      </c>
    </row>
    <row r="9441" spans="1:26" x14ac:dyDescent="0.25">
      <c r="A9441">
        <v>2211025</v>
      </c>
      <c r="B9441">
        <v>1</v>
      </c>
      <c r="C9441" t="s">
        <v>76</v>
      </c>
      <c r="D9441" t="s">
        <v>96</v>
      </c>
      <c r="E9441" t="s">
        <v>181</v>
      </c>
      <c r="F9441" t="s">
        <v>26929</v>
      </c>
      <c r="G9441" t="s">
        <v>636</v>
      </c>
      <c r="H9441" t="s">
        <v>46</v>
      </c>
      <c r="I9441" t="s">
        <v>129</v>
      </c>
      <c r="J9441" t="s">
        <v>130</v>
      </c>
      <c r="K9441" t="s">
        <v>131</v>
      </c>
      <c r="L9441" t="s">
        <v>26930</v>
      </c>
      <c r="M9441" t="s">
        <v>26931</v>
      </c>
      <c r="N9441">
        <v>1.8672222220000001</v>
      </c>
      <c r="O9441">
        <v>0</v>
      </c>
      <c r="P9441">
        <v>1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1.8672219999999999</v>
      </c>
      <c r="W9441">
        <v>0</v>
      </c>
      <c r="X9441">
        <v>0</v>
      </c>
      <c r="Y9441">
        <v>0</v>
      </c>
      <c r="Z9441">
        <v>0</v>
      </c>
    </row>
    <row r="9442" spans="1:26" x14ac:dyDescent="0.25">
      <c r="A9442">
        <v>2211026</v>
      </c>
      <c r="B9442">
        <v>1</v>
      </c>
      <c r="C9442" t="s">
        <v>76</v>
      </c>
      <c r="D9442" t="s">
        <v>80</v>
      </c>
      <c r="E9442" t="s">
        <v>718</v>
      </c>
      <c r="F9442" t="s">
        <v>26932</v>
      </c>
      <c r="G9442" t="s">
        <v>726</v>
      </c>
      <c r="H9442" t="s">
        <v>46</v>
      </c>
      <c r="I9442" t="s">
        <v>129</v>
      </c>
      <c r="J9442" t="s">
        <v>130</v>
      </c>
      <c r="K9442" t="s">
        <v>131</v>
      </c>
      <c r="L9442" t="s">
        <v>26933</v>
      </c>
      <c r="M9442" t="s">
        <v>26934</v>
      </c>
      <c r="N9442">
        <v>0.87277777700000003</v>
      </c>
      <c r="O9442">
        <v>0</v>
      </c>
      <c r="P9442">
        <v>17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14.837222000000001</v>
      </c>
      <c r="W9442">
        <v>0</v>
      </c>
      <c r="X9442">
        <v>0</v>
      </c>
      <c r="Y9442">
        <v>0</v>
      </c>
      <c r="Z9442">
        <v>0</v>
      </c>
    </row>
    <row r="9443" spans="1:26" x14ac:dyDescent="0.25">
      <c r="A9443">
        <v>2211030</v>
      </c>
      <c r="B9443">
        <v>1</v>
      </c>
      <c r="C9443" t="s">
        <v>76</v>
      </c>
      <c r="D9443" t="s">
        <v>90</v>
      </c>
      <c r="E9443" t="s">
        <v>186</v>
      </c>
      <c r="F9443" t="s">
        <v>26935</v>
      </c>
      <c r="G9443" t="s">
        <v>136</v>
      </c>
      <c r="H9443" t="s">
        <v>47</v>
      </c>
      <c r="I9443" t="s">
        <v>129</v>
      </c>
      <c r="J9443" t="s">
        <v>130</v>
      </c>
      <c r="K9443" t="s">
        <v>131</v>
      </c>
      <c r="L9443" t="s">
        <v>26936</v>
      </c>
      <c r="M9443" t="s">
        <v>26937</v>
      </c>
      <c r="N9443">
        <v>0.90861111100000003</v>
      </c>
      <c r="O9443">
        <v>0</v>
      </c>
      <c r="P9443">
        <v>0</v>
      </c>
      <c r="Q9443">
        <v>0</v>
      </c>
      <c r="R9443">
        <v>33</v>
      </c>
      <c r="S9443">
        <v>1</v>
      </c>
      <c r="T9443">
        <v>100</v>
      </c>
      <c r="U9443">
        <v>0</v>
      </c>
      <c r="V9443">
        <v>0</v>
      </c>
      <c r="W9443">
        <v>0</v>
      </c>
      <c r="X9443">
        <v>29.984166999999999</v>
      </c>
      <c r="Y9443">
        <v>0.90861099999999995</v>
      </c>
      <c r="Z9443">
        <v>90.861110999999994</v>
      </c>
    </row>
    <row r="9444" spans="1:26" x14ac:dyDescent="0.25">
      <c r="A9444">
        <v>2211028</v>
      </c>
      <c r="B9444">
        <v>1</v>
      </c>
      <c r="C9444" t="s">
        <v>77</v>
      </c>
      <c r="D9444" t="s">
        <v>116</v>
      </c>
      <c r="E9444" t="s">
        <v>181</v>
      </c>
      <c r="F9444" t="s">
        <v>15992</v>
      </c>
      <c r="G9444" t="s">
        <v>183</v>
      </c>
      <c r="H9444" t="s">
        <v>46</v>
      </c>
      <c r="I9444" t="s">
        <v>129</v>
      </c>
      <c r="J9444" t="s">
        <v>130</v>
      </c>
      <c r="K9444" t="s">
        <v>131</v>
      </c>
      <c r="L9444" t="s">
        <v>26938</v>
      </c>
      <c r="M9444" t="s">
        <v>26939</v>
      </c>
      <c r="N9444">
        <v>1.878055555</v>
      </c>
      <c r="O9444">
        <v>0</v>
      </c>
      <c r="P9444">
        <v>1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1.8780559999999999</v>
      </c>
      <c r="W9444">
        <v>0</v>
      </c>
      <c r="X9444">
        <v>0</v>
      </c>
      <c r="Y9444">
        <v>0</v>
      </c>
      <c r="Z9444">
        <v>0</v>
      </c>
    </row>
    <row r="9445" spans="1:26" x14ac:dyDescent="0.25">
      <c r="A9445">
        <v>2211038</v>
      </c>
      <c r="B9445">
        <v>1</v>
      </c>
      <c r="C9445" t="s">
        <v>76</v>
      </c>
      <c r="D9445" t="s">
        <v>88</v>
      </c>
      <c r="E9445" t="s">
        <v>181</v>
      </c>
      <c r="F9445" t="s">
        <v>26940</v>
      </c>
      <c r="G9445" t="s">
        <v>163</v>
      </c>
      <c r="H9445" t="s">
        <v>46</v>
      </c>
      <c r="I9445" t="s">
        <v>129</v>
      </c>
      <c r="J9445" t="s">
        <v>130</v>
      </c>
      <c r="K9445" t="s">
        <v>131</v>
      </c>
      <c r="L9445" t="s">
        <v>26941</v>
      </c>
      <c r="M9445" t="s">
        <v>26942</v>
      </c>
      <c r="N9445">
        <v>1.2</v>
      </c>
      <c r="O9445">
        <v>0</v>
      </c>
      <c r="P9445">
        <v>1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1.2</v>
      </c>
      <c r="W9445">
        <v>0</v>
      </c>
      <c r="X9445">
        <v>0</v>
      </c>
      <c r="Y9445">
        <v>0</v>
      </c>
      <c r="Z9445">
        <v>0</v>
      </c>
    </row>
    <row r="9446" spans="1:26" x14ac:dyDescent="0.25">
      <c r="A9446">
        <v>2211029</v>
      </c>
      <c r="B9446">
        <v>1</v>
      </c>
      <c r="C9446" t="s">
        <v>77</v>
      </c>
      <c r="D9446" t="s">
        <v>124</v>
      </c>
      <c r="E9446" t="s">
        <v>181</v>
      </c>
      <c r="F9446" t="s">
        <v>26943</v>
      </c>
      <c r="G9446" t="s">
        <v>636</v>
      </c>
      <c r="H9446" t="s">
        <v>46</v>
      </c>
      <c r="I9446" t="s">
        <v>129</v>
      </c>
      <c r="J9446" t="s">
        <v>15</v>
      </c>
      <c r="K9446" t="s">
        <v>131</v>
      </c>
      <c r="L9446" t="s">
        <v>26944</v>
      </c>
      <c r="M9446" t="s">
        <v>26945</v>
      </c>
      <c r="N9446">
        <v>1.3486111110000001</v>
      </c>
      <c r="O9446">
        <v>0</v>
      </c>
      <c r="P9446">
        <v>6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8.0916669999999993</v>
      </c>
      <c r="W9446">
        <v>0</v>
      </c>
      <c r="X9446">
        <v>0</v>
      </c>
      <c r="Y9446">
        <v>0</v>
      </c>
      <c r="Z9446">
        <v>0</v>
      </c>
    </row>
    <row r="9447" spans="1:26" x14ac:dyDescent="0.25">
      <c r="A9447">
        <v>2211033</v>
      </c>
      <c r="B9447">
        <v>1</v>
      </c>
      <c r="C9447" t="s">
        <v>76</v>
      </c>
      <c r="D9447" t="s">
        <v>88</v>
      </c>
      <c r="E9447" t="s">
        <v>126</v>
      </c>
      <c r="F9447" t="s">
        <v>21870</v>
      </c>
      <c r="G9447" t="s">
        <v>128</v>
      </c>
      <c r="H9447" t="s">
        <v>46</v>
      </c>
      <c r="I9447" t="s">
        <v>129</v>
      </c>
      <c r="J9447" t="s">
        <v>130</v>
      </c>
      <c r="K9447" t="s">
        <v>131</v>
      </c>
      <c r="L9447" t="s">
        <v>26946</v>
      </c>
      <c r="M9447" t="s">
        <v>26947</v>
      </c>
      <c r="N9447">
        <v>0.97222222199999997</v>
      </c>
      <c r="O9447">
        <v>0</v>
      </c>
      <c r="P9447">
        <v>69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67.083332999999996</v>
      </c>
      <c r="W9447">
        <v>0</v>
      </c>
      <c r="X9447">
        <v>0</v>
      </c>
      <c r="Y9447">
        <v>0</v>
      </c>
      <c r="Z9447">
        <v>0</v>
      </c>
    </row>
    <row r="9448" spans="1:26" x14ac:dyDescent="0.25">
      <c r="A9448">
        <v>2211045</v>
      </c>
      <c r="B9448">
        <v>1</v>
      </c>
      <c r="C9448" t="s">
        <v>76</v>
      </c>
      <c r="D9448" t="s">
        <v>92</v>
      </c>
      <c r="E9448" t="s">
        <v>181</v>
      </c>
      <c r="F9448" t="s">
        <v>26948</v>
      </c>
      <c r="G9448" t="s">
        <v>163</v>
      </c>
      <c r="H9448" t="s">
        <v>46</v>
      </c>
      <c r="I9448" t="s">
        <v>129</v>
      </c>
      <c r="J9448" t="s">
        <v>130</v>
      </c>
      <c r="K9448" t="s">
        <v>131</v>
      </c>
      <c r="L9448" t="s">
        <v>26949</v>
      </c>
      <c r="M9448" t="s">
        <v>26950</v>
      </c>
      <c r="N9448">
        <v>4.5463888880000001</v>
      </c>
      <c r="O9448">
        <v>0</v>
      </c>
      <c r="P9448">
        <v>0</v>
      </c>
      <c r="Q9448">
        <v>0</v>
      </c>
      <c r="R9448">
        <v>2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9.0927779999999991</v>
      </c>
      <c r="Y9448">
        <v>0</v>
      </c>
      <c r="Z9448">
        <v>0</v>
      </c>
    </row>
    <row r="9449" spans="1:26" x14ac:dyDescent="0.25">
      <c r="A9449">
        <v>2211043</v>
      </c>
      <c r="B9449">
        <v>1</v>
      </c>
      <c r="C9449" t="s">
        <v>76</v>
      </c>
      <c r="D9449" t="s">
        <v>90</v>
      </c>
      <c r="E9449" t="s">
        <v>181</v>
      </c>
      <c r="F9449" t="s">
        <v>26951</v>
      </c>
      <c r="G9449" t="s">
        <v>194</v>
      </c>
      <c r="H9449" t="s">
        <v>46</v>
      </c>
      <c r="I9449" t="s">
        <v>129</v>
      </c>
      <c r="J9449" t="s">
        <v>130</v>
      </c>
      <c r="K9449" t="s">
        <v>131</v>
      </c>
      <c r="L9449" t="s">
        <v>26952</v>
      </c>
      <c r="M9449" t="s">
        <v>26953</v>
      </c>
      <c r="N9449">
        <v>2.3941666659999998</v>
      </c>
      <c r="O9449">
        <v>0</v>
      </c>
      <c r="P9449">
        <v>2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4.7883329999999997</v>
      </c>
      <c r="W9449">
        <v>0</v>
      </c>
      <c r="X9449">
        <v>0</v>
      </c>
      <c r="Y9449">
        <v>0</v>
      </c>
      <c r="Z9449">
        <v>0</v>
      </c>
    </row>
    <row r="9450" spans="1:26" x14ac:dyDescent="0.25">
      <c r="A9450">
        <v>2211040</v>
      </c>
      <c r="B9450">
        <v>1</v>
      </c>
      <c r="C9450" t="s">
        <v>77</v>
      </c>
      <c r="D9450" t="s">
        <v>116</v>
      </c>
      <c r="E9450" t="s">
        <v>126</v>
      </c>
      <c r="F9450" t="s">
        <v>26954</v>
      </c>
      <c r="G9450" t="s">
        <v>128</v>
      </c>
      <c r="H9450" t="s">
        <v>46</v>
      </c>
      <c r="I9450" t="s">
        <v>129</v>
      </c>
      <c r="J9450" t="s">
        <v>130</v>
      </c>
      <c r="K9450" t="s">
        <v>131</v>
      </c>
      <c r="L9450" t="s">
        <v>26955</v>
      </c>
      <c r="M9450" t="s">
        <v>26956</v>
      </c>
      <c r="N9450">
        <v>2.613611111</v>
      </c>
      <c r="O9450">
        <v>0</v>
      </c>
      <c r="P9450">
        <v>76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198.634444</v>
      </c>
      <c r="W9450">
        <v>0</v>
      </c>
      <c r="X9450">
        <v>0</v>
      </c>
      <c r="Y9450">
        <v>0</v>
      </c>
      <c r="Z9450">
        <v>0</v>
      </c>
    </row>
    <row r="9451" spans="1:26" x14ac:dyDescent="0.25">
      <c r="A9451">
        <v>2211042</v>
      </c>
      <c r="B9451">
        <v>1</v>
      </c>
      <c r="C9451" t="s">
        <v>77</v>
      </c>
      <c r="D9451" t="s">
        <v>108</v>
      </c>
      <c r="E9451" t="s">
        <v>126</v>
      </c>
      <c r="F9451" t="s">
        <v>26957</v>
      </c>
      <c r="G9451" t="s">
        <v>140</v>
      </c>
      <c r="H9451" t="s">
        <v>46</v>
      </c>
      <c r="I9451" t="s">
        <v>129</v>
      </c>
      <c r="J9451" t="s">
        <v>130</v>
      </c>
      <c r="K9451" t="s">
        <v>131</v>
      </c>
      <c r="L9451" t="s">
        <v>26958</v>
      </c>
      <c r="M9451" t="s">
        <v>26959</v>
      </c>
      <c r="N9451">
        <v>3.1755555549999999</v>
      </c>
      <c r="O9451">
        <v>0</v>
      </c>
      <c r="P9451">
        <v>25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79.388889000000006</v>
      </c>
      <c r="W9451">
        <v>0</v>
      </c>
      <c r="X9451">
        <v>0</v>
      </c>
      <c r="Y9451">
        <v>0</v>
      </c>
      <c r="Z9451">
        <v>0</v>
      </c>
    </row>
    <row r="9452" spans="1:26" x14ac:dyDescent="0.25">
      <c r="A9452">
        <v>2211050</v>
      </c>
      <c r="B9452">
        <v>1</v>
      </c>
      <c r="C9452" t="s">
        <v>76</v>
      </c>
      <c r="D9452" t="s">
        <v>86</v>
      </c>
      <c r="E9452" t="s">
        <v>126</v>
      </c>
      <c r="F9452" t="s">
        <v>26960</v>
      </c>
      <c r="G9452" t="s">
        <v>128</v>
      </c>
      <c r="H9452" t="s">
        <v>46</v>
      </c>
      <c r="I9452" t="s">
        <v>129</v>
      </c>
      <c r="J9452" t="s">
        <v>130</v>
      </c>
      <c r="K9452" t="s">
        <v>131</v>
      </c>
      <c r="L9452" t="s">
        <v>26961</v>
      </c>
      <c r="M9452" t="s">
        <v>26962</v>
      </c>
      <c r="N9452">
        <v>2.8113888880000002</v>
      </c>
      <c r="O9452">
        <v>0</v>
      </c>
      <c r="P9452">
        <v>208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584.76888899999994</v>
      </c>
      <c r="W9452">
        <v>0</v>
      </c>
      <c r="X9452">
        <v>0</v>
      </c>
      <c r="Y9452">
        <v>0</v>
      </c>
      <c r="Z9452">
        <v>0</v>
      </c>
    </row>
    <row r="9453" spans="1:26" x14ac:dyDescent="0.25">
      <c r="A9453">
        <v>2211054</v>
      </c>
      <c r="B9453">
        <v>1</v>
      </c>
      <c r="C9453" t="s">
        <v>77</v>
      </c>
      <c r="D9453" t="s">
        <v>119</v>
      </c>
      <c r="E9453" t="s">
        <v>181</v>
      </c>
      <c r="F9453" t="s">
        <v>26963</v>
      </c>
      <c r="G9453" t="s">
        <v>194</v>
      </c>
      <c r="H9453" t="s">
        <v>46</v>
      </c>
      <c r="I9453" t="s">
        <v>129</v>
      </c>
      <c r="J9453" t="s">
        <v>130</v>
      </c>
      <c r="K9453" t="s">
        <v>131</v>
      </c>
      <c r="L9453" t="s">
        <v>26964</v>
      </c>
      <c r="M9453" t="s">
        <v>26965</v>
      </c>
      <c r="N9453">
        <v>1.616666666</v>
      </c>
      <c r="O9453">
        <v>0</v>
      </c>
      <c r="P9453">
        <v>1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1.6166670000000001</v>
      </c>
      <c r="W9453">
        <v>0</v>
      </c>
      <c r="X9453">
        <v>0</v>
      </c>
      <c r="Y9453">
        <v>0</v>
      </c>
      <c r="Z9453">
        <v>0</v>
      </c>
    </row>
    <row r="9454" spans="1:26" x14ac:dyDescent="0.25">
      <c r="A9454">
        <v>2211053</v>
      </c>
      <c r="B9454">
        <v>1</v>
      </c>
      <c r="C9454" t="s">
        <v>77</v>
      </c>
      <c r="D9454" t="s">
        <v>108</v>
      </c>
      <c r="E9454" t="s">
        <v>181</v>
      </c>
      <c r="F9454" t="s">
        <v>26966</v>
      </c>
      <c r="G9454" t="s">
        <v>183</v>
      </c>
      <c r="H9454" t="s">
        <v>46</v>
      </c>
      <c r="I9454" t="s">
        <v>129</v>
      </c>
      <c r="J9454" t="s">
        <v>130</v>
      </c>
      <c r="K9454" t="s">
        <v>131</v>
      </c>
      <c r="L9454" t="s">
        <v>26967</v>
      </c>
      <c r="M9454" t="s">
        <v>26968</v>
      </c>
      <c r="N9454">
        <v>14.473611111</v>
      </c>
      <c r="O9454">
        <v>0</v>
      </c>
      <c r="P9454">
        <v>4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57.894444</v>
      </c>
      <c r="W9454">
        <v>0</v>
      </c>
      <c r="X9454">
        <v>0</v>
      </c>
      <c r="Y9454">
        <v>0</v>
      </c>
      <c r="Z9454">
        <v>0</v>
      </c>
    </row>
    <row r="9455" spans="1:26" x14ac:dyDescent="0.25">
      <c r="A9455">
        <v>2211055</v>
      </c>
      <c r="B9455">
        <v>1</v>
      </c>
      <c r="C9455" t="s">
        <v>77</v>
      </c>
      <c r="D9455" t="s">
        <v>123</v>
      </c>
      <c r="E9455" t="s">
        <v>181</v>
      </c>
      <c r="F9455" t="s">
        <v>26969</v>
      </c>
      <c r="G9455" t="s">
        <v>194</v>
      </c>
      <c r="H9455" t="s">
        <v>46</v>
      </c>
      <c r="I9455" t="s">
        <v>129</v>
      </c>
      <c r="J9455" t="s">
        <v>130</v>
      </c>
      <c r="K9455" t="s">
        <v>131</v>
      </c>
      <c r="L9455" t="s">
        <v>26970</v>
      </c>
      <c r="M9455" t="s">
        <v>26971</v>
      </c>
      <c r="N9455">
        <v>6.0527777770000002</v>
      </c>
      <c r="O9455">
        <v>0</v>
      </c>
      <c r="P9455">
        <v>1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6.052778</v>
      </c>
      <c r="W9455">
        <v>0</v>
      </c>
      <c r="X9455">
        <v>0</v>
      </c>
      <c r="Y9455">
        <v>0</v>
      </c>
      <c r="Z9455">
        <v>0</v>
      </c>
    </row>
    <row r="9456" spans="1:26" x14ac:dyDescent="0.25">
      <c r="A9456">
        <v>2211067</v>
      </c>
      <c r="B9456">
        <v>1</v>
      </c>
      <c r="C9456" t="s">
        <v>77</v>
      </c>
      <c r="D9456" t="s">
        <v>114</v>
      </c>
      <c r="E9456" t="s">
        <v>181</v>
      </c>
      <c r="F9456" t="s">
        <v>26972</v>
      </c>
      <c r="G9456" t="s">
        <v>194</v>
      </c>
      <c r="H9456" t="s">
        <v>46</v>
      </c>
      <c r="I9456" t="s">
        <v>129</v>
      </c>
      <c r="J9456" t="s">
        <v>130</v>
      </c>
      <c r="K9456" t="s">
        <v>131</v>
      </c>
      <c r="L9456" t="s">
        <v>26973</v>
      </c>
      <c r="M9456" t="s">
        <v>26974</v>
      </c>
      <c r="N9456">
        <v>2.3886111109999999</v>
      </c>
      <c r="O9456">
        <v>0</v>
      </c>
      <c r="P9456">
        <v>1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2.388611</v>
      </c>
      <c r="W9456">
        <v>0</v>
      </c>
      <c r="X9456">
        <v>0</v>
      </c>
      <c r="Y9456">
        <v>0</v>
      </c>
      <c r="Z9456">
        <v>0</v>
      </c>
    </row>
    <row r="9457" spans="1:26" x14ac:dyDescent="0.25">
      <c r="A9457">
        <v>2211057</v>
      </c>
      <c r="B9457">
        <v>1</v>
      </c>
      <c r="C9457" t="s">
        <v>76</v>
      </c>
      <c r="D9457" t="s">
        <v>81</v>
      </c>
      <c r="E9457" t="s">
        <v>126</v>
      </c>
      <c r="F9457" t="s">
        <v>26975</v>
      </c>
      <c r="G9457" t="s">
        <v>128</v>
      </c>
      <c r="H9457" t="s">
        <v>46</v>
      </c>
      <c r="I9457" t="s">
        <v>129</v>
      </c>
      <c r="J9457" t="s">
        <v>130</v>
      </c>
      <c r="K9457" t="s">
        <v>131</v>
      </c>
      <c r="L9457" t="s">
        <v>26976</v>
      </c>
      <c r="M9457" t="s">
        <v>26977</v>
      </c>
      <c r="N9457">
        <v>0.42138888800000002</v>
      </c>
      <c r="O9457">
        <v>0</v>
      </c>
      <c r="P9457">
        <v>42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17.698333000000002</v>
      </c>
      <c r="W9457">
        <v>0</v>
      </c>
      <c r="X9457">
        <v>0</v>
      </c>
      <c r="Y9457">
        <v>0</v>
      </c>
      <c r="Z9457">
        <v>0</v>
      </c>
    </row>
    <row r="9458" spans="1:26" x14ac:dyDescent="0.25">
      <c r="A9458">
        <v>2211059</v>
      </c>
      <c r="B9458">
        <v>1</v>
      </c>
      <c r="C9458" t="s">
        <v>76</v>
      </c>
      <c r="D9458" t="s">
        <v>93</v>
      </c>
      <c r="E9458" t="s">
        <v>126</v>
      </c>
      <c r="F9458" t="s">
        <v>22765</v>
      </c>
      <c r="G9458" t="s">
        <v>640</v>
      </c>
      <c r="H9458" t="s">
        <v>46</v>
      </c>
      <c r="I9458" t="s">
        <v>129</v>
      </c>
      <c r="J9458" t="s">
        <v>130</v>
      </c>
      <c r="K9458" t="s">
        <v>131</v>
      </c>
      <c r="L9458" t="s">
        <v>26978</v>
      </c>
      <c r="M9458" t="s">
        <v>26979</v>
      </c>
      <c r="N9458">
        <v>2.6183333329999998</v>
      </c>
      <c r="O9458">
        <v>0</v>
      </c>
      <c r="P9458">
        <v>63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164.95500000000001</v>
      </c>
      <c r="W9458">
        <v>0</v>
      </c>
      <c r="X9458">
        <v>0</v>
      </c>
      <c r="Y9458">
        <v>0</v>
      </c>
      <c r="Z9458">
        <v>0</v>
      </c>
    </row>
    <row r="9459" spans="1:26" x14ac:dyDescent="0.25">
      <c r="A9459">
        <v>2211062</v>
      </c>
      <c r="B9459">
        <v>1</v>
      </c>
      <c r="C9459" t="s">
        <v>76</v>
      </c>
      <c r="D9459" t="s">
        <v>95</v>
      </c>
      <c r="E9459" t="s">
        <v>181</v>
      </c>
      <c r="F9459" t="s">
        <v>26980</v>
      </c>
      <c r="G9459" t="s">
        <v>194</v>
      </c>
      <c r="H9459" t="s">
        <v>46</v>
      </c>
      <c r="I9459" t="s">
        <v>129</v>
      </c>
      <c r="J9459" t="s">
        <v>130</v>
      </c>
      <c r="K9459" t="s">
        <v>131</v>
      </c>
      <c r="L9459" t="s">
        <v>26981</v>
      </c>
      <c r="M9459" t="s">
        <v>26982</v>
      </c>
      <c r="N9459">
        <v>2.2197222220000001</v>
      </c>
      <c r="O9459">
        <v>0</v>
      </c>
      <c r="P9459">
        <v>1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2.219722</v>
      </c>
      <c r="W9459">
        <v>0</v>
      </c>
      <c r="X9459">
        <v>0</v>
      </c>
      <c r="Y9459">
        <v>0</v>
      </c>
      <c r="Z9459">
        <v>0</v>
      </c>
    </row>
    <row r="9460" spans="1:26" x14ac:dyDescent="0.25">
      <c r="A9460">
        <v>2211064</v>
      </c>
      <c r="B9460">
        <v>1</v>
      </c>
      <c r="C9460" t="s">
        <v>77</v>
      </c>
      <c r="D9460" t="s">
        <v>115</v>
      </c>
      <c r="E9460" t="s">
        <v>181</v>
      </c>
      <c r="F9460" t="s">
        <v>26889</v>
      </c>
      <c r="G9460" t="s">
        <v>194</v>
      </c>
      <c r="H9460" t="s">
        <v>46</v>
      </c>
      <c r="I9460" t="s">
        <v>129</v>
      </c>
      <c r="J9460" t="s">
        <v>130</v>
      </c>
      <c r="K9460" t="s">
        <v>131</v>
      </c>
      <c r="L9460" t="s">
        <v>26983</v>
      </c>
      <c r="M9460" t="s">
        <v>26984</v>
      </c>
      <c r="N9460">
        <v>0.62250000000000005</v>
      </c>
      <c r="O9460">
        <v>0</v>
      </c>
      <c r="P9460">
        <v>0</v>
      </c>
      <c r="Q9460">
        <v>0</v>
      </c>
      <c r="R9460">
        <v>1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0.62250000000000005</v>
      </c>
      <c r="Y9460">
        <v>0</v>
      </c>
      <c r="Z9460">
        <v>0</v>
      </c>
    </row>
    <row r="9461" spans="1:26" x14ac:dyDescent="0.25">
      <c r="A9461">
        <v>2211061</v>
      </c>
      <c r="B9461">
        <v>1</v>
      </c>
      <c r="C9461" t="s">
        <v>76</v>
      </c>
      <c r="D9461" t="s">
        <v>86</v>
      </c>
      <c r="E9461" t="s">
        <v>181</v>
      </c>
      <c r="F9461" t="s">
        <v>9764</v>
      </c>
      <c r="G9461" t="s">
        <v>194</v>
      </c>
      <c r="H9461" t="s">
        <v>46</v>
      </c>
      <c r="I9461" t="s">
        <v>129</v>
      </c>
      <c r="J9461" t="s">
        <v>130</v>
      </c>
      <c r="K9461" t="s">
        <v>131</v>
      </c>
      <c r="L9461" t="s">
        <v>26985</v>
      </c>
      <c r="M9461" t="s">
        <v>26986</v>
      </c>
      <c r="N9461">
        <v>2.8688888879999999</v>
      </c>
      <c r="O9461">
        <v>0</v>
      </c>
      <c r="P9461">
        <v>2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5.7377779999999996</v>
      </c>
      <c r="W9461">
        <v>0</v>
      </c>
      <c r="X9461">
        <v>0</v>
      </c>
      <c r="Y9461">
        <v>0</v>
      </c>
      <c r="Z9461">
        <v>0</v>
      </c>
    </row>
    <row r="9462" spans="1:26" x14ac:dyDescent="0.25">
      <c r="A9462">
        <v>2211063</v>
      </c>
      <c r="B9462">
        <v>1</v>
      </c>
      <c r="C9462" t="s">
        <v>76</v>
      </c>
      <c r="D9462" t="s">
        <v>93</v>
      </c>
      <c r="E9462" t="s">
        <v>181</v>
      </c>
      <c r="F9462" t="s">
        <v>26987</v>
      </c>
      <c r="G9462" t="s">
        <v>194</v>
      </c>
      <c r="H9462" t="s">
        <v>46</v>
      </c>
      <c r="I9462" t="s">
        <v>129</v>
      </c>
      <c r="J9462" t="s">
        <v>130</v>
      </c>
      <c r="K9462" t="s">
        <v>131</v>
      </c>
      <c r="L9462" t="s">
        <v>26988</v>
      </c>
      <c r="M9462" t="s">
        <v>26989</v>
      </c>
      <c r="N9462">
        <v>3.131388888</v>
      </c>
      <c r="O9462">
        <v>0</v>
      </c>
      <c r="P9462">
        <v>1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3.131389</v>
      </c>
      <c r="W9462">
        <v>0</v>
      </c>
      <c r="X9462">
        <v>0</v>
      </c>
      <c r="Y9462">
        <v>0</v>
      </c>
      <c r="Z9462">
        <v>0</v>
      </c>
    </row>
    <row r="9463" spans="1:26" x14ac:dyDescent="0.25">
      <c r="A9463">
        <v>2211072</v>
      </c>
      <c r="B9463">
        <v>1</v>
      </c>
      <c r="C9463" t="s">
        <v>76</v>
      </c>
      <c r="D9463" t="s">
        <v>102</v>
      </c>
      <c r="E9463" t="s">
        <v>181</v>
      </c>
      <c r="F9463" t="s">
        <v>26990</v>
      </c>
      <c r="G9463" t="s">
        <v>194</v>
      </c>
      <c r="H9463" t="s">
        <v>46</v>
      </c>
      <c r="I9463" t="s">
        <v>129</v>
      </c>
      <c r="J9463" t="s">
        <v>130</v>
      </c>
      <c r="K9463" t="s">
        <v>131</v>
      </c>
      <c r="L9463" t="s">
        <v>26991</v>
      </c>
      <c r="M9463" t="s">
        <v>26992</v>
      </c>
      <c r="N9463">
        <v>1.288888888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1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1.288889</v>
      </c>
    </row>
    <row r="9464" spans="1:26" x14ac:dyDescent="0.25">
      <c r="A9464">
        <v>2211075</v>
      </c>
      <c r="B9464">
        <v>1</v>
      </c>
      <c r="C9464" t="s">
        <v>76</v>
      </c>
      <c r="D9464" t="s">
        <v>81</v>
      </c>
      <c r="E9464" t="s">
        <v>161</v>
      </c>
      <c r="F9464" t="s">
        <v>26993</v>
      </c>
      <c r="G9464" t="s">
        <v>163</v>
      </c>
      <c r="H9464" t="s">
        <v>46</v>
      </c>
      <c r="I9464" t="s">
        <v>129</v>
      </c>
      <c r="J9464" t="s">
        <v>130</v>
      </c>
      <c r="K9464" t="s">
        <v>131</v>
      </c>
      <c r="L9464" t="s">
        <v>26994</v>
      </c>
      <c r="M9464" t="s">
        <v>26995</v>
      </c>
      <c r="N9464">
        <v>1.064166666</v>
      </c>
      <c r="O9464">
        <v>1</v>
      </c>
      <c r="P9464">
        <v>998</v>
      </c>
      <c r="Q9464">
        <v>0</v>
      </c>
      <c r="R9464">
        <v>0</v>
      </c>
      <c r="S9464">
        <v>0</v>
      </c>
      <c r="T9464">
        <v>0</v>
      </c>
      <c r="U9464">
        <v>1.0641670000000001</v>
      </c>
      <c r="V9464">
        <v>1062.038333</v>
      </c>
      <c r="W9464">
        <v>0</v>
      </c>
      <c r="X9464">
        <v>0</v>
      </c>
      <c r="Y9464">
        <v>0</v>
      </c>
      <c r="Z9464">
        <v>0</v>
      </c>
    </row>
    <row r="9465" spans="1:26" x14ac:dyDescent="0.25">
      <c r="A9465">
        <v>2211076</v>
      </c>
      <c r="B9465">
        <v>1</v>
      </c>
      <c r="C9465" t="s">
        <v>76</v>
      </c>
      <c r="D9465" t="s">
        <v>95</v>
      </c>
      <c r="E9465" t="s">
        <v>181</v>
      </c>
      <c r="F9465" t="s">
        <v>26996</v>
      </c>
      <c r="G9465" t="s">
        <v>194</v>
      </c>
      <c r="H9465" t="s">
        <v>46</v>
      </c>
      <c r="I9465" t="s">
        <v>129</v>
      </c>
      <c r="J9465" t="s">
        <v>130</v>
      </c>
      <c r="K9465" t="s">
        <v>131</v>
      </c>
      <c r="L9465" t="s">
        <v>26997</v>
      </c>
      <c r="M9465" t="s">
        <v>26998</v>
      </c>
      <c r="N9465">
        <v>2.7455555550000001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1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2.7455560000000001</v>
      </c>
    </row>
    <row r="9466" spans="1:26" x14ac:dyDescent="0.25">
      <c r="A9466">
        <v>2211080</v>
      </c>
      <c r="B9466">
        <v>1</v>
      </c>
      <c r="C9466" t="s">
        <v>76</v>
      </c>
      <c r="D9466" t="s">
        <v>106</v>
      </c>
      <c r="E9466" t="s">
        <v>718</v>
      </c>
      <c r="F9466" t="s">
        <v>26392</v>
      </c>
      <c r="G9466" t="s">
        <v>269</v>
      </c>
      <c r="H9466" t="s">
        <v>46</v>
      </c>
      <c r="I9466" t="s">
        <v>129</v>
      </c>
      <c r="J9466" t="s">
        <v>130</v>
      </c>
      <c r="K9466" t="s">
        <v>131</v>
      </c>
      <c r="L9466" t="s">
        <v>26999</v>
      </c>
      <c r="M9466" t="s">
        <v>27000</v>
      </c>
      <c r="N9466">
        <v>7.8194444440000002</v>
      </c>
      <c r="O9466">
        <v>0</v>
      </c>
      <c r="P9466">
        <v>25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195.48611099999999</v>
      </c>
      <c r="W9466">
        <v>0</v>
      </c>
      <c r="X9466">
        <v>0</v>
      </c>
      <c r="Y9466">
        <v>0</v>
      </c>
      <c r="Z9466">
        <v>0</v>
      </c>
    </row>
    <row r="9467" spans="1:26" x14ac:dyDescent="0.25">
      <c r="A9467">
        <v>2211082</v>
      </c>
      <c r="B9467">
        <v>1</v>
      </c>
      <c r="C9467" t="s">
        <v>76</v>
      </c>
      <c r="D9467" t="s">
        <v>103</v>
      </c>
      <c r="E9467" t="s">
        <v>126</v>
      </c>
      <c r="F9467" t="s">
        <v>27001</v>
      </c>
      <c r="G9467" t="s">
        <v>128</v>
      </c>
      <c r="H9467" t="s">
        <v>46</v>
      </c>
      <c r="I9467" t="s">
        <v>129</v>
      </c>
      <c r="J9467" t="s">
        <v>130</v>
      </c>
      <c r="K9467" t="s">
        <v>131</v>
      </c>
      <c r="L9467" t="s">
        <v>27002</v>
      </c>
      <c r="M9467" t="s">
        <v>27003</v>
      </c>
      <c r="N9467">
        <v>2.161944444</v>
      </c>
      <c r="O9467">
        <v>0</v>
      </c>
      <c r="P9467">
        <v>0</v>
      </c>
      <c r="Q9467">
        <v>0</v>
      </c>
      <c r="R9467">
        <v>149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322.12972200000002</v>
      </c>
      <c r="Y9467">
        <v>0</v>
      </c>
      <c r="Z9467">
        <v>0</v>
      </c>
    </row>
    <row r="9468" spans="1:26" x14ac:dyDescent="0.25">
      <c r="A9468">
        <v>2211084</v>
      </c>
      <c r="B9468">
        <v>1</v>
      </c>
      <c r="C9468" t="s">
        <v>76</v>
      </c>
      <c r="D9468" t="s">
        <v>93</v>
      </c>
      <c r="E9468" t="s">
        <v>126</v>
      </c>
      <c r="F9468" t="s">
        <v>27004</v>
      </c>
      <c r="G9468" t="s">
        <v>140</v>
      </c>
      <c r="H9468" t="s">
        <v>46</v>
      </c>
      <c r="I9468" t="s">
        <v>129</v>
      </c>
      <c r="J9468" t="s">
        <v>130</v>
      </c>
      <c r="K9468" t="s">
        <v>131</v>
      </c>
      <c r="L9468" t="s">
        <v>27005</v>
      </c>
      <c r="M9468" t="s">
        <v>27006</v>
      </c>
      <c r="N9468">
        <v>2.4922222220000001</v>
      </c>
      <c r="O9468">
        <v>0</v>
      </c>
      <c r="P9468">
        <v>103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256.69888900000001</v>
      </c>
      <c r="W9468">
        <v>0</v>
      </c>
      <c r="X9468">
        <v>0</v>
      </c>
      <c r="Y9468">
        <v>0</v>
      </c>
      <c r="Z9468">
        <v>0</v>
      </c>
    </row>
    <row r="9469" spans="1:26" x14ac:dyDescent="0.25">
      <c r="A9469">
        <v>2211086</v>
      </c>
      <c r="B9469">
        <v>1</v>
      </c>
      <c r="C9469" t="s">
        <v>77</v>
      </c>
      <c r="D9469" t="s">
        <v>112</v>
      </c>
      <c r="E9469" t="s">
        <v>181</v>
      </c>
      <c r="F9469" t="s">
        <v>27007</v>
      </c>
      <c r="G9469" t="s">
        <v>194</v>
      </c>
      <c r="H9469" t="s">
        <v>46</v>
      </c>
      <c r="I9469" t="s">
        <v>129</v>
      </c>
      <c r="J9469" t="s">
        <v>130</v>
      </c>
      <c r="K9469" t="s">
        <v>131</v>
      </c>
      <c r="L9469" t="s">
        <v>27008</v>
      </c>
      <c r="M9469" t="s">
        <v>27009</v>
      </c>
      <c r="N9469">
        <v>1.424722222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1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1.424722</v>
      </c>
    </row>
    <row r="9470" spans="1:26" x14ac:dyDescent="0.25">
      <c r="A9470">
        <v>2211089</v>
      </c>
      <c r="B9470">
        <v>1</v>
      </c>
      <c r="C9470" t="s">
        <v>76</v>
      </c>
      <c r="D9470" t="s">
        <v>103</v>
      </c>
      <c r="E9470" t="s">
        <v>143</v>
      </c>
      <c r="F9470" t="s">
        <v>27010</v>
      </c>
      <c r="G9470" t="s">
        <v>136</v>
      </c>
      <c r="H9470" t="s">
        <v>47</v>
      </c>
      <c r="I9470" t="s">
        <v>129</v>
      </c>
      <c r="J9470" t="s">
        <v>130</v>
      </c>
      <c r="K9470" t="s">
        <v>131</v>
      </c>
      <c r="L9470" t="s">
        <v>27011</v>
      </c>
      <c r="M9470" t="s">
        <v>27012</v>
      </c>
      <c r="N9470">
        <v>0.20111111100000001</v>
      </c>
      <c r="O9470">
        <v>0</v>
      </c>
      <c r="P9470">
        <v>1</v>
      </c>
      <c r="Q9470">
        <v>3</v>
      </c>
      <c r="R9470">
        <v>928</v>
      </c>
      <c r="S9470">
        <v>0</v>
      </c>
      <c r="T9470">
        <v>0</v>
      </c>
      <c r="U9470">
        <v>0</v>
      </c>
      <c r="V9470">
        <v>0.20111100000000001</v>
      </c>
      <c r="W9470">
        <v>0.60333300000000001</v>
      </c>
      <c r="X9470">
        <v>186.631111</v>
      </c>
      <c r="Y9470">
        <v>0</v>
      </c>
      <c r="Z9470">
        <v>0</v>
      </c>
    </row>
    <row r="9471" spans="1:26" x14ac:dyDescent="0.25">
      <c r="A9471">
        <v>2211091</v>
      </c>
      <c r="B9471">
        <v>1</v>
      </c>
      <c r="C9471" t="s">
        <v>77</v>
      </c>
      <c r="D9471" t="s">
        <v>123</v>
      </c>
      <c r="E9471" t="s">
        <v>134</v>
      </c>
      <c r="F9471" t="s">
        <v>27013</v>
      </c>
      <c r="G9471" t="s">
        <v>136</v>
      </c>
      <c r="H9471" t="s">
        <v>47</v>
      </c>
      <c r="I9471" t="s">
        <v>129</v>
      </c>
      <c r="J9471" t="s">
        <v>130</v>
      </c>
      <c r="K9471" t="s">
        <v>131</v>
      </c>
      <c r="L9471" t="s">
        <v>27014</v>
      </c>
      <c r="M9471" t="s">
        <v>27015</v>
      </c>
      <c r="N9471">
        <v>5.7669444439999999</v>
      </c>
      <c r="O9471">
        <v>1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5.7669439999999996</v>
      </c>
      <c r="V9471">
        <v>0</v>
      </c>
      <c r="W9471">
        <v>0</v>
      </c>
      <c r="X9471">
        <v>0</v>
      </c>
      <c r="Y9471">
        <v>0</v>
      </c>
      <c r="Z9471">
        <v>0</v>
      </c>
    </row>
    <row r="9472" spans="1:26" x14ac:dyDescent="0.25">
      <c r="A9472">
        <v>2211096</v>
      </c>
      <c r="B9472">
        <v>1</v>
      </c>
      <c r="C9472" t="s">
        <v>76</v>
      </c>
      <c r="D9472" t="s">
        <v>83</v>
      </c>
      <c r="E9472" t="s">
        <v>181</v>
      </c>
      <c r="F9472" t="s">
        <v>27016</v>
      </c>
      <c r="G9472" t="s">
        <v>183</v>
      </c>
      <c r="H9472" t="s">
        <v>46</v>
      </c>
      <c r="I9472" t="s">
        <v>129</v>
      </c>
      <c r="J9472" t="s">
        <v>130</v>
      </c>
      <c r="K9472" t="s">
        <v>131</v>
      </c>
      <c r="L9472" t="s">
        <v>27017</v>
      </c>
      <c r="M9472" t="s">
        <v>27018</v>
      </c>
      <c r="N9472">
        <v>2.7933333330000001</v>
      </c>
      <c r="O9472">
        <v>0</v>
      </c>
      <c r="P9472">
        <v>5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13.966666999999999</v>
      </c>
      <c r="W9472">
        <v>0</v>
      </c>
      <c r="X9472">
        <v>0</v>
      </c>
      <c r="Y9472">
        <v>0</v>
      </c>
      <c r="Z9472">
        <v>0</v>
      </c>
    </row>
    <row r="9473" spans="1:26" x14ac:dyDescent="0.25">
      <c r="A9473">
        <v>2211093</v>
      </c>
      <c r="B9473">
        <v>1</v>
      </c>
      <c r="C9473" t="s">
        <v>77</v>
      </c>
      <c r="D9473" t="s">
        <v>114</v>
      </c>
      <c r="E9473" t="s">
        <v>181</v>
      </c>
      <c r="F9473" t="s">
        <v>27019</v>
      </c>
      <c r="G9473" t="s">
        <v>194</v>
      </c>
      <c r="H9473" t="s">
        <v>46</v>
      </c>
      <c r="I9473" t="s">
        <v>129</v>
      </c>
      <c r="J9473" t="s">
        <v>130</v>
      </c>
      <c r="K9473" t="s">
        <v>131</v>
      </c>
      <c r="L9473" t="s">
        <v>27020</v>
      </c>
      <c r="M9473" t="s">
        <v>27021</v>
      </c>
      <c r="N9473">
        <v>0.83194444400000001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1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0.83194400000000002</v>
      </c>
    </row>
    <row r="9474" spans="1:26" x14ac:dyDescent="0.25">
      <c r="A9474">
        <v>2211095</v>
      </c>
      <c r="B9474">
        <v>1</v>
      </c>
      <c r="C9474" t="s">
        <v>76</v>
      </c>
      <c r="D9474" t="s">
        <v>80</v>
      </c>
      <c r="E9474" t="s">
        <v>181</v>
      </c>
      <c r="F9474" t="s">
        <v>27022</v>
      </c>
      <c r="G9474" t="s">
        <v>194</v>
      </c>
      <c r="H9474" t="s">
        <v>46</v>
      </c>
      <c r="I9474" t="s">
        <v>129</v>
      </c>
      <c r="J9474" t="s">
        <v>130</v>
      </c>
      <c r="K9474" t="s">
        <v>131</v>
      </c>
      <c r="L9474" t="s">
        <v>27023</v>
      </c>
      <c r="M9474" t="s">
        <v>27024</v>
      </c>
      <c r="N9474">
        <v>0.97194444400000002</v>
      </c>
      <c r="O9474">
        <v>0</v>
      </c>
      <c r="P9474">
        <v>2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1.943889</v>
      </c>
      <c r="W9474">
        <v>0</v>
      </c>
      <c r="X9474">
        <v>0</v>
      </c>
      <c r="Y9474">
        <v>0</v>
      </c>
      <c r="Z9474">
        <v>0</v>
      </c>
    </row>
    <row r="9475" spans="1:26" x14ac:dyDescent="0.25">
      <c r="A9475">
        <v>2211097</v>
      </c>
      <c r="B9475">
        <v>1</v>
      </c>
      <c r="C9475" t="s">
        <v>76</v>
      </c>
      <c r="D9475" t="s">
        <v>103</v>
      </c>
      <c r="E9475" t="s">
        <v>181</v>
      </c>
      <c r="F9475" t="s">
        <v>27025</v>
      </c>
      <c r="G9475" t="s">
        <v>183</v>
      </c>
      <c r="H9475" t="s">
        <v>46</v>
      </c>
      <c r="I9475" t="s">
        <v>129</v>
      </c>
      <c r="J9475" t="s">
        <v>130</v>
      </c>
      <c r="K9475" t="s">
        <v>131</v>
      </c>
      <c r="L9475" t="s">
        <v>27026</v>
      </c>
      <c r="M9475" t="s">
        <v>27027</v>
      </c>
      <c r="N9475">
        <v>2.7025000000000001</v>
      </c>
      <c r="O9475">
        <v>0</v>
      </c>
      <c r="P9475">
        <v>0</v>
      </c>
      <c r="Q9475">
        <v>0</v>
      </c>
      <c r="R9475">
        <v>1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2.7025000000000001</v>
      </c>
      <c r="Y9475">
        <v>0</v>
      </c>
      <c r="Z9475">
        <v>0</v>
      </c>
    </row>
    <row r="9476" spans="1:26" x14ac:dyDescent="0.25">
      <c r="A9476">
        <v>2211102</v>
      </c>
      <c r="B9476">
        <v>1</v>
      </c>
      <c r="C9476" t="s">
        <v>76</v>
      </c>
      <c r="D9476" t="s">
        <v>80</v>
      </c>
      <c r="E9476" t="s">
        <v>181</v>
      </c>
      <c r="F9476" t="s">
        <v>27022</v>
      </c>
      <c r="G9476" t="s">
        <v>194</v>
      </c>
      <c r="H9476" t="s">
        <v>46</v>
      </c>
      <c r="I9476" t="s">
        <v>129</v>
      </c>
      <c r="J9476" t="s">
        <v>130</v>
      </c>
      <c r="K9476" t="s">
        <v>131</v>
      </c>
      <c r="L9476" t="s">
        <v>27028</v>
      </c>
      <c r="M9476" t="s">
        <v>27029</v>
      </c>
      <c r="N9476">
        <v>1.8358333330000001</v>
      </c>
      <c r="O9476">
        <v>0</v>
      </c>
      <c r="P9476">
        <v>2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3.6716669999999998</v>
      </c>
      <c r="W9476">
        <v>0</v>
      </c>
      <c r="X9476">
        <v>0</v>
      </c>
      <c r="Y9476">
        <v>0</v>
      </c>
      <c r="Z9476">
        <v>0</v>
      </c>
    </row>
    <row r="9477" spans="1:26" x14ac:dyDescent="0.25">
      <c r="A9477">
        <v>2211104</v>
      </c>
      <c r="B9477">
        <v>1</v>
      </c>
      <c r="C9477" t="s">
        <v>77</v>
      </c>
      <c r="D9477" t="s">
        <v>119</v>
      </c>
      <c r="E9477" t="s">
        <v>143</v>
      </c>
      <c r="F9477" t="s">
        <v>27030</v>
      </c>
      <c r="G9477" t="s">
        <v>136</v>
      </c>
      <c r="H9477" t="s">
        <v>47</v>
      </c>
      <c r="I9477" t="s">
        <v>129</v>
      </c>
      <c r="J9477" t="s">
        <v>130</v>
      </c>
      <c r="K9477" t="s">
        <v>131</v>
      </c>
      <c r="L9477" t="s">
        <v>27031</v>
      </c>
      <c r="M9477" t="s">
        <v>27032</v>
      </c>
      <c r="N9477">
        <v>0.58305555499999995</v>
      </c>
      <c r="O9477">
        <v>1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0.58305600000000002</v>
      </c>
      <c r="V9477">
        <v>0</v>
      </c>
      <c r="W9477">
        <v>0</v>
      </c>
      <c r="X9477">
        <v>0</v>
      </c>
      <c r="Y9477">
        <v>0</v>
      </c>
      <c r="Z9477">
        <v>0</v>
      </c>
    </row>
    <row r="9478" spans="1:26" x14ac:dyDescent="0.25">
      <c r="A9478">
        <v>2211103</v>
      </c>
      <c r="B9478">
        <v>1</v>
      </c>
      <c r="C9478" t="s">
        <v>76</v>
      </c>
      <c r="D9478" t="s">
        <v>88</v>
      </c>
      <c r="E9478" t="s">
        <v>126</v>
      </c>
      <c r="F9478" t="s">
        <v>27033</v>
      </c>
      <c r="G9478" t="s">
        <v>152</v>
      </c>
      <c r="H9478" t="s">
        <v>46</v>
      </c>
      <c r="I9478" t="s">
        <v>129</v>
      </c>
      <c r="J9478" t="s">
        <v>130</v>
      </c>
      <c r="K9478" t="s">
        <v>131</v>
      </c>
      <c r="L9478" t="s">
        <v>27034</v>
      </c>
      <c r="M9478" t="s">
        <v>27035</v>
      </c>
      <c r="N9478">
        <v>0.64805555500000001</v>
      </c>
      <c r="O9478">
        <v>0</v>
      </c>
      <c r="P9478">
        <v>45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29.162500000000001</v>
      </c>
      <c r="W9478">
        <v>0</v>
      </c>
      <c r="X9478">
        <v>0</v>
      </c>
      <c r="Y9478">
        <v>0</v>
      </c>
      <c r="Z9478">
        <v>0</v>
      </c>
    </row>
    <row r="9479" spans="1:26" x14ac:dyDescent="0.25">
      <c r="A9479">
        <v>2211107</v>
      </c>
      <c r="B9479">
        <v>1</v>
      </c>
      <c r="C9479" t="s">
        <v>76</v>
      </c>
      <c r="D9479" t="s">
        <v>88</v>
      </c>
      <c r="E9479" t="s">
        <v>143</v>
      </c>
      <c r="F9479" t="s">
        <v>27036</v>
      </c>
      <c r="G9479" t="s">
        <v>145</v>
      </c>
      <c r="H9479" t="s">
        <v>47</v>
      </c>
      <c r="I9479" t="s">
        <v>129</v>
      </c>
      <c r="J9479" t="s">
        <v>130</v>
      </c>
      <c r="K9479" t="s">
        <v>131</v>
      </c>
      <c r="L9479" t="s">
        <v>27037</v>
      </c>
      <c r="M9479" t="s">
        <v>27038</v>
      </c>
      <c r="N9479">
        <v>1.392222222</v>
      </c>
      <c r="O9479">
        <v>21</v>
      </c>
      <c r="P9479">
        <v>857</v>
      </c>
      <c r="Q9479">
        <v>0</v>
      </c>
      <c r="R9479">
        <v>0</v>
      </c>
      <c r="S9479">
        <v>0</v>
      </c>
      <c r="T9479">
        <v>0</v>
      </c>
      <c r="U9479">
        <v>29.236667000000001</v>
      </c>
      <c r="V9479">
        <v>1193.134444</v>
      </c>
      <c r="W9479">
        <v>0</v>
      </c>
      <c r="X9479">
        <v>0</v>
      </c>
      <c r="Y9479">
        <v>0</v>
      </c>
      <c r="Z9479">
        <v>0</v>
      </c>
    </row>
    <row r="9480" spans="1:26" x14ac:dyDescent="0.25">
      <c r="A9480">
        <v>2211106</v>
      </c>
      <c r="B9480">
        <v>1</v>
      </c>
      <c r="C9480" t="s">
        <v>77</v>
      </c>
      <c r="D9480" t="s">
        <v>112</v>
      </c>
      <c r="E9480" t="s">
        <v>126</v>
      </c>
      <c r="F9480" t="s">
        <v>27039</v>
      </c>
      <c r="G9480" t="s">
        <v>671</v>
      </c>
      <c r="H9480" t="s">
        <v>46</v>
      </c>
      <c r="I9480" t="s">
        <v>129</v>
      </c>
      <c r="J9480" t="s">
        <v>130</v>
      </c>
      <c r="K9480" t="s">
        <v>131</v>
      </c>
      <c r="L9480" t="s">
        <v>27040</v>
      </c>
      <c r="M9480" t="s">
        <v>27041</v>
      </c>
      <c r="N9480">
        <v>1.789722222</v>
      </c>
      <c r="O9480">
        <v>0</v>
      </c>
      <c r="P9480">
        <v>0</v>
      </c>
      <c r="Q9480">
        <v>0</v>
      </c>
      <c r="R9480">
        <v>2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3.5794440000000001</v>
      </c>
      <c r="Y9480">
        <v>0</v>
      </c>
      <c r="Z9480">
        <v>0</v>
      </c>
    </row>
    <row r="9481" spans="1:26" x14ac:dyDescent="0.25">
      <c r="A9481">
        <v>2211109</v>
      </c>
      <c r="B9481">
        <v>1</v>
      </c>
      <c r="C9481" t="s">
        <v>77</v>
      </c>
      <c r="D9481" t="s">
        <v>119</v>
      </c>
      <c r="E9481" t="s">
        <v>143</v>
      </c>
      <c r="F9481" t="s">
        <v>27030</v>
      </c>
      <c r="G9481" t="s">
        <v>136</v>
      </c>
      <c r="H9481" t="s">
        <v>47</v>
      </c>
      <c r="I9481" t="s">
        <v>129</v>
      </c>
      <c r="J9481" t="s">
        <v>130</v>
      </c>
      <c r="K9481" t="s">
        <v>131</v>
      </c>
      <c r="L9481" t="s">
        <v>27042</v>
      </c>
      <c r="M9481" t="s">
        <v>27043</v>
      </c>
      <c r="N9481">
        <v>0.66916666599999997</v>
      </c>
      <c r="O9481">
        <v>1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0.66916699999999996</v>
      </c>
      <c r="V9481">
        <v>0</v>
      </c>
      <c r="W9481">
        <v>0</v>
      </c>
      <c r="X9481">
        <v>0</v>
      </c>
      <c r="Y9481">
        <v>0</v>
      </c>
      <c r="Z9481">
        <v>0</v>
      </c>
    </row>
    <row r="9482" spans="1:26" x14ac:dyDescent="0.25">
      <c r="A9482">
        <v>2211108</v>
      </c>
      <c r="B9482">
        <v>1</v>
      </c>
      <c r="C9482" t="s">
        <v>76</v>
      </c>
      <c r="D9482" t="s">
        <v>106</v>
      </c>
      <c r="E9482" t="s">
        <v>181</v>
      </c>
      <c r="F9482" t="s">
        <v>27044</v>
      </c>
      <c r="G9482" t="s">
        <v>287</v>
      </c>
      <c r="H9482" t="s">
        <v>46</v>
      </c>
      <c r="I9482" t="s">
        <v>129</v>
      </c>
      <c r="J9482" t="s">
        <v>130</v>
      </c>
      <c r="K9482" t="s">
        <v>131</v>
      </c>
      <c r="L9482" t="s">
        <v>27045</v>
      </c>
      <c r="M9482" t="s">
        <v>27046</v>
      </c>
      <c r="N9482">
        <v>1.501666666</v>
      </c>
      <c r="O9482">
        <v>0</v>
      </c>
      <c r="P9482">
        <v>19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28.531666999999999</v>
      </c>
      <c r="W9482">
        <v>0</v>
      </c>
      <c r="X9482">
        <v>0</v>
      </c>
      <c r="Y9482">
        <v>0</v>
      </c>
      <c r="Z9482">
        <v>0</v>
      </c>
    </row>
    <row r="9483" spans="1:26" x14ac:dyDescent="0.25">
      <c r="A9483">
        <v>2211110</v>
      </c>
      <c r="B9483">
        <v>1</v>
      </c>
      <c r="C9483" t="s">
        <v>76</v>
      </c>
      <c r="D9483" t="s">
        <v>104</v>
      </c>
      <c r="E9483" t="s">
        <v>126</v>
      </c>
      <c r="F9483" t="s">
        <v>27047</v>
      </c>
      <c r="G9483" t="s">
        <v>128</v>
      </c>
      <c r="H9483" t="s">
        <v>46</v>
      </c>
      <c r="I9483" t="s">
        <v>129</v>
      </c>
      <c r="J9483" t="s">
        <v>130</v>
      </c>
      <c r="K9483" t="s">
        <v>131</v>
      </c>
      <c r="L9483" t="s">
        <v>27048</v>
      </c>
      <c r="M9483" t="s">
        <v>27049</v>
      </c>
      <c r="N9483">
        <v>1.438055555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8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11.504443999999999</v>
      </c>
    </row>
    <row r="9484" spans="1:26" x14ac:dyDescent="0.25">
      <c r="A9484">
        <v>2211111</v>
      </c>
      <c r="B9484">
        <v>1</v>
      </c>
      <c r="C9484" t="s">
        <v>76</v>
      </c>
      <c r="D9484" t="s">
        <v>91</v>
      </c>
      <c r="E9484" t="s">
        <v>181</v>
      </c>
      <c r="F9484" t="s">
        <v>27050</v>
      </c>
      <c r="G9484" t="s">
        <v>194</v>
      </c>
      <c r="H9484" t="s">
        <v>46</v>
      </c>
      <c r="I9484" t="s">
        <v>129</v>
      </c>
      <c r="J9484" t="s">
        <v>130</v>
      </c>
      <c r="K9484" t="s">
        <v>131</v>
      </c>
      <c r="L9484" t="s">
        <v>27051</v>
      </c>
      <c r="M9484" t="s">
        <v>27052</v>
      </c>
      <c r="N9484">
        <v>0.89916666599999995</v>
      </c>
      <c r="O9484">
        <v>0</v>
      </c>
      <c r="P9484">
        <v>1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0.89916700000000005</v>
      </c>
      <c r="W9484">
        <v>0</v>
      </c>
      <c r="X9484">
        <v>0</v>
      </c>
      <c r="Y9484">
        <v>0</v>
      </c>
      <c r="Z9484">
        <v>0</v>
      </c>
    </row>
    <row r="9485" spans="1:26" x14ac:dyDescent="0.25">
      <c r="A9485">
        <v>2211112</v>
      </c>
      <c r="B9485">
        <v>1</v>
      </c>
      <c r="C9485" t="s">
        <v>77</v>
      </c>
      <c r="D9485" t="s">
        <v>108</v>
      </c>
      <c r="E9485" t="s">
        <v>181</v>
      </c>
      <c r="F9485" t="s">
        <v>27053</v>
      </c>
      <c r="G9485" t="s">
        <v>183</v>
      </c>
      <c r="H9485" t="s">
        <v>46</v>
      </c>
      <c r="I9485" t="s">
        <v>129</v>
      </c>
      <c r="J9485" t="s">
        <v>130</v>
      </c>
      <c r="K9485" t="s">
        <v>131</v>
      </c>
      <c r="L9485" t="s">
        <v>27054</v>
      </c>
      <c r="M9485" t="s">
        <v>27055</v>
      </c>
      <c r="N9485">
        <v>9.2838888879999999</v>
      </c>
      <c r="O9485">
        <v>0</v>
      </c>
      <c r="P9485">
        <v>2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18.567778000000001</v>
      </c>
      <c r="W9485">
        <v>0</v>
      </c>
      <c r="X9485">
        <v>0</v>
      </c>
      <c r="Y9485">
        <v>0</v>
      </c>
      <c r="Z9485">
        <v>0</v>
      </c>
    </row>
    <row r="9486" spans="1:26" x14ac:dyDescent="0.25">
      <c r="A9486">
        <v>2211115</v>
      </c>
      <c r="B9486">
        <v>1</v>
      </c>
      <c r="C9486" t="s">
        <v>76</v>
      </c>
      <c r="D9486" t="s">
        <v>92</v>
      </c>
      <c r="E9486" t="s">
        <v>186</v>
      </c>
      <c r="F9486" t="s">
        <v>27056</v>
      </c>
      <c r="G9486" t="s">
        <v>136</v>
      </c>
      <c r="H9486" t="s">
        <v>47</v>
      </c>
      <c r="I9486" t="s">
        <v>129</v>
      </c>
      <c r="J9486" t="s">
        <v>130</v>
      </c>
      <c r="K9486" t="s">
        <v>131</v>
      </c>
      <c r="L9486" t="s">
        <v>27057</v>
      </c>
      <c r="M9486" t="s">
        <v>27058</v>
      </c>
      <c r="N9486">
        <v>0.26027777699999999</v>
      </c>
      <c r="O9486">
        <v>0</v>
      </c>
      <c r="P9486">
        <v>1</v>
      </c>
      <c r="Q9486">
        <v>56</v>
      </c>
      <c r="R9486">
        <v>4848</v>
      </c>
      <c r="S9486">
        <v>0</v>
      </c>
      <c r="T9486">
        <v>0</v>
      </c>
      <c r="U9486">
        <v>0</v>
      </c>
      <c r="V9486">
        <v>0.26027800000000001</v>
      </c>
      <c r="W9486">
        <v>14.575556000000001</v>
      </c>
      <c r="X9486">
        <v>1261.8266630000001</v>
      </c>
      <c r="Y9486">
        <v>0</v>
      </c>
      <c r="Z9486">
        <v>0</v>
      </c>
    </row>
    <row r="9487" spans="1:26" x14ac:dyDescent="0.25">
      <c r="A9487">
        <v>2211117</v>
      </c>
      <c r="B9487">
        <v>1</v>
      </c>
      <c r="C9487" t="s">
        <v>76</v>
      </c>
      <c r="D9487" t="s">
        <v>90</v>
      </c>
      <c r="E9487" t="s">
        <v>161</v>
      </c>
      <c r="F9487" t="s">
        <v>17347</v>
      </c>
      <c r="G9487" t="s">
        <v>163</v>
      </c>
      <c r="H9487" t="s">
        <v>46</v>
      </c>
      <c r="I9487" t="s">
        <v>129</v>
      </c>
      <c r="J9487" t="s">
        <v>130</v>
      </c>
      <c r="K9487" t="s">
        <v>131</v>
      </c>
      <c r="L9487" t="s">
        <v>27059</v>
      </c>
      <c r="M9487" t="s">
        <v>27060</v>
      </c>
      <c r="N9487">
        <v>1</v>
      </c>
      <c r="O9487">
        <v>1</v>
      </c>
      <c r="P9487">
        <v>263</v>
      </c>
      <c r="Q9487">
        <v>0</v>
      </c>
      <c r="R9487">
        <v>0</v>
      </c>
      <c r="S9487">
        <v>0</v>
      </c>
      <c r="T9487">
        <v>0</v>
      </c>
      <c r="U9487">
        <v>1</v>
      </c>
      <c r="V9487">
        <v>263</v>
      </c>
      <c r="W9487">
        <v>0</v>
      </c>
      <c r="X9487">
        <v>0</v>
      </c>
      <c r="Y9487">
        <v>0</v>
      </c>
      <c r="Z9487">
        <v>0</v>
      </c>
    </row>
    <row r="9488" spans="1:26" x14ac:dyDescent="0.25">
      <c r="A9488">
        <v>2211118</v>
      </c>
      <c r="B9488">
        <v>1</v>
      </c>
      <c r="C9488" t="s">
        <v>76</v>
      </c>
      <c r="D9488" t="s">
        <v>92</v>
      </c>
      <c r="E9488" t="s">
        <v>186</v>
      </c>
      <c r="F9488" t="s">
        <v>27061</v>
      </c>
      <c r="G9488" t="s">
        <v>136</v>
      </c>
      <c r="H9488" t="s">
        <v>47</v>
      </c>
      <c r="I9488" t="s">
        <v>129</v>
      </c>
      <c r="J9488" t="s">
        <v>130</v>
      </c>
      <c r="K9488" t="s">
        <v>131</v>
      </c>
      <c r="L9488" t="s">
        <v>27062</v>
      </c>
      <c r="M9488" t="s">
        <v>27063</v>
      </c>
      <c r="N9488">
        <v>0.16500000000000001</v>
      </c>
      <c r="O9488">
        <v>0</v>
      </c>
      <c r="P9488">
        <v>0</v>
      </c>
      <c r="Q9488">
        <v>12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1.98</v>
      </c>
      <c r="X9488">
        <v>0</v>
      </c>
      <c r="Y9488">
        <v>0</v>
      </c>
      <c r="Z9488">
        <v>0</v>
      </c>
    </row>
    <row r="9489" spans="1:26" x14ac:dyDescent="0.25">
      <c r="A9489">
        <v>2211120</v>
      </c>
      <c r="B9489">
        <v>1</v>
      </c>
      <c r="C9489" t="s">
        <v>76</v>
      </c>
      <c r="D9489" t="s">
        <v>99</v>
      </c>
      <c r="E9489" t="s">
        <v>161</v>
      </c>
      <c r="F9489" t="s">
        <v>25800</v>
      </c>
      <c r="G9489" t="s">
        <v>402</v>
      </c>
      <c r="H9489" t="s">
        <v>46</v>
      </c>
      <c r="I9489" t="s">
        <v>129</v>
      </c>
      <c r="J9489" t="s">
        <v>130</v>
      </c>
      <c r="K9489" t="s">
        <v>131</v>
      </c>
      <c r="L9489" t="s">
        <v>27064</v>
      </c>
      <c r="M9489" t="s">
        <v>27065</v>
      </c>
      <c r="N9489">
        <v>1.034444444</v>
      </c>
      <c r="O9489">
        <v>1</v>
      </c>
      <c r="P9489">
        <v>229</v>
      </c>
      <c r="Q9489">
        <v>0</v>
      </c>
      <c r="R9489">
        <v>0</v>
      </c>
      <c r="S9489">
        <v>0</v>
      </c>
      <c r="T9489">
        <v>0</v>
      </c>
      <c r="U9489">
        <v>1.0344439999999999</v>
      </c>
      <c r="V9489">
        <v>236.887778</v>
      </c>
      <c r="W9489">
        <v>0</v>
      </c>
      <c r="X9489">
        <v>0</v>
      </c>
      <c r="Y9489">
        <v>0</v>
      </c>
      <c r="Z9489">
        <v>0</v>
      </c>
    </row>
    <row r="9490" spans="1:26" x14ac:dyDescent="0.25">
      <c r="A9490">
        <v>2211121</v>
      </c>
      <c r="B9490">
        <v>1</v>
      </c>
      <c r="C9490" t="s">
        <v>77</v>
      </c>
      <c r="D9490" t="s">
        <v>117</v>
      </c>
      <c r="E9490" t="s">
        <v>161</v>
      </c>
      <c r="F9490" t="s">
        <v>12589</v>
      </c>
      <c r="G9490" t="s">
        <v>5778</v>
      </c>
      <c r="H9490" t="s">
        <v>46</v>
      </c>
      <c r="I9490" t="s">
        <v>129</v>
      </c>
      <c r="J9490" t="s">
        <v>130</v>
      </c>
      <c r="K9490" t="s">
        <v>131</v>
      </c>
      <c r="L9490" t="s">
        <v>27066</v>
      </c>
      <c r="M9490" t="s">
        <v>27067</v>
      </c>
      <c r="N9490">
        <v>2.099444444</v>
      </c>
      <c r="O9490">
        <v>0</v>
      </c>
      <c r="P9490">
        <v>0</v>
      </c>
      <c r="Q9490">
        <v>0</v>
      </c>
      <c r="R9490">
        <v>0</v>
      </c>
      <c r="S9490">
        <v>1</v>
      </c>
      <c r="T9490">
        <v>116</v>
      </c>
      <c r="U9490">
        <v>0</v>
      </c>
      <c r="V9490">
        <v>0</v>
      </c>
      <c r="W9490">
        <v>0</v>
      </c>
      <c r="X9490">
        <v>0</v>
      </c>
      <c r="Y9490">
        <v>2.0994440000000001</v>
      </c>
      <c r="Z9490">
        <v>243.53555600000001</v>
      </c>
    </row>
    <row r="9491" spans="1:26" x14ac:dyDescent="0.25">
      <c r="A9491">
        <v>2211127</v>
      </c>
      <c r="B9491">
        <v>1</v>
      </c>
      <c r="C9491" t="s">
        <v>77</v>
      </c>
      <c r="D9491" t="s">
        <v>119</v>
      </c>
      <c r="E9491" t="s">
        <v>161</v>
      </c>
      <c r="F9491" t="s">
        <v>27068</v>
      </c>
      <c r="G9491" t="s">
        <v>402</v>
      </c>
      <c r="H9491" t="s">
        <v>46</v>
      </c>
      <c r="I9491" t="s">
        <v>129</v>
      </c>
      <c r="J9491" t="s">
        <v>130</v>
      </c>
      <c r="K9491" t="s">
        <v>131</v>
      </c>
      <c r="L9491" t="s">
        <v>27069</v>
      </c>
      <c r="M9491" t="s">
        <v>27070</v>
      </c>
      <c r="N9491">
        <v>1.8672222220000001</v>
      </c>
      <c r="O9491">
        <v>1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1.8672219999999999</v>
      </c>
      <c r="V9491">
        <v>0</v>
      </c>
      <c r="W9491">
        <v>0</v>
      </c>
      <c r="X9491">
        <v>0</v>
      </c>
      <c r="Y9491">
        <v>0</v>
      </c>
      <c r="Z9491">
        <v>0</v>
      </c>
    </row>
    <row r="9492" spans="1:26" x14ac:dyDescent="0.25">
      <c r="A9492">
        <v>2211126</v>
      </c>
      <c r="B9492">
        <v>1</v>
      </c>
      <c r="C9492" t="s">
        <v>77</v>
      </c>
      <c r="D9492" t="s">
        <v>111</v>
      </c>
      <c r="E9492" t="s">
        <v>143</v>
      </c>
      <c r="F9492" t="s">
        <v>8736</v>
      </c>
      <c r="G9492" t="s">
        <v>279</v>
      </c>
      <c r="H9492" t="s">
        <v>47</v>
      </c>
      <c r="I9492" t="s">
        <v>129</v>
      </c>
      <c r="J9492" t="s">
        <v>130</v>
      </c>
      <c r="K9492" t="s">
        <v>131</v>
      </c>
      <c r="L9492" t="s">
        <v>27071</v>
      </c>
      <c r="M9492" t="s">
        <v>27072</v>
      </c>
      <c r="N9492">
        <v>1.9641666659999999</v>
      </c>
      <c r="O9492">
        <v>0</v>
      </c>
      <c r="P9492">
        <v>0</v>
      </c>
      <c r="Q9492">
        <v>9</v>
      </c>
      <c r="R9492">
        <v>144</v>
      </c>
      <c r="S9492">
        <v>0</v>
      </c>
      <c r="T9492">
        <v>0</v>
      </c>
      <c r="U9492">
        <v>0</v>
      </c>
      <c r="V9492">
        <v>0</v>
      </c>
      <c r="W9492">
        <v>17.677499999999998</v>
      </c>
      <c r="X9492">
        <v>282.83999999999997</v>
      </c>
      <c r="Y9492">
        <v>0</v>
      </c>
      <c r="Z9492">
        <v>0</v>
      </c>
    </row>
    <row r="9493" spans="1:26" x14ac:dyDescent="0.25">
      <c r="A9493">
        <v>2211129</v>
      </c>
      <c r="B9493">
        <v>1</v>
      </c>
      <c r="C9493" t="s">
        <v>77</v>
      </c>
      <c r="D9493" t="s">
        <v>123</v>
      </c>
      <c r="E9493" t="s">
        <v>143</v>
      </c>
      <c r="F9493" t="s">
        <v>27073</v>
      </c>
      <c r="G9493" t="s">
        <v>136</v>
      </c>
      <c r="H9493" t="s">
        <v>47</v>
      </c>
      <c r="I9493" t="s">
        <v>129</v>
      </c>
      <c r="J9493" t="s">
        <v>130</v>
      </c>
      <c r="K9493" t="s">
        <v>131</v>
      </c>
      <c r="L9493" t="s">
        <v>27074</v>
      </c>
      <c r="M9493" t="s">
        <v>27075</v>
      </c>
      <c r="N9493">
        <v>1.292777777</v>
      </c>
      <c r="O9493">
        <v>157</v>
      </c>
      <c r="P9493">
        <v>589</v>
      </c>
      <c r="Q9493">
        <v>0</v>
      </c>
      <c r="R9493">
        <v>0</v>
      </c>
      <c r="S9493">
        <v>0</v>
      </c>
      <c r="T9493">
        <v>0</v>
      </c>
      <c r="U9493">
        <v>202.96611100000001</v>
      </c>
      <c r="V9493">
        <v>761.44611099999997</v>
      </c>
      <c r="W9493">
        <v>0</v>
      </c>
      <c r="X9493">
        <v>0</v>
      </c>
      <c r="Y9493">
        <v>0</v>
      </c>
      <c r="Z9493">
        <v>0</v>
      </c>
    </row>
    <row r="9494" spans="1:26" x14ac:dyDescent="0.25">
      <c r="A9494">
        <v>2211128</v>
      </c>
      <c r="B9494">
        <v>1</v>
      </c>
      <c r="C9494" t="s">
        <v>76</v>
      </c>
      <c r="D9494" t="s">
        <v>88</v>
      </c>
      <c r="E9494" t="s">
        <v>181</v>
      </c>
      <c r="F9494" t="s">
        <v>27076</v>
      </c>
      <c r="G9494" t="s">
        <v>194</v>
      </c>
      <c r="H9494" t="s">
        <v>46</v>
      </c>
      <c r="I9494" t="s">
        <v>129</v>
      </c>
      <c r="J9494" t="s">
        <v>130</v>
      </c>
      <c r="K9494" t="s">
        <v>131</v>
      </c>
      <c r="L9494" t="s">
        <v>27077</v>
      </c>
      <c r="M9494" t="s">
        <v>27078</v>
      </c>
      <c r="N9494">
        <v>5.6786111110000004</v>
      </c>
      <c r="O9494">
        <v>0</v>
      </c>
      <c r="P9494">
        <v>1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5.6786110000000001</v>
      </c>
      <c r="W9494">
        <v>0</v>
      </c>
      <c r="X9494">
        <v>0</v>
      </c>
      <c r="Y9494">
        <v>0</v>
      </c>
      <c r="Z9494">
        <v>0</v>
      </c>
    </row>
    <row r="9495" spans="1:26" x14ac:dyDescent="0.25">
      <c r="A9495">
        <v>2211130</v>
      </c>
      <c r="B9495">
        <v>1</v>
      </c>
      <c r="C9495" t="s">
        <v>76</v>
      </c>
      <c r="D9495" t="s">
        <v>78</v>
      </c>
      <c r="E9495" t="s">
        <v>718</v>
      </c>
      <c r="F9495" t="s">
        <v>24723</v>
      </c>
      <c r="G9495" t="s">
        <v>128</v>
      </c>
      <c r="H9495" t="s">
        <v>46</v>
      </c>
      <c r="I9495" t="s">
        <v>129</v>
      </c>
      <c r="J9495" t="s">
        <v>130</v>
      </c>
      <c r="K9495" t="s">
        <v>131</v>
      </c>
      <c r="L9495" t="s">
        <v>27079</v>
      </c>
      <c r="M9495" t="s">
        <v>27080</v>
      </c>
      <c r="N9495">
        <v>4.6441666660000003</v>
      </c>
      <c r="O9495">
        <v>0</v>
      </c>
      <c r="P9495">
        <v>70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325.09166699999997</v>
      </c>
      <c r="W9495">
        <v>0</v>
      </c>
      <c r="X9495">
        <v>0</v>
      </c>
      <c r="Y9495">
        <v>0</v>
      </c>
      <c r="Z9495">
        <v>0</v>
      </c>
    </row>
    <row r="9496" spans="1:26" x14ac:dyDescent="0.25">
      <c r="A9496">
        <v>2211131</v>
      </c>
      <c r="B9496">
        <v>1</v>
      </c>
      <c r="C9496" t="s">
        <v>77</v>
      </c>
      <c r="D9496" t="s">
        <v>124</v>
      </c>
      <c r="E9496" t="s">
        <v>134</v>
      </c>
      <c r="F9496" t="s">
        <v>27081</v>
      </c>
      <c r="G9496" t="s">
        <v>136</v>
      </c>
      <c r="H9496" t="s">
        <v>47</v>
      </c>
      <c r="I9496" t="s">
        <v>129</v>
      </c>
      <c r="J9496" t="s">
        <v>130</v>
      </c>
      <c r="K9496" t="s">
        <v>131</v>
      </c>
      <c r="L9496" t="s">
        <v>27082</v>
      </c>
      <c r="M9496" t="s">
        <v>27083</v>
      </c>
      <c r="N9496">
        <v>2.1775000000000002</v>
      </c>
      <c r="O9496">
        <v>54</v>
      </c>
      <c r="P9496">
        <v>88</v>
      </c>
      <c r="Q9496">
        <v>0</v>
      </c>
      <c r="R9496">
        <v>0</v>
      </c>
      <c r="S9496">
        <v>0</v>
      </c>
      <c r="T9496">
        <v>0</v>
      </c>
      <c r="U9496">
        <v>117.58499999999999</v>
      </c>
      <c r="V9496">
        <v>191.62</v>
      </c>
      <c r="W9496">
        <v>0</v>
      </c>
      <c r="X9496">
        <v>0</v>
      </c>
      <c r="Y9496">
        <v>0</v>
      </c>
      <c r="Z9496">
        <v>0</v>
      </c>
    </row>
    <row r="9497" spans="1:26" x14ac:dyDescent="0.25">
      <c r="A9497">
        <v>2211132</v>
      </c>
      <c r="B9497">
        <v>1</v>
      </c>
      <c r="C9497" t="s">
        <v>77</v>
      </c>
      <c r="D9497" t="s">
        <v>123</v>
      </c>
      <c r="E9497" t="s">
        <v>134</v>
      </c>
      <c r="F9497" t="s">
        <v>1439</v>
      </c>
      <c r="G9497" t="s">
        <v>136</v>
      </c>
      <c r="H9497" t="s">
        <v>47</v>
      </c>
      <c r="I9497" t="s">
        <v>129</v>
      </c>
      <c r="J9497" t="s">
        <v>130</v>
      </c>
      <c r="K9497" t="s">
        <v>131</v>
      </c>
      <c r="L9497" t="s">
        <v>27084</v>
      </c>
      <c r="M9497" t="s">
        <v>27085</v>
      </c>
      <c r="N9497">
        <v>2.0613888880000002</v>
      </c>
      <c r="O9497">
        <v>36</v>
      </c>
      <c r="P9497">
        <v>893</v>
      </c>
      <c r="Q9497">
        <v>0</v>
      </c>
      <c r="R9497">
        <v>0</v>
      </c>
      <c r="S9497">
        <v>0</v>
      </c>
      <c r="T9497">
        <v>0</v>
      </c>
      <c r="U9497">
        <v>74.209999999999994</v>
      </c>
      <c r="V9497">
        <v>1840.820277</v>
      </c>
      <c r="W9497">
        <v>0</v>
      </c>
      <c r="X9497">
        <v>0</v>
      </c>
      <c r="Y9497">
        <v>0</v>
      </c>
      <c r="Z9497">
        <v>0</v>
      </c>
    </row>
    <row r="9498" spans="1:26" x14ac:dyDescent="0.25">
      <c r="A9498">
        <v>2211134</v>
      </c>
      <c r="B9498">
        <v>1</v>
      </c>
      <c r="C9498" t="s">
        <v>76</v>
      </c>
      <c r="D9498" t="s">
        <v>81</v>
      </c>
      <c r="E9498" t="s">
        <v>718</v>
      </c>
      <c r="F9498" t="s">
        <v>27086</v>
      </c>
      <c r="G9498" t="s">
        <v>640</v>
      </c>
      <c r="H9498" t="s">
        <v>46</v>
      </c>
      <c r="I9498" t="s">
        <v>129</v>
      </c>
      <c r="J9498" t="s">
        <v>130</v>
      </c>
      <c r="K9498" t="s">
        <v>131</v>
      </c>
      <c r="L9498" t="s">
        <v>27087</v>
      </c>
      <c r="M9498" t="s">
        <v>27088</v>
      </c>
      <c r="N9498">
        <v>2.2561111110000001</v>
      </c>
      <c r="O9498">
        <v>0</v>
      </c>
      <c r="P9498">
        <v>126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284.27</v>
      </c>
      <c r="W9498">
        <v>0</v>
      </c>
      <c r="X9498">
        <v>0</v>
      </c>
      <c r="Y9498">
        <v>0</v>
      </c>
      <c r="Z9498">
        <v>0</v>
      </c>
    </row>
    <row r="9499" spans="1:26" x14ac:dyDescent="0.25">
      <c r="A9499">
        <v>2211135</v>
      </c>
      <c r="B9499">
        <v>1</v>
      </c>
      <c r="C9499" t="s">
        <v>76</v>
      </c>
      <c r="D9499" t="s">
        <v>88</v>
      </c>
      <c r="E9499" t="s">
        <v>186</v>
      </c>
      <c r="F9499" t="s">
        <v>27089</v>
      </c>
      <c r="G9499" t="s">
        <v>425</v>
      </c>
      <c r="H9499" t="s">
        <v>47</v>
      </c>
      <c r="I9499" t="s">
        <v>129</v>
      </c>
      <c r="J9499" t="s">
        <v>130</v>
      </c>
      <c r="K9499" t="s">
        <v>131</v>
      </c>
      <c r="L9499" t="s">
        <v>27090</v>
      </c>
      <c r="M9499" t="s">
        <v>27091</v>
      </c>
      <c r="N9499">
        <v>4.1375000000000002</v>
      </c>
      <c r="O9499">
        <v>10</v>
      </c>
      <c r="P9499">
        <v>346</v>
      </c>
      <c r="Q9499">
        <v>0</v>
      </c>
      <c r="R9499">
        <v>0</v>
      </c>
      <c r="S9499">
        <v>0</v>
      </c>
      <c r="T9499">
        <v>0</v>
      </c>
      <c r="U9499">
        <v>41.375</v>
      </c>
      <c r="V9499">
        <v>1431.575</v>
      </c>
      <c r="W9499">
        <v>0</v>
      </c>
      <c r="X9499">
        <v>0</v>
      </c>
      <c r="Y9499">
        <v>0</v>
      </c>
      <c r="Z9499">
        <v>0</v>
      </c>
    </row>
    <row r="9500" spans="1:26" x14ac:dyDescent="0.25">
      <c r="A9500">
        <v>2211136</v>
      </c>
      <c r="B9500">
        <v>1</v>
      </c>
      <c r="C9500" t="s">
        <v>76</v>
      </c>
      <c r="D9500" t="s">
        <v>88</v>
      </c>
      <c r="E9500" t="s">
        <v>126</v>
      </c>
      <c r="F9500" t="s">
        <v>25294</v>
      </c>
      <c r="G9500" t="s">
        <v>223</v>
      </c>
      <c r="H9500" t="s">
        <v>46</v>
      </c>
      <c r="I9500" t="s">
        <v>129</v>
      </c>
      <c r="J9500" t="s">
        <v>130</v>
      </c>
      <c r="K9500" t="s">
        <v>131</v>
      </c>
      <c r="L9500" t="s">
        <v>27092</v>
      </c>
      <c r="M9500" t="s">
        <v>27093</v>
      </c>
      <c r="N9500">
        <v>2.6838888879999998</v>
      </c>
      <c r="O9500">
        <v>0</v>
      </c>
      <c r="P9500">
        <v>66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177.13666699999999</v>
      </c>
      <c r="W9500">
        <v>0</v>
      </c>
      <c r="X9500">
        <v>0</v>
      </c>
      <c r="Y9500">
        <v>0</v>
      </c>
      <c r="Z9500">
        <v>0</v>
      </c>
    </row>
    <row r="9501" spans="1:26" x14ac:dyDescent="0.25">
      <c r="A9501">
        <v>2211138</v>
      </c>
      <c r="B9501">
        <v>1</v>
      </c>
      <c r="C9501" t="s">
        <v>76</v>
      </c>
      <c r="D9501" t="s">
        <v>92</v>
      </c>
      <c r="E9501" t="s">
        <v>126</v>
      </c>
      <c r="F9501" t="s">
        <v>13563</v>
      </c>
      <c r="G9501" t="s">
        <v>444</v>
      </c>
      <c r="H9501" t="s">
        <v>46</v>
      </c>
      <c r="I9501" t="s">
        <v>129</v>
      </c>
      <c r="J9501" t="s">
        <v>130</v>
      </c>
      <c r="K9501" t="s">
        <v>131</v>
      </c>
      <c r="L9501" t="s">
        <v>27094</v>
      </c>
      <c r="M9501" t="s">
        <v>27095</v>
      </c>
      <c r="N9501">
        <v>12.033611111000001</v>
      </c>
      <c r="O9501">
        <v>0</v>
      </c>
      <c r="P9501">
        <v>0</v>
      </c>
      <c r="Q9501">
        <v>0</v>
      </c>
      <c r="R9501">
        <v>39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469.310833</v>
      </c>
      <c r="Y9501">
        <v>0</v>
      </c>
      <c r="Z9501">
        <v>0</v>
      </c>
    </row>
    <row r="9502" spans="1:26" x14ac:dyDescent="0.25">
      <c r="A9502">
        <v>2211145</v>
      </c>
      <c r="B9502">
        <v>1</v>
      </c>
      <c r="C9502" t="s">
        <v>76</v>
      </c>
      <c r="D9502" t="s">
        <v>78</v>
      </c>
      <c r="E9502" t="s">
        <v>181</v>
      </c>
      <c r="F9502" t="s">
        <v>27096</v>
      </c>
      <c r="G9502" t="s">
        <v>194</v>
      </c>
      <c r="H9502" t="s">
        <v>46</v>
      </c>
      <c r="I9502" t="s">
        <v>129</v>
      </c>
      <c r="J9502" t="s">
        <v>130</v>
      </c>
      <c r="K9502" t="s">
        <v>131</v>
      </c>
      <c r="L9502" t="s">
        <v>27097</v>
      </c>
      <c r="M9502" t="s">
        <v>27098</v>
      </c>
      <c r="N9502">
        <v>1.990277777</v>
      </c>
      <c r="O9502">
        <v>0</v>
      </c>
      <c r="P9502">
        <v>1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1.990278</v>
      </c>
      <c r="W9502">
        <v>0</v>
      </c>
      <c r="X9502">
        <v>0</v>
      </c>
      <c r="Y9502">
        <v>0</v>
      </c>
      <c r="Z9502">
        <v>0</v>
      </c>
    </row>
    <row r="9503" spans="1:26" x14ac:dyDescent="0.25">
      <c r="A9503">
        <v>2211142</v>
      </c>
      <c r="B9503">
        <v>1</v>
      </c>
      <c r="C9503" t="s">
        <v>76</v>
      </c>
      <c r="D9503" t="s">
        <v>79</v>
      </c>
      <c r="E9503" t="s">
        <v>181</v>
      </c>
      <c r="F9503" t="s">
        <v>27099</v>
      </c>
      <c r="G9503" t="s">
        <v>194</v>
      </c>
      <c r="H9503" t="s">
        <v>46</v>
      </c>
      <c r="I9503" t="s">
        <v>129</v>
      </c>
      <c r="J9503" t="s">
        <v>130</v>
      </c>
      <c r="K9503" t="s">
        <v>131</v>
      </c>
      <c r="L9503" t="s">
        <v>27100</v>
      </c>
      <c r="M9503" t="s">
        <v>27101</v>
      </c>
      <c r="N9503">
        <v>1.3022222219999999</v>
      </c>
      <c r="O9503">
        <v>0</v>
      </c>
      <c r="P9503">
        <v>10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13.022221999999999</v>
      </c>
      <c r="W9503">
        <v>0</v>
      </c>
      <c r="X9503">
        <v>0</v>
      </c>
      <c r="Y9503">
        <v>0</v>
      </c>
      <c r="Z9503">
        <v>0</v>
      </c>
    </row>
    <row r="9504" spans="1:26" x14ac:dyDescent="0.25">
      <c r="A9504">
        <v>2211143</v>
      </c>
      <c r="B9504">
        <v>1</v>
      </c>
      <c r="C9504" t="s">
        <v>76</v>
      </c>
      <c r="D9504" t="s">
        <v>99</v>
      </c>
      <c r="E9504" t="s">
        <v>161</v>
      </c>
      <c r="F9504" t="s">
        <v>23763</v>
      </c>
      <c r="G9504" t="s">
        <v>402</v>
      </c>
      <c r="H9504" t="s">
        <v>46</v>
      </c>
      <c r="I9504" t="s">
        <v>129</v>
      </c>
      <c r="J9504" t="s">
        <v>130</v>
      </c>
      <c r="K9504" t="s">
        <v>131</v>
      </c>
      <c r="L9504" t="s">
        <v>27102</v>
      </c>
      <c r="M9504" t="s">
        <v>27103</v>
      </c>
      <c r="N9504">
        <v>0.71444444399999996</v>
      </c>
      <c r="O9504">
        <v>0</v>
      </c>
      <c r="P9504">
        <v>15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10.716666999999999</v>
      </c>
      <c r="W9504">
        <v>0</v>
      </c>
      <c r="X9504">
        <v>0</v>
      </c>
      <c r="Y9504">
        <v>0</v>
      </c>
      <c r="Z9504">
        <v>0</v>
      </c>
    </row>
    <row r="9505" spans="1:26" x14ac:dyDescent="0.25">
      <c r="A9505">
        <v>2211144</v>
      </c>
      <c r="B9505">
        <v>1</v>
      </c>
      <c r="C9505" t="s">
        <v>76</v>
      </c>
      <c r="D9505" t="s">
        <v>96</v>
      </c>
      <c r="E9505" t="s">
        <v>161</v>
      </c>
      <c r="F9505" t="s">
        <v>27104</v>
      </c>
      <c r="G9505" t="s">
        <v>140</v>
      </c>
      <c r="H9505" t="s">
        <v>46</v>
      </c>
      <c r="I9505" t="s">
        <v>129</v>
      </c>
      <c r="J9505" t="s">
        <v>130</v>
      </c>
      <c r="K9505" t="s">
        <v>131</v>
      </c>
      <c r="L9505" t="s">
        <v>27105</v>
      </c>
      <c r="M9505" t="s">
        <v>27106</v>
      </c>
      <c r="N9505">
        <v>0.64722222200000001</v>
      </c>
      <c r="O9505">
        <v>1</v>
      </c>
      <c r="P9505">
        <v>129</v>
      </c>
      <c r="Q9505">
        <v>0</v>
      </c>
      <c r="R9505">
        <v>0</v>
      </c>
      <c r="S9505">
        <v>0</v>
      </c>
      <c r="T9505">
        <v>0</v>
      </c>
      <c r="U9505">
        <v>0.64722199999999996</v>
      </c>
      <c r="V9505">
        <v>83.491667000000007</v>
      </c>
      <c r="W9505">
        <v>0</v>
      </c>
      <c r="X9505">
        <v>0</v>
      </c>
      <c r="Y9505">
        <v>0</v>
      </c>
      <c r="Z9505">
        <v>0</v>
      </c>
    </row>
    <row r="9506" spans="1:26" x14ac:dyDescent="0.25">
      <c r="A9506">
        <v>2211147</v>
      </c>
      <c r="B9506">
        <v>1</v>
      </c>
      <c r="C9506" t="s">
        <v>76</v>
      </c>
      <c r="D9506" t="s">
        <v>92</v>
      </c>
      <c r="E9506" t="s">
        <v>181</v>
      </c>
      <c r="F9506" t="s">
        <v>27107</v>
      </c>
      <c r="G9506" t="s">
        <v>287</v>
      </c>
      <c r="H9506" t="s">
        <v>46</v>
      </c>
      <c r="I9506" t="s">
        <v>129</v>
      </c>
      <c r="J9506" t="s">
        <v>130</v>
      </c>
      <c r="K9506" t="s">
        <v>131</v>
      </c>
      <c r="L9506" t="s">
        <v>27108</v>
      </c>
      <c r="M9506" t="s">
        <v>27109</v>
      </c>
      <c r="N9506">
        <v>11.070833332999999</v>
      </c>
      <c r="O9506">
        <v>0</v>
      </c>
      <c r="P9506">
        <v>0</v>
      </c>
      <c r="Q9506">
        <v>0</v>
      </c>
      <c r="R9506">
        <v>1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11.070833</v>
      </c>
      <c r="Y9506">
        <v>0</v>
      </c>
      <c r="Z9506">
        <v>0</v>
      </c>
    </row>
    <row r="9507" spans="1:26" x14ac:dyDescent="0.25">
      <c r="A9507">
        <v>2211148</v>
      </c>
      <c r="B9507">
        <v>1</v>
      </c>
      <c r="C9507" t="s">
        <v>77</v>
      </c>
      <c r="D9507" t="s">
        <v>108</v>
      </c>
      <c r="E9507" t="s">
        <v>126</v>
      </c>
      <c r="F9507" t="s">
        <v>27110</v>
      </c>
      <c r="G9507" t="s">
        <v>128</v>
      </c>
      <c r="H9507" t="s">
        <v>46</v>
      </c>
      <c r="I9507" t="s">
        <v>129</v>
      </c>
      <c r="J9507" t="s">
        <v>130</v>
      </c>
      <c r="K9507" t="s">
        <v>131</v>
      </c>
      <c r="L9507" t="s">
        <v>27111</v>
      </c>
      <c r="M9507" t="s">
        <v>27112</v>
      </c>
      <c r="N9507">
        <v>2.4391666660000002</v>
      </c>
      <c r="O9507">
        <v>0</v>
      </c>
      <c r="P9507">
        <v>56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136.593333</v>
      </c>
      <c r="W9507">
        <v>0</v>
      </c>
      <c r="X9507">
        <v>0</v>
      </c>
      <c r="Y9507">
        <v>0</v>
      </c>
      <c r="Z9507">
        <v>0</v>
      </c>
    </row>
    <row r="9508" spans="1:26" x14ac:dyDescent="0.25">
      <c r="A9508">
        <v>2211149</v>
      </c>
      <c r="B9508">
        <v>1</v>
      </c>
      <c r="C9508" t="s">
        <v>76</v>
      </c>
      <c r="D9508" t="s">
        <v>78</v>
      </c>
      <c r="E9508" t="s">
        <v>813</v>
      </c>
      <c r="F9508" t="s">
        <v>27113</v>
      </c>
      <c r="G9508" t="s">
        <v>136</v>
      </c>
      <c r="H9508" t="s">
        <v>47</v>
      </c>
      <c r="I9508" t="s">
        <v>129</v>
      </c>
      <c r="J9508" t="s">
        <v>130</v>
      </c>
      <c r="K9508" t="s">
        <v>131</v>
      </c>
      <c r="L9508" t="s">
        <v>27114</v>
      </c>
      <c r="M9508" t="s">
        <v>27115</v>
      </c>
      <c r="N9508">
        <v>0.25555555499999999</v>
      </c>
      <c r="O9508">
        <v>29</v>
      </c>
      <c r="P9508">
        <v>9885</v>
      </c>
      <c r="Q9508">
        <v>0</v>
      </c>
      <c r="R9508">
        <v>0</v>
      </c>
      <c r="S9508">
        <v>0</v>
      </c>
      <c r="T9508">
        <v>0</v>
      </c>
      <c r="U9508">
        <v>7.411111</v>
      </c>
      <c r="V9508">
        <v>2526.1666610000002</v>
      </c>
      <c r="W9508">
        <v>0</v>
      </c>
      <c r="X9508">
        <v>0</v>
      </c>
      <c r="Y9508">
        <v>0</v>
      </c>
      <c r="Z9508">
        <v>0</v>
      </c>
    </row>
    <row r="9509" spans="1:26" x14ac:dyDescent="0.25">
      <c r="A9509">
        <v>2211150</v>
      </c>
      <c r="B9509">
        <v>1</v>
      </c>
      <c r="C9509" t="s">
        <v>76</v>
      </c>
      <c r="D9509" t="s">
        <v>80</v>
      </c>
      <c r="E9509" t="s">
        <v>181</v>
      </c>
      <c r="F9509" t="s">
        <v>27116</v>
      </c>
      <c r="G9509" t="s">
        <v>128</v>
      </c>
      <c r="H9509" t="s">
        <v>46</v>
      </c>
      <c r="I9509" t="s">
        <v>129</v>
      </c>
      <c r="J9509" t="s">
        <v>130</v>
      </c>
      <c r="K9509" t="s">
        <v>131</v>
      </c>
      <c r="L9509" t="s">
        <v>27117</v>
      </c>
      <c r="M9509" t="s">
        <v>27118</v>
      </c>
      <c r="N9509">
        <v>2.0958333329999999</v>
      </c>
      <c r="O9509">
        <v>0</v>
      </c>
      <c r="P9509">
        <v>1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2.0958329999999998</v>
      </c>
      <c r="W9509">
        <v>0</v>
      </c>
      <c r="X9509">
        <v>0</v>
      </c>
      <c r="Y9509">
        <v>0</v>
      </c>
      <c r="Z9509">
        <v>0</v>
      </c>
    </row>
    <row r="9510" spans="1:26" x14ac:dyDescent="0.25">
      <c r="A9510">
        <v>2211152</v>
      </c>
      <c r="B9510">
        <v>1</v>
      </c>
      <c r="C9510" t="s">
        <v>76</v>
      </c>
      <c r="D9510" t="s">
        <v>89</v>
      </c>
      <c r="E9510" t="s">
        <v>126</v>
      </c>
      <c r="F9510" t="s">
        <v>27119</v>
      </c>
      <c r="G9510" t="s">
        <v>916</v>
      </c>
      <c r="H9510" t="s">
        <v>46</v>
      </c>
      <c r="I9510" t="s">
        <v>129</v>
      </c>
      <c r="J9510" t="s">
        <v>130</v>
      </c>
      <c r="K9510" t="s">
        <v>131</v>
      </c>
      <c r="L9510" t="s">
        <v>27120</v>
      </c>
      <c r="M9510" t="s">
        <v>27121</v>
      </c>
      <c r="N9510">
        <v>1.660555555</v>
      </c>
      <c r="O9510">
        <v>0</v>
      </c>
      <c r="P9510">
        <v>7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11.623889</v>
      </c>
      <c r="W9510">
        <v>0</v>
      </c>
      <c r="X9510">
        <v>0</v>
      </c>
      <c r="Y9510">
        <v>0</v>
      </c>
      <c r="Z9510">
        <v>0</v>
      </c>
    </row>
    <row r="9511" spans="1:26" x14ac:dyDescent="0.25">
      <c r="A9511">
        <v>2211153</v>
      </c>
      <c r="B9511">
        <v>1</v>
      </c>
      <c r="C9511" t="s">
        <v>76</v>
      </c>
      <c r="D9511" t="s">
        <v>93</v>
      </c>
      <c r="E9511" t="s">
        <v>181</v>
      </c>
      <c r="F9511" t="s">
        <v>27122</v>
      </c>
      <c r="G9511" t="s">
        <v>194</v>
      </c>
      <c r="H9511" t="s">
        <v>46</v>
      </c>
      <c r="I9511" t="s">
        <v>129</v>
      </c>
      <c r="J9511" t="s">
        <v>130</v>
      </c>
      <c r="K9511" t="s">
        <v>131</v>
      </c>
      <c r="L9511" t="s">
        <v>27123</v>
      </c>
      <c r="M9511" t="s">
        <v>27124</v>
      </c>
      <c r="N9511">
        <v>1.1686111109999999</v>
      </c>
      <c r="O9511">
        <v>0</v>
      </c>
      <c r="P9511">
        <v>2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2.3372220000000001</v>
      </c>
      <c r="W9511">
        <v>0</v>
      </c>
      <c r="X9511">
        <v>0</v>
      </c>
      <c r="Y9511">
        <v>0</v>
      </c>
      <c r="Z9511">
        <v>0</v>
      </c>
    </row>
    <row r="9512" spans="1:26" x14ac:dyDescent="0.25">
      <c r="A9512">
        <v>2211158</v>
      </c>
      <c r="B9512">
        <v>1</v>
      </c>
      <c r="C9512" t="s">
        <v>77</v>
      </c>
      <c r="D9512" t="s">
        <v>119</v>
      </c>
      <c r="E9512" t="s">
        <v>126</v>
      </c>
      <c r="F9512" t="s">
        <v>27125</v>
      </c>
      <c r="G9512" t="s">
        <v>128</v>
      </c>
      <c r="H9512" t="s">
        <v>46</v>
      </c>
      <c r="I9512" t="s">
        <v>129</v>
      </c>
      <c r="J9512" t="s">
        <v>130</v>
      </c>
      <c r="K9512" t="s">
        <v>131</v>
      </c>
      <c r="L9512" t="s">
        <v>27126</v>
      </c>
      <c r="M9512" t="s">
        <v>27127</v>
      </c>
      <c r="N9512">
        <v>6.7424999999999997</v>
      </c>
      <c r="O9512">
        <v>0</v>
      </c>
      <c r="P9512">
        <v>84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566.37</v>
      </c>
      <c r="W9512">
        <v>0</v>
      </c>
      <c r="X9512">
        <v>0</v>
      </c>
      <c r="Y9512">
        <v>0</v>
      </c>
      <c r="Z9512">
        <v>0</v>
      </c>
    </row>
    <row r="9513" spans="1:26" x14ac:dyDescent="0.25">
      <c r="A9513">
        <v>2211154</v>
      </c>
      <c r="B9513">
        <v>1</v>
      </c>
      <c r="C9513" t="s">
        <v>77</v>
      </c>
      <c r="D9513" t="s">
        <v>116</v>
      </c>
      <c r="E9513" t="s">
        <v>134</v>
      </c>
      <c r="F9513" t="s">
        <v>26475</v>
      </c>
      <c r="G9513" t="s">
        <v>418</v>
      </c>
      <c r="H9513" t="s">
        <v>47</v>
      </c>
      <c r="I9513" t="s">
        <v>129</v>
      </c>
      <c r="J9513" t="s">
        <v>130</v>
      </c>
      <c r="K9513" t="s">
        <v>251</v>
      </c>
      <c r="L9513" t="s">
        <v>27128</v>
      </c>
      <c r="M9513" t="s">
        <v>27129</v>
      </c>
      <c r="N9513">
        <v>6.9336111110000003</v>
      </c>
      <c r="O9513">
        <v>34</v>
      </c>
      <c r="P9513">
        <v>454</v>
      </c>
      <c r="Q9513">
        <v>0</v>
      </c>
      <c r="R9513">
        <v>0</v>
      </c>
      <c r="S9513">
        <v>0</v>
      </c>
      <c r="T9513">
        <v>0</v>
      </c>
      <c r="U9513">
        <v>235.74277799999999</v>
      </c>
      <c r="V9513">
        <v>3147.8594440000002</v>
      </c>
      <c r="W9513">
        <v>0</v>
      </c>
      <c r="X9513">
        <v>0</v>
      </c>
      <c r="Y9513">
        <v>0</v>
      </c>
      <c r="Z9513">
        <v>0</v>
      </c>
    </row>
    <row r="9514" spans="1:26" x14ac:dyDescent="0.25">
      <c r="A9514">
        <v>2211182</v>
      </c>
      <c r="B9514">
        <v>1</v>
      </c>
      <c r="C9514" t="s">
        <v>76</v>
      </c>
      <c r="D9514" t="s">
        <v>79</v>
      </c>
      <c r="E9514" t="s">
        <v>143</v>
      </c>
      <c r="F9514" t="s">
        <v>774</v>
      </c>
      <c r="G9514" t="s">
        <v>136</v>
      </c>
      <c r="H9514" t="s">
        <v>47</v>
      </c>
      <c r="I9514" t="s">
        <v>129</v>
      </c>
      <c r="J9514" t="s">
        <v>130</v>
      </c>
      <c r="K9514" t="s">
        <v>131</v>
      </c>
      <c r="L9514" t="s">
        <v>27130</v>
      </c>
      <c r="M9514" t="s">
        <v>27131</v>
      </c>
      <c r="N9514">
        <v>4.2980555550000004</v>
      </c>
      <c r="O9514">
        <v>3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12.894166999999999</v>
      </c>
      <c r="V9514">
        <v>0</v>
      </c>
      <c r="W9514">
        <v>0</v>
      </c>
      <c r="X9514">
        <v>0</v>
      </c>
      <c r="Y9514">
        <v>0</v>
      </c>
      <c r="Z9514">
        <v>0</v>
      </c>
    </row>
    <row r="9515" spans="1:26" x14ac:dyDescent="0.25">
      <c r="A9515">
        <v>2211155</v>
      </c>
      <c r="B9515">
        <v>1</v>
      </c>
      <c r="C9515" t="s">
        <v>76</v>
      </c>
      <c r="D9515" t="s">
        <v>92</v>
      </c>
      <c r="E9515" t="s">
        <v>181</v>
      </c>
      <c r="F9515" t="s">
        <v>27132</v>
      </c>
      <c r="G9515" t="s">
        <v>194</v>
      </c>
      <c r="H9515" t="s">
        <v>46</v>
      </c>
      <c r="I9515" t="s">
        <v>129</v>
      </c>
      <c r="J9515" t="s">
        <v>130</v>
      </c>
      <c r="K9515" t="s">
        <v>131</v>
      </c>
      <c r="L9515" t="s">
        <v>27133</v>
      </c>
      <c r="M9515" t="s">
        <v>27134</v>
      </c>
      <c r="N9515">
        <v>11.521388888000001</v>
      </c>
      <c r="O9515">
        <v>0</v>
      </c>
      <c r="P9515">
        <v>0</v>
      </c>
      <c r="Q9515">
        <v>0</v>
      </c>
      <c r="R9515">
        <v>6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69.128332999999998</v>
      </c>
      <c r="Y9515">
        <v>0</v>
      </c>
      <c r="Z9515">
        <v>0</v>
      </c>
    </row>
    <row r="9516" spans="1:26" x14ac:dyDescent="0.25">
      <c r="A9516">
        <v>2211156</v>
      </c>
      <c r="B9516">
        <v>1</v>
      </c>
      <c r="C9516" t="s">
        <v>76</v>
      </c>
      <c r="D9516" t="s">
        <v>92</v>
      </c>
      <c r="E9516" t="s">
        <v>181</v>
      </c>
      <c r="F9516" t="s">
        <v>27135</v>
      </c>
      <c r="G9516" t="s">
        <v>194</v>
      </c>
      <c r="H9516" t="s">
        <v>46</v>
      </c>
      <c r="I9516" t="s">
        <v>129</v>
      </c>
      <c r="J9516" t="s">
        <v>130</v>
      </c>
      <c r="K9516" t="s">
        <v>131</v>
      </c>
      <c r="L9516" t="s">
        <v>27136</v>
      </c>
      <c r="M9516" t="s">
        <v>27137</v>
      </c>
      <c r="N9516">
        <v>12.995277777</v>
      </c>
      <c r="O9516">
        <v>0</v>
      </c>
      <c r="P9516">
        <v>0</v>
      </c>
      <c r="Q9516">
        <v>0</v>
      </c>
      <c r="R9516">
        <v>1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12.995278000000001</v>
      </c>
      <c r="Y9516">
        <v>0</v>
      </c>
      <c r="Z9516">
        <v>0</v>
      </c>
    </row>
    <row r="9517" spans="1:26" x14ac:dyDescent="0.25">
      <c r="A9517">
        <v>2211165</v>
      </c>
      <c r="B9517">
        <v>1</v>
      </c>
      <c r="C9517" t="s">
        <v>76</v>
      </c>
      <c r="D9517" t="s">
        <v>84</v>
      </c>
      <c r="E9517" t="s">
        <v>143</v>
      </c>
      <c r="F9517" t="s">
        <v>27138</v>
      </c>
      <c r="G9517" t="s">
        <v>366</v>
      </c>
      <c r="H9517" t="s">
        <v>47</v>
      </c>
      <c r="I9517" t="s">
        <v>129</v>
      </c>
      <c r="J9517" t="s">
        <v>130</v>
      </c>
      <c r="K9517" t="s">
        <v>251</v>
      </c>
      <c r="L9517" t="s">
        <v>27139</v>
      </c>
      <c r="M9517" t="s">
        <v>27140</v>
      </c>
      <c r="N9517">
        <v>7.9455555550000003</v>
      </c>
      <c r="O9517">
        <v>9</v>
      </c>
      <c r="P9517">
        <v>4736</v>
      </c>
      <c r="Q9517">
        <v>0</v>
      </c>
      <c r="R9517">
        <v>0</v>
      </c>
      <c r="S9517">
        <v>0</v>
      </c>
      <c r="T9517">
        <v>0</v>
      </c>
      <c r="U9517">
        <v>71.510000000000005</v>
      </c>
      <c r="V9517">
        <v>37630.151107999998</v>
      </c>
      <c r="W9517">
        <v>0</v>
      </c>
      <c r="X9517">
        <v>0</v>
      </c>
      <c r="Y9517">
        <v>0</v>
      </c>
      <c r="Z9517">
        <v>0</v>
      </c>
    </row>
    <row r="9518" spans="1:26" x14ac:dyDescent="0.25">
      <c r="A9518">
        <v>2211157</v>
      </c>
      <c r="B9518">
        <v>1</v>
      </c>
      <c r="C9518" t="s">
        <v>76</v>
      </c>
      <c r="D9518" t="s">
        <v>107</v>
      </c>
      <c r="E9518" t="s">
        <v>161</v>
      </c>
      <c r="F9518" t="s">
        <v>27141</v>
      </c>
      <c r="G9518" t="s">
        <v>366</v>
      </c>
      <c r="H9518" t="s">
        <v>46</v>
      </c>
      <c r="I9518" t="s">
        <v>129</v>
      </c>
      <c r="J9518" t="s">
        <v>130</v>
      </c>
      <c r="K9518" t="s">
        <v>251</v>
      </c>
      <c r="L9518" t="s">
        <v>27142</v>
      </c>
      <c r="M9518" t="s">
        <v>27143</v>
      </c>
      <c r="N9518">
        <v>8.3990877770000001</v>
      </c>
      <c r="O9518">
        <v>1</v>
      </c>
      <c r="P9518">
        <v>62</v>
      </c>
      <c r="Q9518">
        <v>0</v>
      </c>
      <c r="R9518">
        <v>0</v>
      </c>
      <c r="S9518">
        <v>0</v>
      </c>
      <c r="T9518">
        <v>0</v>
      </c>
      <c r="U9518">
        <v>8.3990880000000008</v>
      </c>
      <c r="V9518">
        <v>520.74344199999996</v>
      </c>
      <c r="W9518">
        <v>0</v>
      </c>
      <c r="X9518">
        <v>0</v>
      </c>
      <c r="Y9518">
        <v>0</v>
      </c>
      <c r="Z9518">
        <v>0</v>
      </c>
    </row>
    <row r="9519" spans="1:26" x14ac:dyDescent="0.25">
      <c r="A9519">
        <v>2211160</v>
      </c>
      <c r="B9519">
        <v>1</v>
      </c>
      <c r="C9519" t="s">
        <v>76</v>
      </c>
      <c r="D9519" t="s">
        <v>96</v>
      </c>
      <c r="E9519" t="s">
        <v>161</v>
      </c>
      <c r="F9519" t="s">
        <v>27144</v>
      </c>
      <c r="G9519" t="s">
        <v>418</v>
      </c>
      <c r="H9519" t="s">
        <v>46</v>
      </c>
      <c r="I9519" t="s">
        <v>129</v>
      </c>
      <c r="J9519" t="s">
        <v>130</v>
      </c>
      <c r="K9519" t="s">
        <v>251</v>
      </c>
      <c r="L9519" t="s">
        <v>27145</v>
      </c>
      <c r="M9519" t="s">
        <v>27146</v>
      </c>
      <c r="N9519">
        <v>5.3883277769999998</v>
      </c>
      <c r="O9519">
        <v>1</v>
      </c>
      <c r="P9519">
        <v>319</v>
      </c>
      <c r="Q9519">
        <v>0</v>
      </c>
      <c r="R9519">
        <v>0</v>
      </c>
      <c r="S9519">
        <v>0</v>
      </c>
      <c r="T9519">
        <v>0</v>
      </c>
      <c r="U9519">
        <v>5.3883279999999996</v>
      </c>
      <c r="V9519">
        <v>1718.876561</v>
      </c>
      <c r="W9519">
        <v>0</v>
      </c>
      <c r="X9519">
        <v>0</v>
      </c>
      <c r="Y9519">
        <v>0</v>
      </c>
      <c r="Z9519">
        <v>0</v>
      </c>
    </row>
    <row r="9520" spans="1:26" x14ac:dyDescent="0.25">
      <c r="A9520">
        <v>2211163</v>
      </c>
      <c r="B9520">
        <v>1</v>
      </c>
      <c r="C9520" t="s">
        <v>76</v>
      </c>
      <c r="D9520" t="s">
        <v>93</v>
      </c>
      <c r="E9520" t="s">
        <v>181</v>
      </c>
      <c r="F9520" t="s">
        <v>27147</v>
      </c>
      <c r="G9520" t="s">
        <v>287</v>
      </c>
      <c r="H9520" t="s">
        <v>46</v>
      </c>
      <c r="I9520" t="s">
        <v>129</v>
      </c>
      <c r="J9520" t="s">
        <v>130</v>
      </c>
      <c r="K9520" t="s">
        <v>131</v>
      </c>
      <c r="L9520" t="s">
        <v>27148</v>
      </c>
      <c r="M9520" t="s">
        <v>27149</v>
      </c>
      <c r="N9520">
        <v>0.77638888800000005</v>
      </c>
      <c r="O9520">
        <v>0</v>
      </c>
      <c r="P9520">
        <v>8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6.2111109999999998</v>
      </c>
      <c r="W9520">
        <v>0</v>
      </c>
      <c r="X9520">
        <v>0</v>
      </c>
      <c r="Y9520">
        <v>0</v>
      </c>
      <c r="Z9520">
        <v>0</v>
      </c>
    </row>
    <row r="9521" spans="1:26" x14ac:dyDescent="0.25">
      <c r="A9521">
        <v>2211161</v>
      </c>
      <c r="B9521">
        <v>1</v>
      </c>
      <c r="C9521" t="s">
        <v>76</v>
      </c>
      <c r="D9521" t="s">
        <v>104</v>
      </c>
      <c r="E9521" t="s">
        <v>161</v>
      </c>
      <c r="F9521" t="s">
        <v>27150</v>
      </c>
      <c r="G9521" t="s">
        <v>418</v>
      </c>
      <c r="H9521" t="s">
        <v>46</v>
      </c>
      <c r="I9521" t="s">
        <v>129</v>
      </c>
      <c r="J9521" t="s">
        <v>130</v>
      </c>
      <c r="K9521" t="s">
        <v>251</v>
      </c>
      <c r="L9521" t="s">
        <v>27148</v>
      </c>
      <c r="M9521" t="s">
        <v>27151</v>
      </c>
      <c r="N9521">
        <v>8.4005527769999997</v>
      </c>
      <c r="O9521">
        <v>0</v>
      </c>
      <c r="P9521">
        <v>0</v>
      </c>
      <c r="Q9521">
        <v>1</v>
      </c>
      <c r="R9521">
        <v>34</v>
      </c>
      <c r="S9521">
        <v>0</v>
      </c>
      <c r="T9521">
        <v>0</v>
      </c>
      <c r="U9521">
        <v>0</v>
      </c>
      <c r="V9521">
        <v>0</v>
      </c>
      <c r="W9521">
        <v>8.4005530000000004</v>
      </c>
      <c r="X9521">
        <v>285.61879399999998</v>
      </c>
      <c r="Y9521">
        <v>0</v>
      </c>
      <c r="Z9521">
        <v>0</v>
      </c>
    </row>
    <row r="9522" spans="1:26" x14ac:dyDescent="0.25">
      <c r="A9522">
        <v>2211166</v>
      </c>
      <c r="B9522">
        <v>1</v>
      </c>
      <c r="C9522" t="s">
        <v>77</v>
      </c>
      <c r="D9522" t="s">
        <v>123</v>
      </c>
      <c r="E9522" t="s">
        <v>143</v>
      </c>
      <c r="F9522" t="s">
        <v>27073</v>
      </c>
      <c r="G9522" t="s">
        <v>136</v>
      </c>
      <c r="H9522" t="s">
        <v>47</v>
      </c>
      <c r="I9522" t="s">
        <v>129</v>
      </c>
      <c r="J9522" t="s">
        <v>130</v>
      </c>
      <c r="K9522" t="s">
        <v>131</v>
      </c>
      <c r="L9522" t="s">
        <v>27152</v>
      </c>
      <c r="M9522" t="s">
        <v>27153</v>
      </c>
      <c r="N9522">
        <v>1.8941666660000001</v>
      </c>
      <c r="O9522">
        <v>157</v>
      </c>
      <c r="P9522">
        <v>589</v>
      </c>
      <c r="Q9522">
        <v>0</v>
      </c>
      <c r="R9522">
        <v>0</v>
      </c>
      <c r="S9522">
        <v>0</v>
      </c>
      <c r="T9522">
        <v>0</v>
      </c>
      <c r="U9522">
        <v>297.38416699999999</v>
      </c>
      <c r="V9522">
        <v>1115.664166</v>
      </c>
      <c r="W9522">
        <v>0</v>
      </c>
      <c r="X9522">
        <v>0</v>
      </c>
      <c r="Y9522">
        <v>0</v>
      </c>
      <c r="Z9522">
        <v>0</v>
      </c>
    </row>
    <row r="9523" spans="1:26" x14ac:dyDescent="0.25">
      <c r="A9523">
        <v>2211173</v>
      </c>
      <c r="B9523">
        <v>1</v>
      </c>
      <c r="C9523" t="s">
        <v>76</v>
      </c>
      <c r="D9523" t="s">
        <v>96</v>
      </c>
      <c r="E9523" t="s">
        <v>181</v>
      </c>
      <c r="F9523" t="s">
        <v>27154</v>
      </c>
      <c r="G9523" t="s">
        <v>194</v>
      </c>
      <c r="H9523" t="s">
        <v>46</v>
      </c>
      <c r="I9523" t="s">
        <v>129</v>
      </c>
      <c r="J9523" t="s">
        <v>130</v>
      </c>
      <c r="K9523" t="s">
        <v>131</v>
      </c>
      <c r="L9523" t="s">
        <v>27155</v>
      </c>
      <c r="M9523" t="s">
        <v>27156</v>
      </c>
      <c r="N9523">
        <v>2.5469444440000002</v>
      </c>
      <c r="O9523">
        <v>0</v>
      </c>
      <c r="P9523">
        <v>1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2.5469439999999999</v>
      </c>
      <c r="W9523">
        <v>0</v>
      </c>
      <c r="X9523">
        <v>0</v>
      </c>
      <c r="Y9523">
        <v>0</v>
      </c>
      <c r="Z9523">
        <v>0</v>
      </c>
    </row>
    <row r="9524" spans="1:26" x14ac:dyDescent="0.25">
      <c r="A9524">
        <v>2211167</v>
      </c>
      <c r="B9524">
        <v>1</v>
      </c>
      <c r="C9524" t="s">
        <v>76</v>
      </c>
      <c r="D9524" t="s">
        <v>95</v>
      </c>
      <c r="E9524" t="s">
        <v>181</v>
      </c>
      <c r="F9524" t="s">
        <v>27157</v>
      </c>
      <c r="G9524" t="s">
        <v>287</v>
      </c>
      <c r="H9524" t="s">
        <v>46</v>
      </c>
      <c r="I9524" t="s">
        <v>129</v>
      </c>
      <c r="J9524" t="s">
        <v>130</v>
      </c>
      <c r="K9524" t="s">
        <v>131</v>
      </c>
      <c r="L9524" t="s">
        <v>27158</v>
      </c>
      <c r="M9524" t="s">
        <v>27159</v>
      </c>
      <c r="N9524">
        <v>2.9922222220000001</v>
      </c>
      <c r="O9524">
        <v>0</v>
      </c>
      <c r="P9524">
        <v>0</v>
      </c>
      <c r="Q9524">
        <v>0</v>
      </c>
      <c r="R9524">
        <v>2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5.9844439999999999</v>
      </c>
      <c r="Y9524">
        <v>0</v>
      </c>
      <c r="Z9524">
        <v>0</v>
      </c>
    </row>
    <row r="9525" spans="1:26" x14ac:dyDescent="0.25">
      <c r="A9525">
        <v>2211174</v>
      </c>
      <c r="B9525">
        <v>1</v>
      </c>
      <c r="C9525" t="s">
        <v>76</v>
      </c>
      <c r="D9525" t="s">
        <v>96</v>
      </c>
      <c r="E9525" t="s">
        <v>126</v>
      </c>
      <c r="F9525" t="s">
        <v>27160</v>
      </c>
      <c r="G9525" t="s">
        <v>128</v>
      </c>
      <c r="H9525" t="s">
        <v>46</v>
      </c>
      <c r="I9525" t="s">
        <v>129</v>
      </c>
      <c r="J9525" t="s">
        <v>130</v>
      </c>
      <c r="K9525" t="s">
        <v>131</v>
      </c>
      <c r="L9525" t="s">
        <v>27161</v>
      </c>
      <c r="M9525" t="s">
        <v>27162</v>
      </c>
      <c r="N9525">
        <v>1.6569444440000001</v>
      </c>
      <c r="O9525">
        <v>0</v>
      </c>
      <c r="P9525">
        <v>10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16.569444000000001</v>
      </c>
      <c r="W9525">
        <v>0</v>
      </c>
      <c r="X9525">
        <v>0</v>
      </c>
      <c r="Y9525">
        <v>0</v>
      </c>
      <c r="Z9525">
        <v>0</v>
      </c>
    </row>
    <row r="9526" spans="1:26" x14ac:dyDescent="0.25">
      <c r="A9526">
        <v>2211168</v>
      </c>
      <c r="B9526">
        <v>1</v>
      </c>
      <c r="C9526" t="s">
        <v>76</v>
      </c>
      <c r="D9526" t="s">
        <v>106</v>
      </c>
      <c r="E9526" t="s">
        <v>126</v>
      </c>
      <c r="F9526" t="s">
        <v>27163</v>
      </c>
      <c r="G9526" t="s">
        <v>418</v>
      </c>
      <c r="H9526" t="s">
        <v>46</v>
      </c>
      <c r="I9526" t="s">
        <v>129</v>
      </c>
      <c r="J9526" t="s">
        <v>130</v>
      </c>
      <c r="K9526" t="s">
        <v>251</v>
      </c>
      <c r="L9526" t="s">
        <v>27164</v>
      </c>
      <c r="M9526" t="s">
        <v>27165</v>
      </c>
      <c r="N9526">
        <v>8.0891452770000001</v>
      </c>
      <c r="O9526">
        <v>0</v>
      </c>
      <c r="P9526">
        <v>91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736.11221999999998</v>
      </c>
      <c r="W9526">
        <v>0</v>
      </c>
      <c r="X9526">
        <v>0</v>
      </c>
      <c r="Y9526">
        <v>0</v>
      </c>
      <c r="Z9526">
        <v>0</v>
      </c>
    </row>
    <row r="9527" spans="1:26" x14ac:dyDescent="0.25">
      <c r="A9527">
        <v>2211171</v>
      </c>
      <c r="B9527">
        <v>1</v>
      </c>
      <c r="C9527" t="s">
        <v>76</v>
      </c>
      <c r="D9527" t="s">
        <v>103</v>
      </c>
      <c r="E9527" t="s">
        <v>126</v>
      </c>
      <c r="F9527" t="s">
        <v>27166</v>
      </c>
      <c r="G9527" t="s">
        <v>916</v>
      </c>
      <c r="H9527" t="s">
        <v>46</v>
      </c>
      <c r="I9527" t="s">
        <v>129</v>
      </c>
      <c r="J9527" t="s">
        <v>130</v>
      </c>
      <c r="K9527" t="s">
        <v>131</v>
      </c>
      <c r="L9527" t="s">
        <v>27167</v>
      </c>
      <c r="M9527" t="s">
        <v>27168</v>
      </c>
      <c r="N9527">
        <v>1.9724999999999999</v>
      </c>
      <c r="O9527">
        <v>0</v>
      </c>
      <c r="P9527">
        <v>1</v>
      </c>
      <c r="Q9527">
        <v>0</v>
      </c>
      <c r="R9527">
        <v>84</v>
      </c>
      <c r="S9527">
        <v>0</v>
      </c>
      <c r="T9527">
        <v>0</v>
      </c>
      <c r="U9527">
        <v>0</v>
      </c>
      <c r="V9527">
        <v>1.9724999999999999</v>
      </c>
      <c r="W9527">
        <v>0</v>
      </c>
      <c r="X9527">
        <v>165.69</v>
      </c>
      <c r="Y9527">
        <v>0</v>
      </c>
      <c r="Z9527">
        <v>0</v>
      </c>
    </row>
    <row r="9528" spans="1:26" x14ac:dyDescent="0.25">
      <c r="A9528">
        <v>2211172</v>
      </c>
      <c r="B9528">
        <v>1</v>
      </c>
      <c r="C9528" t="s">
        <v>77</v>
      </c>
      <c r="D9528" t="s">
        <v>123</v>
      </c>
      <c r="E9528" t="s">
        <v>161</v>
      </c>
      <c r="F9528" t="s">
        <v>27169</v>
      </c>
      <c r="G9528" t="s">
        <v>366</v>
      </c>
      <c r="H9528" t="s">
        <v>46</v>
      </c>
      <c r="I9528" t="s">
        <v>129</v>
      </c>
      <c r="J9528" t="s">
        <v>130</v>
      </c>
      <c r="K9528" t="s">
        <v>251</v>
      </c>
      <c r="L9528" t="s">
        <v>27170</v>
      </c>
      <c r="M9528" t="s">
        <v>27171</v>
      </c>
      <c r="N9528">
        <v>5.2978322220000003</v>
      </c>
      <c r="O9528">
        <v>1</v>
      </c>
      <c r="P9528">
        <v>634</v>
      </c>
      <c r="Q9528">
        <v>0</v>
      </c>
      <c r="R9528">
        <v>0</v>
      </c>
      <c r="S9528">
        <v>0</v>
      </c>
      <c r="T9528">
        <v>0</v>
      </c>
      <c r="U9528">
        <v>5.2978319999999997</v>
      </c>
      <c r="V9528">
        <v>3358.8256289999999</v>
      </c>
      <c r="W9528">
        <v>0</v>
      </c>
      <c r="X9528">
        <v>0</v>
      </c>
      <c r="Y9528">
        <v>0</v>
      </c>
      <c r="Z9528">
        <v>0</v>
      </c>
    </row>
    <row r="9529" spans="1:26" x14ac:dyDescent="0.25">
      <c r="A9529">
        <v>2211177</v>
      </c>
      <c r="B9529">
        <v>1</v>
      </c>
      <c r="C9529" t="s">
        <v>76</v>
      </c>
      <c r="D9529" t="s">
        <v>95</v>
      </c>
      <c r="E9529" t="s">
        <v>181</v>
      </c>
      <c r="F9529" t="s">
        <v>27172</v>
      </c>
      <c r="G9529" t="s">
        <v>287</v>
      </c>
      <c r="H9529" t="s">
        <v>46</v>
      </c>
      <c r="I9529" t="s">
        <v>129</v>
      </c>
      <c r="J9529" t="s">
        <v>130</v>
      </c>
      <c r="K9529" t="s">
        <v>131</v>
      </c>
      <c r="L9529" t="s">
        <v>27173</v>
      </c>
      <c r="M9529" t="s">
        <v>27174</v>
      </c>
      <c r="N9529">
        <v>1.8619444439999999</v>
      </c>
      <c r="O9529">
        <v>0</v>
      </c>
      <c r="P9529">
        <v>0</v>
      </c>
      <c r="Q9529">
        <v>0</v>
      </c>
      <c r="R9529">
        <v>2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3.7238889999999998</v>
      </c>
      <c r="Y9529">
        <v>0</v>
      </c>
      <c r="Z9529">
        <v>0</v>
      </c>
    </row>
    <row r="9530" spans="1:26" x14ac:dyDescent="0.25">
      <c r="A9530">
        <v>2211180</v>
      </c>
      <c r="B9530">
        <v>1</v>
      </c>
      <c r="C9530" t="s">
        <v>76</v>
      </c>
      <c r="D9530" t="s">
        <v>78</v>
      </c>
      <c r="E9530" t="s">
        <v>161</v>
      </c>
      <c r="F9530" t="s">
        <v>3938</v>
      </c>
      <c r="G9530" t="s">
        <v>163</v>
      </c>
      <c r="H9530" t="s">
        <v>46</v>
      </c>
      <c r="I9530" t="s">
        <v>129</v>
      </c>
      <c r="J9530" t="s">
        <v>130</v>
      </c>
      <c r="K9530" t="s">
        <v>131</v>
      </c>
      <c r="L9530" t="s">
        <v>27175</v>
      </c>
      <c r="M9530" t="s">
        <v>27176</v>
      </c>
      <c r="N9530">
        <v>1.580833333</v>
      </c>
      <c r="O9530">
        <v>0</v>
      </c>
      <c r="P9530">
        <v>697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1101.840833</v>
      </c>
      <c r="W9530">
        <v>0</v>
      </c>
      <c r="X9530">
        <v>0</v>
      </c>
      <c r="Y9530">
        <v>0</v>
      </c>
      <c r="Z9530">
        <v>0</v>
      </c>
    </row>
    <row r="9531" spans="1:26" x14ac:dyDescent="0.25">
      <c r="A9531">
        <v>2211179</v>
      </c>
      <c r="B9531">
        <v>1</v>
      </c>
      <c r="C9531" t="s">
        <v>77</v>
      </c>
      <c r="D9531" t="s">
        <v>124</v>
      </c>
      <c r="E9531" t="s">
        <v>126</v>
      </c>
      <c r="F9531" t="s">
        <v>20559</v>
      </c>
      <c r="G9531" t="s">
        <v>418</v>
      </c>
      <c r="H9531" t="s">
        <v>46</v>
      </c>
      <c r="I9531" t="s">
        <v>129</v>
      </c>
      <c r="J9531" t="s">
        <v>130</v>
      </c>
      <c r="K9531" t="s">
        <v>251</v>
      </c>
      <c r="L9531" t="s">
        <v>27177</v>
      </c>
      <c r="M9531" t="s">
        <v>27178</v>
      </c>
      <c r="N9531">
        <v>5.4098794440000004</v>
      </c>
      <c r="O9531">
        <v>0</v>
      </c>
      <c r="P9531">
        <v>260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1406.568655</v>
      </c>
      <c r="W9531">
        <v>0</v>
      </c>
      <c r="X9531">
        <v>0</v>
      </c>
      <c r="Y9531">
        <v>0</v>
      </c>
      <c r="Z9531">
        <v>0</v>
      </c>
    </row>
    <row r="9532" spans="1:26" x14ac:dyDescent="0.25">
      <c r="A9532">
        <v>2211181</v>
      </c>
      <c r="B9532">
        <v>1</v>
      </c>
      <c r="C9532" t="s">
        <v>77</v>
      </c>
      <c r="D9532" t="s">
        <v>124</v>
      </c>
      <c r="E9532" t="s">
        <v>126</v>
      </c>
      <c r="F9532" t="s">
        <v>21417</v>
      </c>
      <c r="G9532" t="s">
        <v>418</v>
      </c>
      <c r="H9532" t="s">
        <v>46</v>
      </c>
      <c r="I9532" t="s">
        <v>129</v>
      </c>
      <c r="J9532" t="s">
        <v>130</v>
      </c>
      <c r="K9532" t="s">
        <v>251</v>
      </c>
      <c r="L9532" t="s">
        <v>27179</v>
      </c>
      <c r="M9532" t="s">
        <v>27180</v>
      </c>
      <c r="N9532">
        <v>5.4216350000000002</v>
      </c>
      <c r="O9532">
        <v>0</v>
      </c>
      <c r="P9532">
        <v>67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363.24954500000001</v>
      </c>
      <c r="W9532">
        <v>0</v>
      </c>
      <c r="X9532">
        <v>0</v>
      </c>
      <c r="Y9532">
        <v>0</v>
      </c>
      <c r="Z9532">
        <v>0</v>
      </c>
    </row>
    <row r="9533" spans="1:26" x14ac:dyDescent="0.25">
      <c r="A9533">
        <v>2211183</v>
      </c>
      <c r="B9533">
        <v>1</v>
      </c>
      <c r="C9533" t="s">
        <v>76</v>
      </c>
      <c r="D9533" t="s">
        <v>103</v>
      </c>
      <c r="E9533" t="s">
        <v>161</v>
      </c>
      <c r="F9533" t="s">
        <v>27181</v>
      </c>
      <c r="G9533" t="s">
        <v>366</v>
      </c>
      <c r="H9533" t="s">
        <v>46</v>
      </c>
      <c r="I9533" t="s">
        <v>129</v>
      </c>
      <c r="J9533" t="s">
        <v>130</v>
      </c>
      <c r="K9533" t="s">
        <v>251</v>
      </c>
      <c r="L9533" t="s">
        <v>27182</v>
      </c>
      <c r="M9533" t="s">
        <v>27183</v>
      </c>
      <c r="N9533">
        <v>3.5976647220000002</v>
      </c>
      <c r="O9533">
        <v>0</v>
      </c>
      <c r="P9533">
        <v>1</v>
      </c>
      <c r="Q9533">
        <v>1</v>
      </c>
      <c r="R9533">
        <v>112</v>
      </c>
      <c r="S9533">
        <v>0</v>
      </c>
      <c r="T9533">
        <v>0</v>
      </c>
      <c r="U9533">
        <v>0</v>
      </c>
      <c r="V9533">
        <v>3.5976650000000001</v>
      </c>
      <c r="W9533">
        <v>3.5976650000000001</v>
      </c>
      <c r="X9533">
        <v>402.93844899999999</v>
      </c>
      <c r="Y9533">
        <v>0</v>
      </c>
      <c r="Z9533">
        <v>0</v>
      </c>
    </row>
    <row r="9534" spans="1:26" x14ac:dyDescent="0.25">
      <c r="A9534">
        <v>2211186</v>
      </c>
      <c r="B9534">
        <v>1</v>
      </c>
      <c r="C9534" t="s">
        <v>77</v>
      </c>
      <c r="D9534" t="s">
        <v>118</v>
      </c>
      <c r="E9534" t="s">
        <v>186</v>
      </c>
      <c r="F9534" t="s">
        <v>2951</v>
      </c>
      <c r="G9534" t="s">
        <v>136</v>
      </c>
      <c r="H9534" t="s">
        <v>47</v>
      </c>
      <c r="I9534" t="s">
        <v>129</v>
      </c>
      <c r="J9534" t="s">
        <v>130</v>
      </c>
      <c r="K9534" t="s">
        <v>131</v>
      </c>
      <c r="L9534" t="s">
        <v>27184</v>
      </c>
      <c r="M9534" t="s">
        <v>27185</v>
      </c>
      <c r="N9534">
        <v>0.23722222200000001</v>
      </c>
      <c r="O9534">
        <v>19</v>
      </c>
      <c r="P9534">
        <v>313</v>
      </c>
      <c r="Q9534">
        <v>0</v>
      </c>
      <c r="R9534">
        <v>0</v>
      </c>
      <c r="S9534">
        <v>15</v>
      </c>
      <c r="T9534">
        <v>679</v>
      </c>
      <c r="U9534">
        <v>4.5072219999999996</v>
      </c>
      <c r="V9534">
        <v>74.250555000000006</v>
      </c>
      <c r="W9534">
        <v>0</v>
      </c>
      <c r="X9534">
        <v>0</v>
      </c>
      <c r="Y9534">
        <v>3.5583330000000002</v>
      </c>
      <c r="Z9534">
        <v>161.07388900000001</v>
      </c>
    </row>
    <row r="9535" spans="1:26" x14ac:dyDescent="0.25">
      <c r="A9535">
        <v>2211187</v>
      </c>
      <c r="B9535">
        <v>1</v>
      </c>
      <c r="C9535" t="s">
        <v>76</v>
      </c>
      <c r="D9535" t="s">
        <v>88</v>
      </c>
      <c r="E9535" t="s">
        <v>143</v>
      </c>
      <c r="F9535" t="s">
        <v>27186</v>
      </c>
      <c r="G9535" t="s">
        <v>418</v>
      </c>
      <c r="H9535" t="s">
        <v>47</v>
      </c>
      <c r="I9535" t="s">
        <v>129</v>
      </c>
      <c r="J9535" t="s">
        <v>130</v>
      </c>
      <c r="K9535" t="s">
        <v>251</v>
      </c>
      <c r="L9535" t="s">
        <v>27187</v>
      </c>
      <c r="M9535" t="s">
        <v>27188</v>
      </c>
      <c r="N9535">
        <v>6.1704683329999996</v>
      </c>
      <c r="O9535">
        <v>1</v>
      </c>
      <c r="P9535">
        <v>202</v>
      </c>
      <c r="Q9535">
        <v>0</v>
      </c>
      <c r="R9535">
        <v>0</v>
      </c>
      <c r="S9535">
        <v>0</v>
      </c>
      <c r="T9535">
        <v>0</v>
      </c>
      <c r="U9535">
        <v>6.1704679999999996</v>
      </c>
      <c r="V9535">
        <v>1246.4346029999999</v>
      </c>
      <c r="W9535">
        <v>0</v>
      </c>
      <c r="X9535">
        <v>0</v>
      </c>
      <c r="Y9535">
        <v>0</v>
      </c>
      <c r="Z9535">
        <v>0</v>
      </c>
    </row>
    <row r="9536" spans="1:26" x14ac:dyDescent="0.25">
      <c r="A9536">
        <v>2211188</v>
      </c>
      <c r="B9536">
        <v>1</v>
      </c>
      <c r="C9536" t="s">
        <v>76</v>
      </c>
      <c r="D9536" t="s">
        <v>104</v>
      </c>
      <c r="E9536" t="s">
        <v>126</v>
      </c>
      <c r="F9536" t="s">
        <v>27189</v>
      </c>
      <c r="G9536" t="s">
        <v>632</v>
      </c>
      <c r="H9536" t="s">
        <v>46</v>
      </c>
      <c r="I9536" t="s">
        <v>129</v>
      </c>
      <c r="J9536" t="s">
        <v>130</v>
      </c>
      <c r="K9536" t="s">
        <v>131</v>
      </c>
      <c r="L9536" t="s">
        <v>27190</v>
      </c>
      <c r="M9536" t="s">
        <v>27191</v>
      </c>
      <c r="N9536">
        <v>4.903333333</v>
      </c>
      <c r="O9536">
        <v>0</v>
      </c>
      <c r="P9536">
        <v>0</v>
      </c>
      <c r="Q9536">
        <v>0</v>
      </c>
      <c r="R9536">
        <v>4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19.613333000000001</v>
      </c>
      <c r="Y9536">
        <v>0</v>
      </c>
      <c r="Z9536">
        <v>0</v>
      </c>
    </row>
    <row r="9537" spans="1:26" x14ac:dyDescent="0.25">
      <c r="A9537">
        <v>2211189</v>
      </c>
      <c r="B9537">
        <v>1</v>
      </c>
      <c r="C9537" t="s">
        <v>77</v>
      </c>
      <c r="D9537" t="s">
        <v>124</v>
      </c>
      <c r="E9537" t="s">
        <v>126</v>
      </c>
      <c r="F9537" t="s">
        <v>1377</v>
      </c>
      <c r="G9537" t="s">
        <v>128</v>
      </c>
      <c r="H9537" t="s">
        <v>46</v>
      </c>
      <c r="I9537" t="s">
        <v>129</v>
      </c>
      <c r="J9537" t="s">
        <v>130</v>
      </c>
      <c r="K9537" t="s">
        <v>131</v>
      </c>
      <c r="L9537" t="s">
        <v>27192</v>
      </c>
      <c r="M9537" t="s">
        <v>27193</v>
      </c>
      <c r="N9537">
        <v>3.1272222219999999</v>
      </c>
      <c r="O9537">
        <v>0</v>
      </c>
      <c r="P9537">
        <v>17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53.162778000000003</v>
      </c>
      <c r="W9537">
        <v>0</v>
      </c>
      <c r="X9537">
        <v>0</v>
      </c>
      <c r="Y9537">
        <v>0</v>
      </c>
      <c r="Z9537">
        <v>0</v>
      </c>
    </row>
    <row r="9538" spans="1:26" x14ac:dyDescent="0.25">
      <c r="A9538">
        <v>2211190</v>
      </c>
      <c r="B9538">
        <v>1</v>
      </c>
      <c r="C9538" t="s">
        <v>76</v>
      </c>
      <c r="D9538" t="s">
        <v>92</v>
      </c>
      <c r="E9538" t="s">
        <v>126</v>
      </c>
      <c r="F9538" t="s">
        <v>27194</v>
      </c>
      <c r="G9538" t="s">
        <v>140</v>
      </c>
      <c r="H9538" t="s">
        <v>46</v>
      </c>
      <c r="I9538" t="s">
        <v>129</v>
      </c>
      <c r="J9538" t="s">
        <v>130</v>
      </c>
      <c r="K9538" t="s">
        <v>131</v>
      </c>
      <c r="L9538" t="s">
        <v>27195</v>
      </c>
      <c r="M9538" t="s">
        <v>27196</v>
      </c>
      <c r="N9538">
        <v>9.4663888879999991</v>
      </c>
      <c r="O9538">
        <v>0</v>
      </c>
      <c r="P9538">
        <v>0</v>
      </c>
      <c r="Q9538">
        <v>0</v>
      </c>
      <c r="R9538">
        <v>268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2536.9922219999999</v>
      </c>
      <c r="Y9538">
        <v>0</v>
      </c>
      <c r="Z9538">
        <v>0</v>
      </c>
    </row>
    <row r="9539" spans="1:26" x14ac:dyDescent="0.25">
      <c r="A9539">
        <v>2211191</v>
      </c>
      <c r="B9539">
        <v>1</v>
      </c>
      <c r="C9539" t="s">
        <v>76</v>
      </c>
      <c r="D9539" t="s">
        <v>93</v>
      </c>
      <c r="E9539" t="s">
        <v>181</v>
      </c>
      <c r="F9539" t="s">
        <v>27197</v>
      </c>
      <c r="G9539" t="s">
        <v>194</v>
      </c>
      <c r="H9539" t="s">
        <v>46</v>
      </c>
      <c r="I9539" t="s">
        <v>129</v>
      </c>
      <c r="J9539" t="s">
        <v>130</v>
      </c>
      <c r="K9539" t="s">
        <v>131</v>
      </c>
      <c r="L9539" t="s">
        <v>27198</v>
      </c>
      <c r="M9539" t="s">
        <v>27199</v>
      </c>
      <c r="N9539">
        <v>2.7763888880000001</v>
      </c>
      <c r="O9539">
        <v>0</v>
      </c>
      <c r="P9539">
        <v>1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2.776389</v>
      </c>
      <c r="W9539">
        <v>0</v>
      </c>
      <c r="X9539">
        <v>0</v>
      </c>
      <c r="Y9539">
        <v>0</v>
      </c>
      <c r="Z9539">
        <v>0</v>
      </c>
    </row>
    <row r="9540" spans="1:26" x14ac:dyDescent="0.25">
      <c r="A9540">
        <v>2211193</v>
      </c>
      <c r="B9540">
        <v>1</v>
      </c>
      <c r="C9540" t="s">
        <v>76</v>
      </c>
      <c r="D9540" t="s">
        <v>103</v>
      </c>
      <c r="E9540" t="s">
        <v>161</v>
      </c>
      <c r="F9540" t="s">
        <v>27200</v>
      </c>
      <c r="G9540" t="s">
        <v>366</v>
      </c>
      <c r="H9540" t="s">
        <v>46</v>
      </c>
      <c r="I9540" t="s">
        <v>129</v>
      </c>
      <c r="J9540" t="s">
        <v>130</v>
      </c>
      <c r="K9540" t="s">
        <v>251</v>
      </c>
      <c r="L9540" t="s">
        <v>27201</v>
      </c>
      <c r="M9540" t="s">
        <v>27202</v>
      </c>
      <c r="N9540">
        <v>4.415</v>
      </c>
      <c r="O9540">
        <v>0</v>
      </c>
      <c r="P9540">
        <v>0</v>
      </c>
      <c r="Q9540">
        <v>1</v>
      </c>
      <c r="R9540">
        <v>149</v>
      </c>
      <c r="S9540">
        <v>0</v>
      </c>
      <c r="T9540">
        <v>0</v>
      </c>
      <c r="U9540">
        <v>0</v>
      </c>
      <c r="V9540">
        <v>0</v>
      </c>
      <c r="W9540">
        <v>4.415</v>
      </c>
      <c r="X9540">
        <v>657.83500000000004</v>
      </c>
      <c r="Y9540">
        <v>0</v>
      </c>
      <c r="Z9540">
        <v>0</v>
      </c>
    </row>
    <row r="9541" spans="1:26" x14ac:dyDescent="0.25">
      <c r="A9541">
        <v>2211199</v>
      </c>
      <c r="B9541">
        <v>1</v>
      </c>
      <c r="C9541" t="s">
        <v>76</v>
      </c>
      <c r="D9541" t="s">
        <v>92</v>
      </c>
      <c r="E9541" t="s">
        <v>126</v>
      </c>
      <c r="F9541" t="s">
        <v>3782</v>
      </c>
      <c r="G9541" t="s">
        <v>128</v>
      </c>
      <c r="H9541" t="s">
        <v>46</v>
      </c>
      <c r="I9541" t="s">
        <v>129</v>
      </c>
      <c r="J9541" t="s">
        <v>130</v>
      </c>
      <c r="K9541" t="s">
        <v>131</v>
      </c>
      <c r="L9541" t="s">
        <v>27203</v>
      </c>
      <c r="M9541" t="s">
        <v>27204</v>
      </c>
      <c r="N9541">
        <v>11.143888887999999</v>
      </c>
      <c r="O9541">
        <v>0</v>
      </c>
      <c r="P9541">
        <v>0</v>
      </c>
      <c r="Q9541">
        <v>0</v>
      </c>
      <c r="R9541">
        <v>25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278.59722199999999</v>
      </c>
      <c r="Y9541">
        <v>0</v>
      </c>
      <c r="Z9541">
        <v>0</v>
      </c>
    </row>
    <row r="9542" spans="1:26" x14ac:dyDescent="0.25">
      <c r="A9542">
        <v>2211196</v>
      </c>
      <c r="B9542">
        <v>1</v>
      </c>
      <c r="C9542" t="s">
        <v>77</v>
      </c>
      <c r="D9542" t="s">
        <v>113</v>
      </c>
      <c r="E9542" t="s">
        <v>181</v>
      </c>
      <c r="F9542" t="s">
        <v>27205</v>
      </c>
      <c r="G9542" t="s">
        <v>287</v>
      </c>
      <c r="H9542" t="s">
        <v>46</v>
      </c>
      <c r="I9542" t="s">
        <v>129</v>
      </c>
      <c r="J9542" t="s">
        <v>130</v>
      </c>
      <c r="K9542" t="s">
        <v>131</v>
      </c>
      <c r="L9542" t="s">
        <v>27206</v>
      </c>
      <c r="M9542" t="s">
        <v>27207</v>
      </c>
      <c r="N9542">
        <v>1.425</v>
      </c>
      <c r="O9542">
        <v>0</v>
      </c>
      <c r="P9542">
        <v>0</v>
      </c>
      <c r="Q9542">
        <v>0</v>
      </c>
      <c r="R9542">
        <v>1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1.425</v>
      </c>
      <c r="Y9542">
        <v>0</v>
      </c>
      <c r="Z9542">
        <v>0</v>
      </c>
    </row>
    <row r="9543" spans="1:26" x14ac:dyDescent="0.25">
      <c r="A9543">
        <v>2211197</v>
      </c>
      <c r="B9543">
        <v>1</v>
      </c>
      <c r="C9543" t="s">
        <v>76</v>
      </c>
      <c r="D9543" t="s">
        <v>99</v>
      </c>
      <c r="E9543" t="s">
        <v>161</v>
      </c>
      <c r="F9543" t="s">
        <v>27208</v>
      </c>
      <c r="G9543" t="s">
        <v>255</v>
      </c>
      <c r="H9543" t="s">
        <v>46</v>
      </c>
      <c r="I9543" t="s">
        <v>129</v>
      </c>
      <c r="J9543" t="s">
        <v>130</v>
      </c>
      <c r="K9543" t="s">
        <v>131</v>
      </c>
      <c r="L9543" t="s">
        <v>27209</v>
      </c>
      <c r="M9543" t="s">
        <v>27210</v>
      </c>
      <c r="N9543">
        <v>0.61333333300000004</v>
      </c>
      <c r="O9543">
        <v>1</v>
      </c>
      <c r="P9543">
        <v>221</v>
      </c>
      <c r="Q9543">
        <v>0</v>
      </c>
      <c r="R9543">
        <v>0</v>
      </c>
      <c r="S9543">
        <v>0</v>
      </c>
      <c r="T9543">
        <v>0</v>
      </c>
      <c r="U9543">
        <v>0.61333300000000002</v>
      </c>
      <c r="V9543">
        <v>135.54666700000001</v>
      </c>
      <c r="W9543">
        <v>0</v>
      </c>
      <c r="X9543">
        <v>0</v>
      </c>
      <c r="Y9543">
        <v>0</v>
      </c>
      <c r="Z9543">
        <v>0</v>
      </c>
    </row>
    <row r="9544" spans="1:26" x14ac:dyDescent="0.25">
      <c r="A9544">
        <v>2211198</v>
      </c>
      <c r="B9544">
        <v>1</v>
      </c>
      <c r="C9544" t="s">
        <v>76</v>
      </c>
      <c r="D9544" t="s">
        <v>81</v>
      </c>
      <c r="E9544" t="s">
        <v>126</v>
      </c>
      <c r="F9544" t="s">
        <v>4043</v>
      </c>
      <c r="G9544" t="s">
        <v>128</v>
      </c>
      <c r="H9544" t="s">
        <v>46</v>
      </c>
      <c r="I9544" t="s">
        <v>129</v>
      </c>
      <c r="J9544" t="s">
        <v>130</v>
      </c>
      <c r="K9544" t="s">
        <v>131</v>
      </c>
      <c r="L9544" t="s">
        <v>27211</v>
      </c>
      <c r="M9544" t="s">
        <v>27212</v>
      </c>
      <c r="N9544">
        <v>8.2047222219999991</v>
      </c>
      <c r="O9544">
        <v>0</v>
      </c>
      <c r="P9544">
        <v>41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336.39361100000002</v>
      </c>
      <c r="W9544">
        <v>0</v>
      </c>
      <c r="X9544">
        <v>0</v>
      </c>
      <c r="Y9544">
        <v>0</v>
      </c>
      <c r="Z9544">
        <v>0</v>
      </c>
    </row>
    <row r="9545" spans="1:26" x14ac:dyDescent="0.25">
      <c r="A9545">
        <v>2211203</v>
      </c>
      <c r="B9545">
        <v>1</v>
      </c>
      <c r="C9545" t="s">
        <v>76</v>
      </c>
      <c r="D9545" t="s">
        <v>88</v>
      </c>
      <c r="E9545" t="s">
        <v>181</v>
      </c>
      <c r="F9545" t="s">
        <v>27213</v>
      </c>
      <c r="G9545" t="s">
        <v>163</v>
      </c>
      <c r="H9545" t="s">
        <v>46</v>
      </c>
      <c r="I9545" t="s">
        <v>129</v>
      </c>
      <c r="J9545" t="s">
        <v>130</v>
      </c>
      <c r="K9545" t="s">
        <v>131</v>
      </c>
      <c r="L9545" t="s">
        <v>27211</v>
      </c>
      <c r="M9545" t="s">
        <v>27214</v>
      </c>
      <c r="N9545">
        <v>5.9074999999999998</v>
      </c>
      <c r="O9545">
        <v>0</v>
      </c>
      <c r="P9545">
        <v>1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5.9074999999999998</v>
      </c>
      <c r="W9545">
        <v>0</v>
      </c>
      <c r="X9545">
        <v>0</v>
      </c>
      <c r="Y9545">
        <v>0</v>
      </c>
      <c r="Z9545">
        <v>0</v>
      </c>
    </row>
    <row r="9546" spans="1:26" x14ac:dyDescent="0.25">
      <c r="A9546">
        <v>2211200</v>
      </c>
      <c r="B9546">
        <v>1</v>
      </c>
      <c r="C9546" t="s">
        <v>77</v>
      </c>
      <c r="D9546" t="s">
        <v>115</v>
      </c>
      <c r="E9546" t="s">
        <v>181</v>
      </c>
      <c r="F9546" t="s">
        <v>27215</v>
      </c>
      <c r="G9546" t="s">
        <v>194</v>
      </c>
      <c r="H9546" t="s">
        <v>46</v>
      </c>
      <c r="I9546" t="s">
        <v>129</v>
      </c>
      <c r="J9546" t="s">
        <v>130</v>
      </c>
      <c r="K9546" t="s">
        <v>131</v>
      </c>
      <c r="L9546" t="s">
        <v>27216</v>
      </c>
      <c r="M9546" t="s">
        <v>27217</v>
      </c>
      <c r="N9546">
        <v>1.2408333330000001</v>
      </c>
      <c r="O9546">
        <v>0</v>
      </c>
      <c r="P9546">
        <v>0</v>
      </c>
      <c r="Q9546">
        <v>0</v>
      </c>
      <c r="R9546">
        <v>1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1.2408330000000001</v>
      </c>
      <c r="Y9546">
        <v>0</v>
      </c>
      <c r="Z9546">
        <v>0</v>
      </c>
    </row>
    <row r="9547" spans="1:26" x14ac:dyDescent="0.25">
      <c r="A9547">
        <v>2211206</v>
      </c>
      <c r="B9547">
        <v>1</v>
      </c>
      <c r="C9547" t="s">
        <v>77</v>
      </c>
      <c r="D9547" t="s">
        <v>112</v>
      </c>
      <c r="E9547" t="s">
        <v>181</v>
      </c>
      <c r="F9547" t="s">
        <v>27218</v>
      </c>
      <c r="G9547" t="s">
        <v>183</v>
      </c>
      <c r="H9547" t="s">
        <v>46</v>
      </c>
      <c r="I9547" t="s">
        <v>129</v>
      </c>
      <c r="J9547" t="s">
        <v>130</v>
      </c>
      <c r="K9547" t="s">
        <v>131</v>
      </c>
      <c r="L9547" t="s">
        <v>27219</v>
      </c>
      <c r="M9547" t="s">
        <v>27220</v>
      </c>
      <c r="N9547">
        <v>2.9808333330000001</v>
      </c>
      <c r="O9547">
        <v>0</v>
      </c>
      <c r="P9547">
        <v>0</v>
      </c>
      <c r="Q9547">
        <v>0</v>
      </c>
      <c r="R9547">
        <v>1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2.9808330000000001</v>
      </c>
      <c r="Y9547">
        <v>0</v>
      </c>
      <c r="Z9547">
        <v>0</v>
      </c>
    </row>
    <row r="9548" spans="1:26" x14ac:dyDescent="0.25">
      <c r="A9548">
        <v>2211204</v>
      </c>
      <c r="B9548">
        <v>1</v>
      </c>
      <c r="C9548" t="s">
        <v>76</v>
      </c>
      <c r="D9548" t="s">
        <v>93</v>
      </c>
      <c r="E9548" t="s">
        <v>181</v>
      </c>
      <c r="F9548" t="s">
        <v>27221</v>
      </c>
      <c r="G9548" t="s">
        <v>194</v>
      </c>
      <c r="H9548" t="s">
        <v>46</v>
      </c>
      <c r="I9548" t="s">
        <v>129</v>
      </c>
      <c r="J9548" t="s">
        <v>130</v>
      </c>
      <c r="K9548" t="s">
        <v>131</v>
      </c>
      <c r="L9548" t="s">
        <v>27222</v>
      </c>
      <c r="M9548" t="s">
        <v>27223</v>
      </c>
      <c r="N9548">
        <v>3.980555555</v>
      </c>
      <c r="O9548">
        <v>0</v>
      </c>
      <c r="P9548">
        <v>2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7.9611109999999998</v>
      </c>
      <c r="W9548">
        <v>0</v>
      </c>
      <c r="X9548">
        <v>0</v>
      </c>
      <c r="Y9548">
        <v>0</v>
      </c>
      <c r="Z9548">
        <v>0</v>
      </c>
    </row>
    <row r="9549" spans="1:26" x14ac:dyDescent="0.25">
      <c r="A9549">
        <v>2211351</v>
      </c>
      <c r="B9549">
        <v>1</v>
      </c>
      <c r="C9549" t="s">
        <v>76</v>
      </c>
      <c r="D9549" t="s">
        <v>79</v>
      </c>
      <c r="E9549" t="s">
        <v>126</v>
      </c>
      <c r="F9549" t="s">
        <v>23634</v>
      </c>
      <c r="G9549" t="s">
        <v>418</v>
      </c>
      <c r="H9549" t="s">
        <v>46</v>
      </c>
      <c r="I9549" t="s">
        <v>129</v>
      </c>
      <c r="J9549" t="s">
        <v>130</v>
      </c>
      <c r="K9549" t="s">
        <v>251</v>
      </c>
      <c r="L9549" t="s">
        <v>27224</v>
      </c>
      <c r="M9549" t="s">
        <v>27225</v>
      </c>
      <c r="N9549">
        <v>5.0166666659999999</v>
      </c>
      <c r="O9549">
        <v>0</v>
      </c>
      <c r="P9549">
        <v>52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260.86666700000001</v>
      </c>
      <c r="W9549">
        <v>0</v>
      </c>
      <c r="X9549">
        <v>0</v>
      </c>
      <c r="Y9549">
        <v>0</v>
      </c>
      <c r="Z9549">
        <v>0</v>
      </c>
    </row>
    <row r="9550" spans="1:26" x14ac:dyDescent="0.25">
      <c r="A9550">
        <v>2211205</v>
      </c>
      <c r="B9550">
        <v>1</v>
      </c>
      <c r="C9550" t="s">
        <v>76</v>
      </c>
      <c r="D9550" t="s">
        <v>79</v>
      </c>
      <c r="E9550" t="s">
        <v>161</v>
      </c>
      <c r="F9550" t="s">
        <v>27226</v>
      </c>
      <c r="G9550" t="s">
        <v>636</v>
      </c>
      <c r="H9550" t="s">
        <v>46</v>
      </c>
      <c r="I9550" t="s">
        <v>129</v>
      </c>
      <c r="J9550" t="s">
        <v>15</v>
      </c>
      <c r="K9550" t="s">
        <v>131</v>
      </c>
      <c r="L9550" t="s">
        <v>27227</v>
      </c>
      <c r="M9550" t="s">
        <v>27228</v>
      </c>
      <c r="N9550">
        <v>9.1405555550000006</v>
      </c>
      <c r="O9550">
        <v>1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9.1405560000000001</v>
      </c>
      <c r="V9550">
        <v>0</v>
      </c>
      <c r="W9550">
        <v>0</v>
      </c>
      <c r="X9550">
        <v>0</v>
      </c>
      <c r="Y9550">
        <v>0</v>
      </c>
      <c r="Z9550">
        <v>0</v>
      </c>
    </row>
    <row r="9551" spans="1:26" x14ac:dyDescent="0.25">
      <c r="A9551">
        <v>2211218</v>
      </c>
      <c r="B9551">
        <v>1</v>
      </c>
      <c r="C9551" t="s">
        <v>76</v>
      </c>
      <c r="D9551" t="s">
        <v>98</v>
      </c>
      <c r="E9551" t="s">
        <v>126</v>
      </c>
      <c r="F9551" t="s">
        <v>27229</v>
      </c>
      <c r="G9551" t="s">
        <v>128</v>
      </c>
      <c r="H9551" t="s">
        <v>46</v>
      </c>
      <c r="I9551" t="s">
        <v>129</v>
      </c>
      <c r="J9551" t="s">
        <v>130</v>
      </c>
      <c r="K9551" t="s">
        <v>131</v>
      </c>
      <c r="L9551" t="s">
        <v>27230</v>
      </c>
      <c r="M9551" t="s">
        <v>27231</v>
      </c>
      <c r="N9551">
        <v>1.3416666660000001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52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69.766666999999998</v>
      </c>
    </row>
    <row r="9552" spans="1:26" x14ac:dyDescent="0.25">
      <c r="A9552">
        <v>2211220</v>
      </c>
      <c r="B9552">
        <v>1</v>
      </c>
      <c r="C9552" t="s">
        <v>77</v>
      </c>
      <c r="D9552" t="s">
        <v>119</v>
      </c>
      <c r="E9552" t="s">
        <v>126</v>
      </c>
      <c r="F9552" t="s">
        <v>27232</v>
      </c>
      <c r="G9552" t="s">
        <v>152</v>
      </c>
      <c r="H9552" t="s">
        <v>46</v>
      </c>
      <c r="I9552" t="s">
        <v>129</v>
      </c>
      <c r="J9552" t="s">
        <v>130</v>
      </c>
      <c r="K9552" t="s">
        <v>131</v>
      </c>
      <c r="L9552" t="s">
        <v>27233</v>
      </c>
      <c r="M9552" t="s">
        <v>27234</v>
      </c>
      <c r="N9552">
        <v>2.65</v>
      </c>
      <c r="O9552">
        <v>0</v>
      </c>
      <c r="P9552">
        <v>23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60.95</v>
      </c>
      <c r="W9552">
        <v>0</v>
      </c>
      <c r="X9552">
        <v>0</v>
      </c>
      <c r="Y9552">
        <v>0</v>
      </c>
      <c r="Z9552">
        <v>0</v>
      </c>
    </row>
    <row r="9553" spans="1:26" x14ac:dyDescent="0.25">
      <c r="A9553">
        <v>2211215</v>
      </c>
      <c r="B9553">
        <v>1</v>
      </c>
      <c r="C9553" t="s">
        <v>77</v>
      </c>
      <c r="D9553" t="s">
        <v>113</v>
      </c>
      <c r="E9553" t="s">
        <v>143</v>
      </c>
      <c r="F9553" t="s">
        <v>27235</v>
      </c>
      <c r="G9553" t="s">
        <v>136</v>
      </c>
      <c r="H9553" t="s">
        <v>47</v>
      </c>
      <c r="I9553" t="s">
        <v>129</v>
      </c>
      <c r="J9553" t="s">
        <v>130</v>
      </c>
      <c r="K9553" t="s">
        <v>131</v>
      </c>
      <c r="L9553" t="s">
        <v>27236</v>
      </c>
      <c r="M9553" t="s">
        <v>27237</v>
      </c>
      <c r="N9553">
        <v>0.40833333300000002</v>
      </c>
      <c r="O9553">
        <v>0</v>
      </c>
      <c r="P9553">
        <v>0</v>
      </c>
      <c r="Q9553">
        <v>26</v>
      </c>
      <c r="R9553">
        <v>4117</v>
      </c>
      <c r="S9553">
        <v>0</v>
      </c>
      <c r="T9553">
        <v>0</v>
      </c>
      <c r="U9553">
        <v>0</v>
      </c>
      <c r="V9553">
        <v>0</v>
      </c>
      <c r="W9553">
        <v>10.616667</v>
      </c>
      <c r="X9553">
        <v>1681.108332</v>
      </c>
      <c r="Y9553">
        <v>0</v>
      </c>
      <c r="Z9553">
        <v>0</v>
      </c>
    </row>
    <row r="9554" spans="1:26" x14ac:dyDescent="0.25">
      <c r="A9554">
        <v>2211219</v>
      </c>
      <c r="B9554">
        <v>1</v>
      </c>
      <c r="C9554" t="s">
        <v>76</v>
      </c>
      <c r="D9554" t="s">
        <v>86</v>
      </c>
      <c r="E9554" t="s">
        <v>181</v>
      </c>
      <c r="F9554" t="s">
        <v>27238</v>
      </c>
      <c r="G9554" t="s">
        <v>194</v>
      </c>
      <c r="H9554" t="s">
        <v>46</v>
      </c>
      <c r="I9554" t="s">
        <v>129</v>
      </c>
      <c r="J9554" t="s">
        <v>130</v>
      </c>
      <c r="K9554" t="s">
        <v>131</v>
      </c>
      <c r="L9554" t="s">
        <v>27239</v>
      </c>
      <c r="M9554" t="s">
        <v>27240</v>
      </c>
      <c r="N9554">
        <v>1.6316666660000001</v>
      </c>
      <c r="O9554">
        <v>0</v>
      </c>
      <c r="P9554">
        <v>1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1.631667</v>
      </c>
      <c r="W9554">
        <v>0</v>
      </c>
      <c r="X9554">
        <v>0</v>
      </c>
      <c r="Y9554">
        <v>0</v>
      </c>
      <c r="Z9554">
        <v>0</v>
      </c>
    </row>
    <row r="9555" spans="1:26" x14ac:dyDescent="0.25">
      <c r="A9555">
        <v>2211214</v>
      </c>
      <c r="B9555">
        <v>1</v>
      </c>
      <c r="C9555" t="s">
        <v>76</v>
      </c>
      <c r="D9555" t="s">
        <v>99</v>
      </c>
      <c r="E9555" t="s">
        <v>181</v>
      </c>
      <c r="F9555" t="s">
        <v>27241</v>
      </c>
      <c r="G9555" t="s">
        <v>194</v>
      </c>
      <c r="H9555" t="s">
        <v>46</v>
      </c>
      <c r="I9555" t="s">
        <v>129</v>
      </c>
      <c r="J9555" t="s">
        <v>130</v>
      </c>
      <c r="K9555" t="s">
        <v>131</v>
      </c>
      <c r="L9555" t="s">
        <v>27242</v>
      </c>
      <c r="M9555" t="s">
        <v>27243</v>
      </c>
      <c r="N9555">
        <v>0.48749999999999999</v>
      </c>
      <c r="O9555">
        <v>0</v>
      </c>
      <c r="P9555">
        <v>1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0.48749999999999999</v>
      </c>
      <c r="W9555">
        <v>0</v>
      </c>
      <c r="X9555">
        <v>0</v>
      </c>
      <c r="Y9555">
        <v>0</v>
      </c>
      <c r="Z9555">
        <v>0</v>
      </c>
    </row>
    <row r="9556" spans="1:26" x14ac:dyDescent="0.25">
      <c r="A9556">
        <v>2211212</v>
      </c>
      <c r="B9556">
        <v>1</v>
      </c>
      <c r="C9556" t="s">
        <v>76</v>
      </c>
      <c r="D9556" t="s">
        <v>92</v>
      </c>
      <c r="E9556" t="s">
        <v>181</v>
      </c>
      <c r="F9556" t="s">
        <v>27244</v>
      </c>
      <c r="G9556" t="s">
        <v>194</v>
      </c>
      <c r="H9556" t="s">
        <v>46</v>
      </c>
      <c r="I9556" t="s">
        <v>129</v>
      </c>
      <c r="J9556" t="s">
        <v>130</v>
      </c>
      <c r="K9556" t="s">
        <v>131</v>
      </c>
      <c r="L9556" t="s">
        <v>27245</v>
      </c>
      <c r="M9556" t="s">
        <v>27246</v>
      </c>
      <c r="N9556">
        <v>8.7819444440000005</v>
      </c>
      <c r="O9556">
        <v>0</v>
      </c>
      <c r="P9556">
        <v>0</v>
      </c>
      <c r="Q9556">
        <v>0</v>
      </c>
      <c r="R9556">
        <v>1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8.7819439999999993</v>
      </c>
      <c r="Y9556">
        <v>0</v>
      </c>
      <c r="Z9556">
        <v>0</v>
      </c>
    </row>
    <row r="9557" spans="1:26" x14ac:dyDescent="0.25">
      <c r="A9557">
        <v>2211210</v>
      </c>
      <c r="B9557">
        <v>1</v>
      </c>
      <c r="C9557" t="s">
        <v>77</v>
      </c>
      <c r="D9557" t="s">
        <v>123</v>
      </c>
      <c r="E9557" t="s">
        <v>181</v>
      </c>
      <c r="F9557" t="s">
        <v>27247</v>
      </c>
      <c r="G9557" t="s">
        <v>287</v>
      </c>
      <c r="H9557" t="s">
        <v>46</v>
      </c>
      <c r="I9557" t="s">
        <v>129</v>
      </c>
      <c r="J9557" t="s">
        <v>130</v>
      </c>
      <c r="K9557" t="s">
        <v>131</v>
      </c>
      <c r="L9557" t="s">
        <v>27248</v>
      </c>
      <c r="M9557" t="s">
        <v>27249</v>
      </c>
      <c r="N9557">
        <v>1.801388888</v>
      </c>
      <c r="O9557">
        <v>0</v>
      </c>
      <c r="P9557">
        <v>11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19.815277999999999</v>
      </c>
      <c r="W9557">
        <v>0</v>
      </c>
      <c r="X9557">
        <v>0</v>
      </c>
      <c r="Y9557">
        <v>0</v>
      </c>
      <c r="Z9557">
        <v>0</v>
      </c>
    </row>
    <row r="9558" spans="1:26" x14ac:dyDescent="0.25">
      <c r="A9558">
        <v>2211209</v>
      </c>
      <c r="B9558">
        <v>1</v>
      </c>
      <c r="C9558" t="s">
        <v>77</v>
      </c>
      <c r="D9558" t="s">
        <v>123</v>
      </c>
      <c r="E9558" t="s">
        <v>134</v>
      </c>
      <c r="F9558" t="s">
        <v>738</v>
      </c>
      <c r="G9558" t="s">
        <v>366</v>
      </c>
      <c r="H9558" t="s">
        <v>47</v>
      </c>
      <c r="I9558" t="s">
        <v>129</v>
      </c>
      <c r="J9558" t="s">
        <v>130</v>
      </c>
      <c r="K9558" t="s">
        <v>251</v>
      </c>
      <c r="L9558" t="s">
        <v>27250</v>
      </c>
      <c r="M9558" t="s">
        <v>27251</v>
      </c>
      <c r="N9558">
        <v>2.0351794440000002</v>
      </c>
      <c r="O9558">
        <v>217</v>
      </c>
      <c r="P9558">
        <v>122</v>
      </c>
      <c r="Q9558">
        <v>0</v>
      </c>
      <c r="R9558">
        <v>0</v>
      </c>
      <c r="S9558">
        <v>0</v>
      </c>
      <c r="T9558">
        <v>0</v>
      </c>
      <c r="U9558">
        <v>441.633939</v>
      </c>
      <c r="V9558">
        <v>248.29189199999999</v>
      </c>
      <c r="W9558">
        <v>0</v>
      </c>
      <c r="X9558">
        <v>0</v>
      </c>
      <c r="Y9558">
        <v>0</v>
      </c>
      <c r="Z9558">
        <v>0</v>
      </c>
    </row>
    <row r="9559" spans="1:26" x14ac:dyDescent="0.25">
      <c r="A9559">
        <v>2211217</v>
      </c>
      <c r="B9559">
        <v>1</v>
      </c>
      <c r="C9559" t="s">
        <v>76</v>
      </c>
      <c r="D9559" t="s">
        <v>95</v>
      </c>
      <c r="E9559" t="s">
        <v>181</v>
      </c>
      <c r="F9559" t="s">
        <v>27252</v>
      </c>
      <c r="G9559" t="s">
        <v>163</v>
      </c>
      <c r="H9559" t="s">
        <v>46</v>
      </c>
      <c r="I9559" t="s">
        <v>129</v>
      </c>
      <c r="J9559" t="s">
        <v>130</v>
      </c>
      <c r="K9559" t="s">
        <v>131</v>
      </c>
      <c r="L9559" t="s">
        <v>27253</v>
      </c>
      <c r="M9559" t="s">
        <v>27254</v>
      </c>
      <c r="N9559">
        <v>4.0519444440000001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1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4.0519439999999998</v>
      </c>
    </row>
    <row r="9560" spans="1:26" x14ac:dyDescent="0.25">
      <c r="A9560">
        <v>2211216</v>
      </c>
      <c r="B9560">
        <v>1</v>
      </c>
      <c r="C9560" t="s">
        <v>76</v>
      </c>
      <c r="D9560" t="s">
        <v>101</v>
      </c>
      <c r="E9560" t="s">
        <v>718</v>
      </c>
      <c r="F9560" t="s">
        <v>26034</v>
      </c>
      <c r="G9560" t="s">
        <v>269</v>
      </c>
      <c r="H9560" t="s">
        <v>46</v>
      </c>
      <c r="I9560" t="s">
        <v>129</v>
      </c>
      <c r="J9560" t="s">
        <v>130</v>
      </c>
      <c r="K9560" t="s">
        <v>131</v>
      </c>
      <c r="L9560" t="s">
        <v>27255</v>
      </c>
      <c r="M9560" t="s">
        <v>27256</v>
      </c>
      <c r="N9560">
        <v>4.9647222219999998</v>
      </c>
      <c r="O9560">
        <v>0</v>
      </c>
      <c r="P9560">
        <v>26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129.08277799999999</v>
      </c>
      <c r="W9560">
        <v>0</v>
      </c>
      <c r="X9560">
        <v>0</v>
      </c>
      <c r="Y9560">
        <v>0</v>
      </c>
      <c r="Z9560">
        <v>0</v>
      </c>
    </row>
    <row r="9561" spans="1:26" x14ac:dyDescent="0.25">
      <c r="A9561">
        <v>2211233</v>
      </c>
      <c r="B9561">
        <v>1</v>
      </c>
      <c r="C9561" t="s">
        <v>77</v>
      </c>
      <c r="D9561" t="s">
        <v>118</v>
      </c>
      <c r="E9561" t="s">
        <v>143</v>
      </c>
      <c r="F9561" t="s">
        <v>15452</v>
      </c>
      <c r="G9561" t="s">
        <v>145</v>
      </c>
      <c r="H9561" t="s">
        <v>47</v>
      </c>
      <c r="I9561" t="s">
        <v>129</v>
      </c>
      <c r="J9561" t="s">
        <v>130</v>
      </c>
      <c r="K9561" t="s">
        <v>131</v>
      </c>
      <c r="L9561" t="s">
        <v>27257</v>
      </c>
      <c r="M9561" t="s">
        <v>27258</v>
      </c>
      <c r="N9561">
        <v>1.296944444</v>
      </c>
      <c r="O9561">
        <v>19</v>
      </c>
      <c r="P9561">
        <v>313</v>
      </c>
      <c r="Q9561">
        <v>0</v>
      </c>
      <c r="R9561">
        <v>0</v>
      </c>
      <c r="S9561">
        <v>15</v>
      </c>
      <c r="T9561">
        <v>679</v>
      </c>
      <c r="U9561">
        <v>24.641943999999999</v>
      </c>
      <c r="V9561">
        <v>405.94361099999998</v>
      </c>
      <c r="W9561">
        <v>0</v>
      </c>
      <c r="X9561">
        <v>0</v>
      </c>
      <c r="Y9561">
        <v>19.454167000000002</v>
      </c>
      <c r="Z9561">
        <v>880.62527699999998</v>
      </c>
    </row>
    <row r="9562" spans="1:26" x14ac:dyDescent="0.25">
      <c r="A9562">
        <v>2211236</v>
      </c>
      <c r="B9562">
        <v>1</v>
      </c>
      <c r="C9562" t="s">
        <v>76</v>
      </c>
      <c r="D9562" t="s">
        <v>86</v>
      </c>
      <c r="E9562" t="s">
        <v>181</v>
      </c>
      <c r="F9562" t="s">
        <v>27259</v>
      </c>
      <c r="G9562" t="s">
        <v>194</v>
      </c>
      <c r="H9562" t="s">
        <v>46</v>
      </c>
      <c r="I9562" t="s">
        <v>129</v>
      </c>
      <c r="J9562" t="s">
        <v>130</v>
      </c>
      <c r="K9562" t="s">
        <v>131</v>
      </c>
      <c r="L9562" t="s">
        <v>27260</v>
      </c>
      <c r="M9562" t="s">
        <v>27261</v>
      </c>
      <c r="N9562">
        <v>2.6419444439999999</v>
      </c>
      <c r="O9562">
        <v>0</v>
      </c>
      <c r="P9562">
        <v>1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2.6419440000000001</v>
      </c>
      <c r="W9562">
        <v>0</v>
      </c>
      <c r="X9562">
        <v>0</v>
      </c>
      <c r="Y9562">
        <v>0</v>
      </c>
      <c r="Z9562">
        <v>0</v>
      </c>
    </row>
    <row r="9563" spans="1:26" x14ac:dyDescent="0.25">
      <c r="A9563">
        <v>2211234</v>
      </c>
      <c r="B9563">
        <v>1</v>
      </c>
      <c r="C9563" t="s">
        <v>77</v>
      </c>
      <c r="D9563" t="s">
        <v>108</v>
      </c>
      <c r="E9563" t="s">
        <v>181</v>
      </c>
      <c r="F9563" t="s">
        <v>27262</v>
      </c>
      <c r="G9563" t="s">
        <v>194</v>
      </c>
      <c r="H9563" t="s">
        <v>46</v>
      </c>
      <c r="I9563" t="s">
        <v>129</v>
      </c>
      <c r="J9563" t="s">
        <v>130</v>
      </c>
      <c r="K9563" t="s">
        <v>131</v>
      </c>
      <c r="L9563" t="s">
        <v>27263</v>
      </c>
      <c r="M9563" t="s">
        <v>27264</v>
      </c>
      <c r="N9563">
        <v>7.8802777769999999</v>
      </c>
      <c r="O9563">
        <v>0</v>
      </c>
      <c r="P9563">
        <v>5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39.401389000000002</v>
      </c>
      <c r="W9563">
        <v>0</v>
      </c>
      <c r="X9563">
        <v>0</v>
      </c>
      <c r="Y9563">
        <v>0</v>
      </c>
      <c r="Z9563">
        <v>0</v>
      </c>
    </row>
    <row r="9564" spans="1:26" x14ac:dyDescent="0.25">
      <c r="A9564">
        <v>2211224</v>
      </c>
      <c r="B9564">
        <v>1</v>
      </c>
      <c r="C9564" t="s">
        <v>76</v>
      </c>
      <c r="D9564" t="s">
        <v>92</v>
      </c>
      <c r="E9564" t="s">
        <v>718</v>
      </c>
      <c r="F9564" t="s">
        <v>27265</v>
      </c>
      <c r="G9564" t="s">
        <v>2782</v>
      </c>
      <c r="H9564" t="s">
        <v>46</v>
      </c>
      <c r="I9564" t="s">
        <v>129</v>
      </c>
      <c r="J9564" t="s">
        <v>130</v>
      </c>
      <c r="K9564" t="s">
        <v>131</v>
      </c>
      <c r="L9564" t="s">
        <v>27266</v>
      </c>
      <c r="M9564" t="s">
        <v>27267</v>
      </c>
      <c r="N9564">
        <v>6.0758333330000003</v>
      </c>
      <c r="O9564">
        <v>0</v>
      </c>
      <c r="P9564">
        <v>0</v>
      </c>
      <c r="Q9564">
        <v>0</v>
      </c>
      <c r="R9564">
        <v>31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188.35083299999999</v>
      </c>
      <c r="Y9564">
        <v>0</v>
      </c>
      <c r="Z9564">
        <v>0</v>
      </c>
    </row>
    <row r="9565" spans="1:26" x14ac:dyDescent="0.25">
      <c r="A9565">
        <v>2211231</v>
      </c>
      <c r="B9565">
        <v>1</v>
      </c>
      <c r="C9565" t="s">
        <v>76</v>
      </c>
      <c r="D9565" t="s">
        <v>99</v>
      </c>
      <c r="E9565" t="s">
        <v>181</v>
      </c>
      <c r="F9565" t="s">
        <v>27268</v>
      </c>
      <c r="G9565" t="s">
        <v>194</v>
      </c>
      <c r="H9565" t="s">
        <v>46</v>
      </c>
      <c r="I9565" t="s">
        <v>129</v>
      </c>
      <c r="J9565" t="s">
        <v>130</v>
      </c>
      <c r="K9565" t="s">
        <v>131</v>
      </c>
      <c r="L9565" t="s">
        <v>27269</v>
      </c>
      <c r="M9565" t="s">
        <v>27270</v>
      </c>
      <c r="N9565">
        <v>0.91222222200000003</v>
      </c>
      <c r="O9565">
        <v>0</v>
      </c>
      <c r="P9565">
        <v>1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0.91222199999999998</v>
      </c>
      <c r="W9565">
        <v>0</v>
      </c>
      <c r="X9565">
        <v>0</v>
      </c>
      <c r="Y9565">
        <v>0</v>
      </c>
      <c r="Z9565">
        <v>0</v>
      </c>
    </row>
    <row r="9566" spans="1:26" x14ac:dyDescent="0.25">
      <c r="A9566">
        <v>2211237</v>
      </c>
      <c r="B9566">
        <v>1</v>
      </c>
      <c r="C9566" t="s">
        <v>77</v>
      </c>
      <c r="D9566" t="s">
        <v>116</v>
      </c>
      <c r="E9566" t="s">
        <v>181</v>
      </c>
      <c r="F9566" t="s">
        <v>27271</v>
      </c>
      <c r="G9566" t="s">
        <v>194</v>
      </c>
      <c r="H9566" t="s">
        <v>46</v>
      </c>
      <c r="I9566" t="s">
        <v>129</v>
      </c>
      <c r="J9566" t="s">
        <v>130</v>
      </c>
      <c r="K9566" t="s">
        <v>131</v>
      </c>
      <c r="L9566" t="s">
        <v>27272</v>
      </c>
      <c r="M9566" t="s">
        <v>27273</v>
      </c>
      <c r="N9566">
        <v>2.144722222</v>
      </c>
      <c r="O9566">
        <v>0</v>
      </c>
      <c r="P9566">
        <v>1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2.1447219999999998</v>
      </c>
      <c r="W9566">
        <v>0</v>
      </c>
      <c r="X9566">
        <v>0</v>
      </c>
      <c r="Y9566">
        <v>0</v>
      </c>
      <c r="Z9566">
        <v>0</v>
      </c>
    </row>
    <row r="9567" spans="1:26" x14ac:dyDescent="0.25">
      <c r="A9567">
        <v>2211228</v>
      </c>
      <c r="B9567">
        <v>1</v>
      </c>
      <c r="C9567" t="s">
        <v>76</v>
      </c>
      <c r="D9567" t="s">
        <v>95</v>
      </c>
      <c r="E9567" t="s">
        <v>181</v>
      </c>
      <c r="F9567" t="s">
        <v>27274</v>
      </c>
      <c r="G9567" t="s">
        <v>194</v>
      </c>
      <c r="H9567" t="s">
        <v>46</v>
      </c>
      <c r="I9567" t="s">
        <v>129</v>
      </c>
      <c r="J9567" t="s">
        <v>130</v>
      </c>
      <c r="K9567" t="s">
        <v>131</v>
      </c>
      <c r="L9567" t="s">
        <v>27275</v>
      </c>
      <c r="M9567" t="s">
        <v>27276</v>
      </c>
      <c r="N9567">
        <v>0.43</v>
      </c>
      <c r="O9567">
        <v>0</v>
      </c>
      <c r="P9567">
        <v>2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0.86</v>
      </c>
      <c r="W9567">
        <v>0</v>
      </c>
      <c r="X9567">
        <v>0</v>
      </c>
      <c r="Y9567">
        <v>0</v>
      </c>
      <c r="Z9567">
        <v>0</v>
      </c>
    </row>
    <row r="9568" spans="1:26" x14ac:dyDescent="0.25">
      <c r="A9568">
        <v>2211239</v>
      </c>
      <c r="B9568">
        <v>1</v>
      </c>
      <c r="C9568" t="s">
        <v>76</v>
      </c>
      <c r="D9568" t="s">
        <v>86</v>
      </c>
      <c r="E9568" t="s">
        <v>181</v>
      </c>
      <c r="F9568" t="s">
        <v>27277</v>
      </c>
      <c r="G9568" t="s">
        <v>194</v>
      </c>
      <c r="H9568" t="s">
        <v>46</v>
      </c>
      <c r="I9568" t="s">
        <v>129</v>
      </c>
      <c r="J9568" t="s">
        <v>130</v>
      </c>
      <c r="K9568" t="s">
        <v>131</v>
      </c>
      <c r="L9568" t="s">
        <v>27278</v>
      </c>
      <c r="M9568" t="s">
        <v>27279</v>
      </c>
      <c r="N9568">
        <v>3.7205555549999998</v>
      </c>
      <c r="O9568">
        <v>0</v>
      </c>
      <c r="P9568">
        <v>3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11.161667</v>
      </c>
      <c r="W9568">
        <v>0</v>
      </c>
      <c r="X9568">
        <v>0</v>
      </c>
      <c r="Y9568">
        <v>0</v>
      </c>
      <c r="Z9568">
        <v>0</v>
      </c>
    </row>
    <row r="9569" spans="1:26" x14ac:dyDescent="0.25">
      <c r="A9569">
        <v>2211244</v>
      </c>
      <c r="B9569">
        <v>1</v>
      </c>
      <c r="C9569" t="s">
        <v>76</v>
      </c>
      <c r="D9569" t="s">
        <v>94</v>
      </c>
      <c r="E9569" t="s">
        <v>134</v>
      </c>
      <c r="F9569" t="s">
        <v>27280</v>
      </c>
      <c r="G9569" t="s">
        <v>136</v>
      </c>
      <c r="H9569" t="s">
        <v>47</v>
      </c>
      <c r="I9569" t="s">
        <v>129</v>
      </c>
      <c r="J9569" t="s">
        <v>130</v>
      </c>
      <c r="K9569" t="s">
        <v>131</v>
      </c>
      <c r="L9569" t="s">
        <v>27281</v>
      </c>
      <c r="M9569" t="s">
        <v>27282</v>
      </c>
      <c r="N9569">
        <v>1.339444444</v>
      </c>
      <c r="O9569">
        <v>33</v>
      </c>
      <c r="P9569">
        <v>622</v>
      </c>
      <c r="Q9569">
        <v>0</v>
      </c>
      <c r="R9569">
        <v>0</v>
      </c>
      <c r="S9569">
        <v>0</v>
      </c>
      <c r="T9569">
        <v>0</v>
      </c>
      <c r="U9569">
        <v>44.201667</v>
      </c>
      <c r="V9569">
        <v>833.13444400000003</v>
      </c>
      <c r="W9569">
        <v>0</v>
      </c>
      <c r="X9569">
        <v>0</v>
      </c>
      <c r="Y9569">
        <v>0</v>
      </c>
      <c r="Z9569">
        <v>0</v>
      </c>
    </row>
    <row r="9570" spans="1:26" x14ac:dyDescent="0.25">
      <c r="A9570">
        <v>2211240</v>
      </c>
      <c r="B9570">
        <v>1</v>
      </c>
      <c r="C9570" t="s">
        <v>76</v>
      </c>
      <c r="D9570" t="s">
        <v>89</v>
      </c>
      <c r="E9570" t="s">
        <v>181</v>
      </c>
      <c r="F9570" t="s">
        <v>27283</v>
      </c>
      <c r="G9570" t="s">
        <v>636</v>
      </c>
      <c r="H9570" t="s">
        <v>46</v>
      </c>
      <c r="I9570" t="s">
        <v>129</v>
      </c>
      <c r="J9570" t="s">
        <v>130</v>
      </c>
      <c r="K9570" t="s">
        <v>131</v>
      </c>
      <c r="L9570" t="s">
        <v>27284</v>
      </c>
      <c r="M9570" t="s">
        <v>27285</v>
      </c>
      <c r="N9570">
        <v>7.659444444</v>
      </c>
      <c r="O9570">
        <v>0</v>
      </c>
      <c r="P9570">
        <v>1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7.6594439999999997</v>
      </c>
      <c r="W9570">
        <v>0</v>
      </c>
      <c r="X9570">
        <v>0</v>
      </c>
      <c r="Y9570">
        <v>0</v>
      </c>
      <c r="Z9570">
        <v>0</v>
      </c>
    </row>
    <row r="9571" spans="1:26" x14ac:dyDescent="0.25">
      <c r="A9571">
        <v>2211250</v>
      </c>
      <c r="B9571">
        <v>1</v>
      </c>
      <c r="C9571" t="s">
        <v>77</v>
      </c>
      <c r="D9571" t="s">
        <v>114</v>
      </c>
      <c r="E9571" t="s">
        <v>143</v>
      </c>
      <c r="F9571" t="s">
        <v>27286</v>
      </c>
      <c r="G9571" t="s">
        <v>145</v>
      </c>
      <c r="H9571" t="s">
        <v>47</v>
      </c>
      <c r="I9571" t="s">
        <v>129</v>
      </c>
      <c r="J9571" t="s">
        <v>130</v>
      </c>
      <c r="K9571" t="s">
        <v>131</v>
      </c>
      <c r="L9571" t="s">
        <v>27287</v>
      </c>
      <c r="M9571" t="s">
        <v>27288</v>
      </c>
      <c r="N9571">
        <v>1.893333333</v>
      </c>
      <c r="O9571">
        <v>1</v>
      </c>
      <c r="P9571">
        <v>1</v>
      </c>
      <c r="Q9571">
        <v>0</v>
      </c>
      <c r="R9571">
        <v>0</v>
      </c>
      <c r="S9571">
        <v>14</v>
      </c>
      <c r="T9571">
        <v>83</v>
      </c>
      <c r="U9571">
        <v>1.8933329999999999</v>
      </c>
      <c r="V9571">
        <v>1.8933329999999999</v>
      </c>
      <c r="W9571">
        <v>0</v>
      </c>
      <c r="X9571">
        <v>0</v>
      </c>
      <c r="Y9571">
        <v>26.506667</v>
      </c>
      <c r="Z9571">
        <v>157.14666700000001</v>
      </c>
    </row>
    <row r="9572" spans="1:26" x14ac:dyDescent="0.25">
      <c r="A9572">
        <v>2211243</v>
      </c>
      <c r="B9572">
        <v>1</v>
      </c>
      <c r="C9572" t="s">
        <v>76</v>
      </c>
      <c r="D9572" t="s">
        <v>81</v>
      </c>
      <c r="E9572" t="s">
        <v>126</v>
      </c>
      <c r="F9572" t="s">
        <v>27289</v>
      </c>
      <c r="G9572" t="s">
        <v>128</v>
      </c>
      <c r="H9572" t="s">
        <v>46</v>
      </c>
      <c r="I9572" t="s">
        <v>129</v>
      </c>
      <c r="J9572" t="s">
        <v>130</v>
      </c>
      <c r="K9572" t="s">
        <v>131</v>
      </c>
      <c r="L9572" t="s">
        <v>27290</v>
      </c>
      <c r="M9572" t="s">
        <v>27291</v>
      </c>
      <c r="N9572">
        <v>8.8486111110000003</v>
      </c>
      <c r="O9572">
        <v>0</v>
      </c>
      <c r="P9572">
        <v>83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734.43472199999997</v>
      </c>
      <c r="W9572">
        <v>0</v>
      </c>
      <c r="X9572">
        <v>0</v>
      </c>
      <c r="Y9572">
        <v>0</v>
      </c>
      <c r="Z9572">
        <v>0</v>
      </c>
    </row>
    <row r="9573" spans="1:26" x14ac:dyDescent="0.25">
      <c r="A9573">
        <v>2211247</v>
      </c>
      <c r="B9573">
        <v>1</v>
      </c>
      <c r="C9573" t="s">
        <v>77</v>
      </c>
      <c r="D9573" t="s">
        <v>113</v>
      </c>
      <c r="E9573" t="s">
        <v>181</v>
      </c>
      <c r="F9573" t="s">
        <v>27292</v>
      </c>
      <c r="G9573" t="s">
        <v>194</v>
      </c>
      <c r="H9573" t="s">
        <v>46</v>
      </c>
      <c r="I9573" t="s">
        <v>129</v>
      </c>
      <c r="J9573" t="s">
        <v>130</v>
      </c>
      <c r="K9573" t="s">
        <v>131</v>
      </c>
      <c r="L9573" t="s">
        <v>27293</v>
      </c>
      <c r="M9573" t="s">
        <v>27294</v>
      </c>
      <c r="N9573">
        <v>0.84638888800000001</v>
      </c>
      <c r="O9573">
        <v>0</v>
      </c>
      <c r="P9573">
        <v>0</v>
      </c>
      <c r="Q9573">
        <v>0</v>
      </c>
      <c r="R9573">
        <v>1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0.84638899999999995</v>
      </c>
      <c r="Y9573">
        <v>0</v>
      </c>
      <c r="Z9573">
        <v>0</v>
      </c>
    </row>
    <row r="9574" spans="1:26" x14ac:dyDescent="0.25">
      <c r="A9574">
        <v>2211248</v>
      </c>
      <c r="B9574">
        <v>1</v>
      </c>
      <c r="C9574" t="s">
        <v>76</v>
      </c>
      <c r="D9574" t="s">
        <v>87</v>
      </c>
      <c r="E9574" t="s">
        <v>126</v>
      </c>
      <c r="F9574" t="s">
        <v>5023</v>
      </c>
      <c r="G9574" t="s">
        <v>128</v>
      </c>
      <c r="H9574" t="s">
        <v>46</v>
      </c>
      <c r="I9574" t="s">
        <v>129</v>
      </c>
      <c r="J9574" t="s">
        <v>130</v>
      </c>
      <c r="K9574" t="s">
        <v>131</v>
      </c>
      <c r="L9574" t="s">
        <v>27295</v>
      </c>
      <c r="M9574" t="s">
        <v>27296</v>
      </c>
      <c r="N9574">
        <v>2.2405555549999998</v>
      </c>
      <c r="O9574">
        <v>0</v>
      </c>
      <c r="P9574">
        <v>0</v>
      </c>
      <c r="Q9574">
        <v>0</v>
      </c>
      <c r="R9574">
        <v>71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159.079444</v>
      </c>
      <c r="Y9574">
        <v>0</v>
      </c>
      <c r="Z9574">
        <v>0</v>
      </c>
    </row>
    <row r="9575" spans="1:26" x14ac:dyDescent="0.25">
      <c r="A9575">
        <v>2211251</v>
      </c>
      <c r="B9575">
        <v>1</v>
      </c>
      <c r="C9575" t="s">
        <v>76</v>
      </c>
      <c r="D9575" t="s">
        <v>81</v>
      </c>
      <c r="E9575" t="s">
        <v>181</v>
      </c>
      <c r="F9575" t="s">
        <v>27297</v>
      </c>
      <c r="G9575" t="s">
        <v>183</v>
      </c>
      <c r="H9575" t="s">
        <v>46</v>
      </c>
      <c r="I9575" t="s">
        <v>129</v>
      </c>
      <c r="J9575" t="s">
        <v>130</v>
      </c>
      <c r="K9575" t="s">
        <v>131</v>
      </c>
      <c r="L9575" t="s">
        <v>27298</v>
      </c>
      <c r="M9575" t="s">
        <v>27299</v>
      </c>
      <c r="N9575">
        <v>2.0644444439999998</v>
      </c>
      <c r="O9575">
        <v>0</v>
      </c>
      <c r="P9575">
        <v>18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37.159999999999997</v>
      </c>
      <c r="W9575">
        <v>0</v>
      </c>
      <c r="X9575">
        <v>0</v>
      </c>
      <c r="Y9575">
        <v>0</v>
      </c>
      <c r="Z9575">
        <v>0</v>
      </c>
    </row>
    <row r="9576" spans="1:26" x14ac:dyDescent="0.25">
      <c r="A9576">
        <v>2211253</v>
      </c>
      <c r="B9576">
        <v>1</v>
      </c>
      <c r="C9576" t="s">
        <v>76</v>
      </c>
      <c r="D9576" t="s">
        <v>92</v>
      </c>
      <c r="E9576" t="s">
        <v>126</v>
      </c>
      <c r="F9576" t="s">
        <v>1450</v>
      </c>
      <c r="G9576" t="s">
        <v>152</v>
      </c>
      <c r="H9576" t="s">
        <v>46</v>
      </c>
      <c r="I9576" t="s">
        <v>129</v>
      </c>
      <c r="J9576" t="s">
        <v>130</v>
      </c>
      <c r="K9576" t="s">
        <v>131</v>
      </c>
      <c r="L9576" t="s">
        <v>27300</v>
      </c>
      <c r="M9576" t="s">
        <v>27301</v>
      </c>
      <c r="N9576">
        <v>12.580833332999999</v>
      </c>
      <c r="O9576">
        <v>0</v>
      </c>
      <c r="P9576">
        <v>1</v>
      </c>
      <c r="Q9576">
        <v>0</v>
      </c>
      <c r="R9576">
        <v>93</v>
      </c>
      <c r="S9576">
        <v>0</v>
      </c>
      <c r="T9576">
        <v>0</v>
      </c>
      <c r="U9576">
        <v>0</v>
      </c>
      <c r="V9576">
        <v>12.580833</v>
      </c>
      <c r="W9576">
        <v>0</v>
      </c>
      <c r="X9576">
        <v>1170.0174999999999</v>
      </c>
      <c r="Y9576">
        <v>0</v>
      </c>
      <c r="Z9576">
        <v>0</v>
      </c>
    </row>
    <row r="9577" spans="1:26" x14ac:dyDescent="0.25">
      <c r="A9577">
        <v>2211257</v>
      </c>
      <c r="B9577">
        <v>1</v>
      </c>
      <c r="C9577" t="s">
        <v>77</v>
      </c>
      <c r="D9577" t="s">
        <v>119</v>
      </c>
      <c r="E9577" t="s">
        <v>813</v>
      </c>
      <c r="F9577" t="s">
        <v>27302</v>
      </c>
      <c r="G9577" t="s">
        <v>136</v>
      </c>
      <c r="H9577" t="s">
        <v>47</v>
      </c>
      <c r="I9577" t="s">
        <v>129</v>
      </c>
      <c r="J9577" t="s">
        <v>130</v>
      </c>
      <c r="K9577" t="s">
        <v>131</v>
      </c>
      <c r="L9577" t="s">
        <v>27303</v>
      </c>
      <c r="M9577" t="s">
        <v>27304</v>
      </c>
      <c r="N9577">
        <v>4.4666666660000001</v>
      </c>
      <c r="O9577">
        <v>62</v>
      </c>
      <c r="P9577">
        <v>1863</v>
      </c>
      <c r="Q9577">
        <v>28</v>
      </c>
      <c r="R9577">
        <v>0</v>
      </c>
      <c r="S9577">
        <v>36</v>
      </c>
      <c r="T9577">
        <v>0</v>
      </c>
      <c r="U9577">
        <v>276.933333</v>
      </c>
      <c r="V9577">
        <v>8321.3999989999993</v>
      </c>
      <c r="W9577">
        <v>125.066667</v>
      </c>
      <c r="X9577">
        <v>0</v>
      </c>
      <c r="Y9577">
        <v>160.80000000000001</v>
      </c>
      <c r="Z9577">
        <v>0</v>
      </c>
    </row>
    <row r="9578" spans="1:26" x14ac:dyDescent="0.25">
      <c r="A9578">
        <v>2211256</v>
      </c>
      <c r="B9578">
        <v>1</v>
      </c>
      <c r="C9578" t="s">
        <v>76</v>
      </c>
      <c r="D9578" t="s">
        <v>79</v>
      </c>
      <c r="E9578" t="s">
        <v>181</v>
      </c>
      <c r="F9578" t="s">
        <v>23430</v>
      </c>
      <c r="G9578" t="s">
        <v>194</v>
      </c>
      <c r="H9578" t="s">
        <v>46</v>
      </c>
      <c r="I9578" t="s">
        <v>129</v>
      </c>
      <c r="J9578" t="s">
        <v>130</v>
      </c>
      <c r="K9578" t="s">
        <v>131</v>
      </c>
      <c r="L9578" t="s">
        <v>27305</v>
      </c>
      <c r="M9578" t="s">
        <v>27306</v>
      </c>
      <c r="N9578">
        <v>0.90638888799999995</v>
      </c>
      <c r="O9578">
        <v>0</v>
      </c>
      <c r="P9578">
        <v>2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1.812778</v>
      </c>
      <c r="W9578">
        <v>0</v>
      </c>
      <c r="X9578">
        <v>0</v>
      </c>
      <c r="Y9578">
        <v>0</v>
      </c>
      <c r="Z9578">
        <v>0</v>
      </c>
    </row>
    <row r="9579" spans="1:26" x14ac:dyDescent="0.25">
      <c r="A9579">
        <v>2211262</v>
      </c>
      <c r="B9579">
        <v>1</v>
      </c>
      <c r="C9579" t="s">
        <v>76</v>
      </c>
      <c r="D9579" t="s">
        <v>94</v>
      </c>
      <c r="E9579" t="s">
        <v>181</v>
      </c>
      <c r="F9579" t="s">
        <v>26085</v>
      </c>
      <c r="G9579" t="s">
        <v>194</v>
      </c>
      <c r="H9579" t="s">
        <v>46</v>
      </c>
      <c r="I9579" t="s">
        <v>129</v>
      </c>
      <c r="J9579" t="s">
        <v>130</v>
      </c>
      <c r="K9579" t="s">
        <v>131</v>
      </c>
      <c r="L9579" t="s">
        <v>27307</v>
      </c>
      <c r="M9579" t="s">
        <v>27308</v>
      </c>
      <c r="N9579">
        <v>3.176666666</v>
      </c>
      <c r="O9579">
        <v>0</v>
      </c>
      <c r="P9579">
        <v>1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3.1766670000000001</v>
      </c>
      <c r="W9579">
        <v>0</v>
      </c>
      <c r="X9579">
        <v>0</v>
      </c>
      <c r="Y9579">
        <v>0</v>
      </c>
      <c r="Z9579">
        <v>0</v>
      </c>
    </row>
    <row r="9580" spans="1:26" x14ac:dyDescent="0.25">
      <c r="A9580">
        <v>2211258</v>
      </c>
      <c r="B9580">
        <v>1</v>
      </c>
      <c r="C9580" t="s">
        <v>76</v>
      </c>
      <c r="D9580" t="s">
        <v>88</v>
      </c>
      <c r="E9580" t="s">
        <v>126</v>
      </c>
      <c r="F9580" t="s">
        <v>27309</v>
      </c>
      <c r="G9580" t="s">
        <v>140</v>
      </c>
      <c r="H9580" t="s">
        <v>46</v>
      </c>
      <c r="I9580" t="s">
        <v>129</v>
      </c>
      <c r="J9580" t="s">
        <v>130</v>
      </c>
      <c r="K9580" t="s">
        <v>131</v>
      </c>
      <c r="L9580" t="s">
        <v>27310</v>
      </c>
      <c r="M9580" t="s">
        <v>27311</v>
      </c>
      <c r="N9580">
        <v>3.6788888879999999</v>
      </c>
      <c r="O9580">
        <v>0</v>
      </c>
      <c r="P9580">
        <v>19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69.898888999999997</v>
      </c>
      <c r="W9580">
        <v>0</v>
      </c>
      <c r="X9580">
        <v>0</v>
      </c>
      <c r="Y9580">
        <v>0</v>
      </c>
      <c r="Z9580">
        <v>0</v>
      </c>
    </row>
    <row r="9581" spans="1:26" x14ac:dyDescent="0.25">
      <c r="A9581">
        <v>2211259</v>
      </c>
      <c r="B9581">
        <v>1</v>
      </c>
      <c r="C9581" t="s">
        <v>77</v>
      </c>
      <c r="D9581" t="s">
        <v>118</v>
      </c>
      <c r="E9581" t="s">
        <v>181</v>
      </c>
      <c r="F9581" t="s">
        <v>27312</v>
      </c>
      <c r="G9581" t="s">
        <v>194</v>
      </c>
      <c r="H9581" t="s">
        <v>46</v>
      </c>
      <c r="I9581" t="s">
        <v>129</v>
      </c>
      <c r="J9581" t="s">
        <v>130</v>
      </c>
      <c r="K9581" t="s">
        <v>131</v>
      </c>
      <c r="L9581" t="s">
        <v>27313</v>
      </c>
      <c r="M9581" t="s">
        <v>27314</v>
      </c>
      <c r="N9581">
        <v>1.566944444</v>
      </c>
      <c r="O9581">
        <v>0</v>
      </c>
      <c r="P9581">
        <v>5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7.8347220000000002</v>
      </c>
      <c r="W9581">
        <v>0</v>
      </c>
      <c r="X9581">
        <v>0</v>
      </c>
      <c r="Y9581">
        <v>0</v>
      </c>
      <c r="Z9581">
        <v>0</v>
      </c>
    </row>
    <row r="9582" spans="1:26" x14ac:dyDescent="0.25">
      <c r="A9582">
        <v>2211265</v>
      </c>
      <c r="B9582">
        <v>1</v>
      </c>
      <c r="C9582" t="s">
        <v>77</v>
      </c>
      <c r="D9582" t="s">
        <v>120</v>
      </c>
      <c r="E9582" t="s">
        <v>126</v>
      </c>
      <c r="F9582" t="s">
        <v>27315</v>
      </c>
      <c r="G9582" t="s">
        <v>640</v>
      </c>
      <c r="H9582" t="s">
        <v>46</v>
      </c>
      <c r="I9582" t="s">
        <v>129</v>
      </c>
      <c r="J9582" t="s">
        <v>130</v>
      </c>
      <c r="K9582" t="s">
        <v>131</v>
      </c>
      <c r="L9582" t="s">
        <v>27316</v>
      </c>
      <c r="M9582" t="s">
        <v>27317</v>
      </c>
      <c r="N9582">
        <v>1.323055555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67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88.644722000000002</v>
      </c>
    </row>
    <row r="9583" spans="1:26" x14ac:dyDescent="0.25">
      <c r="A9583">
        <v>2211261</v>
      </c>
      <c r="B9583">
        <v>1</v>
      </c>
      <c r="C9583" t="s">
        <v>76</v>
      </c>
      <c r="D9583" t="s">
        <v>101</v>
      </c>
      <c r="E9583" t="s">
        <v>181</v>
      </c>
      <c r="F9583" t="s">
        <v>27318</v>
      </c>
      <c r="G9583" t="s">
        <v>194</v>
      </c>
      <c r="H9583" t="s">
        <v>46</v>
      </c>
      <c r="I9583" t="s">
        <v>129</v>
      </c>
      <c r="J9583" t="s">
        <v>130</v>
      </c>
      <c r="K9583" t="s">
        <v>131</v>
      </c>
      <c r="L9583" t="s">
        <v>27319</v>
      </c>
      <c r="M9583" t="s">
        <v>27320</v>
      </c>
      <c r="N9583">
        <v>1.0061111110000001</v>
      </c>
      <c r="O9583">
        <v>0</v>
      </c>
      <c r="P9583">
        <v>1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1.006111</v>
      </c>
      <c r="W9583">
        <v>0</v>
      </c>
      <c r="X9583">
        <v>0</v>
      </c>
      <c r="Y9583">
        <v>0</v>
      </c>
      <c r="Z9583">
        <v>0</v>
      </c>
    </row>
    <row r="9584" spans="1:26" x14ac:dyDescent="0.25">
      <c r="A9584">
        <v>2211263</v>
      </c>
      <c r="B9584">
        <v>1</v>
      </c>
      <c r="C9584" t="s">
        <v>76</v>
      </c>
      <c r="D9584" t="s">
        <v>79</v>
      </c>
      <c r="E9584" t="s">
        <v>181</v>
      </c>
      <c r="F9584" t="s">
        <v>27321</v>
      </c>
      <c r="G9584" t="s">
        <v>163</v>
      </c>
      <c r="H9584" t="s">
        <v>46</v>
      </c>
      <c r="I9584" t="s">
        <v>129</v>
      </c>
      <c r="J9584" t="s">
        <v>130</v>
      </c>
      <c r="K9584" t="s">
        <v>131</v>
      </c>
      <c r="L9584" t="s">
        <v>27322</v>
      </c>
      <c r="M9584" t="s">
        <v>27323</v>
      </c>
      <c r="N9584">
        <v>0.54361111100000004</v>
      </c>
      <c r="O9584">
        <v>0</v>
      </c>
      <c r="P9584">
        <v>1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0.54361099999999996</v>
      </c>
      <c r="W9584">
        <v>0</v>
      </c>
      <c r="X9584">
        <v>0</v>
      </c>
      <c r="Y9584">
        <v>0</v>
      </c>
      <c r="Z9584">
        <v>0</v>
      </c>
    </row>
    <row r="9585" spans="1:26" x14ac:dyDescent="0.25">
      <c r="A9585">
        <v>2211264</v>
      </c>
      <c r="B9585">
        <v>1</v>
      </c>
      <c r="C9585" t="s">
        <v>76</v>
      </c>
      <c r="D9585" t="s">
        <v>99</v>
      </c>
      <c r="E9585" t="s">
        <v>126</v>
      </c>
      <c r="F9585" t="s">
        <v>27324</v>
      </c>
      <c r="G9585" t="s">
        <v>128</v>
      </c>
      <c r="H9585" t="s">
        <v>46</v>
      </c>
      <c r="I9585" t="s">
        <v>129</v>
      </c>
      <c r="J9585" t="s">
        <v>130</v>
      </c>
      <c r="K9585" t="s">
        <v>131</v>
      </c>
      <c r="L9585" t="s">
        <v>27325</v>
      </c>
      <c r="M9585" t="s">
        <v>27326</v>
      </c>
      <c r="N9585">
        <v>0.47305555500000002</v>
      </c>
      <c r="O9585">
        <v>0</v>
      </c>
      <c r="P9585">
        <v>107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50.616943999999997</v>
      </c>
      <c r="W9585">
        <v>0</v>
      </c>
      <c r="X9585">
        <v>0</v>
      </c>
      <c r="Y9585">
        <v>0</v>
      </c>
      <c r="Z9585">
        <v>0</v>
      </c>
    </row>
    <row r="9586" spans="1:26" x14ac:dyDescent="0.25">
      <c r="A9586">
        <v>2211260</v>
      </c>
      <c r="B9586">
        <v>1</v>
      </c>
      <c r="C9586" t="s">
        <v>77</v>
      </c>
      <c r="D9586" t="s">
        <v>124</v>
      </c>
      <c r="E9586" t="s">
        <v>181</v>
      </c>
      <c r="F9586" t="s">
        <v>25010</v>
      </c>
      <c r="G9586" t="s">
        <v>183</v>
      </c>
      <c r="H9586" t="s">
        <v>46</v>
      </c>
      <c r="I9586" t="s">
        <v>129</v>
      </c>
      <c r="J9586" t="s">
        <v>130</v>
      </c>
      <c r="K9586" t="s">
        <v>131</v>
      </c>
      <c r="L9586" t="s">
        <v>27327</v>
      </c>
      <c r="M9586" t="s">
        <v>27328</v>
      </c>
      <c r="N9586">
        <v>2.8702777770000001</v>
      </c>
      <c r="O9586">
        <v>0</v>
      </c>
      <c r="P9586">
        <v>11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31.573056000000001</v>
      </c>
      <c r="W9586">
        <v>0</v>
      </c>
      <c r="X9586">
        <v>0</v>
      </c>
      <c r="Y9586">
        <v>0</v>
      </c>
      <c r="Z9586">
        <v>0</v>
      </c>
    </row>
    <row r="9587" spans="1:26" x14ac:dyDescent="0.25">
      <c r="A9587">
        <v>2211266</v>
      </c>
      <c r="B9587">
        <v>1</v>
      </c>
      <c r="C9587" t="s">
        <v>76</v>
      </c>
      <c r="D9587" t="s">
        <v>90</v>
      </c>
      <c r="E9587" t="s">
        <v>161</v>
      </c>
      <c r="F9587" t="s">
        <v>8275</v>
      </c>
      <c r="G9587" t="s">
        <v>402</v>
      </c>
      <c r="H9587" t="s">
        <v>46</v>
      </c>
      <c r="I9587" t="s">
        <v>129</v>
      </c>
      <c r="J9587" t="s">
        <v>130</v>
      </c>
      <c r="K9587" t="s">
        <v>131</v>
      </c>
      <c r="L9587" t="s">
        <v>27329</v>
      </c>
      <c r="M9587" t="s">
        <v>27330</v>
      </c>
      <c r="N9587">
        <v>2.5975000000000001</v>
      </c>
      <c r="O9587">
        <v>0</v>
      </c>
      <c r="P9587">
        <v>13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33.767499999999998</v>
      </c>
      <c r="W9587">
        <v>0</v>
      </c>
      <c r="X9587">
        <v>0</v>
      </c>
      <c r="Y9587">
        <v>0</v>
      </c>
      <c r="Z9587">
        <v>0</v>
      </c>
    </row>
    <row r="9588" spans="1:26" x14ac:dyDescent="0.25">
      <c r="A9588">
        <v>2211269</v>
      </c>
      <c r="B9588">
        <v>1</v>
      </c>
      <c r="C9588" t="s">
        <v>77</v>
      </c>
      <c r="D9588" t="s">
        <v>113</v>
      </c>
      <c r="E9588" t="s">
        <v>181</v>
      </c>
      <c r="F9588" t="s">
        <v>27331</v>
      </c>
      <c r="G9588" t="s">
        <v>183</v>
      </c>
      <c r="H9588" t="s">
        <v>46</v>
      </c>
      <c r="I9588" t="s">
        <v>129</v>
      </c>
      <c r="J9588" t="s">
        <v>130</v>
      </c>
      <c r="K9588" t="s">
        <v>131</v>
      </c>
      <c r="L9588" t="s">
        <v>27332</v>
      </c>
      <c r="M9588" t="s">
        <v>27333</v>
      </c>
      <c r="N9588">
        <v>1.9952777770000001</v>
      </c>
      <c r="O9588">
        <v>0</v>
      </c>
      <c r="P9588">
        <v>0</v>
      </c>
      <c r="Q9588">
        <v>0</v>
      </c>
      <c r="R9588">
        <v>1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1.9952780000000001</v>
      </c>
      <c r="Y9588">
        <v>0</v>
      </c>
      <c r="Z9588">
        <v>0</v>
      </c>
    </row>
    <row r="9589" spans="1:26" x14ac:dyDescent="0.25">
      <c r="A9589">
        <v>2211268</v>
      </c>
      <c r="B9589">
        <v>1</v>
      </c>
      <c r="C9589" t="s">
        <v>76</v>
      </c>
      <c r="D9589" t="s">
        <v>95</v>
      </c>
      <c r="E9589" t="s">
        <v>181</v>
      </c>
      <c r="F9589" t="s">
        <v>27334</v>
      </c>
      <c r="G9589" t="s">
        <v>194</v>
      </c>
      <c r="H9589" t="s">
        <v>46</v>
      </c>
      <c r="I9589" t="s">
        <v>129</v>
      </c>
      <c r="J9589" t="s">
        <v>130</v>
      </c>
      <c r="K9589" t="s">
        <v>131</v>
      </c>
      <c r="L9589" t="s">
        <v>27335</v>
      </c>
      <c r="M9589" t="s">
        <v>27336</v>
      </c>
      <c r="N9589">
        <v>7.4722222220000001</v>
      </c>
      <c r="O9589">
        <v>0</v>
      </c>
      <c r="P9589">
        <v>1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7.4722220000000004</v>
      </c>
      <c r="W9589">
        <v>0</v>
      </c>
      <c r="X9589">
        <v>0</v>
      </c>
      <c r="Y9589">
        <v>0</v>
      </c>
      <c r="Z9589">
        <v>0</v>
      </c>
    </row>
    <row r="9590" spans="1:26" x14ac:dyDescent="0.25">
      <c r="A9590">
        <v>2211271</v>
      </c>
      <c r="B9590">
        <v>1</v>
      </c>
      <c r="C9590" t="s">
        <v>77</v>
      </c>
      <c r="D9590" t="s">
        <v>114</v>
      </c>
      <c r="E9590" t="s">
        <v>143</v>
      </c>
      <c r="F9590" t="s">
        <v>27337</v>
      </c>
      <c r="G9590" t="s">
        <v>366</v>
      </c>
      <c r="H9590" t="s">
        <v>47</v>
      </c>
      <c r="I9590" t="s">
        <v>129</v>
      </c>
      <c r="J9590" t="s">
        <v>130</v>
      </c>
      <c r="K9590" t="s">
        <v>251</v>
      </c>
      <c r="L9590" t="s">
        <v>27338</v>
      </c>
      <c r="M9590" t="s">
        <v>27339</v>
      </c>
      <c r="N9590">
        <v>5.1849999999999996</v>
      </c>
      <c r="O9590">
        <v>0</v>
      </c>
      <c r="P9590">
        <v>1</v>
      </c>
      <c r="Q9590">
        <v>0</v>
      </c>
      <c r="R9590">
        <v>0</v>
      </c>
      <c r="S9590">
        <v>23</v>
      </c>
      <c r="T9590">
        <v>1087</v>
      </c>
      <c r="U9590">
        <v>0</v>
      </c>
      <c r="V9590">
        <v>5.1849999999999996</v>
      </c>
      <c r="W9590">
        <v>0</v>
      </c>
      <c r="X9590">
        <v>0</v>
      </c>
      <c r="Y9590">
        <v>119.255</v>
      </c>
      <c r="Z9590">
        <v>5636.0950000000003</v>
      </c>
    </row>
    <row r="9591" spans="1:26" x14ac:dyDescent="0.25">
      <c r="A9591">
        <v>2211277</v>
      </c>
      <c r="B9591">
        <v>1</v>
      </c>
      <c r="C9591" t="s">
        <v>76</v>
      </c>
      <c r="D9591" t="s">
        <v>99</v>
      </c>
      <c r="E9591" t="s">
        <v>161</v>
      </c>
      <c r="F9591" t="s">
        <v>735</v>
      </c>
      <c r="G9591" t="s">
        <v>128</v>
      </c>
      <c r="H9591" t="s">
        <v>46</v>
      </c>
      <c r="I9591" t="s">
        <v>129</v>
      </c>
      <c r="J9591" t="s">
        <v>130</v>
      </c>
      <c r="K9591" t="s">
        <v>131</v>
      </c>
      <c r="L9591" t="s">
        <v>27323</v>
      </c>
      <c r="M9591" t="s">
        <v>27340</v>
      </c>
      <c r="N9591">
        <v>0.53277777699999995</v>
      </c>
      <c r="O9591">
        <v>0</v>
      </c>
      <c r="P9591">
        <v>7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3.729444</v>
      </c>
      <c r="W9591">
        <v>0</v>
      </c>
      <c r="X9591">
        <v>0</v>
      </c>
      <c r="Y9591">
        <v>0</v>
      </c>
      <c r="Z9591">
        <v>0</v>
      </c>
    </row>
    <row r="9592" spans="1:26" x14ac:dyDescent="0.25">
      <c r="A9592">
        <v>2211282</v>
      </c>
      <c r="B9592">
        <v>1</v>
      </c>
      <c r="C9592" t="s">
        <v>76</v>
      </c>
      <c r="D9592" t="s">
        <v>87</v>
      </c>
      <c r="E9592" t="s">
        <v>126</v>
      </c>
      <c r="F9592" t="s">
        <v>27341</v>
      </c>
      <c r="G9592" t="s">
        <v>128</v>
      </c>
      <c r="H9592" t="s">
        <v>46</v>
      </c>
      <c r="I9592" t="s">
        <v>129</v>
      </c>
      <c r="J9592" t="s">
        <v>130</v>
      </c>
      <c r="K9592" t="s">
        <v>131</v>
      </c>
      <c r="L9592" t="s">
        <v>27342</v>
      </c>
      <c r="M9592" t="s">
        <v>27343</v>
      </c>
      <c r="N9592">
        <v>2.4138888879999998</v>
      </c>
      <c r="O9592">
        <v>0</v>
      </c>
      <c r="P9592">
        <v>2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4.8277780000000003</v>
      </c>
      <c r="W9592">
        <v>0</v>
      </c>
      <c r="X9592">
        <v>0</v>
      </c>
      <c r="Y9592">
        <v>0</v>
      </c>
      <c r="Z9592">
        <v>0</v>
      </c>
    </row>
    <row r="9593" spans="1:26" x14ac:dyDescent="0.25">
      <c r="A9593">
        <v>2211299</v>
      </c>
      <c r="B9593">
        <v>1</v>
      </c>
      <c r="C9593" t="s">
        <v>76</v>
      </c>
      <c r="D9593" t="s">
        <v>96</v>
      </c>
      <c r="E9593" t="s">
        <v>181</v>
      </c>
      <c r="F9593" t="s">
        <v>27344</v>
      </c>
      <c r="G9593" t="s">
        <v>194</v>
      </c>
      <c r="H9593" t="s">
        <v>46</v>
      </c>
      <c r="I9593" t="s">
        <v>129</v>
      </c>
      <c r="J9593" t="s">
        <v>130</v>
      </c>
      <c r="K9593" t="s">
        <v>131</v>
      </c>
      <c r="L9593" t="s">
        <v>27345</v>
      </c>
      <c r="M9593" t="s">
        <v>27346</v>
      </c>
      <c r="N9593">
        <v>1.7127777769999999</v>
      </c>
      <c r="O9593">
        <v>0</v>
      </c>
      <c r="P9593">
        <v>1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1.7127779999999999</v>
      </c>
      <c r="W9593">
        <v>0</v>
      </c>
      <c r="X9593">
        <v>0</v>
      </c>
      <c r="Y9593">
        <v>0</v>
      </c>
      <c r="Z9593">
        <v>0</v>
      </c>
    </row>
    <row r="9594" spans="1:26" x14ac:dyDescent="0.25">
      <c r="A9594">
        <v>2211278</v>
      </c>
      <c r="B9594">
        <v>1</v>
      </c>
      <c r="C9594" t="s">
        <v>76</v>
      </c>
      <c r="D9594" t="s">
        <v>101</v>
      </c>
      <c r="E9594" t="s">
        <v>126</v>
      </c>
      <c r="F9594" t="s">
        <v>27347</v>
      </c>
      <c r="G9594" t="s">
        <v>128</v>
      </c>
      <c r="H9594" t="s">
        <v>46</v>
      </c>
      <c r="I9594" t="s">
        <v>129</v>
      </c>
      <c r="J9594" t="s">
        <v>130</v>
      </c>
      <c r="K9594" t="s">
        <v>131</v>
      </c>
      <c r="L9594" t="s">
        <v>27348</v>
      </c>
      <c r="M9594" t="s">
        <v>27349</v>
      </c>
      <c r="N9594">
        <v>0.49666666599999998</v>
      </c>
      <c r="O9594">
        <v>0</v>
      </c>
      <c r="P9594">
        <v>16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7.9466669999999997</v>
      </c>
      <c r="W9594">
        <v>0</v>
      </c>
      <c r="X9594">
        <v>0</v>
      </c>
      <c r="Y9594">
        <v>0</v>
      </c>
      <c r="Z9594">
        <v>0</v>
      </c>
    </row>
    <row r="9595" spans="1:26" x14ac:dyDescent="0.25">
      <c r="A9595">
        <v>2211280</v>
      </c>
      <c r="B9595">
        <v>1</v>
      </c>
      <c r="C9595" t="s">
        <v>76</v>
      </c>
      <c r="D9595" t="s">
        <v>93</v>
      </c>
      <c r="E9595" t="s">
        <v>181</v>
      </c>
      <c r="F9595" t="s">
        <v>27350</v>
      </c>
      <c r="G9595" t="s">
        <v>183</v>
      </c>
      <c r="H9595" t="s">
        <v>46</v>
      </c>
      <c r="I9595" t="s">
        <v>129</v>
      </c>
      <c r="J9595" t="s">
        <v>130</v>
      </c>
      <c r="K9595" t="s">
        <v>131</v>
      </c>
      <c r="L9595" t="s">
        <v>27351</v>
      </c>
      <c r="M9595" t="s">
        <v>27352</v>
      </c>
      <c r="N9595">
        <v>3.000277777</v>
      </c>
      <c r="O9595">
        <v>0</v>
      </c>
      <c r="P9595">
        <v>1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3.0002779999999998</v>
      </c>
      <c r="W9595">
        <v>0</v>
      </c>
      <c r="X9595">
        <v>0</v>
      </c>
      <c r="Y9595">
        <v>0</v>
      </c>
      <c r="Z9595">
        <v>0</v>
      </c>
    </row>
    <row r="9596" spans="1:26" x14ac:dyDescent="0.25">
      <c r="A9596">
        <v>2211285</v>
      </c>
      <c r="B9596">
        <v>1</v>
      </c>
      <c r="C9596" t="s">
        <v>77</v>
      </c>
      <c r="D9596" t="s">
        <v>117</v>
      </c>
      <c r="E9596" t="s">
        <v>181</v>
      </c>
      <c r="F9596" t="s">
        <v>27353</v>
      </c>
      <c r="G9596" t="s">
        <v>194</v>
      </c>
      <c r="H9596" t="s">
        <v>46</v>
      </c>
      <c r="I9596" t="s">
        <v>129</v>
      </c>
      <c r="J9596" t="s">
        <v>130</v>
      </c>
      <c r="K9596" t="s">
        <v>131</v>
      </c>
      <c r="L9596" t="s">
        <v>27354</v>
      </c>
      <c r="M9596" t="s">
        <v>27355</v>
      </c>
      <c r="N9596">
        <v>2.8519444439999999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1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2.851944</v>
      </c>
    </row>
    <row r="9597" spans="1:26" x14ac:dyDescent="0.25">
      <c r="A9597">
        <v>2211283</v>
      </c>
      <c r="B9597">
        <v>1</v>
      </c>
      <c r="C9597" t="s">
        <v>76</v>
      </c>
      <c r="D9597" t="s">
        <v>86</v>
      </c>
      <c r="E9597" t="s">
        <v>718</v>
      </c>
      <c r="F9597" t="s">
        <v>27356</v>
      </c>
      <c r="G9597" t="s">
        <v>726</v>
      </c>
      <c r="H9597" t="s">
        <v>46</v>
      </c>
      <c r="I9597" t="s">
        <v>129</v>
      </c>
      <c r="J9597" t="s">
        <v>130</v>
      </c>
      <c r="K9597" t="s">
        <v>131</v>
      </c>
      <c r="L9597" t="s">
        <v>27357</v>
      </c>
      <c r="M9597" t="s">
        <v>27358</v>
      </c>
      <c r="N9597">
        <v>4.2947222219999999</v>
      </c>
      <c r="O9597">
        <v>0</v>
      </c>
      <c r="P9597">
        <v>47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201.851944</v>
      </c>
      <c r="W9597">
        <v>0</v>
      </c>
      <c r="X9597">
        <v>0</v>
      </c>
      <c r="Y9597">
        <v>0</v>
      </c>
      <c r="Z9597">
        <v>0</v>
      </c>
    </row>
    <row r="9598" spans="1:26" x14ac:dyDescent="0.25">
      <c r="A9598">
        <v>2211292</v>
      </c>
      <c r="B9598">
        <v>1</v>
      </c>
      <c r="C9598" t="s">
        <v>77</v>
      </c>
      <c r="D9598" t="s">
        <v>117</v>
      </c>
      <c r="E9598" t="s">
        <v>126</v>
      </c>
      <c r="F9598" t="s">
        <v>27359</v>
      </c>
      <c r="G9598" t="s">
        <v>128</v>
      </c>
      <c r="H9598" t="s">
        <v>46</v>
      </c>
      <c r="I9598" t="s">
        <v>129</v>
      </c>
      <c r="J9598" t="s">
        <v>130</v>
      </c>
      <c r="K9598" t="s">
        <v>131</v>
      </c>
      <c r="L9598" t="s">
        <v>27360</v>
      </c>
      <c r="M9598" t="s">
        <v>27361</v>
      </c>
      <c r="N9598">
        <v>1.1261111109999999</v>
      </c>
      <c r="O9598">
        <v>0</v>
      </c>
      <c r="P9598">
        <v>0</v>
      </c>
      <c r="Q9598">
        <v>0</v>
      </c>
      <c r="R9598">
        <v>63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70.944999999999993</v>
      </c>
      <c r="Y9598">
        <v>0</v>
      </c>
      <c r="Z9598">
        <v>0</v>
      </c>
    </row>
    <row r="9599" spans="1:26" x14ac:dyDescent="0.25">
      <c r="A9599">
        <v>2211286</v>
      </c>
      <c r="B9599">
        <v>1</v>
      </c>
      <c r="C9599" t="s">
        <v>76</v>
      </c>
      <c r="D9599" t="s">
        <v>93</v>
      </c>
      <c r="E9599" t="s">
        <v>181</v>
      </c>
      <c r="F9599" t="s">
        <v>27362</v>
      </c>
      <c r="G9599" t="s">
        <v>194</v>
      </c>
      <c r="H9599" t="s">
        <v>46</v>
      </c>
      <c r="I9599" t="s">
        <v>129</v>
      </c>
      <c r="J9599" t="s">
        <v>130</v>
      </c>
      <c r="K9599" t="s">
        <v>131</v>
      </c>
      <c r="L9599" t="s">
        <v>27363</v>
      </c>
      <c r="M9599" t="s">
        <v>27364</v>
      </c>
      <c r="N9599">
        <v>2.755833333</v>
      </c>
      <c r="O9599">
        <v>0</v>
      </c>
      <c r="P9599">
        <v>1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2.755833</v>
      </c>
      <c r="W9599">
        <v>0</v>
      </c>
      <c r="X9599">
        <v>0</v>
      </c>
      <c r="Y9599">
        <v>0</v>
      </c>
      <c r="Z9599">
        <v>0</v>
      </c>
    </row>
    <row r="9600" spans="1:26" x14ac:dyDescent="0.25">
      <c r="A9600">
        <v>2211289</v>
      </c>
      <c r="B9600">
        <v>1</v>
      </c>
      <c r="C9600" t="s">
        <v>77</v>
      </c>
      <c r="D9600" t="s">
        <v>119</v>
      </c>
      <c r="E9600" t="s">
        <v>126</v>
      </c>
      <c r="F9600" t="s">
        <v>27365</v>
      </c>
      <c r="G9600" t="s">
        <v>128</v>
      </c>
      <c r="H9600" t="s">
        <v>46</v>
      </c>
      <c r="I9600" t="s">
        <v>129</v>
      </c>
      <c r="J9600" t="s">
        <v>130</v>
      </c>
      <c r="K9600" t="s">
        <v>131</v>
      </c>
      <c r="L9600" t="s">
        <v>27366</v>
      </c>
      <c r="M9600" t="s">
        <v>27367</v>
      </c>
      <c r="N9600">
        <v>1.8049999999999999</v>
      </c>
      <c r="O9600">
        <v>0</v>
      </c>
      <c r="P9600">
        <v>105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189.52500000000001</v>
      </c>
      <c r="W9600">
        <v>0</v>
      </c>
      <c r="X9600">
        <v>0</v>
      </c>
      <c r="Y9600">
        <v>0</v>
      </c>
      <c r="Z9600">
        <v>0</v>
      </c>
    </row>
    <row r="9601" spans="1:26" x14ac:dyDescent="0.25">
      <c r="A9601">
        <v>2211291</v>
      </c>
      <c r="B9601">
        <v>1</v>
      </c>
      <c r="C9601" t="s">
        <v>77</v>
      </c>
      <c r="D9601" t="s">
        <v>116</v>
      </c>
      <c r="E9601" t="s">
        <v>161</v>
      </c>
      <c r="F9601" t="s">
        <v>27368</v>
      </c>
      <c r="G9601" t="s">
        <v>402</v>
      </c>
      <c r="H9601" t="s">
        <v>46</v>
      </c>
      <c r="I9601" t="s">
        <v>129</v>
      </c>
      <c r="J9601" t="s">
        <v>130</v>
      </c>
      <c r="K9601" t="s">
        <v>131</v>
      </c>
      <c r="L9601" t="s">
        <v>27369</v>
      </c>
      <c r="M9601" t="s">
        <v>27370</v>
      </c>
      <c r="N9601">
        <v>0.70944444399999995</v>
      </c>
      <c r="O9601">
        <v>1</v>
      </c>
      <c r="P9601">
        <v>218</v>
      </c>
      <c r="Q9601">
        <v>0</v>
      </c>
      <c r="R9601">
        <v>0</v>
      </c>
      <c r="S9601">
        <v>0</v>
      </c>
      <c r="T9601">
        <v>0</v>
      </c>
      <c r="U9601">
        <v>0.70944399999999996</v>
      </c>
      <c r="V9601">
        <v>154.65888899999999</v>
      </c>
      <c r="W9601">
        <v>0</v>
      </c>
      <c r="X9601">
        <v>0</v>
      </c>
      <c r="Y9601">
        <v>0</v>
      </c>
      <c r="Z9601">
        <v>0</v>
      </c>
    </row>
    <row r="9602" spans="1:26" x14ac:dyDescent="0.25">
      <c r="A9602">
        <v>2211296</v>
      </c>
      <c r="B9602">
        <v>1</v>
      </c>
      <c r="C9602" t="s">
        <v>77</v>
      </c>
      <c r="D9602" t="s">
        <v>124</v>
      </c>
      <c r="E9602" t="s">
        <v>186</v>
      </c>
      <c r="F9602" t="s">
        <v>27371</v>
      </c>
      <c r="G9602" t="s">
        <v>136</v>
      </c>
      <c r="H9602" t="s">
        <v>47</v>
      </c>
      <c r="I9602" t="s">
        <v>129</v>
      </c>
      <c r="J9602" t="s">
        <v>130</v>
      </c>
      <c r="K9602" t="s">
        <v>131</v>
      </c>
      <c r="L9602" t="s">
        <v>27372</v>
      </c>
      <c r="M9602" t="s">
        <v>27373</v>
      </c>
      <c r="N9602">
        <v>1.7541666659999999</v>
      </c>
      <c r="O9602">
        <v>132</v>
      </c>
      <c r="P9602">
        <v>3</v>
      </c>
      <c r="Q9602">
        <v>0</v>
      </c>
      <c r="R9602">
        <v>0</v>
      </c>
      <c r="S9602">
        <v>0</v>
      </c>
      <c r="T9602">
        <v>0</v>
      </c>
      <c r="U9602">
        <v>231.55</v>
      </c>
      <c r="V9602">
        <v>5.2625000000000002</v>
      </c>
      <c r="W9602">
        <v>0</v>
      </c>
      <c r="X9602">
        <v>0</v>
      </c>
      <c r="Y9602">
        <v>0</v>
      </c>
      <c r="Z9602">
        <v>0</v>
      </c>
    </row>
    <row r="9603" spans="1:26" x14ac:dyDescent="0.25">
      <c r="A9603">
        <v>2211302</v>
      </c>
      <c r="B9603">
        <v>1</v>
      </c>
      <c r="C9603" t="s">
        <v>76</v>
      </c>
      <c r="D9603" t="s">
        <v>80</v>
      </c>
      <c r="E9603" t="s">
        <v>181</v>
      </c>
      <c r="F9603" t="s">
        <v>27374</v>
      </c>
      <c r="G9603" t="s">
        <v>194</v>
      </c>
      <c r="H9603" t="s">
        <v>46</v>
      </c>
      <c r="I9603" t="s">
        <v>129</v>
      </c>
      <c r="J9603" t="s">
        <v>130</v>
      </c>
      <c r="K9603" t="s">
        <v>131</v>
      </c>
      <c r="L9603" t="s">
        <v>27375</v>
      </c>
      <c r="M9603" t="s">
        <v>27376</v>
      </c>
      <c r="N9603">
        <v>3.3194444440000002</v>
      </c>
      <c r="O9603">
        <v>0</v>
      </c>
      <c r="P9603">
        <v>2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6.6388889999999998</v>
      </c>
      <c r="W9603">
        <v>0</v>
      </c>
      <c r="X9603">
        <v>0</v>
      </c>
      <c r="Y9603">
        <v>0</v>
      </c>
      <c r="Z9603">
        <v>0</v>
      </c>
    </row>
    <row r="9604" spans="1:26" x14ac:dyDescent="0.25">
      <c r="A9604">
        <v>2211294</v>
      </c>
      <c r="B9604">
        <v>1</v>
      </c>
      <c r="C9604" t="s">
        <v>77</v>
      </c>
      <c r="D9604" t="s">
        <v>115</v>
      </c>
      <c r="E9604" t="s">
        <v>126</v>
      </c>
      <c r="F9604" t="s">
        <v>1396</v>
      </c>
      <c r="G9604" t="s">
        <v>128</v>
      </c>
      <c r="H9604" t="s">
        <v>46</v>
      </c>
      <c r="I9604" t="s">
        <v>129</v>
      </c>
      <c r="J9604" t="s">
        <v>130</v>
      </c>
      <c r="K9604" t="s">
        <v>131</v>
      </c>
      <c r="L9604" t="s">
        <v>27377</v>
      </c>
      <c r="M9604" t="s">
        <v>27378</v>
      </c>
      <c r="N9604">
        <v>1.4975000000000001</v>
      </c>
      <c r="O9604">
        <v>0</v>
      </c>
      <c r="P9604">
        <v>0</v>
      </c>
      <c r="Q9604">
        <v>0</v>
      </c>
      <c r="R9604">
        <v>29</v>
      </c>
      <c r="S9604">
        <v>0</v>
      </c>
      <c r="T9604">
        <v>1</v>
      </c>
      <c r="U9604">
        <v>0</v>
      </c>
      <c r="V9604">
        <v>0</v>
      </c>
      <c r="W9604">
        <v>0</v>
      </c>
      <c r="X9604">
        <v>43.427500000000002</v>
      </c>
      <c r="Y9604">
        <v>0</v>
      </c>
      <c r="Z9604">
        <v>1.4975000000000001</v>
      </c>
    </row>
    <row r="9605" spans="1:26" x14ac:dyDescent="0.25">
      <c r="A9605">
        <v>2211295</v>
      </c>
      <c r="B9605">
        <v>1</v>
      </c>
      <c r="C9605" t="s">
        <v>76</v>
      </c>
      <c r="D9605" t="s">
        <v>89</v>
      </c>
      <c r="E9605" t="s">
        <v>134</v>
      </c>
      <c r="F9605" t="s">
        <v>27379</v>
      </c>
      <c r="G9605" t="s">
        <v>136</v>
      </c>
      <c r="H9605" t="s">
        <v>47</v>
      </c>
      <c r="I9605" t="s">
        <v>129</v>
      </c>
      <c r="J9605" t="s">
        <v>130</v>
      </c>
      <c r="K9605" t="s">
        <v>131</v>
      </c>
      <c r="L9605" t="s">
        <v>27380</v>
      </c>
      <c r="M9605" t="s">
        <v>27381</v>
      </c>
      <c r="N9605">
        <v>1.7024999999999999</v>
      </c>
      <c r="O9605">
        <v>22</v>
      </c>
      <c r="P9605">
        <v>32</v>
      </c>
      <c r="Q9605">
        <v>0</v>
      </c>
      <c r="R9605">
        <v>0</v>
      </c>
      <c r="S9605">
        <v>0</v>
      </c>
      <c r="T9605">
        <v>0</v>
      </c>
      <c r="U9605">
        <v>37.454999999999998</v>
      </c>
      <c r="V9605">
        <v>54.48</v>
      </c>
      <c r="W9605">
        <v>0</v>
      </c>
      <c r="X9605">
        <v>0</v>
      </c>
      <c r="Y9605">
        <v>0</v>
      </c>
      <c r="Z9605">
        <v>0</v>
      </c>
    </row>
    <row r="9606" spans="1:26" x14ac:dyDescent="0.25">
      <c r="A9606">
        <v>2211297</v>
      </c>
      <c r="B9606">
        <v>1</v>
      </c>
      <c r="C9606" t="s">
        <v>77</v>
      </c>
      <c r="D9606" t="s">
        <v>124</v>
      </c>
      <c r="E9606" t="s">
        <v>181</v>
      </c>
      <c r="F9606" t="s">
        <v>27382</v>
      </c>
      <c r="G9606" t="s">
        <v>194</v>
      </c>
      <c r="H9606" t="s">
        <v>46</v>
      </c>
      <c r="I9606" t="s">
        <v>129</v>
      </c>
      <c r="J9606" t="s">
        <v>130</v>
      </c>
      <c r="K9606" t="s">
        <v>131</v>
      </c>
      <c r="L9606" t="s">
        <v>27383</v>
      </c>
      <c r="M9606" t="s">
        <v>27384</v>
      </c>
      <c r="N9606">
        <v>2.0952777770000002</v>
      </c>
      <c r="O9606">
        <v>0</v>
      </c>
      <c r="P9606">
        <v>1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2.095278</v>
      </c>
      <c r="W9606">
        <v>0</v>
      </c>
      <c r="X9606">
        <v>0</v>
      </c>
      <c r="Y9606">
        <v>0</v>
      </c>
      <c r="Z9606">
        <v>0</v>
      </c>
    </row>
    <row r="9607" spans="1:26" x14ac:dyDescent="0.25">
      <c r="A9607">
        <v>2211301</v>
      </c>
      <c r="B9607">
        <v>1</v>
      </c>
      <c r="C9607" t="s">
        <v>76</v>
      </c>
      <c r="D9607" t="s">
        <v>88</v>
      </c>
      <c r="E9607" t="s">
        <v>126</v>
      </c>
      <c r="F9607" t="s">
        <v>27385</v>
      </c>
      <c r="G9607" t="s">
        <v>5461</v>
      </c>
      <c r="H9607" t="s">
        <v>46</v>
      </c>
      <c r="I9607" t="s">
        <v>129</v>
      </c>
      <c r="J9607" t="s">
        <v>130</v>
      </c>
      <c r="K9607" t="s">
        <v>131</v>
      </c>
      <c r="L9607" t="s">
        <v>27386</v>
      </c>
      <c r="M9607" t="s">
        <v>27387</v>
      </c>
      <c r="N9607">
        <v>1.1116666660000001</v>
      </c>
      <c r="O9607">
        <v>0</v>
      </c>
      <c r="P9607">
        <v>131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145.628333</v>
      </c>
      <c r="W9607">
        <v>0</v>
      </c>
      <c r="X9607">
        <v>0</v>
      </c>
      <c r="Y9607">
        <v>0</v>
      </c>
      <c r="Z9607">
        <v>0</v>
      </c>
    </row>
    <row r="9608" spans="1:26" x14ac:dyDescent="0.25">
      <c r="A9608">
        <v>2211303</v>
      </c>
      <c r="B9608">
        <v>1</v>
      </c>
      <c r="C9608" t="s">
        <v>76</v>
      </c>
      <c r="D9608" t="s">
        <v>86</v>
      </c>
      <c r="E9608" t="s">
        <v>181</v>
      </c>
      <c r="F9608" t="s">
        <v>27388</v>
      </c>
      <c r="G9608" t="s">
        <v>194</v>
      </c>
      <c r="H9608" t="s">
        <v>46</v>
      </c>
      <c r="I9608" t="s">
        <v>129</v>
      </c>
      <c r="J9608" t="s">
        <v>130</v>
      </c>
      <c r="K9608" t="s">
        <v>131</v>
      </c>
      <c r="L9608" t="s">
        <v>27389</v>
      </c>
      <c r="M9608" t="s">
        <v>27390</v>
      </c>
      <c r="N9608">
        <v>4.4583333329999997</v>
      </c>
      <c r="O9608">
        <v>0</v>
      </c>
      <c r="P9608">
        <v>1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4.4583329999999997</v>
      </c>
      <c r="W9608">
        <v>0</v>
      </c>
      <c r="X9608">
        <v>0</v>
      </c>
      <c r="Y9608">
        <v>0</v>
      </c>
      <c r="Z9608">
        <v>0</v>
      </c>
    </row>
    <row r="9609" spans="1:26" x14ac:dyDescent="0.25">
      <c r="A9609">
        <v>2211304</v>
      </c>
      <c r="B9609">
        <v>1</v>
      </c>
      <c r="C9609" t="s">
        <v>76</v>
      </c>
      <c r="D9609" t="s">
        <v>88</v>
      </c>
      <c r="E9609" t="s">
        <v>161</v>
      </c>
      <c r="F9609" t="s">
        <v>27391</v>
      </c>
      <c r="G9609" t="s">
        <v>5461</v>
      </c>
      <c r="H9609" t="s">
        <v>46</v>
      </c>
      <c r="I9609" t="s">
        <v>129</v>
      </c>
      <c r="J9609" t="s">
        <v>130</v>
      </c>
      <c r="K9609" t="s">
        <v>131</v>
      </c>
      <c r="L9609" t="s">
        <v>27392</v>
      </c>
      <c r="M9609" t="s">
        <v>27393</v>
      </c>
      <c r="N9609">
        <v>1.111111111</v>
      </c>
      <c r="O9609">
        <v>1</v>
      </c>
      <c r="P9609">
        <v>174</v>
      </c>
      <c r="Q9609">
        <v>0</v>
      </c>
      <c r="R9609">
        <v>0</v>
      </c>
      <c r="S9609">
        <v>0</v>
      </c>
      <c r="T9609">
        <v>0</v>
      </c>
      <c r="U9609">
        <v>1.111111</v>
      </c>
      <c r="V9609">
        <v>193.33333300000001</v>
      </c>
      <c r="W9609">
        <v>0</v>
      </c>
      <c r="X9609">
        <v>0</v>
      </c>
      <c r="Y9609">
        <v>0</v>
      </c>
      <c r="Z9609">
        <v>0</v>
      </c>
    </row>
    <row r="9610" spans="1:26" x14ac:dyDescent="0.25">
      <c r="A9610">
        <v>2211308</v>
      </c>
      <c r="B9610">
        <v>1</v>
      </c>
      <c r="C9610" t="s">
        <v>76</v>
      </c>
      <c r="D9610" t="s">
        <v>92</v>
      </c>
      <c r="E9610" t="s">
        <v>126</v>
      </c>
      <c r="F9610" t="s">
        <v>27394</v>
      </c>
      <c r="G9610" t="s">
        <v>128</v>
      </c>
      <c r="H9610" t="s">
        <v>46</v>
      </c>
      <c r="I9610" t="s">
        <v>129</v>
      </c>
      <c r="J9610" t="s">
        <v>130</v>
      </c>
      <c r="K9610" t="s">
        <v>131</v>
      </c>
      <c r="L9610" t="s">
        <v>27395</v>
      </c>
      <c r="M9610" t="s">
        <v>27396</v>
      </c>
      <c r="N9610">
        <v>7.4427777769999999</v>
      </c>
      <c r="O9610">
        <v>0</v>
      </c>
      <c r="P9610">
        <v>0</v>
      </c>
      <c r="Q9610">
        <v>0</v>
      </c>
      <c r="R9610">
        <v>1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7.4427779999999997</v>
      </c>
      <c r="Y9610">
        <v>0</v>
      </c>
      <c r="Z9610">
        <v>0</v>
      </c>
    </row>
    <row r="9611" spans="1:26" x14ac:dyDescent="0.25">
      <c r="A9611">
        <v>2211321</v>
      </c>
      <c r="B9611">
        <v>1</v>
      </c>
      <c r="C9611" t="s">
        <v>77</v>
      </c>
      <c r="D9611" t="s">
        <v>118</v>
      </c>
      <c r="E9611" t="s">
        <v>186</v>
      </c>
      <c r="F9611" t="s">
        <v>15580</v>
      </c>
      <c r="G9611" t="s">
        <v>136</v>
      </c>
      <c r="H9611" t="s">
        <v>47</v>
      </c>
      <c r="I9611" t="s">
        <v>129</v>
      </c>
      <c r="J9611" t="s">
        <v>130</v>
      </c>
      <c r="K9611" t="s">
        <v>131</v>
      </c>
      <c r="L9611" t="s">
        <v>27397</v>
      </c>
      <c r="M9611" t="s">
        <v>27398</v>
      </c>
      <c r="N9611">
        <v>0.45888888799999999</v>
      </c>
      <c r="O9611">
        <v>76</v>
      </c>
      <c r="P9611">
        <v>556</v>
      </c>
      <c r="Q9611">
        <v>0</v>
      </c>
      <c r="R9611">
        <v>0</v>
      </c>
      <c r="S9611">
        <v>52</v>
      </c>
      <c r="T9611">
        <v>373</v>
      </c>
      <c r="U9611">
        <v>34.875554999999999</v>
      </c>
      <c r="V9611">
        <v>255.142222</v>
      </c>
      <c r="W9611">
        <v>0</v>
      </c>
      <c r="X9611">
        <v>0</v>
      </c>
      <c r="Y9611">
        <v>23.862221999999999</v>
      </c>
      <c r="Z9611">
        <v>171.16555500000001</v>
      </c>
    </row>
    <row r="9612" spans="1:26" x14ac:dyDescent="0.25">
      <c r="A9612">
        <v>2211311</v>
      </c>
      <c r="B9612">
        <v>1</v>
      </c>
      <c r="C9612" t="s">
        <v>77</v>
      </c>
      <c r="D9612" t="s">
        <v>124</v>
      </c>
      <c r="E9612" t="s">
        <v>161</v>
      </c>
      <c r="F9612" t="s">
        <v>9624</v>
      </c>
      <c r="G9612" t="s">
        <v>402</v>
      </c>
      <c r="H9612" t="s">
        <v>46</v>
      </c>
      <c r="I9612" t="s">
        <v>129</v>
      </c>
      <c r="J9612" t="s">
        <v>130</v>
      </c>
      <c r="K9612" t="s">
        <v>131</v>
      </c>
      <c r="L9612" t="s">
        <v>27399</v>
      </c>
      <c r="M9612" t="s">
        <v>27400</v>
      </c>
      <c r="N9612">
        <v>5.4672222220000002</v>
      </c>
      <c r="O9612">
        <v>1</v>
      </c>
      <c r="P9612">
        <v>49</v>
      </c>
      <c r="Q9612">
        <v>0</v>
      </c>
      <c r="R9612">
        <v>0</v>
      </c>
      <c r="S9612">
        <v>0</v>
      </c>
      <c r="T9612">
        <v>0</v>
      </c>
      <c r="U9612">
        <v>5.4672219999999996</v>
      </c>
      <c r="V9612">
        <v>267.893889</v>
      </c>
      <c r="W9612">
        <v>0</v>
      </c>
      <c r="X9612">
        <v>0</v>
      </c>
      <c r="Y9612">
        <v>0</v>
      </c>
      <c r="Z9612">
        <v>0</v>
      </c>
    </row>
    <row r="9613" spans="1:26" x14ac:dyDescent="0.25">
      <c r="A9613">
        <v>2211312</v>
      </c>
      <c r="B9613">
        <v>1</v>
      </c>
      <c r="C9613" t="s">
        <v>77</v>
      </c>
      <c r="D9613" t="s">
        <v>123</v>
      </c>
      <c r="E9613" t="s">
        <v>186</v>
      </c>
      <c r="F9613" t="s">
        <v>27401</v>
      </c>
      <c r="G9613" t="s">
        <v>136</v>
      </c>
      <c r="H9613" t="s">
        <v>47</v>
      </c>
      <c r="I9613" t="s">
        <v>129</v>
      </c>
      <c r="J9613" t="s">
        <v>130</v>
      </c>
      <c r="K9613" t="s">
        <v>131</v>
      </c>
      <c r="L9613" t="s">
        <v>27402</v>
      </c>
      <c r="M9613" t="s">
        <v>27403</v>
      </c>
      <c r="N9613">
        <v>0.27750000000000002</v>
      </c>
      <c r="O9613">
        <v>67</v>
      </c>
      <c r="P9613">
        <v>18690</v>
      </c>
      <c r="Q9613">
        <v>0</v>
      </c>
      <c r="R9613">
        <v>0</v>
      </c>
      <c r="S9613">
        <v>0</v>
      </c>
      <c r="T9613">
        <v>0</v>
      </c>
      <c r="U9613">
        <v>18.592500000000001</v>
      </c>
      <c r="V9613">
        <v>5186.4750000000004</v>
      </c>
      <c r="W9613">
        <v>0</v>
      </c>
      <c r="X9613">
        <v>0</v>
      </c>
      <c r="Y9613">
        <v>0</v>
      </c>
      <c r="Z9613">
        <v>0</v>
      </c>
    </row>
    <row r="9614" spans="1:26" x14ac:dyDescent="0.25">
      <c r="A9614">
        <v>2211319</v>
      </c>
      <c r="B9614">
        <v>1</v>
      </c>
      <c r="C9614" t="s">
        <v>77</v>
      </c>
      <c r="D9614" t="s">
        <v>123</v>
      </c>
      <c r="E9614" t="s">
        <v>813</v>
      </c>
      <c r="F9614" t="s">
        <v>2225</v>
      </c>
      <c r="G9614" t="s">
        <v>136</v>
      </c>
      <c r="H9614" t="s">
        <v>47</v>
      </c>
      <c r="I9614" t="s">
        <v>129</v>
      </c>
      <c r="J9614" t="s">
        <v>130</v>
      </c>
      <c r="K9614" t="s">
        <v>131</v>
      </c>
      <c r="L9614" t="s">
        <v>27404</v>
      </c>
      <c r="M9614" t="s">
        <v>27405</v>
      </c>
      <c r="N9614">
        <v>9.6944444000000005E-2</v>
      </c>
      <c r="O9614">
        <v>317</v>
      </c>
      <c r="P9614">
        <v>2419</v>
      </c>
      <c r="Q9614">
        <v>0</v>
      </c>
      <c r="R9614">
        <v>0</v>
      </c>
      <c r="S9614">
        <v>0</v>
      </c>
      <c r="T9614">
        <v>0</v>
      </c>
      <c r="U9614">
        <v>30.731389</v>
      </c>
      <c r="V9614">
        <v>234.50861</v>
      </c>
      <c r="W9614">
        <v>0</v>
      </c>
      <c r="X9614">
        <v>0</v>
      </c>
      <c r="Y9614">
        <v>0</v>
      </c>
      <c r="Z9614">
        <v>0</v>
      </c>
    </row>
    <row r="9615" spans="1:26" x14ac:dyDescent="0.25">
      <c r="A9615">
        <v>2211316</v>
      </c>
      <c r="B9615">
        <v>1</v>
      </c>
      <c r="C9615" t="s">
        <v>76</v>
      </c>
      <c r="D9615" t="s">
        <v>95</v>
      </c>
      <c r="E9615" t="s">
        <v>181</v>
      </c>
      <c r="F9615" t="s">
        <v>27406</v>
      </c>
      <c r="G9615" t="s">
        <v>287</v>
      </c>
      <c r="H9615" t="s">
        <v>46</v>
      </c>
      <c r="I9615" t="s">
        <v>129</v>
      </c>
      <c r="J9615" t="s">
        <v>130</v>
      </c>
      <c r="K9615" t="s">
        <v>131</v>
      </c>
      <c r="L9615" t="s">
        <v>27407</v>
      </c>
      <c r="M9615" t="s">
        <v>27408</v>
      </c>
      <c r="N9615">
        <v>5.8880555550000002</v>
      </c>
      <c r="O9615">
        <v>0</v>
      </c>
      <c r="P9615">
        <v>2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11.776111</v>
      </c>
      <c r="W9615">
        <v>0</v>
      </c>
      <c r="X9615">
        <v>0</v>
      </c>
      <c r="Y9615">
        <v>0</v>
      </c>
      <c r="Z9615">
        <v>0</v>
      </c>
    </row>
    <row r="9616" spans="1:26" x14ac:dyDescent="0.25">
      <c r="A9616">
        <v>2211317</v>
      </c>
      <c r="B9616">
        <v>1</v>
      </c>
      <c r="C9616" t="s">
        <v>76</v>
      </c>
      <c r="D9616" t="s">
        <v>93</v>
      </c>
      <c r="E9616" t="s">
        <v>126</v>
      </c>
      <c r="F9616" t="s">
        <v>27409</v>
      </c>
      <c r="G9616" t="s">
        <v>128</v>
      </c>
      <c r="H9616" t="s">
        <v>46</v>
      </c>
      <c r="I9616" t="s">
        <v>129</v>
      </c>
      <c r="J9616" t="s">
        <v>130</v>
      </c>
      <c r="K9616" t="s">
        <v>131</v>
      </c>
      <c r="L9616" t="s">
        <v>27410</v>
      </c>
      <c r="M9616" t="s">
        <v>27411</v>
      </c>
      <c r="N9616">
        <v>2.4391666660000002</v>
      </c>
      <c r="O9616">
        <v>0</v>
      </c>
      <c r="P9616">
        <v>39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95.127499999999998</v>
      </c>
      <c r="W9616">
        <v>0</v>
      </c>
      <c r="X9616">
        <v>0</v>
      </c>
      <c r="Y9616">
        <v>0</v>
      </c>
      <c r="Z9616">
        <v>0</v>
      </c>
    </row>
    <row r="9617" spans="1:26" x14ac:dyDescent="0.25">
      <c r="A9617">
        <v>2211315</v>
      </c>
      <c r="B9617">
        <v>1</v>
      </c>
      <c r="C9617" t="s">
        <v>76</v>
      </c>
      <c r="D9617" t="s">
        <v>105</v>
      </c>
      <c r="E9617" t="s">
        <v>126</v>
      </c>
      <c r="F9617" t="s">
        <v>27412</v>
      </c>
      <c r="G9617" t="s">
        <v>128</v>
      </c>
      <c r="H9617" t="s">
        <v>46</v>
      </c>
      <c r="I9617" t="s">
        <v>129</v>
      </c>
      <c r="J9617" t="s">
        <v>130</v>
      </c>
      <c r="K9617" t="s">
        <v>131</v>
      </c>
      <c r="L9617" t="s">
        <v>27413</v>
      </c>
      <c r="M9617" t="s">
        <v>27414</v>
      </c>
      <c r="N9617">
        <v>1.35</v>
      </c>
      <c r="O9617">
        <v>0</v>
      </c>
      <c r="P9617">
        <v>0</v>
      </c>
      <c r="Q9617">
        <v>0</v>
      </c>
      <c r="R9617">
        <v>18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24.3</v>
      </c>
      <c r="Y9617">
        <v>0</v>
      </c>
      <c r="Z9617">
        <v>0</v>
      </c>
    </row>
    <row r="9618" spans="1:26" x14ac:dyDescent="0.25">
      <c r="A9618">
        <v>2211323</v>
      </c>
      <c r="B9618">
        <v>1</v>
      </c>
      <c r="C9618" t="s">
        <v>76</v>
      </c>
      <c r="D9618" t="s">
        <v>107</v>
      </c>
      <c r="E9618" t="s">
        <v>181</v>
      </c>
      <c r="F9618" t="s">
        <v>27415</v>
      </c>
      <c r="G9618" t="s">
        <v>287</v>
      </c>
      <c r="H9618" t="s">
        <v>46</v>
      </c>
      <c r="I9618" t="s">
        <v>129</v>
      </c>
      <c r="J9618" t="s">
        <v>130</v>
      </c>
      <c r="K9618" t="s">
        <v>131</v>
      </c>
      <c r="L9618" t="s">
        <v>27416</v>
      </c>
      <c r="M9618" t="s">
        <v>27417</v>
      </c>
      <c r="N9618">
        <v>4.9477777769999998</v>
      </c>
      <c r="O9618">
        <v>0</v>
      </c>
      <c r="P9618">
        <v>5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24.738889</v>
      </c>
      <c r="W9618">
        <v>0</v>
      </c>
      <c r="X9618">
        <v>0</v>
      </c>
      <c r="Y9618">
        <v>0</v>
      </c>
      <c r="Z9618">
        <v>0</v>
      </c>
    </row>
    <row r="9619" spans="1:26" x14ac:dyDescent="0.25">
      <c r="A9619">
        <v>2211322</v>
      </c>
      <c r="B9619">
        <v>1</v>
      </c>
      <c r="C9619" t="s">
        <v>76</v>
      </c>
      <c r="D9619" t="s">
        <v>92</v>
      </c>
      <c r="E9619" t="s">
        <v>181</v>
      </c>
      <c r="F9619" t="s">
        <v>27418</v>
      </c>
      <c r="G9619" t="s">
        <v>183</v>
      </c>
      <c r="H9619" t="s">
        <v>46</v>
      </c>
      <c r="I9619" t="s">
        <v>129</v>
      </c>
      <c r="J9619" t="s">
        <v>130</v>
      </c>
      <c r="K9619" t="s">
        <v>131</v>
      </c>
      <c r="L9619" t="s">
        <v>27419</v>
      </c>
      <c r="M9619" t="s">
        <v>27420</v>
      </c>
      <c r="N9619">
        <v>4.0577777770000001</v>
      </c>
      <c r="O9619">
        <v>0</v>
      </c>
      <c r="P9619">
        <v>0</v>
      </c>
      <c r="Q9619">
        <v>0</v>
      </c>
      <c r="R9619">
        <v>1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4.0577779999999999</v>
      </c>
      <c r="Y9619">
        <v>0</v>
      </c>
      <c r="Z9619">
        <v>0</v>
      </c>
    </row>
    <row r="9620" spans="1:26" x14ac:dyDescent="0.25">
      <c r="A9620">
        <v>2211327</v>
      </c>
      <c r="B9620">
        <v>1</v>
      </c>
      <c r="C9620" t="s">
        <v>77</v>
      </c>
      <c r="D9620" t="s">
        <v>123</v>
      </c>
      <c r="E9620" t="s">
        <v>161</v>
      </c>
      <c r="F9620" t="s">
        <v>10734</v>
      </c>
      <c r="G9620" t="s">
        <v>402</v>
      </c>
      <c r="H9620" t="s">
        <v>46</v>
      </c>
      <c r="I9620" t="s">
        <v>129</v>
      </c>
      <c r="J9620" t="s">
        <v>130</v>
      </c>
      <c r="K9620" t="s">
        <v>131</v>
      </c>
      <c r="L9620" t="s">
        <v>27421</v>
      </c>
      <c r="M9620" t="s">
        <v>27422</v>
      </c>
      <c r="N9620">
        <v>3.5447222219999999</v>
      </c>
      <c r="O9620">
        <v>1</v>
      </c>
      <c r="P9620">
        <v>110</v>
      </c>
      <c r="Q9620">
        <v>0</v>
      </c>
      <c r="R9620">
        <v>0</v>
      </c>
      <c r="S9620">
        <v>0</v>
      </c>
      <c r="T9620">
        <v>0</v>
      </c>
      <c r="U9620">
        <v>3.5447220000000002</v>
      </c>
      <c r="V9620">
        <v>389.919444</v>
      </c>
      <c r="W9620">
        <v>0</v>
      </c>
      <c r="X9620">
        <v>0</v>
      </c>
      <c r="Y9620">
        <v>0</v>
      </c>
      <c r="Z9620">
        <v>0</v>
      </c>
    </row>
    <row r="9621" spans="1:26" x14ac:dyDescent="0.25">
      <c r="A9621">
        <v>2211329</v>
      </c>
      <c r="B9621">
        <v>1</v>
      </c>
      <c r="C9621" t="s">
        <v>76</v>
      </c>
      <c r="D9621" t="s">
        <v>80</v>
      </c>
      <c r="E9621" t="s">
        <v>181</v>
      </c>
      <c r="F9621" t="s">
        <v>27423</v>
      </c>
      <c r="G9621" t="s">
        <v>287</v>
      </c>
      <c r="H9621" t="s">
        <v>46</v>
      </c>
      <c r="I9621" t="s">
        <v>129</v>
      </c>
      <c r="J9621" t="s">
        <v>130</v>
      </c>
      <c r="K9621" t="s">
        <v>131</v>
      </c>
      <c r="L9621" t="s">
        <v>27424</v>
      </c>
      <c r="M9621" t="s">
        <v>27425</v>
      </c>
      <c r="N9621">
        <v>2.400555555</v>
      </c>
      <c r="O9621">
        <v>0</v>
      </c>
      <c r="P9621">
        <v>1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2.4005559999999999</v>
      </c>
      <c r="W9621">
        <v>0</v>
      </c>
      <c r="X9621">
        <v>0</v>
      </c>
      <c r="Y9621">
        <v>0</v>
      </c>
      <c r="Z9621">
        <v>0</v>
      </c>
    </row>
    <row r="9622" spans="1:26" x14ac:dyDescent="0.25">
      <c r="A9622">
        <v>2211330</v>
      </c>
      <c r="B9622">
        <v>1</v>
      </c>
      <c r="C9622" t="s">
        <v>76</v>
      </c>
      <c r="D9622" t="s">
        <v>81</v>
      </c>
      <c r="E9622" t="s">
        <v>181</v>
      </c>
      <c r="F9622" t="s">
        <v>27297</v>
      </c>
      <c r="G9622" t="s">
        <v>287</v>
      </c>
      <c r="H9622" t="s">
        <v>46</v>
      </c>
      <c r="I9622" t="s">
        <v>129</v>
      </c>
      <c r="J9622" t="s">
        <v>130</v>
      </c>
      <c r="K9622" t="s">
        <v>131</v>
      </c>
      <c r="L9622" t="s">
        <v>27426</v>
      </c>
      <c r="M9622" t="s">
        <v>27427</v>
      </c>
      <c r="N9622">
        <v>2.3916666659999999</v>
      </c>
      <c r="O9622">
        <v>0</v>
      </c>
      <c r="P9622">
        <v>18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43.05</v>
      </c>
      <c r="W9622">
        <v>0</v>
      </c>
      <c r="X9622">
        <v>0</v>
      </c>
      <c r="Y9622">
        <v>0</v>
      </c>
      <c r="Z9622">
        <v>0</v>
      </c>
    </row>
    <row r="9623" spans="1:26" x14ac:dyDescent="0.25">
      <c r="A9623">
        <v>2211336</v>
      </c>
      <c r="B9623">
        <v>1</v>
      </c>
      <c r="C9623" t="s">
        <v>76</v>
      </c>
      <c r="D9623" t="s">
        <v>89</v>
      </c>
      <c r="E9623" t="s">
        <v>181</v>
      </c>
      <c r="F9623" t="s">
        <v>27428</v>
      </c>
      <c r="G9623" t="s">
        <v>287</v>
      </c>
      <c r="H9623" t="s">
        <v>46</v>
      </c>
      <c r="I9623" t="s">
        <v>129</v>
      </c>
      <c r="J9623" t="s">
        <v>130</v>
      </c>
      <c r="K9623" t="s">
        <v>131</v>
      </c>
      <c r="L9623" t="s">
        <v>27429</v>
      </c>
      <c r="M9623" t="s">
        <v>27430</v>
      </c>
      <c r="N9623">
        <v>1.5575000000000001</v>
      </c>
      <c r="O9623">
        <v>0</v>
      </c>
      <c r="P9623">
        <v>4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6.23</v>
      </c>
      <c r="W9623">
        <v>0</v>
      </c>
      <c r="X9623">
        <v>0</v>
      </c>
      <c r="Y9623">
        <v>0</v>
      </c>
      <c r="Z9623">
        <v>0</v>
      </c>
    </row>
    <row r="9624" spans="1:26" x14ac:dyDescent="0.25">
      <c r="A9624">
        <v>2211340</v>
      </c>
      <c r="B9624">
        <v>1</v>
      </c>
      <c r="C9624" t="s">
        <v>76</v>
      </c>
      <c r="D9624" t="s">
        <v>89</v>
      </c>
      <c r="E9624" t="s">
        <v>181</v>
      </c>
      <c r="F9624" t="s">
        <v>27431</v>
      </c>
      <c r="G9624" t="s">
        <v>194</v>
      </c>
      <c r="H9624" t="s">
        <v>46</v>
      </c>
      <c r="I9624" t="s">
        <v>129</v>
      </c>
      <c r="J9624" t="s">
        <v>130</v>
      </c>
      <c r="K9624" t="s">
        <v>131</v>
      </c>
      <c r="L9624" t="s">
        <v>27432</v>
      </c>
      <c r="M9624" t="s">
        <v>27433</v>
      </c>
      <c r="N9624">
        <v>1.705833333</v>
      </c>
      <c r="O9624">
        <v>0</v>
      </c>
      <c r="P9624">
        <v>9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15.352499999999999</v>
      </c>
      <c r="W9624">
        <v>0</v>
      </c>
      <c r="X9624">
        <v>0</v>
      </c>
      <c r="Y9624">
        <v>0</v>
      </c>
      <c r="Z9624">
        <v>0</v>
      </c>
    </row>
    <row r="9625" spans="1:26" x14ac:dyDescent="0.25">
      <c r="A9625">
        <v>2211334</v>
      </c>
      <c r="B9625">
        <v>1</v>
      </c>
      <c r="C9625" t="s">
        <v>76</v>
      </c>
      <c r="D9625" t="s">
        <v>79</v>
      </c>
      <c r="E9625" t="s">
        <v>161</v>
      </c>
      <c r="F9625" t="s">
        <v>27434</v>
      </c>
      <c r="G9625" t="s">
        <v>163</v>
      </c>
      <c r="H9625" t="s">
        <v>46</v>
      </c>
      <c r="I9625" t="s">
        <v>129</v>
      </c>
      <c r="J9625" t="s">
        <v>130</v>
      </c>
      <c r="K9625" t="s">
        <v>131</v>
      </c>
      <c r="L9625" t="s">
        <v>27435</v>
      </c>
      <c r="M9625" t="s">
        <v>27436</v>
      </c>
      <c r="N9625">
        <v>1.496388888</v>
      </c>
      <c r="O9625">
        <v>1</v>
      </c>
      <c r="P9625">
        <v>422</v>
      </c>
      <c r="Q9625">
        <v>0</v>
      </c>
      <c r="R9625">
        <v>0</v>
      </c>
      <c r="S9625">
        <v>0</v>
      </c>
      <c r="T9625">
        <v>0</v>
      </c>
      <c r="U9625">
        <v>1.496389</v>
      </c>
      <c r="V9625">
        <v>631.47611099999995</v>
      </c>
      <c r="W9625">
        <v>0</v>
      </c>
      <c r="X9625">
        <v>0</v>
      </c>
      <c r="Y9625">
        <v>0</v>
      </c>
      <c r="Z9625">
        <v>0</v>
      </c>
    </row>
    <row r="9626" spans="1:26" x14ac:dyDescent="0.25">
      <c r="A9626">
        <v>2211339</v>
      </c>
      <c r="B9626">
        <v>1</v>
      </c>
      <c r="C9626" t="s">
        <v>77</v>
      </c>
      <c r="D9626" t="s">
        <v>111</v>
      </c>
      <c r="E9626" t="s">
        <v>126</v>
      </c>
      <c r="F9626" t="s">
        <v>27437</v>
      </c>
      <c r="G9626" t="s">
        <v>128</v>
      </c>
      <c r="H9626" t="s">
        <v>46</v>
      </c>
      <c r="I9626" t="s">
        <v>129</v>
      </c>
      <c r="J9626" t="s">
        <v>130</v>
      </c>
      <c r="K9626" t="s">
        <v>131</v>
      </c>
      <c r="L9626" t="s">
        <v>27438</v>
      </c>
      <c r="M9626" t="s">
        <v>27439</v>
      </c>
      <c r="N9626">
        <v>1.1144444440000001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11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12.258889</v>
      </c>
    </row>
    <row r="9627" spans="1:26" x14ac:dyDescent="0.25">
      <c r="A9627">
        <v>2211344</v>
      </c>
      <c r="B9627">
        <v>1</v>
      </c>
      <c r="C9627" t="s">
        <v>77</v>
      </c>
      <c r="D9627" t="s">
        <v>114</v>
      </c>
      <c r="E9627" t="s">
        <v>126</v>
      </c>
      <c r="F9627" t="s">
        <v>27440</v>
      </c>
      <c r="G9627" t="s">
        <v>636</v>
      </c>
      <c r="H9627" t="s">
        <v>46</v>
      </c>
      <c r="I9627" t="s">
        <v>129</v>
      </c>
      <c r="J9627" t="s">
        <v>15</v>
      </c>
      <c r="K9627" t="s">
        <v>131</v>
      </c>
      <c r="L9627" t="s">
        <v>27441</v>
      </c>
      <c r="M9627" t="s">
        <v>27442</v>
      </c>
      <c r="N9627">
        <v>4.0202777770000004</v>
      </c>
      <c r="O9627">
        <v>0</v>
      </c>
      <c r="P9627">
        <v>185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743.75138900000002</v>
      </c>
      <c r="W9627">
        <v>0</v>
      </c>
      <c r="X9627">
        <v>0</v>
      </c>
      <c r="Y9627">
        <v>0</v>
      </c>
      <c r="Z9627">
        <v>0</v>
      </c>
    </row>
    <row r="9628" spans="1:26" x14ac:dyDescent="0.25">
      <c r="A9628">
        <v>2211346</v>
      </c>
      <c r="B9628">
        <v>1</v>
      </c>
      <c r="C9628" t="s">
        <v>77</v>
      </c>
      <c r="D9628" t="s">
        <v>114</v>
      </c>
      <c r="E9628" t="s">
        <v>134</v>
      </c>
      <c r="F9628" t="s">
        <v>27443</v>
      </c>
      <c r="G9628" t="s">
        <v>136</v>
      </c>
      <c r="H9628" t="s">
        <v>47</v>
      </c>
      <c r="I9628" t="s">
        <v>129</v>
      </c>
      <c r="J9628" t="s">
        <v>130</v>
      </c>
      <c r="K9628" t="s">
        <v>131</v>
      </c>
      <c r="L9628" t="s">
        <v>27444</v>
      </c>
      <c r="M9628" t="s">
        <v>27445</v>
      </c>
      <c r="N9628">
        <v>1.544166666</v>
      </c>
      <c r="O9628">
        <v>43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66.399167000000006</v>
      </c>
      <c r="V9628">
        <v>0</v>
      </c>
      <c r="W9628">
        <v>0</v>
      </c>
      <c r="X9628">
        <v>0</v>
      </c>
      <c r="Y9628">
        <v>0</v>
      </c>
      <c r="Z9628">
        <v>0</v>
      </c>
    </row>
    <row r="9629" spans="1:26" x14ac:dyDescent="0.25">
      <c r="A9629">
        <v>2211347</v>
      </c>
      <c r="B9629">
        <v>1</v>
      </c>
      <c r="C9629" t="s">
        <v>77</v>
      </c>
      <c r="D9629" t="s">
        <v>114</v>
      </c>
      <c r="E9629" t="s">
        <v>134</v>
      </c>
      <c r="F9629" t="s">
        <v>27446</v>
      </c>
      <c r="G9629" t="s">
        <v>136</v>
      </c>
      <c r="H9629" t="s">
        <v>47</v>
      </c>
      <c r="I9629" t="s">
        <v>129</v>
      </c>
      <c r="J9629" t="s">
        <v>130</v>
      </c>
      <c r="K9629" t="s">
        <v>131</v>
      </c>
      <c r="L9629" t="s">
        <v>27447</v>
      </c>
      <c r="M9629" t="s">
        <v>27448</v>
      </c>
      <c r="N9629">
        <v>2.9636111110000001</v>
      </c>
      <c r="O9629">
        <v>69</v>
      </c>
      <c r="P9629">
        <v>448</v>
      </c>
      <c r="Q9629">
        <v>0</v>
      </c>
      <c r="R9629">
        <v>0</v>
      </c>
      <c r="S9629">
        <v>48</v>
      </c>
      <c r="T9629">
        <v>192</v>
      </c>
      <c r="U9629">
        <v>204.48916700000001</v>
      </c>
      <c r="V9629">
        <v>1327.697778</v>
      </c>
      <c r="W9629">
        <v>0</v>
      </c>
      <c r="X9629">
        <v>0</v>
      </c>
      <c r="Y9629">
        <v>142.253333</v>
      </c>
      <c r="Z9629">
        <v>569.01333299999999</v>
      </c>
    </row>
    <row r="9630" spans="1:26" x14ac:dyDescent="0.25">
      <c r="A9630">
        <v>2211353</v>
      </c>
      <c r="B9630">
        <v>1</v>
      </c>
      <c r="C9630" t="s">
        <v>77</v>
      </c>
      <c r="D9630" t="s">
        <v>116</v>
      </c>
      <c r="E9630" t="s">
        <v>186</v>
      </c>
      <c r="F9630" t="s">
        <v>1768</v>
      </c>
      <c r="G9630" t="s">
        <v>136</v>
      </c>
      <c r="H9630" t="s">
        <v>47</v>
      </c>
      <c r="I9630" t="s">
        <v>129</v>
      </c>
      <c r="J9630" t="s">
        <v>130</v>
      </c>
      <c r="K9630" t="s">
        <v>131</v>
      </c>
      <c r="L9630" t="s">
        <v>27449</v>
      </c>
      <c r="M9630" t="s">
        <v>27450</v>
      </c>
      <c r="N9630">
        <v>0.86638888800000002</v>
      </c>
      <c r="O9630">
        <v>126</v>
      </c>
      <c r="P9630">
        <v>425</v>
      </c>
      <c r="Q9630">
        <v>0</v>
      </c>
      <c r="R9630">
        <v>0</v>
      </c>
      <c r="S9630">
        <v>0</v>
      </c>
      <c r="T9630">
        <v>18</v>
      </c>
      <c r="U9630">
        <v>109.16500000000001</v>
      </c>
      <c r="V9630">
        <v>368.21527700000001</v>
      </c>
      <c r="W9630">
        <v>0</v>
      </c>
      <c r="X9630">
        <v>0</v>
      </c>
      <c r="Y9630">
        <v>0</v>
      </c>
      <c r="Z9630">
        <v>15.595000000000001</v>
      </c>
    </row>
    <row r="9631" spans="1:26" x14ac:dyDescent="0.25">
      <c r="A9631">
        <v>2211350</v>
      </c>
      <c r="B9631">
        <v>1</v>
      </c>
      <c r="C9631" t="s">
        <v>77</v>
      </c>
      <c r="D9631" t="s">
        <v>124</v>
      </c>
      <c r="E9631" t="s">
        <v>181</v>
      </c>
      <c r="F9631" t="s">
        <v>27451</v>
      </c>
      <c r="G9631" t="s">
        <v>194</v>
      </c>
      <c r="H9631" t="s">
        <v>46</v>
      </c>
      <c r="I9631" t="s">
        <v>129</v>
      </c>
      <c r="J9631" t="s">
        <v>130</v>
      </c>
      <c r="K9631" t="s">
        <v>131</v>
      </c>
      <c r="L9631" t="s">
        <v>27452</v>
      </c>
      <c r="M9631" t="s">
        <v>27453</v>
      </c>
      <c r="N9631">
        <v>3.003333333</v>
      </c>
      <c r="O9631">
        <v>0</v>
      </c>
      <c r="P9631">
        <v>5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15.016667</v>
      </c>
      <c r="W9631">
        <v>0</v>
      </c>
      <c r="X9631">
        <v>0</v>
      </c>
      <c r="Y9631">
        <v>0</v>
      </c>
      <c r="Z9631">
        <v>0</v>
      </c>
    </row>
    <row r="9632" spans="1:26" x14ac:dyDescent="0.25">
      <c r="A9632">
        <v>2211356</v>
      </c>
      <c r="B9632">
        <v>1</v>
      </c>
      <c r="C9632" t="s">
        <v>77</v>
      </c>
      <c r="D9632" t="s">
        <v>108</v>
      </c>
      <c r="E9632" t="s">
        <v>126</v>
      </c>
      <c r="F9632" t="s">
        <v>27454</v>
      </c>
      <c r="G9632" t="s">
        <v>128</v>
      </c>
      <c r="H9632" t="s">
        <v>46</v>
      </c>
      <c r="I9632" t="s">
        <v>129</v>
      </c>
      <c r="J9632" t="s">
        <v>130</v>
      </c>
      <c r="K9632" t="s">
        <v>131</v>
      </c>
      <c r="L9632" t="s">
        <v>27455</v>
      </c>
      <c r="M9632" t="s">
        <v>27456</v>
      </c>
      <c r="N9632">
        <v>3.4350000000000001</v>
      </c>
      <c r="O9632">
        <v>0</v>
      </c>
      <c r="P9632">
        <v>32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109.92</v>
      </c>
      <c r="W9632">
        <v>0</v>
      </c>
      <c r="X9632">
        <v>0</v>
      </c>
      <c r="Y9632">
        <v>0</v>
      </c>
      <c r="Z9632">
        <v>0</v>
      </c>
    </row>
    <row r="9633" spans="1:26" x14ac:dyDescent="0.25">
      <c r="A9633">
        <v>2211355</v>
      </c>
      <c r="B9633">
        <v>1</v>
      </c>
      <c r="C9633" t="s">
        <v>77</v>
      </c>
      <c r="D9633" t="s">
        <v>118</v>
      </c>
      <c r="E9633" t="s">
        <v>161</v>
      </c>
      <c r="F9633" t="s">
        <v>27457</v>
      </c>
      <c r="G9633" t="s">
        <v>402</v>
      </c>
      <c r="H9633" t="s">
        <v>46</v>
      </c>
      <c r="I9633" t="s">
        <v>129</v>
      </c>
      <c r="J9633" t="s">
        <v>130</v>
      </c>
      <c r="K9633" t="s">
        <v>131</v>
      </c>
      <c r="L9633" t="s">
        <v>27458</v>
      </c>
      <c r="M9633" t="s">
        <v>27459</v>
      </c>
      <c r="N9633">
        <v>1.1927777770000001</v>
      </c>
      <c r="O9633">
        <v>1</v>
      </c>
      <c r="P9633">
        <v>6</v>
      </c>
      <c r="Q9633">
        <v>0</v>
      </c>
      <c r="R9633">
        <v>0</v>
      </c>
      <c r="S9633">
        <v>0</v>
      </c>
      <c r="T9633">
        <v>0</v>
      </c>
      <c r="U9633">
        <v>1.1927779999999999</v>
      </c>
      <c r="V9633">
        <v>7.1566669999999997</v>
      </c>
      <c r="W9633">
        <v>0</v>
      </c>
      <c r="X9633">
        <v>0</v>
      </c>
      <c r="Y9633">
        <v>0</v>
      </c>
      <c r="Z9633">
        <v>0</v>
      </c>
    </row>
    <row r="9634" spans="1:26" x14ac:dyDescent="0.25">
      <c r="A9634">
        <v>2211354</v>
      </c>
      <c r="B9634">
        <v>1</v>
      </c>
      <c r="C9634" t="s">
        <v>76</v>
      </c>
      <c r="D9634" t="s">
        <v>95</v>
      </c>
      <c r="E9634" t="s">
        <v>718</v>
      </c>
      <c r="F9634" t="s">
        <v>27460</v>
      </c>
      <c r="G9634" t="s">
        <v>726</v>
      </c>
      <c r="H9634" t="s">
        <v>46</v>
      </c>
      <c r="I9634" t="s">
        <v>129</v>
      </c>
      <c r="J9634" t="s">
        <v>130</v>
      </c>
      <c r="K9634" t="s">
        <v>131</v>
      </c>
      <c r="L9634" t="s">
        <v>27461</v>
      </c>
      <c r="M9634" t="s">
        <v>27462</v>
      </c>
      <c r="N9634">
        <v>5.3761111110000002</v>
      </c>
      <c r="O9634">
        <v>0</v>
      </c>
      <c r="P9634">
        <v>16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86.017778000000007</v>
      </c>
      <c r="W9634">
        <v>0</v>
      </c>
      <c r="X9634">
        <v>0</v>
      </c>
      <c r="Y9634">
        <v>0</v>
      </c>
      <c r="Z9634">
        <v>0</v>
      </c>
    </row>
    <row r="9635" spans="1:26" x14ac:dyDescent="0.25">
      <c r="A9635">
        <v>2211357</v>
      </c>
      <c r="B9635">
        <v>1</v>
      </c>
      <c r="C9635" t="s">
        <v>77</v>
      </c>
      <c r="D9635" t="s">
        <v>113</v>
      </c>
      <c r="E9635" t="s">
        <v>181</v>
      </c>
      <c r="F9635" t="s">
        <v>27463</v>
      </c>
      <c r="G9635" t="s">
        <v>194</v>
      </c>
      <c r="H9635" t="s">
        <v>46</v>
      </c>
      <c r="I9635" t="s">
        <v>129</v>
      </c>
      <c r="J9635" t="s">
        <v>130</v>
      </c>
      <c r="K9635" t="s">
        <v>131</v>
      </c>
      <c r="L9635" t="s">
        <v>27464</v>
      </c>
      <c r="M9635" t="s">
        <v>27465</v>
      </c>
      <c r="N9635">
        <v>1.3577777769999999</v>
      </c>
      <c r="O9635">
        <v>0</v>
      </c>
      <c r="P9635">
        <v>0</v>
      </c>
      <c r="Q9635">
        <v>0</v>
      </c>
      <c r="R9635">
        <v>1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1.3577779999999999</v>
      </c>
      <c r="Y9635">
        <v>0</v>
      </c>
      <c r="Z9635">
        <v>0</v>
      </c>
    </row>
    <row r="9636" spans="1:26" x14ac:dyDescent="0.25">
      <c r="A9636">
        <v>2211361</v>
      </c>
      <c r="B9636">
        <v>1</v>
      </c>
      <c r="C9636" t="s">
        <v>76</v>
      </c>
      <c r="D9636" t="s">
        <v>86</v>
      </c>
      <c r="E9636" t="s">
        <v>126</v>
      </c>
      <c r="F9636" t="s">
        <v>21549</v>
      </c>
      <c r="G9636" t="s">
        <v>255</v>
      </c>
      <c r="H9636" t="s">
        <v>46</v>
      </c>
      <c r="I9636" t="s">
        <v>129</v>
      </c>
      <c r="J9636" t="s">
        <v>130</v>
      </c>
      <c r="K9636" t="s">
        <v>131</v>
      </c>
      <c r="L9636" t="s">
        <v>27466</v>
      </c>
      <c r="M9636" t="s">
        <v>27467</v>
      </c>
      <c r="N9636">
        <v>1.1188888880000001</v>
      </c>
      <c r="O9636">
        <v>0</v>
      </c>
      <c r="P9636">
        <v>47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52.587778</v>
      </c>
      <c r="W9636">
        <v>0</v>
      </c>
      <c r="X9636">
        <v>0</v>
      </c>
      <c r="Y9636">
        <v>0</v>
      </c>
      <c r="Z9636">
        <v>0</v>
      </c>
    </row>
    <row r="9637" spans="1:26" x14ac:dyDescent="0.25">
      <c r="A9637">
        <v>2211367</v>
      </c>
      <c r="B9637">
        <v>1</v>
      </c>
      <c r="C9637" t="s">
        <v>76</v>
      </c>
      <c r="D9637" t="s">
        <v>99</v>
      </c>
      <c r="E9637" t="s">
        <v>813</v>
      </c>
      <c r="F9637" t="s">
        <v>27468</v>
      </c>
      <c r="G9637" t="s">
        <v>136</v>
      </c>
      <c r="H9637" t="s">
        <v>47</v>
      </c>
      <c r="I9637" t="s">
        <v>129</v>
      </c>
      <c r="J9637" t="s">
        <v>130</v>
      </c>
      <c r="K9637" t="s">
        <v>131</v>
      </c>
      <c r="L9637" t="s">
        <v>27439</v>
      </c>
      <c r="M9637" t="s">
        <v>27469</v>
      </c>
      <c r="N9637">
        <v>5.8888888E-2</v>
      </c>
      <c r="O9637">
        <v>70</v>
      </c>
      <c r="P9637">
        <v>1946</v>
      </c>
      <c r="Q9637">
        <v>0</v>
      </c>
      <c r="R9637">
        <v>0</v>
      </c>
      <c r="S9637">
        <v>0</v>
      </c>
      <c r="T9637">
        <v>0</v>
      </c>
      <c r="U9637">
        <v>4.1222219999999998</v>
      </c>
      <c r="V9637">
        <v>114.597776</v>
      </c>
      <c r="W9637">
        <v>0</v>
      </c>
      <c r="X9637">
        <v>0</v>
      </c>
      <c r="Y9637">
        <v>0</v>
      </c>
      <c r="Z9637">
        <v>0</v>
      </c>
    </row>
    <row r="9638" spans="1:26" x14ac:dyDescent="0.25">
      <c r="A9638">
        <v>2211371</v>
      </c>
      <c r="B9638">
        <v>1</v>
      </c>
      <c r="C9638" t="s">
        <v>76</v>
      </c>
      <c r="D9638" t="s">
        <v>86</v>
      </c>
      <c r="E9638" t="s">
        <v>181</v>
      </c>
      <c r="F9638" t="s">
        <v>27470</v>
      </c>
      <c r="G9638" t="s">
        <v>287</v>
      </c>
      <c r="H9638" t="s">
        <v>46</v>
      </c>
      <c r="I9638" t="s">
        <v>129</v>
      </c>
      <c r="J9638" t="s">
        <v>130</v>
      </c>
      <c r="K9638" t="s">
        <v>131</v>
      </c>
      <c r="L9638" t="s">
        <v>27471</v>
      </c>
      <c r="M9638" t="s">
        <v>27472</v>
      </c>
      <c r="N9638">
        <v>1.069722222</v>
      </c>
      <c r="O9638">
        <v>0</v>
      </c>
      <c r="P9638">
        <v>6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6.4183329999999996</v>
      </c>
      <c r="W9638">
        <v>0</v>
      </c>
      <c r="X9638">
        <v>0</v>
      </c>
      <c r="Y9638">
        <v>0</v>
      </c>
      <c r="Z9638">
        <v>0</v>
      </c>
    </row>
    <row r="9639" spans="1:26" x14ac:dyDescent="0.25">
      <c r="A9639">
        <v>2211372</v>
      </c>
      <c r="B9639">
        <v>1</v>
      </c>
      <c r="C9639" t="s">
        <v>76</v>
      </c>
      <c r="D9639" t="s">
        <v>93</v>
      </c>
      <c r="E9639" t="s">
        <v>126</v>
      </c>
      <c r="F9639" t="s">
        <v>27473</v>
      </c>
      <c r="G9639" t="s">
        <v>140</v>
      </c>
      <c r="H9639" t="s">
        <v>46</v>
      </c>
      <c r="I9639" t="s">
        <v>129</v>
      </c>
      <c r="J9639" t="s">
        <v>130</v>
      </c>
      <c r="K9639" t="s">
        <v>131</v>
      </c>
      <c r="L9639" t="s">
        <v>27474</v>
      </c>
      <c r="M9639" t="s">
        <v>27475</v>
      </c>
      <c r="N9639">
        <v>4.1513888879999996</v>
      </c>
      <c r="O9639">
        <v>0</v>
      </c>
      <c r="P9639">
        <v>49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203.41805600000001</v>
      </c>
      <c r="W9639">
        <v>0</v>
      </c>
      <c r="X9639">
        <v>0</v>
      </c>
      <c r="Y9639">
        <v>0</v>
      </c>
      <c r="Z9639">
        <v>0</v>
      </c>
    </row>
    <row r="9640" spans="1:26" x14ac:dyDescent="0.25">
      <c r="A9640">
        <v>2211375</v>
      </c>
      <c r="B9640">
        <v>1</v>
      </c>
      <c r="C9640" t="s">
        <v>76</v>
      </c>
      <c r="D9640" t="s">
        <v>78</v>
      </c>
      <c r="E9640" t="s">
        <v>181</v>
      </c>
      <c r="F9640" t="s">
        <v>27476</v>
      </c>
      <c r="G9640" t="s">
        <v>183</v>
      </c>
      <c r="H9640" t="s">
        <v>46</v>
      </c>
      <c r="I9640" t="s">
        <v>129</v>
      </c>
      <c r="J9640" t="s">
        <v>130</v>
      </c>
      <c r="K9640" t="s">
        <v>131</v>
      </c>
      <c r="L9640" t="s">
        <v>27477</v>
      </c>
      <c r="M9640" t="s">
        <v>27478</v>
      </c>
      <c r="N9640">
        <v>0.96250000000000002</v>
      </c>
      <c r="O9640">
        <v>0</v>
      </c>
      <c r="P9640">
        <v>2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1.925</v>
      </c>
      <c r="W9640">
        <v>0</v>
      </c>
      <c r="X9640">
        <v>0</v>
      </c>
      <c r="Y9640">
        <v>0</v>
      </c>
      <c r="Z9640">
        <v>0</v>
      </c>
    </row>
    <row r="9641" spans="1:26" x14ac:dyDescent="0.25">
      <c r="A9641">
        <v>2211378</v>
      </c>
      <c r="B9641">
        <v>1</v>
      </c>
      <c r="C9641" t="s">
        <v>77</v>
      </c>
      <c r="D9641" t="s">
        <v>108</v>
      </c>
      <c r="E9641" t="s">
        <v>813</v>
      </c>
      <c r="F9641" t="s">
        <v>2761</v>
      </c>
      <c r="G9641" t="s">
        <v>136</v>
      </c>
      <c r="H9641" t="s">
        <v>47</v>
      </c>
      <c r="I9641" t="s">
        <v>283</v>
      </c>
      <c r="J9641" t="s">
        <v>130</v>
      </c>
      <c r="K9641" t="s">
        <v>131</v>
      </c>
      <c r="L9641" t="s">
        <v>27479</v>
      </c>
      <c r="M9641" t="s">
        <v>27480</v>
      </c>
      <c r="N9641">
        <v>3.8611110999999997E-2</v>
      </c>
      <c r="O9641">
        <v>140</v>
      </c>
      <c r="P9641">
        <v>1178</v>
      </c>
      <c r="Q9641">
        <v>6</v>
      </c>
      <c r="R9641">
        <v>42</v>
      </c>
      <c r="S9641">
        <v>33</v>
      </c>
      <c r="T9641">
        <v>1031</v>
      </c>
      <c r="U9641">
        <v>5.4055559999999998</v>
      </c>
      <c r="V9641">
        <v>45.483888999999998</v>
      </c>
      <c r="W9641">
        <v>0.23166700000000001</v>
      </c>
      <c r="X9641">
        <v>1.621667</v>
      </c>
      <c r="Y9641">
        <v>1.274167</v>
      </c>
      <c r="Z9641">
        <v>39.808055000000003</v>
      </c>
    </row>
    <row r="9642" spans="1:26" x14ac:dyDescent="0.25">
      <c r="A9642">
        <v>2211376</v>
      </c>
      <c r="B9642">
        <v>1</v>
      </c>
      <c r="C9642" t="s">
        <v>76</v>
      </c>
      <c r="D9642" t="s">
        <v>83</v>
      </c>
      <c r="E9642" t="s">
        <v>181</v>
      </c>
      <c r="F9642" t="s">
        <v>27481</v>
      </c>
      <c r="G9642" t="s">
        <v>128</v>
      </c>
      <c r="H9642" t="s">
        <v>46</v>
      </c>
      <c r="I9642" t="s">
        <v>129</v>
      </c>
      <c r="J9642" t="s">
        <v>130</v>
      </c>
      <c r="K9642" t="s">
        <v>131</v>
      </c>
      <c r="L9642" t="s">
        <v>27482</v>
      </c>
      <c r="M9642" t="s">
        <v>27483</v>
      </c>
      <c r="N9642">
        <v>2.394722222</v>
      </c>
      <c r="O9642">
        <v>0</v>
      </c>
      <c r="P9642">
        <v>15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35.920833000000002</v>
      </c>
      <c r="W9642">
        <v>0</v>
      </c>
      <c r="X9642">
        <v>0</v>
      </c>
      <c r="Y9642">
        <v>0</v>
      </c>
      <c r="Z9642">
        <v>0</v>
      </c>
    </row>
    <row r="9643" spans="1:26" x14ac:dyDescent="0.25">
      <c r="A9643">
        <v>2211381</v>
      </c>
      <c r="B9643">
        <v>1</v>
      </c>
      <c r="C9643" t="s">
        <v>77</v>
      </c>
      <c r="D9643" t="s">
        <v>117</v>
      </c>
      <c r="E9643" t="s">
        <v>126</v>
      </c>
      <c r="F9643" t="s">
        <v>27484</v>
      </c>
      <c r="G9643" t="s">
        <v>128</v>
      </c>
      <c r="H9643" t="s">
        <v>46</v>
      </c>
      <c r="I9643" t="s">
        <v>129</v>
      </c>
      <c r="J9643" t="s">
        <v>130</v>
      </c>
      <c r="K9643" t="s">
        <v>131</v>
      </c>
      <c r="L9643" t="s">
        <v>27485</v>
      </c>
      <c r="M9643" t="s">
        <v>27486</v>
      </c>
      <c r="N9643">
        <v>2.020277777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7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14.141944000000001</v>
      </c>
    </row>
    <row r="9644" spans="1:26" x14ac:dyDescent="0.25">
      <c r="A9644">
        <v>2211383</v>
      </c>
      <c r="B9644">
        <v>1</v>
      </c>
      <c r="C9644" t="s">
        <v>77</v>
      </c>
      <c r="D9644" t="s">
        <v>109</v>
      </c>
      <c r="E9644" t="s">
        <v>186</v>
      </c>
      <c r="F9644" t="s">
        <v>27487</v>
      </c>
      <c r="G9644" t="s">
        <v>136</v>
      </c>
      <c r="H9644" t="s">
        <v>47</v>
      </c>
      <c r="I9644" t="s">
        <v>129</v>
      </c>
      <c r="J9644" t="s">
        <v>130</v>
      </c>
      <c r="K9644" t="s">
        <v>131</v>
      </c>
      <c r="L9644" t="s">
        <v>27488</v>
      </c>
      <c r="M9644" t="s">
        <v>27489</v>
      </c>
      <c r="N9644">
        <v>0.116666666</v>
      </c>
      <c r="O9644">
        <v>67</v>
      </c>
      <c r="P9644">
        <v>926</v>
      </c>
      <c r="Q9644">
        <v>0</v>
      </c>
      <c r="R9644">
        <v>0</v>
      </c>
      <c r="S9644">
        <v>6</v>
      </c>
      <c r="T9644">
        <v>58</v>
      </c>
      <c r="U9644">
        <v>7.8166669999999998</v>
      </c>
      <c r="V9644">
        <v>108.033333</v>
      </c>
      <c r="W9644">
        <v>0</v>
      </c>
      <c r="X9644">
        <v>0</v>
      </c>
      <c r="Y9644">
        <v>0.7</v>
      </c>
      <c r="Z9644">
        <v>6.766667</v>
      </c>
    </row>
    <row r="9645" spans="1:26" x14ac:dyDescent="0.25">
      <c r="A9645">
        <v>2211390</v>
      </c>
      <c r="B9645">
        <v>1</v>
      </c>
      <c r="C9645" t="s">
        <v>76</v>
      </c>
      <c r="D9645" t="s">
        <v>93</v>
      </c>
      <c r="E9645" t="s">
        <v>181</v>
      </c>
      <c r="F9645" t="s">
        <v>27490</v>
      </c>
      <c r="G9645" t="s">
        <v>194</v>
      </c>
      <c r="H9645" t="s">
        <v>46</v>
      </c>
      <c r="I9645" t="s">
        <v>129</v>
      </c>
      <c r="J9645" t="s">
        <v>130</v>
      </c>
      <c r="K9645" t="s">
        <v>131</v>
      </c>
      <c r="L9645" t="s">
        <v>27491</v>
      </c>
      <c r="M9645" t="s">
        <v>27492</v>
      </c>
      <c r="N9645">
        <v>2.3777777769999999</v>
      </c>
      <c r="O9645">
        <v>0</v>
      </c>
      <c r="P9645">
        <v>1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2.3777780000000002</v>
      </c>
      <c r="W9645">
        <v>0</v>
      </c>
      <c r="X9645">
        <v>0</v>
      </c>
      <c r="Y9645">
        <v>0</v>
      </c>
      <c r="Z9645">
        <v>0</v>
      </c>
    </row>
    <row r="9646" spans="1:26" x14ac:dyDescent="0.25">
      <c r="A9646">
        <v>2211392</v>
      </c>
      <c r="B9646">
        <v>1</v>
      </c>
      <c r="C9646" t="s">
        <v>76</v>
      </c>
      <c r="D9646" t="s">
        <v>89</v>
      </c>
      <c r="E9646" t="s">
        <v>181</v>
      </c>
      <c r="F9646" t="s">
        <v>27493</v>
      </c>
      <c r="G9646" t="s">
        <v>194</v>
      </c>
      <c r="H9646" t="s">
        <v>46</v>
      </c>
      <c r="I9646" t="s">
        <v>129</v>
      </c>
      <c r="J9646" t="s">
        <v>130</v>
      </c>
      <c r="K9646" t="s">
        <v>131</v>
      </c>
      <c r="L9646" t="s">
        <v>27494</v>
      </c>
      <c r="M9646" t="s">
        <v>27495</v>
      </c>
      <c r="N9646">
        <v>1.6975</v>
      </c>
      <c r="O9646">
        <v>0</v>
      </c>
      <c r="P9646">
        <v>1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1.6975</v>
      </c>
      <c r="W9646">
        <v>0</v>
      </c>
      <c r="X9646">
        <v>0</v>
      </c>
      <c r="Y9646">
        <v>0</v>
      </c>
      <c r="Z9646">
        <v>0</v>
      </c>
    </row>
    <row r="9647" spans="1:26" x14ac:dyDescent="0.25">
      <c r="A9647">
        <v>2211394</v>
      </c>
      <c r="B9647">
        <v>1</v>
      </c>
      <c r="C9647" t="s">
        <v>76</v>
      </c>
      <c r="D9647" t="s">
        <v>96</v>
      </c>
      <c r="E9647" t="s">
        <v>718</v>
      </c>
      <c r="F9647" t="s">
        <v>27496</v>
      </c>
      <c r="G9647" t="s">
        <v>726</v>
      </c>
      <c r="H9647" t="s">
        <v>46</v>
      </c>
      <c r="I9647" t="s">
        <v>129</v>
      </c>
      <c r="J9647" t="s">
        <v>130</v>
      </c>
      <c r="K9647" t="s">
        <v>131</v>
      </c>
      <c r="L9647" t="s">
        <v>27494</v>
      </c>
      <c r="M9647" t="s">
        <v>27497</v>
      </c>
      <c r="N9647">
        <v>1.1419444439999999</v>
      </c>
      <c r="O9647">
        <v>0</v>
      </c>
      <c r="P9647">
        <v>6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6.851667</v>
      </c>
      <c r="W9647">
        <v>0</v>
      </c>
      <c r="X9647">
        <v>0</v>
      </c>
      <c r="Y9647">
        <v>0</v>
      </c>
      <c r="Z9647">
        <v>0</v>
      </c>
    </row>
    <row r="9648" spans="1:26" x14ac:dyDescent="0.25">
      <c r="A9648">
        <v>2211389</v>
      </c>
      <c r="B9648">
        <v>1</v>
      </c>
      <c r="C9648" t="s">
        <v>76</v>
      </c>
      <c r="D9648" t="s">
        <v>81</v>
      </c>
      <c r="E9648" t="s">
        <v>181</v>
      </c>
      <c r="F9648" t="s">
        <v>27498</v>
      </c>
      <c r="G9648" t="s">
        <v>183</v>
      </c>
      <c r="H9648" t="s">
        <v>46</v>
      </c>
      <c r="I9648" t="s">
        <v>129</v>
      </c>
      <c r="J9648" t="s">
        <v>130</v>
      </c>
      <c r="K9648" t="s">
        <v>131</v>
      </c>
      <c r="L9648" t="s">
        <v>27499</v>
      </c>
      <c r="M9648" t="s">
        <v>27500</v>
      </c>
      <c r="N9648">
        <v>1.507222222</v>
      </c>
      <c r="O9648">
        <v>0</v>
      </c>
      <c r="P9648">
        <v>36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54.26</v>
      </c>
      <c r="W9648">
        <v>0</v>
      </c>
      <c r="X9648">
        <v>0</v>
      </c>
      <c r="Y9648">
        <v>0</v>
      </c>
      <c r="Z9648">
        <v>0</v>
      </c>
    </row>
    <row r="9649" spans="1:26" x14ac:dyDescent="0.25">
      <c r="A9649">
        <v>2211397</v>
      </c>
      <c r="B9649">
        <v>1</v>
      </c>
      <c r="C9649" t="s">
        <v>76</v>
      </c>
      <c r="D9649" t="s">
        <v>95</v>
      </c>
      <c r="E9649" t="s">
        <v>126</v>
      </c>
      <c r="F9649" t="s">
        <v>27501</v>
      </c>
      <c r="G9649" t="s">
        <v>128</v>
      </c>
      <c r="H9649" t="s">
        <v>46</v>
      </c>
      <c r="I9649" t="s">
        <v>129</v>
      </c>
      <c r="J9649" t="s">
        <v>130</v>
      </c>
      <c r="K9649" t="s">
        <v>131</v>
      </c>
      <c r="L9649" t="s">
        <v>27502</v>
      </c>
      <c r="M9649" t="s">
        <v>27503</v>
      </c>
      <c r="N9649">
        <v>3.5069444440000002</v>
      </c>
      <c r="O9649">
        <v>0</v>
      </c>
      <c r="P9649">
        <v>12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42.083333000000003</v>
      </c>
      <c r="W9649">
        <v>0</v>
      </c>
      <c r="X9649">
        <v>0</v>
      </c>
      <c r="Y9649">
        <v>0</v>
      </c>
      <c r="Z9649">
        <v>0</v>
      </c>
    </row>
    <row r="9650" spans="1:26" x14ac:dyDescent="0.25">
      <c r="A9650">
        <v>2211396</v>
      </c>
      <c r="B9650">
        <v>1</v>
      </c>
      <c r="C9650" t="s">
        <v>76</v>
      </c>
      <c r="D9650" t="s">
        <v>89</v>
      </c>
      <c r="E9650" t="s">
        <v>181</v>
      </c>
      <c r="F9650" t="s">
        <v>27504</v>
      </c>
      <c r="G9650" t="s">
        <v>194</v>
      </c>
      <c r="H9650" t="s">
        <v>46</v>
      </c>
      <c r="I9650" t="s">
        <v>129</v>
      </c>
      <c r="J9650" t="s">
        <v>130</v>
      </c>
      <c r="K9650" t="s">
        <v>131</v>
      </c>
      <c r="L9650" t="s">
        <v>27505</v>
      </c>
      <c r="M9650" t="s">
        <v>27506</v>
      </c>
      <c r="N9650">
        <v>1.9530555549999999</v>
      </c>
      <c r="O9650">
        <v>0</v>
      </c>
      <c r="P9650">
        <v>5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9.7652780000000003</v>
      </c>
      <c r="W9650">
        <v>0</v>
      </c>
      <c r="X9650">
        <v>0</v>
      </c>
      <c r="Y9650">
        <v>0</v>
      </c>
      <c r="Z9650">
        <v>0</v>
      </c>
    </row>
    <row r="9651" spans="1:26" x14ac:dyDescent="0.25">
      <c r="A9651">
        <v>2211398</v>
      </c>
      <c r="B9651">
        <v>1</v>
      </c>
      <c r="C9651" t="s">
        <v>76</v>
      </c>
      <c r="D9651" t="s">
        <v>96</v>
      </c>
      <c r="E9651" t="s">
        <v>181</v>
      </c>
      <c r="F9651" t="s">
        <v>27507</v>
      </c>
      <c r="G9651" t="s">
        <v>194</v>
      </c>
      <c r="H9651" t="s">
        <v>46</v>
      </c>
      <c r="I9651" t="s">
        <v>129</v>
      </c>
      <c r="J9651" t="s">
        <v>130</v>
      </c>
      <c r="K9651" t="s">
        <v>131</v>
      </c>
      <c r="L9651" t="s">
        <v>27508</v>
      </c>
      <c r="M9651" t="s">
        <v>27509</v>
      </c>
      <c r="N9651">
        <v>1.5119444440000001</v>
      </c>
      <c r="O9651">
        <v>0</v>
      </c>
      <c r="P9651">
        <v>1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1.511944</v>
      </c>
      <c r="W9651">
        <v>0</v>
      </c>
      <c r="X9651">
        <v>0</v>
      </c>
      <c r="Y9651">
        <v>0</v>
      </c>
      <c r="Z9651">
        <v>0</v>
      </c>
    </row>
    <row r="9652" spans="1:26" x14ac:dyDescent="0.25">
      <c r="A9652">
        <v>2211400</v>
      </c>
      <c r="B9652">
        <v>1</v>
      </c>
      <c r="C9652" t="s">
        <v>77</v>
      </c>
      <c r="D9652" t="s">
        <v>118</v>
      </c>
      <c r="E9652" t="s">
        <v>181</v>
      </c>
      <c r="F9652" t="s">
        <v>27510</v>
      </c>
      <c r="G9652" t="s">
        <v>287</v>
      </c>
      <c r="H9652" t="s">
        <v>46</v>
      </c>
      <c r="I9652" t="s">
        <v>129</v>
      </c>
      <c r="J9652" t="s">
        <v>130</v>
      </c>
      <c r="K9652" t="s">
        <v>131</v>
      </c>
      <c r="L9652" t="s">
        <v>27511</v>
      </c>
      <c r="M9652" t="s">
        <v>27512</v>
      </c>
      <c r="N9652">
        <v>0.49388888800000003</v>
      </c>
      <c r="O9652">
        <v>0</v>
      </c>
      <c r="P9652">
        <v>1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0.49388900000000002</v>
      </c>
      <c r="W9652">
        <v>0</v>
      </c>
      <c r="X9652">
        <v>0</v>
      </c>
      <c r="Y9652">
        <v>0</v>
      </c>
      <c r="Z9652">
        <v>0</v>
      </c>
    </row>
    <row r="9653" spans="1:26" x14ac:dyDescent="0.25">
      <c r="A9653">
        <v>2211399</v>
      </c>
      <c r="B9653">
        <v>1</v>
      </c>
      <c r="C9653" t="s">
        <v>77</v>
      </c>
      <c r="D9653" t="s">
        <v>123</v>
      </c>
      <c r="E9653" t="s">
        <v>143</v>
      </c>
      <c r="F9653" t="s">
        <v>27513</v>
      </c>
      <c r="G9653" t="s">
        <v>145</v>
      </c>
      <c r="H9653" t="s">
        <v>47</v>
      </c>
      <c r="I9653" t="s">
        <v>129</v>
      </c>
      <c r="J9653" t="s">
        <v>130</v>
      </c>
      <c r="K9653" t="s">
        <v>131</v>
      </c>
      <c r="L9653" t="s">
        <v>27514</v>
      </c>
      <c r="M9653" t="s">
        <v>27515</v>
      </c>
      <c r="N9653">
        <v>0.94916666599999999</v>
      </c>
      <c r="O9653">
        <v>32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30.373332999999999</v>
      </c>
      <c r="V9653">
        <v>0</v>
      </c>
      <c r="W9653">
        <v>0</v>
      </c>
      <c r="X9653">
        <v>0</v>
      </c>
      <c r="Y9653">
        <v>0</v>
      </c>
      <c r="Z9653">
        <v>0</v>
      </c>
    </row>
    <row r="9654" spans="1:26" x14ac:dyDescent="0.25">
      <c r="A9654">
        <v>2211402</v>
      </c>
      <c r="B9654">
        <v>1</v>
      </c>
      <c r="C9654" t="s">
        <v>76</v>
      </c>
      <c r="D9654" t="s">
        <v>96</v>
      </c>
      <c r="E9654" t="s">
        <v>181</v>
      </c>
      <c r="F9654" t="s">
        <v>27516</v>
      </c>
      <c r="G9654" t="s">
        <v>194</v>
      </c>
      <c r="H9654" t="s">
        <v>46</v>
      </c>
      <c r="I9654" t="s">
        <v>129</v>
      </c>
      <c r="J9654" t="s">
        <v>130</v>
      </c>
      <c r="K9654" t="s">
        <v>131</v>
      </c>
      <c r="L9654" t="s">
        <v>27517</v>
      </c>
      <c r="M9654" t="s">
        <v>27518</v>
      </c>
      <c r="N9654">
        <v>3.0777777770000001</v>
      </c>
      <c r="O9654">
        <v>0</v>
      </c>
      <c r="P9654">
        <v>1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3.0777779999999999</v>
      </c>
      <c r="W9654">
        <v>0</v>
      </c>
      <c r="X9654">
        <v>0</v>
      </c>
      <c r="Y9654">
        <v>0</v>
      </c>
      <c r="Z9654">
        <v>0</v>
      </c>
    </row>
    <row r="9655" spans="1:26" x14ac:dyDescent="0.25">
      <c r="A9655">
        <v>2211404</v>
      </c>
      <c r="B9655">
        <v>1</v>
      </c>
      <c r="C9655" t="s">
        <v>76</v>
      </c>
      <c r="D9655" t="s">
        <v>99</v>
      </c>
      <c r="E9655" t="s">
        <v>134</v>
      </c>
      <c r="F9655" t="s">
        <v>27519</v>
      </c>
      <c r="G9655" t="s">
        <v>201</v>
      </c>
      <c r="H9655" t="s">
        <v>47</v>
      </c>
      <c r="I9655" t="s">
        <v>129</v>
      </c>
      <c r="J9655" t="s">
        <v>130</v>
      </c>
      <c r="K9655" t="s">
        <v>131</v>
      </c>
      <c r="L9655" t="s">
        <v>27520</v>
      </c>
      <c r="M9655" t="s">
        <v>27521</v>
      </c>
      <c r="N9655">
        <v>0.42222222199999998</v>
      </c>
      <c r="O9655">
        <v>17</v>
      </c>
      <c r="P9655">
        <v>1</v>
      </c>
      <c r="Q9655">
        <v>0</v>
      </c>
      <c r="R9655">
        <v>0</v>
      </c>
      <c r="S9655">
        <v>0</v>
      </c>
      <c r="T9655">
        <v>0</v>
      </c>
      <c r="U9655">
        <v>7.177778</v>
      </c>
      <c r="V9655">
        <v>0.42222199999999999</v>
      </c>
      <c r="W9655">
        <v>0</v>
      </c>
      <c r="X9655">
        <v>0</v>
      </c>
      <c r="Y9655">
        <v>0</v>
      </c>
      <c r="Z9655">
        <v>0</v>
      </c>
    </row>
    <row r="9656" spans="1:26" x14ac:dyDescent="0.25">
      <c r="A9656">
        <v>2211401</v>
      </c>
      <c r="B9656">
        <v>1</v>
      </c>
      <c r="C9656" t="s">
        <v>76</v>
      </c>
      <c r="D9656" t="s">
        <v>78</v>
      </c>
      <c r="E9656" t="s">
        <v>181</v>
      </c>
      <c r="F9656" t="s">
        <v>27522</v>
      </c>
      <c r="G9656" t="s">
        <v>194</v>
      </c>
      <c r="H9656" t="s">
        <v>46</v>
      </c>
      <c r="I9656" t="s">
        <v>129</v>
      </c>
      <c r="J9656" t="s">
        <v>130</v>
      </c>
      <c r="K9656" t="s">
        <v>131</v>
      </c>
      <c r="L9656" t="s">
        <v>27523</v>
      </c>
      <c r="M9656" t="s">
        <v>27524</v>
      </c>
      <c r="N9656">
        <v>1.249166666</v>
      </c>
      <c r="O9656">
        <v>0</v>
      </c>
      <c r="P9656">
        <v>10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12.491667</v>
      </c>
      <c r="W9656">
        <v>0</v>
      </c>
      <c r="X9656">
        <v>0</v>
      </c>
      <c r="Y9656">
        <v>0</v>
      </c>
      <c r="Z9656">
        <v>0</v>
      </c>
    </row>
    <row r="9657" spans="1:26" x14ac:dyDescent="0.25">
      <c r="A9657">
        <v>2211409</v>
      </c>
      <c r="B9657">
        <v>1</v>
      </c>
      <c r="C9657" t="s">
        <v>77</v>
      </c>
      <c r="D9657" t="s">
        <v>119</v>
      </c>
      <c r="E9657" t="s">
        <v>181</v>
      </c>
      <c r="F9657" t="s">
        <v>27525</v>
      </c>
      <c r="G9657" t="s">
        <v>194</v>
      </c>
      <c r="H9657" t="s">
        <v>46</v>
      </c>
      <c r="I9657" t="s">
        <v>129</v>
      </c>
      <c r="J9657" t="s">
        <v>130</v>
      </c>
      <c r="K9657" t="s">
        <v>131</v>
      </c>
      <c r="L9657" t="s">
        <v>27526</v>
      </c>
      <c r="M9657" t="s">
        <v>27527</v>
      </c>
      <c r="N9657">
        <v>1.3280555549999999</v>
      </c>
      <c r="O9657">
        <v>0</v>
      </c>
      <c r="P9657">
        <v>1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1.3280559999999999</v>
      </c>
      <c r="W9657">
        <v>0</v>
      </c>
      <c r="X9657">
        <v>0</v>
      </c>
      <c r="Y9657">
        <v>0</v>
      </c>
      <c r="Z9657">
        <v>0</v>
      </c>
    </row>
    <row r="9658" spans="1:26" x14ac:dyDescent="0.25">
      <c r="A9658">
        <v>2211403</v>
      </c>
      <c r="B9658">
        <v>1</v>
      </c>
      <c r="C9658" t="s">
        <v>76</v>
      </c>
      <c r="D9658" t="s">
        <v>93</v>
      </c>
      <c r="E9658" t="s">
        <v>181</v>
      </c>
      <c r="F9658" t="s">
        <v>27528</v>
      </c>
      <c r="G9658" t="s">
        <v>183</v>
      </c>
      <c r="H9658" t="s">
        <v>46</v>
      </c>
      <c r="I9658" t="s">
        <v>129</v>
      </c>
      <c r="J9658" t="s">
        <v>130</v>
      </c>
      <c r="K9658" t="s">
        <v>131</v>
      </c>
      <c r="L9658" t="s">
        <v>27529</v>
      </c>
      <c r="M9658" t="s">
        <v>27530</v>
      </c>
      <c r="N9658">
        <v>0.87444444399999999</v>
      </c>
      <c r="O9658">
        <v>0</v>
      </c>
      <c r="P9658">
        <v>1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0.874444</v>
      </c>
      <c r="W9658">
        <v>0</v>
      </c>
      <c r="X9658">
        <v>0</v>
      </c>
      <c r="Y9658">
        <v>0</v>
      </c>
      <c r="Z9658">
        <v>0</v>
      </c>
    </row>
    <row r="9659" spans="1:26" x14ac:dyDescent="0.25">
      <c r="A9659">
        <v>2211414</v>
      </c>
      <c r="B9659">
        <v>1</v>
      </c>
      <c r="C9659" t="s">
        <v>76</v>
      </c>
      <c r="D9659" t="s">
        <v>88</v>
      </c>
      <c r="E9659" t="s">
        <v>718</v>
      </c>
      <c r="F9659" t="s">
        <v>27531</v>
      </c>
      <c r="G9659" t="s">
        <v>128</v>
      </c>
      <c r="H9659" t="s">
        <v>46</v>
      </c>
      <c r="I9659" t="s">
        <v>129</v>
      </c>
      <c r="J9659" t="s">
        <v>130</v>
      </c>
      <c r="K9659" t="s">
        <v>131</v>
      </c>
      <c r="L9659" t="s">
        <v>27532</v>
      </c>
      <c r="M9659" t="s">
        <v>27533</v>
      </c>
      <c r="N9659">
        <v>1.5108333329999999</v>
      </c>
      <c r="O9659">
        <v>0</v>
      </c>
      <c r="P9659">
        <v>92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138.996667</v>
      </c>
      <c r="W9659">
        <v>0</v>
      </c>
      <c r="X9659">
        <v>0</v>
      </c>
      <c r="Y9659">
        <v>0</v>
      </c>
      <c r="Z9659">
        <v>0</v>
      </c>
    </row>
    <row r="9660" spans="1:26" x14ac:dyDescent="0.25">
      <c r="A9660">
        <v>2211408</v>
      </c>
      <c r="B9660">
        <v>1</v>
      </c>
      <c r="C9660" t="s">
        <v>76</v>
      </c>
      <c r="D9660" t="s">
        <v>84</v>
      </c>
      <c r="E9660" t="s">
        <v>181</v>
      </c>
      <c r="F9660" t="s">
        <v>27534</v>
      </c>
      <c r="G9660" t="s">
        <v>287</v>
      </c>
      <c r="H9660" t="s">
        <v>46</v>
      </c>
      <c r="I9660" t="s">
        <v>129</v>
      </c>
      <c r="J9660" t="s">
        <v>130</v>
      </c>
      <c r="K9660" t="s">
        <v>131</v>
      </c>
      <c r="L9660" t="s">
        <v>27535</v>
      </c>
      <c r="M9660" t="s">
        <v>27536</v>
      </c>
      <c r="N9660">
        <v>2.3777777769999999</v>
      </c>
      <c r="O9660">
        <v>0</v>
      </c>
      <c r="P9660">
        <v>24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57.066667000000002</v>
      </c>
      <c r="W9660">
        <v>0</v>
      </c>
      <c r="X9660">
        <v>0</v>
      </c>
      <c r="Y9660">
        <v>0</v>
      </c>
      <c r="Z9660">
        <v>0</v>
      </c>
    </row>
    <row r="9661" spans="1:26" x14ac:dyDescent="0.25">
      <c r="A9661">
        <v>2211415</v>
      </c>
      <c r="B9661">
        <v>1</v>
      </c>
      <c r="C9661" t="s">
        <v>76</v>
      </c>
      <c r="D9661" t="s">
        <v>88</v>
      </c>
      <c r="E9661" t="s">
        <v>181</v>
      </c>
      <c r="F9661" t="s">
        <v>27537</v>
      </c>
      <c r="G9661" t="s">
        <v>194</v>
      </c>
      <c r="H9661" t="s">
        <v>46</v>
      </c>
      <c r="I9661" t="s">
        <v>129</v>
      </c>
      <c r="J9661" t="s">
        <v>130</v>
      </c>
      <c r="K9661" t="s">
        <v>131</v>
      </c>
      <c r="L9661" t="s">
        <v>27538</v>
      </c>
      <c r="M9661" t="s">
        <v>27539</v>
      </c>
      <c r="N9661">
        <v>4.1655555550000001</v>
      </c>
      <c r="O9661">
        <v>0</v>
      </c>
      <c r="P9661">
        <v>1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4.1655559999999996</v>
      </c>
      <c r="W9661">
        <v>0</v>
      </c>
      <c r="X9661">
        <v>0</v>
      </c>
      <c r="Y9661">
        <v>0</v>
      </c>
      <c r="Z9661">
        <v>0</v>
      </c>
    </row>
    <row r="9662" spans="1:26" x14ac:dyDescent="0.25">
      <c r="A9662">
        <v>2211418</v>
      </c>
      <c r="B9662">
        <v>1</v>
      </c>
      <c r="C9662" t="s">
        <v>76</v>
      </c>
      <c r="D9662" t="s">
        <v>104</v>
      </c>
      <c r="E9662" t="s">
        <v>186</v>
      </c>
      <c r="F9662" t="s">
        <v>27540</v>
      </c>
      <c r="G9662" t="s">
        <v>136</v>
      </c>
      <c r="H9662" t="s">
        <v>47</v>
      </c>
      <c r="I9662" t="s">
        <v>129</v>
      </c>
      <c r="J9662" t="s">
        <v>130</v>
      </c>
      <c r="K9662" t="s">
        <v>131</v>
      </c>
      <c r="L9662" t="s">
        <v>27541</v>
      </c>
      <c r="M9662" t="s">
        <v>27542</v>
      </c>
      <c r="N9662">
        <v>0.16888888799999999</v>
      </c>
      <c r="O9662">
        <v>0</v>
      </c>
      <c r="P9662">
        <v>4</v>
      </c>
      <c r="Q9662">
        <v>10</v>
      </c>
      <c r="R9662">
        <v>585</v>
      </c>
      <c r="S9662">
        <v>122</v>
      </c>
      <c r="T9662">
        <v>4366</v>
      </c>
      <c r="U9662">
        <v>0</v>
      </c>
      <c r="V9662">
        <v>0.67555600000000005</v>
      </c>
      <c r="W9662">
        <v>1.6888890000000001</v>
      </c>
      <c r="X9662">
        <v>98.799999</v>
      </c>
      <c r="Y9662">
        <v>20.604444000000001</v>
      </c>
      <c r="Z9662">
        <v>737.36888499999998</v>
      </c>
    </row>
    <row r="9663" spans="1:26" x14ac:dyDescent="0.25">
      <c r="A9663">
        <v>2211413</v>
      </c>
      <c r="B9663">
        <v>1</v>
      </c>
      <c r="C9663" t="s">
        <v>76</v>
      </c>
      <c r="D9663" t="s">
        <v>89</v>
      </c>
      <c r="E9663" t="s">
        <v>186</v>
      </c>
      <c r="F9663" t="s">
        <v>27543</v>
      </c>
      <c r="G9663" t="s">
        <v>136</v>
      </c>
      <c r="H9663" t="s">
        <v>47</v>
      </c>
      <c r="I9663" t="s">
        <v>129</v>
      </c>
      <c r="J9663" t="s">
        <v>130</v>
      </c>
      <c r="K9663" t="s">
        <v>131</v>
      </c>
      <c r="L9663" t="s">
        <v>27544</v>
      </c>
      <c r="M9663" t="s">
        <v>27545</v>
      </c>
      <c r="N9663">
        <v>0.41833333299999997</v>
      </c>
      <c r="O9663">
        <v>54</v>
      </c>
      <c r="P9663">
        <v>324</v>
      </c>
      <c r="Q9663">
        <v>0</v>
      </c>
      <c r="R9663">
        <v>0</v>
      </c>
      <c r="S9663">
        <v>0</v>
      </c>
      <c r="T9663">
        <v>0</v>
      </c>
      <c r="U9663">
        <v>22.59</v>
      </c>
      <c r="V9663">
        <v>135.54</v>
      </c>
      <c r="W9663">
        <v>0</v>
      </c>
      <c r="X9663">
        <v>0</v>
      </c>
      <c r="Y9663">
        <v>0</v>
      </c>
      <c r="Z9663">
        <v>0</v>
      </c>
    </row>
    <row r="9664" spans="1:26" x14ac:dyDescent="0.25">
      <c r="A9664">
        <v>2211423</v>
      </c>
      <c r="B9664">
        <v>1</v>
      </c>
      <c r="C9664" t="s">
        <v>76</v>
      </c>
      <c r="D9664" t="s">
        <v>102</v>
      </c>
      <c r="E9664" t="s">
        <v>181</v>
      </c>
      <c r="F9664" t="s">
        <v>27546</v>
      </c>
      <c r="G9664" t="s">
        <v>194</v>
      </c>
      <c r="H9664" t="s">
        <v>46</v>
      </c>
      <c r="I9664" t="s">
        <v>129</v>
      </c>
      <c r="J9664" t="s">
        <v>130</v>
      </c>
      <c r="K9664" t="s">
        <v>131</v>
      </c>
      <c r="L9664" t="s">
        <v>27547</v>
      </c>
      <c r="M9664" t="s">
        <v>27548</v>
      </c>
      <c r="N9664">
        <v>1.1200000000000001</v>
      </c>
      <c r="O9664">
        <v>0</v>
      </c>
      <c r="P9664">
        <v>1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1.1200000000000001</v>
      </c>
      <c r="W9664">
        <v>0</v>
      </c>
      <c r="X9664">
        <v>0</v>
      </c>
      <c r="Y9664">
        <v>0</v>
      </c>
      <c r="Z9664">
        <v>0</v>
      </c>
    </row>
    <row r="9665" spans="1:26" x14ac:dyDescent="0.25">
      <c r="A9665">
        <v>2211420</v>
      </c>
      <c r="B9665">
        <v>1</v>
      </c>
      <c r="C9665" t="s">
        <v>77</v>
      </c>
      <c r="D9665" t="s">
        <v>118</v>
      </c>
      <c r="E9665" t="s">
        <v>181</v>
      </c>
      <c r="F9665" t="s">
        <v>27549</v>
      </c>
      <c r="G9665" t="s">
        <v>194</v>
      </c>
      <c r="H9665" t="s">
        <v>46</v>
      </c>
      <c r="I9665" t="s">
        <v>129</v>
      </c>
      <c r="J9665" t="s">
        <v>130</v>
      </c>
      <c r="K9665" t="s">
        <v>131</v>
      </c>
      <c r="L9665" t="s">
        <v>27550</v>
      </c>
      <c r="M9665" t="s">
        <v>27551</v>
      </c>
      <c r="N9665">
        <v>1.991944444</v>
      </c>
      <c r="O9665">
        <v>0</v>
      </c>
      <c r="P9665">
        <v>2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3.983889</v>
      </c>
      <c r="W9665">
        <v>0</v>
      </c>
      <c r="X9665">
        <v>0</v>
      </c>
      <c r="Y9665">
        <v>0</v>
      </c>
      <c r="Z9665">
        <v>0</v>
      </c>
    </row>
    <row r="9666" spans="1:26" x14ac:dyDescent="0.25">
      <c r="A9666">
        <v>2211422</v>
      </c>
      <c r="B9666">
        <v>1</v>
      </c>
      <c r="C9666" t="s">
        <v>76</v>
      </c>
      <c r="D9666" t="s">
        <v>83</v>
      </c>
      <c r="E9666" t="s">
        <v>181</v>
      </c>
      <c r="F9666" t="s">
        <v>27552</v>
      </c>
      <c r="G9666" t="s">
        <v>194</v>
      </c>
      <c r="H9666" t="s">
        <v>46</v>
      </c>
      <c r="I9666" t="s">
        <v>129</v>
      </c>
      <c r="J9666" t="s">
        <v>130</v>
      </c>
      <c r="K9666" t="s">
        <v>131</v>
      </c>
      <c r="L9666" t="s">
        <v>27553</v>
      </c>
      <c r="M9666" t="s">
        <v>27554</v>
      </c>
      <c r="N9666">
        <v>4.1622222219999996</v>
      </c>
      <c r="O9666">
        <v>0</v>
      </c>
      <c r="P9666">
        <v>3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12.486667000000001</v>
      </c>
      <c r="W9666">
        <v>0</v>
      </c>
      <c r="X9666">
        <v>0</v>
      </c>
      <c r="Y9666">
        <v>0</v>
      </c>
      <c r="Z9666">
        <v>0</v>
      </c>
    </row>
    <row r="9667" spans="1:26" x14ac:dyDescent="0.25">
      <c r="A9667">
        <v>2211427</v>
      </c>
      <c r="B9667">
        <v>1</v>
      </c>
      <c r="C9667" t="s">
        <v>77</v>
      </c>
      <c r="D9667" t="s">
        <v>113</v>
      </c>
      <c r="E9667" t="s">
        <v>181</v>
      </c>
      <c r="F9667" t="s">
        <v>27463</v>
      </c>
      <c r="G9667" t="s">
        <v>194</v>
      </c>
      <c r="H9667" t="s">
        <v>46</v>
      </c>
      <c r="I9667" t="s">
        <v>129</v>
      </c>
      <c r="J9667" t="s">
        <v>130</v>
      </c>
      <c r="K9667" t="s">
        <v>131</v>
      </c>
      <c r="L9667" t="s">
        <v>27453</v>
      </c>
      <c r="M9667" t="s">
        <v>27555</v>
      </c>
      <c r="N9667">
        <v>1.4913888879999999</v>
      </c>
      <c r="O9667">
        <v>0</v>
      </c>
      <c r="P9667">
        <v>0</v>
      </c>
      <c r="Q9667">
        <v>0</v>
      </c>
      <c r="R9667">
        <v>1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1.4913890000000001</v>
      </c>
      <c r="Y9667">
        <v>0</v>
      </c>
      <c r="Z9667">
        <v>0</v>
      </c>
    </row>
    <row r="9668" spans="1:26" x14ac:dyDescent="0.25">
      <c r="A9668">
        <v>2211430</v>
      </c>
      <c r="B9668">
        <v>1</v>
      </c>
      <c r="C9668" t="s">
        <v>76</v>
      </c>
      <c r="D9668" t="s">
        <v>89</v>
      </c>
      <c r="E9668" t="s">
        <v>126</v>
      </c>
      <c r="F9668" t="s">
        <v>27556</v>
      </c>
      <c r="G9668" t="s">
        <v>140</v>
      </c>
      <c r="H9668" t="s">
        <v>46</v>
      </c>
      <c r="I9668" t="s">
        <v>129</v>
      </c>
      <c r="J9668" t="s">
        <v>130</v>
      </c>
      <c r="K9668" t="s">
        <v>131</v>
      </c>
      <c r="L9668" t="s">
        <v>27557</v>
      </c>
      <c r="M9668" t="s">
        <v>27558</v>
      </c>
      <c r="N9668">
        <v>1.338055555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122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163.24277799999999</v>
      </c>
    </row>
    <row r="9669" spans="1:26" x14ac:dyDescent="0.25">
      <c r="A9669">
        <v>2211428</v>
      </c>
      <c r="B9669">
        <v>1</v>
      </c>
      <c r="C9669" t="s">
        <v>76</v>
      </c>
      <c r="D9669" t="s">
        <v>90</v>
      </c>
      <c r="E9669" t="s">
        <v>143</v>
      </c>
      <c r="F9669" t="s">
        <v>27559</v>
      </c>
      <c r="G9669" t="s">
        <v>1427</v>
      </c>
      <c r="H9669" t="s">
        <v>47</v>
      </c>
      <c r="I9669" t="s">
        <v>129</v>
      </c>
      <c r="J9669" t="s">
        <v>130</v>
      </c>
      <c r="K9669" t="s">
        <v>131</v>
      </c>
      <c r="L9669" t="s">
        <v>27560</v>
      </c>
      <c r="M9669" t="s">
        <v>27561</v>
      </c>
      <c r="N9669">
        <v>0.95305555500000005</v>
      </c>
      <c r="O9669">
        <v>0</v>
      </c>
      <c r="P9669">
        <v>0</v>
      </c>
      <c r="Q9669">
        <v>0</v>
      </c>
      <c r="R9669">
        <v>0</v>
      </c>
      <c r="S9669">
        <v>1</v>
      </c>
      <c r="T9669">
        <v>88</v>
      </c>
      <c r="U9669">
        <v>0</v>
      </c>
      <c r="V9669">
        <v>0</v>
      </c>
      <c r="W9669">
        <v>0</v>
      </c>
      <c r="X9669">
        <v>0</v>
      </c>
      <c r="Y9669">
        <v>0.95305600000000001</v>
      </c>
      <c r="Z9669">
        <v>83.868888999999996</v>
      </c>
    </row>
    <row r="9670" spans="1:26" x14ac:dyDescent="0.25">
      <c r="A9670">
        <v>2211433</v>
      </c>
      <c r="B9670">
        <v>1</v>
      </c>
      <c r="C9670" t="s">
        <v>76</v>
      </c>
      <c r="D9670" t="s">
        <v>84</v>
      </c>
      <c r="E9670" t="s">
        <v>126</v>
      </c>
      <c r="F9670" t="s">
        <v>16409</v>
      </c>
      <c r="G9670" t="s">
        <v>128</v>
      </c>
      <c r="H9670" t="s">
        <v>46</v>
      </c>
      <c r="I9670" t="s">
        <v>129</v>
      </c>
      <c r="J9670" t="s">
        <v>130</v>
      </c>
      <c r="K9670" t="s">
        <v>131</v>
      </c>
      <c r="L9670" t="s">
        <v>27562</v>
      </c>
      <c r="M9670" t="s">
        <v>27563</v>
      </c>
      <c r="N9670">
        <v>0.87805555499999999</v>
      </c>
      <c r="O9670">
        <v>0</v>
      </c>
      <c r="P9670">
        <v>283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248.489722</v>
      </c>
      <c r="W9670">
        <v>0</v>
      </c>
      <c r="X9670">
        <v>0</v>
      </c>
      <c r="Y9670">
        <v>0</v>
      </c>
      <c r="Z9670">
        <v>0</v>
      </c>
    </row>
    <row r="9671" spans="1:26" x14ac:dyDescent="0.25">
      <c r="A9671">
        <v>2211432</v>
      </c>
      <c r="B9671">
        <v>1</v>
      </c>
      <c r="C9671" t="s">
        <v>77</v>
      </c>
      <c r="D9671" t="s">
        <v>123</v>
      </c>
      <c r="E9671" t="s">
        <v>126</v>
      </c>
      <c r="F9671" t="s">
        <v>13772</v>
      </c>
      <c r="G9671" t="s">
        <v>128</v>
      </c>
      <c r="H9671" t="s">
        <v>46</v>
      </c>
      <c r="I9671" t="s">
        <v>129</v>
      </c>
      <c r="J9671" t="s">
        <v>130</v>
      </c>
      <c r="K9671" t="s">
        <v>131</v>
      </c>
      <c r="L9671" t="s">
        <v>27564</v>
      </c>
      <c r="M9671" t="s">
        <v>27565</v>
      </c>
      <c r="N9671">
        <v>1.905</v>
      </c>
      <c r="O9671">
        <v>0</v>
      </c>
      <c r="P9671">
        <v>9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17.145</v>
      </c>
      <c r="W9671">
        <v>0</v>
      </c>
      <c r="X9671">
        <v>0</v>
      </c>
      <c r="Y9671">
        <v>0</v>
      </c>
      <c r="Z9671">
        <v>0</v>
      </c>
    </row>
    <row r="9672" spans="1:26" x14ac:dyDescent="0.25">
      <c r="A9672">
        <v>2211439</v>
      </c>
      <c r="B9672">
        <v>1</v>
      </c>
      <c r="C9672" t="s">
        <v>77</v>
      </c>
      <c r="D9672" t="s">
        <v>124</v>
      </c>
      <c r="E9672" t="s">
        <v>181</v>
      </c>
      <c r="F9672" t="s">
        <v>27566</v>
      </c>
      <c r="G9672" t="s">
        <v>194</v>
      </c>
      <c r="H9672" t="s">
        <v>46</v>
      </c>
      <c r="I9672" t="s">
        <v>129</v>
      </c>
      <c r="J9672" t="s">
        <v>130</v>
      </c>
      <c r="K9672" t="s">
        <v>131</v>
      </c>
      <c r="L9672" t="s">
        <v>27567</v>
      </c>
      <c r="M9672" t="s">
        <v>27568</v>
      </c>
      <c r="N9672">
        <v>2.1330555549999999</v>
      </c>
      <c r="O9672">
        <v>0</v>
      </c>
      <c r="P9672">
        <v>1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2.1330559999999998</v>
      </c>
      <c r="W9672">
        <v>0</v>
      </c>
      <c r="X9672">
        <v>0</v>
      </c>
      <c r="Y9672">
        <v>0</v>
      </c>
      <c r="Z9672">
        <v>0</v>
      </c>
    </row>
    <row r="9673" spans="1:26" x14ac:dyDescent="0.25">
      <c r="A9673">
        <v>2211443</v>
      </c>
      <c r="B9673">
        <v>1</v>
      </c>
      <c r="C9673" t="s">
        <v>76</v>
      </c>
      <c r="D9673" t="s">
        <v>80</v>
      </c>
      <c r="E9673" t="s">
        <v>181</v>
      </c>
      <c r="F9673" t="s">
        <v>27569</v>
      </c>
      <c r="G9673" t="s">
        <v>287</v>
      </c>
      <c r="H9673" t="s">
        <v>46</v>
      </c>
      <c r="I9673" t="s">
        <v>129</v>
      </c>
      <c r="J9673" t="s">
        <v>130</v>
      </c>
      <c r="K9673" t="s">
        <v>131</v>
      </c>
      <c r="L9673" t="s">
        <v>27570</v>
      </c>
      <c r="M9673" t="s">
        <v>27571</v>
      </c>
      <c r="N9673">
        <v>1.809722222</v>
      </c>
      <c r="O9673">
        <v>0</v>
      </c>
      <c r="P9673">
        <v>1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1.8097220000000001</v>
      </c>
      <c r="W9673">
        <v>0</v>
      </c>
      <c r="X9673">
        <v>0</v>
      </c>
      <c r="Y9673">
        <v>0</v>
      </c>
      <c r="Z9673">
        <v>0</v>
      </c>
    </row>
    <row r="9674" spans="1:26" x14ac:dyDescent="0.25">
      <c r="A9674">
        <v>2211446</v>
      </c>
      <c r="B9674">
        <v>1</v>
      </c>
      <c r="C9674" t="s">
        <v>76</v>
      </c>
      <c r="D9674" t="s">
        <v>89</v>
      </c>
      <c r="E9674" t="s">
        <v>718</v>
      </c>
      <c r="F9674" t="s">
        <v>27572</v>
      </c>
      <c r="G9674" t="s">
        <v>726</v>
      </c>
      <c r="H9674" t="s">
        <v>46</v>
      </c>
      <c r="I9674" t="s">
        <v>129</v>
      </c>
      <c r="J9674" t="s">
        <v>130</v>
      </c>
      <c r="K9674" t="s">
        <v>131</v>
      </c>
      <c r="L9674" t="s">
        <v>27573</v>
      </c>
      <c r="M9674" t="s">
        <v>27574</v>
      </c>
      <c r="N9674">
        <v>1.229166666</v>
      </c>
      <c r="O9674">
        <v>0</v>
      </c>
      <c r="P9674">
        <v>4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4.9166670000000003</v>
      </c>
      <c r="W9674">
        <v>0</v>
      </c>
      <c r="X9674">
        <v>0</v>
      </c>
      <c r="Y9674">
        <v>0</v>
      </c>
      <c r="Z9674">
        <v>0</v>
      </c>
    </row>
    <row r="9675" spans="1:26" x14ac:dyDescent="0.25">
      <c r="A9675">
        <v>2211447</v>
      </c>
      <c r="B9675">
        <v>1</v>
      </c>
      <c r="C9675" t="s">
        <v>76</v>
      </c>
      <c r="D9675" t="s">
        <v>96</v>
      </c>
      <c r="E9675" t="s">
        <v>126</v>
      </c>
      <c r="F9675" t="s">
        <v>27575</v>
      </c>
      <c r="G9675" t="s">
        <v>163</v>
      </c>
      <c r="H9675" t="s">
        <v>46</v>
      </c>
      <c r="I9675" t="s">
        <v>129</v>
      </c>
      <c r="J9675" t="s">
        <v>130</v>
      </c>
      <c r="K9675" t="s">
        <v>131</v>
      </c>
      <c r="L9675" t="s">
        <v>27576</v>
      </c>
      <c r="M9675" t="s">
        <v>27577</v>
      </c>
      <c r="N9675">
        <v>0.54472222199999998</v>
      </c>
      <c r="O9675">
        <v>0</v>
      </c>
      <c r="P9675">
        <v>51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27.780833000000001</v>
      </c>
      <c r="W9675">
        <v>0</v>
      </c>
      <c r="X9675">
        <v>0</v>
      </c>
      <c r="Y9675">
        <v>0</v>
      </c>
      <c r="Z9675">
        <v>0</v>
      </c>
    </row>
    <row r="9676" spans="1:26" x14ac:dyDescent="0.25">
      <c r="A9676">
        <v>2211449</v>
      </c>
      <c r="B9676">
        <v>1</v>
      </c>
      <c r="C9676" t="s">
        <v>76</v>
      </c>
      <c r="D9676" t="s">
        <v>107</v>
      </c>
      <c r="E9676" t="s">
        <v>126</v>
      </c>
      <c r="F9676" t="s">
        <v>27578</v>
      </c>
      <c r="G9676" t="s">
        <v>140</v>
      </c>
      <c r="H9676" t="s">
        <v>46</v>
      </c>
      <c r="I9676" t="s">
        <v>129</v>
      </c>
      <c r="J9676" t="s">
        <v>130</v>
      </c>
      <c r="K9676" t="s">
        <v>131</v>
      </c>
      <c r="L9676" t="s">
        <v>27579</v>
      </c>
      <c r="M9676" t="s">
        <v>27580</v>
      </c>
      <c r="N9676">
        <v>1.5547222220000001</v>
      </c>
      <c r="O9676">
        <v>0</v>
      </c>
      <c r="P9676">
        <v>26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40.422778000000001</v>
      </c>
      <c r="W9676">
        <v>0</v>
      </c>
      <c r="X9676">
        <v>0</v>
      </c>
      <c r="Y9676">
        <v>0</v>
      </c>
      <c r="Z9676">
        <v>0</v>
      </c>
    </row>
    <row r="9677" spans="1:26" x14ac:dyDescent="0.25">
      <c r="A9677">
        <v>2211453</v>
      </c>
      <c r="B9677">
        <v>1</v>
      </c>
      <c r="C9677" t="s">
        <v>76</v>
      </c>
      <c r="D9677" t="s">
        <v>96</v>
      </c>
      <c r="E9677" t="s">
        <v>181</v>
      </c>
      <c r="F9677" t="s">
        <v>27581</v>
      </c>
      <c r="G9677" t="s">
        <v>194</v>
      </c>
      <c r="H9677" t="s">
        <v>46</v>
      </c>
      <c r="I9677" t="s">
        <v>129</v>
      </c>
      <c r="J9677" t="s">
        <v>130</v>
      </c>
      <c r="K9677" t="s">
        <v>131</v>
      </c>
      <c r="L9677" t="s">
        <v>27582</v>
      </c>
      <c r="M9677" t="s">
        <v>27583</v>
      </c>
      <c r="N9677">
        <v>2.1002777770000001</v>
      </c>
      <c r="O9677">
        <v>0</v>
      </c>
      <c r="P9677">
        <v>1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2.1002779999999999</v>
      </c>
      <c r="W9677">
        <v>0</v>
      </c>
      <c r="X9677">
        <v>0</v>
      </c>
      <c r="Y9677">
        <v>0</v>
      </c>
      <c r="Z9677">
        <v>0</v>
      </c>
    </row>
    <row r="9678" spans="1:26" x14ac:dyDescent="0.25">
      <c r="A9678">
        <v>2211450</v>
      </c>
      <c r="B9678">
        <v>1</v>
      </c>
      <c r="C9678" t="s">
        <v>77</v>
      </c>
      <c r="D9678" t="s">
        <v>113</v>
      </c>
      <c r="E9678" t="s">
        <v>126</v>
      </c>
      <c r="F9678" t="s">
        <v>27584</v>
      </c>
      <c r="G9678" t="s">
        <v>128</v>
      </c>
      <c r="H9678" t="s">
        <v>46</v>
      </c>
      <c r="I9678" t="s">
        <v>129</v>
      </c>
      <c r="J9678" t="s">
        <v>130</v>
      </c>
      <c r="K9678" t="s">
        <v>131</v>
      </c>
      <c r="L9678" t="s">
        <v>27585</v>
      </c>
      <c r="M9678" t="s">
        <v>27586</v>
      </c>
      <c r="N9678">
        <v>3.1827777770000001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7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22.279444000000002</v>
      </c>
    </row>
    <row r="9679" spans="1:26" x14ac:dyDescent="0.25">
      <c r="A9679">
        <v>2211452</v>
      </c>
      <c r="B9679">
        <v>1</v>
      </c>
      <c r="C9679" t="s">
        <v>77</v>
      </c>
      <c r="D9679" t="s">
        <v>122</v>
      </c>
      <c r="E9679" t="s">
        <v>126</v>
      </c>
      <c r="F9679" t="s">
        <v>27587</v>
      </c>
      <c r="G9679" t="s">
        <v>128</v>
      </c>
      <c r="H9679" t="s">
        <v>46</v>
      </c>
      <c r="I9679" t="s">
        <v>129</v>
      </c>
      <c r="J9679" t="s">
        <v>130</v>
      </c>
      <c r="K9679" t="s">
        <v>131</v>
      </c>
      <c r="L9679" t="s">
        <v>27588</v>
      </c>
      <c r="M9679" t="s">
        <v>27589</v>
      </c>
      <c r="N9679">
        <v>2.9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44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127.6</v>
      </c>
    </row>
    <row r="9680" spans="1:26" x14ac:dyDescent="0.25">
      <c r="A9680">
        <v>2211454</v>
      </c>
      <c r="B9680">
        <v>1</v>
      </c>
      <c r="C9680" t="s">
        <v>76</v>
      </c>
      <c r="D9680" t="s">
        <v>88</v>
      </c>
      <c r="E9680" t="s">
        <v>126</v>
      </c>
      <c r="F9680" t="s">
        <v>27590</v>
      </c>
      <c r="G9680" t="s">
        <v>671</v>
      </c>
      <c r="H9680" t="s">
        <v>46</v>
      </c>
      <c r="I9680" t="s">
        <v>129</v>
      </c>
      <c r="J9680" t="s">
        <v>130</v>
      </c>
      <c r="K9680" t="s">
        <v>131</v>
      </c>
      <c r="L9680" t="s">
        <v>27591</v>
      </c>
      <c r="M9680" t="s">
        <v>27592</v>
      </c>
      <c r="N9680">
        <v>0.78138888799999995</v>
      </c>
      <c r="O9680">
        <v>0</v>
      </c>
      <c r="P9680">
        <v>27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21.0975</v>
      </c>
      <c r="W9680">
        <v>0</v>
      </c>
      <c r="X9680">
        <v>0</v>
      </c>
      <c r="Y9680">
        <v>0</v>
      </c>
      <c r="Z9680">
        <v>0</v>
      </c>
    </row>
    <row r="9681" spans="1:26" x14ac:dyDescent="0.25">
      <c r="A9681">
        <v>2211455</v>
      </c>
      <c r="B9681">
        <v>1</v>
      </c>
      <c r="C9681" t="s">
        <v>77</v>
      </c>
      <c r="D9681" t="s">
        <v>109</v>
      </c>
      <c r="E9681" t="s">
        <v>143</v>
      </c>
      <c r="F9681" t="s">
        <v>27593</v>
      </c>
      <c r="G9681" t="s">
        <v>279</v>
      </c>
      <c r="H9681" t="s">
        <v>47</v>
      </c>
      <c r="I9681" t="s">
        <v>129</v>
      </c>
      <c r="J9681" t="s">
        <v>130</v>
      </c>
      <c r="K9681" t="s">
        <v>131</v>
      </c>
      <c r="L9681" t="s">
        <v>27594</v>
      </c>
      <c r="M9681" t="s">
        <v>27595</v>
      </c>
      <c r="N9681">
        <v>2.261111111</v>
      </c>
      <c r="O9681">
        <v>1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2.2611110000000001</v>
      </c>
      <c r="V9681">
        <v>0</v>
      </c>
      <c r="W9681">
        <v>0</v>
      </c>
      <c r="X9681">
        <v>0</v>
      </c>
      <c r="Y9681">
        <v>0</v>
      </c>
      <c r="Z9681">
        <v>0</v>
      </c>
    </row>
    <row r="9682" spans="1:26" x14ac:dyDescent="0.25">
      <c r="A9682">
        <v>2211466</v>
      </c>
      <c r="B9682">
        <v>1</v>
      </c>
      <c r="C9682" t="s">
        <v>77</v>
      </c>
      <c r="D9682" t="s">
        <v>108</v>
      </c>
      <c r="E9682" t="s">
        <v>126</v>
      </c>
      <c r="F9682" t="s">
        <v>27596</v>
      </c>
      <c r="G9682" t="s">
        <v>640</v>
      </c>
      <c r="H9682" t="s">
        <v>46</v>
      </c>
      <c r="I9682" t="s">
        <v>129</v>
      </c>
      <c r="J9682" t="s">
        <v>130</v>
      </c>
      <c r="K9682" t="s">
        <v>131</v>
      </c>
      <c r="L9682" t="s">
        <v>27597</v>
      </c>
      <c r="M9682" t="s">
        <v>27598</v>
      </c>
      <c r="N9682">
        <v>1.3897222220000001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65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90.331943999999993</v>
      </c>
    </row>
    <row r="9683" spans="1:26" x14ac:dyDescent="0.25">
      <c r="A9683">
        <v>2211456</v>
      </c>
      <c r="B9683">
        <v>1</v>
      </c>
      <c r="C9683" t="s">
        <v>76</v>
      </c>
      <c r="D9683" t="s">
        <v>93</v>
      </c>
      <c r="E9683" t="s">
        <v>186</v>
      </c>
      <c r="F9683" t="s">
        <v>21400</v>
      </c>
      <c r="G9683" t="s">
        <v>279</v>
      </c>
      <c r="H9683" t="s">
        <v>47</v>
      </c>
      <c r="I9683" t="s">
        <v>129</v>
      </c>
      <c r="J9683" t="s">
        <v>130</v>
      </c>
      <c r="K9683" t="s">
        <v>131</v>
      </c>
      <c r="L9683" t="s">
        <v>27599</v>
      </c>
      <c r="M9683" t="s">
        <v>27600</v>
      </c>
      <c r="N9683">
        <v>2.0411111110000002</v>
      </c>
      <c r="O9683">
        <v>68</v>
      </c>
      <c r="P9683">
        <v>1519</v>
      </c>
      <c r="Q9683">
        <v>0</v>
      </c>
      <c r="R9683">
        <v>0</v>
      </c>
      <c r="S9683">
        <v>0</v>
      </c>
      <c r="T9683">
        <v>0</v>
      </c>
      <c r="U9683">
        <v>138.795556</v>
      </c>
      <c r="V9683">
        <v>3100.4477780000002</v>
      </c>
      <c r="W9683">
        <v>0</v>
      </c>
      <c r="X9683">
        <v>0</v>
      </c>
      <c r="Y9683">
        <v>0</v>
      </c>
      <c r="Z9683">
        <v>0</v>
      </c>
    </row>
    <row r="9684" spans="1:26" x14ac:dyDescent="0.25">
      <c r="A9684">
        <v>2211459</v>
      </c>
      <c r="B9684">
        <v>1</v>
      </c>
      <c r="C9684" t="s">
        <v>76</v>
      </c>
      <c r="D9684" t="s">
        <v>106</v>
      </c>
      <c r="E9684" t="s">
        <v>143</v>
      </c>
      <c r="F9684" t="s">
        <v>17661</v>
      </c>
      <c r="G9684" t="s">
        <v>1273</v>
      </c>
      <c r="H9684" t="s">
        <v>47</v>
      </c>
      <c r="I9684" t="s">
        <v>129</v>
      </c>
      <c r="J9684" t="s">
        <v>130</v>
      </c>
      <c r="K9684" t="s">
        <v>131</v>
      </c>
      <c r="L9684" t="s">
        <v>27601</v>
      </c>
      <c r="M9684" t="s">
        <v>27602</v>
      </c>
      <c r="N9684">
        <v>0.38861111100000001</v>
      </c>
      <c r="O9684">
        <v>1</v>
      </c>
      <c r="P9684">
        <v>439</v>
      </c>
      <c r="Q9684">
        <v>0</v>
      </c>
      <c r="R9684">
        <v>0</v>
      </c>
      <c r="S9684">
        <v>0</v>
      </c>
      <c r="T9684">
        <v>0</v>
      </c>
      <c r="U9684">
        <v>0.38861099999999998</v>
      </c>
      <c r="V9684">
        <v>170.600278</v>
      </c>
      <c r="W9684">
        <v>0</v>
      </c>
      <c r="X9684">
        <v>0</v>
      </c>
      <c r="Y9684">
        <v>0</v>
      </c>
      <c r="Z9684">
        <v>0</v>
      </c>
    </row>
    <row r="9685" spans="1:26" x14ac:dyDescent="0.25">
      <c r="A9685">
        <v>2211460</v>
      </c>
      <c r="B9685">
        <v>1</v>
      </c>
      <c r="C9685" t="s">
        <v>77</v>
      </c>
      <c r="D9685" t="s">
        <v>119</v>
      </c>
      <c r="E9685" t="s">
        <v>181</v>
      </c>
      <c r="F9685" t="s">
        <v>27603</v>
      </c>
      <c r="G9685" t="s">
        <v>287</v>
      </c>
      <c r="H9685" t="s">
        <v>46</v>
      </c>
      <c r="I9685" t="s">
        <v>129</v>
      </c>
      <c r="J9685" t="s">
        <v>130</v>
      </c>
      <c r="K9685" t="s">
        <v>131</v>
      </c>
      <c r="L9685" t="s">
        <v>27604</v>
      </c>
      <c r="M9685" t="s">
        <v>27605</v>
      </c>
      <c r="N9685">
        <v>1.324166666</v>
      </c>
      <c r="O9685">
        <v>0</v>
      </c>
      <c r="P9685">
        <v>5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6.6208330000000002</v>
      </c>
      <c r="W9685">
        <v>0</v>
      </c>
      <c r="X9685">
        <v>0</v>
      </c>
      <c r="Y9685">
        <v>0</v>
      </c>
      <c r="Z9685">
        <v>0</v>
      </c>
    </row>
    <row r="9686" spans="1:26" x14ac:dyDescent="0.25">
      <c r="A9686">
        <v>2211464</v>
      </c>
      <c r="B9686">
        <v>1</v>
      </c>
      <c r="C9686" t="s">
        <v>77</v>
      </c>
      <c r="D9686" t="s">
        <v>118</v>
      </c>
      <c r="E9686" t="s">
        <v>181</v>
      </c>
      <c r="F9686" t="s">
        <v>27606</v>
      </c>
      <c r="G9686" t="s">
        <v>287</v>
      </c>
      <c r="H9686" t="s">
        <v>46</v>
      </c>
      <c r="I9686" t="s">
        <v>129</v>
      </c>
      <c r="J9686" t="s">
        <v>130</v>
      </c>
      <c r="K9686" t="s">
        <v>131</v>
      </c>
      <c r="L9686" t="s">
        <v>27607</v>
      </c>
      <c r="M9686" t="s">
        <v>27608</v>
      </c>
      <c r="N9686">
        <v>1.6244444440000001</v>
      </c>
      <c r="O9686">
        <v>0</v>
      </c>
      <c r="P9686">
        <v>9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14.62</v>
      </c>
      <c r="W9686">
        <v>0</v>
      </c>
      <c r="X9686">
        <v>0</v>
      </c>
      <c r="Y9686">
        <v>0</v>
      </c>
      <c r="Z9686">
        <v>0</v>
      </c>
    </row>
    <row r="9687" spans="1:26" x14ac:dyDescent="0.25">
      <c r="A9687">
        <v>2211461</v>
      </c>
      <c r="B9687">
        <v>1</v>
      </c>
      <c r="C9687" t="s">
        <v>76</v>
      </c>
      <c r="D9687" t="s">
        <v>84</v>
      </c>
      <c r="E9687" t="s">
        <v>126</v>
      </c>
      <c r="F9687" t="s">
        <v>16409</v>
      </c>
      <c r="G9687" t="s">
        <v>128</v>
      </c>
      <c r="H9687" t="s">
        <v>46</v>
      </c>
      <c r="I9687" t="s">
        <v>129</v>
      </c>
      <c r="J9687" t="s">
        <v>130</v>
      </c>
      <c r="K9687" t="s">
        <v>131</v>
      </c>
      <c r="L9687" t="s">
        <v>27609</v>
      </c>
      <c r="M9687" t="s">
        <v>27610</v>
      </c>
      <c r="N9687">
        <v>1.031666666</v>
      </c>
      <c r="O9687">
        <v>0</v>
      </c>
      <c r="P9687">
        <v>286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295.05666600000001</v>
      </c>
      <c r="W9687">
        <v>0</v>
      </c>
      <c r="X9687">
        <v>0</v>
      </c>
      <c r="Y9687">
        <v>0</v>
      </c>
      <c r="Z9687">
        <v>0</v>
      </c>
    </row>
    <row r="9688" spans="1:26" x14ac:dyDescent="0.25">
      <c r="A9688">
        <v>2211462</v>
      </c>
      <c r="B9688">
        <v>1</v>
      </c>
      <c r="C9688" t="s">
        <v>76</v>
      </c>
      <c r="D9688" t="s">
        <v>81</v>
      </c>
      <c r="E9688" t="s">
        <v>126</v>
      </c>
      <c r="F9688" t="s">
        <v>27611</v>
      </c>
      <c r="G9688" t="s">
        <v>128</v>
      </c>
      <c r="H9688" t="s">
        <v>46</v>
      </c>
      <c r="I9688" t="s">
        <v>129</v>
      </c>
      <c r="J9688" t="s">
        <v>130</v>
      </c>
      <c r="K9688" t="s">
        <v>131</v>
      </c>
      <c r="L9688" t="s">
        <v>27612</v>
      </c>
      <c r="M9688" t="s">
        <v>27613</v>
      </c>
      <c r="N9688">
        <v>3.6291666660000002</v>
      </c>
      <c r="O9688">
        <v>0</v>
      </c>
      <c r="P9688">
        <v>286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1037.9416659999999</v>
      </c>
      <c r="W9688">
        <v>0</v>
      </c>
      <c r="X9688">
        <v>0</v>
      </c>
      <c r="Y9688">
        <v>0</v>
      </c>
      <c r="Z9688">
        <v>0</v>
      </c>
    </row>
    <row r="9689" spans="1:26" x14ac:dyDescent="0.25">
      <c r="A9689">
        <v>2211469</v>
      </c>
      <c r="B9689">
        <v>1</v>
      </c>
      <c r="C9689" t="s">
        <v>77</v>
      </c>
      <c r="D9689" t="s">
        <v>114</v>
      </c>
      <c r="E9689" t="s">
        <v>181</v>
      </c>
      <c r="F9689" t="s">
        <v>27614</v>
      </c>
      <c r="G9689" t="s">
        <v>183</v>
      </c>
      <c r="H9689" t="s">
        <v>46</v>
      </c>
      <c r="I9689" t="s">
        <v>129</v>
      </c>
      <c r="J9689" t="s">
        <v>130</v>
      </c>
      <c r="K9689" t="s">
        <v>131</v>
      </c>
      <c r="L9689" t="s">
        <v>27615</v>
      </c>
      <c r="M9689" t="s">
        <v>27616</v>
      </c>
      <c r="N9689">
        <v>1.409166666</v>
      </c>
      <c r="O9689">
        <v>0</v>
      </c>
      <c r="P9689">
        <v>8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11.273332999999999</v>
      </c>
      <c r="W9689">
        <v>0</v>
      </c>
      <c r="X9689">
        <v>0</v>
      </c>
      <c r="Y9689">
        <v>0</v>
      </c>
      <c r="Z9689">
        <v>0</v>
      </c>
    </row>
    <row r="9690" spans="1:26" x14ac:dyDescent="0.25">
      <c r="A9690">
        <v>2211471</v>
      </c>
      <c r="B9690">
        <v>1</v>
      </c>
      <c r="C9690" t="s">
        <v>77</v>
      </c>
      <c r="D9690" t="s">
        <v>124</v>
      </c>
      <c r="E9690" t="s">
        <v>143</v>
      </c>
      <c r="F9690" t="s">
        <v>27617</v>
      </c>
      <c r="G9690" t="s">
        <v>279</v>
      </c>
      <c r="H9690" t="s">
        <v>47</v>
      </c>
      <c r="I9690" t="s">
        <v>129</v>
      </c>
      <c r="J9690" t="s">
        <v>130</v>
      </c>
      <c r="K9690" t="s">
        <v>131</v>
      </c>
      <c r="L9690" t="s">
        <v>27618</v>
      </c>
      <c r="M9690" t="s">
        <v>27619</v>
      </c>
      <c r="N9690">
        <v>2.4963888879999998</v>
      </c>
      <c r="O9690">
        <v>1</v>
      </c>
      <c r="P9690">
        <v>66</v>
      </c>
      <c r="Q9690">
        <v>0</v>
      </c>
      <c r="R9690">
        <v>0</v>
      </c>
      <c r="S9690">
        <v>0</v>
      </c>
      <c r="T9690">
        <v>0</v>
      </c>
      <c r="U9690">
        <v>2.4963890000000002</v>
      </c>
      <c r="V9690">
        <v>164.76166699999999</v>
      </c>
      <c r="W9690">
        <v>0</v>
      </c>
      <c r="X9690">
        <v>0</v>
      </c>
      <c r="Y9690">
        <v>0</v>
      </c>
      <c r="Z9690">
        <v>0</v>
      </c>
    </row>
    <row r="9691" spans="1:26" x14ac:dyDescent="0.25">
      <c r="A9691">
        <v>2211475</v>
      </c>
      <c r="B9691">
        <v>1</v>
      </c>
      <c r="C9691" t="s">
        <v>76</v>
      </c>
      <c r="D9691" t="s">
        <v>92</v>
      </c>
      <c r="E9691" t="s">
        <v>181</v>
      </c>
      <c r="F9691" t="s">
        <v>27620</v>
      </c>
      <c r="G9691" t="s">
        <v>194</v>
      </c>
      <c r="H9691" t="s">
        <v>46</v>
      </c>
      <c r="I9691" t="s">
        <v>129</v>
      </c>
      <c r="J9691" t="s">
        <v>130</v>
      </c>
      <c r="K9691" t="s">
        <v>131</v>
      </c>
      <c r="L9691" t="s">
        <v>27621</v>
      </c>
      <c r="M9691" t="s">
        <v>27622</v>
      </c>
      <c r="N9691">
        <v>6.5650000000000004</v>
      </c>
      <c r="O9691">
        <v>0</v>
      </c>
      <c r="P9691">
        <v>0</v>
      </c>
      <c r="Q9691">
        <v>0</v>
      </c>
      <c r="R9691">
        <v>1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6.5650000000000004</v>
      </c>
      <c r="Y9691">
        <v>0</v>
      </c>
      <c r="Z9691">
        <v>0</v>
      </c>
    </row>
    <row r="9692" spans="1:26" x14ac:dyDescent="0.25">
      <c r="A9692">
        <v>2211474</v>
      </c>
      <c r="B9692">
        <v>1</v>
      </c>
      <c r="C9692" t="s">
        <v>77</v>
      </c>
      <c r="D9692" t="s">
        <v>108</v>
      </c>
      <c r="E9692" t="s">
        <v>126</v>
      </c>
      <c r="F9692" t="s">
        <v>27623</v>
      </c>
      <c r="G9692" t="s">
        <v>128</v>
      </c>
      <c r="H9692" t="s">
        <v>46</v>
      </c>
      <c r="I9692" t="s">
        <v>129</v>
      </c>
      <c r="J9692" t="s">
        <v>130</v>
      </c>
      <c r="K9692" t="s">
        <v>131</v>
      </c>
      <c r="L9692" t="s">
        <v>27624</v>
      </c>
      <c r="M9692" t="s">
        <v>27625</v>
      </c>
      <c r="N9692">
        <v>1.0974999999999999</v>
      </c>
      <c r="O9692">
        <v>0</v>
      </c>
      <c r="P9692">
        <v>73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80.117500000000007</v>
      </c>
      <c r="W9692">
        <v>0</v>
      </c>
      <c r="X9692">
        <v>0</v>
      </c>
      <c r="Y9692">
        <v>0</v>
      </c>
      <c r="Z9692">
        <v>0</v>
      </c>
    </row>
    <row r="9693" spans="1:26" x14ac:dyDescent="0.25">
      <c r="A9693">
        <v>2211470</v>
      </c>
      <c r="B9693">
        <v>1</v>
      </c>
      <c r="C9693" t="s">
        <v>76</v>
      </c>
      <c r="D9693" t="s">
        <v>91</v>
      </c>
      <c r="E9693" t="s">
        <v>126</v>
      </c>
      <c r="F9693" t="s">
        <v>27626</v>
      </c>
      <c r="G9693" t="s">
        <v>128</v>
      </c>
      <c r="H9693" t="s">
        <v>46</v>
      </c>
      <c r="I9693" t="s">
        <v>129</v>
      </c>
      <c r="J9693" t="s">
        <v>130</v>
      </c>
      <c r="K9693" t="s">
        <v>131</v>
      </c>
      <c r="L9693" t="s">
        <v>27627</v>
      </c>
      <c r="M9693" t="s">
        <v>27628</v>
      </c>
      <c r="N9693">
        <v>0.89277777700000005</v>
      </c>
      <c r="O9693">
        <v>0</v>
      </c>
      <c r="P9693">
        <v>32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28.568888999999999</v>
      </c>
      <c r="W9693">
        <v>0</v>
      </c>
      <c r="X9693">
        <v>0</v>
      </c>
      <c r="Y9693">
        <v>0</v>
      </c>
      <c r="Z9693">
        <v>0</v>
      </c>
    </row>
    <row r="9694" spans="1:26" x14ac:dyDescent="0.25">
      <c r="A9694">
        <v>2211480</v>
      </c>
      <c r="B9694">
        <v>1</v>
      </c>
      <c r="C9694" t="s">
        <v>77</v>
      </c>
      <c r="D9694" t="s">
        <v>115</v>
      </c>
      <c r="E9694" t="s">
        <v>181</v>
      </c>
      <c r="F9694" t="s">
        <v>27629</v>
      </c>
      <c r="G9694" t="s">
        <v>194</v>
      </c>
      <c r="H9694" t="s">
        <v>46</v>
      </c>
      <c r="I9694" t="s">
        <v>129</v>
      </c>
      <c r="J9694" t="s">
        <v>130</v>
      </c>
      <c r="K9694" t="s">
        <v>131</v>
      </c>
      <c r="L9694" t="s">
        <v>27630</v>
      </c>
      <c r="M9694" t="s">
        <v>27631</v>
      </c>
      <c r="N9694">
        <v>2.7994444440000001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1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2.7994439999999998</v>
      </c>
    </row>
    <row r="9695" spans="1:26" x14ac:dyDescent="0.25">
      <c r="A9695">
        <v>2211476</v>
      </c>
      <c r="B9695">
        <v>1</v>
      </c>
      <c r="C9695" t="s">
        <v>76</v>
      </c>
      <c r="D9695" t="s">
        <v>93</v>
      </c>
      <c r="E9695" t="s">
        <v>181</v>
      </c>
      <c r="F9695" t="s">
        <v>27632</v>
      </c>
      <c r="G9695" t="s">
        <v>194</v>
      </c>
      <c r="H9695" t="s">
        <v>46</v>
      </c>
      <c r="I9695" t="s">
        <v>129</v>
      </c>
      <c r="J9695" t="s">
        <v>130</v>
      </c>
      <c r="K9695" t="s">
        <v>131</v>
      </c>
      <c r="L9695" t="s">
        <v>27633</v>
      </c>
      <c r="M9695" t="s">
        <v>27634</v>
      </c>
      <c r="N9695">
        <v>2.0788888879999998</v>
      </c>
      <c r="O9695">
        <v>0</v>
      </c>
      <c r="P9695">
        <v>2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4.1577780000000004</v>
      </c>
      <c r="W9695">
        <v>0</v>
      </c>
      <c r="X9695">
        <v>0</v>
      </c>
      <c r="Y9695">
        <v>0</v>
      </c>
      <c r="Z9695">
        <v>0</v>
      </c>
    </row>
    <row r="9696" spans="1:26" x14ac:dyDescent="0.25">
      <c r="A9696">
        <v>2211498</v>
      </c>
      <c r="B9696">
        <v>1</v>
      </c>
      <c r="C9696" t="s">
        <v>76</v>
      </c>
      <c r="D9696" t="s">
        <v>82</v>
      </c>
      <c r="E9696" t="s">
        <v>718</v>
      </c>
      <c r="F9696" t="s">
        <v>27635</v>
      </c>
      <c r="G9696" t="s">
        <v>726</v>
      </c>
      <c r="H9696" t="s">
        <v>46</v>
      </c>
      <c r="I9696" t="s">
        <v>129</v>
      </c>
      <c r="J9696" t="s">
        <v>130</v>
      </c>
      <c r="K9696" t="s">
        <v>131</v>
      </c>
      <c r="L9696" t="s">
        <v>27636</v>
      </c>
      <c r="M9696" t="s">
        <v>27637</v>
      </c>
      <c r="N9696">
        <v>2.6952777769999998</v>
      </c>
      <c r="O9696">
        <v>0</v>
      </c>
      <c r="P9696">
        <v>91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245.27027799999999</v>
      </c>
      <c r="W9696">
        <v>0</v>
      </c>
      <c r="X9696">
        <v>0</v>
      </c>
      <c r="Y9696">
        <v>0</v>
      </c>
      <c r="Z9696">
        <v>0</v>
      </c>
    </row>
    <row r="9697" spans="1:26" x14ac:dyDescent="0.25">
      <c r="A9697">
        <v>2211477</v>
      </c>
      <c r="B9697">
        <v>1</v>
      </c>
      <c r="C9697" t="s">
        <v>76</v>
      </c>
      <c r="D9697" t="s">
        <v>98</v>
      </c>
      <c r="E9697" t="s">
        <v>181</v>
      </c>
      <c r="F9697" t="s">
        <v>27638</v>
      </c>
      <c r="G9697" t="s">
        <v>194</v>
      </c>
      <c r="H9697" t="s">
        <v>46</v>
      </c>
      <c r="I9697" t="s">
        <v>129</v>
      </c>
      <c r="J9697" t="s">
        <v>130</v>
      </c>
      <c r="K9697" t="s">
        <v>131</v>
      </c>
      <c r="L9697" t="s">
        <v>27639</v>
      </c>
      <c r="M9697" t="s">
        <v>27640</v>
      </c>
      <c r="N9697">
        <v>1.575555555</v>
      </c>
      <c r="O9697">
        <v>0</v>
      </c>
      <c r="P9697">
        <v>0</v>
      </c>
      <c r="Q9697">
        <v>0</v>
      </c>
      <c r="R9697">
        <v>1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1.575556</v>
      </c>
      <c r="Y9697">
        <v>0</v>
      </c>
      <c r="Z9697">
        <v>0</v>
      </c>
    </row>
    <row r="9698" spans="1:26" x14ac:dyDescent="0.25">
      <c r="A9698">
        <v>2211483</v>
      </c>
      <c r="B9698">
        <v>1</v>
      </c>
      <c r="C9698" t="s">
        <v>76</v>
      </c>
      <c r="D9698" t="s">
        <v>86</v>
      </c>
      <c r="E9698" t="s">
        <v>126</v>
      </c>
      <c r="F9698" t="s">
        <v>27641</v>
      </c>
      <c r="G9698" t="s">
        <v>259</v>
      </c>
      <c r="H9698" t="s">
        <v>46</v>
      </c>
      <c r="I9698" t="s">
        <v>129</v>
      </c>
      <c r="J9698" t="s">
        <v>130</v>
      </c>
      <c r="K9698" t="s">
        <v>131</v>
      </c>
      <c r="L9698" t="s">
        <v>27642</v>
      </c>
      <c r="M9698" t="s">
        <v>27643</v>
      </c>
      <c r="N9698">
        <v>1.911944444</v>
      </c>
      <c r="O9698">
        <v>0</v>
      </c>
      <c r="P9698">
        <v>172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328.854444</v>
      </c>
      <c r="W9698">
        <v>0</v>
      </c>
      <c r="X9698">
        <v>0</v>
      </c>
      <c r="Y9698">
        <v>0</v>
      </c>
      <c r="Z9698">
        <v>0</v>
      </c>
    </row>
    <row r="9699" spans="1:26" x14ac:dyDescent="0.25">
      <c r="A9699">
        <v>2211479</v>
      </c>
      <c r="B9699">
        <v>1</v>
      </c>
      <c r="C9699" t="s">
        <v>76</v>
      </c>
      <c r="D9699" t="s">
        <v>93</v>
      </c>
      <c r="E9699" t="s">
        <v>126</v>
      </c>
      <c r="F9699" t="s">
        <v>27644</v>
      </c>
      <c r="G9699" t="s">
        <v>140</v>
      </c>
      <c r="H9699" t="s">
        <v>46</v>
      </c>
      <c r="I9699" t="s">
        <v>129</v>
      </c>
      <c r="J9699" t="s">
        <v>130</v>
      </c>
      <c r="K9699" t="s">
        <v>131</v>
      </c>
      <c r="L9699" t="s">
        <v>27645</v>
      </c>
      <c r="M9699" t="s">
        <v>27646</v>
      </c>
      <c r="N9699">
        <v>4.0830555549999996</v>
      </c>
      <c r="O9699">
        <v>0</v>
      </c>
      <c r="P9699">
        <v>70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285.81388900000002</v>
      </c>
      <c r="W9699">
        <v>0</v>
      </c>
      <c r="X9699">
        <v>0</v>
      </c>
      <c r="Y9699">
        <v>0</v>
      </c>
      <c r="Z9699">
        <v>0</v>
      </c>
    </row>
    <row r="9700" spans="1:26" x14ac:dyDescent="0.25">
      <c r="A9700">
        <v>2211481</v>
      </c>
      <c r="B9700">
        <v>1</v>
      </c>
      <c r="C9700" t="s">
        <v>76</v>
      </c>
      <c r="D9700" t="s">
        <v>89</v>
      </c>
      <c r="E9700" t="s">
        <v>181</v>
      </c>
      <c r="F9700" t="s">
        <v>27647</v>
      </c>
      <c r="G9700" t="s">
        <v>194</v>
      </c>
      <c r="H9700" t="s">
        <v>46</v>
      </c>
      <c r="I9700" t="s">
        <v>129</v>
      </c>
      <c r="J9700" t="s">
        <v>130</v>
      </c>
      <c r="K9700" t="s">
        <v>131</v>
      </c>
      <c r="L9700" t="s">
        <v>27648</v>
      </c>
      <c r="M9700" t="s">
        <v>27649</v>
      </c>
      <c r="N9700">
        <v>2.0674999999999999</v>
      </c>
      <c r="O9700">
        <v>0</v>
      </c>
      <c r="P9700">
        <v>2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4.1349999999999998</v>
      </c>
      <c r="W9700">
        <v>0</v>
      </c>
      <c r="X9700">
        <v>0</v>
      </c>
      <c r="Y9700">
        <v>0</v>
      </c>
      <c r="Z9700">
        <v>0</v>
      </c>
    </row>
    <row r="9701" spans="1:26" x14ac:dyDescent="0.25">
      <c r="A9701">
        <v>2211482</v>
      </c>
      <c r="B9701">
        <v>1</v>
      </c>
      <c r="C9701" t="s">
        <v>76</v>
      </c>
      <c r="D9701" t="s">
        <v>80</v>
      </c>
      <c r="E9701" t="s">
        <v>161</v>
      </c>
      <c r="F9701" t="s">
        <v>27650</v>
      </c>
      <c r="G9701" t="s">
        <v>402</v>
      </c>
      <c r="H9701" t="s">
        <v>46</v>
      </c>
      <c r="I9701" t="s">
        <v>129</v>
      </c>
      <c r="J9701" t="s">
        <v>130</v>
      </c>
      <c r="K9701" t="s">
        <v>131</v>
      </c>
      <c r="L9701" t="s">
        <v>27651</v>
      </c>
      <c r="M9701" t="s">
        <v>27652</v>
      </c>
      <c r="N9701">
        <v>1.280277777</v>
      </c>
      <c r="O9701">
        <v>1</v>
      </c>
      <c r="P9701">
        <v>533</v>
      </c>
      <c r="Q9701">
        <v>0</v>
      </c>
      <c r="R9701">
        <v>0</v>
      </c>
      <c r="S9701">
        <v>0</v>
      </c>
      <c r="T9701">
        <v>0</v>
      </c>
      <c r="U9701">
        <v>1.280278</v>
      </c>
      <c r="V9701">
        <v>682.38805500000001</v>
      </c>
      <c r="W9701">
        <v>0</v>
      </c>
      <c r="X9701">
        <v>0</v>
      </c>
      <c r="Y9701">
        <v>0</v>
      </c>
      <c r="Z9701">
        <v>0</v>
      </c>
    </row>
    <row r="9702" spans="1:26" x14ac:dyDescent="0.25">
      <c r="A9702">
        <v>2211485</v>
      </c>
      <c r="B9702">
        <v>1</v>
      </c>
      <c r="C9702" t="s">
        <v>76</v>
      </c>
      <c r="D9702" t="s">
        <v>91</v>
      </c>
      <c r="E9702" t="s">
        <v>161</v>
      </c>
      <c r="F9702" t="s">
        <v>27653</v>
      </c>
      <c r="G9702" t="s">
        <v>402</v>
      </c>
      <c r="H9702" t="s">
        <v>46</v>
      </c>
      <c r="I9702" t="s">
        <v>129</v>
      </c>
      <c r="J9702" t="s">
        <v>130</v>
      </c>
      <c r="K9702" t="s">
        <v>131</v>
      </c>
      <c r="L9702" t="s">
        <v>27654</v>
      </c>
      <c r="M9702" t="s">
        <v>27655</v>
      </c>
      <c r="N9702">
        <v>1.153611111</v>
      </c>
      <c r="O9702">
        <v>1</v>
      </c>
      <c r="P9702">
        <v>17</v>
      </c>
      <c r="Q9702">
        <v>0</v>
      </c>
      <c r="R9702">
        <v>0</v>
      </c>
      <c r="S9702">
        <v>0</v>
      </c>
      <c r="T9702">
        <v>0</v>
      </c>
      <c r="U9702">
        <v>1.1536109999999999</v>
      </c>
      <c r="V9702">
        <v>19.611388999999999</v>
      </c>
      <c r="W9702">
        <v>0</v>
      </c>
      <c r="X9702">
        <v>0</v>
      </c>
      <c r="Y9702">
        <v>0</v>
      </c>
      <c r="Z9702">
        <v>0</v>
      </c>
    </row>
    <row r="9703" spans="1:26" x14ac:dyDescent="0.25">
      <c r="A9703">
        <v>2211486</v>
      </c>
      <c r="B9703">
        <v>1</v>
      </c>
      <c r="C9703" t="s">
        <v>76</v>
      </c>
      <c r="D9703" t="s">
        <v>100</v>
      </c>
      <c r="E9703" t="s">
        <v>126</v>
      </c>
      <c r="F9703" t="s">
        <v>27656</v>
      </c>
      <c r="G9703" t="s">
        <v>128</v>
      </c>
      <c r="H9703" t="s">
        <v>46</v>
      </c>
      <c r="I9703" t="s">
        <v>129</v>
      </c>
      <c r="J9703" t="s">
        <v>130</v>
      </c>
      <c r="K9703" t="s">
        <v>131</v>
      </c>
      <c r="L9703" t="s">
        <v>27657</v>
      </c>
      <c r="M9703" t="s">
        <v>27658</v>
      </c>
      <c r="N9703">
        <v>0.888055555</v>
      </c>
      <c r="O9703">
        <v>0</v>
      </c>
      <c r="P9703">
        <v>4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3.552222</v>
      </c>
      <c r="W9703">
        <v>0</v>
      </c>
      <c r="X9703">
        <v>0</v>
      </c>
      <c r="Y9703">
        <v>0</v>
      </c>
      <c r="Z9703">
        <v>0</v>
      </c>
    </row>
    <row r="9704" spans="1:26" x14ac:dyDescent="0.25">
      <c r="A9704">
        <v>2211487</v>
      </c>
      <c r="B9704">
        <v>1</v>
      </c>
      <c r="C9704" t="s">
        <v>76</v>
      </c>
      <c r="D9704" t="s">
        <v>104</v>
      </c>
      <c r="E9704" t="s">
        <v>134</v>
      </c>
      <c r="F9704" t="s">
        <v>17788</v>
      </c>
      <c r="G9704" t="s">
        <v>136</v>
      </c>
      <c r="H9704" t="s">
        <v>47</v>
      </c>
      <c r="I9704" t="s">
        <v>129</v>
      </c>
      <c r="J9704" t="s">
        <v>130</v>
      </c>
      <c r="K9704" t="s">
        <v>131</v>
      </c>
      <c r="L9704" t="s">
        <v>27659</v>
      </c>
      <c r="M9704" t="s">
        <v>27660</v>
      </c>
      <c r="N9704">
        <v>2.6858333330000002</v>
      </c>
      <c r="O9704">
        <v>0</v>
      </c>
      <c r="P9704">
        <v>3</v>
      </c>
      <c r="Q9704">
        <v>11</v>
      </c>
      <c r="R9704">
        <v>424</v>
      </c>
      <c r="S9704">
        <v>14</v>
      </c>
      <c r="T9704">
        <v>475</v>
      </c>
      <c r="U9704">
        <v>0</v>
      </c>
      <c r="V9704">
        <v>8.0574999999999992</v>
      </c>
      <c r="W9704">
        <v>29.544167000000002</v>
      </c>
      <c r="X9704">
        <v>1138.7933330000001</v>
      </c>
      <c r="Y9704">
        <v>37.601666999999999</v>
      </c>
      <c r="Z9704">
        <v>1275.770833</v>
      </c>
    </row>
    <row r="9705" spans="1:26" x14ac:dyDescent="0.25">
      <c r="A9705">
        <v>2211492</v>
      </c>
      <c r="B9705">
        <v>1</v>
      </c>
      <c r="C9705" t="s">
        <v>76</v>
      </c>
      <c r="D9705" t="s">
        <v>93</v>
      </c>
      <c r="E9705" t="s">
        <v>181</v>
      </c>
      <c r="F9705" t="s">
        <v>27661</v>
      </c>
      <c r="G9705" t="s">
        <v>128</v>
      </c>
      <c r="H9705" t="s">
        <v>46</v>
      </c>
      <c r="I9705" t="s">
        <v>129</v>
      </c>
      <c r="J9705" t="s">
        <v>130</v>
      </c>
      <c r="K9705" t="s">
        <v>131</v>
      </c>
      <c r="L9705" t="s">
        <v>27662</v>
      </c>
      <c r="M9705" t="s">
        <v>27663</v>
      </c>
      <c r="N9705">
        <v>2.6444444439999999</v>
      </c>
      <c r="O9705">
        <v>0</v>
      </c>
      <c r="P9705">
        <v>1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2.644444</v>
      </c>
      <c r="W9705">
        <v>0</v>
      </c>
      <c r="X9705">
        <v>0</v>
      </c>
      <c r="Y9705">
        <v>0</v>
      </c>
      <c r="Z9705">
        <v>0</v>
      </c>
    </row>
    <row r="9706" spans="1:26" x14ac:dyDescent="0.25">
      <c r="A9706">
        <v>2211493</v>
      </c>
      <c r="B9706">
        <v>1</v>
      </c>
      <c r="C9706" t="s">
        <v>76</v>
      </c>
      <c r="D9706" t="s">
        <v>93</v>
      </c>
      <c r="E9706" t="s">
        <v>181</v>
      </c>
      <c r="F9706" t="s">
        <v>27664</v>
      </c>
      <c r="G9706" t="s">
        <v>194</v>
      </c>
      <c r="H9706" t="s">
        <v>46</v>
      </c>
      <c r="I9706" t="s">
        <v>129</v>
      </c>
      <c r="J9706" t="s">
        <v>130</v>
      </c>
      <c r="K9706" t="s">
        <v>131</v>
      </c>
      <c r="L9706" t="s">
        <v>27665</v>
      </c>
      <c r="M9706" t="s">
        <v>27666</v>
      </c>
      <c r="N9706">
        <v>4.2111111110000001</v>
      </c>
      <c r="O9706">
        <v>0</v>
      </c>
      <c r="P9706">
        <v>1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4.2111109999999998</v>
      </c>
      <c r="W9706">
        <v>0</v>
      </c>
      <c r="X9706">
        <v>0</v>
      </c>
      <c r="Y9706">
        <v>0</v>
      </c>
      <c r="Z9706">
        <v>0</v>
      </c>
    </row>
    <row r="9707" spans="1:26" x14ac:dyDescent="0.25">
      <c r="A9707">
        <v>2211489</v>
      </c>
      <c r="B9707">
        <v>1</v>
      </c>
      <c r="C9707" t="s">
        <v>76</v>
      </c>
      <c r="D9707" t="s">
        <v>99</v>
      </c>
      <c r="E9707" t="s">
        <v>181</v>
      </c>
      <c r="F9707" t="s">
        <v>27667</v>
      </c>
      <c r="G9707" t="s">
        <v>194</v>
      </c>
      <c r="H9707" t="s">
        <v>46</v>
      </c>
      <c r="I9707" t="s">
        <v>129</v>
      </c>
      <c r="J9707" t="s">
        <v>130</v>
      </c>
      <c r="K9707" t="s">
        <v>131</v>
      </c>
      <c r="L9707" t="s">
        <v>27668</v>
      </c>
      <c r="M9707" t="s">
        <v>27669</v>
      </c>
      <c r="N9707">
        <v>1.9183333330000001</v>
      </c>
      <c r="O9707">
        <v>0</v>
      </c>
      <c r="P9707">
        <v>2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3.8366669999999998</v>
      </c>
      <c r="W9707">
        <v>0</v>
      </c>
      <c r="X9707">
        <v>0</v>
      </c>
      <c r="Y9707">
        <v>0</v>
      </c>
      <c r="Z9707">
        <v>0</v>
      </c>
    </row>
    <row r="9708" spans="1:26" x14ac:dyDescent="0.25">
      <c r="A9708">
        <v>2211495</v>
      </c>
      <c r="B9708">
        <v>1</v>
      </c>
      <c r="C9708" t="s">
        <v>76</v>
      </c>
      <c r="D9708" t="s">
        <v>81</v>
      </c>
      <c r="E9708" t="s">
        <v>161</v>
      </c>
      <c r="F9708" t="s">
        <v>2091</v>
      </c>
      <c r="G9708" t="s">
        <v>402</v>
      </c>
      <c r="H9708" t="s">
        <v>46</v>
      </c>
      <c r="I9708" t="s">
        <v>129</v>
      </c>
      <c r="J9708" t="s">
        <v>130</v>
      </c>
      <c r="K9708" t="s">
        <v>131</v>
      </c>
      <c r="L9708" t="s">
        <v>27670</v>
      </c>
      <c r="M9708" t="s">
        <v>27671</v>
      </c>
      <c r="N9708">
        <v>1.3247222219999999</v>
      </c>
      <c r="O9708">
        <v>2</v>
      </c>
      <c r="P9708">
        <v>514</v>
      </c>
      <c r="Q9708">
        <v>0</v>
      </c>
      <c r="R9708">
        <v>0</v>
      </c>
      <c r="S9708">
        <v>0</v>
      </c>
      <c r="T9708">
        <v>0</v>
      </c>
      <c r="U9708">
        <v>2.6494439999999999</v>
      </c>
      <c r="V9708">
        <v>680.90722200000005</v>
      </c>
      <c r="W9708">
        <v>0</v>
      </c>
      <c r="X9708">
        <v>0</v>
      </c>
      <c r="Y9708">
        <v>0</v>
      </c>
      <c r="Z9708">
        <v>0</v>
      </c>
    </row>
    <row r="9709" spans="1:26" x14ac:dyDescent="0.25">
      <c r="A9709">
        <v>2211497</v>
      </c>
      <c r="B9709">
        <v>1</v>
      </c>
      <c r="C9709" t="s">
        <v>77</v>
      </c>
      <c r="D9709" t="s">
        <v>119</v>
      </c>
      <c r="E9709" t="s">
        <v>143</v>
      </c>
      <c r="F9709" t="s">
        <v>27672</v>
      </c>
      <c r="G9709" t="s">
        <v>279</v>
      </c>
      <c r="H9709" t="s">
        <v>47</v>
      </c>
      <c r="I9709" t="s">
        <v>129</v>
      </c>
      <c r="J9709" t="s">
        <v>130</v>
      </c>
      <c r="K9709" t="s">
        <v>131</v>
      </c>
      <c r="L9709" t="s">
        <v>27673</v>
      </c>
      <c r="M9709" t="s">
        <v>27674</v>
      </c>
      <c r="N9709">
        <v>2.156111111</v>
      </c>
      <c r="O9709">
        <v>1</v>
      </c>
      <c r="P9709">
        <v>45</v>
      </c>
      <c r="Q9709">
        <v>0</v>
      </c>
      <c r="R9709">
        <v>0</v>
      </c>
      <c r="S9709">
        <v>0</v>
      </c>
      <c r="T9709">
        <v>0</v>
      </c>
      <c r="U9709">
        <v>2.1561110000000001</v>
      </c>
      <c r="V9709">
        <v>97.025000000000006</v>
      </c>
      <c r="W9709">
        <v>0</v>
      </c>
      <c r="X9709">
        <v>0</v>
      </c>
      <c r="Y9709">
        <v>0</v>
      </c>
      <c r="Z9709">
        <v>0</v>
      </c>
    </row>
    <row r="9710" spans="1:26" x14ac:dyDescent="0.25">
      <c r="A9710">
        <v>2211496</v>
      </c>
      <c r="B9710">
        <v>1</v>
      </c>
      <c r="C9710" t="s">
        <v>77</v>
      </c>
      <c r="D9710" t="s">
        <v>109</v>
      </c>
      <c r="E9710" t="s">
        <v>126</v>
      </c>
      <c r="F9710" t="s">
        <v>27675</v>
      </c>
      <c r="G9710" t="s">
        <v>128</v>
      </c>
      <c r="H9710" t="s">
        <v>46</v>
      </c>
      <c r="I9710" t="s">
        <v>129</v>
      </c>
      <c r="J9710" t="s">
        <v>130</v>
      </c>
      <c r="K9710" t="s">
        <v>131</v>
      </c>
      <c r="L9710" t="s">
        <v>27676</v>
      </c>
      <c r="M9710" t="s">
        <v>27677</v>
      </c>
      <c r="N9710">
        <v>1.402222222</v>
      </c>
      <c r="O9710">
        <v>0</v>
      </c>
      <c r="P9710">
        <v>31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43.468888999999997</v>
      </c>
      <c r="W9710">
        <v>0</v>
      </c>
      <c r="X9710">
        <v>0</v>
      </c>
      <c r="Y9710">
        <v>0</v>
      </c>
      <c r="Z9710">
        <v>0</v>
      </c>
    </row>
    <row r="9711" spans="1:26" x14ac:dyDescent="0.25">
      <c r="A9711">
        <v>2211502</v>
      </c>
      <c r="B9711">
        <v>1</v>
      </c>
      <c r="C9711" t="s">
        <v>77</v>
      </c>
      <c r="D9711" t="s">
        <v>108</v>
      </c>
      <c r="E9711" t="s">
        <v>143</v>
      </c>
      <c r="F9711" t="s">
        <v>27678</v>
      </c>
      <c r="G9711" t="s">
        <v>145</v>
      </c>
      <c r="H9711" t="s">
        <v>47</v>
      </c>
      <c r="I9711" t="s">
        <v>129</v>
      </c>
      <c r="J9711" t="s">
        <v>130</v>
      </c>
      <c r="K9711" t="s">
        <v>131</v>
      </c>
      <c r="L9711" t="s">
        <v>27679</v>
      </c>
      <c r="M9711" t="s">
        <v>27680</v>
      </c>
      <c r="N9711">
        <v>2.3086111109999998</v>
      </c>
      <c r="O9711">
        <v>0</v>
      </c>
      <c r="P9711">
        <v>0</v>
      </c>
      <c r="Q9711">
        <v>0</v>
      </c>
      <c r="R9711">
        <v>0</v>
      </c>
      <c r="S9711">
        <v>1</v>
      </c>
      <c r="T9711">
        <v>105</v>
      </c>
      <c r="U9711">
        <v>0</v>
      </c>
      <c r="V9711">
        <v>0</v>
      </c>
      <c r="W9711">
        <v>0</v>
      </c>
      <c r="X9711">
        <v>0</v>
      </c>
      <c r="Y9711">
        <v>2.308611</v>
      </c>
      <c r="Z9711">
        <v>242.404167</v>
      </c>
    </row>
    <row r="9712" spans="1:26" x14ac:dyDescent="0.25">
      <c r="A9712">
        <v>2211501</v>
      </c>
      <c r="B9712">
        <v>1</v>
      </c>
      <c r="C9712" t="s">
        <v>77</v>
      </c>
      <c r="D9712" t="s">
        <v>119</v>
      </c>
      <c r="E9712" t="s">
        <v>143</v>
      </c>
      <c r="F9712" t="s">
        <v>27681</v>
      </c>
      <c r="G9712" t="s">
        <v>136</v>
      </c>
      <c r="H9712" t="s">
        <v>47</v>
      </c>
      <c r="I9712" t="s">
        <v>129</v>
      </c>
      <c r="J9712" t="s">
        <v>130</v>
      </c>
      <c r="K9712" t="s">
        <v>131</v>
      </c>
      <c r="L9712" t="s">
        <v>27682</v>
      </c>
      <c r="M9712" t="s">
        <v>27683</v>
      </c>
      <c r="N9712">
        <v>1.508888888</v>
      </c>
      <c r="O9712">
        <v>1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1.5088889999999999</v>
      </c>
      <c r="V9712">
        <v>0</v>
      </c>
      <c r="W9712">
        <v>0</v>
      </c>
      <c r="X9712">
        <v>0</v>
      </c>
      <c r="Y9712">
        <v>0</v>
      </c>
      <c r="Z9712">
        <v>0</v>
      </c>
    </row>
    <row r="9713" spans="1:26" x14ac:dyDescent="0.25">
      <c r="A9713">
        <v>2211505</v>
      </c>
      <c r="B9713">
        <v>1</v>
      </c>
      <c r="C9713" t="s">
        <v>76</v>
      </c>
      <c r="D9713" t="s">
        <v>92</v>
      </c>
      <c r="E9713" t="s">
        <v>186</v>
      </c>
      <c r="F9713" t="s">
        <v>17129</v>
      </c>
      <c r="G9713" t="s">
        <v>136</v>
      </c>
      <c r="H9713" t="s">
        <v>47</v>
      </c>
      <c r="I9713" t="s">
        <v>129</v>
      </c>
      <c r="J9713" t="s">
        <v>130</v>
      </c>
      <c r="K9713" t="s">
        <v>131</v>
      </c>
      <c r="L9713" t="s">
        <v>27684</v>
      </c>
      <c r="M9713" t="s">
        <v>27685</v>
      </c>
      <c r="N9713">
        <v>0.59333333300000002</v>
      </c>
      <c r="O9713">
        <v>0</v>
      </c>
      <c r="P9713">
        <v>0</v>
      </c>
      <c r="Q9713">
        <v>11</v>
      </c>
      <c r="R9713">
        <v>2617</v>
      </c>
      <c r="S9713">
        <v>0</v>
      </c>
      <c r="T9713">
        <v>0</v>
      </c>
      <c r="U9713">
        <v>0</v>
      </c>
      <c r="V9713">
        <v>0</v>
      </c>
      <c r="W9713">
        <v>6.5266669999999998</v>
      </c>
      <c r="X9713">
        <v>1552.753332</v>
      </c>
      <c r="Y9713">
        <v>0</v>
      </c>
      <c r="Z9713">
        <v>0</v>
      </c>
    </row>
    <row r="9714" spans="1:26" x14ac:dyDescent="0.25">
      <c r="A9714">
        <v>2211511</v>
      </c>
      <c r="B9714">
        <v>1</v>
      </c>
      <c r="C9714" t="s">
        <v>76</v>
      </c>
      <c r="D9714" t="s">
        <v>92</v>
      </c>
      <c r="E9714" t="s">
        <v>181</v>
      </c>
      <c r="F9714" t="s">
        <v>27686</v>
      </c>
      <c r="G9714" t="s">
        <v>287</v>
      </c>
      <c r="H9714" t="s">
        <v>46</v>
      </c>
      <c r="I9714" t="s">
        <v>129</v>
      </c>
      <c r="J9714" t="s">
        <v>130</v>
      </c>
      <c r="K9714" t="s">
        <v>131</v>
      </c>
      <c r="L9714" t="s">
        <v>27687</v>
      </c>
      <c r="M9714" t="s">
        <v>27688</v>
      </c>
      <c r="N9714">
        <v>3.5641666660000002</v>
      </c>
      <c r="O9714">
        <v>0</v>
      </c>
      <c r="P9714">
        <v>0</v>
      </c>
      <c r="Q9714">
        <v>0</v>
      </c>
      <c r="R9714">
        <v>1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3.5641669999999999</v>
      </c>
      <c r="Y9714">
        <v>0</v>
      </c>
      <c r="Z9714">
        <v>0</v>
      </c>
    </row>
    <row r="9715" spans="1:26" x14ac:dyDescent="0.25">
      <c r="A9715">
        <v>2211506</v>
      </c>
      <c r="B9715">
        <v>1</v>
      </c>
      <c r="C9715" t="s">
        <v>76</v>
      </c>
      <c r="D9715" t="s">
        <v>86</v>
      </c>
      <c r="E9715" t="s">
        <v>126</v>
      </c>
      <c r="F9715" t="s">
        <v>27689</v>
      </c>
      <c r="G9715" t="s">
        <v>128</v>
      </c>
      <c r="H9715" t="s">
        <v>46</v>
      </c>
      <c r="I9715" t="s">
        <v>129</v>
      </c>
      <c r="J9715" t="s">
        <v>130</v>
      </c>
      <c r="K9715" t="s">
        <v>131</v>
      </c>
      <c r="L9715" t="s">
        <v>27690</v>
      </c>
      <c r="M9715" t="s">
        <v>27691</v>
      </c>
      <c r="N9715">
        <v>1.034166666</v>
      </c>
      <c r="O9715">
        <v>0</v>
      </c>
      <c r="P9715">
        <v>169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174.77416700000001</v>
      </c>
      <c r="W9715">
        <v>0</v>
      </c>
      <c r="X9715">
        <v>0</v>
      </c>
      <c r="Y9715">
        <v>0</v>
      </c>
      <c r="Z9715">
        <v>0</v>
      </c>
    </row>
    <row r="9716" spans="1:26" x14ac:dyDescent="0.25">
      <c r="A9716">
        <v>2211507</v>
      </c>
      <c r="B9716">
        <v>1</v>
      </c>
      <c r="C9716" t="s">
        <v>76</v>
      </c>
      <c r="D9716" t="s">
        <v>86</v>
      </c>
      <c r="E9716" t="s">
        <v>161</v>
      </c>
      <c r="F9716" t="s">
        <v>27692</v>
      </c>
      <c r="G9716" t="s">
        <v>402</v>
      </c>
      <c r="H9716" t="s">
        <v>46</v>
      </c>
      <c r="I9716" t="s">
        <v>129</v>
      </c>
      <c r="J9716" t="s">
        <v>130</v>
      </c>
      <c r="K9716" t="s">
        <v>131</v>
      </c>
      <c r="L9716" t="s">
        <v>27693</v>
      </c>
      <c r="M9716" t="s">
        <v>27694</v>
      </c>
      <c r="N9716">
        <v>0.48222222199999998</v>
      </c>
      <c r="O9716">
        <v>2</v>
      </c>
      <c r="P9716">
        <v>1639</v>
      </c>
      <c r="Q9716">
        <v>0</v>
      </c>
      <c r="R9716">
        <v>0</v>
      </c>
      <c r="S9716">
        <v>0</v>
      </c>
      <c r="T9716">
        <v>0</v>
      </c>
      <c r="U9716">
        <v>0.96444399999999997</v>
      </c>
      <c r="V9716">
        <v>790.36222199999997</v>
      </c>
      <c r="W9716">
        <v>0</v>
      </c>
      <c r="X9716">
        <v>0</v>
      </c>
      <c r="Y9716">
        <v>0</v>
      </c>
      <c r="Z9716">
        <v>0</v>
      </c>
    </row>
    <row r="9717" spans="1:26" x14ac:dyDescent="0.25">
      <c r="A9717">
        <v>2211508</v>
      </c>
      <c r="B9717">
        <v>1</v>
      </c>
      <c r="C9717" t="s">
        <v>76</v>
      </c>
      <c r="D9717" t="s">
        <v>78</v>
      </c>
      <c r="E9717" t="s">
        <v>126</v>
      </c>
      <c r="F9717" t="s">
        <v>27695</v>
      </c>
      <c r="G9717" t="s">
        <v>128</v>
      </c>
      <c r="H9717" t="s">
        <v>46</v>
      </c>
      <c r="I9717" t="s">
        <v>129</v>
      </c>
      <c r="J9717" t="s">
        <v>130</v>
      </c>
      <c r="K9717" t="s">
        <v>131</v>
      </c>
      <c r="L9717" t="s">
        <v>27696</v>
      </c>
      <c r="M9717" t="s">
        <v>27697</v>
      </c>
      <c r="N9717">
        <v>1.8147222220000001</v>
      </c>
      <c r="O9717">
        <v>0</v>
      </c>
      <c r="P9717">
        <v>97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176.02805599999999</v>
      </c>
      <c r="W9717">
        <v>0</v>
      </c>
      <c r="X9717">
        <v>0</v>
      </c>
      <c r="Y9717">
        <v>0</v>
      </c>
      <c r="Z9717">
        <v>0</v>
      </c>
    </row>
    <row r="9718" spans="1:26" x14ac:dyDescent="0.25">
      <c r="A9718">
        <v>2211512</v>
      </c>
      <c r="B9718">
        <v>1</v>
      </c>
      <c r="C9718" t="s">
        <v>76</v>
      </c>
      <c r="D9718" t="s">
        <v>95</v>
      </c>
      <c r="E9718" t="s">
        <v>186</v>
      </c>
      <c r="F9718" t="s">
        <v>2800</v>
      </c>
      <c r="G9718" t="s">
        <v>136</v>
      </c>
      <c r="H9718" t="s">
        <v>47</v>
      </c>
      <c r="I9718" t="s">
        <v>129</v>
      </c>
      <c r="J9718" t="s">
        <v>130</v>
      </c>
      <c r="K9718" t="s">
        <v>131</v>
      </c>
      <c r="L9718" t="s">
        <v>27698</v>
      </c>
      <c r="M9718" t="s">
        <v>27699</v>
      </c>
      <c r="N9718">
        <v>0.512222222</v>
      </c>
      <c r="O9718">
        <v>0</v>
      </c>
      <c r="P9718">
        <v>0</v>
      </c>
      <c r="Q9718">
        <v>2</v>
      </c>
      <c r="R9718">
        <v>12</v>
      </c>
      <c r="S9718">
        <v>48</v>
      </c>
      <c r="T9718">
        <v>997</v>
      </c>
      <c r="U9718">
        <v>0</v>
      </c>
      <c r="V9718">
        <v>0</v>
      </c>
      <c r="W9718">
        <v>1.0244439999999999</v>
      </c>
      <c r="X9718">
        <v>6.1466669999999999</v>
      </c>
      <c r="Y9718">
        <v>24.586666999999998</v>
      </c>
      <c r="Z9718">
        <v>510.68555500000002</v>
      </c>
    </row>
    <row r="9719" spans="1:26" x14ac:dyDescent="0.25">
      <c r="A9719">
        <v>2211513</v>
      </c>
      <c r="B9719">
        <v>1</v>
      </c>
      <c r="C9719" t="s">
        <v>76</v>
      </c>
      <c r="D9719" t="s">
        <v>84</v>
      </c>
      <c r="E9719" t="s">
        <v>126</v>
      </c>
      <c r="F9719" t="s">
        <v>27700</v>
      </c>
      <c r="G9719" t="s">
        <v>128</v>
      </c>
      <c r="H9719" t="s">
        <v>46</v>
      </c>
      <c r="I9719" t="s">
        <v>129</v>
      </c>
      <c r="J9719" t="s">
        <v>130</v>
      </c>
      <c r="K9719" t="s">
        <v>131</v>
      </c>
      <c r="L9719" t="s">
        <v>27701</v>
      </c>
      <c r="M9719" t="s">
        <v>27702</v>
      </c>
      <c r="N9719">
        <v>2.2208333329999999</v>
      </c>
      <c r="O9719">
        <v>0</v>
      </c>
      <c r="P9719">
        <v>102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226.52500000000001</v>
      </c>
      <c r="W9719">
        <v>0</v>
      </c>
      <c r="X9719">
        <v>0</v>
      </c>
      <c r="Y9719">
        <v>0</v>
      </c>
      <c r="Z9719">
        <v>0</v>
      </c>
    </row>
    <row r="9720" spans="1:26" x14ac:dyDescent="0.25">
      <c r="A9720">
        <v>2211515</v>
      </c>
      <c r="B9720">
        <v>1</v>
      </c>
      <c r="C9720" t="s">
        <v>77</v>
      </c>
      <c r="D9720" t="s">
        <v>113</v>
      </c>
      <c r="E9720" t="s">
        <v>181</v>
      </c>
      <c r="F9720" t="s">
        <v>27703</v>
      </c>
      <c r="G9720" t="s">
        <v>194</v>
      </c>
      <c r="H9720" t="s">
        <v>46</v>
      </c>
      <c r="I9720" t="s">
        <v>129</v>
      </c>
      <c r="J9720" t="s">
        <v>130</v>
      </c>
      <c r="K9720" t="s">
        <v>131</v>
      </c>
      <c r="L9720" t="s">
        <v>27704</v>
      </c>
      <c r="M9720" t="s">
        <v>27705</v>
      </c>
      <c r="N9720">
        <v>1.340833333</v>
      </c>
      <c r="O9720">
        <v>0</v>
      </c>
      <c r="P9720">
        <v>0</v>
      </c>
      <c r="Q9720">
        <v>0</v>
      </c>
      <c r="R9720">
        <v>1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1.3408329999999999</v>
      </c>
      <c r="Y9720">
        <v>0</v>
      </c>
      <c r="Z9720">
        <v>0</v>
      </c>
    </row>
    <row r="9721" spans="1:26" x14ac:dyDescent="0.25">
      <c r="A9721">
        <v>2211516</v>
      </c>
      <c r="B9721">
        <v>1</v>
      </c>
      <c r="C9721" t="s">
        <v>76</v>
      </c>
      <c r="D9721" t="s">
        <v>78</v>
      </c>
      <c r="E9721" t="s">
        <v>161</v>
      </c>
      <c r="F9721" t="s">
        <v>27706</v>
      </c>
      <c r="G9721" t="s">
        <v>259</v>
      </c>
      <c r="H9721" t="s">
        <v>46</v>
      </c>
      <c r="I9721" t="s">
        <v>129</v>
      </c>
      <c r="J9721" t="s">
        <v>130</v>
      </c>
      <c r="K9721" t="s">
        <v>131</v>
      </c>
      <c r="L9721" t="s">
        <v>27707</v>
      </c>
      <c r="M9721" t="s">
        <v>27708</v>
      </c>
      <c r="N9721">
        <v>1.074166666</v>
      </c>
      <c r="O9721">
        <v>1</v>
      </c>
      <c r="P9721">
        <v>276</v>
      </c>
      <c r="Q9721">
        <v>0</v>
      </c>
      <c r="R9721">
        <v>0</v>
      </c>
      <c r="S9721">
        <v>0</v>
      </c>
      <c r="T9721">
        <v>0</v>
      </c>
      <c r="U9721">
        <v>1.0741670000000001</v>
      </c>
      <c r="V9721">
        <v>296.47000000000003</v>
      </c>
      <c r="W9721">
        <v>0</v>
      </c>
      <c r="X9721">
        <v>0</v>
      </c>
      <c r="Y9721">
        <v>0</v>
      </c>
      <c r="Z9721">
        <v>0</v>
      </c>
    </row>
    <row r="9722" spans="1:26" x14ac:dyDescent="0.25">
      <c r="A9722">
        <v>2211519</v>
      </c>
      <c r="B9722">
        <v>1</v>
      </c>
      <c r="C9722" t="s">
        <v>77</v>
      </c>
      <c r="D9722" t="s">
        <v>119</v>
      </c>
      <c r="E9722" t="s">
        <v>181</v>
      </c>
      <c r="F9722" t="s">
        <v>27709</v>
      </c>
      <c r="G9722" t="s">
        <v>194</v>
      </c>
      <c r="H9722" t="s">
        <v>46</v>
      </c>
      <c r="I9722" t="s">
        <v>129</v>
      </c>
      <c r="J9722" t="s">
        <v>130</v>
      </c>
      <c r="K9722" t="s">
        <v>131</v>
      </c>
      <c r="L9722" t="s">
        <v>27710</v>
      </c>
      <c r="M9722" t="s">
        <v>27711</v>
      </c>
      <c r="N9722">
        <v>2.1238888880000002</v>
      </c>
      <c r="O9722">
        <v>0</v>
      </c>
      <c r="P9722">
        <v>8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16.991111</v>
      </c>
      <c r="W9722">
        <v>0</v>
      </c>
      <c r="X9722">
        <v>0</v>
      </c>
      <c r="Y9722">
        <v>0</v>
      </c>
      <c r="Z9722">
        <v>0</v>
      </c>
    </row>
    <row r="9723" spans="1:26" x14ac:dyDescent="0.25">
      <c r="A9723">
        <v>2211521</v>
      </c>
      <c r="B9723">
        <v>1</v>
      </c>
      <c r="C9723" t="s">
        <v>76</v>
      </c>
      <c r="D9723" t="s">
        <v>88</v>
      </c>
      <c r="E9723" t="s">
        <v>181</v>
      </c>
      <c r="F9723" t="s">
        <v>27712</v>
      </c>
      <c r="G9723" t="s">
        <v>287</v>
      </c>
      <c r="H9723" t="s">
        <v>46</v>
      </c>
      <c r="I9723" t="s">
        <v>129</v>
      </c>
      <c r="J9723" t="s">
        <v>130</v>
      </c>
      <c r="K9723" t="s">
        <v>131</v>
      </c>
      <c r="L9723" t="s">
        <v>27713</v>
      </c>
      <c r="M9723" t="s">
        <v>27714</v>
      </c>
      <c r="N9723">
        <v>0.95833333300000001</v>
      </c>
      <c r="O9723">
        <v>0</v>
      </c>
      <c r="P9723">
        <v>1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0.95833299999999999</v>
      </c>
      <c r="W9723">
        <v>0</v>
      </c>
      <c r="X9723">
        <v>0</v>
      </c>
      <c r="Y9723">
        <v>0</v>
      </c>
      <c r="Z9723">
        <v>0</v>
      </c>
    </row>
    <row r="9724" spans="1:26" x14ac:dyDescent="0.25">
      <c r="A9724">
        <v>2211524</v>
      </c>
      <c r="B9724">
        <v>1</v>
      </c>
      <c r="C9724" t="s">
        <v>77</v>
      </c>
      <c r="D9724" t="s">
        <v>114</v>
      </c>
      <c r="E9724" t="s">
        <v>181</v>
      </c>
      <c r="F9724" t="s">
        <v>27715</v>
      </c>
      <c r="G9724" t="s">
        <v>194</v>
      </c>
      <c r="H9724" t="s">
        <v>46</v>
      </c>
      <c r="I9724" t="s">
        <v>129</v>
      </c>
      <c r="J9724" t="s">
        <v>130</v>
      </c>
      <c r="K9724" t="s">
        <v>131</v>
      </c>
      <c r="L9724" t="s">
        <v>27716</v>
      </c>
      <c r="M9724" t="s">
        <v>27717</v>
      </c>
      <c r="N9724">
        <v>1.721666666</v>
      </c>
      <c r="O9724">
        <v>0</v>
      </c>
      <c r="P9724">
        <v>9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15.494999999999999</v>
      </c>
      <c r="W9724">
        <v>0</v>
      </c>
      <c r="X9724">
        <v>0</v>
      </c>
      <c r="Y9724">
        <v>0</v>
      </c>
      <c r="Z9724">
        <v>0</v>
      </c>
    </row>
    <row r="9725" spans="1:26" x14ac:dyDescent="0.25">
      <c r="A9725">
        <v>2211520</v>
      </c>
      <c r="B9725">
        <v>1</v>
      </c>
      <c r="C9725" t="s">
        <v>76</v>
      </c>
      <c r="D9725" t="s">
        <v>89</v>
      </c>
      <c r="E9725" t="s">
        <v>126</v>
      </c>
      <c r="F9725" t="s">
        <v>27718</v>
      </c>
      <c r="G9725" t="s">
        <v>128</v>
      </c>
      <c r="H9725" t="s">
        <v>46</v>
      </c>
      <c r="I9725" t="s">
        <v>129</v>
      </c>
      <c r="J9725" t="s">
        <v>130</v>
      </c>
      <c r="K9725" t="s">
        <v>131</v>
      </c>
      <c r="L9725" t="s">
        <v>27719</v>
      </c>
      <c r="M9725" t="s">
        <v>27720</v>
      </c>
      <c r="N9725">
        <v>1.07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50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53.5</v>
      </c>
    </row>
    <row r="9726" spans="1:26" x14ac:dyDescent="0.25">
      <c r="A9726">
        <v>2211525</v>
      </c>
      <c r="B9726">
        <v>1</v>
      </c>
      <c r="C9726" t="s">
        <v>76</v>
      </c>
      <c r="D9726" t="s">
        <v>95</v>
      </c>
      <c r="E9726" t="s">
        <v>143</v>
      </c>
      <c r="F9726" t="s">
        <v>27721</v>
      </c>
      <c r="G9726" t="s">
        <v>145</v>
      </c>
      <c r="H9726" t="s">
        <v>47</v>
      </c>
      <c r="I9726" t="s">
        <v>129</v>
      </c>
      <c r="J9726" t="s">
        <v>130</v>
      </c>
      <c r="K9726" t="s">
        <v>131</v>
      </c>
      <c r="L9726" t="s">
        <v>27722</v>
      </c>
      <c r="M9726" t="s">
        <v>27723</v>
      </c>
      <c r="N9726">
        <v>2.9211111110000001</v>
      </c>
      <c r="O9726">
        <v>0</v>
      </c>
      <c r="P9726">
        <v>0</v>
      </c>
      <c r="Q9726">
        <v>0</v>
      </c>
      <c r="R9726">
        <v>0</v>
      </c>
      <c r="S9726">
        <v>1</v>
      </c>
      <c r="T9726">
        <v>77</v>
      </c>
      <c r="U9726">
        <v>0</v>
      </c>
      <c r="V9726">
        <v>0</v>
      </c>
      <c r="W9726">
        <v>0</v>
      </c>
      <c r="X9726">
        <v>0</v>
      </c>
      <c r="Y9726">
        <v>2.9211109999999998</v>
      </c>
      <c r="Z9726">
        <v>224.925556</v>
      </c>
    </row>
    <row r="9727" spans="1:26" x14ac:dyDescent="0.25">
      <c r="A9727">
        <v>2211526</v>
      </c>
      <c r="B9727">
        <v>1</v>
      </c>
      <c r="C9727" t="s">
        <v>76</v>
      </c>
      <c r="D9727" t="s">
        <v>93</v>
      </c>
      <c r="E9727" t="s">
        <v>181</v>
      </c>
      <c r="F9727" t="s">
        <v>27724</v>
      </c>
      <c r="G9727" t="s">
        <v>194</v>
      </c>
      <c r="H9727" t="s">
        <v>46</v>
      </c>
      <c r="I9727" t="s">
        <v>129</v>
      </c>
      <c r="J9727" t="s">
        <v>130</v>
      </c>
      <c r="K9727" t="s">
        <v>131</v>
      </c>
      <c r="L9727" t="s">
        <v>27725</v>
      </c>
      <c r="M9727" t="s">
        <v>27726</v>
      </c>
      <c r="N9727">
        <v>4.812777777</v>
      </c>
      <c r="O9727">
        <v>0</v>
      </c>
      <c r="P9727">
        <v>1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4.8127779999999998</v>
      </c>
      <c r="W9727">
        <v>0</v>
      </c>
      <c r="X9727">
        <v>0</v>
      </c>
      <c r="Y9727">
        <v>0</v>
      </c>
      <c r="Z9727">
        <v>0</v>
      </c>
    </row>
    <row r="9728" spans="1:26" x14ac:dyDescent="0.25">
      <c r="A9728">
        <v>2211531</v>
      </c>
      <c r="B9728">
        <v>1</v>
      </c>
      <c r="C9728" t="s">
        <v>76</v>
      </c>
      <c r="D9728" t="s">
        <v>92</v>
      </c>
      <c r="E9728" t="s">
        <v>126</v>
      </c>
      <c r="F9728" t="s">
        <v>27727</v>
      </c>
      <c r="G9728" t="s">
        <v>140</v>
      </c>
      <c r="H9728" t="s">
        <v>46</v>
      </c>
      <c r="I9728" t="s">
        <v>129</v>
      </c>
      <c r="J9728" t="s">
        <v>130</v>
      </c>
      <c r="K9728" t="s">
        <v>131</v>
      </c>
      <c r="L9728" t="s">
        <v>27728</v>
      </c>
      <c r="M9728" t="s">
        <v>27729</v>
      </c>
      <c r="N9728">
        <v>3.8333333330000001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34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130.33333300000001</v>
      </c>
    </row>
    <row r="9729" spans="1:26" x14ac:dyDescent="0.25">
      <c r="A9729">
        <v>2211541</v>
      </c>
      <c r="B9729">
        <v>1</v>
      </c>
      <c r="C9729" t="s">
        <v>76</v>
      </c>
      <c r="D9729" t="s">
        <v>102</v>
      </c>
      <c r="E9729" t="s">
        <v>126</v>
      </c>
      <c r="F9729" t="s">
        <v>27730</v>
      </c>
      <c r="G9729" t="s">
        <v>128</v>
      </c>
      <c r="H9729" t="s">
        <v>46</v>
      </c>
      <c r="I9729" t="s">
        <v>129</v>
      </c>
      <c r="J9729" t="s">
        <v>130</v>
      </c>
      <c r="K9729" t="s">
        <v>131</v>
      </c>
      <c r="L9729" t="s">
        <v>27731</v>
      </c>
      <c r="M9729" t="s">
        <v>27732</v>
      </c>
      <c r="N9729">
        <v>2.6769444440000001</v>
      </c>
      <c r="O9729">
        <v>0</v>
      </c>
      <c r="P9729">
        <v>29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77.631388999999999</v>
      </c>
      <c r="W9729">
        <v>0</v>
      </c>
      <c r="X9729">
        <v>0</v>
      </c>
      <c r="Y9729">
        <v>0</v>
      </c>
      <c r="Z9729">
        <v>0</v>
      </c>
    </row>
    <row r="9730" spans="1:26" x14ac:dyDescent="0.25">
      <c r="A9730">
        <v>2211542</v>
      </c>
      <c r="B9730">
        <v>1</v>
      </c>
      <c r="C9730" t="s">
        <v>76</v>
      </c>
      <c r="D9730" t="s">
        <v>93</v>
      </c>
      <c r="E9730" t="s">
        <v>126</v>
      </c>
      <c r="F9730" t="s">
        <v>27733</v>
      </c>
      <c r="G9730" t="s">
        <v>128</v>
      </c>
      <c r="H9730" t="s">
        <v>46</v>
      </c>
      <c r="I9730" t="s">
        <v>129</v>
      </c>
      <c r="J9730" t="s">
        <v>130</v>
      </c>
      <c r="K9730" t="s">
        <v>131</v>
      </c>
      <c r="L9730" t="s">
        <v>27734</v>
      </c>
      <c r="M9730" t="s">
        <v>27735</v>
      </c>
      <c r="N9730">
        <v>5.0941666659999996</v>
      </c>
      <c r="O9730">
        <v>0</v>
      </c>
      <c r="P9730">
        <v>47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239.42583300000001</v>
      </c>
      <c r="W9730">
        <v>0</v>
      </c>
      <c r="X9730">
        <v>0</v>
      </c>
      <c r="Y9730">
        <v>0</v>
      </c>
      <c r="Z9730">
        <v>0</v>
      </c>
    </row>
    <row r="9731" spans="1:26" x14ac:dyDescent="0.25">
      <c r="A9731">
        <v>2211544</v>
      </c>
      <c r="B9731">
        <v>1</v>
      </c>
      <c r="C9731" t="s">
        <v>77</v>
      </c>
      <c r="D9731" t="s">
        <v>115</v>
      </c>
      <c r="E9731" t="s">
        <v>126</v>
      </c>
      <c r="F9731" t="s">
        <v>27736</v>
      </c>
      <c r="G9731" t="s">
        <v>128</v>
      </c>
      <c r="H9731" t="s">
        <v>46</v>
      </c>
      <c r="I9731" t="s">
        <v>129</v>
      </c>
      <c r="J9731" t="s">
        <v>130</v>
      </c>
      <c r="K9731" t="s">
        <v>131</v>
      </c>
      <c r="L9731" t="s">
        <v>27737</v>
      </c>
      <c r="M9731" t="s">
        <v>27738</v>
      </c>
      <c r="N9731">
        <v>0.80944444400000004</v>
      </c>
      <c r="O9731">
        <v>0</v>
      </c>
      <c r="P9731">
        <v>0</v>
      </c>
      <c r="Q9731">
        <v>0</v>
      </c>
      <c r="R9731">
        <v>15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12.141667</v>
      </c>
      <c r="Y9731">
        <v>0</v>
      </c>
      <c r="Z9731">
        <v>0</v>
      </c>
    </row>
    <row r="9732" spans="1:26" x14ac:dyDescent="0.25">
      <c r="A9732">
        <v>2211549</v>
      </c>
      <c r="B9732">
        <v>1</v>
      </c>
      <c r="C9732" t="s">
        <v>76</v>
      </c>
      <c r="D9732" t="s">
        <v>104</v>
      </c>
      <c r="E9732" t="s">
        <v>143</v>
      </c>
      <c r="F9732" t="s">
        <v>27739</v>
      </c>
      <c r="G9732" t="s">
        <v>145</v>
      </c>
      <c r="H9732" t="s">
        <v>47</v>
      </c>
      <c r="I9732" t="s">
        <v>129</v>
      </c>
      <c r="J9732" t="s">
        <v>130</v>
      </c>
      <c r="K9732" t="s">
        <v>131</v>
      </c>
      <c r="L9732" t="s">
        <v>27740</v>
      </c>
      <c r="M9732" t="s">
        <v>27741</v>
      </c>
      <c r="N9732">
        <v>12.533333333</v>
      </c>
      <c r="O9732">
        <v>0</v>
      </c>
      <c r="P9732">
        <v>0</v>
      </c>
      <c r="Q9732">
        <v>0</v>
      </c>
      <c r="R9732">
        <v>0</v>
      </c>
      <c r="S9732">
        <v>1</v>
      </c>
      <c r="T9732">
        <v>33</v>
      </c>
      <c r="U9732">
        <v>0</v>
      </c>
      <c r="V9732">
        <v>0</v>
      </c>
      <c r="W9732">
        <v>0</v>
      </c>
      <c r="X9732">
        <v>0</v>
      </c>
      <c r="Y9732">
        <v>12.533333000000001</v>
      </c>
      <c r="Z9732">
        <v>413.6</v>
      </c>
    </row>
    <row r="9733" spans="1:26" x14ac:dyDescent="0.25">
      <c r="A9733">
        <v>2211550</v>
      </c>
      <c r="B9733">
        <v>1</v>
      </c>
      <c r="C9733" t="s">
        <v>76</v>
      </c>
      <c r="D9733" t="s">
        <v>104</v>
      </c>
      <c r="E9733" t="s">
        <v>143</v>
      </c>
      <c r="F9733" t="s">
        <v>27742</v>
      </c>
      <c r="G9733" t="s">
        <v>145</v>
      </c>
      <c r="H9733" t="s">
        <v>47</v>
      </c>
      <c r="I9733" t="s">
        <v>129</v>
      </c>
      <c r="J9733" t="s">
        <v>130</v>
      </c>
      <c r="K9733" t="s">
        <v>131</v>
      </c>
      <c r="L9733" t="s">
        <v>27743</v>
      </c>
      <c r="M9733" t="s">
        <v>27744</v>
      </c>
      <c r="N9733">
        <v>13.166666665999999</v>
      </c>
      <c r="O9733">
        <v>0</v>
      </c>
      <c r="P9733">
        <v>0</v>
      </c>
      <c r="Q9733">
        <v>0</v>
      </c>
      <c r="R9733">
        <v>0</v>
      </c>
      <c r="S9733">
        <v>1</v>
      </c>
      <c r="T9733">
        <v>15</v>
      </c>
      <c r="U9733">
        <v>0</v>
      </c>
      <c r="V9733">
        <v>0</v>
      </c>
      <c r="W9733">
        <v>0</v>
      </c>
      <c r="X9733">
        <v>0</v>
      </c>
      <c r="Y9733">
        <v>13.166667</v>
      </c>
      <c r="Z9733">
        <v>197.5</v>
      </c>
    </row>
    <row r="9734" spans="1:26" x14ac:dyDescent="0.25">
      <c r="A9734">
        <v>2211551</v>
      </c>
      <c r="B9734">
        <v>1</v>
      </c>
      <c r="C9734" t="s">
        <v>76</v>
      </c>
      <c r="D9734" t="s">
        <v>104</v>
      </c>
      <c r="E9734" t="s">
        <v>143</v>
      </c>
      <c r="F9734" t="s">
        <v>27745</v>
      </c>
      <c r="G9734" t="s">
        <v>145</v>
      </c>
      <c r="H9734" t="s">
        <v>47</v>
      </c>
      <c r="I9734" t="s">
        <v>129</v>
      </c>
      <c r="J9734" t="s">
        <v>130</v>
      </c>
      <c r="K9734" t="s">
        <v>131</v>
      </c>
      <c r="L9734" t="s">
        <v>27746</v>
      </c>
      <c r="M9734" t="s">
        <v>27747</v>
      </c>
      <c r="N9734">
        <v>9.5933333330000004</v>
      </c>
      <c r="O9734">
        <v>0</v>
      </c>
      <c r="P9734">
        <v>0</v>
      </c>
      <c r="Q9734">
        <v>0</v>
      </c>
      <c r="R9734">
        <v>0</v>
      </c>
      <c r="S9734">
        <v>1</v>
      </c>
      <c r="T9734">
        <v>9</v>
      </c>
      <c r="U9734">
        <v>0</v>
      </c>
      <c r="V9734">
        <v>0</v>
      </c>
      <c r="W9734">
        <v>0</v>
      </c>
      <c r="X9734">
        <v>0</v>
      </c>
      <c r="Y9734">
        <v>9.5933329999999994</v>
      </c>
      <c r="Z9734">
        <v>86.34</v>
      </c>
    </row>
    <row r="9735" spans="1:26" x14ac:dyDescent="0.25">
      <c r="A9735">
        <v>2211552</v>
      </c>
      <c r="B9735">
        <v>1</v>
      </c>
      <c r="C9735" t="s">
        <v>76</v>
      </c>
      <c r="D9735" t="s">
        <v>104</v>
      </c>
      <c r="E9735" t="s">
        <v>143</v>
      </c>
      <c r="F9735" t="s">
        <v>27748</v>
      </c>
      <c r="G9735" t="s">
        <v>145</v>
      </c>
      <c r="H9735" t="s">
        <v>47</v>
      </c>
      <c r="I9735" t="s">
        <v>129</v>
      </c>
      <c r="J9735" t="s">
        <v>130</v>
      </c>
      <c r="K9735" t="s">
        <v>131</v>
      </c>
      <c r="L9735" t="s">
        <v>27749</v>
      </c>
      <c r="M9735" t="s">
        <v>27750</v>
      </c>
      <c r="N9735">
        <v>9.7469444440000004</v>
      </c>
      <c r="O9735">
        <v>0</v>
      </c>
      <c r="P9735">
        <v>0</v>
      </c>
      <c r="Q9735">
        <v>0</v>
      </c>
      <c r="R9735">
        <v>0</v>
      </c>
      <c r="S9735">
        <v>1</v>
      </c>
      <c r="T9735">
        <v>4</v>
      </c>
      <c r="U9735">
        <v>0</v>
      </c>
      <c r="V9735">
        <v>0</v>
      </c>
      <c r="W9735">
        <v>0</v>
      </c>
      <c r="X9735">
        <v>0</v>
      </c>
      <c r="Y9735">
        <v>9.7469439999999992</v>
      </c>
      <c r="Z9735">
        <v>38.987777999999999</v>
      </c>
    </row>
    <row r="9736" spans="1:26" x14ac:dyDescent="0.25">
      <c r="A9736">
        <v>2211556</v>
      </c>
      <c r="B9736">
        <v>1</v>
      </c>
      <c r="C9736" t="s">
        <v>77</v>
      </c>
      <c r="D9736" t="s">
        <v>119</v>
      </c>
      <c r="E9736" t="s">
        <v>181</v>
      </c>
      <c r="F9736" t="s">
        <v>27751</v>
      </c>
      <c r="G9736" t="s">
        <v>194</v>
      </c>
      <c r="H9736" t="s">
        <v>46</v>
      </c>
      <c r="I9736" t="s">
        <v>129</v>
      </c>
      <c r="J9736" t="s">
        <v>130</v>
      </c>
      <c r="K9736" t="s">
        <v>131</v>
      </c>
      <c r="L9736" t="s">
        <v>27752</v>
      </c>
      <c r="M9736" t="s">
        <v>27753</v>
      </c>
      <c r="N9736">
        <v>2.3811111110000001</v>
      </c>
      <c r="O9736">
        <v>1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2.3811110000000002</v>
      </c>
      <c r="V9736">
        <v>0</v>
      </c>
      <c r="W9736">
        <v>0</v>
      </c>
      <c r="X9736">
        <v>0</v>
      </c>
      <c r="Y9736">
        <v>0</v>
      </c>
      <c r="Z9736">
        <v>0</v>
      </c>
    </row>
    <row r="9737" spans="1:26" x14ac:dyDescent="0.25">
      <c r="A9737">
        <v>2211557</v>
      </c>
      <c r="B9737">
        <v>1</v>
      </c>
      <c r="C9737" t="s">
        <v>76</v>
      </c>
      <c r="D9737" t="s">
        <v>95</v>
      </c>
      <c r="E9737" t="s">
        <v>186</v>
      </c>
      <c r="F9737" t="s">
        <v>6558</v>
      </c>
      <c r="G9737" t="s">
        <v>136</v>
      </c>
      <c r="H9737" t="s">
        <v>47</v>
      </c>
      <c r="I9737" t="s">
        <v>129</v>
      </c>
      <c r="J9737" t="s">
        <v>130</v>
      </c>
      <c r="K9737" t="s">
        <v>131</v>
      </c>
      <c r="L9737" t="s">
        <v>27754</v>
      </c>
      <c r="M9737" t="s">
        <v>27755</v>
      </c>
      <c r="N9737">
        <v>0.12472222199999999</v>
      </c>
      <c r="O9737">
        <v>0</v>
      </c>
      <c r="P9737">
        <v>0</v>
      </c>
      <c r="Q9737">
        <v>2</v>
      </c>
      <c r="R9737">
        <v>12</v>
      </c>
      <c r="S9737">
        <v>48</v>
      </c>
      <c r="T9737">
        <v>997</v>
      </c>
      <c r="U9737">
        <v>0</v>
      </c>
      <c r="V9737">
        <v>0</v>
      </c>
      <c r="W9737">
        <v>0.249444</v>
      </c>
      <c r="X9737">
        <v>1.496667</v>
      </c>
      <c r="Y9737">
        <v>5.9866669999999997</v>
      </c>
      <c r="Z9737">
        <v>124.348055</v>
      </c>
    </row>
    <row r="9738" spans="1:26" x14ac:dyDescent="0.25">
      <c r="A9738">
        <v>2211558</v>
      </c>
      <c r="B9738">
        <v>1</v>
      </c>
      <c r="C9738" t="s">
        <v>76</v>
      </c>
      <c r="D9738" t="s">
        <v>93</v>
      </c>
      <c r="E9738" t="s">
        <v>181</v>
      </c>
      <c r="F9738" t="s">
        <v>27756</v>
      </c>
      <c r="G9738" t="s">
        <v>183</v>
      </c>
      <c r="H9738" t="s">
        <v>46</v>
      </c>
      <c r="I9738" t="s">
        <v>129</v>
      </c>
      <c r="J9738" t="s">
        <v>130</v>
      </c>
      <c r="K9738" t="s">
        <v>131</v>
      </c>
      <c r="L9738" t="s">
        <v>27757</v>
      </c>
      <c r="M9738" t="s">
        <v>27758</v>
      </c>
      <c r="N9738">
        <v>1.426666666</v>
      </c>
      <c r="O9738">
        <v>0</v>
      </c>
      <c r="P9738">
        <v>1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1.4266669999999999</v>
      </c>
      <c r="W9738">
        <v>0</v>
      </c>
      <c r="X9738">
        <v>0</v>
      </c>
      <c r="Y9738">
        <v>0</v>
      </c>
      <c r="Z9738">
        <v>0</v>
      </c>
    </row>
    <row r="9739" spans="1:26" x14ac:dyDescent="0.25">
      <c r="A9739">
        <v>2211560</v>
      </c>
      <c r="B9739">
        <v>1</v>
      </c>
      <c r="C9739" t="s">
        <v>76</v>
      </c>
      <c r="D9739" t="s">
        <v>91</v>
      </c>
      <c r="E9739" t="s">
        <v>143</v>
      </c>
      <c r="F9739" t="s">
        <v>27759</v>
      </c>
      <c r="G9739" t="s">
        <v>145</v>
      </c>
      <c r="H9739" t="s">
        <v>47</v>
      </c>
      <c r="I9739" t="s">
        <v>129</v>
      </c>
      <c r="J9739" t="s">
        <v>130</v>
      </c>
      <c r="K9739" t="s">
        <v>131</v>
      </c>
      <c r="L9739" t="s">
        <v>27760</v>
      </c>
      <c r="M9739" t="s">
        <v>27761</v>
      </c>
      <c r="N9739">
        <v>1.469166666</v>
      </c>
      <c r="O9739">
        <v>1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1.4691669999999999</v>
      </c>
      <c r="V9739">
        <v>0</v>
      </c>
      <c r="W9739">
        <v>0</v>
      </c>
      <c r="X9739">
        <v>0</v>
      </c>
      <c r="Y9739">
        <v>0</v>
      </c>
      <c r="Z9739">
        <v>0</v>
      </c>
    </row>
    <row r="9740" spans="1:26" x14ac:dyDescent="0.25">
      <c r="A9740">
        <v>2211561</v>
      </c>
      <c r="B9740">
        <v>1</v>
      </c>
      <c r="C9740" t="s">
        <v>76</v>
      </c>
      <c r="D9740" t="s">
        <v>93</v>
      </c>
      <c r="E9740" t="s">
        <v>181</v>
      </c>
      <c r="F9740" t="s">
        <v>27762</v>
      </c>
      <c r="G9740" t="s">
        <v>287</v>
      </c>
      <c r="H9740" t="s">
        <v>46</v>
      </c>
      <c r="I9740" t="s">
        <v>129</v>
      </c>
      <c r="J9740" t="s">
        <v>130</v>
      </c>
      <c r="K9740" t="s">
        <v>131</v>
      </c>
      <c r="L9740" t="s">
        <v>27763</v>
      </c>
      <c r="M9740" t="s">
        <v>27764</v>
      </c>
      <c r="N9740">
        <v>2.9952777770000001</v>
      </c>
      <c r="O9740">
        <v>0</v>
      </c>
      <c r="P9740">
        <v>1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2.9952779999999999</v>
      </c>
      <c r="W9740">
        <v>0</v>
      </c>
      <c r="X9740">
        <v>0</v>
      </c>
      <c r="Y9740">
        <v>0</v>
      </c>
      <c r="Z9740">
        <v>0</v>
      </c>
    </row>
    <row r="9741" spans="1:26" x14ac:dyDescent="0.25">
      <c r="A9741">
        <v>2211564</v>
      </c>
      <c r="B9741">
        <v>1</v>
      </c>
      <c r="C9741" t="s">
        <v>77</v>
      </c>
      <c r="D9741" t="s">
        <v>118</v>
      </c>
      <c r="E9741" t="s">
        <v>143</v>
      </c>
      <c r="F9741" t="s">
        <v>27765</v>
      </c>
      <c r="G9741" t="s">
        <v>145</v>
      </c>
      <c r="H9741" t="s">
        <v>47</v>
      </c>
      <c r="I9741" t="s">
        <v>129</v>
      </c>
      <c r="J9741" t="s">
        <v>130</v>
      </c>
      <c r="K9741" t="s">
        <v>131</v>
      </c>
      <c r="L9741" t="s">
        <v>27766</v>
      </c>
      <c r="M9741" t="s">
        <v>27767</v>
      </c>
      <c r="N9741">
        <v>1.469166666</v>
      </c>
      <c r="O9741">
        <v>0</v>
      </c>
      <c r="P9741">
        <v>0</v>
      </c>
      <c r="Q9741">
        <v>0</v>
      </c>
      <c r="R9741">
        <v>0</v>
      </c>
      <c r="S9741">
        <v>1</v>
      </c>
      <c r="T9741">
        <v>196</v>
      </c>
      <c r="U9741">
        <v>0</v>
      </c>
      <c r="V9741">
        <v>0</v>
      </c>
      <c r="W9741">
        <v>0</v>
      </c>
      <c r="X9741">
        <v>0</v>
      </c>
      <c r="Y9741">
        <v>1.4691669999999999</v>
      </c>
      <c r="Z9741">
        <v>287.95666699999998</v>
      </c>
    </row>
    <row r="9742" spans="1:26" x14ac:dyDescent="0.25">
      <c r="A9742">
        <v>2211568</v>
      </c>
      <c r="B9742">
        <v>1</v>
      </c>
      <c r="C9742" t="s">
        <v>76</v>
      </c>
      <c r="D9742" t="s">
        <v>91</v>
      </c>
      <c r="E9742" t="s">
        <v>126</v>
      </c>
      <c r="F9742" t="s">
        <v>27768</v>
      </c>
      <c r="G9742" t="s">
        <v>140</v>
      </c>
      <c r="H9742" t="s">
        <v>46</v>
      </c>
      <c r="I9742" t="s">
        <v>129</v>
      </c>
      <c r="J9742" t="s">
        <v>130</v>
      </c>
      <c r="K9742" t="s">
        <v>131</v>
      </c>
      <c r="L9742" t="s">
        <v>27769</v>
      </c>
      <c r="M9742" t="s">
        <v>27770</v>
      </c>
      <c r="N9742">
        <v>1.979166666</v>
      </c>
      <c r="O9742">
        <v>0</v>
      </c>
      <c r="P9742">
        <v>76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150.41666699999999</v>
      </c>
      <c r="W9742">
        <v>0</v>
      </c>
      <c r="X9742">
        <v>0</v>
      </c>
      <c r="Y9742">
        <v>0</v>
      </c>
      <c r="Z9742">
        <v>0</v>
      </c>
    </row>
    <row r="9743" spans="1:26" x14ac:dyDescent="0.25">
      <c r="A9743">
        <v>2211571</v>
      </c>
      <c r="B9743">
        <v>1</v>
      </c>
      <c r="C9743" t="s">
        <v>76</v>
      </c>
      <c r="D9743" t="s">
        <v>78</v>
      </c>
      <c r="E9743" t="s">
        <v>181</v>
      </c>
      <c r="F9743" t="s">
        <v>27771</v>
      </c>
      <c r="G9743" t="s">
        <v>194</v>
      </c>
      <c r="H9743" t="s">
        <v>46</v>
      </c>
      <c r="I9743" t="s">
        <v>129</v>
      </c>
      <c r="J9743" t="s">
        <v>130</v>
      </c>
      <c r="K9743" t="s">
        <v>131</v>
      </c>
      <c r="L9743" t="s">
        <v>27772</v>
      </c>
      <c r="M9743" t="s">
        <v>27773</v>
      </c>
      <c r="N9743">
        <v>0.55833333299999999</v>
      </c>
      <c r="O9743">
        <v>0</v>
      </c>
      <c r="P9743">
        <v>1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0.55833299999999997</v>
      </c>
      <c r="W9743">
        <v>0</v>
      </c>
      <c r="X9743">
        <v>0</v>
      </c>
      <c r="Y9743">
        <v>0</v>
      </c>
      <c r="Z9743">
        <v>0</v>
      </c>
    </row>
    <row r="9744" spans="1:26" x14ac:dyDescent="0.25">
      <c r="A9744">
        <v>2211572</v>
      </c>
      <c r="B9744">
        <v>1</v>
      </c>
      <c r="C9744" t="s">
        <v>76</v>
      </c>
      <c r="D9744" t="s">
        <v>92</v>
      </c>
      <c r="E9744" t="s">
        <v>161</v>
      </c>
      <c r="F9744" t="s">
        <v>27774</v>
      </c>
      <c r="G9744" t="s">
        <v>402</v>
      </c>
      <c r="H9744" t="s">
        <v>46</v>
      </c>
      <c r="I9744" t="s">
        <v>129</v>
      </c>
      <c r="J9744" t="s">
        <v>130</v>
      </c>
      <c r="K9744" t="s">
        <v>131</v>
      </c>
      <c r="L9744" t="s">
        <v>27775</v>
      </c>
      <c r="M9744" t="s">
        <v>27776</v>
      </c>
      <c r="N9744">
        <v>0.63611111099999995</v>
      </c>
      <c r="O9744">
        <v>0</v>
      </c>
      <c r="P9744">
        <v>0</v>
      </c>
      <c r="Q9744">
        <v>1</v>
      </c>
      <c r="R9744">
        <v>350</v>
      </c>
      <c r="S9744">
        <v>0</v>
      </c>
      <c r="T9744">
        <v>0</v>
      </c>
      <c r="U9744">
        <v>0</v>
      </c>
      <c r="V9744">
        <v>0</v>
      </c>
      <c r="W9744">
        <v>0.63611099999999998</v>
      </c>
      <c r="X9744">
        <v>222.63888900000001</v>
      </c>
      <c r="Y9744">
        <v>0</v>
      </c>
      <c r="Z9744">
        <v>0</v>
      </c>
    </row>
    <row r="9745" spans="1:26" x14ac:dyDescent="0.25">
      <c r="A9745">
        <v>2211574</v>
      </c>
      <c r="B9745">
        <v>1</v>
      </c>
      <c r="C9745" t="s">
        <v>76</v>
      </c>
      <c r="D9745" t="s">
        <v>80</v>
      </c>
      <c r="E9745" t="s">
        <v>186</v>
      </c>
      <c r="F9745" t="s">
        <v>27777</v>
      </c>
      <c r="G9745" t="s">
        <v>2068</v>
      </c>
      <c r="H9745" t="s">
        <v>47</v>
      </c>
      <c r="I9745" t="s">
        <v>129</v>
      </c>
      <c r="J9745" t="s">
        <v>130</v>
      </c>
      <c r="K9745" t="s">
        <v>131</v>
      </c>
      <c r="L9745" t="s">
        <v>27778</v>
      </c>
      <c r="M9745" t="s">
        <v>27779</v>
      </c>
      <c r="N9745">
        <v>2.1516666660000001</v>
      </c>
      <c r="O9745">
        <v>38</v>
      </c>
      <c r="P9745">
        <v>18953</v>
      </c>
      <c r="Q9745">
        <v>0</v>
      </c>
      <c r="R9745">
        <v>0</v>
      </c>
      <c r="S9745">
        <v>0</v>
      </c>
      <c r="T9745">
        <v>0</v>
      </c>
      <c r="U9745">
        <v>81.763333000000003</v>
      </c>
      <c r="V9745">
        <v>40780.538321</v>
      </c>
      <c r="W9745">
        <v>0</v>
      </c>
      <c r="X9745">
        <v>0</v>
      </c>
      <c r="Y9745">
        <v>0</v>
      </c>
      <c r="Z9745">
        <v>0</v>
      </c>
    </row>
    <row r="9746" spans="1:26" x14ac:dyDescent="0.25">
      <c r="A9746">
        <v>2211575</v>
      </c>
      <c r="B9746">
        <v>1</v>
      </c>
      <c r="C9746" t="s">
        <v>76</v>
      </c>
      <c r="D9746" t="s">
        <v>90</v>
      </c>
      <c r="E9746" t="s">
        <v>186</v>
      </c>
      <c r="F9746" t="s">
        <v>27780</v>
      </c>
      <c r="G9746" t="s">
        <v>136</v>
      </c>
      <c r="H9746" t="s">
        <v>47</v>
      </c>
      <c r="I9746" t="s">
        <v>129</v>
      </c>
      <c r="J9746" t="s">
        <v>130</v>
      </c>
      <c r="K9746" t="s">
        <v>131</v>
      </c>
      <c r="L9746" t="s">
        <v>27781</v>
      </c>
      <c r="M9746" t="s">
        <v>27782</v>
      </c>
      <c r="N9746">
        <v>0.341388888</v>
      </c>
      <c r="O9746">
        <v>20</v>
      </c>
      <c r="P9746">
        <v>7356</v>
      </c>
      <c r="Q9746">
        <v>0</v>
      </c>
      <c r="R9746">
        <v>0</v>
      </c>
      <c r="S9746">
        <v>0</v>
      </c>
      <c r="T9746">
        <v>0</v>
      </c>
      <c r="U9746">
        <v>6.8277780000000003</v>
      </c>
      <c r="V9746">
        <v>2511.25666</v>
      </c>
      <c r="W9746">
        <v>0</v>
      </c>
      <c r="X9746">
        <v>0</v>
      </c>
      <c r="Y9746">
        <v>0</v>
      </c>
      <c r="Z9746">
        <v>0</v>
      </c>
    </row>
    <row r="9747" spans="1:26" x14ac:dyDescent="0.25">
      <c r="A9747">
        <v>2211578</v>
      </c>
      <c r="B9747">
        <v>1</v>
      </c>
      <c r="C9747" t="s">
        <v>76</v>
      </c>
      <c r="D9747" t="s">
        <v>79</v>
      </c>
      <c r="E9747" t="s">
        <v>143</v>
      </c>
      <c r="F9747" t="s">
        <v>27783</v>
      </c>
      <c r="G9747" t="s">
        <v>136</v>
      </c>
      <c r="H9747" t="s">
        <v>47</v>
      </c>
      <c r="I9747" t="s">
        <v>129</v>
      </c>
      <c r="J9747" t="s">
        <v>130</v>
      </c>
      <c r="K9747" t="s">
        <v>131</v>
      </c>
      <c r="L9747" t="s">
        <v>27784</v>
      </c>
      <c r="M9747" t="s">
        <v>27785</v>
      </c>
      <c r="N9747">
        <v>0.834166666</v>
      </c>
      <c r="O9747">
        <v>41</v>
      </c>
      <c r="P9747">
        <v>4485</v>
      </c>
      <c r="Q9747">
        <v>0</v>
      </c>
      <c r="R9747">
        <v>0</v>
      </c>
      <c r="S9747">
        <v>0</v>
      </c>
      <c r="T9747">
        <v>0</v>
      </c>
      <c r="U9747">
        <v>34.200833000000003</v>
      </c>
      <c r="V9747">
        <v>3741.2374970000001</v>
      </c>
      <c r="W9747">
        <v>0</v>
      </c>
      <c r="X9747">
        <v>0</v>
      </c>
      <c r="Y9747">
        <v>0</v>
      </c>
      <c r="Z9747">
        <v>0</v>
      </c>
    </row>
    <row r="9748" spans="1:26" x14ac:dyDescent="0.25">
      <c r="A9748">
        <v>2211576</v>
      </c>
      <c r="B9748">
        <v>1</v>
      </c>
      <c r="C9748" t="s">
        <v>76</v>
      </c>
      <c r="D9748" t="s">
        <v>78</v>
      </c>
      <c r="E9748" t="s">
        <v>181</v>
      </c>
      <c r="F9748" t="s">
        <v>27786</v>
      </c>
      <c r="G9748" t="s">
        <v>163</v>
      </c>
      <c r="H9748" t="s">
        <v>46</v>
      </c>
      <c r="I9748" t="s">
        <v>129</v>
      </c>
      <c r="J9748" t="s">
        <v>130</v>
      </c>
      <c r="K9748" t="s">
        <v>131</v>
      </c>
      <c r="L9748" t="s">
        <v>27787</v>
      </c>
      <c r="M9748" t="s">
        <v>27788</v>
      </c>
      <c r="N9748">
        <v>0.54833333299999998</v>
      </c>
      <c r="O9748">
        <v>0</v>
      </c>
      <c r="P9748">
        <v>10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5.483333</v>
      </c>
      <c r="W9748">
        <v>0</v>
      </c>
      <c r="X9748">
        <v>0</v>
      </c>
      <c r="Y9748">
        <v>0</v>
      </c>
      <c r="Z9748">
        <v>0</v>
      </c>
    </row>
    <row r="9749" spans="1:26" x14ac:dyDescent="0.25">
      <c r="A9749">
        <v>2211579</v>
      </c>
      <c r="B9749">
        <v>1</v>
      </c>
      <c r="C9749" t="s">
        <v>76</v>
      </c>
      <c r="D9749" t="s">
        <v>92</v>
      </c>
      <c r="E9749" t="s">
        <v>161</v>
      </c>
      <c r="F9749" t="s">
        <v>27789</v>
      </c>
      <c r="G9749" t="s">
        <v>632</v>
      </c>
      <c r="H9749" t="s">
        <v>46</v>
      </c>
      <c r="I9749" t="s">
        <v>129</v>
      </c>
      <c r="J9749" t="s">
        <v>130</v>
      </c>
      <c r="K9749" t="s">
        <v>131</v>
      </c>
      <c r="L9749" t="s">
        <v>27790</v>
      </c>
      <c r="M9749" t="s">
        <v>27791</v>
      </c>
      <c r="N9749">
        <v>15.482777777000001</v>
      </c>
      <c r="O9749">
        <v>0</v>
      </c>
      <c r="P9749">
        <v>0</v>
      </c>
      <c r="Q9749">
        <v>0</v>
      </c>
      <c r="R9749">
        <v>0</v>
      </c>
      <c r="S9749">
        <v>1</v>
      </c>
      <c r="T9749">
        <v>327</v>
      </c>
      <c r="U9749">
        <v>0</v>
      </c>
      <c r="V9749">
        <v>0</v>
      </c>
      <c r="W9749">
        <v>0</v>
      </c>
      <c r="X9749">
        <v>0</v>
      </c>
      <c r="Y9749">
        <v>15.482778</v>
      </c>
      <c r="Z9749">
        <v>5062.8683330000003</v>
      </c>
    </row>
    <row r="9750" spans="1:26" x14ac:dyDescent="0.25">
      <c r="A9750">
        <v>2211581</v>
      </c>
      <c r="B9750">
        <v>1</v>
      </c>
      <c r="C9750" t="s">
        <v>76</v>
      </c>
      <c r="D9750" t="s">
        <v>106</v>
      </c>
      <c r="E9750" t="s">
        <v>126</v>
      </c>
      <c r="F9750" t="s">
        <v>27792</v>
      </c>
      <c r="G9750" t="s">
        <v>269</v>
      </c>
      <c r="H9750" t="s">
        <v>46</v>
      </c>
      <c r="I9750" t="s">
        <v>129</v>
      </c>
      <c r="J9750" t="s">
        <v>130</v>
      </c>
      <c r="K9750" t="s">
        <v>131</v>
      </c>
      <c r="L9750" t="s">
        <v>27793</v>
      </c>
      <c r="M9750" t="s">
        <v>27794</v>
      </c>
      <c r="N9750">
        <v>4.3441666659999996</v>
      </c>
      <c r="O9750">
        <v>0</v>
      </c>
      <c r="P9750">
        <v>102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443.10500000000002</v>
      </c>
      <c r="W9750">
        <v>0</v>
      </c>
      <c r="X9750">
        <v>0</v>
      </c>
      <c r="Y9750">
        <v>0</v>
      </c>
      <c r="Z9750">
        <v>0</v>
      </c>
    </row>
    <row r="9751" spans="1:26" x14ac:dyDescent="0.25">
      <c r="A9751">
        <v>2211584</v>
      </c>
      <c r="B9751">
        <v>1</v>
      </c>
      <c r="C9751" t="s">
        <v>77</v>
      </c>
      <c r="D9751" t="s">
        <v>124</v>
      </c>
      <c r="E9751" t="s">
        <v>126</v>
      </c>
      <c r="F9751" t="s">
        <v>7583</v>
      </c>
      <c r="G9751" t="s">
        <v>128</v>
      </c>
      <c r="H9751" t="s">
        <v>46</v>
      </c>
      <c r="I9751" t="s">
        <v>129</v>
      </c>
      <c r="J9751" t="s">
        <v>130</v>
      </c>
      <c r="K9751" t="s">
        <v>131</v>
      </c>
      <c r="L9751" t="s">
        <v>27795</v>
      </c>
      <c r="M9751" t="s">
        <v>27796</v>
      </c>
      <c r="N9751">
        <v>2.2913888880000002</v>
      </c>
      <c r="O9751">
        <v>0</v>
      </c>
      <c r="P9751">
        <v>375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859.27083300000004</v>
      </c>
      <c r="W9751">
        <v>0</v>
      </c>
      <c r="X9751">
        <v>0</v>
      </c>
      <c r="Y9751">
        <v>0</v>
      </c>
      <c r="Z9751">
        <v>0</v>
      </c>
    </row>
    <row r="9752" spans="1:26" x14ac:dyDescent="0.25">
      <c r="A9752">
        <v>2211583</v>
      </c>
      <c r="B9752">
        <v>1</v>
      </c>
      <c r="C9752" t="s">
        <v>76</v>
      </c>
      <c r="D9752" t="s">
        <v>96</v>
      </c>
      <c r="E9752" t="s">
        <v>161</v>
      </c>
      <c r="F9752" t="s">
        <v>27797</v>
      </c>
      <c r="G9752" t="s">
        <v>402</v>
      </c>
      <c r="H9752" t="s">
        <v>46</v>
      </c>
      <c r="I9752" t="s">
        <v>129</v>
      </c>
      <c r="J9752" t="s">
        <v>130</v>
      </c>
      <c r="K9752" t="s">
        <v>131</v>
      </c>
      <c r="L9752" t="s">
        <v>27798</v>
      </c>
      <c r="M9752" t="s">
        <v>27799</v>
      </c>
      <c r="N9752">
        <v>2.929166666</v>
      </c>
      <c r="O9752">
        <v>1</v>
      </c>
      <c r="P9752">
        <v>605</v>
      </c>
      <c r="Q9752">
        <v>0</v>
      </c>
      <c r="R9752">
        <v>0</v>
      </c>
      <c r="S9752">
        <v>0</v>
      </c>
      <c r="T9752">
        <v>0</v>
      </c>
      <c r="U9752">
        <v>2.9291670000000001</v>
      </c>
      <c r="V9752">
        <v>1772.145833</v>
      </c>
      <c r="W9752">
        <v>0</v>
      </c>
      <c r="X9752">
        <v>0</v>
      </c>
      <c r="Y9752">
        <v>0</v>
      </c>
      <c r="Z9752">
        <v>0</v>
      </c>
    </row>
    <row r="9753" spans="1:26" x14ac:dyDescent="0.25">
      <c r="A9753">
        <v>2211588</v>
      </c>
      <c r="B9753">
        <v>1</v>
      </c>
      <c r="C9753" t="s">
        <v>76</v>
      </c>
      <c r="D9753" t="s">
        <v>81</v>
      </c>
      <c r="E9753" t="s">
        <v>126</v>
      </c>
      <c r="F9753" t="s">
        <v>27289</v>
      </c>
      <c r="G9753" t="s">
        <v>128</v>
      </c>
      <c r="H9753" t="s">
        <v>46</v>
      </c>
      <c r="I9753" t="s">
        <v>129</v>
      </c>
      <c r="J9753" t="s">
        <v>130</v>
      </c>
      <c r="K9753" t="s">
        <v>131</v>
      </c>
      <c r="L9753" t="s">
        <v>27800</v>
      </c>
      <c r="M9753" t="s">
        <v>27801</v>
      </c>
      <c r="N9753">
        <v>2.0738888879999999</v>
      </c>
      <c r="O9753">
        <v>0</v>
      </c>
      <c r="P9753">
        <v>83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172.132778</v>
      </c>
      <c r="W9753">
        <v>0</v>
      </c>
      <c r="X9753">
        <v>0</v>
      </c>
      <c r="Y9753">
        <v>0</v>
      </c>
      <c r="Z9753">
        <v>0</v>
      </c>
    </row>
    <row r="9754" spans="1:26" x14ac:dyDescent="0.25">
      <c r="A9754">
        <v>2211586</v>
      </c>
      <c r="B9754">
        <v>1</v>
      </c>
      <c r="C9754" t="s">
        <v>76</v>
      </c>
      <c r="D9754" t="s">
        <v>81</v>
      </c>
      <c r="E9754" t="s">
        <v>181</v>
      </c>
      <c r="F9754" t="s">
        <v>27802</v>
      </c>
      <c r="G9754" t="s">
        <v>183</v>
      </c>
      <c r="H9754" t="s">
        <v>46</v>
      </c>
      <c r="I9754" t="s">
        <v>129</v>
      </c>
      <c r="J9754" t="s">
        <v>130</v>
      </c>
      <c r="K9754" t="s">
        <v>131</v>
      </c>
      <c r="L9754" t="s">
        <v>27803</v>
      </c>
      <c r="M9754" t="s">
        <v>27804</v>
      </c>
      <c r="N9754">
        <v>6.8519444439999999</v>
      </c>
      <c r="O9754">
        <v>0</v>
      </c>
      <c r="P9754">
        <v>12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82.223332999999997</v>
      </c>
      <c r="W9754">
        <v>0</v>
      </c>
      <c r="X9754">
        <v>0</v>
      </c>
      <c r="Y9754">
        <v>0</v>
      </c>
      <c r="Z9754">
        <v>0</v>
      </c>
    </row>
    <row r="9755" spans="1:26" x14ac:dyDescent="0.25">
      <c r="A9755">
        <v>2211592</v>
      </c>
      <c r="B9755">
        <v>1</v>
      </c>
      <c r="C9755" t="s">
        <v>76</v>
      </c>
      <c r="D9755" t="s">
        <v>79</v>
      </c>
      <c r="E9755" t="s">
        <v>181</v>
      </c>
      <c r="F9755" t="s">
        <v>27805</v>
      </c>
      <c r="G9755" t="s">
        <v>183</v>
      </c>
      <c r="H9755" t="s">
        <v>46</v>
      </c>
      <c r="I9755" t="s">
        <v>129</v>
      </c>
      <c r="J9755" t="s">
        <v>130</v>
      </c>
      <c r="K9755" t="s">
        <v>131</v>
      </c>
      <c r="L9755" t="s">
        <v>27806</v>
      </c>
      <c r="M9755" t="s">
        <v>27807</v>
      </c>
      <c r="N9755">
        <v>7.795555555</v>
      </c>
      <c r="O9755">
        <v>0</v>
      </c>
      <c r="P9755">
        <v>14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109.137778</v>
      </c>
      <c r="W9755">
        <v>0</v>
      </c>
      <c r="X9755">
        <v>0</v>
      </c>
      <c r="Y9755">
        <v>0</v>
      </c>
      <c r="Z9755">
        <v>0</v>
      </c>
    </row>
    <row r="9756" spans="1:26" x14ac:dyDescent="0.25">
      <c r="A9756">
        <v>2211594</v>
      </c>
      <c r="B9756">
        <v>1</v>
      </c>
      <c r="C9756" t="s">
        <v>76</v>
      </c>
      <c r="D9756" t="s">
        <v>92</v>
      </c>
      <c r="E9756" t="s">
        <v>126</v>
      </c>
      <c r="F9756" t="s">
        <v>19236</v>
      </c>
      <c r="G9756" t="s">
        <v>128</v>
      </c>
      <c r="H9756" t="s">
        <v>46</v>
      </c>
      <c r="I9756" t="s">
        <v>129</v>
      </c>
      <c r="J9756" t="s">
        <v>130</v>
      </c>
      <c r="K9756" t="s">
        <v>131</v>
      </c>
      <c r="L9756" t="s">
        <v>27808</v>
      </c>
      <c r="M9756" t="s">
        <v>27809</v>
      </c>
      <c r="N9756">
        <v>12.827500000000001</v>
      </c>
      <c r="O9756">
        <v>0</v>
      </c>
      <c r="P9756">
        <v>0</v>
      </c>
      <c r="Q9756">
        <v>0</v>
      </c>
      <c r="R9756">
        <v>14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179.58500000000001</v>
      </c>
      <c r="Y9756">
        <v>0</v>
      </c>
      <c r="Z9756">
        <v>0</v>
      </c>
    </row>
    <row r="9757" spans="1:26" x14ac:dyDescent="0.25">
      <c r="A9757">
        <v>2211595</v>
      </c>
      <c r="B9757">
        <v>1</v>
      </c>
      <c r="C9757" t="s">
        <v>76</v>
      </c>
      <c r="D9757" t="s">
        <v>78</v>
      </c>
      <c r="E9757" t="s">
        <v>126</v>
      </c>
      <c r="F9757" t="s">
        <v>27810</v>
      </c>
      <c r="G9757" t="s">
        <v>128</v>
      </c>
      <c r="H9757" t="s">
        <v>46</v>
      </c>
      <c r="I9757" t="s">
        <v>129</v>
      </c>
      <c r="J9757" t="s">
        <v>130</v>
      </c>
      <c r="K9757" t="s">
        <v>131</v>
      </c>
      <c r="L9757" t="s">
        <v>27811</v>
      </c>
      <c r="M9757" t="s">
        <v>27812</v>
      </c>
      <c r="N9757">
        <v>1.051388888</v>
      </c>
      <c r="O9757">
        <v>0</v>
      </c>
      <c r="P9757">
        <v>66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69.391666999999998</v>
      </c>
      <c r="W9757">
        <v>0</v>
      </c>
      <c r="X9757">
        <v>0</v>
      </c>
      <c r="Y9757">
        <v>0</v>
      </c>
      <c r="Z9757">
        <v>0</v>
      </c>
    </row>
    <row r="9758" spans="1:26" x14ac:dyDescent="0.25">
      <c r="A9758">
        <v>2211596</v>
      </c>
      <c r="B9758">
        <v>1</v>
      </c>
      <c r="C9758" t="s">
        <v>76</v>
      </c>
      <c r="D9758" t="s">
        <v>81</v>
      </c>
      <c r="E9758" t="s">
        <v>181</v>
      </c>
      <c r="F9758" t="s">
        <v>27813</v>
      </c>
      <c r="G9758" t="s">
        <v>194</v>
      </c>
      <c r="H9758" t="s">
        <v>46</v>
      </c>
      <c r="I9758" t="s">
        <v>129</v>
      </c>
      <c r="J9758" t="s">
        <v>130</v>
      </c>
      <c r="K9758" t="s">
        <v>131</v>
      </c>
      <c r="L9758" t="s">
        <v>27814</v>
      </c>
      <c r="M9758" t="s">
        <v>27815</v>
      </c>
      <c r="N9758">
        <v>2.2891666659999999</v>
      </c>
      <c r="O9758">
        <v>0</v>
      </c>
      <c r="P9758">
        <v>11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25.180833</v>
      </c>
      <c r="W9758">
        <v>0</v>
      </c>
      <c r="X9758">
        <v>0</v>
      </c>
      <c r="Y9758">
        <v>0</v>
      </c>
      <c r="Z9758">
        <v>0</v>
      </c>
    </row>
    <row r="9759" spans="1:26" x14ac:dyDescent="0.25">
      <c r="A9759">
        <v>2211597</v>
      </c>
      <c r="B9759">
        <v>1</v>
      </c>
      <c r="C9759" t="s">
        <v>76</v>
      </c>
      <c r="D9759" t="s">
        <v>100</v>
      </c>
      <c r="E9759" t="s">
        <v>126</v>
      </c>
      <c r="F9759" t="s">
        <v>27816</v>
      </c>
      <c r="G9759" t="s">
        <v>163</v>
      </c>
      <c r="H9759" t="s">
        <v>46</v>
      </c>
      <c r="I9759" t="s">
        <v>129</v>
      </c>
      <c r="J9759" t="s">
        <v>130</v>
      </c>
      <c r="K9759" t="s">
        <v>131</v>
      </c>
      <c r="L9759" t="s">
        <v>27817</v>
      </c>
      <c r="M9759" t="s">
        <v>27818</v>
      </c>
      <c r="N9759">
        <v>1.648055555</v>
      </c>
      <c r="O9759">
        <v>0</v>
      </c>
      <c r="P9759">
        <v>298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491.12055500000002</v>
      </c>
      <c r="W9759">
        <v>0</v>
      </c>
      <c r="X9759">
        <v>0</v>
      </c>
      <c r="Y9759">
        <v>0</v>
      </c>
      <c r="Z9759">
        <v>0</v>
      </c>
    </row>
    <row r="9760" spans="1:26" x14ac:dyDescent="0.25">
      <c r="A9760">
        <v>2211598</v>
      </c>
      <c r="B9760">
        <v>1</v>
      </c>
      <c r="C9760" t="s">
        <v>76</v>
      </c>
      <c r="D9760" t="s">
        <v>88</v>
      </c>
      <c r="E9760" t="s">
        <v>126</v>
      </c>
      <c r="F9760" t="s">
        <v>27385</v>
      </c>
      <c r="G9760" t="s">
        <v>128</v>
      </c>
      <c r="H9760" t="s">
        <v>46</v>
      </c>
      <c r="I9760" t="s">
        <v>129</v>
      </c>
      <c r="J9760" t="s">
        <v>130</v>
      </c>
      <c r="K9760" t="s">
        <v>131</v>
      </c>
      <c r="L9760" t="s">
        <v>27819</v>
      </c>
      <c r="M9760" t="s">
        <v>27820</v>
      </c>
      <c r="N9760">
        <v>8.6266666660000002</v>
      </c>
      <c r="O9760">
        <v>0</v>
      </c>
      <c r="P9760">
        <v>131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1130.093333</v>
      </c>
      <c r="W9760">
        <v>0</v>
      </c>
      <c r="X9760">
        <v>0</v>
      </c>
      <c r="Y9760">
        <v>0</v>
      </c>
      <c r="Z9760">
        <v>0</v>
      </c>
    </row>
    <row r="9761" spans="1:26" x14ac:dyDescent="0.25">
      <c r="A9761">
        <v>2211599</v>
      </c>
      <c r="B9761">
        <v>1</v>
      </c>
      <c r="C9761" t="s">
        <v>76</v>
      </c>
      <c r="D9761" t="s">
        <v>78</v>
      </c>
      <c r="E9761" t="s">
        <v>181</v>
      </c>
      <c r="F9761" t="s">
        <v>27821</v>
      </c>
      <c r="G9761" t="s">
        <v>183</v>
      </c>
      <c r="H9761" t="s">
        <v>46</v>
      </c>
      <c r="I9761" t="s">
        <v>129</v>
      </c>
      <c r="J9761" t="s">
        <v>130</v>
      </c>
      <c r="K9761" t="s">
        <v>131</v>
      </c>
      <c r="L9761" t="s">
        <v>27822</v>
      </c>
      <c r="M9761" t="s">
        <v>27823</v>
      </c>
      <c r="N9761">
        <v>15.194444444</v>
      </c>
      <c r="O9761">
        <v>0</v>
      </c>
      <c r="P9761">
        <v>23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349.47222199999999</v>
      </c>
      <c r="W9761">
        <v>0</v>
      </c>
      <c r="X9761">
        <v>0</v>
      </c>
      <c r="Y9761">
        <v>0</v>
      </c>
      <c r="Z9761">
        <v>0</v>
      </c>
    </row>
    <row r="9762" spans="1:26" x14ac:dyDescent="0.25">
      <c r="A9762">
        <v>2211605</v>
      </c>
      <c r="B9762">
        <v>1</v>
      </c>
      <c r="C9762" t="s">
        <v>76</v>
      </c>
      <c r="D9762" t="s">
        <v>92</v>
      </c>
      <c r="E9762" t="s">
        <v>126</v>
      </c>
      <c r="F9762" t="s">
        <v>21070</v>
      </c>
      <c r="G9762" t="s">
        <v>128</v>
      </c>
      <c r="H9762" t="s">
        <v>46</v>
      </c>
      <c r="I9762" t="s">
        <v>129</v>
      </c>
      <c r="J9762" t="s">
        <v>130</v>
      </c>
      <c r="K9762" t="s">
        <v>131</v>
      </c>
      <c r="L9762" t="s">
        <v>27824</v>
      </c>
      <c r="M9762" t="s">
        <v>27825</v>
      </c>
      <c r="N9762">
        <v>12.021666666</v>
      </c>
      <c r="O9762">
        <v>0</v>
      </c>
      <c r="P9762">
        <v>0</v>
      </c>
      <c r="Q9762">
        <v>0</v>
      </c>
      <c r="R9762">
        <v>296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3558.413333</v>
      </c>
      <c r="Y9762">
        <v>0</v>
      </c>
      <c r="Z9762">
        <v>0</v>
      </c>
    </row>
    <row r="9763" spans="1:26" x14ac:dyDescent="0.25">
      <c r="A9763">
        <v>2211606</v>
      </c>
      <c r="B9763">
        <v>1</v>
      </c>
      <c r="C9763" t="s">
        <v>76</v>
      </c>
      <c r="D9763" t="s">
        <v>92</v>
      </c>
      <c r="E9763" t="s">
        <v>126</v>
      </c>
      <c r="F9763" t="s">
        <v>3782</v>
      </c>
      <c r="G9763" t="s">
        <v>128</v>
      </c>
      <c r="H9763" t="s">
        <v>46</v>
      </c>
      <c r="I9763" t="s">
        <v>129</v>
      </c>
      <c r="J9763" t="s">
        <v>130</v>
      </c>
      <c r="K9763" t="s">
        <v>131</v>
      </c>
      <c r="L9763" t="s">
        <v>27826</v>
      </c>
      <c r="M9763" t="s">
        <v>27827</v>
      </c>
      <c r="N9763">
        <v>10.225277777000001</v>
      </c>
      <c r="O9763">
        <v>0</v>
      </c>
      <c r="P9763">
        <v>0</v>
      </c>
      <c r="Q9763">
        <v>0</v>
      </c>
      <c r="R9763">
        <v>25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255.631944</v>
      </c>
      <c r="Y9763">
        <v>0</v>
      </c>
      <c r="Z9763">
        <v>0</v>
      </c>
    </row>
    <row r="9764" spans="1:26" x14ac:dyDescent="0.25">
      <c r="A9764">
        <v>2211607</v>
      </c>
      <c r="B9764">
        <v>1</v>
      </c>
      <c r="C9764" t="s">
        <v>76</v>
      </c>
      <c r="D9764" t="s">
        <v>93</v>
      </c>
      <c r="E9764" t="s">
        <v>126</v>
      </c>
      <c r="F9764" t="s">
        <v>27828</v>
      </c>
      <c r="G9764" t="s">
        <v>140</v>
      </c>
      <c r="H9764" t="s">
        <v>46</v>
      </c>
      <c r="I9764" t="s">
        <v>129</v>
      </c>
      <c r="J9764" t="s">
        <v>130</v>
      </c>
      <c r="K9764" t="s">
        <v>131</v>
      </c>
      <c r="L9764" t="s">
        <v>27829</v>
      </c>
      <c r="M9764" t="s">
        <v>27830</v>
      </c>
      <c r="N9764">
        <v>2.1777777770000002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7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15.244444</v>
      </c>
    </row>
    <row r="9765" spans="1:26" x14ac:dyDescent="0.25">
      <c r="A9765">
        <v>2211601</v>
      </c>
      <c r="B9765">
        <v>1</v>
      </c>
      <c r="C9765" t="s">
        <v>76</v>
      </c>
      <c r="D9765" t="s">
        <v>101</v>
      </c>
      <c r="E9765" t="s">
        <v>126</v>
      </c>
      <c r="F9765" t="s">
        <v>27831</v>
      </c>
      <c r="G9765" t="s">
        <v>128</v>
      </c>
      <c r="H9765" t="s">
        <v>46</v>
      </c>
      <c r="I9765" t="s">
        <v>129</v>
      </c>
      <c r="J9765" t="s">
        <v>130</v>
      </c>
      <c r="K9765" t="s">
        <v>131</v>
      </c>
      <c r="L9765" t="s">
        <v>27832</v>
      </c>
      <c r="M9765" t="s">
        <v>27833</v>
      </c>
      <c r="N9765">
        <v>0.70972222200000001</v>
      </c>
      <c r="O9765">
        <v>0</v>
      </c>
      <c r="P9765">
        <v>225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159.6875</v>
      </c>
      <c r="W9765">
        <v>0</v>
      </c>
      <c r="X9765">
        <v>0</v>
      </c>
      <c r="Y9765">
        <v>0</v>
      </c>
      <c r="Z9765">
        <v>0</v>
      </c>
    </row>
    <row r="9766" spans="1:26" x14ac:dyDescent="0.25">
      <c r="A9766">
        <v>2211611</v>
      </c>
      <c r="B9766">
        <v>1</v>
      </c>
      <c r="C9766" t="s">
        <v>77</v>
      </c>
      <c r="D9766" t="s">
        <v>119</v>
      </c>
      <c r="E9766" t="s">
        <v>126</v>
      </c>
      <c r="F9766" t="s">
        <v>10631</v>
      </c>
      <c r="G9766" t="s">
        <v>128</v>
      </c>
      <c r="H9766" t="s">
        <v>46</v>
      </c>
      <c r="I9766" t="s">
        <v>129</v>
      </c>
      <c r="J9766" t="s">
        <v>130</v>
      </c>
      <c r="K9766" t="s">
        <v>131</v>
      </c>
      <c r="L9766" t="s">
        <v>27834</v>
      </c>
      <c r="M9766" t="s">
        <v>27835</v>
      </c>
      <c r="N9766">
        <v>1.2469444439999999</v>
      </c>
      <c r="O9766">
        <v>0</v>
      </c>
      <c r="P9766">
        <v>494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615.99055499999997</v>
      </c>
      <c r="W9766">
        <v>0</v>
      </c>
      <c r="X9766">
        <v>0</v>
      </c>
      <c r="Y9766">
        <v>0</v>
      </c>
      <c r="Z9766">
        <v>0</v>
      </c>
    </row>
    <row r="9767" spans="1:26" x14ac:dyDescent="0.25">
      <c r="A9767">
        <v>2211612</v>
      </c>
      <c r="B9767">
        <v>1</v>
      </c>
      <c r="C9767" t="s">
        <v>76</v>
      </c>
      <c r="D9767" t="s">
        <v>95</v>
      </c>
      <c r="E9767" t="s">
        <v>143</v>
      </c>
      <c r="F9767" t="s">
        <v>27836</v>
      </c>
      <c r="G9767" t="s">
        <v>145</v>
      </c>
      <c r="H9767" t="s">
        <v>47</v>
      </c>
      <c r="I9767" t="s">
        <v>129</v>
      </c>
      <c r="J9767" t="s">
        <v>130</v>
      </c>
      <c r="K9767" t="s">
        <v>131</v>
      </c>
      <c r="L9767" t="s">
        <v>27837</v>
      </c>
      <c r="M9767" t="s">
        <v>27838</v>
      </c>
      <c r="N9767">
        <v>2.59</v>
      </c>
      <c r="O9767">
        <v>0</v>
      </c>
      <c r="P9767">
        <v>0</v>
      </c>
      <c r="Q9767">
        <v>0</v>
      </c>
      <c r="R9767">
        <v>0</v>
      </c>
      <c r="S9767">
        <v>1</v>
      </c>
      <c r="T9767">
        <v>98</v>
      </c>
      <c r="U9767">
        <v>0</v>
      </c>
      <c r="V9767">
        <v>0</v>
      </c>
      <c r="W9767">
        <v>0</v>
      </c>
      <c r="X9767">
        <v>0</v>
      </c>
      <c r="Y9767">
        <v>2.59</v>
      </c>
      <c r="Z9767">
        <v>253.82</v>
      </c>
    </row>
    <row r="9768" spans="1:26" x14ac:dyDescent="0.25">
      <c r="A9768">
        <v>2211616</v>
      </c>
      <c r="B9768">
        <v>1</v>
      </c>
      <c r="C9768" t="s">
        <v>76</v>
      </c>
      <c r="D9768" t="s">
        <v>79</v>
      </c>
      <c r="E9768" t="s">
        <v>126</v>
      </c>
      <c r="F9768" t="s">
        <v>16973</v>
      </c>
      <c r="G9768" t="s">
        <v>128</v>
      </c>
      <c r="H9768" t="s">
        <v>46</v>
      </c>
      <c r="I9768" t="s">
        <v>129</v>
      </c>
      <c r="J9768" t="s">
        <v>130</v>
      </c>
      <c r="K9768" t="s">
        <v>131</v>
      </c>
      <c r="L9768" t="s">
        <v>27839</v>
      </c>
      <c r="M9768" t="s">
        <v>27840</v>
      </c>
      <c r="N9768">
        <v>2.855555555</v>
      </c>
      <c r="O9768">
        <v>0</v>
      </c>
      <c r="P9768">
        <v>5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14.277778</v>
      </c>
      <c r="W9768">
        <v>0</v>
      </c>
      <c r="X9768">
        <v>0</v>
      </c>
      <c r="Y9768">
        <v>0</v>
      </c>
      <c r="Z9768">
        <v>0</v>
      </c>
    </row>
    <row r="9769" spans="1:26" x14ac:dyDescent="0.25">
      <c r="A9769">
        <v>2211618</v>
      </c>
      <c r="B9769">
        <v>1</v>
      </c>
      <c r="C9769" t="s">
        <v>76</v>
      </c>
      <c r="D9769" t="s">
        <v>105</v>
      </c>
      <c r="E9769" t="s">
        <v>126</v>
      </c>
      <c r="F9769" t="s">
        <v>514</v>
      </c>
      <c r="G9769" t="s">
        <v>128</v>
      </c>
      <c r="H9769" t="s">
        <v>46</v>
      </c>
      <c r="I9769" t="s">
        <v>129</v>
      </c>
      <c r="J9769" t="s">
        <v>130</v>
      </c>
      <c r="K9769" t="s">
        <v>131</v>
      </c>
      <c r="L9769" t="s">
        <v>27841</v>
      </c>
      <c r="M9769" t="s">
        <v>27842</v>
      </c>
      <c r="N9769">
        <v>1.927777777</v>
      </c>
      <c r="O9769">
        <v>0</v>
      </c>
      <c r="P9769">
        <v>0</v>
      </c>
      <c r="Q9769">
        <v>0</v>
      </c>
      <c r="R9769">
        <v>22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42.411110999999998</v>
      </c>
      <c r="Y9769">
        <v>0</v>
      </c>
      <c r="Z9769">
        <v>0</v>
      </c>
    </row>
    <row r="9770" spans="1:26" x14ac:dyDescent="0.25">
      <c r="A9770">
        <v>2211650</v>
      </c>
      <c r="B9770">
        <v>1</v>
      </c>
      <c r="C9770" t="s">
        <v>76</v>
      </c>
      <c r="D9770" t="s">
        <v>79</v>
      </c>
      <c r="E9770" t="s">
        <v>143</v>
      </c>
      <c r="F9770" t="s">
        <v>27843</v>
      </c>
      <c r="G9770" t="s">
        <v>366</v>
      </c>
      <c r="H9770" t="s">
        <v>47</v>
      </c>
      <c r="I9770" t="s">
        <v>129</v>
      </c>
      <c r="J9770" t="s">
        <v>130</v>
      </c>
      <c r="K9770" t="s">
        <v>251</v>
      </c>
      <c r="L9770" t="s">
        <v>27844</v>
      </c>
      <c r="M9770" t="s">
        <v>27845</v>
      </c>
      <c r="N9770">
        <v>8.5030555549999995</v>
      </c>
      <c r="O9770">
        <v>3</v>
      </c>
      <c r="P9770">
        <v>1611</v>
      </c>
      <c r="Q9770">
        <v>0</v>
      </c>
      <c r="R9770">
        <v>0</v>
      </c>
      <c r="S9770">
        <v>0</v>
      </c>
      <c r="T9770">
        <v>0</v>
      </c>
      <c r="U9770">
        <v>25.509167000000001</v>
      </c>
      <c r="V9770">
        <v>13698.422499</v>
      </c>
      <c r="W9770">
        <v>0</v>
      </c>
      <c r="X9770">
        <v>0</v>
      </c>
      <c r="Y9770">
        <v>0</v>
      </c>
      <c r="Z9770">
        <v>0</v>
      </c>
    </row>
    <row r="9771" spans="1:26" x14ac:dyDescent="0.25">
      <c r="A9771">
        <v>2211663</v>
      </c>
      <c r="B9771">
        <v>1</v>
      </c>
      <c r="C9771" t="s">
        <v>77</v>
      </c>
      <c r="D9771" t="s">
        <v>118</v>
      </c>
      <c r="E9771" t="s">
        <v>161</v>
      </c>
      <c r="F9771" t="s">
        <v>27846</v>
      </c>
      <c r="G9771" t="s">
        <v>418</v>
      </c>
      <c r="H9771" t="s">
        <v>46</v>
      </c>
      <c r="I9771" t="s">
        <v>129</v>
      </c>
      <c r="J9771" t="s">
        <v>130</v>
      </c>
      <c r="K9771" t="s">
        <v>251</v>
      </c>
      <c r="L9771" t="s">
        <v>27847</v>
      </c>
      <c r="M9771" t="s">
        <v>27848</v>
      </c>
      <c r="N9771">
        <v>8.0850000000000009</v>
      </c>
      <c r="O9771">
        <v>1</v>
      </c>
      <c r="P9771">
        <v>444</v>
      </c>
      <c r="Q9771">
        <v>0</v>
      </c>
      <c r="R9771">
        <v>0</v>
      </c>
      <c r="S9771">
        <v>0</v>
      </c>
      <c r="T9771">
        <v>0</v>
      </c>
      <c r="U9771">
        <v>8.0850000000000009</v>
      </c>
      <c r="V9771">
        <v>3589.74</v>
      </c>
      <c r="W9771">
        <v>0</v>
      </c>
      <c r="X9771">
        <v>0</v>
      </c>
      <c r="Y9771">
        <v>0</v>
      </c>
      <c r="Z9771">
        <v>0</v>
      </c>
    </row>
    <row r="9772" spans="1:26" x14ac:dyDescent="0.25">
      <c r="A9772">
        <v>2211620</v>
      </c>
      <c r="B9772">
        <v>1</v>
      </c>
      <c r="C9772" t="s">
        <v>77</v>
      </c>
      <c r="D9772" t="s">
        <v>124</v>
      </c>
      <c r="E9772" t="s">
        <v>143</v>
      </c>
      <c r="F9772" t="s">
        <v>27849</v>
      </c>
      <c r="G9772" t="s">
        <v>418</v>
      </c>
      <c r="H9772" t="s">
        <v>47</v>
      </c>
      <c r="I9772" t="s">
        <v>129</v>
      </c>
      <c r="J9772" t="s">
        <v>130</v>
      </c>
      <c r="K9772" t="s">
        <v>251</v>
      </c>
      <c r="L9772" t="s">
        <v>27850</v>
      </c>
      <c r="M9772" t="s">
        <v>27851</v>
      </c>
      <c r="N9772">
        <v>4.1458452770000003</v>
      </c>
      <c r="O9772">
        <v>1</v>
      </c>
      <c r="P9772">
        <v>51</v>
      </c>
      <c r="Q9772">
        <v>0</v>
      </c>
      <c r="R9772">
        <v>0</v>
      </c>
      <c r="S9772">
        <v>0</v>
      </c>
      <c r="T9772">
        <v>0</v>
      </c>
      <c r="U9772">
        <v>4.1458449999999996</v>
      </c>
      <c r="V9772">
        <v>211.438109</v>
      </c>
      <c r="W9772">
        <v>0</v>
      </c>
      <c r="X9772">
        <v>0</v>
      </c>
      <c r="Y9772">
        <v>0</v>
      </c>
      <c r="Z9772">
        <v>0</v>
      </c>
    </row>
    <row r="9773" spans="1:26" x14ac:dyDescent="0.25">
      <c r="A9773">
        <v>2211629</v>
      </c>
      <c r="B9773">
        <v>1</v>
      </c>
      <c r="C9773" t="s">
        <v>76</v>
      </c>
      <c r="D9773" t="s">
        <v>88</v>
      </c>
      <c r="E9773" t="s">
        <v>181</v>
      </c>
      <c r="F9773" t="s">
        <v>25453</v>
      </c>
      <c r="G9773" t="s">
        <v>287</v>
      </c>
      <c r="H9773" t="s">
        <v>46</v>
      </c>
      <c r="I9773" t="s">
        <v>129</v>
      </c>
      <c r="J9773" t="s">
        <v>130</v>
      </c>
      <c r="K9773" t="s">
        <v>131</v>
      </c>
      <c r="L9773" t="s">
        <v>27852</v>
      </c>
      <c r="M9773" t="s">
        <v>27853</v>
      </c>
      <c r="N9773">
        <v>3.9474999999999998</v>
      </c>
      <c r="O9773">
        <v>0</v>
      </c>
      <c r="P9773">
        <v>1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3.9474999999999998</v>
      </c>
      <c r="W9773">
        <v>0</v>
      </c>
      <c r="X9773">
        <v>0</v>
      </c>
      <c r="Y9773">
        <v>0</v>
      </c>
      <c r="Z9773">
        <v>0</v>
      </c>
    </row>
    <row r="9774" spans="1:26" x14ac:dyDescent="0.25">
      <c r="A9774">
        <v>2211626</v>
      </c>
      <c r="B9774">
        <v>1</v>
      </c>
      <c r="C9774" t="s">
        <v>76</v>
      </c>
      <c r="D9774" t="s">
        <v>78</v>
      </c>
      <c r="E9774" t="s">
        <v>181</v>
      </c>
      <c r="F9774" t="s">
        <v>27771</v>
      </c>
      <c r="G9774" t="s">
        <v>194</v>
      </c>
      <c r="H9774" t="s">
        <v>46</v>
      </c>
      <c r="I9774" t="s">
        <v>129</v>
      </c>
      <c r="J9774" t="s">
        <v>130</v>
      </c>
      <c r="K9774" t="s">
        <v>131</v>
      </c>
      <c r="L9774" t="s">
        <v>27854</v>
      </c>
      <c r="M9774" t="s">
        <v>27855</v>
      </c>
      <c r="N9774">
        <v>1.756388888</v>
      </c>
      <c r="O9774">
        <v>0</v>
      </c>
      <c r="P9774">
        <v>1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1.756389</v>
      </c>
      <c r="W9774">
        <v>0</v>
      </c>
      <c r="X9774">
        <v>0</v>
      </c>
      <c r="Y9774">
        <v>0</v>
      </c>
      <c r="Z9774">
        <v>0</v>
      </c>
    </row>
    <row r="9775" spans="1:26" x14ac:dyDescent="0.25">
      <c r="A9775">
        <v>2211632</v>
      </c>
      <c r="B9775">
        <v>1</v>
      </c>
      <c r="C9775" t="s">
        <v>77</v>
      </c>
      <c r="D9775" t="s">
        <v>108</v>
      </c>
      <c r="E9775" t="s">
        <v>186</v>
      </c>
      <c r="F9775" t="s">
        <v>24016</v>
      </c>
      <c r="G9775" t="s">
        <v>201</v>
      </c>
      <c r="H9775" t="s">
        <v>47</v>
      </c>
      <c r="I9775" t="s">
        <v>129</v>
      </c>
      <c r="J9775" t="s">
        <v>130</v>
      </c>
      <c r="K9775" t="s">
        <v>251</v>
      </c>
      <c r="L9775" t="s">
        <v>27856</v>
      </c>
      <c r="M9775" t="s">
        <v>27857</v>
      </c>
      <c r="N9775">
        <v>0.19163888800000001</v>
      </c>
      <c r="O9775">
        <v>127</v>
      </c>
      <c r="P9775">
        <v>15660</v>
      </c>
      <c r="Q9775">
        <v>0</v>
      </c>
      <c r="R9775">
        <v>0</v>
      </c>
      <c r="S9775">
        <v>0</v>
      </c>
      <c r="T9775">
        <v>0</v>
      </c>
      <c r="U9775">
        <v>24.338139000000002</v>
      </c>
      <c r="V9775">
        <v>3001.0649859999999</v>
      </c>
      <c r="W9775">
        <v>0</v>
      </c>
      <c r="X9775">
        <v>0</v>
      </c>
      <c r="Y9775">
        <v>0</v>
      </c>
      <c r="Z9775">
        <v>0</v>
      </c>
    </row>
    <row r="9776" spans="1:26" x14ac:dyDescent="0.25">
      <c r="A9776">
        <v>2211625</v>
      </c>
      <c r="B9776">
        <v>1</v>
      </c>
      <c r="C9776" t="s">
        <v>76</v>
      </c>
      <c r="D9776" t="s">
        <v>84</v>
      </c>
      <c r="E9776" t="s">
        <v>126</v>
      </c>
      <c r="F9776" t="s">
        <v>27858</v>
      </c>
      <c r="G9776" t="s">
        <v>128</v>
      </c>
      <c r="H9776" t="s">
        <v>46</v>
      </c>
      <c r="I9776" t="s">
        <v>129</v>
      </c>
      <c r="J9776" t="s">
        <v>130</v>
      </c>
      <c r="K9776" t="s">
        <v>131</v>
      </c>
      <c r="L9776" t="s">
        <v>27859</v>
      </c>
      <c r="M9776" t="s">
        <v>27860</v>
      </c>
      <c r="N9776">
        <v>1.3366666659999999</v>
      </c>
      <c r="O9776">
        <v>0</v>
      </c>
      <c r="P9776">
        <v>35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46.783332999999999</v>
      </c>
      <c r="W9776">
        <v>0</v>
      </c>
      <c r="X9776">
        <v>0</v>
      </c>
      <c r="Y9776">
        <v>0</v>
      </c>
      <c r="Z9776">
        <v>0</v>
      </c>
    </row>
    <row r="9777" spans="1:26" x14ac:dyDescent="0.25">
      <c r="A9777">
        <v>2211644</v>
      </c>
      <c r="B9777">
        <v>1</v>
      </c>
      <c r="C9777" t="s">
        <v>77</v>
      </c>
      <c r="D9777" t="s">
        <v>124</v>
      </c>
      <c r="E9777" t="s">
        <v>126</v>
      </c>
      <c r="F9777" t="s">
        <v>27861</v>
      </c>
      <c r="G9777" t="s">
        <v>128</v>
      </c>
      <c r="H9777" t="s">
        <v>46</v>
      </c>
      <c r="I9777" t="s">
        <v>129</v>
      </c>
      <c r="J9777" t="s">
        <v>130</v>
      </c>
      <c r="K9777" t="s">
        <v>131</v>
      </c>
      <c r="L9777" t="s">
        <v>27862</v>
      </c>
      <c r="M9777" t="s">
        <v>27863</v>
      </c>
      <c r="N9777">
        <v>1.1297222220000001</v>
      </c>
      <c r="O9777">
        <v>0</v>
      </c>
      <c r="P9777">
        <v>119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134.43694400000001</v>
      </c>
      <c r="W9777">
        <v>0</v>
      </c>
      <c r="X9777">
        <v>0</v>
      </c>
      <c r="Y9777">
        <v>0</v>
      </c>
      <c r="Z9777">
        <v>0</v>
      </c>
    </row>
    <row r="9778" spans="1:26" x14ac:dyDescent="0.25">
      <c r="A9778">
        <v>2211638</v>
      </c>
      <c r="B9778">
        <v>1</v>
      </c>
      <c r="C9778" t="s">
        <v>76</v>
      </c>
      <c r="D9778" t="s">
        <v>93</v>
      </c>
      <c r="E9778" t="s">
        <v>181</v>
      </c>
      <c r="F9778" t="s">
        <v>27864</v>
      </c>
      <c r="G9778" t="s">
        <v>287</v>
      </c>
      <c r="H9778" t="s">
        <v>46</v>
      </c>
      <c r="I9778" t="s">
        <v>129</v>
      </c>
      <c r="J9778" t="s">
        <v>130</v>
      </c>
      <c r="K9778" t="s">
        <v>131</v>
      </c>
      <c r="L9778" t="s">
        <v>27865</v>
      </c>
      <c r="M9778" t="s">
        <v>27866</v>
      </c>
      <c r="N9778">
        <v>5.0352777770000001</v>
      </c>
      <c r="O9778">
        <v>0</v>
      </c>
      <c r="P9778">
        <v>1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5.0352779999999999</v>
      </c>
      <c r="W9778">
        <v>0</v>
      </c>
      <c r="X9778">
        <v>0</v>
      </c>
      <c r="Y9778">
        <v>0</v>
      </c>
      <c r="Z9778">
        <v>0</v>
      </c>
    </row>
    <row r="9779" spans="1:26" x14ac:dyDescent="0.25">
      <c r="A9779">
        <v>2211633</v>
      </c>
      <c r="B9779">
        <v>1</v>
      </c>
      <c r="C9779" t="s">
        <v>77</v>
      </c>
      <c r="D9779" t="s">
        <v>123</v>
      </c>
      <c r="E9779" t="s">
        <v>161</v>
      </c>
      <c r="F9779" t="s">
        <v>27867</v>
      </c>
      <c r="G9779" t="s">
        <v>366</v>
      </c>
      <c r="H9779" t="s">
        <v>46</v>
      </c>
      <c r="I9779" t="s">
        <v>129</v>
      </c>
      <c r="J9779" t="s">
        <v>130</v>
      </c>
      <c r="K9779" t="s">
        <v>251</v>
      </c>
      <c r="L9779" t="s">
        <v>27868</v>
      </c>
      <c r="M9779" t="s">
        <v>27869</v>
      </c>
      <c r="N9779">
        <v>6.4842583329999997</v>
      </c>
      <c r="O9779">
        <v>1</v>
      </c>
      <c r="P9779">
        <v>91</v>
      </c>
      <c r="Q9779">
        <v>0</v>
      </c>
      <c r="R9779">
        <v>0</v>
      </c>
      <c r="S9779">
        <v>0</v>
      </c>
      <c r="T9779">
        <v>0</v>
      </c>
      <c r="U9779">
        <v>6.4842579999999996</v>
      </c>
      <c r="V9779">
        <v>590.06750799999998</v>
      </c>
      <c r="W9779">
        <v>0</v>
      </c>
      <c r="X9779">
        <v>0</v>
      </c>
      <c r="Y9779">
        <v>0</v>
      </c>
      <c r="Z9779">
        <v>0</v>
      </c>
    </row>
    <row r="9780" spans="1:26" x14ac:dyDescent="0.25">
      <c r="A9780">
        <v>2211635</v>
      </c>
      <c r="B9780">
        <v>1</v>
      </c>
      <c r="C9780" t="s">
        <v>76</v>
      </c>
      <c r="D9780" t="s">
        <v>94</v>
      </c>
      <c r="E9780" t="s">
        <v>134</v>
      </c>
      <c r="F9780" t="s">
        <v>18976</v>
      </c>
      <c r="G9780" t="s">
        <v>201</v>
      </c>
      <c r="H9780" t="s">
        <v>47</v>
      </c>
      <c r="I9780" t="s">
        <v>129</v>
      </c>
      <c r="J9780" t="s">
        <v>130</v>
      </c>
      <c r="K9780" t="s">
        <v>251</v>
      </c>
      <c r="L9780" t="s">
        <v>27870</v>
      </c>
      <c r="M9780" t="s">
        <v>27871</v>
      </c>
      <c r="N9780">
        <v>0.33827944399999998</v>
      </c>
      <c r="O9780">
        <v>0</v>
      </c>
      <c r="P9780">
        <v>0</v>
      </c>
      <c r="Q9780">
        <v>0</v>
      </c>
      <c r="R9780">
        <v>0</v>
      </c>
      <c r="S9780">
        <v>20</v>
      </c>
      <c r="T9780">
        <v>482</v>
      </c>
      <c r="U9780">
        <v>0</v>
      </c>
      <c r="V9780">
        <v>0</v>
      </c>
      <c r="W9780">
        <v>0</v>
      </c>
      <c r="X9780">
        <v>0</v>
      </c>
      <c r="Y9780">
        <v>6.7655890000000003</v>
      </c>
      <c r="Z9780">
        <v>163.050692</v>
      </c>
    </row>
    <row r="9781" spans="1:26" x14ac:dyDescent="0.25">
      <c r="A9781">
        <v>2211636</v>
      </c>
      <c r="B9781">
        <v>1</v>
      </c>
      <c r="C9781" t="s">
        <v>76</v>
      </c>
      <c r="D9781" t="s">
        <v>96</v>
      </c>
      <c r="E9781" t="s">
        <v>143</v>
      </c>
      <c r="F9781" t="s">
        <v>6698</v>
      </c>
      <c r="G9781" t="s">
        <v>418</v>
      </c>
      <c r="H9781" t="s">
        <v>47</v>
      </c>
      <c r="I9781" t="s">
        <v>129</v>
      </c>
      <c r="J9781" t="s">
        <v>130</v>
      </c>
      <c r="K9781" t="s">
        <v>251</v>
      </c>
      <c r="L9781" t="s">
        <v>27872</v>
      </c>
      <c r="M9781" t="s">
        <v>27873</v>
      </c>
      <c r="N9781">
        <v>7.6635249999999999</v>
      </c>
      <c r="O9781">
        <v>1</v>
      </c>
      <c r="P9781">
        <v>249</v>
      </c>
      <c r="Q9781">
        <v>0</v>
      </c>
      <c r="R9781">
        <v>0</v>
      </c>
      <c r="S9781">
        <v>0</v>
      </c>
      <c r="T9781">
        <v>0</v>
      </c>
      <c r="U9781">
        <v>7.6635249999999999</v>
      </c>
      <c r="V9781">
        <v>1908.217725</v>
      </c>
      <c r="W9781">
        <v>0</v>
      </c>
      <c r="X9781">
        <v>0</v>
      </c>
      <c r="Y9781">
        <v>0</v>
      </c>
      <c r="Z9781">
        <v>0</v>
      </c>
    </row>
    <row r="9782" spans="1:26" x14ac:dyDescent="0.25">
      <c r="A9782">
        <v>2211654</v>
      </c>
      <c r="B9782">
        <v>1</v>
      </c>
      <c r="C9782" t="s">
        <v>76</v>
      </c>
      <c r="D9782" t="s">
        <v>103</v>
      </c>
      <c r="E9782" t="s">
        <v>126</v>
      </c>
      <c r="F9782" t="s">
        <v>27874</v>
      </c>
      <c r="G9782" t="s">
        <v>140</v>
      </c>
      <c r="H9782" t="s">
        <v>46</v>
      </c>
      <c r="I9782" t="s">
        <v>129</v>
      </c>
      <c r="J9782" t="s">
        <v>130</v>
      </c>
      <c r="K9782" t="s">
        <v>131</v>
      </c>
      <c r="L9782" t="s">
        <v>27875</v>
      </c>
      <c r="M9782" t="s">
        <v>27876</v>
      </c>
      <c r="N9782">
        <v>4.789722222</v>
      </c>
      <c r="O9782">
        <v>0</v>
      </c>
      <c r="P9782">
        <v>0</v>
      </c>
      <c r="Q9782">
        <v>0</v>
      </c>
      <c r="R9782">
        <v>22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105.37388900000001</v>
      </c>
      <c r="Y9782">
        <v>0</v>
      </c>
      <c r="Z9782">
        <v>0</v>
      </c>
    </row>
    <row r="9783" spans="1:26" x14ac:dyDescent="0.25">
      <c r="A9783">
        <v>2211637</v>
      </c>
      <c r="B9783">
        <v>1</v>
      </c>
      <c r="C9783" t="s">
        <v>76</v>
      </c>
      <c r="D9783" t="s">
        <v>88</v>
      </c>
      <c r="E9783" t="s">
        <v>143</v>
      </c>
      <c r="F9783" t="s">
        <v>27877</v>
      </c>
      <c r="G9783" t="s">
        <v>418</v>
      </c>
      <c r="H9783" t="s">
        <v>47</v>
      </c>
      <c r="I9783" t="s">
        <v>129</v>
      </c>
      <c r="J9783" t="s">
        <v>130</v>
      </c>
      <c r="K9783" t="s">
        <v>251</v>
      </c>
      <c r="L9783" t="s">
        <v>27878</v>
      </c>
      <c r="M9783" t="s">
        <v>27879</v>
      </c>
      <c r="N9783">
        <v>6.437023055</v>
      </c>
      <c r="O9783">
        <v>1</v>
      </c>
      <c r="P9783">
        <v>30</v>
      </c>
      <c r="Q9783">
        <v>0</v>
      </c>
      <c r="R9783">
        <v>0</v>
      </c>
      <c r="S9783">
        <v>0</v>
      </c>
      <c r="T9783">
        <v>0</v>
      </c>
      <c r="U9783">
        <v>6.4370229999999999</v>
      </c>
      <c r="V9783">
        <v>193.110692</v>
      </c>
      <c r="W9783">
        <v>0</v>
      </c>
      <c r="X9783">
        <v>0</v>
      </c>
      <c r="Y9783">
        <v>0</v>
      </c>
      <c r="Z9783">
        <v>0</v>
      </c>
    </row>
    <row r="9784" spans="1:26" x14ac:dyDescent="0.25">
      <c r="A9784">
        <v>2211641</v>
      </c>
      <c r="B9784">
        <v>1</v>
      </c>
      <c r="C9784" t="s">
        <v>77</v>
      </c>
      <c r="D9784" t="s">
        <v>123</v>
      </c>
      <c r="E9784" t="s">
        <v>161</v>
      </c>
      <c r="F9784" t="s">
        <v>27880</v>
      </c>
      <c r="G9784" t="s">
        <v>366</v>
      </c>
      <c r="H9784" t="s">
        <v>46</v>
      </c>
      <c r="I9784" t="s">
        <v>129</v>
      </c>
      <c r="J9784" t="s">
        <v>130</v>
      </c>
      <c r="K9784" t="s">
        <v>251</v>
      </c>
      <c r="L9784" t="s">
        <v>27881</v>
      </c>
      <c r="M9784" t="s">
        <v>27882</v>
      </c>
      <c r="N9784">
        <v>6.6078433329999999</v>
      </c>
      <c r="O9784">
        <v>1</v>
      </c>
      <c r="P9784">
        <v>370</v>
      </c>
      <c r="Q9784">
        <v>0</v>
      </c>
      <c r="R9784">
        <v>0</v>
      </c>
      <c r="S9784">
        <v>0</v>
      </c>
      <c r="T9784">
        <v>0</v>
      </c>
      <c r="U9784">
        <v>6.6078429999999999</v>
      </c>
      <c r="V9784">
        <v>2444.9020329999998</v>
      </c>
      <c r="W9784">
        <v>0</v>
      </c>
      <c r="X9784">
        <v>0</v>
      </c>
      <c r="Y9784">
        <v>0</v>
      </c>
      <c r="Z9784">
        <v>0</v>
      </c>
    </row>
    <row r="9785" spans="1:26" x14ac:dyDescent="0.25">
      <c r="A9785">
        <v>2211643</v>
      </c>
      <c r="B9785">
        <v>1</v>
      </c>
      <c r="C9785" t="s">
        <v>77</v>
      </c>
      <c r="D9785" t="s">
        <v>108</v>
      </c>
      <c r="E9785" t="s">
        <v>143</v>
      </c>
      <c r="F9785" t="s">
        <v>27883</v>
      </c>
      <c r="G9785" t="s">
        <v>418</v>
      </c>
      <c r="H9785" t="s">
        <v>47</v>
      </c>
      <c r="I9785" t="s">
        <v>129</v>
      </c>
      <c r="J9785" t="s">
        <v>130</v>
      </c>
      <c r="K9785" t="s">
        <v>251</v>
      </c>
      <c r="L9785" t="s">
        <v>27884</v>
      </c>
      <c r="M9785" t="s">
        <v>27885</v>
      </c>
      <c r="N9785">
        <v>6.0159972220000002</v>
      </c>
      <c r="O9785">
        <v>2</v>
      </c>
      <c r="P9785">
        <v>1266</v>
      </c>
      <c r="Q9785">
        <v>0</v>
      </c>
      <c r="R9785">
        <v>0</v>
      </c>
      <c r="S9785">
        <v>0</v>
      </c>
      <c r="T9785">
        <v>0</v>
      </c>
      <c r="U9785">
        <v>12.031993999999999</v>
      </c>
      <c r="V9785">
        <v>7616.2524830000002</v>
      </c>
      <c r="W9785">
        <v>0</v>
      </c>
      <c r="X9785">
        <v>0</v>
      </c>
      <c r="Y9785">
        <v>0</v>
      </c>
      <c r="Z9785">
        <v>0</v>
      </c>
    </row>
    <row r="9786" spans="1:26" x14ac:dyDescent="0.25">
      <c r="A9786">
        <v>2211646</v>
      </c>
      <c r="B9786">
        <v>1</v>
      </c>
      <c r="C9786" t="s">
        <v>77</v>
      </c>
      <c r="D9786" t="s">
        <v>124</v>
      </c>
      <c r="E9786" t="s">
        <v>143</v>
      </c>
      <c r="F9786" t="s">
        <v>20462</v>
      </c>
      <c r="G9786" t="s">
        <v>418</v>
      </c>
      <c r="H9786" t="s">
        <v>47</v>
      </c>
      <c r="I9786" t="s">
        <v>129</v>
      </c>
      <c r="J9786" t="s">
        <v>130</v>
      </c>
      <c r="K9786" t="s">
        <v>251</v>
      </c>
      <c r="L9786" t="s">
        <v>27886</v>
      </c>
      <c r="M9786" t="s">
        <v>27887</v>
      </c>
      <c r="N9786">
        <v>3.829428611</v>
      </c>
      <c r="O9786">
        <v>1</v>
      </c>
      <c r="P9786">
        <v>79</v>
      </c>
      <c r="Q9786">
        <v>0</v>
      </c>
      <c r="R9786">
        <v>0</v>
      </c>
      <c r="S9786">
        <v>0</v>
      </c>
      <c r="T9786">
        <v>0</v>
      </c>
      <c r="U9786">
        <v>3.8294290000000002</v>
      </c>
      <c r="V9786">
        <v>302.52485999999999</v>
      </c>
      <c r="W9786">
        <v>0</v>
      </c>
      <c r="X9786">
        <v>0</v>
      </c>
      <c r="Y9786">
        <v>0</v>
      </c>
      <c r="Z9786">
        <v>0</v>
      </c>
    </row>
    <row r="9787" spans="1:26" x14ac:dyDescent="0.25">
      <c r="A9787">
        <v>2211659</v>
      </c>
      <c r="B9787">
        <v>1</v>
      </c>
      <c r="C9787" t="s">
        <v>76</v>
      </c>
      <c r="D9787" t="s">
        <v>84</v>
      </c>
      <c r="E9787" t="s">
        <v>161</v>
      </c>
      <c r="F9787" t="s">
        <v>27888</v>
      </c>
      <c r="G9787" t="s">
        <v>418</v>
      </c>
      <c r="H9787" t="s">
        <v>46</v>
      </c>
      <c r="I9787" t="s">
        <v>129</v>
      </c>
      <c r="J9787" t="s">
        <v>130</v>
      </c>
      <c r="K9787" t="s">
        <v>251</v>
      </c>
      <c r="L9787" t="s">
        <v>27889</v>
      </c>
      <c r="M9787" t="s">
        <v>27890</v>
      </c>
      <c r="N9787">
        <v>8.0666666659999997</v>
      </c>
      <c r="O9787">
        <v>1</v>
      </c>
      <c r="P9787">
        <v>425</v>
      </c>
      <c r="Q9787">
        <v>0</v>
      </c>
      <c r="R9787">
        <v>0</v>
      </c>
      <c r="S9787">
        <v>0</v>
      </c>
      <c r="T9787">
        <v>0</v>
      </c>
      <c r="U9787">
        <v>8.0666670000000007</v>
      </c>
      <c r="V9787">
        <v>3428.333333</v>
      </c>
      <c r="W9787">
        <v>0</v>
      </c>
      <c r="X9787">
        <v>0</v>
      </c>
      <c r="Y9787">
        <v>0</v>
      </c>
      <c r="Z9787">
        <v>0</v>
      </c>
    </row>
    <row r="9788" spans="1:26" x14ac:dyDescent="0.25">
      <c r="A9788">
        <v>2211657</v>
      </c>
      <c r="B9788">
        <v>1</v>
      </c>
      <c r="C9788" t="s">
        <v>77</v>
      </c>
      <c r="D9788" t="s">
        <v>115</v>
      </c>
      <c r="E9788" t="s">
        <v>126</v>
      </c>
      <c r="F9788" t="s">
        <v>27891</v>
      </c>
      <c r="G9788" t="s">
        <v>128</v>
      </c>
      <c r="H9788" t="s">
        <v>46</v>
      </c>
      <c r="I9788" t="s">
        <v>129</v>
      </c>
      <c r="J9788" t="s">
        <v>130</v>
      </c>
      <c r="K9788" t="s">
        <v>131</v>
      </c>
      <c r="L9788" t="s">
        <v>27892</v>
      </c>
      <c r="M9788" t="s">
        <v>27893</v>
      </c>
      <c r="N9788">
        <v>1.241944444</v>
      </c>
      <c r="O9788">
        <v>0</v>
      </c>
      <c r="P9788">
        <v>0</v>
      </c>
      <c r="Q9788">
        <v>0</v>
      </c>
      <c r="R9788">
        <v>1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1.2419439999999999</v>
      </c>
      <c r="Y9788">
        <v>0</v>
      </c>
      <c r="Z9788">
        <v>0</v>
      </c>
    </row>
    <row r="9789" spans="1:26" x14ac:dyDescent="0.25">
      <c r="A9789">
        <v>2211653</v>
      </c>
      <c r="B9789">
        <v>1</v>
      </c>
      <c r="C9789" t="s">
        <v>77</v>
      </c>
      <c r="D9789" t="s">
        <v>108</v>
      </c>
      <c r="E9789" t="s">
        <v>181</v>
      </c>
      <c r="F9789" t="s">
        <v>27894</v>
      </c>
      <c r="G9789" t="s">
        <v>287</v>
      </c>
      <c r="H9789" t="s">
        <v>46</v>
      </c>
      <c r="I9789" t="s">
        <v>129</v>
      </c>
      <c r="J9789" t="s">
        <v>130</v>
      </c>
      <c r="K9789" t="s">
        <v>131</v>
      </c>
      <c r="L9789" t="s">
        <v>27895</v>
      </c>
      <c r="M9789" t="s">
        <v>27896</v>
      </c>
      <c r="N9789">
        <v>4.8977777769999999</v>
      </c>
      <c r="O9789">
        <v>0</v>
      </c>
      <c r="P9789">
        <v>9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44.08</v>
      </c>
      <c r="W9789">
        <v>0</v>
      </c>
      <c r="X9789">
        <v>0</v>
      </c>
      <c r="Y9789">
        <v>0</v>
      </c>
      <c r="Z9789">
        <v>0</v>
      </c>
    </row>
    <row r="9790" spans="1:26" x14ac:dyDescent="0.25">
      <c r="A9790">
        <v>2211697</v>
      </c>
      <c r="B9790">
        <v>1</v>
      </c>
      <c r="C9790" t="s">
        <v>76</v>
      </c>
      <c r="D9790" t="s">
        <v>94</v>
      </c>
      <c r="E9790" t="s">
        <v>143</v>
      </c>
      <c r="F9790" t="s">
        <v>27897</v>
      </c>
      <c r="G9790" t="s">
        <v>418</v>
      </c>
      <c r="H9790" t="s">
        <v>47</v>
      </c>
      <c r="I9790" t="s">
        <v>129</v>
      </c>
      <c r="J9790" t="s">
        <v>130</v>
      </c>
      <c r="K9790" t="s">
        <v>251</v>
      </c>
      <c r="L9790" t="s">
        <v>27898</v>
      </c>
      <c r="M9790" t="s">
        <v>27899</v>
      </c>
      <c r="N9790">
        <v>8.0666666659999997</v>
      </c>
      <c r="O9790">
        <v>0</v>
      </c>
      <c r="P9790">
        <v>0</v>
      </c>
      <c r="Q9790">
        <v>0</v>
      </c>
      <c r="R9790">
        <v>0</v>
      </c>
      <c r="S9790">
        <v>1</v>
      </c>
      <c r="T9790">
        <v>68</v>
      </c>
      <c r="U9790">
        <v>0</v>
      </c>
      <c r="V9790">
        <v>0</v>
      </c>
      <c r="W9790">
        <v>0</v>
      </c>
      <c r="X9790">
        <v>0</v>
      </c>
      <c r="Y9790">
        <v>8.0666670000000007</v>
      </c>
      <c r="Z9790">
        <v>548.53333299999997</v>
      </c>
    </row>
    <row r="9791" spans="1:26" x14ac:dyDescent="0.25">
      <c r="A9791">
        <v>2211652</v>
      </c>
      <c r="B9791">
        <v>1</v>
      </c>
      <c r="C9791" t="s">
        <v>77</v>
      </c>
      <c r="D9791" t="s">
        <v>114</v>
      </c>
      <c r="E9791" t="s">
        <v>126</v>
      </c>
      <c r="F9791" t="s">
        <v>27900</v>
      </c>
      <c r="G9791" t="s">
        <v>366</v>
      </c>
      <c r="H9791" t="s">
        <v>46</v>
      </c>
      <c r="I9791" t="s">
        <v>129</v>
      </c>
      <c r="J9791" t="s">
        <v>130</v>
      </c>
      <c r="K9791" t="s">
        <v>251</v>
      </c>
      <c r="L9791" t="s">
        <v>27901</v>
      </c>
      <c r="M9791" t="s">
        <v>27902</v>
      </c>
      <c r="N9791">
        <v>2.3734877769999998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12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28.481853000000001</v>
      </c>
    </row>
    <row r="9792" spans="1:26" x14ac:dyDescent="0.25">
      <c r="A9792">
        <v>2211655</v>
      </c>
      <c r="B9792">
        <v>1</v>
      </c>
      <c r="C9792" t="s">
        <v>76</v>
      </c>
      <c r="D9792" t="s">
        <v>104</v>
      </c>
      <c r="E9792" t="s">
        <v>161</v>
      </c>
      <c r="F9792" t="s">
        <v>27903</v>
      </c>
      <c r="G9792" t="s">
        <v>418</v>
      </c>
      <c r="H9792" t="s">
        <v>46</v>
      </c>
      <c r="I9792" t="s">
        <v>129</v>
      </c>
      <c r="J9792" t="s">
        <v>130</v>
      </c>
      <c r="K9792" t="s">
        <v>251</v>
      </c>
      <c r="L9792" t="s">
        <v>27904</v>
      </c>
      <c r="M9792" t="s">
        <v>27905</v>
      </c>
      <c r="N9792">
        <v>8.56691</v>
      </c>
      <c r="O9792">
        <v>0</v>
      </c>
      <c r="P9792">
        <v>0</v>
      </c>
      <c r="Q9792">
        <v>1</v>
      </c>
      <c r="R9792">
        <v>30</v>
      </c>
      <c r="S9792">
        <v>0</v>
      </c>
      <c r="T9792">
        <v>0</v>
      </c>
      <c r="U9792">
        <v>0</v>
      </c>
      <c r="V9792">
        <v>0</v>
      </c>
      <c r="W9792">
        <v>8.56691</v>
      </c>
      <c r="X9792">
        <v>257.00729999999999</v>
      </c>
      <c r="Y9792">
        <v>0</v>
      </c>
      <c r="Z9792">
        <v>0</v>
      </c>
    </row>
    <row r="9793" spans="1:26" x14ac:dyDescent="0.25">
      <c r="A9793">
        <v>2211658</v>
      </c>
      <c r="B9793">
        <v>1</v>
      </c>
      <c r="C9793" t="s">
        <v>76</v>
      </c>
      <c r="D9793" t="s">
        <v>79</v>
      </c>
      <c r="E9793" t="s">
        <v>181</v>
      </c>
      <c r="F9793" t="s">
        <v>27906</v>
      </c>
      <c r="G9793" t="s">
        <v>183</v>
      </c>
      <c r="H9793" t="s">
        <v>46</v>
      </c>
      <c r="I9793" t="s">
        <v>129</v>
      </c>
      <c r="J9793" t="s">
        <v>130</v>
      </c>
      <c r="K9793" t="s">
        <v>131</v>
      </c>
      <c r="L9793" t="s">
        <v>27907</v>
      </c>
      <c r="M9793" t="s">
        <v>27908</v>
      </c>
      <c r="N9793">
        <v>7.8330555549999996</v>
      </c>
      <c r="O9793">
        <v>0</v>
      </c>
      <c r="P9793">
        <v>29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227.15861100000001</v>
      </c>
      <c r="W9793">
        <v>0</v>
      </c>
      <c r="X9793">
        <v>0</v>
      </c>
      <c r="Y9793">
        <v>0</v>
      </c>
      <c r="Z9793">
        <v>0</v>
      </c>
    </row>
    <row r="9794" spans="1:26" x14ac:dyDescent="0.25">
      <c r="A9794">
        <v>2211661</v>
      </c>
      <c r="B9794">
        <v>1</v>
      </c>
      <c r="C9794" t="s">
        <v>76</v>
      </c>
      <c r="D9794" t="s">
        <v>88</v>
      </c>
      <c r="E9794" t="s">
        <v>181</v>
      </c>
      <c r="F9794" t="s">
        <v>27909</v>
      </c>
      <c r="G9794" t="s">
        <v>194</v>
      </c>
      <c r="H9794" t="s">
        <v>46</v>
      </c>
      <c r="I9794" t="s">
        <v>129</v>
      </c>
      <c r="J9794" t="s">
        <v>130</v>
      </c>
      <c r="K9794" t="s">
        <v>131</v>
      </c>
      <c r="L9794" t="s">
        <v>27910</v>
      </c>
      <c r="M9794" t="s">
        <v>27911</v>
      </c>
      <c r="N9794">
        <v>4.1461111109999997</v>
      </c>
      <c r="O9794">
        <v>0</v>
      </c>
      <c r="P9794">
        <v>1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4.1461110000000003</v>
      </c>
      <c r="W9794">
        <v>0</v>
      </c>
      <c r="X9794">
        <v>0</v>
      </c>
      <c r="Y9794">
        <v>0</v>
      </c>
      <c r="Z9794">
        <v>0</v>
      </c>
    </row>
    <row r="9795" spans="1:26" x14ac:dyDescent="0.25">
      <c r="A9795">
        <v>2211662</v>
      </c>
      <c r="B9795">
        <v>1</v>
      </c>
      <c r="C9795" t="s">
        <v>76</v>
      </c>
      <c r="D9795" t="s">
        <v>106</v>
      </c>
      <c r="E9795" t="s">
        <v>161</v>
      </c>
      <c r="F9795" t="s">
        <v>27912</v>
      </c>
      <c r="G9795" t="s">
        <v>418</v>
      </c>
      <c r="H9795" t="s">
        <v>46</v>
      </c>
      <c r="I9795" t="s">
        <v>129</v>
      </c>
      <c r="J9795" t="s">
        <v>130</v>
      </c>
      <c r="K9795" t="s">
        <v>251</v>
      </c>
      <c r="L9795" t="s">
        <v>27913</v>
      </c>
      <c r="M9795" t="s">
        <v>27914</v>
      </c>
      <c r="N9795">
        <v>7.5611111109999998</v>
      </c>
      <c r="O9795">
        <v>0</v>
      </c>
      <c r="P9795">
        <v>151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1141.7277779999999</v>
      </c>
      <c r="W9795">
        <v>0</v>
      </c>
      <c r="X9795">
        <v>0</v>
      </c>
      <c r="Y9795">
        <v>0</v>
      </c>
      <c r="Z9795">
        <v>0</v>
      </c>
    </row>
    <row r="9796" spans="1:26" x14ac:dyDescent="0.25">
      <c r="A9796">
        <v>2211666</v>
      </c>
      <c r="B9796">
        <v>1</v>
      </c>
      <c r="C9796" t="s">
        <v>76</v>
      </c>
      <c r="D9796" t="s">
        <v>86</v>
      </c>
      <c r="E9796" t="s">
        <v>143</v>
      </c>
      <c r="F9796" t="s">
        <v>22082</v>
      </c>
      <c r="G9796" t="s">
        <v>1273</v>
      </c>
      <c r="H9796" t="s">
        <v>47</v>
      </c>
      <c r="I9796" t="s">
        <v>129</v>
      </c>
      <c r="J9796" t="s">
        <v>130</v>
      </c>
      <c r="K9796" t="s">
        <v>131</v>
      </c>
      <c r="L9796" t="s">
        <v>27915</v>
      </c>
      <c r="M9796" t="s">
        <v>27916</v>
      </c>
      <c r="N9796">
        <v>3.7005555550000002</v>
      </c>
      <c r="O9796">
        <v>1</v>
      </c>
      <c r="P9796">
        <v>288</v>
      </c>
      <c r="Q9796">
        <v>0</v>
      </c>
      <c r="R9796">
        <v>0</v>
      </c>
      <c r="S9796">
        <v>0</v>
      </c>
      <c r="T9796">
        <v>0</v>
      </c>
      <c r="U9796">
        <v>3.7005560000000002</v>
      </c>
      <c r="V9796">
        <v>1065.76</v>
      </c>
      <c r="W9796">
        <v>0</v>
      </c>
      <c r="X9796">
        <v>0</v>
      </c>
      <c r="Y9796">
        <v>0</v>
      </c>
      <c r="Z9796">
        <v>0</v>
      </c>
    </row>
    <row r="9797" spans="1:26" x14ac:dyDescent="0.25">
      <c r="A9797">
        <v>2211667</v>
      </c>
      <c r="B9797">
        <v>1</v>
      </c>
      <c r="C9797" t="s">
        <v>76</v>
      </c>
      <c r="D9797" t="s">
        <v>102</v>
      </c>
      <c r="E9797" t="s">
        <v>181</v>
      </c>
      <c r="F9797" t="s">
        <v>27917</v>
      </c>
      <c r="G9797" t="s">
        <v>183</v>
      </c>
      <c r="H9797" t="s">
        <v>46</v>
      </c>
      <c r="I9797" t="s">
        <v>129</v>
      </c>
      <c r="J9797" t="s">
        <v>130</v>
      </c>
      <c r="K9797" t="s">
        <v>131</v>
      </c>
      <c r="L9797" t="s">
        <v>27915</v>
      </c>
      <c r="M9797" t="s">
        <v>27918</v>
      </c>
      <c r="N9797">
        <v>4.2238888880000003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1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4.2238889999999998</v>
      </c>
    </row>
    <row r="9798" spans="1:26" x14ac:dyDescent="0.25">
      <c r="A9798">
        <v>2211669</v>
      </c>
      <c r="B9798">
        <v>1</v>
      </c>
      <c r="C9798" t="s">
        <v>76</v>
      </c>
      <c r="D9798" t="s">
        <v>78</v>
      </c>
      <c r="E9798" t="s">
        <v>181</v>
      </c>
      <c r="F9798" t="s">
        <v>27919</v>
      </c>
      <c r="G9798" t="s">
        <v>194</v>
      </c>
      <c r="H9798" t="s">
        <v>46</v>
      </c>
      <c r="I9798" t="s">
        <v>129</v>
      </c>
      <c r="J9798" t="s">
        <v>130</v>
      </c>
      <c r="K9798" t="s">
        <v>131</v>
      </c>
      <c r="L9798" t="s">
        <v>27920</v>
      </c>
      <c r="M9798" t="s">
        <v>27921</v>
      </c>
      <c r="N9798">
        <v>2.2922222219999999</v>
      </c>
      <c r="O9798">
        <v>0</v>
      </c>
      <c r="P9798">
        <v>1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2.2922220000000002</v>
      </c>
      <c r="W9798">
        <v>0</v>
      </c>
      <c r="X9798">
        <v>0</v>
      </c>
      <c r="Y9798">
        <v>0</v>
      </c>
      <c r="Z9798">
        <v>0</v>
      </c>
    </row>
    <row r="9799" spans="1:26" x14ac:dyDescent="0.25">
      <c r="A9799">
        <v>2211670</v>
      </c>
      <c r="B9799">
        <v>1</v>
      </c>
      <c r="C9799" t="s">
        <v>76</v>
      </c>
      <c r="D9799" t="s">
        <v>89</v>
      </c>
      <c r="E9799" t="s">
        <v>181</v>
      </c>
      <c r="F9799" t="s">
        <v>27922</v>
      </c>
      <c r="G9799" t="s">
        <v>183</v>
      </c>
      <c r="H9799" t="s">
        <v>46</v>
      </c>
      <c r="I9799" t="s">
        <v>129</v>
      </c>
      <c r="J9799" t="s">
        <v>130</v>
      </c>
      <c r="K9799" t="s">
        <v>131</v>
      </c>
      <c r="L9799" t="s">
        <v>27923</v>
      </c>
      <c r="M9799" t="s">
        <v>27924</v>
      </c>
      <c r="N9799">
        <v>0.72833333300000003</v>
      </c>
      <c r="O9799">
        <v>0</v>
      </c>
      <c r="P9799">
        <v>1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0.72833300000000001</v>
      </c>
      <c r="W9799">
        <v>0</v>
      </c>
      <c r="X9799">
        <v>0</v>
      </c>
      <c r="Y9799">
        <v>0</v>
      </c>
      <c r="Z9799">
        <v>0</v>
      </c>
    </row>
    <row r="9800" spans="1:26" x14ac:dyDescent="0.25">
      <c r="A9800">
        <v>2211672</v>
      </c>
      <c r="B9800">
        <v>1</v>
      </c>
      <c r="C9800" t="s">
        <v>77</v>
      </c>
      <c r="D9800" t="s">
        <v>119</v>
      </c>
      <c r="E9800" t="s">
        <v>181</v>
      </c>
      <c r="F9800" t="s">
        <v>27925</v>
      </c>
      <c r="G9800" t="s">
        <v>183</v>
      </c>
      <c r="H9800" t="s">
        <v>46</v>
      </c>
      <c r="I9800" t="s">
        <v>129</v>
      </c>
      <c r="J9800" t="s">
        <v>130</v>
      </c>
      <c r="K9800" t="s">
        <v>131</v>
      </c>
      <c r="L9800" t="s">
        <v>27926</v>
      </c>
      <c r="M9800" t="s">
        <v>27927</v>
      </c>
      <c r="N9800">
        <v>0.85083333299999997</v>
      </c>
      <c r="O9800">
        <v>0</v>
      </c>
      <c r="P9800">
        <v>2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1.701667</v>
      </c>
      <c r="W9800">
        <v>0</v>
      </c>
      <c r="X9800">
        <v>0</v>
      </c>
      <c r="Y9800">
        <v>0</v>
      </c>
      <c r="Z9800">
        <v>0</v>
      </c>
    </row>
    <row r="9801" spans="1:26" x14ac:dyDescent="0.25">
      <c r="A9801">
        <v>2211676</v>
      </c>
      <c r="B9801">
        <v>1</v>
      </c>
      <c r="C9801" t="s">
        <v>76</v>
      </c>
      <c r="D9801" t="s">
        <v>99</v>
      </c>
      <c r="E9801" t="s">
        <v>143</v>
      </c>
      <c r="F9801" t="s">
        <v>27928</v>
      </c>
      <c r="G9801" t="s">
        <v>145</v>
      </c>
      <c r="H9801" t="s">
        <v>47</v>
      </c>
      <c r="I9801" t="s">
        <v>129</v>
      </c>
      <c r="J9801" t="s">
        <v>130</v>
      </c>
      <c r="K9801" t="s">
        <v>131</v>
      </c>
      <c r="L9801" t="s">
        <v>27929</v>
      </c>
      <c r="M9801" t="s">
        <v>27930</v>
      </c>
      <c r="N9801">
        <v>1.8719444439999999</v>
      </c>
      <c r="O9801">
        <v>2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3.7438889999999998</v>
      </c>
      <c r="V9801">
        <v>0</v>
      </c>
      <c r="W9801">
        <v>0</v>
      </c>
      <c r="X9801">
        <v>0</v>
      </c>
      <c r="Y9801">
        <v>0</v>
      </c>
      <c r="Z9801">
        <v>0</v>
      </c>
    </row>
    <row r="9802" spans="1:26" x14ac:dyDescent="0.25">
      <c r="A9802">
        <v>2211673</v>
      </c>
      <c r="B9802">
        <v>1</v>
      </c>
      <c r="C9802" t="s">
        <v>76</v>
      </c>
      <c r="D9802" t="s">
        <v>96</v>
      </c>
      <c r="E9802" t="s">
        <v>186</v>
      </c>
      <c r="F9802" t="s">
        <v>6704</v>
      </c>
      <c r="G9802" t="s">
        <v>418</v>
      </c>
      <c r="H9802" t="s">
        <v>47</v>
      </c>
      <c r="I9802" t="s">
        <v>129</v>
      </c>
      <c r="J9802" t="s">
        <v>130</v>
      </c>
      <c r="K9802" t="s">
        <v>251</v>
      </c>
      <c r="L9802" t="s">
        <v>27931</v>
      </c>
      <c r="M9802" t="s">
        <v>27932</v>
      </c>
      <c r="N9802">
        <v>6.671386944</v>
      </c>
      <c r="O9802">
        <v>27</v>
      </c>
      <c r="P9802">
        <v>1714</v>
      </c>
      <c r="Q9802">
        <v>0</v>
      </c>
      <c r="R9802">
        <v>0</v>
      </c>
      <c r="S9802">
        <v>0</v>
      </c>
      <c r="T9802">
        <v>0</v>
      </c>
      <c r="U9802">
        <v>180.12744699999999</v>
      </c>
      <c r="V9802">
        <v>11434.757222</v>
      </c>
      <c r="W9802">
        <v>0</v>
      </c>
      <c r="X9802">
        <v>0</v>
      </c>
      <c r="Y9802">
        <v>0</v>
      </c>
      <c r="Z9802">
        <v>0</v>
      </c>
    </row>
    <row r="9803" spans="1:26" x14ac:dyDescent="0.25">
      <c r="A9803">
        <v>2211674</v>
      </c>
      <c r="B9803">
        <v>1</v>
      </c>
      <c r="C9803" t="s">
        <v>76</v>
      </c>
      <c r="D9803" t="s">
        <v>81</v>
      </c>
      <c r="E9803" t="s">
        <v>161</v>
      </c>
      <c r="F9803" t="s">
        <v>27933</v>
      </c>
      <c r="G9803" t="s">
        <v>366</v>
      </c>
      <c r="H9803" t="s">
        <v>46</v>
      </c>
      <c r="I9803" t="s">
        <v>129</v>
      </c>
      <c r="J9803" t="s">
        <v>130</v>
      </c>
      <c r="K9803" t="s">
        <v>251</v>
      </c>
      <c r="L9803" t="s">
        <v>27934</v>
      </c>
      <c r="M9803" t="s">
        <v>27935</v>
      </c>
      <c r="N9803">
        <v>0.47060916600000002</v>
      </c>
      <c r="O9803">
        <v>1</v>
      </c>
      <c r="P9803">
        <v>544</v>
      </c>
      <c r="Q9803">
        <v>0</v>
      </c>
      <c r="R9803">
        <v>0</v>
      </c>
      <c r="S9803">
        <v>0</v>
      </c>
      <c r="T9803">
        <v>0</v>
      </c>
      <c r="U9803">
        <v>0.470609</v>
      </c>
      <c r="V9803">
        <v>256.01138600000002</v>
      </c>
      <c r="W9803">
        <v>0</v>
      </c>
      <c r="X9803">
        <v>0</v>
      </c>
      <c r="Y9803">
        <v>0</v>
      </c>
      <c r="Z9803">
        <v>0</v>
      </c>
    </row>
    <row r="9804" spans="1:26" x14ac:dyDescent="0.25">
      <c r="A9804">
        <v>2211677</v>
      </c>
      <c r="B9804">
        <v>1</v>
      </c>
      <c r="C9804" t="s">
        <v>76</v>
      </c>
      <c r="D9804" t="s">
        <v>96</v>
      </c>
      <c r="E9804" t="s">
        <v>181</v>
      </c>
      <c r="F9804" t="s">
        <v>27936</v>
      </c>
      <c r="G9804" t="s">
        <v>287</v>
      </c>
      <c r="H9804" t="s">
        <v>46</v>
      </c>
      <c r="I9804" t="s">
        <v>129</v>
      </c>
      <c r="J9804" t="s">
        <v>130</v>
      </c>
      <c r="K9804" t="s">
        <v>131</v>
      </c>
      <c r="L9804" t="s">
        <v>27937</v>
      </c>
      <c r="M9804" t="s">
        <v>27938</v>
      </c>
      <c r="N9804">
        <v>0.73888888799999997</v>
      </c>
      <c r="O9804">
        <v>0</v>
      </c>
      <c r="P9804">
        <v>1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0.73888900000000002</v>
      </c>
      <c r="W9804">
        <v>0</v>
      </c>
      <c r="X9804">
        <v>0</v>
      </c>
      <c r="Y9804">
        <v>0</v>
      </c>
      <c r="Z9804">
        <v>0</v>
      </c>
    </row>
    <row r="9805" spans="1:26" x14ac:dyDescent="0.25">
      <c r="A9805">
        <v>2211698</v>
      </c>
      <c r="B9805">
        <v>1</v>
      </c>
      <c r="C9805" t="s">
        <v>76</v>
      </c>
      <c r="D9805" t="s">
        <v>86</v>
      </c>
      <c r="E9805" t="s">
        <v>181</v>
      </c>
      <c r="F9805" t="s">
        <v>27939</v>
      </c>
      <c r="G9805" t="s">
        <v>287</v>
      </c>
      <c r="H9805" t="s">
        <v>46</v>
      </c>
      <c r="I9805" t="s">
        <v>129</v>
      </c>
      <c r="J9805" t="s">
        <v>130</v>
      </c>
      <c r="K9805" t="s">
        <v>131</v>
      </c>
      <c r="L9805" t="s">
        <v>27940</v>
      </c>
      <c r="M9805" t="s">
        <v>27941</v>
      </c>
      <c r="N9805">
        <v>1.4372222219999999</v>
      </c>
      <c r="O9805">
        <v>0</v>
      </c>
      <c r="P9805">
        <v>6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8.6233330000000006</v>
      </c>
      <c r="W9805">
        <v>0</v>
      </c>
      <c r="X9805">
        <v>0</v>
      </c>
      <c r="Y9805">
        <v>0</v>
      </c>
      <c r="Z9805">
        <v>0</v>
      </c>
    </row>
    <row r="9806" spans="1:26" x14ac:dyDescent="0.25">
      <c r="A9806">
        <v>2211680</v>
      </c>
      <c r="B9806">
        <v>1</v>
      </c>
      <c r="C9806" t="s">
        <v>76</v>
      </c>
      <c r="D9806" t="s">
        <v>93</v>
      </c>
      <c r="E9806" t="s">
        <v>181</v>
      </c>
      <c r="F9806" t="s">
        <v>27942</v>
      </c>
      <c r="G9806" t="s">
        <v>194</v>
      </c>
      <c r="H9806" t="s">
        <v>46</v>
      </c>
      <c r="I9806" t="s">
        <v>129</v>
      </c>
      <c r="J9806" t="s">
        <v>130</v>
      </c>
      <c r="K9806" t="s">
        <v>131</v>
      </c>
      <c r="L9806" t="s">
        <v>27943</v>
      </c>
      <c r="M9806" t="s">
        <v>27944</v>
      </c>
      <c r="N9806">
        <v>1.1319444439999999</v>
      </c>
      <c r="O9806">
        <v>0</v>
      </c>
      <c r="P9806">
        <v>4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4.5277779999999996</v>
      </c>
      <c r="W9806">
        <v>0</v>
      </c>
      <c r="X9806">
        <v>0</v>
      </c>
      <c r="Y9806">
        <v>0</v>
      </c>
      <c r="Z9806">
        <v>0</v>
      </c>
    </row>
    <row r="9807" spans="1:26" x14ac:dyDescent="0.25">
      <c r="A9807">
        <v>2211679</v>
      </c>
      <c r="B9807">
        <v>1</v>
      </c>
      <c r="C9807" t="s">
        <v>76</v>
      </c>
      <c r="D9807" t="s">
        <v>80</v>
      </c>
      <c r="E9807" t="s">
        <v>126</v>
      </c>
      <c r="F9807" t="s">
        <v>27945</v>
      </c>
      <c r="G9807" t="s">
        <v>636</v>
      </c>
      <c r="H9807" t="s">
        <v>46</v>
      </c>
      <c r="I9807" t="s">
        <v>129</v>
      </c>
      <c r="J9807" t="s">
        <v>15</v>
      </c>
      <c r="K9807" t="s">
        <v>131</v>
      </c>
      <c r="L9807" t="s">
        <v>27946</v>
      </c>
      <c r="M9807" t="s">
        <v>27947</v>
      </c>
      <c r="N9807">
        <v>1.1927777770000001</v>
      </c>
      <c r="O9807">
        <v>0</v>
      </c>
      <c r="P9807">
        <v>196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233.78444400000001</v>
      </c>
      <c r="W9807">
        <v>0</v>
      </c>
      <c r="X9807">
        <v>0</v>
      </c>
      <c r="Y9807">
        <v>0</v>
      </c>
      <c r="Z9807">
        <v>0</v>
      </c>
    </row>
    <row r="9808" spans="1:26" x14ac:dyDescent="0.25">
      <c r="A9808">
        <v>2211682</v>
      </c>
      <c r="B9808">
        <v>1</v>
      </c>
      <c r="C9808" t="s">
        <v>76</v>
      </c>
      <c r="D9808" t="s">
        <v>99</v>
      </c>
      <c r="E9808" t="s">
        <v>143</v>
      </c>
      <c r="F9808" t="s">
        <v>27948</v>
      </c>
      <c r="G9808" t="s">
        <v>136</v>
      </c>
      <c r="H9808" t="s">
        <v>47</v>
      </c>
      <c r="I9808" t="s">
        <v>129</v>
      </c>
      <c r="J9808" t="s">
        <v>130</v>
      </c>
      <c r="K9808" t="s">
        <v>131</v>
      </c>
      <c r="L9808" t="s">
        <v>27949</v>
      </c>
      <c r="M9808" t="s">
        <v>27950</v>
      </c>
      <c r="N9808">
        <v>0.44194444399999999</v>
      </c>
      <c r="O9808">
        <v>3</v>
      </c>
      <c r="P9808">
        <v>1569</v>
      </c>
      <c r="Q9808">
        <v>0</v>
      </c>
      <c r="R9808">
        <v>0</v>
      </c>
      <c r="S9808">
        <v>0</v>
      </c>
      <c r="T9808">
        <v>0</v>
      </c>
      <c r="U9808">
        <v>1.325833</v>
      </c>
      <c r="V9808">
        <v>693.41083300000003</v>
      </c>
      <c r="W9808">
        <v>0</v>
      </c>
      <c r="X9808">
        <v>0</v>
      </c>
      <c r="Y9808">
        <v>0</v>
      </c>
      <c r="Z9808">
        <v>0</v>
      </c>
    </row>
    <row r="9809" spans="1:26" x14ac:dyDescent="0.25">
      <c r="A9809">
        <v>2211720</v>
      </c>
      <c r="B9809">
        <v>1</v>
      </c>
      <c r="C9809" t="s">
        <v>76</v>
      </c>
      <c r="D9809" t="s">
        <v>103</v>
      </c>
      <c r="E9809" t="s">
        <v>161</v>
      </c>
      <c r="F9809" t="s">
        <v>27951</v>
      </c>
      <c r="G9809" t="s">
        <v>366</v>
      </c>
      <c r="H9809" t="s">
        <v>46</v>
      </c>
      <c r="I9809" t="s">
        <v>129</v>
      </c>
      <c r="J9809" t="s">
        <v>130</v>
      </c>
      <c r="K9809" t="s">
        <v>251</v>
      </c>
      <c r="L9809" t="s">
        <v>27952</v>
      </c>
      <c r="M9809" t="s">
        <v>27953</v>
      </c>
      <c r="N9809">
        <v>4.1033333330000001</v>
      </c>
      <c r="O9809">
        <v>0</v>
      </c>
      <c r="P9809">
        <v>0</v>
      </c>
      <c r="Q9809">
        <v>1</v>
      </c>
      <c r="R9809">
        <v>467</v>
      </c>
      <c r="S9809">
        <v>0</v>
      </c>
      <c r="T9809">
        <v>0</v>
      </c>
      <c r="U9809">
        <v>0</v>
      </c>
      <c r="V9809">
        <v>0</v>
      </c>
      <c r="W9809">
        <v>4.1033330000000001</v>
      </c>
      <c r="X9809">
        <v>1916.2566670000001</v>
      </c>
      <c r="Y9809">
        <v>0</v>
      </c>
      <c r="Z9809">
        <v>0</v>
      </c>
    </row>
    <row r="9810" spans="1:26" x14ac:dyDescent="0.25">
      <c r="A9810">
        <v>2211686</v>
      </c>
      <c r="B9810">
        <v>1</v>
      </c>
      <c r="C9810" t="s">
        <v>77</v>
      </c>
      <c r="D9810" t="s">
        <v>108</v>
      </c>
      <c r="E9810" t="s">
        <v>186</v>
      </c>
      <c r="F9810" t="s">
        <v>2512</v>
      </c>
      <c r="G9810" t="s">
        <v>136</v>
      </c>
      <c r="H9810" t="s">
        <v>47</v>
      </c>
      <c r="I9810" t="s">
        <v>129</v>
      </c>
      <c r="J9810" t="s">
        <v>130</v>
      </c>
      <c r="K9810" t="s">
        <v>131</v>
      </c>
      <c r="L9810" t="s">
        <v>27954</v>
      </c>
      <c r="M9810" t="s">
        <v>27955</v>
      </c>
      <c r="N9810">
        <v>2.8869444440000001</v>
      </c>
      <c r="O9810">
        <v>0</v>
      </c>
      <c r="P9810">
        <v>0</v>
      </c>
      <c r="Q9810">
        <v>56</v>
      </c>
      <c r="R9810">
        <v>75</v>
      </c>
      <c r="S9810">
        <v>0</v>
      </c>
      <c r="T9810">
        <v>0</v>
      </c>
      <c r="U9810">
        <v>0</v>
      </c>
      <c r="V9810">
        <v>0</v>
      </c>
      <c r="W9810">
        <v>161.66888900000001</v>
      </c>
      <c r="X9810">
        <v>216.52083300000001</v>
      </c>
      <c r="Y9810">
        <v>0</v>
      </c>
      <c r="Z9810">
        <v>0</v>
      </c>
    </row>
    <row r="9811" spans="1:26" x14ac:dyDescent="0.25">
      <c r="A9811">
        <v>2211739</v>
      </c>
      <c r="B9811">
        <v>1</v>
      </c>
      <c r="C9811" t="s">
        <v>76</v>
      </c>
      <c r="D9811" t="s">
        <v>104</v>
      </c>
      <c r="E9811" t="s">
        <v>134</v>
      </c>
      <c r="F9811" t="s">
        <v>17788</v>
      </c>
      <c r="G9811" t="s">
        <v>136</v>
      </c>
      <c r="H9811" t="s">
        <v>47</v>
      </c>
      <c r="I9811" t="s">
        <v>129</v>
      </c>
      <c r="J9811" t="s">
        <v>130</v>
      </c>
      <c r="K9811" t="s">
        <v>131</v>
      </c>
      <c r="L9811" t="s">
        <v>27956</v>
      </c>
      <c r="M9811" t="s">
        <v>27957</v>
      </c>
      <c r="N9811">
        <v>2.4333333330000002</v>
      </c>
      <c r="O9811">
        <v>0</v>
      </c>
      <c r="P9811">
        <v>3</v>
      </c>
      <c r="Q9811">
        <v>11</v>
      </c>
      <c r="R9811">
        <v>424</v>
      </c>
      <c r="S9811">
        <v>14</v>
      </c>
      <c r="T9811">
        <v>475</v>
      </c>
      <c r="U9811">
        <v>0</v>
      </c>
      <c r="V9811">
        <v>7.3</v>
      </c>
      <c r="W9811">
        <v>26.766667000000002</v>
      </c>
      <c r="X9811">
        <v>1031.7333329999999</v>
      </c>
      <c r="Y9811">
        <v>34.066667000000002</v>
      </c>
      <c r="Z9811">
        <v>1155.833333</v>
      </c>
    </row>
    <row r="9812" spans="1:26" x14ac:dyDescent="0.25">
      <c r="A9812">
        <v>2211684</v>
      </c>
      <c r="B9812">
        <v>1</v>
      </c>
      <c r="C9812" t="s">
        <v>76</v>
      </c>
      <c r="D9812" t="s">
        <v>81</v>
      </c>
      <c r="E9812" t="s">
        <v>181</v>
      </c>
      <c r="F9812" t="s">
        <v>17401</v>
      </c>
      <c r="G9812" t="s">
        <v>183</v>
      </c>
      <c r="H9812" t="s">
        <v>46</v>
      </c>
      <c r="I9812" t="s">
        <v>129</v>
      </c>
      <c r="J9812" t="s">
        <v>130</v>
      </c>
      <c r="K9812" t="s">
        <v>131</v>
      </c>
      <c r="L9812" t="s">
        <v>27958</v>
      </c>
      <c r="M9812" t="s">
        <v>27959</v>
      </c>
      <c r="N9812">
        <v>6.6338888880000004</v>
      </c>
      <c r="O9812">
        <v>0</v>
      </c>
      <c r="P9812">
        <v>12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79.606667000000002</v>
      </c>
      <c r="W9812">
        <v>0</v>
      </c>
      <c r="X9812">
        <v>0</v>
      </c>
      <c r="Y9812">
        <v>0</v>
      </c>
      <c r="Z9812">
        <v>0</v>
      </c>
    </row>
    <row r="9813" spans="1:26" x14ac:dyDescent="0.25">
      <c r="A9813">
        <v>2211689</v>
      </c>
      <c r="B9813">
        <v>1</v>
      </c>
      <c r="C9813" t="s">
        <v>76</v>
      </c>
      <c r="D9813" t="s">
        <v>96</v>
      </c>
      <c r="E9813" t="s">
        <v>143</v>
      </c>
      <c r="F9813" t="s">
        <v>3444</v>
      </c>
      <c r="G9813" t="s">
        <v>145</v>
      </c>
      <c r="H9813" t="s">
        <v>47</v>
      </c>
      <c r="I9813" t="s">
        <v>129</v>
      </c>
      <c r="J9813" t="s">
        <v>130</v>
      </c>
      <c r="K9813" t="s">
        <v>131</v>
      </c>
      <c r="L9813" t="s">
        <v>27960</v>
      </c>
      <c r="M9813" t="s">
        <v>27961</v>
      </c>
      <c r="N9813">
        <v>6.1094444440000002</v>
      </c>
      <c r="O9813">
        <v>1</v>
      </c>
      <c r="P9813">
        <v>369</v>
      </c>
      <c r="Q9813">
        <v>0</v>
      </c>
      <c r="R9813">
        <v>0</v>
      </c>
      <c r="S9813">
        <v>0</v>
      </c>
      <c r="T9813">
        <v>0</v>
      </c>
      <c r="U9813">
        <v>6.1094439999999999</v>
      </c>
      <c r="V9813">
        <v>2254.3850000000002</v>
      </c>
      <c r="W9813">
        <v>0</v>
      </c>
      <c r="X9813">
        <v>0</v>
      </c>
      <c r="Y9813">
        <v>0</v>
      </c>
      <c r="Z9813">
        <v>0</v>
      </c>
    </row>
    <row r="9814" spans="1:26" x14ac:dyDescent="0.25">
      <c r="A9814">
        <v>2211695</v>
      </c>
      <c r="B9814">
        <v>1</v>
      </c>
      <c r="C9814" t="s">
        <v>76</v>
      </c>
      <c r="D9814" t="s">
        <v>93</v>
      </c>
      <c r="E9814" t="s">
        <v>181</v>
      </c>
      <c r="F9814" t="s">
        <v>27962</v>
      </c>
      <c r="G9814" t="s">
        <v>183</v>
      </c>
      <c r="H9814" t="s">
        <v>46</v>
      </c>
      <c r="I9814" t="s">
        <v>129</v>
      </c>
      <c r="J9814" t="s">
        <v>130</v>
      </c>
      <c r="K9814" t="s">
        <v>131</v>
      </c>
      <c r="L9814" t="s">
        <v>27963</v>
      </c>
      <c r="M9814" t="s">
        <v>27964</v>
      </c>
      <c r="N9814">
        <v>1.100833333</v>
      </c>
      <c r="O9814">
        <v>0</v>
      </c>
      <c r="P9814">
        <v>1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1.100833</v>
      </c>
      <c r="W9814">
        <v>0</v>
      </c>
      <c r="X9814">
        <v>0</v>
      </c>
      <c r="Y9814">
        <v>0</v>
      </c>
      <c r="Z9814">
        <v>0</v>
      </c>
    </row>
    <row r="9815" spans="1:26" x14ac:dyDescent="0.25">
      <c r="A9815">
        <v>2211683</v>
      </c>
      <c r="B9815">
        <v>1</v>
      </c>
      <c r="C9815" t="s">
        <v>77</v>
      </c>
      <c r="D9815" t="s">
        <v>114</v>
      </c>
      <c r="E9815" t="s">
        <v>134</v>
      </c>
      <c r="F9815" t="s">
        <v>27965</v>
      </c>
      <c r="G9815" t="s">
        <v>418</v>
      </c>
      <c r="H9815" t="s">
        <v>47</v>
      </c>
      <c r="I9815" t="s">
        <v>129</v>
      </c>
      <c r="J9815" t="s">
        <v>130</v>
      </c>
      <c r="K9815" t="s">
        <v>251</v>
      </c>
      <c r="L9815" t="s">
        <v>27966</v>
      </c>
      <c r="M9815" t="s">
        <v>27967</v>
      </c>
      <c r="N9815">
        <v>1.6544711110000001</v>
      </c>
      <c r="O9815">
        <v>16</v>
      </c>
      <c r="P9815">
        <v>1</v>
      </c>
      <c r="Q9815">
        <v>59</v>
      </c>
      <c r="R9815">
        <v>313</v>
      </c>
      <c r="S9815">
        <v>0</v>
      </c>
      <c r="T9815">
        <v>0</v>
      </c>
      <c r="U9815">
        <v>26.471537999999999</v>
      </c>
      <c r="V9815">
        <v>1.654471</v>
      </c>
      <c r="W9815">
        <v>97.613795999999994</v>
      </c>
      <c r="X9815">
        <v>517.84945800000003</v>
      </c>
      <c r="Y9815">
        <v>0</v>
      </c>
      <c r="Z9815">
        <v>0</v>
      </c>
    </row>
    <row r="9816" spans="1:26" x14ac:dyDescent="0.25">
      <c r="A9816">
        <v>2211685</v>
      </c>
      <c r="B9816">
        <v>1</v>
      </c>
      <c r="C9816" t="s">
        <v>76</v>
      </c>
      <c r="D9816" t="s">
        <v>90</v>
      </c>
      <c r="E9816" t="s">
        <v>181</v>
      </c>
      <c r="F9816" t="s">
        <v>27968</v>
      </c>
      <c r="G9816" t="s">
        <v>194</v>
      </c>
      <c r="H9816" t="s">
        <v>46</v>
      </c>
      <c r="I9816" t="s">
        <v>129</v>
      </c>
      <c r="J9816" t="s">
        <v>130</v>
      </c>
      <c r="K9816" t="s">
        <v>131</v>
      </c>
      <c r="L9816" t="s">
        <v>27969</v>
      </c>
      <c r="M9816" t="s">
        <v>27970</v>
      </c>
      <c r="N9816">
        <v>2.1644444439999999</v>
      </c>
      <c r="O9816">
        <v>0</v>
      </c>
      <c r="P9816">
        <v>1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2.164444</v>
      </c>
      <c r="W9816">
        <v>0</v>
      </c>
      <c r="X9816">
        <v>0</v>
      </c>
      <c r="Y9816">
        <v>0</v>
      </c>
      <c r="Z9816">
        <v>0</v>
      </c>
    </row>
    <row r="9817" spans="1:26" x14ac:dyDescent="0.25">
      <c r="A9817">
        <v>2211700</v>
      </c>
      <c r="B9817">
        <v>1</v>
      </c>
      <c r="C9817" t="s">
        <v>76</v>
      </c>
      <c r="D9817" t="s">
        <v>102</v>
      </c>
      <c r="E9817" t="s">
        <v>181</v>
      </c>
      <c r="F9817" t="s">
        <v>27971</v>
      </c>
      <c r="G9817" t="s">
        <v>163</v>
      </c>
      <c r="H9817" t="s">
        <v>46</v>
      </c>
      <c r="I9817" t="s">
        <v>129</v>
      </c>
      <c r="J9817" t="s">
        <v>130</v>
      </c>
      <c r="K9817" t="s">
        <v>131</v>
      </c>
      <c r="L9817" t="s">
        <v>27972</v>
      </c>
      <c r="M9817" t="s">
        <v>27973</v>
      </c>
      <c r="N9817">
        <v>3.3483333329999998</v>
      </c>
      <c r="O9817">
        <v>0</v>
      </c>
      <c r="P9817">
        <v>3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10.045</v>
      </c>
      <c r="W9817">
        <v>0</v>
      </c>
      <c r="X9817">
        <v>0</v>
      </c>
      <c r="Y9817">
        <v>0</v>
      </c>
      <c r="Z9817">
        <v>0</v>
      </c>
    </row>
    <row r="9818" spans="1:26" x14ac:dyDescent="0.25">
      <c r="A9818">
        <v>2211706</v>
      </c>
      <c r="B9818">
        <v>1</v>
      </c>
      <c r="C9818" t="s">
        <v>76</v>
      </c>
      <c r="D9818" t="s">
        <v>92</v>
      </c>
      <c r="E9818" t="s">
        <v>126</v>
      </c>
      <c r="F9818" t="s">
        <v>24603</v>
      </c>
      <c r="G9818" t="s">
        <v>128</v>
      </c>
      <c r="H9818" t="s">
        <v>46</v>
      </c>
      <c r="I9818" t="s">
        <v>129</v>
      </c>
      <c r="J9818" t="s">
        <v>130</v>
      </c>
      <c r="K9818" t="s">
        <v>131</v>
      </c>
      <c r="L9818" t="s">
        <v>27974</v>
      </c>
      <c r="M9818" t="s">
        <v>27975</v>
      </c>
      <c r="N9818">
        <v>9.7841666660000008</v>
      </c>
      <c r="O9818">
        <v>0</v>
      </c>
      <c r="P9818">
        <v>0</v>
      </c>
      <c r="Q9818">
        <v>0</v>
      </c>
      <c r="R9818">
        <v>54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528.34500000000003</v>
      </c>
      <c r="Y9818">
        <v>0</v>
      </c>
      <c r="Z9818">
        <v>0</v>
      </c>
    </row>
    <row r="9819" spans="1:26" x14ac:dyDescent="0.25">
      <c r="A9819">
        <v>2211699</v>
      </c>
      <c r="B9819">
        <v>1</v>
      </c>
      <c r="C9819" t="s">
        <v>76</v>
      </c>
      <c r="D9819" t="s">
        <v>99</v>
      </c>
      <c r="E9819" t="s">
        <v>134</v>
      </c>
      <c r="F9819" t="s">
        <v>2873</v>
      </c>
      <c r="G9819" t="s">
        <v>136</v>
      </c>
      <c r="H9819" t="s">
        <v>47</v>
      </c>
      <c r="I9819" t="s">
        <v>129</v>
      </c>
      <c r="J9819" t="s">
        <v>130</v>
      </c>
      <c r="K9819" t="s">
        <v>131</v>
      </c>
      <c r="L9819" t="s">
        <v>27976</v>
      </c>
      <c r="M9819" t="s">
        <v>27977</v>
      </c>
      <c r="N9819">
        <v>0.18</v>
      </c>
      <c r="O9819">
        <v>65</v>
      </c>
      <c r="P9819">
        <v>1642</v>
      </c>
      <c r="Q9819">
        <v>0</v>
      </c>
      <c r="R9819">
        <v>0</v>
      </c>
      <c r="S9819">
        <v>0</v>
      </c>
      <c r="T9819">
        <v>0</v>
      </c>
      <c r="U9819">
        <v>11.7</v>
      </c>
      <c r="V9819">
        <v>295.56</v>
      </c>
      <c r="W9819">
        <v>0</v>
      </c>
      <c r="X9819">
        <v>0</v>
      </c>
      <c r="Y9819">
        <v>0</v>
      </c>
      <c r="Z9819">
        <v>0</v>
      </c>
    </row>
    <row r="9820" spans="1:26" x14ac:dyDescent="0.25">
      <c r="A9820">
        <v>2211701</v>
      </c>
      <c r="B9820">
        <v>1</v>
      </c>
      <c r="C9820" t="s">
        <v>76</v>
      </c>
      <c r="D9820" t="s">
        <v>95</v>
      </c>
      <c r="E9820" t="s">
        <v>126</v>
      </c>
      <c r="F9820" t="s">
        <v>27978</v>
      </c>
      <c r="G9820" t="s">
        <v>140</v>
      </c>
      <c r="H9820" t="s">
        <v>46</v>
      </c>
      <c r="I9820" t="s">
        <v>129</v>
      </c>
      <c r="J9820" t="s">
        <v>130</v>
      </c>
      <c r="K9820" t="s">
        <v>131</v>
      </c>
      <c r="L9820" t="s">
        <v>27979</v>
      </c>
      <c r="M9820" t="s">
        <v>27980</v>
      </c>
      <c r="N9820">
        <v>10.244166666</v>
      </c>
      <c r="O9820">
        <v>0</v>
      </c>
      <c r="P9820">
        <v>4</v>
      </c>
      <c r="Q9820">
        <v>0</v>
      </c>
      <c r="R9820">
        <v>0</v>
      </c>
      <c r="S9820">
        <v>0</v>
      </c>
      <c r="T9820">
        <v>4</v>
      </c>
      <c r="U9820">
        <v>0</v>
      </c>
      <c r="V9820">
        <v>40.976666999999999</v>
      </c>
      <c r="W9820">
        <v>0</v>
      </c>
      <c r="X9820">
        <v>0</v>
      </c>
      <c r="Y9820">
        <v>0</v>
      </c>
      <c r="Z9820">
        <v>40.976666999999999</v>
      </c>
    </row>
    <row r="9821" spans="1:26" x14ac:dyDescent="0.25">
      <c r="A9821">
        <v>2211702</v>
      </c>
      <c r="B9821">
        <v>1</v>
      </c>
      <c r="C9821" t="s">
        <v>76</v>
      </c>
      <c r="D9821" t="s">
        <v>78</v>
      </c>
      <c r="E9821" t="s">
        <v>181</v>
      </c>
      <c r="F9821" t="s">
        <v>27981</v>
      </c>
      <c r="G9821" t="s">
        <v>287</v>
      </c>
      <c r="H9821" t="s">
        <v>46</v>
      </c>
      <c r="I9821" t="s">
        <v>129</v>
      </c>
      <c r="J9821" t="s">
        <v>130</v>
      </c>
      <c r="K9821" t="s">
        <v>131</v>
      </c>
      <c r="L9821" t="s">
        <v>27982</v>
      </c>
      <c r="M9821" t="s">
        <v>27983</v>
      </c>
      <c r="N9821">
        <v>2.3847222220000002</v>
      </c>
      <c r="O9821">
        <v>0</v>
      </c>
      <c r="P9821">
        <v>1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2.384722</v>
      </c>
      <c r="W9821">
        <v>0</v>
      </c>
      <c r="X9821">
        <v>0</v>
      </c>
      <c r="Y9821">
        <v>0</v>
      </c>
      <c r="Z9821">
        <v>0</v>
      </c>
    </row>
    <row r="9822" spans="1:26" x14ac:dyDescent="0.25">
      <c r="A9822">
        <v>2211703</v>
      </c>
      <c r="B9822">
        <v>1</v>
      </c>
      <c r="C9822" t="s">
        <v>77</v>
      </c>
      <c r="D9822" t="s">
        <v>124</v>
      </c>
      <c r="E9822" t="s">
        <v>181</v>
      </c>
      <c r="F9822" t="s">
        <v>27984</v>
      </c>
      <c r="G9822" t="s">
        <v>163</v>
      </c>
      <c r="H9822" t="s">
        <v>46</v>
      </c>
      <c r="I9822" t="s">
        <v>129</v>
      </c>
      <c r="J9822" t="s">
        <v>130</v>
      </c>
      <c r="K9822" t="s">
        <v>131</v>
      </c>
      <c r="L9822" t="s">
        <v>27985</v>
      </c>
      <c r="M9822" t="s">
        <v>27986</v>
      </c>
      <c r="N9822">
        <v>1.008611111</v>
      </c>
      <c r="O9822">
        <v>0</v>
      </c>
      <c r="P9822">
        <v>3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3.025833</v>
      </c>
      <c r="W9822">
        <v>0</v>
      </c>
      <c r="X9822">
        <v>0</v>
      </c>
      <c r="Y9822">
        <v>0</v>
      </c>
      <c r="Z9822">
        <v>0</v>
      </c>
    </row>
    <row r="9823" spans="1:26" x14ac:dyDescent="0.25">
      <c r="A9823">
        <v>2211710</v>
      </c>
      <c r="B9823">
        <v>1</v>
      </c>
      <c r="C9823" t="s">
        <v>76</v>
      </c>
      <c r="D9823" t="s">
        <v>93</v>
      </c>
      <c r="E9823" t="s">
        <v>181</v>
      </c>
      <c r="F9823" t="s">
        <v>27987</v>
      </c>
      <c r="G9823" t="s">
        <v>194</v>
      </c>
      <c r="H9823" t="s">
        <v>46</v>
      </c>
      <c r="I9823" t="s">
        <v>129</v>
      </c>
      <c r="J9823" t="s">
        <v>130</v>
      </c>
      <c r="K9823" t="s">
        <v>131</v>
      </c>
      <c r="L9823" t="s">
        <v>27988</v>
      </c>
      <c r="M9823" t="s">
        <v>27989</v>
      </c>
      <c r="N9823">
        <v>4.6244444439999999</v>
      </c>
      <c r="O9823">
        <v>0</v>
      </c>
      <c r="P9823">
        <v>4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18.497778</v>
      </c>
      <c r="W9823">
        <v>0</v>
      </c>
      <c r="X9823">
        <v>0</v>
      </c>
      <c r="Y9823">
        <v>0</v>
      </c>
      <c r="Z9823">
        <v>0</v>
      </c>
    </row>
    <row r="9824" spans="1:26" x14ac:dyDescent="0.25">
      <c r="A9824">
        <v>2211705</v>
      </c>
      <c r="B9824">
        <v>1</v>
      </c>
      <c r="C9824" t="s">
        <v>76</v>
      </c>
      <c r="D9824" t="s">
        <v>86</v>
      </c>
      <c r="E9824" t="s">
        <v>181</v>
      </c>
      <c r="F9824" t="s">
        <v>27990</v>
      </c>
      <c r="G9824" t="s">
        <v>287</v>
      </c>
      <c r="H9824" t="s">
        <v>46</v>
      </c>
      <c r="I9824" t="s">
        <v>129</v>
      </c>
      <c r="J9824" t="s">
        <v>130</v>
      </c>
      <c r="K9824" t="s">
        <v>131</v>
      </c>
      <c r="L9824" t="s">
        <v>27991</v>
      </c>
      <c r="M9824" t="s">
        <v>27992</v>
      </c>
      <c r="N9824">
        <v>2.0180555550000001</v>
      </c>
      <c r="O9824">
        <v>0</v>
      </c>
      <c r="P9824">
        <v>5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10.090278</v>
      </c>
      <c r="W9824">
        <v>0</v>
      </c>
      <c r="X9824">
        <v>0</v>
      </c>
      <c r="Y9824">
        <v>0</v>
      </c>
      <c r="Z9824">
        <v>0</v>
      </c>
    </row>
    <row r="9825" spans="1:26" x14ac:dyDescent="0.25">
      <c r="A9825">
        <v>2211715</v>
      </c>
      <c r="B9825">
        <v>1</v>
      </c>
      <c r="C9825" t="s">
        <v>77</v>
      </c>
      <c r="D9825" t="s">
        <v>111</v>
      </c>
      <c r="E9825" t="s">
        <v>143</v>
      </c>
      <c r="F9825" t="s">
        <v>27993</v>
      </c>
      <c r="G9825" t="s">
        <v>145</v>
      </c>
      <c r="H9825" t="s">
        <v>47</v>
      </c>
      <c r="I9825" t="s">
        <v>129</v>
      </c>
      <c r="J9825" t="s">
        <v>130</v>
      </c>
      <c r="K9825" t="s">
        <v>131</v>
      </c>
      <c r="L9825" t="s">
        <v>27994</v>
      </c>
      <c r="M9825" t="s">
        <v>27995</v>
      </c>
      <c r="N9825">
        <v>1.656666666</v>
      </c>
      <c r="O9825">
        <v>0</v>
      </c>
      <c r="P9825">
        <v>0</v>
      </c>
      <c r="Q9825">
        <v>0</v>
      </c>
      <c r="R9825">
        <v>23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38.103332999999999</v>
      </c>
      <c r="Y9825">
        <v>0</v>
      </c>
      <c r="Z9825">
        <v>0</v>
      </c>
    </row>
    <row r="9826" spans="1:26" x14ac:dyDescent="0.25">
      <c r="A9826">
        <v>2211713</v>
      </c>
      <c r="B9826">
        <v>1</v>
      </c>
      <c r="C9826" t="s">
        <v>76</v>
      </c>
      <c r="D9826" t="s">
        <v>99</v>
      </c>
      <c r="E9826" t="s">
        <v>161</v>
      </c>
      <c r="F9826" t="s">
        <v>4621</v>
      </c>
      <c r="G9826" t="s">
        <v>402</v>
      </c>
      <c r="H9826" t="s">
        <v>46</v>
      </c>
      <c r="I9826" t="s">
        <v>129</v>
      </c>
      <c r="J9826" t="s">
        <v>130</v>
      </c>
      <c r="K9826" t="s">
        <v>131</v>
      </c>
      <c r="L9826" t="s">
        <v>27996</v>
      </c>
      <c r="M9826" t="s">
        <v>27997</v>
      </c>
      <c r="N9826">
        <v>0.53805555500000002</v>
      </c>
      <c r="O9826">
        <v>1</v>
      </c>
      <c r="P9826">
        <v>97</v>
      </c>
      <c r="Q9826">
        <v>0</v>
      </c>
      <c r="R9826">
        <v>0</v>
      </c>
      <c r="S9826">
        <v>0</v>
      </c>
      <c r="T9826">
        <v>0</v>
      </c>
      <c r="U9826">
        <v>0.53805599999999998</v>
      </c>
      <c r="V9826">
        <v>52.191389000000001</v>
      </c>
      <c r="W9826">
        <v>0</v>
      </c>
      <c r="X9826">
        <v>0</v>
      </c>
      <c r="Y9826">
        <v>0</v>
      </c>
      <c r="Z9826">
        <v>0</v>
      </c>
    </row>
    <row r="9827" spans="1:26" x14ac:dyDescent="0.25">
      <c r="A9827">
        <v>2211714</v>
      </c>
      <c r="B9827">
        <v>1</v>
      </c>
      <c r="C9827" t="s">
        <v>76</v>
      </c>
      <c r="D9827" t="s">
        <v>78</v>
      </c>
      <c r="E9827" t="s">
        <v>181</v>
      </c>
      <c r="F9827" t="s">
        <v>27998</v>
      </c>
      <c r="G9827" t="s">
        <v>287</v>
      </c>
      <c r="H9827" t="s">
        <v>46</v>
      </c>
      <c r="I9827" t="s">
        <v>129</v>
      </c>
      <c r="J9827" t="s">
        <v>130</v>
      </c>
      <c r="K9827" t="s">
        <v>131</v>
      </c>
      <c r="L9827" t="s">
        <v>27999</v>
      </c>
      <c r="M9827" t="s">
        <v>28000</v>
      </c>
      <c r="N9827">
        <v>3.1011111109999998</v>
      </c>
      <c r="O9827">
        <v>0</v>
      </c>
      <c r="P9827">
        <v>21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65.123333000000002</v>
      </c>
      <c r="W9827">
        <v>0</v>
      </c>
      <c r="X9827">
        <v>0</v>
      </c>
      <c r="Y9827">
        <v>0</v>
      </c>
      <c r="Z9827">
        <v>0</v>
      </c>
    </row>
    <row r="9828" spans="1:26" x14ac:dyDescent="0.25">
      <c r="A9828">
        <v>2211721</v>
      </c>
      <c r="B9828">
        <v>1</v>
      </c>
      <c r="C9828" t="s">
        <v>76</v>
      </c>
      <c r="D9828" t="s">
        <v>89</v>
      </c>
      <c r="E9828" t="s">
        <v>186</v>
      </c>
      <c r="F9828" t="s">
        <v>2452</v>
      </c>
      <c r="G9828" t="s">
        <v>136</v>
      </c>
      <c r="H9828" t="s">
        <v>47</v>
      </c>
      <c r="I9828" t="s">
        <v>129</v>
      </c>
      <c r="J9828" t="s">
        <v>130</v>
      </c>
      <c r="K9828" t="s">
        <v>131</v>
      </c>
      <c r="L9828" t="s">
        <v>28001</v>
      </c>
      <c r="M9828" t="s">
        <v>28002</v>
      </c>
      <c r="N9828">
        <v>0.87388888799999997</v>
      </c>
      <c r="O9828">
        <v>18</v>
      </c>
      <c r="P9828">
        <v>250</v>
      </c>
      <c r="Q9828">
        <v>0</v>
      </c>
      <c r="R9828">
        <v>0</v>
      </c>
      <c r="S9828">
        <v>1</v>
      </c>
      <c r="T9828">
        <v>21</v>
      </c>
      <c r="U9828">
        <v>15.73</v>
      </c>
      <c r="V9828">
        <v>218.47222199999999</v>
      </c>
      <c r="W9828">
        <v>0</v>
      </c>
      <c r="X9828">
        <v>0</v>
      </c>
      <c r="Y9828">
        <v>0.87388900000000003</v>
      </c>
      <c r="Z9828">
        <v>18.351666999999999</v>
      </c>
    </row>
    <row r="9829" spans="1:26" x14ac:dyDescent="0.25">
      <c r="A9829">
        <v>2211718</v>
      </c>
      <c r="B9829">
        <v>1</v>
      </c>
      <c r="C9829" t="s">
        <v>77</v>
      </c>
      <c r="D9829" t="s">
        <v>123</v>
      </c>
      <c r="E9829" t="s">
        <v>143</v>
      </c>
      <c r="F9829" t="s">
        <v>28003</v>
      </c>
      <c r="G9829" t="s">
        <v>418</v>
      </c>
      <c r="H9829" t="s">
        <v>47</v>
      </c>
      <c r="I9829" t="s">
        <v>129</v>
      </c>
      <c r="J9829" t="s">
        <v>130</v>
      </c>
      <c r="K9829" t="s">
        <v>251</v>
      </c>
      <c r="L9829" t="s">
        <v>28004</v>
      </c>
      <c r="M9829" t="s">
        <v>28005</v>
      </c>
      <c r="N9829">
        <v>4.7706544439999998</v>
      </c>
      <c r="O9829">
        <v>37</v>
      </c>
      <c r="P9829">
        <v>494</v>
      </c>
      <c r="Q9829">
        <v>0</v>
      </c>
      <c r="R9829">
        <v>0</v>
      </c>
      <c r="S9829">
        <v>0</v>
      </c>
      <c r="T9829">
        <v>0</v>
      </c>
      <c r="U9829">
        <v>176.51421400000001</v>
      </c>
      <c r="V9829">
        <v>2356.7032949999998</v>
      </c>
      <c r="W9829">
        <v>0</v>
      </c>
      <c r="X9829">
        <v>0</v>
      </c>
      <c r="Y9829">
        <v>0</v>
      </c>
      <c r="Z9829">
        <v>0</v>
      </c>
    </row>
    <row r="9830" spans="1:26" x14ac:dyDescent="0.25">
      <c r="A9830">
        <v>2211693</v>
      </c>
      <c r="B9830">
        <v>1</v>
      </c>
      <c r="C9830" t="s">
        <v>76</v>
      </c>
      <c r="D9830" t="s">
        <v>81</v>
      </c>
      <c r="E9830" t="s">
        <v>161</v>
      </c>
      <c r="F9830" t="s">
        <v>8584</v>
      </c>
      <c r="G9830" t="s">
        <v>418</v>
      </c>
      <c r="H9830" t="s">
        <v>46</v>
      </c>
      <c r="I9830" t="s">
        <v>129</v>
      </c>
      <c r="J9830" t="s">
        <v>130</v>
      </c>
      <c r="K9830" t="s">
        <v>251</v>
      </c>
      <c r="L9830" t="s">
        <v>28006</v>
      </c>
      <c r="M9830" t="s">
        <v>28007</v>
      </c>
      <c r="N9830">
        <v>6.7869444440000004</v>
      </c>
      <c r="O9830">
        <v>1</v>
      </c>
      <c r="P9830">
        <v>816</v>
      </c>
      <c r="Q9830">
        <v>0</v>
      </c>
      <c r="R9830">
        <v>0</v>
      </c>
      <c r="S9830">
        <v>0</v>
      </c>
      <c r="T9830">
        <v>0</v>
      </c>
      <c r="U9830">
        <v>6.7869440000000001</v>
      </c>
      <c r="V9830">
        <v>5538.1466659999996</v>
      </c>
      <c r="W9830">
        <v>0</v>
      </c>
      <c r="X9830">
        <v>0</v>
      </c>
      <c r="Y9830">
        <v>0</v>
      </c>
      <c r="Z9830">
        <v>0</v>
      </c>
    </row>
    <row r="9831" spans="1:26" x14ac:dyDescent="0.25">
      <c r="A9831">
        <v>2211745</v>
      </c>
      <c r="B9831">
        <v>1</v>
      </c>
      <c r="C9831" t="s">
        <v>77</v>
      </c>
      <c r="D9831" t="s">
        <v>124</v>
      </c>
      <c r="E9831" t="s">
        <v>718</v>
      </c>
      <c r="F9831" t="s">
        <v>7740</v>
      </c>
      <c r="G9831" t="s">
        <v>269</v>
      </c>
      <c r="H9831" t="s">
        <v>46</v>
      </c>
      <c r="I9831" t="s">
        <v>129</v>
      </c>
      <c r="J9831" t="s">
        <v>130</v>
      </c>
      <c r="K9831" t="s">
        <v>131</v>
      </c>
      <c r="L9831" t="s">
        <v>28008</v>
      </c>
      <c r="M9831" t="s">
        <v>28009</v>
      </c>
      <c r="N9831">
        <v>11.124444444</v>
      </c>
      <c r="O9831">
        <v>0</v>
      </c>
      <c r="P9831">
        <v>28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311.484444</v>
      </c>
      <c r="W9831">
        <v>0</v>
      </c>
      <c r="X9831">
        <v>0</v>
      </c>
      <c r="Y9831">
        <v>0</v>
      </c>
      <c r="Z9831">
        <v>0</v>
      </c>
    </row>
    <row r="9832" spans="1:26" x14ac:dyDescent="0.25">
      <c r="A9832">
        <v>2211732</v>
      </c>
      <c r="B9832">
        <v>1</v>
      </c>
      <c r="C9832" t="s">
        <v>76</v>
      </c>
      <c r="D9832" t="s">
        <v>96</v>
      </c>
      <c r="E9832" t="s">
        <v>186</v>
      </c>
      <c r="F9832" t="s">
        <v>28010</v>
      </c>
      <c r="G9832" t="s">
        <v>136</v>
      </c>
      <c r="H9832" t="s">
        <v>47</v>
      </c>
      <c r="I9832" t="s">
        <v>283</v>
      </c>
      <c r="J9832" t="s">
        <v>130</v>
      </c>
      <c r="K9832" t="s">
        <v>131</v>
      </c>
      <c r="L9832" t="s">
        <v>28011</v>
      </c>
      <c r="M9832" t="s">
        <v>28012</v>
      </c>
      <c r="N9832">
        <v>4.5833332999999997E-2</v>
      </c>
      <c r="O9832">
        <v>74</v>
      </c>
      <c r="P9832">
        <v>1567</v>
      </c>
      <c r="Q9832">
        <v>0</v>
      </c>
      <c r="R9832">
        <v>0</v>
      </c>
      <c r="S9832">
        <v>0</v>
      </c>
      <c r="T9832">
        <v>0</v>
      </c>
      <c r="U9832">
        <v>3.391667</v>
      </c>
      <c r="V9832">
        <v>71.820832999999993</v>
      </c>
      <c r="W9832">
        <v>0</v>
      </c>
      <c r="X9832">
        <v>0</v>
      </c>
      <c r="Y9832">
        <v>0</v>
      </c>
      <c r="Z9832">
        <v>0</v>
      </c>
    </row>
    <row r="9833" spans="1:26" x14ac:dyDescent="0.25">
      <c r="A9833">
        <v>2211733</v>
      </c>
      <c r="B9833">
        <v>1</v>
      </c>
      <c r="C9833" t="s">
        <v>76</v>
      </c>
      <c r="D9833" t="s">
        <v>78</v>
      </c>
      <c r="E9833" t="s">
        <v>181</v>
      </c>
      <c r="F9833" t="s">
        <v>28013</v>
      </c>
      <c r="G9833" t="s">
        <v>194</v>
      </c>
      <c r="H9833" t="s">
        <v>46</v>
      </c>
      <c r="I9833" t="s">
        <v>129</v>
      </c>
      <c r="J9833" t="s">
        <v>130</v>
      </c>
      <c r="K9833" t="s">
        <v>131</v>
      </c>
      <c r="L9833" t="s">
        <v>28014</v>
      </c>
      <c r="M9833" t="s">
        <v>28015</v>
      </c>
      <c r="N9833">
        <v>2.798333333</v>
      </c>
      <c r="O9833">
        <v>0</v>
      </c>
      <c r="P9833">
        <v>14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39.176667000000002</v>
      </c>
      <c r="W9833">
        <v>0</v>
      </c>
      <c r="X9833">
        <v>0</v>
      </c>
      <c r="Y9833">
        <v>0</v>
      </c>
      <c r="Z9833">
        <v>0</v>
      </c>
    </row>
    <row r="9834" spans="1:26" x14ac:dyDescent="0.25">
      <c r="A9834">
        <v>2211734</v>
      </c>
      <c r="B9834">
        <v>1</v>
      </c>
      <c r="C9834" t="s">
        <v>76</v>
      </c>
      <c r="D9834" t="s">
        <v>86</v>
      </c>
      <c r="E9834" t="s">
        <v>181</v>
      </c>
      <c r="F9834" t="s">
        <v>28016</v>
      </c>
      <c r="G9834" t="s">
        <v>194</v>
      </c>
      <c r="H9834" t="s">
        <v>46</v>
      </c>
      <c r="I9834" t="s">
        <v>129</v>
      </c>
      <c r="J9834" t="s">
        <v>130</v>
      </c>
      <c r="K9834" t="s">
        <v>131</v>
      </c>
      <c r="L9834" t="s">
        <v>28017</v>
      </c>
      <c r="M9834" t="s">
        <v>28018</v>
      </c>
      <c r="N9834">
        <v>2.9227777769999999</v>
      </c>
      <c r="O9834">
        <v>0</v>
      </c>
      <c r="P9834">
        <v>1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2.9227780000000001</v>
      </c>
      <c r="W9834">
        <v>0</v>
      </c>
      <c r="X9834">
        <v>0</v>
      </c>
      <c r="Y9834">
        <v>0</v>
      </c>
      <c r="Z9834">
        <v>0</v>
      </c>
    </row>
    <row r="9835" spans="1:26" x14ac:dyDescent="0.25">
      <c r="A9835">
        <v>2211738</v>
      </c>
      <c r="B9835">
        <v>1</v>
      </c>
      <c r="C9835" t="s">
        <v>76</v>
      </c>
      <c r="D9835" t="s">
        <v>91</v>
      </c>
      <c r="E9835" t="s">
        <v>134</v>
      </c>
      <c r="F9835" t="s">
        <v>28019</v>
      </c>
      <c r="G9835" t="s">
        <v>136</v>
      </c>
      <c r="H9835" t="s">
        <v>47</v>
      </c>
      <c r="I9835" t="s">
        <v>129</v>
      </c>
      <c r="J9835" t="s">
        <v>130</v>
      </c>
      <c r="K9835" t="s">
        <v>131</v>
      </c>
      <c r="L9835" t="s">
        <v>28020</v>
      </c>
      <c r="M9835" t="s">
        <v>28021</v>
      </c>
      <c r="N9835">
        <v>0.74083333299999998</v>
      </c>
      <c r="O9835">
        <v>25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18.520833</v>
      </c>
      <c r="V9835">
        <v>0</v>
      </c>
      <c r="W9835">
        <v>0</v>
      </c>
      <c r="X9835">
        <v>0</v>
      </c>
      <c r="Y9835">
        <v>0</v>
      </c>
      <c r="Z9835">
        <v>0</v>
      </c>
    </row>
    <row r="9836" spans="1:26" x14ac:dyDescent="0.25">
      <c r="A9836">
        <v>2211743</v>
      </c>
      <c r="B9836">
        <v>1</v>
      </c>
      <c r="C9836" t="s">
        <v>76</v>
      </c>
      <c r="D9836" t="s">
        <v>81</v>
      </c>
      <c r="E9836" t="s">
        <v>161</v>
      </c>
      <c r="F9836" t="s">
        <v>28022</v>
      </c>
      <c r="G9836" t="s">
        <v>366</v>
      </c>
      <c r="H9836" t="s">
        <v>46</v>
      </c>
      <c r="I9836" t="s">
        <v>129</v>
      </c>
      <c r="J9836" t="s">
        <v>130</v>
      </c>
      <c r="K9836" t="s">
        <v>251</v>
      </c>
      <c r="L9836" t="s">
        <v>28023</v>
      </c>
      <c r="M9836" t="s">
        <v>28024</v>
      </c>
      <c r="N9836">
        <v>0.395277777</v>
      </c>
      <c r="O9836">
        <v>1</v>
      </c>
      <c r="P9836">
        <v>451</v>
      </c>
      <c r="Q9836">
        <v>0</v>
      </c>
      <c r="R9836">
        <v>0</v>
      </c>
      <c r="S9836">
        <v>0</v>
      </c>
      <c r="T9836">
        <v>0</v>
      </c>
      <c r="U9836">
        <v>0.39527800000000002</v>
      </c>
      <c r="V9836">
        <v>178.27027699999999</v>
      </c>
      <c r="W9836">
        <v>0</v>
      </c>
      <c r="X9836">
        <v>0</v>
      </c>
      <c r="Y9836">
        <v>0</v>
      </c>
      <c r="Z9836">
        <v>0</v>
      </c>
    </row>
    <row r="9837" spans="1:26" x14ac:dyDescent="0.25">
      <c r="A9837">
        <v>2211737</v>
      </c>
      <c r="B9837">
        <v>1</v>
      </c>
      <c r="C9837" t="s">
        <v>76</v>
      </c>
      <c r="D9837" t="s">
        <v>89</v>
      </c>
      <c r="E9837" t="s">
        <v>186</v>
      </c>
      <c r="F9837" t="s">
        <v>28025</v>
      </c>
      <c r="G9837" t="s">
        <v>366</v>
      </c>
      <c r="H9837" t="s">
        <v>47</v>
      </c>
      <c r="I9837" t="s">
        <v>129</v>
      </c>
      <c r="J9837" t="s">
        <v>130</v>
      </c>
      <c r="K9837" t="s">
        <v>251</v>
      </c>
      <c r="L9837" t="s">
        <v>28026</v>
      </c>
      <c r="M9837" t="s">
        <v>28027</v>
      </c>
      <c r="N9837">
        <v>3.2233536109999998</v>
      </c>
      <c r="O9837">
        <v>16</v>
      </c>
      <c r="P9837">
        <v>1210</v>
      </c>
      <c r="Q9837">
        <v>0</v>
      </c>
      <c r="R9837">
        <v>0</v>
      </c>
      <c r="S9837">
        <v>8</v>
      </c>
      <c r="T9837">
        <v>83</v>
      </c>
      <c r="U9837">
        <v>51.573658000000002</v>
      </c>
      <c r="V9837">
        <v>3900.257869</v>
      </c>
      <c r="W9837">
        <v>0</v>
      </c>
      <c r="X9837">
        <v>0</v>
      </c>
      <c r="Y9837">
        <v>25.786829000000001</v>
      </c>
      <c r="Z9837">
        <v>267.53834999999998</v>
      </c>
    </row>
    <row r="9838" spans="1:26" x14ac:dyDescent="0.25">
      <c r="A9838">
        <v>2211744</v>
      </c>
      <c r="B9838">
        <v>1</v>
      </c>
      <c r="C9838" t="s">
        <v>76</v>
      </c>
      <c r="D9838" t="s">
        <v>98</v>
      </c>
      <c r="E9838" t="s">
        <v>143</v>
      </c>
      <c r="F9838" t="s">
        <v>28028</v>
      </c>
      <c r="G9838" t="s">
        <v>145</v>
      </c>
      <c r="H9838" t="s">
        <v>47</v>
      </c>
      <c r="I9838" t="s">
        <v>129</v>
      </c>
      <c r="J9838" t="s">
        <v>130</v>
      </c>
      <c r="K9838" t="s">
        <v>131</v>
      </c>
      <c r="L9838" t="s">
        <v>28029</v>
      </c>
      <c r="M9838" t="s">
        <v>28030</v>
      </c>
      <c r="N9838">
        <v>1.148055555</v>
      </c>
      <c r="O9838">
        <v>0</v>
      </c>
      <c r="P9838">
        <v>0</v>
      </c>
      <c r="Q9838">
        <v>0</v>
      </c>
      <c r="R9838">
        <v>12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13.776667</v>
      </c>
      <c r="Y9838">
        <v>0</v>
      </c>
      <c r="Z9838">
        <v>0</v>
      </c>
    </row>
    <row r="9839" spans="1:26" x14ac:dyDescent="0.25">
      <c r="A9839">
        <v>2211742</v>
      </c>
      <c r="B9839">
        <v>1</v>
      </c>
      <c r="C9839" t="s">
        <v>76</v>
      </c>
      <c r="D9839" t="s">
        <v>78</v>
      </c>
      <c r="E9839" t="s">
        <v>181</v>
      </c>
      <c r="F9839" t="s">
        <v>28031</v>
      </c>
      <c r="G9839" t="s">
        <v>183</v>
      </c>
      <c r="H9839" t="s">
        <v>46</v>
      </c>
      <c r="I9839" t="s">
        <v>129</v>
      </c>
      <c r="J9839" t="s">
        <v>130</v>
      </c>
      <c r="K9839" t="s">
        <v>131</v>
      </c>
      <c r="L9839" t="s">
        <v>28032</v>
      </c>
      <c r="M9839" t="s">
        <v>28033</v>
      </c>
      <c r="N9839">
        <v>3.409444444</v>
      </c>
      <c r="O9839">
        <v>0</v>
      </c>
      <c r="P9839">
        <v>1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3.4094440000000001</v>
      </c>
      <c r="W9839">
        <v>0</v>
      </c>
      <c r="X9839">
        <v>0</v>
      </c>
      <c r="Y9839">
        <v>0</v>
      </c>
      <c r="Z9839">
        <v>0</v>
      </c>
    </row>
    <row r="9840" spans="1:26" x14ac:dyDescent="0.25">
      <c r="A9840">
        <v>2211747</v>
      </c>
      <c r="B9840">
        <v>1</v>
      </c>
      <c r="C9840" t="s">
        <v>76</v>
      </c>
      <c r="D9840" t="s">
        <v>89</v>
      </c>
      <c r="E9840" t="s">
        <v>181</v>
      </c>
      <c r="F9840" t="s">
        <v>28034</v>
      </c>
      <c r="G9840" t="s">
        <v>194</v>
      </c>
      <c r="H9840" t="s">
        <v>46</v>
      </c>
      <c r="I9840" t="s">
        <v>129</v>
      </c>
      <c r="J9840" t="s">
        <v>130</v>
      </c>
      <c r="K9840" t="s">
        <v>131</v>
      </c>
      <c r="L9840" t="s">
        <v>28035</v>
      </c>
      <c r="M9840" t="s">
        <v>28036</v>
      </c>
      <c r="N9840">
        <v>6.1530555549999999</v>
      </c>
      <c r="O9840">
        <v>0</v>
      </c>
      <c r="P9840">
        <v>1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6.1530560000000003</v>
      </c>
      <c r="W9840">
        <v>0</v>
      </c>
      <c r="X9840">
        <v>0</v>
      </c>
      <c r="Y9840">
        <v>0</v>
      </c>
      <c r="Z9840">
        <v>0</v>
      </c>
    </row>
    <row r="9841" spans="1:26" x14ac:dyDescent="0.25">
      <c r="A9841">
        <v>2211746</v>
      </c>
      <c r="B9841">
        <v>1</v>
      </c>
      <c r="C9841" t="s">
        <v>76</v>
      </c>
      <c r="D9841" t="s">
        <v>81</v>
      </c>
      <c r="E9841" t="s">
        <v>181</v>
      </c>
      <c r="F9841" t="s">
        <v>7768</v>
      </c>
      <c r="G9841" t="s">
        <v>287</v>
      </c>
      <c r="H9841" t="s">
        <v>46</v>
      </c>
      <c r="I9841" t="s">
        <v>129</v>
      </c>
      <c r="J9841" t="s">
        <v>130</v>
      </c>
      <c r="K9841" t="s">
        <v>131</v>
      </c>
      <c r="L9841" t="s">
        <v>28037</v>
      </c>
      <c r="M9841" t="s">
        <v>28038</v>
      </c>
      <c r="N9841">
        <v>2.2688888880000002</v>
      </c>
      <c r="O9841">
        <v>0</v>
      </c>
      <c r="P9841">
        <v>71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161.09111100000001</v>
      </c>
      <c r="W9841">
        <v>0</v>
      </c>
      <c r="X9841">
        <v>0</v>
      </c>
      <c r="Y9841">
        <v>0</v>
      </c>
      <c r="Z9841">
        <v>0</v>
      </c>
    </row>
    <row r="9842" spans="1:26" x14ac:dyDescent="0.25">
      <c r="A9842">
        <v>2211750</v>
      </c>
      <c r="B9842">
        <v>1</v>
      </c>
      <c r="C9842" t="s">
        <v>76</v>
      </c>
      <c r="D9842" t="s">
        <v>103</v>
      </c>
      <c r="E9842" t="s">
        <v>126</v>
      </c>
      <c r="F9842" t="s">
        <v>28039</v>
      </c>
      <c r="G9842" t="s">
        <v>128</v>
      </c>
      <c r="H9842" t="s">
        <v>46</v>
      </c>
      <c r="I9842" t="s">
        <v>129</v>
      </c>
      <c r="J9842" t="s">
        <v>130</v>
      </c>
      <c r="K9842" t="s">
        <v>131</v>
      </c>
      <c r="L9842" t="s">
        <v>28040</v>
      </c>
      <c r="M9842" t="s">
        <v>28041</v>
      </c>
      <c r="N9842">
        <v>2.1919444440000002</v>
      </c>
      <c r="O9842">
        <v>0</v>
      </c>
      <c r="P9842">
        <v>0</v>
      </c>
      <c r="Q9842">
        <v>0</v>
      </c>
      <c r="R9842">
        <v>100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219.194444</v>
      </c>
      <c r="Y9842">
        <v>0</v>
      </c>
      <c r="Z9842">
        <v>0</v>
      </c>
    </row>
    <row r="9843" spans="1:26" x14ac:dyDescent="0.25">
      <c r="A9843">
        <v>2211752</v>
      </c>
      <c r="B9843">
        <v>1</v>
      </c>
      <c r="C9843" t="s">
        <v>76</v>
      </c>
      <c r="D9843" t="s">
        <v>95</v>
      </c>
      <c r="E9843" t="s">
        <v>186</v>
      </c>
      <c r="F9843" t="s">
        <v>2800</v>
      </c>
      <c r="G9843" t="s">
        <v>2534</v>
      </c>
      <c r="H9843" t="s">
        <v>47</v>
      </c>
      <c r="I9843" t="s">
        <v>129</v>
      </c>
      <c r="J9843" t="s">
        <v>130</v>
      </c>
      <c r="K9843" t="s">
        <v>131</v>
      </c>
      <c r="L9843" t="s">
        <v>28042</v>
      </c>
      <c r="M9843" t="s">
        <v>28043</v>
      </c>
      <c r="N9843">
        <v>2.1577777770000002</v>
      </c>
      <c r="O9843">
        <v>0</v>
      </c>
      <c r="P9843">
        <v>0</v>
      </c>
      <c r="Q9843">
        <v>2</v>
      </c>
      <c r="R9843">
        <v>12</v>
      </c>
      <c r="S9843">
        <v>48</v>
      </c>
      <c r="T9843">
        <v>997</v>
      </c>
      <c r="U9843">
        <v>0</v>
      </c>
      <c r="V9843">
        <v>0</v>
      </c>
      <c r="W9843">
        <v>4.3155559999999999</v>
      </c>
      <c r="X9843">
        <v>25.893332999999998</v>
      </c>
      <c r="Y9843">
        <v>103.57333300000001</v>
      </c>
      <c r="Z9843">
        <v>2151.3044439999999</v>
      </c>
    </row>
    <row r="9844" spans="1:26" x14ac:dyDescent="0.25">
      <c r="A9844">
        <v>2211755</v>
      </c>
      <c r="B9844">
        <v>1</v>
      </c>
      <c r="C9844" t="s">
        <v>76</v>
      </c>
      <c r="D9844" t="s">
        <v>88</v>
      </c>
      <c r="E9844" t="s">
        <v>181</v>
      </c>
      <c r="F9844" t="s">
        <v>28044</v>
      </c>
      <c r="G9844" t="s">
        <v>287</v>
      </c>
      <c r="H9844" t="s">
        <v>46</v>
      </c>
      <c r="I9844" t="s">
        <v>129</v>
      </c>
      <c r="J9844" t="s">
        <v>130</v>
      </c>
      <c r="K9844" t="s">
        <v>131</v>
      </c>
      <c r="L9844" t="s">
        <v>28045</v>
      </c>
      <c r="M9844" t="s">
        <v>28046</v>
      </c>
      <c r="N9844">
        <v>5.4519444439999996</v>
      </c>
      <c r="O9844">
        <v>0</v>
      </c>
      <c r="P9844">
        <v>25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136.29861099999999</v>
      </c>
      <c r="W9844">
        <v>0</v>
      </c>
      <c r="X9844">
        <v>0</v>
      </c>
      <c r="Y9844">
        <v>0</v>
      </c>
      <c r="Z9844">
        <v>0</v>
      </c>
    </row>
    <row r="9845" spans="1:26" x14ac:dyDescent="0.25">
      <c r="A9845">
        <v>2211754</v>
      </c>
      <c r="B9845">
        <v>1</v>
      </c>
      <c r="C9845" t="s">
        <v>76</v>
      </c>
      <c r="D9845" t="s">
        <v>78</v>
      </c>
      <c r="E9845" t="s">
        <v>181</v>
      </c>
      <c r="F9845" t="s">
        <v>28047</v>
      </c>
      <c r="G9845" t="s">
        <v>194</v>
      </c>
      <c r="H9845" t="s">
        <v>46</v>
      </c>
      <c r="I9845" t="s">
        <v>129</v>
      </c>
      <c r="J9845" t="s">
        <v>130</v>
      </c>
      <c r="K9845" t="s">
        <v>131</v>
      </c>
      <c r="L9845" t="s">
        <v>28048</v>
      </c>
      <c r="M9845" t="s">
        <v>28049</v>
      </c>
      <c r="N9845">
        <v>0.85638888800000001</v>
      </c>
      <c r="O9845">
        <v>0</v>
      </c>
      <c r="P9845">
        <v>1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0.85638899999999996</v>
      </c>
      <c r="W9845">
        <v>0</v>
      </c>
      <c r="X9845">
        <v>0</v>
      </c>
      <c r="Y9845">
        <v>0</v>
      </c>
      <c r="Z9845">
        <v>0</v>
      </c>
    </row>
    <row r="9846" spans="1:26" x14ac:dyDescent="0.25">
      <c r="A9846">
        <v>2211756</v>
      </c>
      <c r="B9846">
        <v>1</v>
      </c>
      <c r="C9846" t="s">
        <v>76</v>
      </c>
      <c r="D9846" t="s">
        <v>99</v>
      </c>
      <c r="E9846" t="s">
        <v>134</v>
      </c>
      <c r="F9846" t="s">
        <v>28050</v>
      </c>
      <c r="G9846" t="s">
        <v>418</v>
      </c>
      <c r="H9846" t="s">
        <v>47</v>
      </c>
      <c r="I9846" t="s">
        <v>129</v>
      </c>
      <c r="J9846" t="s">
        <v>130</v>
      </c>
      <c r="K9846" t="s">
        <v>251</v>
      </c>
      <c r="L9846" t="s">
        <v>28051</v>
      </c>
      <c r="M9846" t="s">
        <v>28052</v>
      </c>
      <c r="N9846">
        <v>1.193139722</v>
      </c>
      <c r="O9846">
        <v>12</v>
      </c>
      <c r="P9846">
        <v>3</v>
      </c>
      <c r="Q9846">
        <v>0</v>
      </c>
      <c r="R9846">
        <v>0</v>
      </c>
      <c r="S9846">
        <v>0</v>
      </c>
      <c r="T9846">
        <v>0</v>
      </c>
      <c r="U9846">
        <v>14.317677</v>
      </c>
      <c r="V9846">
        <v>3.5794190000000001</v>
      </c>
      <c r="W9846">
        <v>0</v>
      </c>
      <c r="X9846">
        <v>0</v>
      </c>
      <c r="Y9846">
        <v>0</v>
      </c>
      <c r="Z9846">
        <v>0</v>
      </c>
    </row>
    <row r="9847" spans="1:26" x14ac:dyDescent="0.25">
      <c r="A9847">
        <v>2211769</v>
      </c>
      <c r="B9847">
        <v>1</v>
      </c>
      <c r="C9847" t="s">
        <v>76</v>
      </c>
      <c r="D9847" t="s">
        <v>97</v>
      </c>
      <c r="E9847" t="s">
        <v>181</v>
      </c>
      <c r="F9847" t="s">
        <v>28053</v>
      </c>
      <c r="G9847" t="s">
        <v>194</v>
      </c>
      <c r="H9847" t="s">
        <v>46</v>
      </c>
      <c r="I9847" t="s">
        <v>129</v>
      </c>
      <c r="J9847" t="s">
        <v>130</v>
      </c>
      <c r="K9847" t="s">
        <v>131</v>
      </c>
      <c r="L9847" t="s">
        <v>28054</v>
      </c>
      <c r="M9847" t="s">
        <v>28055</v>
      </c>
      <c r="N9847">
        <v>2.13</v>
      </c>
      <c r="O9847">
        <v>0</v>
      </c>
      <c r="P9847">
        <v>1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2.13</v>
      </c>
      <c r="W9847">
        <v>0</v>
      </c>
      <c r="X9847">
        <v>0</v>
      </c>
      <c r="Y9847">
        <v>0</v>
      </c>
      <c r="Z9847">
        <v>0</v>
      </c>
    </row>
    <row r="9848" spans="1:26" x14ac:dyDescent="0.25">
      <c r="A9848">
        <v>2211770</v>
      </c>
      <c r="B9848">
        <v>1</v>
      </c>
      <c r="C9848" t="s">
        <v>76</v>
      </c>
      <c r="D9848" t="s">
        <v>103</v>
      </c>
      <c r="E9848" t="s">
        <v>161</v>
      </c>
      <c r="F9848" t="s">
        <v>28056</v>
      </c>
      <c r="G9848" t="s">
        <v>366</v>
      </c>
      <c r="H9848" t="s">
        <v>46</v>
      </c>
      <c r="I9848" t="s">
        <v>129</v>
      </c>
      <c r="J9848" t="s">
        <v>130</v>
      </c>
      <c r="K9848" t="s">
        <v>251</v>
      </c>
      <c r="L9848" t="s">
        <v>28057</v>
      </c>
      <c r="M9848" t="s">
        <v>28058</v>
      </c>
      <c r="N9848">
        <v>4.6018277769999996</v>
      </c>
      <c r="O9848">
        <v>0</v>
      </c>
      <c r="P9848">
        <v>0</v>
      </c>
      <c r="Q9848">
        <v>1</v>
      </c>
      <c r="R9848">
        <v>243</v>
      </c>
      <c r="S9848">
        <v>0</v>
      </c>
      <c r="T9848">
        <v>0</v>
      </c>
      <c r="U9848">
        <v>0</v>
      </c>
      <c r="V9848">
        <v>0</v>
      </c>
      <c r="W9848">
        <v>4.6018280000000003</v>
      </c>
      <c r="X9848">
        <v>1118.24415</v>
      </c>
      <c r="Y9848">
        <v>0</v>
      </c>
      <c r="Z9848">
        <v>0</v>
      </c>
    </row>
    <row r="9849" spans="1:26" x14ac:dyDescent="0.25">
      <c r="A9849">
        <v>2211774</v>
      </c>
      <c r="B9849">
        <v>1</v>
      </c>
      <c r="C9849" t="s">
        <v>76</v>
      </c>
      <c r="D9849" t="s">
        <v>94</v>
      </c>
      <c r="E9849" t="s">
        <v>134</v>
      </c>
      <c r="F9849" t="s">
        <v>28059</v>
      </c>
      <c r="G9849" t="s">
        <v>201</v>
      </c>
      <c r="H9849" t="s">
        <v>47</v>
      </c>
      <c r="I9849" t="s">
        <v>129</v>
      </c>
      <c r="J9849" t="s">
        <v>130</v>
      </c>
      <c r="K9849" t="s">
        <v>131</v>
      </c>
      <c r="L9849" t="s">
        <v>28060</v>
      </c>
      <c r="M9849" t="s">
        <v>28061</v>
      </c>
      <c r="N9849">
        <v>0.26138888799999999</v>
      </c>
      <c r="O9849">
        <v>18</v>
      </c>
      <c r="P9849">
        <v>588</v>
      </c>
      <c r="Q9849">
        <v>0</v>
      </c>
      <c r="R9849">
        <v>0</v>
      </c>
      <c r="S9849">
        <v>0</v>
      </c>
      <c r="T9849">
        <v>0</v>
      </c>
      <c r="U9849">
        <v>4.7050000000000001</v>
      </c>
      <c r="V9849">
        <v>153.69666599999999</v>
      </c>
      <c r="W9849">
        <v>0</v>
      </c>
      <c r="X9849">
        <v>0</v>
      </c>
      <c r="Y9849">
        <v>0</v>
      </c>
      <c r="Z9849">
        <v>0</v>
      </c>
    </row>
    <row r="9850" spans="1:26" x14ac:dyDescent="0.25">
      <c r="A9850">
        <v>2211775</v>
      </c>
      <c r="B9850">
        <v>1</v>
      </c>
      <c r="C9850" t="s">
        <v>76</v>
      </c>
      <c r="D9850" t="s">
        <v>81</v>
      </c>
      <c r="E9850" t="s">
        <v>161</v>
      </c>
      <c r="F9850" t="s">
        <v>28062</v>
      </c>
      <c r="G9850" t="s">
        <v>916</v>
      </c>
      <c r="H9850" t="s">
        <v>46</v>
      </c>
      <c r="I9850" t="s">
        <v>129</v>
      </c>
      <c r="J9850" t="s">
        <v>130</v>
      </c>
      <c r="K9850" t="s">
        <v>131</v>
      </c>
      <c r="L9850" t="s">
        <v>28063</v>
      </c>
      <c r="M9850" t="s">
        <v>28064</v>
      </c>
      <c r="N9850">
        <v>0.13638888800000001</v>
      </c>
      <c r="O9850">
        <v>1</v>
      </c>
      <c r="P9850">
        <v>485</v>
      </c>
      <c r="Q9850">
        <v>0</v>
      </c>
      <c r="R9850">
        <v>0</v>
      </c>
      <c r="S9850">
        <v>0</v>
      </c>
      <c r="T9850">
        <v>0</v>
      </c>
      <c r="U9850">
        <v>0.13638900000000001</v>
      </c>
      <c r="V9850">
        <v>66.148611000000002</v>
      </c>
      <c r="W9850">
        <v>0</v>
      </c>
      <c r="X9850">
        <v>0</v>
      </c>
      <c r="Y9850">
        <v>0</v>
      </c>
      <c r="Z9850">
        <v>0</v>
      </c>
    </row>
    <row r="9851" spans="1:26" x14ac:dyDescent="0.25">
      <c r="A9851">
        <v>2211779</v>
      </c>
      <c r="B9851">
        <v>1</v>
      </c>
      <c r="C9851" t="s">
        <v>77</v>
      </c>
      <c r="D9851" t="s">
        <v>123</v>
      </c>
      <c r="E9851" t="s">
        <v>161</v>
      </c>
      <c r="F9851" t="s">
        <v>13245</v>
      </c>
      <c r="G9851" t="s">
        <v>402</v>
      </c>
      <c r="H9851" t="s">
        <v>46</v>
      </c>
      <c r="I9851" t="s">
        <v>129</v>
      </c>
      <c r="J9851" t="s">
        <v>130</v>
      </c>
      <c r="K9851" t="s">
        <v>131</v>
      </c>
      <c r="L9851" t="s">
        <v>28065</v>
      </c>
      <c r="M9851" t="s">
        <v>28066</v>
      </c>
      <c r="N9851">
        <v>2.9508333329999998</v>
      </c>
      <c r="O9851">
        <v>1</v>
      </c>
      <c r="P9851">
        <v>246</v>
      </c>
      <c r="Q9851">
        <v>0</v>
      </c>
      <c r="R9851">
        <v>0</v>
      </c>
      <c r="S9851">
        <v>0</v>
      </c>
      <c r="T9851">
        <v>0</v>
      </c>
      <c r="U9851">
        <v>2.9508329999999998</v>
      </c>
      <c r="V9851">
        <v>725.90499999999997</v>
      </c>
      <c r="W9851">
        <v>0</v>
      </c>
      <c r="X9851">
        <v>0</v>
      </c>
      <c r="Y9851">
        <v>0</v>
      </c>
      <c r="Z9851">
        <v>0</v>
      </c>
    </row>
    <row r="9852" spans="1:26" x14ac:dyDescent="0.25">
      <c r="A9852">
        <v>2211846</v>
      </c>
      <c r="B9852">
        <v>1</v>
      </c>
      <c r="C9852" t="s">
        <v>77</v>
      </c>
      <c r="D9852" t="s">
        <v>123</v>
      </c>
      <c r="E9852" t="s">
        <v>134</v>
      </c>
      <c r="F9852" t="s">
        <v>28067</v>
      </c>
      <c r="G9852" t="s">
        <v>136</v>
      </c>
      <c r="H9852" t="s">
        <v>47</v>
      </c>
      <c r="I9852" t="s">
        <v>129</v>
      </c>
      <c r="J9852" t="s">
        <v>130</v>
      </c>
      <c r="K9852" t="s">
        <v>131</v>
      </c>
      <c r="L9852" t="s">
        <v>28065</v>
      </c>
      <c r="M9852" t="s">
        <v>28068</v>
      </c>
      <c r="N9852">
        <v>2.6183333329999998</v>
      </c>
      <c r="O9852">
        <v>18</v>
      </c>
      <c r="P9852">
        <v>561</v>
      </c>
      <c r="Q9852">
        <v>0</v>
      </c>
      <c r="R9852">
        <v>0</v>
      </c>
      <c r="S9852">
        <v>0</v>
      </c>
      <c r="T9852">
        <v>0</v>
      </c>
      <c r="U9852">
        <v>47.13</v>
      </c>
      <c r="V9852">
        <v>1468.885</v>
      </c>
      <c r="W9852">
        <v>0</v>
      </c>
      <c r="X9852">
        <v>0</v>
      </c>
      <c r="Y9852">
        <v>0</v>
      </c>
      <c r="Z9852">
        <v>0</v>
      </c>
    </row>
    <row r="9853" spans="1:26" x14ac:dyDescent="0.25">
      <c r="A9853">
        <v>2211795</v>
      </c>
      <c r="B9853">
        <v>1</v>
      </c>
      <c r="C9853" t="s">
        <v>76</v>
      </c>
      <c r="D9853" t="s">
        <v>86</v>
      </c>
      <c r="E9853" t="s">
        <v>181</v>
      </c>
      <c r="F9853" t="s">
        <v>28069</v>
      </c>
      <c r="G9853" t="s">
        <v>194</v>
      </c>
      <c r="H9853" t="s">
        <v>46</v>
      </c>
      <c r="I9853" t="s">
        <v>129</v>
      </c>
      <c r="J9853" t="s">
        <v>130</v>
      </c>
      <c r="K9853" t="s">
        <v>131</v>
      </c>
      <c r="L9853" t="s">
        <v>28070</v>
      </c>
      <c r="M9853" t="s">
        <v>28071</v>
      </c>
      <c r="N9853">
        <v>3.520277777</v>
      </c>
      <c r="O9853">
        <v>0</v>
      </c>
      <c r="P9853">
        <v>1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3.5202779999999998</v>
      </c>
      <c r="W9853">
        <v>0</v>
      </c>
      <c r="X9853">
        <v>0</v>
      </c>
      <c r="Y9853">
        <v>0</v>
      </c>
      <c r="Z9853">
        <v>0</v>
      </c>
    </row>
    <row r="9854" spans="1:26" x14ac:dyDescent="0.25">
      <c r="A9854">
        <v>2211785</v>
      </c>
      <c r="B9854">
        <v>1</v>
      </c>
      <c r="C9854" t="s">
        <v>77</v>
      </c>
      <c r="D9854" t="s">
        <v>124</v>
      </c>
      <c r="E9854" t="s">
        <v>181</v>
      </c>
      <c r="F9854" t="s">
        <v>28072</v>
      </c>
      <c r="G9854" t="s">
        <v>194</v>
      </c>
      <c r="H9854" t="s">
        <v>46</v>
      </c>
      <c r="I9854" t="s">
        <v>129</v>
      </c>
      <c r="J9854" t="s">
        <v>130</v>
      </c>
      <c r="K9854" t="s">
        <v>131</v>
      </c>
      <c r="L9854" t="s">
        <v>28073</v>
      </c>
      <c r="M9854" t="s">
        <v>28074</v>
      </c>
      <c r="N9854">
        <v>2.3827777769999998</v>
      </c>
      <c r="O9854">
        <v>1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2.3827780000000001</v>
      </c>
      <c r="V9854">
        <v>0</v>
      </c>
      <c r="W9854">
        <v>0</v>
      </c>
      <c r="X9854">
        <v>0</v>
      </c>
      <c r="Y9854">
        <v>0</v>
      </c>
      <c r="Z9854">
        <v>0</v>
      </c>
    </row>
    <row r="9855" spans="1:26" x14ac:dyDescent="0.25">
      <c r="A9855">
        <v>2211783</v>
      </c>
      <c r="B9855">
        <v>1</v>
      </c>
      <c r="C9855" t="s">
        <v>76</v>
      </c>
      <c r="D9855" t="s">
        <v>99</v>
      </c>
      <c r="E9855" t="s">
        <v>181</v>
      </c>
      <c r="F9855" t="s">
        <v>28075</v>
      </c>
      <c r="G9855" t="s">
        <v>183</v>
      </c>
      <c r="H9855" t="s">
        <v>46</v>
      </c>
      <c r="I9855" t="s">
        <v>129</v>
      </c>
      <c r="J9855" t="s">
        <v>130</v>
      </c>
      <c r="K9855" t="s">
        <v>131</v>
      </c>
      <c r="L9855" t="s">
        <v>28076</v>
      </c>
      <c r="M9855" t="s">
        <v>28077</v>
      </c>
      <c r="N9855">
        <v>8.2238888879999994</v>
      </c>
      <c r="O9855">
        <v>0</v>
      </c>
      <c r="P9855">
        <v>25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205.59722199999999</v>
      </c>
      <c r="W9855">
        <v>0</v>
      </c>
      <c r="X9855">
        <v>0</v>
      </c>
      <c r="Y9855">
        <v>0</v>
      </c>
      <c r="Z9855">
        <v>0</v>
      </c>
    </row>
    <row r="9856" spans="1:26" x14ac:dyDescent="0.25">
      <c r="A9856">
        <v>2211781</v>
      </c>
      <c r="B9856">
        <v>1</v>
      </c>
      <c r="C9856" t="s">
        <v>76</v>
      </c>
      <c r="D9856" t="s">
        <v>80</v>
      </c>
      <c r="E9856" t="s">
        <v>181</v>
      </c>
      <c r="F9856" t="s">
        <v>28078</v>
      </c>
      <c r="G9856" t="s">
        <v>194</v>
      </c>
      <c r="H9856" t="s">
        <v>46</v>
      </c>
      <c r="I9856" t="s">
        <v>129</v>
      </c>
      <c r="J9856" t="s">
        <v>130</v>
      </c>
      <c r="K9856" t="s">
        <v>131</v>
      </c>
      <c r="L9856" t="s">
        <v>28079</v>
      </c>
      <c r="M9856" t="s">
        <v>28080</v>
      </c>
      <c r="N9856">
        <v>1.6616666659999999</v>
      </c>
      <c r="O9856">
        <v>0</v>
      </c>
      <c r="P9856">
        <v>5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8.3083329999999993</v>
      </c>
      <c r="W9856">
        <v>0</v>
      </c>
      <c r="X9856">
        <v>0</v>
      </c>
      <c r="Y9856">
        <v>0</v>
      </c>
      <c r="Z9856">
        <v>0</v>
      </c>
    </row>
    <row r="9857" spans="1:26" x14ac:dyDescent="0.25">
      <c r="A9857">
        <v>2211788</v>
      </c>
      <c r="B9857">
        <v>1</v>
      </c>
      <c r="C9857" t="s">
        <v>77</v>
      </c>
      <c r="D9857" t="s">
        <v>114</v>
      </c>
      <c r="E9857" t="s">
        <v>181</v>
      </c>
      <c r="F9857" t="s">
        <v>28081</v>
      </c>
      <c r="G9857" t="s">
        <v>194</v>
      </c>
      <c r="H9857" t="s">
        <v>46</v>
      </c>
      <c r="I9857" t="s">
        <v>129</v>
      </c>
      <c r="J9857" t="s">
        <v>130</v>
      </c>
      <c r="K9857" t="s">
        <v>131</v>
      </c>
      <c r="L9857" t="s">
        <v>28082</v>
      </c>
      <c r="M9857" t="s">
        <v>28083</v>
      </c>
      <c r="N9857">
        <v>2.536944444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1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2.5369440000000001</v>
      </c>
    </row>
    <row r="9858" spans="1:26" x14ac:dyDescent="0.25">
      <c r="A9858">
        <v>2211802</v>
      </c>
      <c r="B9858">
        <v>1</v>
      </c>
      <c r="C9858" t="s">
        <v>77</v>
      </c>
      <c r="D9858" t="s">
        <v>124</v>
      </c>
      <c r="E9858" t="s">
        <v>134</v>
      </c>
      <c r="F9858" t="s">
        <v>28084</v>
      </c>
      <c r="G9858" t="s">
        <v>136</v>
      </c>
      <c r="H9858" t="s">
        <v>47</v>
      </c>
      <c r="I9858" t="s">
        <v>129</v>
      </c>
      <c r="J9858" t="s">
        <v>130</v>
      </c>
      <c r="K9858" t="s">
        <v>131</v>
      </c>
      <c r="L9858" t="s">
        <v>28085</v>
      </c>
      <c r="M9858" t="s">
        <v>28086</v>
      </c>
      <c r="N9858">
        <v>0.58916666600000001</v>
      </c>
      <c r="O9858">
        <v>10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5.891667</v>
      </c>
      <c r="V9858">
        <v>0</v>
      </c>
      <c r="W9858">
        <v>0</v>
      </c>
      <c r="X9858">
        <v>0</v>
      </c>
      <c r="Y9858">
        <v>0</v>
      </c>
      <c r="Z9858">
        <v>0</v>
      </c>
    </row>
    <row r="9859" spans="1:26" x14ac:dyDescent="0.25">
      <c r="A9859">
        <v>2211789</v>
      </c>
      <c r="B9859">
        <v>1</v>
      </c>
      <c r="C9859" t="s">
        <v>76</v>
      </c>
      <c r="D9859" t="s">
        <v>81</v>
      </c>
      <c r="E9859" t="s">
        <v>126</v>
      </c>
      <c r="F9859" t="s">
        <v>28087</v>
      </c>
      <c r="G9859" t="s">
        <v>916</v>
      </c>
      <c r="H9859" t="s">
        <v>46</v>
      </c>
      <c r="I9859" t="s">
        <v>129</v>
      </c>
      <c r="J9859" t="s">
        <v>130</v>
      </c>
      <c r="K9859" t="s">
        <v>131</v>
      </c>
      <c r="L9859" t="s">
        <v>28088</v>
      </c>
      <c r="M9859" t="s">
        <v>28089</v>
      </c>
      <c r="N9859">
        <v>0.37083333299999999</v>
      </c>
      <c r="O9859">
        <v>0</v>
      </c>
      <c r="P9859">
        <v>170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63.041666999999997</v>
      </c>
      <c r="W9859">
        <v>0</v>
      </c>
      <c r="X9859">
        <v>0</v>
      </c>
      <c r="Y9859">
        <v>0</v>
      </c>
      <c r="Z9859">
        <v>0</v>
      </c>
    </row>
    <row r="9860" spans="1:26" x14ac:dyDescent="0.25">
      <c r="A9860">
        <v>2211793</v>
      </c>
      <c r="B9860">
        <v>1</v>
      </c>
      <c r="C9860" t="s">
        <v>76</v>
      </c>
      <c r="D9860" t="s">
        <v>96</v>
      </c>
      <c r="E9860" t="s">
        <v>161</v>
      </c>
      <c r="F9860" t="s">
        <v>28090</v>
      </c>
      <c r="G9860" t="s">
        <v>402</v>
      </c>
      <c r="H9860" t="s">
        <v>46</v>
      </c>
      <c r="I9860" t="s">
        <v>129</v>
      </c>
      <c r="J9860" t="s">
        <v>130</v>
      </c>
      <c r="K9860" t="s">
        <v>131</v>
      </c>
      <c r="L9860" t="s">
        <v>28091</v>
      </c>
      <c r="M9860" t="s">
        <v>28092</v>
      </c>
      <c r="N9860">
        <v>1.1458333329999999</v>
      </c>
      <c r="O9860">
        <v>0</v>
      </c>
      <c r="P9860">
        <v>3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3.4375</v>
      </c>
      <c r="W9860">
        <v>0</v>
      </c>
      <c r="X9860">
        <v>0</v>
      </c>
      <c r="Y9860">
        <v>0</v>
      </c>
      <c r="Z9860">
        <v>0</v>
      </c>
    </row>
    <row r="9861" spans="1:26" x14ac:dyDescent="0.25">
      <c r="A9861">
        <v>2211804</v>
      </c>
      <c r="B9861">
        <v>1</v>
      </c>
      <c r="C9861" t="s">
        <v>76</v>
      </c>
      <c r="D9861" t="s">
        <v>81</v>
      </c>
      <c r="E9861" t="s">
        <v>181</v>
      </c>
      <c r="F9861" t="s">
        <v>28093</v>
      </c>
      <c r="G9861" t="s">
        <v>183</v>
      </c>
      <c r="H9861" t="s">
        <v>46</v>
      </c>
      <c r="I9861" t="s">
        <v>129</v>
      </c>
      <c r="J9861" t="s">
        <v>130</v>
      </c>
      <c r="K9861" t="s">
        <v>131</v>
      </c>
      <c r="L9861" t="s">
        <v>28094</v>
      </c>
      <c r="M9861" t="s">
        <v>28095</v>
      </c>
      <c r="N9861">
        <v>2.775555555</v>
      </c>
      <c r="O9861">
        <v>0</v>
      </c>
      <c r="P9861">
        <v>10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27.755555999999999</v>
      </c>
      <c r="W9861">
        <v>0</v>
      </c>
      <c r="X9861">
        <v>0</v>
      </c>
      <c r="Y9861">
        <v>0</v>
      </c>
      <c r="Z9861">
        <v>0</v>
      </c>
    </row>
    <row r="9862" spans="1:26" x14ac:dyDescent="0.25">
      <c r="A9862">
        <v>2211805</v>
      </c>
      <c r="B9862">
        <v>1</v>
      </c>
      <c r="C9862" t="s">
        <v>76</v>
      </c>
      <c r="D9862" t="s">
        <v>80</v>
      </c>
      <c r="E9862" t="s">
        <v>143</v>
      </c>
      <c r="F9862" t="s">
        <v>28096</v>
      </c>
      <c r="G9862" t="s">
        <v>145</v>
      </c>
      <c r="H9862" t="s">
        <v>47</v>
      </c>
      <c r="I9862" t="s">
        <v>129</v>
      </c>
      <c r="J9862" t="s">
        <v>130</v>
      </c>
      <c r="K9862" t="s">
        <v>131</v>
      </c>
      <c r="L9862" t="s">
        <v>28097</v>
      </c>
      <c r="M9862" t="s">
        <v>28098</v>
      </c>
      <c r="N9862">
        <v>0.329166666</v>
      </c>
      <c r="O9862">
        <v>1</v>
      </c>
      <c r="P9862">
        <v>59</v>
      </c>
      <c r="Q9862">
        <v>0</v>
      </c>
      <c r="R9862">
        <v>0</v>
      </c>
      <c r="S9862">
        <v>0</v>
      </c>
      <c r="T9862">
        <v>0</v>
      </c>
      <c r="U9862">
        <v>0.32916699999999999</v>
      </c>
      <c r="V9862">
        <v>19.420832999999998</v>
      </c>
      <c r="W9862">
        <v>0</v>
      </c>
      <c r="X9862">
        <v>0</v>
      </c>
      <c r="Y9862">
        <v>0</v>
      </c>
      <c r="Z9862">
        <v>0</v>
      </c>
    </row>
    <row r="9863" spans="1:26" x14ac:dyDescent="0.25">
      <c r="A9863">
        <v>2211806</v>
      </c>
      <c r="B9863">
        <v>1</v>
      </c>
      <c r="C9863" t="s">
        <v>76</v>
      </c>
      <c r="D9863" t="s">
        <v>84</v>
      </c>
      <c r="E9863" t="s">
        <v>181</v>
      </c>
      <c r="F9863" t="s">
        <v>28099</v>
      </c>
      <c r="G9863" t="s">
        <v>636</v>
      </c>
      <c r="H9863" t="s">
        <v>46</v>
      </c>
      <c r="I9863" t="s">
        <v>129</v>
      </c>
      <c r="J9863" t="s">
        <v>15</v>
      </c>
      <c r="K9863" t="s">
        <v>131</v>
      </c>
      <c r="L9863" t="s">
        <v>28100</v>
      </c>
      <c r="M9863" t="s">
        <v>28101</v>
      </c>
      <c r="N9863">
        <v>0.86194444400000003</v>
      </c>
      <c r="O9863">
        <v>0</v>
      </c>
      <c r="P9863">
        <v>6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5.1716670000000002</v>
      </c>
      <c r="W9863">
        <v>0</v>
      </c>
      <c r="X9863">
        <v>0</v>
      </c>
      <c r="Y9863">
        <v>0</v>
      </c>
      <c r="Z9863">
        <v>0</v>
      </c>
    </row>
    <row r="9864" spans="1:26" x14ac:dyDescent="0.25">
      <c r="A9864">
        <v>2211820</v>
      </c>
      <c r="B9864">
        <v>1</v>
      </c>
      <c r="C9864" t="s">
        <v>77</v>
      </c>
      <c r="D9864" t="s">
        <v>124</v>
      </c>
      <c r="E9864" t="s">
        <v>181</v>
      </c>
      <c r="F9864" t="s">
        <v>28102</v>
      </c>
      <c r="G9864" t="s">
        <v>636</v>
      </c>
      <c r="H9864" t="s">
        <v>46</v>
      </c>
      <c r="I9864" t="s">
        <v>129</v>
      </c>
      <c r="J9864" t="s">
        <v>130</v>
      </c>
      <c r="K9864" t="s">
        <v>131</v>
      </c>
      <c r="L9864" t="s">
        <v>28103</v>
      </c>
      <c r="M9864" t="s">
        <v>28104</v>
      </c>
      <c r="N9864">
        <v>2.0566666659999999</v>
      </c>
      <c r="O9864">
        <v>0</v>
      </c>
      <c r="P9864">
        <v>1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2.056667</v>
      </c>
      <c r="W9864">
        <v>0</v>
      </c>
      <c r="X9864">
        <v>0</v>
      </c>
      <c r="Y9864">
        <v>0</v>
      </c>
      <c r="Z9864">
        <v>0</v>
      </c>
    </row>
    <row r="9865" spans="1:26" x14ac:dyDescent="0.25">
      <c r="A9865">
        <v>2211816</v>
      </c>
      <c r="B9865">
        <v>1</v>
      </c>
      <c r="C9865" t="s">
        <v>76</v>
      </c>
      <c r="D9865" t="s">
        <v>100</v>
      </c>
      <c r="E9865" t="s">
        <v>813</v>
      </c>
      <c r="F9865" t="s">
        <v>906</v>
      </c>
      <c r="G9865" t="s">
        <v>136</v>
      </c>
      <c r="H9865" t="s">
        <v>47</v>
      </c>
      <c r="I9865" t="s">
        <v>129</v>
      </c>
      <c r="J9865" t="s">
        <v>130</v>
      </c>
      <c r="K9865" t="s">
        <v>131</v>
      </c>
      <c r="L9865" t="s">
        <v>28105</v>
      </c>
      <c r="M9865" t="s">
        <v>28106</v>
      </c>
      <c r="N9865">
        <v>0.34250000000000003</v>
      </c>
      <c r="O9865">
        <v>61</v>
      </c>
      <c r="P9865">
        <v>565</v>
      </c>
      <c r="Q9865">
        <v>0</v>
      </c>
      <c r="R9865">
        <v>0</v>
      </c>
      <c r="S9865">
        <v>0</v>
      </c>
      <c r="T9865">
        <v>0</v>
      </c>
      <c r="U9865">
        <v>20.892499999999998</v>
      </c>
      <c r="V9865">
        <v>193.51249999999999</v>
      </c>
      <c r="W9865">
        <v>0</v>
      </c>
      <c r="X9865">
        <v>0</v>
      </c>
      <c r="Y9865">
        <v>0</v>
      </c>
      <c r="Z9865">
        <v>0</v>
      </c>
    </row>
    <row r="9866" spans="1:26" x14ac:dyDescent="0.25">
      <c r="A9866">
        <v>2211825</v>
      </c>
      <c r="B9866">
        <v>1</v>
      </c>
      <c r="C9866" t="s">
        <v>76</v>
      </c>
      <c r="D9866" t="s">
        <v>105</v>
      </c>
      <c r="E9866" t="s">
        <v>181</v>
      </c>
      <c r="F9866" t="s">
        <v>28107</v>
      </c>
      <c r="G9866" t="s">
        <v>194</v>
      </c>
      <c r="H9866" t="s">
        <v>46</v>
      </c>
      <c r="I9866" t="s">
        <v>129</v>
      </c>
      <c r="J9866" t="s">
        <v>130</v>
      </c>
      <c r="K9866" t="s">
        <v>131</v>
      </c>
      <c r="L9866" t="s">
        <v>28108</v>
      </c>
      <c r="M9866" t="s">
        <v>28109</v>
      </c>
      <c r="N9866">
        <v>1.3205555550000001</v>
      </c>
      <c r="O9866">
        <v>0</v>
      </c>
      <c r="P9866">
        <v>0</v>
      </c>
      <c r="Q9866">
        <v>0</v>
      </c>
      <c r="R9866">
        <v>1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1.3205560000000001</v>
      </c>
      <c r="Y9866">
        <v>0</v>
      </c>
      <c r="Z9866">
        <v>0</v>
      </c>
    </row>
    <row r="9867" spans="1:26" x14ac:dyDescent="0.25">
      <c r="A9867">
        <v>2211815</v>
      </c>
      <c r="B9867">
        <v>1</v>
      </c>
      <c r="C9867" t="s">
        <v>77</v>
      </c>
      <c r="D9867" t="s">
        <v>119</v>
      </c>
      <c r="E9867" t="s">
        <v>181</v>
      </c>
      <c r="F9867" t="s">
        <v>28110</v>
      </c>
      <c r="G9867" t="s">
        <v>183</v>
      </c>
      <c r="H9867" t="s">
        <v>46</v>
      </c>
      <c r="I9867" t="s">
        <v>129</v>
      </c>
      <c r="J9867" t="s">
        <v>130</v>
      </c>
      <c r="K9867" t="s">
        <v>131</v>
      </c>
      <c r="L9867" t="s">
        <v>28111</v>
      </c>
      <c r="M9867" t="s">
        <v>28112</v>
      </c>
      <c r="N9867">
        <v>3.6697222219999999</v>
      </c>
      <c r="O9867">
        <v>0</v>
      </c>
      <c r="P9867">
        <v>13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47.706389000000001</v>
      </c>
      <c r="W9867">
        <v>0</v>
      </c>
      <c r="X9867">
        <v>0</v>
      </c>
      <c r="Y9867">
        <v>0</v>
      </c>
      <c r="Z9867">
        <v>0</v>
      </c>
    </row>
    <row r="9868" spans="1:26" x14ac:dyDescent="0.25">
      <c r="A9868">
        <v>2211818</v>
      </c>
      <c r="B9868">
        <v>1</v>
      </c>
      <c r="C9868" t="s">
        <v>76</v>
      </c>
      <c r="D9868" t="s">
        <v>86</v>
      </c>
      <c r="E9868" t="s">
        <v>126</v>
      </c>
      <c r="F9868" t="s">
        <v>4209</v>
      </c>
      <c r="G9868" t="s">
        <v>128</v>
      </c>
      <c r="H9868" t="s">
        <v>46</v>
      </c>
      <c r="I9868" t="s">
        <v>129</v>
      </c>
      <c r="J9868" t="s">
        <v>130</v>
      </c>
      <c r="K9868" t="s">
        <v>131</v>
      </c>
      <c r="L9868" t="s">
        <v>28113</v>
      </c>
      <c r="M9868" t="s">
        <v>28114</v>
      </c>
      <c r="N9868">
        <v>4.227222222</v>
      </c>
      <c r="O9868">
        <v>0</v>
      </c>
      <c r="P9868">
        <v>114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481.90333299999998</v>
      </c>
      <c r="W9868">
        <v>0</v>
      </c>
      <c r="X9868">
        <v>0</v>
      </c>
      <c r="Y9868">
        <v>0</v>
      </c>
      <c r="Z9868">
        <v>0</v>
      </c>
    </row>
    <row r="9869" spans="1:26" x14ac:dyDescent="0.25">
      <c r="A9869">
        <v>2211822</v>
      </c>
      <c r="B9869">
        <v>1</v>
      </c>
      <c r="C9869" t="s">
        <v>77</v>
      </c>
      <c r="D9869" t="s">
        <v>124</v>
      </c>
      <c r="E9869" t="s">
        <v>126</v>
      </c>
      <c r="F9869" t="s">
        <v>28115</v>
      </c>
      <c r="G9869" t="s">
        <v>128</v>
      </c>
      <c r="H9869" t="s">
        <v>46</v>
      </c>
      <c r="I9869" t="s">
        <v>129</v>
      </c>
      <c r="J9869" t="s">
        <v>130</v>
      </c>
      <c r="K9869" t="s">
        <v>131</v>
      </c>
      <c r="L9869" t="s">
        <v>28116</v>
      </c>
      <c r="M9869" t="s">
        <v>28117</v>
      </c>
      <c r="N9869">
        <v>2.3233333329999999</v>
      </c>
      <c r="O9869">
        <v>0</v>
      </c>
      <c r="P9869">
        <v>193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448.40333299999998</v>
      </c>
      <c r="W9869">
        <v>0</v>
      </c>
      <c r="X9869">
        <v>0</v>
      </c>
      <c r="Y9869">
        <v>0</v>
      </c>
      <c r="Z9869">
        <v>0</v>
      </c>
    </row>
    <row r="9870" spans="1:26" x14ac:dyDescent="0.25">
      <c r="A9870">
        <v>2211823</v>
      </c>
      <c r="B9870">
        <v>1</v>
      </c>
      <c r="C9870" t="s">
        <v>76</v>
      </c>
      <c r="D9870" t="s">
        <v>89</v>
      </c>
      <c r="E9870" t="s">
        <v>126</v>
      </c>
      <c r="F9870" t="s">
        <v>28118</v>
      </c>
      <c r="G9870" t="s">
        <v>128</v>
      </c>
      <c r="H9870" t="s">
        <v>46</v>
      </c>
      <c r="I9870" t="s">
        <v>129</v>
      </c>
      <c r="J9870" t="s">
        <v>130</v>
      </c>
      <c r="K9870" t="s">
        <v>131</v>
      </c>
      <c r="L9870" t="s">
        <v>28119</v>
      </c>
      <c r="M9870" t="s">
        <v>28120</v>
      </c>
      <c r="N9870">
        <v>4.9536111109999998</v>
      </c>
      <c r="O9870">
        <v>0</v>
      </c>
      <c r="P9870">
        <v>10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49.536110999999998</v>
      </c>
      <c r="W9870">
        <v>0</v>
      </c>
      <c r="X9870">
        <v>0</v>
      </c>
      <c r="Y9870">
        <v>0</v>
      </c>
      <c r="Z9870">
        <v>0</v>
      </c>
    </row>
    <row r="9871" spans="1:26" x14ac:dyDescent="0.25">
      <c r="A9871">
        <v>2211851</v>
      </c>
      <c r="B9871">
        <v>1</v>
      </c>
      <c r="C9871" t="s">
        <v>76</v>
      </c>
      <c r="D9871" t="s">
        <v>106</v>
      </c>
      <c r="E9871" t="s">
        <v>181</v>
      </c>
      <c r="F9871" t="s">
        <v>28121</v>
      </c>
      <c r="G9871" t="s">
        <v>636</v>
      </c>
      <c r="H9871" t="s">
        <v>46</v>
      </c>
      <c r="I9871" t="s">
        <v>129</v>
      </c>
      <c r="J9871" t="s">
        <v>15</v>
      </c>
      <c r="K9871" t="s">
        <v>131</v>
      </c>
      <c r="L9871" t="s">
        <v>28122</v>
      </c>
      <c r="M9871" t="s">
        <v>28123</v>
      </c>
      <c r="N9871">
        <v>6.1166666660000004</v>
      </c>
      <c r="O9871">
        <v>0</v>
      </c>
      <c r="P9871">
        <v>5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30.583333</v>
      </c>
      <c r="W9871">
        <v>0</v>
      </c>
      <c r="X9871">
        <v>0</v>
      </c>
      <c r="Y9871">
        <v>0</v>
      </c>
      <c r="Z9871">
        <v>0</v>
      </c>
    </row>
    <row r="9872" spans="1:26" x14ac:dyDescent="0.25">
      <c r="A9872">
        <v>2211829</v>
      </c>
      <c r="B9872">
        <v>1</v>
      </c>
      <c r="C9872" t="s">
        <v>76</v>
      </c>
      <c r="D9872" t="s">
        <v>93</v>
      </c>
      <c r="E9872" t="s">
        <v>181</v>
      </c>
      <c r="F9872" t="s">
        <v>28124</v>
      </c>
      <c r="G9872" t="s">
        <v>194</v>
      </c>
      <c r="H9872" t="s">
        <v>46</v>
      </c>
      <c r="I9872" t="s">
        <v>129</v>
      </c>
      <c r="J9872" t="s">
        <v>130</v>
      </c>
      <c r="K9872" t="s">
        <v>131</v>
      </c>
      <c r="L9872" t="s">
        <v>28125</v>
      </c>
      <c r="M9872" t="s">
        <v>28126</v>
      </c>
      <c r="N9872">
        <v>6.88</v>
      </c>
      <c r="O9872">
        <v>0</v>
      </c>
      <c r="P9872">
        <v>1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6.88</v>
      </c>
      <c r="W9872">
        <v>0</v>
      </c>
      <c r="X9872">
        <v>0</v>
      </c>
      <c r="Y9872">
        <v>0</v>
      </c>
      <c r="Z9872">
        <v>0</v>
      </c>
    </row>
    <row r="9873" spans="1:26" x14ac:dyDescent="0.25">
      <c r="A9873">
        <v>2211836</v>
      </c>
      <c r="B9873">
        <v>1</v>
      </c>
      <c r="C9873" t="s">
        <v>76</v>
      </c>
      <c r="D9873" t="s">
        <v>89</v>
      </c>
      <c r="E9873" t="s">
        <v>186</v>
      </c>
      <c r="F9873" t="s">
        <v>2452</v>
      </c>
      <c r="G9873" t="s">
        <v>136</v>
      </c>
      <c r="H9873" t="s">
        <v>47</v>
      </c>
      <c r="I9873" t="s">
        <v>129</v>
      </c>
      <c r="J9873" t="s">
        <v>130</v>
      </c>
      <c r="K9873" t="s">
        <v>131</v>
      </c>
      <c r="L9873" t="s">
        <v>28127</v>
      </c>
      <c r="M9873" t="s">
        <v>28128</v>
      </c>
      <c r="N9873">
        <v>1.2336111110000001</v>
      </c>
      <c r="O9873">
        <v>18</v>
      </c>
      <c r="P9873">
        <v>250</v>
      </c>
      <c r="Q9873">
        <v>0</v>
      </c>
      <c r="R9873">
        <v>0</v>
      </c>
      <c r="S9873">
        <v>1</v>
      </c>
      <c r="T9873">
        <v>21</v>
      </c>
      <c r="U9873">
        <v>22.204999999999998</v>
      </c>
      <c r="V9873">
        <v>308.40277800000001</v>
      </c>
      <c r="W9873">
        <v>0</v>
      </c>
      <c r="X9873">
        <v>0</v>
      </c>
      <c r="Y9873">
        <v>1.233611</v>
      </c>
      <c r="Z9873">
        <v>25.905833000000001</v>
      </c>
    </row>
    <row r="9874" spans="1:26" x14ac:dyDescent="0.25">
      <c r="A9874">
        <v>2211837</v>
      </c>
      <c r="B9874">
        <v>1</v>
      </c>
      <c r="C9874" t="s">
        <v>77</v>
      </c>
      <c r="D9874" t="s">
        <v>115</v>
      </c>
      <c r="E9874" t="s">
        <v>181</v>
      </c>
      <c r="F9874" t="s">
        <v>28129</v>
      </c>
      <c r="G9874" t="s">
        <v>194</v>
      </c>
      <c r="H9874" t="s">
        <v>46</v>
      </c>
      <c r="I9874" t="s">
        <v>129</v>
      </c>
      <c r="J9874" t="s">
        <v>130</v>
      </c>
      <c r="K9874" t="s">
        <v>131</v>
      </c>
      <c r="L9874" t="s">
        <v>28130</v>
      </c>
      <c r="M9874" t="s">
        <v>28131</v>
      </c>
      <c r="N9874">
        <v>1.4313888880000001</v>
      </c>
      <c r="O9874">
        <v>0</v>
      </c>
      <c r="P9874">
        <v>0</v>
      </c>
      <c r="Q9874">
        <v>0</v>
      </c>
      <c r="R9874">
        <v>1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1.431389</v>
      </c>
      <c r="Y9874">
        <v>0</v>
      </c>
      <c r="Z9874">
        <v>0</v>
      </c>
    </row>
    <row r="9875" spans="1:26" x14ac:dyDescent="0.25">
      <c r="A9875">
        <v>2211838</v>
      </c>
      <c r="B9875">
        <v>1</v>
      </c>
      <c r="C9875" t="s">
        <v>76</v>
      </c>
      <c r="D9875" t="s">
        <v>88</v>
      </c>
      <c r="E9875" t="s">
        <v>718</v>
      </c>
      <c r="F9875" t="s">
        <v>28132</v>
      </c>
      <c r="G9875" t="s">
        <v>726</v>
      </c>
      <c r="H9875" t="s">
        <v>46</v>
      </c>
      <c r="I9875" t="s">
        <v>129</v>
      </c>
      <c r="J9875" t="s">
        <v>130</v>
      </c>
      <c r="K9875" t="s">
        <v>131</v>
      </c>
      <c r="L9875" t="s">
        <v>28133</v>
      </c>
      <c r="M9875" t="s">
        <v>28134</v>
      </c>
      <c r="N9875">
        <v>4.3652777770000002</v>
      </c>
      <c r="O9875">
        <v>0</v>
      </c>
      <c r="P9875">
        <v>45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196.4375</v>
      </c>
      <c r="W9875">
        <v>0</v>
      </c>
      <c r="X9875">
        <v>0</v>
      </c>
      <c r="Y9875">
        <v>0</v>
      </c>
      <c r="Z9875">
        <v>0</v>
      </c>
    </row>
    <row r="9876" spans="1:26" x14ac:dyDescent="0.25">
      <c r="A9876">
        <v>2211842</v>
      </c>
      <c r="B9876">
        <v>1</v>
      </c>
      <c r="C9876" t="s">
        <v>76</v>
      </c>
      <c r="D9876" t="s">
        <v>97</v>
      </c>
      <c r="E9876" t="s">
        <v>181</v>
      </c>
      <c r="F9876" t="s">
        <v>28135</v>
      </c>
      <c r="G9876" t="s">
        <v>194</v>
      </c>
      <c r="H9876" t="s">
        <v>46</v>
      </c>
      <c r="I9876" t="s">
        <v>129</v>
      </c>
      <c r="J9876" t="s">
        <v>130</v>
      </c>
      <c r="K9876" t="s">
        <v>131</v>
      </c>
      <c r="L9876" t="s">
        <v>28136</v>
      </c>
      <c r="M9876" t="s">
        <v>28137</v>
      </c>
      <c r="N9876">
        <v>4.5405555550000001</v>
      </c>
      <c r="O9876">
        <v>0</v>
      </c>
      <c r="P9876">
        <v>7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31.783888999999999</v>
      </c>
      <c r="W9876">
        <v>0</v>
      </c>
      <c r="X9876">
        <v>0</v>
      </c>
      <c r="Y9876">
        <v>0</v>
      </c>
      <c r="Z9876">
        <v>0</v>
      </c>
    </row>
    <row r="9877" spans="1:26" x14ac:dyDescent="0.25">
      <c r="A9877">
        <v>2211840</v>
      </c>
      <c r="B9877">
        <v>1</v>
      </c>
      <c r="C9877" t="s">
        <v>76</v>
      </c>
      <c r="D9877" t="s">
        <v>88</v>
      </c>
      <c r="E9877" t="s">
        <v>181</v>
      </c>
      <c r="F9877" t="s">
        <v>28138</v>
      </c>
      <c r="G9877" t="s">
        <v>287</v>
      </c>
      <c r="H9877" t="s">
        <v>46</v>
      </c>
      <c r="I9877" t="s">
        <v>129</v>
      </c>
      <c r="J9877" t="s">
        <v>130</v>
      </c>
      <c r="K9877" t="s">
        <v>131</v>
      </c>
      <c r="L9877" t="s">
        <v>28139</v>
      </c>
      <c r="M9877" t="s">
        <v>28140</v>
      </c>
      <c r="N9877">
        <v>3.485833333</v>
      </c>
      <c r="O9877">
        <v>0</v>
      </c>
      <c r="P9877">
        <v>1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3.485833</v>
      </c>
      <c r="W9877">
        <v>0</v>
      </c>
      <c r="X9877">
        <v>0</v>
      </c>
      <c r="Y9877">
        <v>0</v>
      </c>
      <c r="Z9877">
        <v>0</v>
      </c>
    </row>
    <row r="9878" spans="1:26" x14ac:dyDescent="0.25">
      <c r="A9878">
        <v>2211844</v>
      </c>
      <c r="B9878">
        <v>1</v>
      </c>
      <c r="C9878" t="s">
        <v>76</v>
      </c>
      <c r="D9878" t="s">
        <v>86</v>
      </c>
      <c r="E9878" t="s">
        <v>126</v>
      </c>
      <c r="F9878" t="s">
        <v>22181</v>
      </c>
      <c r="G9878" t="s">
        <v>128</v>
      </c>
      <c r="H9878" t="s">
        <v>46</v>
      </c>
      <c r="I9878" t="s">
        <v>129</v>
      </c>
      <c r="J9878" t="s">
        <v>130</v>
      </c>
      <c r="K9878" t="s">
        <v>131</v>
      </c>
      <c r="L9878" t="s">
        <v>28141</v>
      </c>
      <c r="M9878" t="s">
        <v>28142</v>
      </c>
      <c r="N9878">
        <v>4.1224999999999996</v>
      </c>
      <c r="O9878">
        <v>0</v>
      </c>
      <c r="P9878">
        <v>50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206.125</v>
      </c>
      <c r="W9878">
        <v>0</v>
      </c>
      <c r="X9878">
        <v>0</v>
      </c>
      <c r="Y9878">
        <v>0</v>
      </c>
      <c r="Z9878">
        <v>0</v>
      </c>
    </row>
    <row r="9879" spans="1:26" x14ac:dyDescent="0.25">
      <c r="A9879">
        <v>2211845</v>
      </c>
      <c r="B9879">
        <v>1</v>
      </c>
      <c r="C9879" t="s">
        <v>76</v>
      </c>
      <c r="D9879" t="s">
        <v>101</v>
      </c>
      <c r="E9879" t="s">
        <v>181</v>
      </c>
      <c r="F9879" t="s">
        <v>28143</v>
      </c>
      <c r="G9879" t="s">
        <v>194</v>
      </c>
      <c r="H9879" t="s">
        <v>46</v>
      </c>
      <c r="I9879" t="s">
        <v>129</v>
      </c>
      <c r="J9879" t="s">
        <v>130</v>
      </c>
      <c r="K9879" t="s">
        <v>131</v>
      </c>
      <c r="L9879" t="s">
        <v>28144</v>
      </c>
      <c r="M9879" t="s">
        <v>28145</v>
      </c>
      <c r="N9879">
        <v>3.5841666659999998</v>
      </c>
      <c r="O9879">
        <v>0</v>
      </c>
      <c r="P9879">
        <v>1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3.5841669999999999</v>
      </c>
      <c r="W9879">
        <v>0</v>
      </c>
      <c r="X9879">
        <v>0</v>
      </c>
      <c r="Y9879">
        <v>0</v>
      </c>
      <c r="Z9879">
        <v>0</v>
      </c>
    </row>
    <row r="9880" spans="1:26" x14ac:dyDescent="0.25">
      <c r="A9880">
        <v>2211853</v>
      </c>
      <c r="B9880">
        <v>1</v>
      </c>
      <c r="C9880" t="s">
        <v>76</v>
      </c>
      <c r="D9880" t="s">
        <v>89</v>
      </c>
      <c r="E9880" t="s">
        <v>126</v>
      </c>
      <c r="F9880" t="s">
        <v>3162</v>
      </c>
      <c r="G9880" t="s">
        <v>128</v>
      </c>
      <c r="H9880" t="s">
        <v>46</v>
      </c>
      <c r="I9880" t="s">
        <v>129</v>
      </c>
      <c r="J9880" t="s">
        <v>130</v>
      </c>
      <c r="K9880" t="s">
        <v>131</v>
      </c>
      <c r="L9880" t="s">
        <v>28146</v>
      </c>
      <c r="M9880" t="s">
        <v>28147</v>
      </c>
      <c r="N9880">
        <v>3.3544444439999999</v>
      </c>
      <c r="O9880">
        <v>0</v>
      </c>
      <c r="P9880">
        <v>16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53.671111000000003</v>
      </c>
      <c r="W9880">
        <v>0</v>
      </c>
      <c r="X9880">
        <v>0</v>
      </c>
      <c r="Y9880">
        <v>0</v>
      </c>
      <c r="Z9880">
        <v>0</v>
      </c>
    </row>
    <row r="9881" spans="1:26" x14ac:dyDescent="0.25">
      <c r="A9881">
        <v>2211850</v>
      </c>
      <c r="B9881">
        <v>1</v>
      </c>
      <c r="C9881" t="s">
        <v>76</v>
      </c>
      <c r="D9881" t="s">
        <v>102</v>
      </c>
      <c r="E9881" t="s">
        <v>181</v>
      </c>
      <c r="F9881" t="s">
        <v>28148</v>
      </c>
      <c r="G9881" t="s">
        <v>163</v>
      </c>
      <c r="H9881" t="s">
        <v>46</v>
      </c>
      <c r="I9881" t="s">
        <v>129</v>
      </c>
      <c r="J9881" t="s">
        <v>130</v>
      </c>
      <c r="K9881" t="s">
        <v>131</v>
      </c>
      <c r="L9881" t="s">
        <v>28149</v>
      </c>
      <c r="M9881" t="s">
        <v>28150</v>
      </c>
      <c r="N9881">
        <v>2.108333333</v>
      </c>
      <c r="O9881">
        <v>0</v>
      </c>
      <c r="P9881">
        <v>4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8.4333329999999993</v>
      </c>
      <c r="W9881">
        <v>0</v>
      </c>
      <c r="X9881">
        <v>0</v>
      </c>
      <c r="Y9881">
        <v>0</v>
      </c>
      <c r="Z9881">
        <v>0</v>
      </c>
    </row>
    <row r="9882" spans="1:26" x14ac:dyDescent="0.25">
      <c r="A9882">
        <v>2211852</v>
      </c>
      <c r="B9882">
        <v>1</v>
      </c>
      <c r="C9882" t="s">
        <v>76</v>
      </c>
      <c r="D9882" t="s">
        <v>96</v>
      </c>
      <c r="E9882" t="s">
        <v>181</v>
      </c>
      <c r="F9882" t="s">
        <v>28151</v>
      </c>
      <c r="G9882" t="s">
        <v>194</v>
      </c>
      <c r="H9882" t="s">
        <v>46</v>
      </c>
      <c r="I9882" t="s">
        <v>129</v>
      </c>
      <c r="J9882" t="s">
        <v>130</v>
      </c>
      <c r="K9882" t="s">
        <v>131</v>
      </c>
      <c r="L9882" t="s">
        <v>28152</v>
      </c>
      <c r="M9882" t="s">
        <v>28153</v>
      </c>
      <c r="N9882">
        <v>2.571388888</v>
      </c>
      <c r="O9882">
        <v>0</v>
      </c>
      <c r="P9882">
        <v>2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5.1427779999999998</v>
      </c>
      <c r="W9882">
        <v>0</v>
      </c>
      <c r="X9882">
        <v>0</v>
      </c>
      <c r="Y9882">
        <v>0</v>
      </c>
      <c r="Z9882">
        <v>0</v>
      </c>
    </row>
    <row r="9883" spans="1:26" x14ac:dyDescent="0.25">
      <c r="A9883">
        <v>2211854</v>
      </c>
      <c r="B9883">
        <v>1</v>
      </c>
      <c r="C9883" t="s">
        <v>76</v>
      </c>
      <c r="D9883" t="s">
        <v>90</v>
      </c>
      <c r="E9883" t="s">
        <v>186</v>
      </c>
      <c r="F9883" t="s">
        <v>28154</v>
      </c>
      <c r="G9883" t="s">
        <v>136</v>
      </c>
      <c r="H9883" t="s">
        <v>47</v>
      </c>
      <c r="I9883" t="s">
        <v>283</v>
      </c>
      <c r="J9883" t="s">
        <v>130</v>
      </c>
      <c r="K9883" t="s">
        <v>131</v>
      </c>
      <c r="L9883" t="s">
        <v>28155</v>
      </c>
      <c r="M9883" t="s">
        <v>28156</v>
      </c>
      <c r="N9883">
        <v>2.0555555E-2</v>
      </c>
      <c r="O9883">
        <v>67</v>
      </c>
      <c r="P9883">
        <v>1214</v>
      </c>
      <c r="Q9883">
        <v>0</v>
      </c>
      <c r="R9883">
        <v>9</v>
      </c>
      <c r="S9883">
        <v>126</v>
      </c>
      <c r="T9883">
        <v>3258</v>
      </c>
      <c r="U9883">
        <v>1.3772219999999999</v>
      </c>
      <c r="V9883">
        <v>24.954443999999999</v>
      </c>
      <c r="W9883">
        <v>0</v>
      </c>
      <c r="X9883">
        <v>0.185</v>
      </c>
      <c r="Y9883">
        <v>2.59</v>
      </c>
      <c r="Z9883">
        <v>66.969998000000004</v>
      </c>
    </row>
    <row r="9884" spans="1:26" x14ac:dyDescent="0.25">
      <c r="A9884">
        <v>2211856</v>
      </c>
      <c r="B9884">
        <v>1</v>
      </c>
      <c r="C9884" t="s">
        <v>76</v>
      </c>
      <c r="D9884" t="s">
        <v>93</v>
      </c>
      <c r="E9884" t="s">
        <v>181</v>
      </c>
      <c r="F9884" t="s">
        <v>28157</v>
      </c>
      <c r="G9884" t="s">
        <v>194</v>
      </c>
      <c r="H9884" t="s">
        <v>46</v>
      </c>
      <c r="I9884" t="s">
        <v>129</v>
      </c>
      <c r="J9884" t="s">
        <v>130</v>
      </c>
      <c r="K9884" t="s">
        <v>131</v>
      </c>
      <c r="L9884" t="s">
        <v>28158</v>
      </c>
      <c r="M9884" t="s">
        <v>28159</v>
      </c>
      <c r="N9884">
        <v>1.171944444</v>
      </c>
      <c r="O9884">
        <v>0</v>
      </c>
      <c r="P9884">
        <v>1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1.1719440000000001</v>
      </c>
      <c r="W9884">
        <v>0</v>
      </c>
      <c r="X9884">
        <v>0</v>
      </c>
      <c r="Y9884">
        <v>0</v>
      </c>
      <c r="Z9884">
        <v>0</v>
      </c>
    </row>
    <row r="9885" spans="1:26" x14ac:dyDescent="0.25">
      <c r="A9885">
        <v>2211857</v>
      </c>
      <c r="B9885">
        <v>1</v>
      </c>
      <c r="C9885" t="s">
        <v>76</v>
      </c>
      <c r="D9885" t="s">
        <v>84</v>
      </c>
      <c r="E9885" t="s">
        <v>181</v>
      </c>
      <c r="F9885" t="s">
        <v>28160</v>
      </c>
      <c r="G9885" t="s">
        <v>287</v>
      </c>
      <c r="H9885" t="s">
        <v>46</v>
      </c>
      <c r="I9885" t="s">
        <v>129</v>
      </c>
      <c r="J9885" t="s">
        <v>130</v>
      </c>
      <c r="K9885" t="s">
        <v>131</v>
      </c>
      <c r="L9885" t="s">
        <v>28161</v>
      </c>
      <c r="M9885" t="s">
        <v>28162</v>
      </c>
      <c r="N9885">
        <v>2.94</v>
      </c>
      <c r="O9885">
        <v>0</v>
      </c>
      <c r="P9885">
        <v>5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14.7</v>
      </c>
      <c r="W9885">
        <v>0</v>
      </c>
      <c r="X9885">
        <v>0</v>
      </c>
      <c r="Y9885">
        <v>0</v>
      </c>
      <c r="Z9885">
        <v>0</v>
      </c>
    </row>
    <row r="9886" spans="1:26" x14ac:dyDescent="0.25">
      <c r="A9886">
        <v>2211859</v>
      </c>
      <c r="B9886">
        <v>1</v>
      </c>
      <c r="C9886" t="s">
        <v>77</v>
      </c>
      <c r="D9886" t="s">
        <v>112</v>
      </c>
      <c r="E9886" t="s">
        <v>126</v>
      </c>
      <c r="F9886" t="s">
        <v>28163</v>
      </c>
      <c r="G9886" t="s">
        <v>140</v>
      </c>
      <c r="H9886" t="s">
        <v>46</v>
      </c>
      <c r="I9886" t="s">
        <v>129</v>
      </c>
      <c r="J9886" t="s">
        <v>130</v>
      </c>
      <c r="K9886" t="s">
        <v>131</v>
      </c>
      <c r="L9886" t="s">
        <v>28164</v>
      </c>
      <c r="M9886" t="s">
        <v>28165</v>
      </c>
      <c r="N9886">
        <v>1.3286111110000001</v>
      </c>
      <c r="O9886">
        <v>0</v>
      </c>
      <c r="P9886">
        <v>0</v>
      </c>
      <c r="Q9886">
        <v>0</v>
      </c>
      <c r="R9886">
        <v>5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6.6430559999999996</v>
      </c>
      <c r="Y9886">
        <v>0</v>
      </c>
      <c r="Z9886">
        <v>0</v>
      </c>
    </row>
    <row r="9887" spans="1:26" x14ac:dyDescent="0.25">
      <c r="A9887">
        <v>2211860</v>
      </c>
      <c r="B9887">
        <v>1</v>
      </c>
      <c r="C9887" t="s">
        <v>76</v>
      </c>
      <c r="D9887" t="s">
        <v>88</v>
      </c>
      <c r="E9887" t="s">
        <v>181</v>
      </c>
      <c r="F9887" t="s">
        <v>28166</v>
      </c>
      <c r="G9887" t="s">
        <v>194</v>
      </c>
      <c r="H9887" t="s">
        <v>46</v>
      </c>
      <c r="I9887" t="s">
        <v>129</v>
      </c>
      <c r="J9887" t="s">
        <v>130</v>
      </c>
      <c r="K9887" t="s">
        <v>131</v>
      </c>
      <c r="L9887" t="s">
        <v>28167</v>
      </c>
      <c r="M9887" t="s">
        <v>28168</v>
      </c>
      <c r="N9887">
        <v>6.0250000000000004</v>
      </c>
      <c r="O9887">
        <v>0</v>
      </c>
      <c r="P9887">
        <v>4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24.1</v>
      </c>
      <c r="W9887">
        <v>0</v>
      </c>
      <c r="X9887">
        <v>0</v>
      </c>
      <c r="Y9887">
        <v>0</v>
      </c>
      <c r="Z9887">
        <v>0</v>
      </c>
    </row>
    <row r="9888" spans="1:26" x14ac:dyDescent="0.25">
      <c r="A9888">
        <v>2211861</v>
      </c>
      <c r="B9888">
        <v>1</v>
      </c>
      <c r="C9888" t="s">
        <v>76</v>
      </c>
      <c r="D9888" t="s">
        <v>100</v>
      </c>
      <c r="E9888" t="s">
        <v>181</v>
      </c>
      <c r="F9888" t="s">
        <v>28169</v>
      </c>
      <c r="G9888" t="s">
        <v>183</v>
      </c>
      <c r="H9888" t="s">
        <v>46</v>
      </c>
      <c r="I9888" t="s">
        <v>129</v>
      </c>
      <c r="J9888" t="s">
        <v>130</v>
      </c>
      <c r="K9888" t="s">
        <v>131</v>
      </c>
      <c r="L9888" t="s">
        <v>28170</v>
      </c>
      <c r="M9888" t="s">
        <v>28171</v>
      </c>
      <c r="N9888">
        <v>2.3911111109999998</v>
      </c>
      <c r="O9888">
        <v>0</v>
      </c>
      <c r="P9888">
        <v>2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4.782222</v>
      </c>
      <c r="W9888">
        <v>0</v>
      </c>
      <c r="X9888">
        <v>0</v>
      </c>
      <c r="Y9888">
        <v>0</v>
      </c>
      <c r="Z9888">
        <v>0</v>
      </c>
    </row>
    <row r="9889" spans="1:26" x14ac:dyDescent="0.25">
      <c r="A9889">
        <v>2211865</v>
      </c>
      <c r="B9889">
        <v>1</v>
      </c>
      <c r="C9889" t="s">
        <v>76</v>
      </c>
      <c r="D9889" t="s">
        <v>90</v>
      </c>
      <c r="E9889" t="s">
        <v>143</v>
      </c>
      <c r="F9889" t="s">
        <v>28172</v>
      </c>
      <c r="G9889" t="s">
        <v>136</v>
      </c>
      <c r="H9889" t="s">
        <v>47</v>
      </c>
      <c r="I9889" t="s">
        <v>129</v>
      </c>
      <c r="J9889" t="s">
        <v>130</v>
      </c>
      <c r="K9889" t="s">
        <v>131</v>
      </c>
      <c r="L9889" t="s">
        <v>28173</v>
      </c>
      <c r="M9889" t="s">
        <v>28174</v>
      </c>
      <c r="N9889">
        <v>0.24805555500000001</v>
      </c>
      <c r="O9889">
        <v>44</v>
      </c>
      <c r="P9889">
        <v>833</v>
      </c>
      <c r="Q9889">
        <v>0</v>
      </c>
      <c r="R9889">
        <v>0</v>
      </c>
      <c r="S9889">
        <v>6</v>
      </c>
      <c r="T9889">
        <v>0</v>
      </c>
      <c r="U9889">
        <v>10.914444</v>
      </c>
      <c r="V9889">
        <v>206.63027700000001</v>
      </c>
      <c r="W9889">
        <v>0</v>
      </c>
      <c r="X9889">
        <v>0</v>
      </c>
      <c r="Y9889">
        <v>1.4883329999999999</v>
      </c>
      <c r="Z9889">
        <v>0</v>
      </c>
    </row>
    <row r="9890" spans="1:26" x14ac:dyDescent="0.25">
      <c r="A9890">
        <v>2211864</v>
      </c>
      <c r="B9890">
        <v>1</v>
      </c>
      <c r="C9890" t="s">
        <v>76</v>
      </c>
      <c r="D9890" t="s">
        <v>87</v>
      </c>
      <c r="E9890" t="s">
        <v>181</v>
      </c>
      <c r="F9890" t="s">
        <v>28175</v>
      </c>
      <c r="G9890" t="s">
        <v>194</v>
      </c>
      <c r="H9890" t="s">
        <v>46</v>
      </c>
      <c r="I9890" t="s">
        <v>129</v>
      </c>
      <c r="J9890" t="s">
        <v>130</v>
      </c>
      <c r="K9890" t="s">
        <v>131</v>
      </c>
      <c r="L9890" t="s">
        <v>28176</v>
      </c>
      <c r="M9890" t="s">
        <v>28177</v>
      </c>
      <c r="N9890">
        <v>5.0566666659999999</v>
      </c>
      <c r="O9890">
        <v>0</v>
      </c>
      <c r="P9890">
        <v>0</v>
      </c>
      <c r="Q9890">
        <v>0</v>
      </c>
      <c r="R9890">
        <v>3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15.17</v>
      </c>
      <c r="Y9890">
        <v>0</v>
      </c>
      <c r="Z9890">
        <v>0</v>
      </c>
    </row>
    <row r="9891" spans="1:26" x14ac:dyDescent="0.25">
      <c r="A9891">
        <v>2211880</v>
      </c>
      <c r="B9891">
        <v>1</v>
      </c>
      <c r="C9891" t="s">
        <v>77</v>
      </c>
      <c r="D9891" t="s">
        <v>111</v>
      </c>
      <c r="E9891" t="s">
        <v>126</v>
      </c>
      <c r="F9891" t="s">
        <v>28178</v>
      </c>
      <c r="G9891" t="s">
        <v>128</v>
      </c>
      <c r="H9891" t="s">
        <v>46</v>
      </c>
      <c r="I9891" t="s">
        <v>129</v>
      </c>
      <c r="J9891" t="s">
        <v>130</v>
      </c>
      <c r="K9891" t="s">
        <v>131</v>
      </c>
      <c r="L9891" t="s">
        <v>28179</v>
      </c>
      <c r="M9891" t="s">
        <v>28180</v>
      </c>
      <c r="N9891">
        <v>2.2011111109999999</v>
      </c>
      <c r="O9891">
        <v>0</v>
      </c>
      <c r="P9891">
        <v>0</v>
      </c>
      <c r="Q9891">
        <v>0</v>
      </c>
      <c r="R9891">
        <v>15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33.016666999999998</v>
      </c>
      <c r="Y9891">
        <v>0</v>
      </c>
      <c r="Z9891">
        <v>0</v>
      </c>
    </row>
    <row r="9892" spans="1:26" x14ac:dyDescent="0.25">
      <c r="A9892">
        <v>2211870</v>
      </c>
      <c r="B9892">
        <v>1</v>
      </c>
      <c r="C9892" t="s">
        <v>77</v>
      </c>
      <c r="D9892" t="s">
        <v>108</v>
      </c>
      <c r="E9892" t="s">
        <v>186</v>
      </c>
      <c r="F9892" t="s">
        <v>28181</v>
      </c>
      <c r="G9892" t="s">
        <v>201</v>
      </c>
      <c r="H9892" t="s">
        <v>47</v>
      </c>
      <c r="I9892" t="s">
        <v>129</v>
      </c>
      <c r="J9892" t="s">
        <v>130</v>
      </c>
      <c r="K9892" t="s">
        <v>251</v>
      </c>
      <c r="L9892" t="s">
        <v>28182</v>
      </c>
      <c r="M9892" t="s">
        <v>28183</v>
      </c>
      <c r="N9892">
        <v>0.27972222200000002</v>
      </c>
      <c r="O9892">
        <v>127</v>
      </c>
      <c r="P9892">
        <v>15660</v>
      </c>
      <c r="Q9892">
        <v>0</v>
      </c>
      <c r="R9892">
        <v>0</v>
      </c>
      <c r="S9892">
        <v>0</v>
      </c>
      <c r="T9892">
        <v>0</v>
      </c>
      <c r="U9892">
        <v>35.524721999999997</v>
      </c>
      <c r="V9892">
        <v>4380.4499969999997</v>
      </c>
      <c r="W9892">
        <v>0</v>
      </c>
      <c r="X9892">
        <v>0</v>
      </c>
      <c r="Y9892">
        <v>0</v>
      </c>
      <c r="Z9892">
        <v>0</v>
      </c>
    </row>
    <row r="9893" spans="1:26" x14ac:dyDescent="0.25">
      <c r="A9893">
        <v>2211867</v>
      </c>
      <c r="B9893">
        <v>1</v>
      </c>
      <c r="C9893" t="s">
        <v>76</v>
      </c>
      <c r="D9893" t="s">
        <v>92</v>
      </c>
      <c r="E9893" t="s">
        <v>181</v>
      </c>
      <c r="F9893" t="s">
        <v>28184</v>
      </c>
      <c r="G9893" t="s">
        <v>287</v>
      </c>
      <c r="H9893" t="s">
        <v>46</v>
      </c>
      <c r="I9893" t="s">
        <v>129</v>
      </c>
      <c r="J9893" t="s">
        <v>130</v>
      </c>
      <c r="K9893" t="s">
        <v>131</v>
      </c>
      <c r="L9893" t="s">
        <v>28185</v>
      </c>
      <c r="M9893" t="s">
        <v>28186</v>
      </c>
      <c r="N9893">
        <v>6.5047222219999998</v>
      </c>
      <c r="O9893">
        <v>0</v>
      </c>
      <c r="P9893">
        <v>0</v>
      </c>
      <c r="Q9893">
        <v>0</v>
      </c>
      <c r="R9893">
        <v>2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13.009444</v>
      </c>
      <c r="Y9893">
        <v>0</v>
      </c>
      <c r="Z9893">
        <v>0</v>
      </c>
    </row>
    <row r="9894" spans="1:26" x14ac:dyDescent="0.25">
      <c r="A9894">
        <v>2211874</v>
      </c>
      <c r="B9894">
        <v>1</v>
      </c>
      <c r="C9894" t="s">
        <v>76</v>
      </c>
      <c r="D9894" t="s">
        <v>106</v>
      </c>
      <c r="E9894" t="s">
        <v>161</v>
      </c>
      <c r="F9894" t="s">
        <v>28187</v>
      </c>
      <c r="G9894" t="s">
        <v>402</v>
      </c>
      <c r="H9894" t="s">
        <v>46</v>
      </c>
      <c r="I9894" t="s">
        <v>129</v>
      </c>
      <c r="J9894" t="s">
        <v>130</v>
      </c>
      <c r="K9894" t="s">
        <v>131</v>
      </c>
      <c r="L9894" t="s">
        <v>28188</v>
      </c>
      <c r="M9894" t="s">
        <v>28189</v>
      </c>
      <c r="N9894">
        <v>2.6883333330000001</v>
      </c>
      <c r="O9894">
        <v>1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2.6883330000000001</v>
      </c>
      <c r="V9894">
        <v>0</v>
      </c>
      <c r="W9894">
        <v>0</v>
      </c>
      <c r="X9894">
        <v>0</v>
      </c>
      <c r="Y9894">
        <v>0</v>
      </c>
      <c r="Z9894">
        <v>0</v>
      </c>
    </row>
    <row r="9895" spans="1:26" x14ac:dyDescent="0.25">
      <c r="A9895">
        <v>2211873</v>
      </c>
      <c r="B9895">
        <v>1</v>
      </c>
      <c r="C9895" t="s">
        <v>77</v>
      </c>
      <c r="D9895" t="s">
        <v>114</v>
      </c>
      <c r="E9895" t="s">
        <v>143</v>
      </c>
      <c r="F9895" t="s">
        <v>28190</v>
      </c>
      <c r="G9895" t="s">
        <v>145</v>
      </c>
      <c r="H9895" t="s">
        <v>47</v>
      </c>
      <c r="I9895" t="s">
        <v>129</v>
      </c>
      <c r="J9895" t="s">
        <v>130</v>
      </c>
      <c r="K9895" t="s">
        <v>131</v>
      </c>
      <c r="L9895" t="s">
        <v>28191</v>
      </c>
      <c r="M9895" t="s">
        <v>28192</v>
      </c>
      <c r="N9895">
        <v>2.355555555</v>
      </c>
      <c r="O9895">
        <v>6</v>
      </c>
      <c r="P9895">
        <v>12</v>
      </c>
      <c r="Q9895">
        <v>0</v>
      </c>
      <c r="R9895">
        <v>0</v>
      </c>
      <c r="S9895">
        <v>0</v>
      </c>
      <c r="T9895">
        <v>0</v>
      </c>
      <c r="U9895">
        <v>14.133333</v>
      </c>
      <c r="V9895">
        <v>28.266667000000002</v>
      </c>
      <c r="W9895">
        <v>0</v>
      </c>
      <c r="X9895">
        <v>0</v>
      </c>
      <c r="Y9895">
        <v>0</v>
      </c>
      <c r="Z9895">
        <v>0</v>
      </c>
    </row>
    <row r="9896" spans="1:26" x14ac:dyDescent="0.25">
      <c r="A9896">
        <v>2211877</v>
      </c>
      <c r="B9896">
        <v>1</v>
      </c>
      <c r="C9896" t="s">
        <v>76</v>
      </c>
      <c r="D9896" t="s">
        <v>96</v>
      </c>
      <c r="E9896" t="s">
        <v>181</v>
      </c>
      <c r="F9896" t="s">
        <v>28193</v>
      </c>
      <c r="G9896" t="s">
        <v>183</v>
      </c>
      <c r="H9896" t="s">
        <v>46</v>
      </c>
      <c r="I9896" t="s">
        <v>129</v>
      </c>
      <c r="J9896" t="s">
        <v>130</v>
      </c>
      <c r="K9896" t="s">
        <v>131</v>
      </c>
      <c r="L9896" t="s">
        <v>28194</v>
      </c>
      <c r="M9896" t="s">
        <v>28195</v>
      </c>
      <c r="N9896">
        <v>6.8933333330000002</v>
      </c>
      <c r="O9896">
        <v>0</v>
      </c>
      <c r="P9896">
        <v>4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27.573333000000002</v>
      </c>
      <c r="W9896">
        <v>0</v>
      </c>
      <c r="X9896">
        <v>0</v>
      </c>
      <c r="Y9896">
        <v>0</v>
      </c>
      <c r="Z9896">
        <v>0</v>
      </c>
    </row>
    <row r="9897" spans="1:26" x14ac:dyDescent="0.25">
      <c r="A9897">
        <v>2211884</v>
      </c>
      <c r="B9897">
        <v>1</v>
      </c>
      <c r="C9897" t="s">
        <v>77</v>
      </c>
      <c r="D9897" t="s">
        <v>119</v>
      </c>
      <c r="E9897" t="s">
        <v>181</v>
      </c>
      <c r="F9897" t="s">
        <v>28196</v>
      </c>
      <c r="G9897" t="s">
        <v>194</v>
      </c>
      <c r="H9897" t="s">
        <v>46</v>
      </c>
      <c r="I9897" t="s">
        <v>129</v>
      </c>
      <c r="J9897" t="s">
        <v>130</v>
      </c>
      <c r="K9897" t="s">
        <v>131</v>
      </c>
      <c r="L9897" t="s">
        <v>28197</v>
      </c>
      <c r="M9897" t="s">
        <v>28198</v>
      </c>
      <c r="N9897">
        <v>1.9866666660000001</v>
      </c>
      <c r="O9897">
        <v>0</v>
      </c>
      <c r="P9897">
        <v>2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3.9733329999999998</v>
      </c>
      <c r="W9897">
        <v>0</v>
      </c>
      <c r="X9897">
        <v>0</v>
      </c>
      <c r="Y9897">
        <v>0</v>
      </c>
      <c r="Z9897">
        <v>0</v>
      </c>
    </row>
    <row r="9898" spans="1:26" x14ac:dyDescent="0.25">
      <c r="A9898">
        <v>2211881</v>
      </c>
      <c r="B9898">
        <v>1</v>
      </c>
      <c r="C9898" t="s">
        <v>76</v>
      </c>
      <c r="D9898" t="s">
        <v>88</v>
      </c>
      <c r="E9898" t="s">
        <v>181</v>
      </c>
      <c r="F9898" t="s">
        <v>28199</v>
      </c>
      <c r="G9898" t="s">
        <v>287</v>
      </c>
      <c r="H9898" t="s">
        <v>46</v>
      </c>
      <c r="I9898" t="s">
        <v>129</v>
      </c>
      <c r="J9898" t="s">
        <v>130</v>
      </c>
      <c r="K9898" t="s">
        <v>131</v>
      </c>
      <c r="L9898" t="s">
        <v>28200</v>
      </c>
      <c r="M9898" t="s">
        <v>28201</v>
      </c>
      <c r="N9898">
        <v>6.1236111109999998</v>
      </c>
      <c r="O9898">
        <v>0</v>
      </c>
      <c r="P9898">
        <v>1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6.1236110000000004</v>
      </c>
      <c r="W9898">
        <v>0</v>
      </c>
      <c r="X9898">
        <v>0</v>
      </c>
      <c r="Y9898">
        <v>0</v>
      </c>
      <c r="Z9898">
        <v>0</v>
      </c>
    </row>
    <row r="9899" spans="1:26" x14ac:dyDescent="0.25">
      <c r="A9899">
        <v>2211903</v>
      </c>
      <c r="B9899">
        <v>1</v>
      </c>
      <c r="C9899" t="s">
        <v>76</v>
      </c>
      <c r="D9899" t="s">
        <v>101</v>
      </c>
      <c r="E9899" t="s">
        <v>126</v>
      </c>
      <c r="F9899" t="s">
        <v>28202</v>
      </c>
      <c r="G9899" t="s">
        <v>671</v>
      </c>
      <c r="H9899" t="s">
        <v>46</v>
      </c>
      <c r="I9899" t="s">
        <v>129</v>
      </c>
      <c r="J9899" t="s">
        <v>130</v>
      </c>
      <c r="K9899" t="s">
        <v>131</v>
      </c>
      <c r="L9899" t="s">
        <v>28203</v>
      </c>
      <c r="M9899" t="s">
        <v>28204</v>
      </c>
      <c r="N9899">
        <v>4.7430555549999998</v>
      </c>
      <c r="O9899">
        <v>0</v>
      </c>
      <c r="P9899">
        <v>47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222.92361099999999</v>
      </c>
      <c r="W9899">
        <v>0</v>
      </c>
      <c r="X9899">
        <v>0</v>
      </c>
      <c r="Y9899">
        <v>0</v>
      </c>
      <c r="Z9899">
        <v>0</v>
      </c>
    </row>
    <row r="9900" spans="1:26" x14ac:dyDescent="0.25">
      <c r="A9900">
        <v>2211885</v>
      </c>
      <c r="B9900">
        <v>1</v>
      </c>
      <c r="C9900" t="s">
        <v>76</v>
      </c>
      <c r="D9900" t="s">
        <v>95</v>
      </c>
      <c r="E9900" t="s">
        <v>181</v>
      </c>
      <c r="F9900" t="s">
        <v>28205</v>
      </c>
      <c r="G9900" t="s">
        <v>194</v>
      </c>
      <c r="H9900" t="s">
        <v>46</v>
      </c>
      <c r="I9900" t="s">
        <v>129</v>
      </c>
      <c r="J9900" t="s">
        <v>130</v>
      </c>
      <c r="K9900" t="s">
        <v>131</v>
      </c>
      <c r="L9900" t="s">
        <v>28206</v>
      </c>
      <c r="M9900" t="s">
        <v>28207</v>
      </c>
      <c r="N9900">
        <v>2.0155555550000002</v>
      </c>
      <c r="O9900">
        <v>0</v>
      </c>
      <c r="P9900">
        <v>0</v>
      </c>
      <c r="Q9900">
        <v>0</v>
      </c>
      <c r="R9900">
        <v>1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2.0155560000000001</v>
      </c>
      <c r="Y9900">
        <v>0</v>
      </c>
      <c r="Z9900">
        <v>0</v>
      </c>
    </row>
    <row r="9901" spans="1:26" x14ac:dyDescent="0.25">
      <c r="A9901">
        <v>2211890</v>
      </c>
      <c r="B9901">
        <v>1</v>
      </c>
      <c r="C9901" t="s">
        <v>76</v>
      </c>
      <c r="D9901" t="s">
        <v>90</v>
      </c>
      <c r="E9901" t="s">
        <v>181</v>
      </c>
      <c r="F9901" t="s">
        <v>28208</v>
      </c>
      <c r="G9901" t="s">
        <v>194</v>
      </c>
      <c r="H9901" t="s">
        <v>46</v>
      </c>
      <c r="I9901" t="s">
        <v>129</v>
      </c>
      <c r="J9901" t="s">
        <v>130</v>
      </c>
      <c r="K9901" t="s">
        <v>131</v>
      </c>
      <c r="L9901" t="s">
        <v>28209</v>
      </c>
      <c r="M9901" t="s">
        <v>28210</v>
      </c>
      <c r="N9901">
        <v>1.330833333</v>
      </c>
      <c r="O9901">
        <v>0</v>
      </c>
      <c r="P9901">
        <v>1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1.3308329999999999</v>
      </c>
      <c r="W9901">
        <v>0</v>
      </c>
      <c r="X9901">
        <v>0</v>
      </c>
      <c r="Y9901">
        <v>0</v>
      </c>
      <c r="Z9901">
        <v>0</v>
      </c>
    </row>
    <row r="9902" spans="1:26" x14ac:dyDescent="0.25">
      <c r="A9902">
        <v>2211888</v>
      </c>
      <c r="B9902">
        <v>1</v>
      </c>
      <c r="C9902" t="s">
        <v>76</v>
      </c>
      <c r="D9902" t="s">
        <v>88</v>
      </c>
      <c r="E9902" t="s">
        <v>181</v>
      </c>
      <c r="F9902" t="s">
        <v>28211</v>
      </c>
      <c r="G9902" t="s">
        <v>287</v>
      </c>
      <c r="H9902" t="s">
        <v>46</v>
      </c>
      <c r="I9902" t="s">
        <v>129</v>
      </c>
      <c r="J9902" t="s">
        <v>130</v>
      </c>
      <c r="K9902" t="s">
        <v>131</v>
      </c>
      <c r="L9902" t="s">
        <v>28212</v>
      </c>
      <c r="M9902" t="s">
        <v>28213</v>
      </c>
      <c r="N9902">
        <v>1.2224999999999999</v>
      </c>
      <c r="O9902">
        <v>0</v>
      </c>
      <c r="P9902">
        <v>7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8.5574999999999992</v>
      </c>
      <c r="W9902">
        <v>0</v>
      </c>
      <c r="X9902">
        <v>0</v>
      </c>
      <c r="Y9902">
        <v>0</v>
      </c>
      <c r="Z9902">
        <v>0</v>
      </c>
    </row>
    <row r="9903" spans="1:26" x14ac:dyDescent="0.25">
      <c r="A9903">
        <v>2211891</v>
      </c>
      <c r="B9903">
        <v>1</v>
      </c>
      <c r="C9903" t="s">
        <v>77</v>
      </c>
      <c r="D9903" t="s">
        <v>111</v>
      </c>
      <c r="E9903" t="s">
        <v>134</v>
      </c>
      <c r="F9903" t="s">
        <v>28214</v>
      </c>
      <c r="G9903" t="s">
        <v>136</v>
      </c>
      <c r="H9903" t="s">
        <v>47</v>
      </c>
      <c r="I9903" t="s">
        <v>283</v>
      </c>
      <c r="J9903" t="s">
        <v>130</v>
      </c>
      <c r="K9903" t="s">
        <v>131</v>
      </c>
      <c r="L9903" t="s">
        <v>28215</v>
      </c>
      <c r="M9903" t="s">
        <v>28216</v>
      </c>
      <c r="N9903">
        <v>3.4166665999999998E-2</v>
      </c>
      <c r="O9903">
        <v>0</v>
      </c>
      <c r="P9903">
        <v>0</v>
      </c>
      <c r="Q9903">
        <v>0</v>
      </c>
      <c r="R9903">
        <v>0</v>
      </c>
      <c r="S9903">
        <v>53</v>
      </c>
      <c r="T9903">
        <v>2766</v>
      </c>
      <c r="U9903">
        <v>0</v>
      </c>
      <c r="V9903">
        <v>0</v>
      </c>
      <c r="W9903">
        <v>0</v>
      </c>
      <c r="X9903">
        <v>0</v>
      </c>
      <c r="Y9903">
        <v>1.8108329999999999</v>
      </c>
      <c r="Z9903">
        <v>94.504998000000001</v>
      </c>
    </row>
    <row r="9904" spans="1:26" x14ac:dyDescent="0.25">
      <c r="A9904">
        <v>2212016</v>
      </c>
      <c r="B9904">
        <v>1</v>
      </c>
      <c r="C9904" t="s">
        <v>77</v>
      </c>
      <c r="D9904" t="s">
        <v>111</v>
      </c>
      <c r="E9904" t="s">
        <v>126</v>
      </c>
      <c r="F9904" t="s">
        <v>28217</v>
      </c>
      <c r="G9904" t="s">
        <v>128</v>
      </c>
      <c r="H9904" t="s">
        <v>46</v>
      </c>
      <c r="I9904" t="s">
        <v>129</v>
      </c>
      <c r="J9904" t="s">
        <v>130</v>
      </c>
      <c r="K9904" t="s">
        <v>131</v>
      </c>
      <c r="L9904" t="s">
        <v>28218</v>
      </c>
      <c r="M9904" t="s">
        <v>28219</v>
      </c>
      <c r="N9904">
        <v>5.1330555550000003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13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66.729721999999995</v>
      </c>
    </row>
    <row r="9905" spans="1:26" x14ac:dyDescent="0.25">
      <c r="A9905">
        <v>2211893</v>
      </c>
      <c r="B9905">
        <v>1</v>
      </c>
      <c r="C9905" t="s">
        <v>76</v>
      </c>
      <c r="D9905" t="s">
        <v>91</v>
      </c>
      <c r="E9905" t="s">
        <v>813</v>
      </c>
      <c r="F9905" t="s">
        <v>5072</v>
      </c>
      <c r="G9905" t="s">
        <v>136</v>
      </c>
      <c r="H9905" t="s">
        <v>47</v>
      </c>
      <c r="I9905" t="s">
        <v>129</v>
      </c>
      <c r="J9905" t="s">
        <v>130</v>
      </c>
      <c r="K9905" t="s">
        <v>131</v>
      </c>
      <c r="L9905" t="s">
        <v>28220</v>
      </c>
      <c r="M9905" t="s">
        <v>28221</v>
      </c>
      <c r="N9905">
        <v>0.86777777700000003</v>
      </c>
      <c r="O9905">
        <v>164</v>
      </c>
      <c r="P9905">
        <v>4596</v>
      </c>
      <c r="Q9905">
        <v>0</v>
      </c>
      <c r="R9905">
        <v>0</v>
      </c>
      <c r="S9905">
        <v>0</v>
      </c>
      <c r="T9905">
        <v>0</v>
      </c>
      <c r="U9905">
        <v>142.31555499999999</v>
      </c>
      <c r="V9905">
        <v>3988.3066629999998</v>
      </c>
      <c r="W9905">
        <v>0</v>
      </c>
      <c r="X9905">
        <v>0</v>
      </c>
      <c r="Y9905">
        <v>0</v>
      </c>
      <c r="Z9905">
        <v>0</v>
      </c>
    </row>
    <row r="9906" spans="1:26" x14ac:dyDescent="0.25">
      <c r="A9906">
        <v>2211895</v>
      </c>
      <c r="B9906">
        <v>1</v>
      </c>
      <c r="C9906" t="s">
        <v>76</v>
      </c>
      <c r="D9906" t="s">
        <v>91</v>
      </c>
      <c r="E9906" t="s">
        <v>186</v>
      </c>
      <c r="F9906" t="s">
        <v>28222</v>
      </c>
      <c r="G9906" t="s">
        <v>136</v>
      </c>
      <c r="H9906" t="s">
        <v>47</v>
      </c>
      <c r="I9906" t="s">
        <v>129</v>
      </c>
      <c r="J9906" t="s">
        <v>130</v>
      </c>
      <c r="K9906" t="s">
        <v>131</v>
      </c>
      <c r="L9906" t="s">
        <v>28220</v>
      </c>
      <c r="M9906" t="s">
        <v>28223</v>
      </c>
      <c r="N9906">
        <v>0.28222222200000002</v>
      </c>
      <c r="O9906">
        <v>56</v>
      </c>
      <c r="P9906">
        <v>419</v>
      </c>
      <c r="Q9906">
        <v>0</v>
      </c>
      <c r="R9906">
        <v>0</v>
      </c>
      <c r="S9906">
        <v>0</v>
      </c>
      <c r="T9906">
        <v>0</v>
      </c>
      <c r="U9906">
        <v>15.804444</v>
      </c>
      <c r="V9906">
        <v>118.25111099999999</v>
      </c>
      <c r="W9906">
        <v>0</v>
      </c>
      <c r="X9906">
        <v>0</v>
      </c>
      <c r="Y9906">
        <v>0</v>
      </c>
      <c r="Z9906">
        <v>0</v>
      </c>
    </row>
    <row r="9907" spans="1:26" x14ac:dyDescent="0.25">
      <c r="A9907">
        <v>2211892</v>
      </c>
      <c r="B9907">
        <v>1</v>
      </c>
      <c r="C9907" t="s">
        <v>76</v>
      </c>
      <c r="D9907" t="s">
        <v>102</v>
      </c>
      <c r="E9907" t="s">
        <v>181</v>
      </c>
      <c r="F9907" t="s">
        <v>28224</v>
      </c>
      <c r="G9907" t="s">
        <v>194</v>
      </c>
      <c r="H9907" t="s">
        <v>46</v>
      </c>
      <c r="I9907" t="s">
        <v>129</v>
      </c>
      <c r="J9907" t="s">
        <v>130</v>
      </c>
      <c r="K9907" t="s">
        <v>131</v>
      </c>
      <c r="L9907" t="s">
        <v>28225</v>
      </c>
      <c r="M9907" t="s">
        <v>28226</v>
      </c>
      <c r="N9907">
        <v>1.447777777</v>
      </c>
      <c r="O9907">
        <v>0</v>
      </c>
      <c r="P9907">
        <v>6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8.6866669999999999</v>
      </c>
      <c r="W9907">
        <v>0</v>
      </c>
      <c r="X9907">
        <v>0</v>
      </c>
      <c r="Y9907">
        <v>0</v>
      </c>
      <c r="Z9907">
        <v>0</v>
      </c>
    </row>
    <row r="9908" spans="1:26" x14ac:dyDescent="0.25">
      <c r="A9908">
        <v>2211899</v>
      </c>
      <c r="B9908">
        <v>1</v>
      </c>
      <c r="C9908" t="s">
        <v>76</v>
      </c>
      <c r="D9908" t="s">
        <v>98</v>
      </c>
      <c r="E9908" t="s">
        <v>181</v>
      </c>
      <c r="F9908" t="s">
        <v>28227</v>
      </c>
      <c r="G9908" t="s">
        <v>194</v>
      </c>
      <c r="H9908" t="s">
        <v>46</v>
      </c>
      <c r="I9908" t="s">
        <v>129</v>
      </c>
      <c r="J9908" t="s">
        <v>130</v>
      </c>
      <c r="K9908" t="s">
        <v>131</v>
      </c>
      <c r="L9908" t="s">
        <v>28228</v>
      </c>
      <c r="M9908" t="s">
        <v>28229</v>
      </c>
      <c r="N9908">
        <v>1.047222222</v>
      </c>
      <c r="O9908">
        <v>0</v>
      </c>
      <c r="P9908">
        <v>0</v>
      </c>
      <c r="Q9908">
        <v>0</v>
      </c>
      <c r="R9908">
        <v>1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1.0472220000000001</v>
      </c>
      <c r="Y9908">
        <v>0</v>
      </c>
      <c r="Z9908">
        <v>0</v>
      </c>
    </row>
    <row r="9909" spans="1:26" x14ac:dyDescent="0.25">
      <c r="A9909">
        <v>2211894</v>
      </c>
      <c r="B9909">
        <v>1</v>
      </c>
      <c r="C9909" t="s">
        <v>76</v>
      </c>
      <c r="D9909" t="s">
        <v>80</v>
      </c>
      <c r="E9909" t="s">
        <v>181</v>
      </c>
      <c r="F9909" t="s">
        <v>28230</v>
      </c>
      <c r="G9909" t="s">
        <v>194</v>
      </c>
      <c r="H9909" t="s">
        <v>46</v>
      </c>
      <c r="I9909" t="s">
        <v>129</v>
      </c>
      <c r="J9909" t="s">
        <v>130</v>
      </c>
      <c r="K9909" t="s">
        <v>131</v>
      </c>
      <c r="L9909" t="s">
        <v>28231</v>
      </c>
      <c r="M9909" t="s">
        <v>28232</v>
      </c>
      <c r="N9909">
        <v>4.3019444440000001</v>
      </c>
      <c r="O9909">
        <v>0</v>
      </c>
      <c r="P9909">
        <v>5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21.509722</v>
      </c>
      <c r="W9909">
        <v>0</v>
      </c>
      <c r="X9909">
        <v>0</v>
      </c>
      <c r="Y9909">
        <v>0</v>
      </c>
      <c r="Z9909">
        <v>0</v>
      </c>
    </row>
    <row r="9910" spans="1:26" x14ac:dyDescent="0.25">
      <c r="A9910">
        <v>2211896</v>
      </c>
      <c r="B9910">
        <v>1</v>
      </c>
      <c r="C9910" t="s">
        <v>77</v>
      </c>
      <c r="D9910" t="s">
        <v>114</v>
      </c>
      <c r="E9910" t="s">
        <v>181</v>
      </c>
      <c r="F9910" t="s">
        <v>28233</v>
      </c>
      <c r="G9910" t="s">
        <v>194</v>
      </c>
      <c r="H9910" t="s">
        <v>46</v>
      </c>
      <c r="I9910" t="s">
        <v>129</v>
      </c>
      <c r="J9910" t="s">
        <v>130</v>
      </c>
      <c r="K9910" t="s">
        <v>131</v>
      </c>
      <c r="L9910" t="s">
        <v>28234</v>
      </c>
      <c r="M9910" t="s">
        <v>28235</v>
      </c>
      <c r="N9910">
        <v>0.42722222199999998</v>
      </c>
      <c r="O9910">
        <v>0</v>
      </c>
      <c r="P9910">
        <v>11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4.6994439999999997</v>
      </c>
      <c r="W9910">
        <v>0</v>
      </c>
      <c r="X9910">
        <v>0</v>
      </c>
      <c r="Y9910">
        <v>0</v>
      </c>
      <c r="Z9910">
        <v>0</v>
      </c>
    </row>
    <row r="9911" spans="1:26" x14ac:dyDescent="0.25">
      <c r="A9911">
        <v>2211897</v>
      </c>
      <c r="B9911">
        <v>1</v>
      </c>
      <c r="C9911" t="s">
        <v>77</v>
      </c>
      <c r="D9911" t="s">
        <v>121</v>
      </c>
      <c r="E9911" t="s">
        <v>134</v>
      </c>
      <c r="F9911" t="s">
        <v>28236</v>
      </c>
      <c r="G9911" t="s">
        <v>136</v>
      </c>
      <c r="H9911" t="s">
        <v>47</v>
      </c>
      <c r="I9911" t="s">
        <v>129</v>
      </c>
      <c r="J9911" t="s">
        <v>130</v>
      </c>
      <c r="K9911" t="s">
        <v>131</v>
      </c>
      <c r="L9911" t="s">
        <v>28237</v>
      </c>
      <c r="M9911" t="s">
        <v>28238</v>
      </c>
      <c r="N9911">
        <v>0.71611111100000002</v>
      </c>
      <c r="O9911">
        <v>0</v>
      </c>
      <c r="P9911">
        <v>0</v>
      </c>
      <c r="Q9911">
        <v>32</v>
      </c>
      <c r="R9911">
        <v>509</v>
      </c>
      <c r="S9911">
        <v>0</v>
      </c>
      <c r="T9911">
        <v>0</v>
      </c>
      <c r="U9911">
        <v>0</v>
      </c>
      <c r="V9911">
        <v>0</v>
      </c>
      <c r="W9911">
        <v>22.915555999999999</v>
      </c>
      <c r="X9911">
        <v>364.50055500000002</v>
      </c>
      <c r="Y9911">
        <v>0</v>
      </c>
      <c r="Z9911">
        <v>0</v>
      </c>
    </row>
    <row r="9912" spans="1:26" x14ac:dyDescent="0.25">
      <c r="A9912">
        <v>2211915</v>
      </c>
      <c r="B9912">
        <v>1</v>
      </c>
      <c r="C9912" t="s">
        <v>76</v>
      </c>
      <c r="D9912" t="s">
        <v>101</v>
      </c>
      <c r="E9912" t="s">
        <v>181</v>
      </c>
      <c r="F9912" t="s">
        <v>28239</v>
      </c>
      <c r="G9912" t="s">
        <v>194</v>
      </c>
      <c r="H9912" t="s">
        <v>46</v>
      </c>
      <c r="I9912" t="s">
        <v>129</v>
      </c>
      <c r="J9912" t="s">
        <v>130</v>
      </c>
      <c r="K9912" t="s">
        <v>131</v>
      </c>
      <c r="L9912" t="s">
        <v>28240</v>
      </c>
      <c r="M9912" t="s">
        <v>28241</v>
      </c>
      <c r="N9912">
        <v>2.9694444440000001</v>
      </c>
      <c r="O9912">
        <v>1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2.9694440000000002</v>
      </c>
      <c r="V9912">
        <v>0</v>
      </c>
      <c r="W9912">
        <v>0</v>
      </c>
      <c r="X9912">
        <v>0</v>
      </c>
      <c r="Y9912">
        <v>0</v>
      </c>
      <c r="Z9912">
        <v>0</v>
      </c>
    </row>
    <row r="9913" spans="1:26" x14ac:dyDescent="0.25">
      <c r="A9913">
        <v>2211900</v>
      </c>
      <c r="B9913">
        <v>1</v>
      </c>
      <c r="C9913" t="s">
        <v>76</v>
      </c>
      <c r="D9913" t="s">
        <v>81</v>
      </c>
      <c r="E9913" t="s">
        <v>126</v>
      </c>
      <c r="F9913" t="s">
        <v>27289</v>
      </c>
      <c r="G9913" t="s">
        <v>128</v>
      </c>
      <c r="H9913" t="s">
        <v>46</v>
      </c>
      <c r="I9913" t="s">
        <v>129</v>
      </c>
      <c r="J9913" t="s">
        <v>130</v>
      </c>
      <c r="K9913" t="s">
        <v>131</v>
      </c>
      <c r="L9913" t="s">
        <v>28242</v>
      </c>
      <c r="M9913" t="s">
        <v>28243</v>
      </c>
      <c r="N9913">
        <v>2.4613888880000001</v>
      </c>
      <c r="O9913">
        <v>0</v>
      </c>
      <c r="P9913">
        <v>83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204.295278</v>
      </c>
      <c r="W9913">
        <v>0</v>
      </c>
      <c r="X9913">
        <v>0</v>
      </c>
      <c r="Y9913">
        <v>0</v>
      </c>
      <c r="Z9913">
        <v>0</v>
      </c>
    </row>
    <row r="9914" spans="1:26" x14ac:dyDescent="0.25">
      <c r="A9914">
        <v>2211917</v>
      </c>
      <c r="B9914">
        <v>1</v>
      </c>
      <c r="C9914" t="s">
        <v>76</v>
      </c>
      <c r="D9914" t="s">
        <v>98</v>
      </c>
      <c r="E9914" t="s">
        <v>126</v>
      </c>
      <c r="F9914" t="s">
        <v>28244</v>
      </c>
      <c r="G9914" t="s">
        <v>128</v>
      </c>
      <c r="H9914" t="s">
        <v>46</v>
      </c>
      <c r="I9914" t="s">
        <v>129</v>
      </c>
      <c r="J9914" t="s">
        <v>130</v>
      </c>
      <c r="K9914" t="s">
        <v>131</v>
      </c>
      <c r="L9914" t="s">
        <v>28245</v>
      </c>
      <c r="M9914" t="s">
        <v>28246</v>
      </c>
      <c r="N9914">
        <v>1.2097222219999999</v>
      </c>
      <c r="O9914">
        <v>0</v>
      </c>
      <c r="P9914">
        <v>0</v>
      </c>
      <c r="Q9914">
        <v>0</v>
      </c>
      <c r="R9914">
        <v>2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2.4194439999999999</v>
      </c>
      <c r="Y9914">
        <v>0</v>
      </c>
      <c r="Z9914">
        <v>0</v>
      </c>
    </row>
    <row r="9915" spans="1:26" x14ac:dyDescent="0.25">
      <c r="A9915">
        <v>2211907</v>
      </c>
      <c r="B9915">
        <v>1</v>
      </c>
      <c r="C9915" t="s">
        <v>77</v>
      </c>
      <c r="D9915" t="s">
        <v>113</v>
      </c>
      <c r="E9915" t="s">
        <v>126</v>
      </c>
      <c r="F9915" t="s">
        <v>18566</v>
      </c>
      <c r="G9915" t="s">
        <v>128</v>
      </c>
      <c r="H9915" t="s">
        <v>46</v>
      </c>
      <c r="I9915" t="s">
        <v>129</v>
      </c>
      <c r="J9915" t="s">
        <v>130</v>
      </c>
      <c r="K9915" t="s">
        <v>131</v>
      </c>
      <c r="L9915" t="s">
        <v>28247</v>
      </c>
      <c r="M9915" t="s">
        <v>28248</v>
      </c>
      <c r="N9915">
        <v>2.5208333330000001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29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73.104167000000004</v>
      </c>
    </row>
    <row r="9916" spans="1:26" x14ac:dyDescent="0.25">
      <c r="A9916">
        <v>2211921</v>
      </c>
      <c r="B9916">
        <v>1</v>
      </c>
      <c r="C9916" t="s">
        <v>76</v>
      </c>
      <c r="D9916" t="s">
        <v>104</v>
      </c>
      <c r="E9916" t="s">
        <v>126</v>
      </c>
      <c r="F9916" t="s">
        <v>28249</v>
      </c>
      <c r="G9916" t="s">
        <v>128</v>
      </c>
      <c r="H9916" t="s">
        <v>46</v>
      </c>
      <c r="I9916" t="s">
        <v>129</v>
      </c>
      <c r="J9916" t="s">
        <v>130</v>
      </c>
      <c r="K9916" t="s">
        <v>131</v>
      </c>
      <c r="L9916" t="s">
        <v>28250</v>
      </c>
      <c r="M9916" t="s">
        <v>28251</v>
      </c>
      <c r="N9916">
        <v>2.602222222</v>
      </c>
      <c r="O9916">
        <v>0</v>
      </c>
      <c r="P9916">
        <v>0</v>
      </c>
      <c r="Q9916">
        <v>0</v>
      </c>
      <c r="R9916">
        <v>58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150.928889</v>
      </c>
      <c r="Y9916">
        <v>0</v>
      </c>
      <c r="Z9916">
        <v>0</v>
      </c>
    </row>
    <row r="9917" spans="1:26" x14ac:dyDescent="0.25">
      <c r="A9917">
        <v>2211909</v>
      </c>
      <c r="B9917">
        <v>1</v>
      </c>
      <c r="C9917" t="s">
        <v>76</v>
      </c>
      <c r="D9917" t="s">
        <v>107</v>
      </c>
      <c r="E9917" t="s">
        <v>126</v>
      </c>
      <c r="F9917" t="s">
        <v>28252</v>
      </c>
      <c r="G9917" t="s">
        <v>128</v>
      </c>
      <c r="H9917" t="s">
        <v>46</v>
      </c>
      <c r="I9917" t="s">
        <v>129</v>
      </c>
      <c r="J9917" t="s">
        <v>130</v>
      </c>
      <c r="K9917" t="s">
        <v>131</v>
      </c>
      <c r="L9917" t="s">
        <v>28253</v>
      </c>
      <c r="M9917" t="s">
        <v>28254</v>
      </c>
      <c r="N9917">
        <v>1.3502777770000001</v>
      </c>
      <c r="O9917">
        <v>0</v>
      </c>
      <c r="P9917">
        <v>10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13.502777999999999</v>
      </c>
      <c r="W9917">
        <v>0</v>
      </c>
      <c r="X9917">
        <v>0</v>
      </c>
      <c r="Y9917">
        <v>0</v>
      </c>
      <c r="Z9917">
        <v>0</v>
      </c>
    </row>
    <row r="9918" spans="1:26" x14ac:dyDescent="0.25">
      <c r="A9918">
        <v>2211926</v>
      </c>
      <c r="B9918">
        <v>1</v>
      </c>
      <c r="C9918" t="s">
        <v>76</v>
      </c>
      <c r="D9918" t="s">
        <v>100</v>
      </c>
      <c r="E9918" t="s">
        <v>126</v>
      </c>
      <c r="F9918" t="s">
        <v>28255</v>
      </c>
      <c r="G9918" t="s">
        <v>128</v>
      </c>
      <c r="H9918" t="s">
        <v>46</v>
      </c>
      <c r="I9918" t="s">
        <v>129</v>
      </c>
      <c r="J9918" t="s">
        <v>130</v>
      </c>
      <c r="K9918" t="s">
        <v>131</v>
      </c>
      <c r="L9918" t="s">
        <v>28256</v>
      </c>
      <c r="M9918" t="s">
        <v>28257</v>
      </c>
      <c r="N9918">
        <v>1.9058333329999999</v>
      </c>
      <c r="O9918">
        <v>0</v>
      </c>
      <c r="P9918">
        <v>39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74.327500000000001</v>
      </c>
      <c r="W9918">
        <v>0</v>
      </c>
      <c r="X9918">
        <v>0</v>
      </c>
      <c r="Y9918">
        <v>0</v>
      </c>
      <c r="Z9918">
        <v>0</v>
      </c>
    </row>
    <row r="9919" spans="1:26" x14ac:dyDescent="0.25">
      <c r="A9919">
        <v>2211902</v>
      </c>
      <c r="B9919">
        <v>1</v>
      </c>
      <c r="C9919" t="s">
        <v>77</v>
      </c>
      <c r="D9919" t="s">
        <v>123</v>
      </c>
      <c r="E9919" t="s">
        <v>134</v>
      </c>
      <c r="F9919" t="s">
        <v>8371</v>
      </c>
      <c r="G9919" t="s">
        <v>136</v>
      </c>
      <c r="H9919" t="s">
        <v>47</v>
      </c>
      <c r="I9919" t="s">
        <v>129</v>
      </c>
      <c r="J9919" t="s">
        <v>130</v>
      </c>
      <c r="K9919" t="s">
        <v>131</v>
      </c>
      <c r="L9919" t="s">
        <v>28258</v>
      </c>
      <c r="M9919" t="s">
        <v>28259</v>
      </c>
      <c r="N9919">
        <v>1.7622222219999999</v>
      </c>
      <c r="O9919">
        <v>102</v>
      </c>
      <c r="P9919">
        <v>143</v>
      </c>
      <c r="Q9919">
        <v>0</v>
      </c>
      <c r="R9919">
        <v>0</v>
      </c>
      <c r="S9919">
        <v>0</v>
      </c>
      <c r="T9919">
        <v>0</v>
      </c>
      <c r="U9919">
        <v>179.746667</v>
      </c>
      <c r="V9919">
        <v>251.99777800000001</v>
      </c>
      <c r="W9919">
        <v>0</v>
      </c>
      <c r="X9919">
        <v>0</v>
      </c>
      <c r="Y9919">
        <v>0</v>
      </c>
      <c r="Z9919">
        <v>0</v>
      </c>
    </row>
    <row r="9920" spans="1:26" x14ac:dyDescent="0.25">
      <c r="A9920">
        <v>2211905</v>
      </c>
      <c r="B9920">
        <v>1</v>
      </c>
      <c r="C9920" t="s">
        <v>76</v>
      </c>
      <c r="D9920" t="s">
        <v>93</v>
      </c>
      <c r="E9920" t="s">
        <v>181</v>
      </c>
      <c r="F9920" t="s">
        <v>28260</v>
      </c>
      <c r="G9920" t="s">
        <v>194</v>
      </c>
      <c r="H9920" t="s">
        <v>46</v>
      </c>
      <c r="I9920" t="s">
        <v>129</v>
      </c>
      <c r="J9920" t="s">
        <v>130</v>
      </c>
      <c r="K9920" t="s">
        <v>131</v>
      </c>
      <c r="L9920" t="s">
        <v>28261</v>
      </c>
      <c r="M9920" t="s">
        <v>28262</v>
      </c>
      <c r="N9920">
        <v>1.3661111109999999</v>
      </c>
      <c r="O9920">
        <v>0</v>
      </c>
      <c r="P9920">
        <v>1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1.3661110000000001</v>
      </c>
      <c r="W9920">
        <v>0</v>
      </c>
      <c r="X9920">
        <v>0</v>
      </c>
      <c r="Y9920">
        <v>0</v>
      </c>
      <c r="Z9920">
        <v>0</v>
      </c>
    </row>
    <row r="9921" spans="1:26" x14ac:dyDescent="0.25">
      <c r="A9921">
        <v>2211930</v>
      </c>
      <c r="B9921">
        <v>1</v>
      </c>
      <c r="C9921" t="s">
        <v>76</v>
      </c>
      <c r="D9921" t="s">
        <v>96</v>
      </c>
      <c r="E9921" t="s">
        <v>134</v>
      </c>
      <c r="F9921" t="s">
        <v>28263</v>
      </c>
      <c r="G9921" t="s">
        <v>136</v>
      </c>
      <c r="H9921" t="s">
        <v>47</v>
      </c>
      <c r="I9921" t="s">
        <v>129</v>
      </c>
      <c r="J9921" t="s">
        <v>130</v>
      </c>
      <c r="K9921" t="s">
        <v>131</v>
      </c>
      <c r="L9921" t="s">
        <v>28264</v>
      </c>
      <c r="M9921" t="s">
        <v>28265</v>
      </c>
      <c r="N9921">
        <v>1.775833333</v>
      </c>
      <c r="O9921">
        <v>62</v>
      </c>
      <c r="P9921">
        <v>81</v>
      </c>
      <c r="Q9921">
        <v>0</v>
      </c>
      <c r="R9921">
        <v>0</v>
      </c>
      <c r="S9921">
        <v>0</v>
      </c>
      <c r="T9921">
        <v>0</v>
      </c>
      <c r="U9921">
        <v>110.10166700000001</v>
      </c>
      <c r="V9921">
        <v>143.8425</v>
      </c>
      <c r="W9921">
        <v>0</v>
      </c>
      <c r="X9921">
        <v>0</v>
      </c>
      <c r="Y9921">
        <v>0</v>
      </c>
      <c r="Z9921">
        <v>0</v>
      </c>
    </row>
    <row r="9922" spans="1:26" x14ac:dyDescent="0.25">
      <c r="A9922">
        <v>2211916</v>
      </c>
      <c r="B9922">
        <v>1</v>
      </c>
      <c r="C9922" t="s">
        <v>76</v>
      </c>
      <c r="D9922" t="s">
        <v>81</v>
      </c>
      <c r="E9922" t="s">
        <v>181</v>
      </c>
      <c r="F9922" t="s">
        <v>28266</v>
      </c>
      <c r="G9922" t="s">
        <v>194</v>
      </c>
      <c r="H9922" t="s">
        <v>46</v>
      </c>
      <c r="I9922" t="s">
        <v>129</v>
      </c>
      <c r="J9922" t="s">
        <v>130</v>
      </c>
      <c r="K9922" t="s">
        <v>131</v>
      </c>
      <c r="L9922" t="s">
        <v>28267</v>
      </c>
      <c r="M9922" t="s">
        <v>28268</v>
      </c>
      <c r="N9922">
        <v>3.3125</v>
      </c>
      <c r="O9922">
        <v>0</v>
      </c>
      <c r="P9922">
        <v>1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3.3125</v>
      </c>
      <c r="W9922">
        <v>0</v>
      </c>
      <c r="X9922">
        <v>0</v>
      </c>
      <c r="Y9922">
        <v>0</v>
      </c>
      <c r="Z9922">
        <v>0</v>
      </c>
    </row>
    <row r="9923" spans="1:26" x14ac:dyDescent="0.25">
      <c r="A9923">
        <v>2211928</v>
      </c>
      <c r="B9923">
        <v>1</v>
      </c>
      <c r="C9923" t="s">
        <v>77</v>
      </c>
      <c r="D9923" t="s">
        <v>108</v>
      </c>
      <c r="E9923" t="s">
        <v>181</v>
      </c>
      <c r="F9923" t="s">
        <v>28269</v>
      </c>
      <c r="G9923" t="s">
        <v>194</v>
      </c>
      <c r="H9923" t="s">
        <v>46</v>
      </c>
      <c r="I9923" t="s">
        <v>129</v>
      </c>
      <c r="J9923" t="s">
        <v>130</v>
      </c>
      <c r="K9923" t="s">
        <v>131</v>
      </c>
      <c r="L9923" t="s">
        <v>28270</v>
      </c>
      <c r="M9923" t="s">
        <v>28271</v>
      </c>
      <c r="N9923">
        <v>2.0641666660000002</v>
      </c>
      <c r="O9923">
        <v>0</v>
      </c>
      <c r="P9923">
        <v>12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24.77</v>
      </c>
      <c r="W9923">
        <v>0</v>
      </c>
      <c r="X9923">
        <v>0</v>
      </c>
      <c r="Y9923">
        <v>0</v>
      </c>
      <c r="Z9923">
        <v>0</v>
      </c>
    </row>
    <row r="9924" spans="1:26" x14ac:dyDescent="0.25">
      <c r="A9924">
        <v>2211927</v>
      </c>
      <c r="B9924">
        <v>1</v>
      </c>
      <c r="C9924" t="s">
        <v>77</v>
      </c>
      <c r="D9924" t="s">
        <v>113</v>
      </c>
      <c r="E9924" t="s">
        <v>181</v>
      </c>
      <c r="F9924" t="s">
        <v>28272</v>
      </c>
      <c r="G9924" t="s">
        <v>287</v>
      </c>
      <c r="H9924" t="s">
        <v>46</v>
      </c>
      <c r="I9924" t="s">
        <v>129</v>
      </c>
      <c r="J9924" t="s">
        <v>130</v>
      </c>
      <c r="K9924" t="s">
        <v>131</v>
      </c>
      <c r="L9924" t="s">
        <v>28273</v>
      </c>
      <c r="M9924" t="s">
        <v>28274</v>
      </c>
      <c r="N9924">
        <v>2.2922222219999999</v>
      </c>
      <c r="O9924">
        <v>0</v>
      </c>
      <c r="P9924">
        <v>0</v>
      </c>
      <c r="Q9924">
        <v>0</v>
      </c>
      <c r="R9924">
        <v>1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2.2922220000000002</v>
      </c>
      <c r="Y9924">
        <v>0</v>
      </c>
      <c r="Z9924">
        <v>0</v>
      </c>
    </row>
    <row r="9925" spans="1:26" x14ac:dyDescent="0.25">
      <c r="A9925">
        <v>2211965</v>
      </c>
      <c r="B9925">
        <v>1</v>
      </c>
      <c r="C9925" t="s">
        <v>76</v>
      </c>
      <c r="D9925" t="s">
        <v>96</v>
      </c>
      <c r="E9925" t="s">
        <v>181</v>
      </c>
      <c r="F9925" t="s">
        <v>28275</v>
      </c>
      <c r="G9925" t="s">
        <v>194</v>
      </c>
      <c r="H9925" t="s">
        <v>46</v>
      </c>
      <c r="I9925" t="s">
        <v>129</v>
      </c>
      <c r="J9925" t="s">
        <v>130</v>
      </c>
      <c r="K9925" t="s">
        <v>131</v>
      </c>
      <c r="L9925" t="s">
        <v>28276</v>
      </c>
      <c r="M9925" t="s">
        <v>28277</v>
      </c>
      <c r="N9925">
        <v>1.365555555</v>
      </c>
      <c r="O9925">
        <v>0</v>
      </c>
      <c r="P9925">
        <v>1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1.365556</v>
      </c>
      <c r="W9925">
        <v>0</v>
      </c>
      <c r="X9925">
        <v>0</v>
      </c>
      <c r="Y9925">
        <v>0</v>
      </c>
      <c r="Z9925">
        <v>0</v>
      </c>
    </row>
    <row r="9926" spans="1:26" x14ac:dyDescent="0.25">
      <c r="A9926">
        <v>2211951</v>
      </c>
      <c r="B9926">
        <v>1</v>
      </c>
      <c r="C9926" t="s">
        <v>77</v>
      </c>
      <c r="D9926" t="s">
        <v>119</v>
      </c>
      <c r="E9926" t="s">
        <v>181</v>
      </c>
      <c r="F9926" t="s">
        <v>28278</v>
      </c>
      <c r="G9926" t="s">
        <v>183</v>
      </c>
      <c r="H9926" t="s">
        <v>46</v>
      </c>
      <c r="I9926" t="s">
        <v>129</v>
      </c>
      <c r="J9926" t="s">
        <v>130</v>
      </c>
      <c r="K9926" t="s">
        <v>131</v>
      </c>
      <c r="L9926" t="s">
        <v>28279</v>
      </c>
      <c r="M9926" t="s">
        <v>28280</v>
      </c>
      <c r="N9926">
        <v>2.1713888880000001</v>
      </c>
      <c r="O9926">
        <v>0</v>
      </c>
      <c r="P9926">
        <v>13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28.228055999999999</v>
      </c>
      <c r="W9926">
        <v>0</v>
      </c>
      <c r="X9926">
        <v>0</v>
      </c>
      <c r="Y9926">
        <v>0</v>
      </c>
      <c r="Z9926">
        <v>0</v>
      </c>
    </row>
    <row r="9927" spans="1:26" x14ac:dyDescent="0.25">
      <c r="A9927">
        <v>2211932</v>
      </c>
      <c r="B9927">
        <v>1</v>
      </c>
      <c r="C9927" t="s">
        <v>76</v>
      </c>
      <c r="D9927" t="s">
        <v>93</v>
      </c>
      <c r="E9927" t="s">
        <v>181</v>
      </c>
      <c r="F9927" t="s">
        <v>28281</v>
      </c>
      <c r="G9927" t="s">
        <v>194</v>
      </c>
      <c r="H9927" t="s">
        <v>46</v>
      </c>
      <c r="I9927" t="s">
        <v>129</v>
      </c>
      <c r="J9927" t="s">
        <v>130</v>
      </c>
      <c r="K9927" t="s">
        <v>131</v>
      </c>
      <c r="L9927" t="s">
        <v>28282</v>
      </c>
      <c r="M9927" t="s">
        <v>28283</v>
      </c>
      <c r="N9927">
        <v>2.7919444439999999</v>
      </c>
      <c r="O9927">
        <v>0</v>
      </c>
      <c r="P9927">
        <v>1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2.791944</v>
      </c>
      <c r="W9927">
        <v>0</v>
      </c>
      <c r="X9927">
        <v>0</v>
      </c>
      <c r="Y9927">
        <v>0</v>
      </c>
      <c r="Z9927">
        <v>0</v>
      </c>
    </row>
    <row r="9928" spans="1:26" x14ac:dyDescent="0.25">
      <c r="A9928">
        <v>2211936</v>
      </c>
      <c r="B9928">
        <v>1</v>
      </c>
      <c r="C9928" t="s">
        <v>76</v>
      </c>
      <c r="D9928" t="s">
        <v>92</v>
      </c>
      <c r="E9928" t="s">
        <v>181</v>
      </c>
      <c r="F9928" t="s">
        <v>28284</v>
      </c>
      <c r="G9928" t="s">
        <v>287</v>
      </c>
      <c r="H9928" t="s">
        <v>46</v>
      </c>
      <c r="I9928" t="s">
        <v>129</v>
      </c>
      <c r="J9928" t="s">
        <v>130</v>
      </c>
      <c r="K9928" t="s">
        <v>131</v>
      </c>
      <c r="L9928" t="s">
        <v>28285</v>
      </c>
      <c r="M9928" t="s">
        <v>28286</v>
      </c>
      <c r="N9928">
        <v>1.1430555549999999</v>
      </c>
      <c r="O9928">
        <v>0</v>
      </c>
      <c r="P9928">
        <v>0</v>
      </c>
      <c r="Q9928">
        <v>0</v>
      </c>
      <c r="R9928">
        <v>1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1.1430560000000001</v>
      </c>
      <c r="Y9928">
        <v>0</v>
      </c>
      <c r="Z9928">
        <v>0</v>
      </c>
    </row>
    <row r="9929" spans="1:26" x14ac:dyDescent="0.25">
      <c r="A9929">
        <v>2211934</v>
      </c>
      <c r="B9929">
        <v>1</v>
      </c>
      <c r="C9929" t="s">
        <v>76</v>
      </c>
      <c r="D9929" t="s">
        <v>94</v>
      </c>
      <c r="E9929" t="s">
        <v>134</v>
      </c>
      <c r="F9929" t="s">
        <v>18976</v>
      </c>
      <c r="G9929" t="s">
        <v>201</v>
      </c>
      <c r="H9929" t="s">
        <v>47</v>
      </c>
      <c r="I9929" t="s">
        <v>129</v>
      </c>
      <c r="J9929" t="s">
        <v>130</v>
      </c>
      <c r="K9929" t="s">
        <v>251</v>
      </c>
      <c r="L9929" t="s">
        <v>28287</v>
      </c>
      <c r="M9929" t="s">
        <v>28288</v>
      </c>
      <c r="N9929">
        <v>0.236736944</v>
      </c>
      <c r="O9929">
        <v>0</v>
      </c>
      <c r="P9929">
        <v>0</v>
      </c>
      <c r="Q9929">
        <v>0</v>
      </c>
      <c r="R9929">
        <v>0</v>
      </c>
      <c r="S9929">
        <v>20</v>
      </c>
      <c r="T9929">
        <v>482</v>
      </c>
      <c r="U9929">
        <v>0</v>
      </c>
      <c r="V9929">
        <v>0</v>
      </c>
      <c r="W9929">
        <v>0</v>
      </c>
      <c r="X9929">
        <v>0</v>
      </c>
      <c r="Y9929">
        <v>4.7347390000000003</v>
      </c>
      <c r="Z9929">
        <v>114.107207</v>
      </c>
    </row>
    <row r="9930" spans="1:26" x14ac:dyDescent="0.25">
      <c r="A9930">
        <v>2211939</v>
      </c>
      <c r="B9930">
        <v>1</v>
      </c>
      <c r="C9930" t="s">
        <v>76</v>
      </c>
      <c r="D9930" t="s">
        <v>86</v>
      </c>
      <c r="E9930" t="s">
        <v>718</v>
      </c>
      <c r="F9930" t="s">
        <v>28289</v>
      </c>
      <c r="G9930" t="s">
        <v>726</v>
      </c>
      <c r="H9930" t="s">
        <v>46</v>
      </c>
      <c r="I9930" t="s">
        <v>129</v>
      </c>
      <c r="J9930" t="s">
        <v>130</v>
      </c>
      <c r="K9930" t="s">
        <v>131</v>
      </c>
      <c r="L9930" t="s">
        <v>28290</v>
      </c>
      <c r="M9930" t="s">
        <v>28291</v>
      </c>
      <c r="N9930">
        <v>4.7111111110000001</v>
      </c>
      <c r="O9930">
        <v>0</v>
      </c>
      <c r="P9930">
        <v>14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65.955556000000001</v>
      </c>
      <c r="W9930">
        <v>0</v>
      </c>
      <c r="X9930">
        <v>0</v>
      </c>
      <c r="Y9930">
        <v>0</v>
      </c>
      <c r="Z9930">
        <v>0</v>
      </c>
    </row>
    <row r="9931" spans="1:26" x14ac:dyDescent="0.25">
      <c r="A9931">
        <v>2211938</v>
      </c>
      <c r="B9931">
        <v>1</v>
      </c>
      <c r="C9931" t="s">
        <v>76</v>
      </c>
      <c r="D9931" t="s">
        <v>100</v>
      </c>
      <c r="E9931" t="s">
        <v>181</v>
      </c>
      <c r="F9931" t="s">
        <v>28292</v>
      </c>
      <c r="G9931" t="s">
        <v>183</v>
      </c>
      <c r="H9931" t="s">
        <v>46</v>
      </c>
      <c r="I9931" t="s">
        <v>129</v>
      </c>
      <c r="J9931" t="s">
        <v>130</v>
      </c>
      <c r="K9931" t="s">
        <v>131</v>
      </c>
      <c r="L9931" t="s">
        <v>28293</v>
      </c>
      <c r="M9931" t="s">
        <v>28294</v>
      </c>
      <c r="N9931">
        <v>0.53805555500000002</v>
      </c>
      <c r="O9931">
        <v>0</v>
      </c>
      <c r="P9931">
        <v>5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2.6902780000000002</v>
      </c>
      <c r="W9931">
        <v>0</v>
      </c>
      <c r="X9931">
        <v>0</v>
      </c>
      <c r="Y9931">
        <v>0</v>
      </c>
      <c r="Z9931">
        <v>0</v>
      </c>
    </row>
    <row r="9932" spans="1:26" x14ac:dyDescent="0.25">
      <c r="A9932">
        <v>2211943</v>
      </c>
      <c r="B9932">
        <v>1</v>
      </c>
      <c r="C9932" t="s">
        <v>76</v>
      </c>
      <c r="D9932" t="s">
        <v>80</v>
      </c>
      <c r="E9932" t="s">
        <v>181</v>
      </c>
      <c r="F9932" t="s">
        <v>28295</v>
      </c>
      <c r="G9932" t="s">
        <v>194</v>
      </c>
      <c r="H9932" t="s">
        <v>46</v>
      </c>
      <c r="I9932" t="s">
        <v>129</v>
      </c>
      <c r="J9932" t="s">
        <v>130</v>
      </c>
      <c r="K9932" t="s">
        <v>131</v>
      </c>
      <c r="L9932" t="s">
        <v>28296</v>
      </c>
      <c r="M9932" t="s">
        <v>28297</v>
      </c>
      <c r="N9932">
        <v>3.684722222</v>
      </c>
      <c r="O9932">
        <v>0</v>
      </c>
      <c r="P9932">
        <v>5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18.423611000000001</v>
      </c>
      <c r="W9932">
        <v>0</v>
      </c>
      <c r="X9932">
        <v>0</v>
      </c>
      <c r="Y9932">
        <v>0</v>
      </c>
      <c r="Z9932">
        <v>0</v>
      </c>
    </row>
    <row r="9933" spans="1:26" x14ac:dyDescent="0.25">
      <c r="A9933">
        <v>2211942</v>
      </c>
      <c r="B9933">
        <v>1</v>
      </c>
      <c r="C9933" t="s">
        <v>77</v>
      </c>
      <c r="D9933" t="s">
        <v>109</v>
      </c>
      <c r="E9933" t="s">
        <v>126</v>
      </c>
      <c r="F9933" t="s">
        <v>28298</v>
      </c>
      <c r="G9933" t="s">
        <v>128</v>
      </c>
      <c r="H9933" t="s">
        <v>46</v>
      </c>
      <c r="I9933" t="s">
        <v>129</v>
      </c>
      <c r="J9933" t="s">
        <v>130</v>
      </c>
      <c r="K9933" t="s">
        <v>131</v>
      </c>
      <c r="L9933" t="s">
        <v>28299</v>
      </c>
      <c r="M9933" t="s">
        <v>28300</v>
      </c>
      <c r="N9933">
        <v>2.5783333329999998</v>
      </c>
      <c r="O9933">
        <v>0</v>
      </c>
      <c r="P9933">
        <v>2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5.1566669999999997</v>
      </c>
      <c r="W9933">
        <v>0</v>
      </c>
      <c r="X9933">
        <v>0</v>
      </c>
      <c r="Y9933">
        <v>0</v>
      </c>
      <c r="Z9933">
        <v>0</v>
      </c>
    </row>
    <row r="9934" spans="1:26" x14ac:dyDescent="0.25">
      <c r="A9934">
        <v>2211949</v>
      </c>
      <c r="B9934">
        <v>1</v>
      </c>
      <c r="C9934" t="s">
        <v>76</v>
      </c>
      <c r="D9934" t="s">
        <v>89</v>
      </c>
      <c r="E9934" t="s">
        <v>186</v>
      </c>
      <c r="F9934" t="s">
        <v>2452</v>
      </c>
      <c r="G9934" t="s">
        <v>136</v>
      </c>
      <c r="H9934" t="s">
        <v>47</v>
      </c>
      <c r="I9934" t="s">
        <v>129</v>
      </c>
      <c r="J9934" t="s">
        <v>130</v>
      </c>
      <c r="K9934" t="s">
        <v>131</v>
      </c>
      <c r="L9934" t="s">
        <v>28301</v>
      </c>
      <c r="M9934" t="s">
        <v>28302</v>
      </c>
      <c r="N9934">
        <v>0.67111111099999998</v>
      </c>
      <c r="O9934">
        <v>18</v>
      </c>
      <c r="P9934">
        <v>250</v>
      </c>
      <c r="Q9934">
        <v>0</v>
      </c>
      <c r="R9934">
        <v>0</v>
      </c>
      <c r="S9934">
        <v>1</v>
      </c>
      <c r="T9934">
        <v>21</v>
      </c>
      <c r="U9934">
        <v>12.08</v>
      </c>
      <c r="V9934">
        <v>167.77777800000001</v>
      </c>
      <c r="W9934">
        <v>0</v>
      </c>
      <c r="X9934">
        <v>0</v>
      </c>
      <c r="Y9934">
        <v>0.67111100000000001</v>
      </c>
      <c r="Z9934">
        <v>14.093332999999999</v>
      </c>
    </row>
    <row r="9935" spans="1:26" x14ac:dyDescent="0.25">
      <c r="A9935">
        <v>2211950</v>
      </c>
      <c r="B9935">
        <v>1</v>
      </c>
      <c r="C9935" t="s">
        <v>77</v>
      </c>
      <c r="D9935" t="s">
        <v>124</v>
      </c>
      <c r="E9935" t="s">
        <v>126</v>
      </c>
      <c r="F9935" t="s">
        <v>28303</v>
      </c>
      <c r="G9935" t="s">
        <v>128</v>
      </c>
      <c r="H9935" t="s">
        <v>46</v>
      </c>
      <c r="I9935" t="s">
        <v>129</v>
      </c>
      <c r="J9935" t="s">
        <v>130</v>
      </c>
      <c r="K9935" t="s">
        <v>131</v>
      </c>
      <c r="L9935" t="s">
        <v>28304</v>
      </c>
      <c r="M9935" t="s">
        <v>28305</v>
      </c>
      <c r="N9935">
        <v>2.7850000000000001</v>
      </c>
      <c r="O9935">
        <v>0</v>
      </c>
      <c r="P9935">
        <v>17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47.344999999999999</v>
      </c>
      <c r="W9935">
        <v>0</v>
      </c>
      <c r="X9935">
        <v>0</v>
      </c>
      <c r="Y9935">
        <v>0</v>
      </c>
      <c r="Z9935">
        <v>0</v>
      </c>
    </row>
    <row r="9936" spans="1:26" x14ac:dyDescent="0.25">
      <c r="A9936">
        <v>2211961</v>
      </c>
      <c r="B9936">
        <v>1</v>
      </c>
      <c r="C9936" t="s">
        <v>77</v>
      </c>
      <c r="D9936" t="s">
        <v>117</v>
      </c>
      <c r="E9936" t="s">
        <v>161</v>
      </c>
      <c r="F9936" t="s">
        <v>28306</v>
      </c>
      <c r="G9936" t="s">
        <v>402</v>
      </c>
      <c r="H9936" t="s">
        <v>46</v>
      </c>
      <c r="I9936" t="s">
        <v>129</v>
      </c>
      <c r="J9936" t="s">
        <v>130</v>
      </c>
      <c r="K9936" t="s">
        <v>131</v>
      </c>
      <c r="L9936" t="s">
        <v>28307</v>
      </c>
      <c r="M9936" t="s">
        <v>28308</v>
      </c>
      <c r="N9936">
        <v>3.0588888879999998</v>
      </c>
      <c r="O9936">
        <v>0</v>
      </c>
      <c r="P9936">
        <v>0</v>
      </c>
      <c r="Q9936">
        <v>0</v>
      </c>
      <c r="R9936">
        <v>0</v>
      </c>
      <c r="S9936">
        <v>1</v>
      </c>
      <c r="T9936">
        <v>39</v>
      </c>
      <c r="U9936">
        <v>0</v>
      </c>
      <c r="V9936">
        <v>0</v>
      </c>
      <c r="W9936">
        <v>0</v>
      </c>
      <c r="X9936">
        <v>0</v>
      </c>
      <c r="Y9936">
        <v>3.0588890000000002</v>
      </c>
      <c r="Z9936">
        <v>119.296667</v>
      </c>
    </row>
    <row r="9937" spans="1:26" x14ac:dyDescent="0.25">
      <c r="A9937">
        <v>2211946</v>
      </c>
      <c r="B9937">
        <v>1</v>
      </c>
      <c r="C9937" t="s">
        <v>76</v>
      </c>
      <c r="D9937" t="s">
        <v>93</v>
      </c>
      <c r="E9937" t="s">
        <v>126</v>
      </c>
      <c r="F9937" t="s">
        <v>8851</v>
      </c>
      <c r="G9937" t="s">
        <v>140</v>
      </c>
      <c r="H9937" t="s">
        <v>46</v>
      </c>
      <c r="I9937" t="s">
        <v>129</v>
      </c>
      <c r="J9937" t="s">
        <v>130</v>
      </c>
      <c r="K9937" t="s">
        <v>131</v>
      </c>
      <c r="L9937" t="s">
        <v>28309</v>
      </c>
      <c r="M9937" t="s">
        <v>28310</v>
      </c>
      <c r="N9937">
        <v>0.84527777699999995</v>
      </c>
      <c r="O9937">
        <v>0</v>
      </c>
      <c r="P9937">
        <v>39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32.965833000000003</v>
      </c>
      <c r="W9937">
        <v>0</v>
      </c>
      <c r="X9937">
        <v>0</v>
      </c>
      <c r="Y9937">
        <v>0</v>
      </c>
      <c r="Z9937">
        <v>0</v>
      </c>
    </row>
    <row r="9938" spans="1:26" x14ac:dyDescent="0.25">
      <c r="A9938">
        <v>2212002</v>
      </c>
      <c r="B9938">
        <v>1</v>
      </c>
      <c r="C9938" t="s">
        <v>76</v>
      </c>
      <c r="D9938" t="s">
        <v>89</v>
      </c>
      <c r="E9938" t="s">
        <v>126</v>
      </c>
      <c r="F9938" t="s">
        <v>28311</v>
      </c>
      <c r="G9938" t="s">
        <v>128</v>
      </c>
      <c r="H9938" t="s">
        <v>46</v>
      </c>
      <c r="I9938" t="s">
        <v>129</v>
      </c>
      <c r="J9938" t="s">
        <v>130</v>
      </c>
      <c r="K9938" t="s">
        <v>131</v>
      </c>
      <c r="L9938" t="s">
        <v>28312</v>
      </c>
      <c r="M9938" t="s">
        <v>28313</v>
      </c>
      <c r="N9938">
        <v>3.7638888879999999</v>
      </c>
      <c r="O9938">
        <v>0</v>
      </c>
      <c r="P9938">
        <v>50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188.194444</v>
      </c>
      <c r="W9938">
        <v>0</v>
      </c>
      <c r="X9938">
        <v>0</v>
      </c>
      <c r="Y9938">
        <v>0</v>
      </c>
      <c r="Z9938">
        <v>0</v>
      </c>
    </row>
    <row r="9939" spans="1:26" x14ac:dyDescent="0.25">
      <c r="A9939">
        <v>2211953</v>
      </c>
      <c r="B9939">
        <v>1</v>
      </c>
      <c r="C9939" t="s">
        <v>76</v>
      </c>
      <c r="D9939" t="s">
        <v>89</v>
      </c>
      <c r="E9939" t="s">
        <v>186</v>
      </c>
      <c r="F9939" t="s">
        <v>15986</v>
      </c>
      <c r="G9939" t="s">
        <v>136</v>
      </c>
      <c r="H9939" t="s">
        <v>47</v>
      </c>
      <c r="I9939" t="s">
        <v>129</v>
      </c>
      <c r="J9939" t="s">
        <v>130</v>
      </c>
      <c r="K9939" t="s">
        <v>131</v>
      </c>
      <c r="L9939" t="s">
        <v>28314</v>
      </c>
      <c r="M9939" t="s">
        <v>28315</v>
      </c>
      <c r="N9939">
        <v>0.37916666599999999</v>
      </c>
      <c r="O9939">
        <v>54</v>
      </c>
      <c r="P9939">
        <v>617</v>
      </c>
      <c r="Q9939">
        <v>0</v>
      </c>
      <c r="R9939">
        <v>0</v>
      </c>
      <c r="S9939">
        <v>0</v>
      </c>
      <c r="T9939">
        <v>0</v>
      </c>
      <c r="U9939">
        <v>20.475000000000001</v>
      </c>
      <c r="V9939">
        <v>233.94583299999999</v>
      </c>
      <c r="W9939">
        <v>0</v>
      </c>
      <c r="X9939">
        <v>0</v>
      </c>
      <c r="Y9939">
        <v>0</v>
      </c>
      <c r="Z9939">
        <v>0</v>
      </c>
    </row>
    <row r="9940" spans="1:26" x14ac:dyDescent="0.25">
      <c r="A9940">
        <v>2211955</v>
      </c>
      <c r="B9940">
        <v>1</v>
      </c>
      <c r="C9940" t="s">
        <v>77</v>
      </c>
      <c r="D9940" t="s">
        <v>124</v>
      </c>
      <c r="E9940" t="s">
        <v>126</v>
      </c>
      <c r="F9940" t="s">
        <v>28316</v>
      </c>
      <c r="G9940" t="s">
        <v>128</v>
      </c>
      <c r="H9940" t="s">
        <v>46</v>
      </c>
      <c r="I9940" t="s">
        <v>129</v>
      </c>
      <c r="J9940" t="s">
        <v>130</v>
      </c>
      <c r="K9940" t="s">
        <v>131</v>
      </c>
      <c r="L9940" t="s">
        <v>28317</v>
      </c>
      <c r="M9940" t="s">
        <v>28318</v>
      </c>
      <c r="N9940">
        <v>1.758611111</v>
      </c>
      <c r="O9940">
        <v>0</v>
      </c>
      <c r="P9940">
        <v>292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513.51444400000003</v>
      </c>
      <c r="W9940">
        <v>0</v>
      </c>
      <c r="X9940">
        <v>0</v>
      </c>
      <c r="Y9940">
        <v>0</v>
      </c>
      <c r="Z9940">
        <v>0</v>
      </c>
    </row>
    <row r="9941" spans="1:26" x14ac:dyDescent="0.25">
      <c r="A9941">
        <v>2211956</v>
      </c>
      <c r="B9941">
        <v>1</v>
      </c>
      <c r="C9941" t="s">
        <v>76</v>
      </c>
      <c r="D9941" t="s">
        <v>93</v>
      </c>
      <c r="E9941" t="s">
        <v>181</v>
      </c>
      <c r="F9941" t="s">
        <v>28319</v>
      </c>
      <c r="G9941" t="s">
        <v>194</v>
      </c>
      <c r="H9941" t="s">
        <v>46</v>
      </c>
      <c r="I9941" t="s">
        <v>129</v>
      </c>
      <c r="J9941" t="s">
        <v>130</v>
      </c>
      <c r="K9941" t="s">
        <v>131</v>
      </c>
      <c r="L9941" t="s">
        <v>28320</v>
      </c>
      <c r="M9941" t="s">
        <v>28321</v>
      </c>
      <c r="N9941">
        <v>2.224444444</v>
      </c>
      <c r="O9941">
        <v>0</v>
      </c>
      <c r="P9941">
        <v>1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2.2244440000000001</v>
      </c>
      <c r="W9941">
        <v>0</v>
      </c>
      <c r="X9941">
        <v>0</v>
      </c>
      <c r="Y9941">
        <v>0</v>
      </c>
      <c r="Z9941">
        <v>0</v>
      </c>
    </row>
    <row r="9942" spans="1:26" x14ac:dyDescent="0.25">
      <c r="A9942">
        <v>2211957</v>
      </c>
      <c r="B9942">
        <v>1</v>
      </c>
      <c r="C9942" t="s">
        <v>76</v>
      </c>
      <c r="D9942" t="s">
        <v>88</v>
      </c>
      <c r="E9942" t="s">
        <v>181</v>
      </c>
      <c r="F9942" t="s">
        <v>28322</v>
      </c>
      <c r="G9942" t="s">
        <v>163</v>
      </c>
      <c r="H9942" t="s">
        <v>46</v>
      </c>
      <c r="I9942" t="s">
        <v>129</v>
      </c>
      <c r="J9942" t="s">
        <v>130</v>
      </c>
      <c r="K9942" t="s">
        <v>131</v>
      </c>
      <c r="L9942" t="s">
        <v>28323</v>
      </c>
      <c r="M9942" t="s">
        <v>28324</v>
      </c>
      <c r="N9942">
        <v>0.98861111099999999</v>
      </c>
      <c r="O9942">
        <v>0</v>
      </c>
      <c r="P9942">
        <v>1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0.98861100000000002</v>
      </c>
      <c r="W9942">
        <v>0</v>
      </c>
      <c r="X9942">
        <v>0</v>
      </c>
      <c r="Y9942">
        <v>0</v>
      </c>
      <c r="Z9942">
        <v>0</v>
      </c>
    </row>
    <row r="9943" spans="1:26" x14ac:dyDescent="0.25">
      <c r="A9943">
        <v>2211958</v>
      </c>
      <c r="B9943">
        <v>1</v>
      </c>
      <c r="C9943" t="s">
        <v>77</v>
      </c>
      <c r="D9943" t="s">
        <v>114</v>
      </c>
      <c r="E9943" t="s">
        <v>134</v>
      </c>
      <c r="F9943" t="s">
        <v>28325</v>
      </c>
      <c r="G9943" t="s">
        <v>201</v>
      </c>
      <c r="H9943" t="s">
        <v>47</v>
      </c>
      <c r="I9943" t="s">
        <v>129</v>
      </c>
      <c r="J9943" t="s">
        <v>130</v>
      </c>
      <c r="K9943" t="s">
        <v>131</v>
      </c>
      <c r="L9943" t="s">
        <v>28326</v>
      </c>
      <c r="M9943" t="s">
        <v>28327</v>
      </c>
      <c r="N9943">
        <v>0.38666666599999999</v>
      </c>
      <c r="O9943">
        <v>51</v>
      </c>
      <c r="P9943">
        <v>243</v>
      </c>
      <c r="Q9943">
        <v>0</v>
      </c>
      <c r="R9943">
        <v>0</v>
      </c>
      <c r="S9943">
        <v>0</v>
      </c>
      <c r="T9943">
        <v>0</v>
      </c>
      <c r="U9943">
        <v>19.72</v>
      </c>
      <c r="V9943">
        <v>93.96</v>
      </c>
      <c r="W9943">
        <v>0</v>
      </c>
      <c r="X9943">
        <v>0</v>
      </c>
      <c r="Y9943">
        <v>0</v>
      </c>
      <c r="Z9943">
        <v>0</v>
      </c>
    </row>
    <row r="9944" spans="1:26" x14ac:dyDescent="0.25">
      <c r="A9944">
        <v>2211960</v>
      </c>
      <c r="B9944">
        <v>1</v>
      </c>
      <c r="C9944" t="s">
        <v>76</v>
      </c>
      <c r="D9944" t="s">
        <v>88</v>
      </c>
      <c r="E9944" t="s">
        <v>718</v>
      </c>
      <c r="F9944" t="s">
        <v>28328</v>
      </c>
      <c r="G9944" t="s">
        <v>726</v>
      </c>
      <c r="H9944" t="s">
        <v>46</v>
      </c>
      <c r="I9944" t="s">
        <v>129</v>
      </c>
      <c r="J9944" t="s">
        <v>130</v>
      </c>
      <c r="K9944" t="s">
        <v>131</v>
      </c>
      <c r="L9944" t="s">
        <v>28329</v>
      </c>
      <c r="M9944" t="s">
        <v>28330</v>
      </c>
      <c r="N9944">
        <v>3.968611111</v>
      </c>
      <c r="O9944">
        <v>0</v>
      </c>
      <c r="P9944">
        <v>54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214.30500000000001</v>
      </c>
      <c r="W9944">
        <v>0</v>
      </c>
      <c r="X9944">
        <v>0</v>
      </c>
      <c r="Y9944">
        <v>0</v>
      </c>
      <c r="Z9944">
        <v>0</v>
      </c>
    </row>
    <row r="9945" spans="1:26" x14ac:dyDescent="0.25">
      <c r="A9945">
        <v>2211962</v>
      </c>
      <c r="B9945">
        <v>1</v>
      </c>
      <c r="C9945" t="s">
        <v>76</v>
      </c>
      <c r="D9945" t="s">
        <v>79</v>
      </c>
      <c r="E9945" t="s">
        <v>181</v>
      </c>
      <c r="F9945" t="s">
        <v>28331</v>
      </c>
      <c r="G9945" t="s">
        <v>287</v>
      </c>
      <c r="H9945" t="s">
        <v>46</v>
      </c>
      <c r="I9945" t="s">
        <v>129</v>
      </c>
      <c r="J9945" t="s">
        <v>130</v>
      </c>
      <c r="K9945" t="s">
        <v>131</v>
      </c>
      <c r="L9945" t="s">
        <v>28332</v>
      </c>
      <c r="M9945" t="s">
        <v>28333</v>
      </c>
      <c r="N9945">
        <v>1.048333333</v>
      </c>
      <c r="O9945">
        <v>0</v>
      </c>
      <c r="P9945">
        <v>1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1.048333</v>
      </c>
      <c r="W9945">
        <v>0</v>
      </c>
      <c r="X9945">
        <v>0</v>
      </c>
      <c r="Y9945">
        <v>0</v>
      </c>
      <c r="Z9945">
        <v>0</v>
      </c>
    </row>
    <row r="9946" spans="1:26" x14ac:dyDescent="0.25">
      <c r="A9946">
        <v>2212006</v>
      </c>
      <c r="B9946">
        <v>1</v>
      </c>
      <c r="C9946" t="s">
        <v>76</v>
      </c>
      <c r="D9946" t="s">
        <v>96</v>
      </c>
      <c r="E9946" t="s">
        <v>181</v>
      </c>
      <c r="F9946" t="s">
        <v>28334</v>
      </c>
      <c r="G9946" t="s">
        <v>194</v>
      </c>
      <c r="H9946" t="s">
        <v>46</v>
      </c>
      <c r="I9946" t="s">
        <v>129</v>
      </c>
      <c r="J9946" t="s">
        <v>130</v>
      </c>
      <c r="K9946" t="s">
        <v>131</v>
      </c>
      <c r="L9946" t="s">
        <v>28335</v>
      </c>
      <c r="M9946" t="s">
        <v>28336</v>
      </c>
      <c r="N9946">
        <v>2.6344444440000001</v>
      </c>
      <c r="O9946">
        <v>0</v>
      </c>
      <c r="P9946">
        <v>1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2.6344439999999998</v>
      </c>
      <c r="W9946">
        <v>0</v>
      </c>
      <c r="X9946">
        <v>0</v>
      </c>
      <c r="Y9946">
        <v>0</v>
      </c>
      <c r="Z9946">
        <v>0</v>
      </c>
    </row>
    <row r="9947" spans="1:26" x14ac:dyDescent="0.25">
      <c r="A9947">
        <v>2211967</v>
      </c>
      <c r="B9947">
        <v>1</v>
      </c>
      <c r="C9947" t="s">
        <v>77</v>
      </c>
      <c r="D9947" t="s">
        <v>124</v>
      </c>
      <c r="E9947" t="s">
        <v>181</v>
      </c>
      <c r="F9947" t="s">
        <v>28337</v>
      </c>
      <c r="G9947" t="s">
        <v>287</v>
      </c>
      <c r="H9947" t="s">
        <v>46</v>
      </c>
      <c r="I9947" t="s">
        <v>129</v>
      </c>
      <c r="J9947" t="s">
        <v>130</v>
      </c>
      <c r="K9947" t="s">
        <v>131</v>
      </c>
      <c r="L9947" t="s">
        <v>28338</v>
      </c>
      <c r="M9947" t="s">
        <v>28339</v>
      </c>
      <c r="N9947">
        <v>3.1836111109999998</v>
      </c>
      <c r="O9947">
        <v>0</v>
      </c>
      <c r="P9947">
        <v>12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38.203333000000001</v>
      </c>
      <c r="W9947">
        <v>0</v>
      </c>
      <c r="X9947">
        <v>0</v>
      </c>
      <c r="Y9947">
        <v>0</v>
      </c>
      <c r="Z9947">
        <v>0</v>
      </c>
    </row>
    <row r="9948" spans="1:26" x14ac:dyDescent="0.25">
      <c r="A9948">
        <v>2211976</v>
      </c>
      <c r="B9948">
        <v>1</v>
      </c>
      <c r="C9948" t="s">
        <v>76</v>
      </c>
      <c r="D9948" t="s">
        <v>88</v>
      </c>
      <c r="E9948" t="s">
        <v>126</v>
      </c>
      <c r="F9948" t="s">
        <v>28340</v>
      </c>
      <c r="G9948" t="s">
        <v>152</v>
      </c>
      <c r="H9948" t="s">
        <v>46</v>
      </c>
      <c r="I9948" t="s">
        <v>129</v>
      </c>
      <c r="J9948" t="s">
        <v>130</v>
      </c>
      <c r="K9948" t="s">
        <v>131</v>
      </c>
      <c r="L9948" t="s">
        <v>28341</v>
      </c>
      <c r="M9948" t="s">
        <v>28342</v>
      </c>
      <c r="N9948">
        <v>1.9850000000000001</v>
      </c>
      <c r="O9948">
        <v>0</v>
      </c>
      <c r="P9948">
        <v>133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264.005</v>
      </c>
      <c r="W9948">
        <v>0</v>
      </c>
      <c r="X9948">
        <v>0</v>
      </c>
      <c r="Y9948">
        <v>0</v>
      </c>
      <c r="Z9948">
        <v>0</v>
      </c>
    </row>
    <row r="9949" spans="1:26" x14ac:dyDescent="0.25">
      <c r="A9949">
        <v>2211970</v>
      </c>
      <c r="B9949">
        <v>1</v>
      </c>
      <c r="C9949" t="s">
        <v>76</v>
      </c>
      <c r="D9949" t="s">
        <v>106</v>
      </c>
      <c r="E9949" t="s">
        <v>126</v>
      </c>
      <c r="F9949" t="s">
        <v>27792</v>
      </c>
      <c r="G9949" t="s">
        <v>269</v>
      </c>
      <c r="H9949" t="s">
        <v>46</v>
      </c>
      <c r="I9949" t="s">
        <v>129</v>
      </c>
      <c r="J9949" t="s">
        <v>130</v>
      </c>
      <c r="K9949" t="s">
        <v>131</v>
      </c>
      <c r="L9949" t="s">
        <v>28343</v>
      </c>
      <c r="M9949" t="s">
        <v>28344</v>
      </c>
      <c r="N9949">
        <v>0.60166666599999996</v>
      </c>
      <c r="O9949">
        <v>0</v>
      </c>
      <c r="P9949">
        <v>102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61.37</v>
      </c>
      <c r="W9949">
        <v>0</v>
      </c>
      <c r="X9949">
        <v>0</v>
      </c>
      <c r="Y9949">
        <v>0</v>
      </c>
      <c r="Z9949">
        <v>0</v>
      </c>
    </row>
    <row r="9950" spans="1:26" x14ac:dyDescent="0.25">
      <c r="A9950">
        <v>2211973</v>
      </c>
      <c r="B9950">
        <v>1</v>
      </c>
      <c r="C9950" t="s">
        <v>76</v>
      </c>
      <c r="D9950" t="s">
        <v>81</v>
      </c>
      <c r="E9950" t="s">
        <v>181</v>
      </c>
      <c r="F9950" t="s">
        <v>28345</v>
      </c>
      <c r="G9950" t="s">
        <v>183</v>
      </c>
      <c r="H9950" t="s">
        <v>46</v>
      </c>
      <c r="I9950" t="s">
        <v>129</v>
      </c>
      <c r="J9950" t="s">
        <v>130</v>
      </c>
      <c r="K9950" t="s">
        <v>131</v>
      </c>
      <c r="L9950" t="s">
        <v>28346</v>
      </c>
      <c r="M9950" t="s">
        <v>28347</v>
      </c>
      <c r="N9950">
        <v>3.602777777</v>
      </c>
      <c r="O9950">
        <v>0</v>
      </c>
      <c r="P9950">
        <v>12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43.233333000000002</v>
      </c>
      <c r="W9950">
        <v>0</v>
      </c>
      <c r="X9950">
        <v>0</v>
      </c>
      <c r="Y9950">
        <v>0</v>
      </c>
      <c r="Z9950">
        <v>0</v>
      </c>
    </row>
    <row r="9951" spans="1:26" x14ac:dyDescent="0.25">
      <c r="A9951">
        <v>2211972</v>
      </c>
      <c r="B9951">
        <v>1</v>
      </c>
      <c r="C9951" t="s">
        <v>76</v>
      </c>
      <c r="D9951" t="s">
        <v>86</v>
      </c>
      <c r="E9951" t="s">
        <v>181</v>
      </c>
      <c r="F9951" t="s">
        <v>28348</v>
      </c>
      <c r="G9951" t="s">
        <v>194</v>
      </c>
      <c r="H9951" t="s">
        <v>46</v>
      </c>
      <c r="I9951" t="s">
        <v>129</v>
      </c>
      <c r="J9951" t="s">
        <v>130</v>
      </c>
      <c r="K9951" t="s">
        <v>131</v>
      </c>
      <c r="L9951" t="s">
        <v>28349</v>
      </c>
      <c r="M9951" t="s">
        <v>28350</v>
      </c>
      <c r="N9951">
        <v>4.1755555549999999</v>
      </c>
      <c r="O9951">
        <v>0</v>
      </c>
      <c r="P9951">
        <v>5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20.877777999999999</v>
      </c>
      <c r="W9951">
        <v>0</v>
      </c>
      <c r="X9951">
        <v>0</v>
      </c>
      <c r="Y9951">
        <v>0</v>
      </c>
      <c r="Z9951">
        <v>0</v>
      </c>
    </row>
    <row r="9952" spans="1:26" x14ac:dyDescent="0.25">
      <c r="A9952">
        <v>2211975</v>
      </c>
      <c r="B9952">
        <v>1</v>
      </c>
      <c r="C9952" t="s">
        <v>76</v>
      </c>
      <c r="D9952" t="s">
        <v>86</v>
      </c>
      <c r="E9952" t="s">
        <v>181</v>
      </c>
      <c r="F9952" t="s">
        <v>28351</v>
      </c>
      <c r="G9952" t="s">
        <v>194</v>
      </c>
      <c r="H9952" t="s">
        <v>46</v>
      </c>
      <c r="I9952" t="s">
        <v>129</v>
      </c>
      <c r="J9952" t="s">
        <v>130</v>
      </c>
      <c r="K9952" t="s">
        <v>131</v>
      </c>
      <c r="L9952" t="s">
        <v>28352</v>
      </c>
      <c r="M9952" t="s">
        <v>28353</v>
      </c>
      <c r="N9952">
        <v>6.733333333</v>
      </c>
      <c r="O9952">
        <v>0</v>
      </c>
      <c r="P9952">
        <v>1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6.733333</v>
      </c>
      <c r="W9952">
        <v>0</v>
      </c>
      <c r="X9952">
        <v>0</v>
      </c>
      <c r="Y9952">
        <v>0</v>
      </c>
      <c r="Z9952">
        <v>0</v>
      </c>
    </row>
    <row r="9953" spans="1:26" x14ac:dyDescent="0.25">
      <c r="A9953">
        <v>2211978</v>
      </c>
      <c r="B9953">
        <v>1</v>
      </c>
      <c r="C9953" t="s">
        <v>77</v>
      </c>
      <c r="D9953" t="s">
        <v>119</v>
      </c>
      <c r="E9953" t="s">
        <v>181</v>
      </c>
      <c r="F9953" t="s">
        <v>28354</v>
      </c>
      <c r="G9953" t="s">
        <v>194</v>
      </c>
      <c r="H9953" t="s">
        <v>46</v>
      </c>
      <c r="I9953" t="s">
        <v>129</v>
      </c>
      <c r="J9953" t="s">
        <v>130</v>
      </c>
      <c r="K9953" t="s">
        <v>131</v>
      </c>
      <c r="L9953" t="s">
        <v>28355</v>
      </c>
      <c r="M9953" t="s">
        <v>28356</v>
      </c>
      <c r="N9953">
        <v>1.9824999999999999</v>
      </c>
      <c r="O9953">
        <v>0</v>
      </c>
      <c r="P9953">
        <v>1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1.9824999999999999</v>
      </c>
      <c r="W9953">
        <v>0</v>
      </c>
      <c r="X9953">
        <v>0</v>
      </c>
      <c r="Y9953">
        <v>0</v>
      </c>
      <c r="Z9953">
        <v>0</v>
      </c>
    </row>
    <row r="9954" spans="1:26" x14ac:dyDescent="0.25">
      <c r="A9954">
        <v>2211991</v>
      </c>
      <c r="B9954">
        <v>1</v>
      </c>
      <c r="C9954" t="s">
        <v>76</v>
      </c>
      <c r="D9954" t="s">
        <v>99</v>
      </c>
      <c r="E9954" t="s">
        <v>126</v>
      </c>
      <c r="F9954" t="s">
        <v>28357</v>
      </c>
      <c r="G9954" t="s">
        <v>128</v>
      </c>
      <c r="H9954" t="s">
        <v>46</v>
      </c>
      <c r="I9954" t="s">
        <v>129</v>
      </c>
      <c r="J9954" t="s">
        <v>130</v>
      </c>
      <c r="K9954" t="s">
        <v>131</v>
      </c>
      <c r="L9954" t="s">
        <v>28358</v>
      </c>
      <c r="M9954" t="s">
        <v>28359</v>
      </c>
      <c r="N9954">
        <v>1.278333333</v>
      </c>
      <c r="O9954">
        <v>0</v>
      </c>
      <c r="P9954">
        <v>1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1.2783329999999999</v>
      </c>
      <c r="W9954">
        <v>0</v>
      </c>
      <c r="X9954">
        <v>0</v>
      </c>
      <c r="Y9954">
        <v>0</v>
      </c>
      <c r="Z9954">
        <v>0</v>
      </c>
    </row>
    <row r="9955" spans="1:26" x14ac:dyDescent="0.25">
      <c r="A9955">
        <v>2211983</v>
      </c>
      <c r="B9955">
        <v>1</v>
      </c>
      <c r="C9955" t="s">
        <v>76</v>
      </c>
      <c r="D9955" t="s">
        <v>84</v>
      </c>
      <c r="E9955" t="s">
        <v>181</v>
      </c>
      <c r="F9955" t="s">
        <v>28360</v>
      </c>
      <c r="G9955" t="s">
        <v>287</v>
      </c>
      <c r="H9955" t="s">
        <v>46</v>
      </c>
      <c r="I9955" t="s">
        <v>129</v>
      </c>
      <c r="J9955" t="s">
        <v>130</v>
      </c>
      <c r="K9955" t="s">
        <v>131</v>
      </c>
      <c r="L9955" t="s">
        <v>28361</v>
      </c>
      <c r="M9955" t="s">
        <v>28362</v>
      </c>
      <c r="N9955">
        <v>1.170555555</v>
      </c>
      <c r="O9955">
        <v>0</v>
      </c>
      <c r="P9955">
        <v>3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3.5116670000000001</v>
      </c>
      <c r="W9955">
        <v>0</v>
      </c>
      <c r="X9955">
        <v>0</v>
      </c>
      <c r="Y9955">
        <v>0</v>
      </c>
      <c r="Z9955">
        <v>0</v>
      </c>
    </row>
    <row r="9956" spans="1:26" x14ac:dyDescent="0.25">
      <c r="A9956">
        <v>2211990</v>
      </c>
      <c r="B9956">
        <v>1</v>
      </c>
      <c r="C9956" t="s">
        <v>76</v>
      </c>
      <c r="D9956" t="s">
        <v>89</v>
      </c>
      <c r="E9956" t="s">
        <v>181</v>
      </c>
      <c r="F9956" t="s">
        <v>28363</v>
      </c>
      <c r="G9956" t="s">
        <v>194</v>
      </c>
      <c r="H9956" t="s">
        <v>46</v>
      </c>
      <c r="I9956" t="s">
        <v>129</v>
      </c>
      <c r="J9956" t="s">
        <v>130</v>
      </c>
      <c r="K9956" t="s">
        <v>131</v>
      </c>
      <c r="L9956" t="s">
        <v>28364</v>
      </c>
      <c r="M9956" t="s">
        <v>28365</v>
      </c>
      <c r="N9956">
        <v>0.41805555500000002</v>
      </c>
      <c r="O9956">
        <v>0</v>
      </c>
      <c r="P9956">
        <v>1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0.41805599999999998</v>
      </c>
      <c r="W9956">
        <v>0</v>
      </c>
      <c r="X9956">
        <v>0</v>
      </c>
      <c r="Y9956">
        <v>0</v>
      </c>
      <c r="Z9956">
        <v>0</v>
      </c>
    </row>
    <row r="9957" spans="1:26" x14ac:dyDescent="0.25">
      <c r="A9957">
        <v>2211992</v>
      </c>
      <c r="B9957">
        <v>1</v>
      </c>
      <c r="C9957" t="s">
        <v>76</v>
      </c>
      <c r="D9957" t="s">
        <v>89</v>
      </c>
      <c r="E9957" t="s">
        <v>161</v>
      </c>
      <c r="F9957" t="s">
        <v>28366</v>
      </c>
      <c r="G9957" t="s">
        <v>163</v>
      </c>
      <c r="H9957" t="s">
        <v>46</v>
      </c>
      <c r="I9957" t="s">
        <v>129</v>
      </c>
      <c r="J9957" t="s">
        <v>130</v>
      </c>
      <c r="K9957" t="s">
        <v>131</v>
      </c>
      <c r="L9957" t="s">
        <v>28367</v>
      </c>
      <c r="M9957" t="s">
        <v>28368</v>
      </c>
      <c r="N9957">
        <v>0.396666666</v>
      </c>
      <c r="O9957">
        <v>1</v>
      </c>
      <c r="P9957">
        <v>7</v>
      </c>
      <c r="Q9957">
        <v>0</v>
      </c>
      <c r="R9957">
        <v>0</v>
      </c>
      <c r="S9957">
        <v>0</v>
      </c>
      <c r="T9957">
        <v>0</v>
      </c>
      <c r="U9957">
        <v>0.39666699999999999</v>
      </c>
      <c r="V9957">
        <v>2.7766670000000002</v>
      </c>
      <c r="W9957">
        <v>0</v>
      </c>
      <c r="X9957">
        <v>0</v>
      </c>
      <c r="Y9957">
        <v>0</v>
      </c>
      <c r="Z9957">
        <v>0</v>
      </c>
    </row>
    <row r="9958" spans="1:26" x14ac:dyDescent="0.25">
      <c r="A9958">
        <v>2211995</v>
      </c>
      <c r="B9958">
        <v>1</v>
      </c>
      <c r="C9958" t="s">
        <v>76</v>
      </c>
      <c r="D9958" t="s">
        <v>107</v>
      </c>
      <c r="E9958" t="s">
        <v>126</v>
      </c>
      <c r="F9958" t="s">
        <v>28369</v>
      </c>
      <c r="G9958" t="s">
        <v>128</v>
      </c>
      <c r="H9958" t="s">
        <v>46</v>
      </c>
      <c r="I9958" t="s">
        <v>129</v>
      </c>
      <c r="J9958" t="s">
        <v>130</v>
      </c>
      <c r="K9958" t="s">
        <v>131</v>
      </c>
      <c r="L9958" t="s">
        <v>28370</v>
      </c>
      <c r="M9958" t="s">
        <v>28371</v>
      </c>
      <c r="N9958">
        <v>1.4055555550000001</v>
      </c>
      <c r="O9958">
        <v>0</v>
      </c>
      <c r="P9958">
        <v>445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625.47222199999999</v>
      </c>
      <c r="W9958">
        <v>0</v>
      </c>
      <c r="X9958">
        <v>0</v>
      </c>
      <c r="Y9958">
        <v>0</v>
      </c>
      <c r="Z9958">
        <v>0</v>
      </c>
    </row>
    <row r="9959" spans="1:26" x14ac:dyDescent="0.25">
      <c r="A9959">
        <v>2211994</v>
      </c>
      <c r="B9959">
        <v>1</v>
      </c>
      <c r="C9959" t="s">
        <v>76</v>
      </c>
      <c r="D9959" t="s">
        <v>106</v>
      </c>
      <c r="E9959" t="s">
        <v>181</v>
      </c>
      <c r="F9959" t="s">
        <v>28372</v>
      </c>
      <c r="G9959" t="s">
        <v>194</v>
      </c>
      <c r="H9959" t="s">
        <v>46</v>
      </c>
      <c r="I9959" t="s">
        <v>129</v>
      </c>
      <c r="J9959" t="s">
        <v>130</v>
      </c>
      <c r="K9959" t="s">
        <v>131</v>
      </c>
      <c r="L9959" t="s">
        <v>28373</v>
      </c>
      <c r="M9959" t="s">
        <v>28374</v>
      </c>
      <c r="N9959">
        <v>1.0291666660000001</v>
      </c>
      <c r="O9959">
        <v>0</v>
      </c>
      <c r="P9959">
        <v>2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2.0583330000000002</v>
      </c>
      <c r="W9959">
        <v>0</v>
      </c>
      <c r="X9959">
        <v>0</v>
      </c>
      <c r="Y9959">
        <v>0</v>
      </c>
      <c r="Z9959">
        <v>0</v>
      </c>
    </row>
    <row r="9960" spans="1:26" x14ac:dyDescent="0.25">
      <c r="A9960">
        <v>2211996</v>
      </c>
      <c r="B9960">
        <v>1</v>
      </c>
      <c r="C9960" t="s">
        <v>77</v>
      </c>
      <c r="D9960" t="s">
        <v>124</v>
      </c>
      <c r="E9960" t="s">
        <v>181</v>
      </c>
      <c r="F9960" t="s">
        <v>28375</v>
      </c>
      <c r="G9960" t="s">
        <v>287</v>
      </c>
      <c r="H9960" t="s">
        <v>46</v>
      </c>
      <c r="I9960" t="s">
        <v>129</v>
      </c>
      <c r="J9960" t="s">
        <v>130</v>
      </c>
      <c r="K9960" t="s">
        <v>131</v>
      </c>
      <c r="L9960" t="s">
        <v>28376</v>
      </c>
      <c r="M9960" t="s">
        <v>28377</v>
      </c>
      <c r="N9960">
        <v>1.0449999999999999</v>
      </c>
      <c r="O9960">
        <v>0</v>
      </c>
      <c r="P9960">
        <v>12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12.54</v>
      </c>
      <c r="W9960">
        <v>0</v>
      </c>
      <c r="X9960">
        <v>0</v>
      </c>
      <c r="Y9960">
        <v>0</v>
      </c>
      <c r="Z9960">
        <v>0</v>
      </c>
    </row>
    <row r="9961" spans="1:26" x14ac:dyDescent="0.25">
      <c r="A9961">
        <v>2212022</v>
      </c>
      <c r="B9961">
        <v>1</v>
      </c>
      <c r="C9961" t="s">
        <v>76</v>
      </c>
      <c r="D9961" t="s">
        <v>96</v>
      </c>
      <c r="E9961" t="s">
        <v>181</v>
      </c>
      <c r="F9961" t="s">
        <v>28378</v>
      </c>
      <c r="G9961" t="s">
        <v>194</v>
      </c>
      <c r="H9961" t="s">
        <v>46</v>
      </c>
      <c r="I9961" t="s">
        <v>129</v>
      </c>
      <c r="J9961" t="s">
        <v>130</v>
      </c>
      <c r="K9961" t="s">
        <v>131</v>
      </c>
      <c r="L9961" t="s">
        <v>28379</v>
      </c>
      <c r="M9961" t="s">
        <v>28380</v>
      </c>
      <c r="N9961">
        <v>2.2136111110000001</v>
      </c>
      <c r="O9961">
        <v>0</v>
      </c>
      <c r="P9961">
        <v>1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2.2136110000000002</v>
      </c>
      <c r="W9961">
        <v>0</v>
      </c>
      <c r="X9961">
        <v>0</v>
      </c>
      <c r="Y9961">
        <v>0</v>
      </c>
      <c r="Z9961">
        <v>0</v>
      </c>
    </row>
    <row r="9962" spans="1:26" x14ac:dyDescent="0.25">
      <c r="A9962">
        <v>2211999</v>
      </c>
      <c r="B9962">
        <v>1</v>
      </c>
      <c r="C9962" t="s">
        <v>76</v>
      </c>
      <c r="D9962" t="s">
        <v>92</v>
      </c>
      <c r="E9962" t="s">
        <v>126</v>
      </c>
      <c r="F9962" t="s">
        <v>28381</v>
      </c>
      <c r="G9962" t="s">
        <v>140</v>
      </c>
      <c r="H9962" t="s">
        <v>46</v>
      </c>
      <c r="I9962" t="s">
        <v>129</v>
      </c>
      <c r="J9962" t="s">
        <v>130</v>
      </c>
      <c r="K9962" t="s">
        <v>131</v>
      </c>
      <c r="L9962" t="s">
        <v>28382</v>
      </c>
      <c r="M9962" t="s">
        <v>28383</v>
      </c>
      <c r="N9962">
        <v>2.0347222220000001</v>
      </c>
      <c r="O9962">
        <v>0</v>
      </c>
      <c r="P9962">
        <v>0</v>
      </c>
      <c r="Q9962">
        <v>0</v>
      </c>
      <c r="R9962">
        <v>90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183.125</v>
      </c>
      <c r="Y9962">
        <v>0</v>
      </c>
      <c r="Z9962">
        <v>0</v>
      </c>
    </row>
    <row r="9963" spans="1:26" x14ac:dyDescent="0.25">
      <c r="A9963">
        <v>2212001</v>
      </c>
      <c r="B9963">
        <v>1</v>
      </c>
      <c r="C9963" t="s">
        <v>76</v>
      </c>
      <c r="D9963" t="s">
        <v>104</v>
      </c>
      <c r="E9963" t="s">
        <v>126</v>
      </c>
      <c r="F9963" t="s">
        <v>28384</v>
      </c>
      <c r="G9963" t="s">
        <v>671</v>
      </c>
      <c r="H9963" t="s">
        <v>46</v>
      </c>
      <c r="I9963" t="s">
        <v>129</v>
      </c>
      <c r="J9963" t="s">
        <v>130</v>
      </c>
      <c r="K9963" t="s">
        <v>131</v>
      </c>
      <c r="L9963" t="s">
        <v>28385</v>
      </c>
      <c r="M9963" t="s">
        <v>28386</v>
      </c>
      <c r="N9963">
        <v>2.6783333329999999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11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29.461666999999998</v>
      </c>
    </row>
    <row r="9964" spans="1:26" x14ac:dyDescent="0.25">
      <c r="A9964">
        <v>2212021</v>
      </c>
      <c r="B9964">
        <v>1</v>
      </c>
      <c r="C9964" t="s">
        <v>76</v>
      </c>
      <c r="D9964" t="s">
        <v>88</v>
      </c>
      <c r="E9964" t="s">
        <v>186</v>
      </c>
      <c r="F9964" t="s">
        <v>11458</v>
      </c>
      <c r="G9964" t="s">
        <v>448</v>
      </c>
      <c r="H9964" t="s">
        <v>47</v>
      </c>
      <c r="I9964" t="s">
        <v>129</v>
      </c>
      <c r="J9964" t="s">
        <v>130</v>
      </c>
      <c r="K9964" t="s">
        <v>131</v>
      </c>
      <c r="L9964" t="s">
        <v>28387</v>
      </c>
      <c r="M9964" t="s">
        <v>28388</v>
      </c>
      <c r="N9964">
        <v>5.5347222220000001</v>
      </c>
      <c r="O9964">
        <v>23</v>
      </c>
      <c r="P9964">
        <v>3724</v>
      </c>
      <c r="Q9964">
        <v>0</v>
      </c>
      <c r="R9964">
        <v>0</v>
      </c>
      <c r="S9964">
        <v>0</v>
      </c>
      <c r="T9964">
        <v>0</v>
      </c>
      <c r="U9964">
        <v>127.29861099999999</v>
      </c>
      <c r="V9964">
        <v>20611.305554999999</v>
      </c>
      <c r="W9964">
        <v>0</v>
      </c>
      <c r="X9964">
        <v>0</v>
      </c>
      <c r="Y9964">
        <v>0</v>
      </c>
      <c r="Z9964">
        <v>0</v>
      </c>
    </row>
    <row r="9965" spans="1:26" x14ac:dyDescent="0.25">
      <c r="A9965">
        <v>2212029</v>
      </c>
      <c r="B9965">
        <v>1</v>
      </c>
      <c r="C9965" t="s">
        <v>76</v>
      </c>
      <c r="D9965" t="s">
        <v>89</v>
      </c>
      <c r="E9965" t="s">
        <v>143</v>
      </c>
      <c r="F9965" t="s">
        <v>14968</v>
      </c>
      <c r="G9965" t="s">
        <v>145</v>
      </c>
      <c r="H9965" t="s">
        <v>47</v>
      </c>
      <c r="I9965" t="s">
        <v>129</v>
      </c>
      <c r="J9965" t="s">
        <v>130</v>
      </c>
      <c r="K9965" t="s">
        <v>131</v>
      </c>
      <c r="L9965" t="s">
        <v>28389</v>
      </c>
      <c r="M9965" t="s">
        <v>28390</v>
      </c>
      <c r="N9965">
        <v>1.3458333330000001</v>
      </c>
      <c r="O9965">
        <v>1</v>
      </c>
      <c r="P9965">
        <v>53</v>
      </c>
      <c r="Q9965">
        <v>0</v>
      </c>
      <c r="R9965">
        <v>0</v>
      </c>
      <c r="S9965">
        <v>0</v>
      </c>
      <c r="T9965">
        <v>0</v>
      </c>
      <c r="U9965">
        <v>1.3458330000000001</v>
      </c>
      <c r="V9965">
        <v>71.329166999999998</v>
      </c>
      <c r="W9965">
        <v>0</v>
      </c>
      <c r="X9965">
        <v>0</v>
      </c>
      <c r="Y9965">
        <v>0</v>
      </c>
      <c r="Z9965">
        <v>0</v>
      </c>
    </row>
    <row r="9966" spans="1:26" x14ac:dyDescent="0.25">
      <c r="A9966">
        <v>2212015</v>
      </c>
      <c r="B9966">
        <v>1</v>
      </c>
      <c r="C9966" t="s">
        <v>77</v>
      </c>
      <c r="D9966" t="s">
        <v>115</v>
      </c>
      <c r="E9966" t="s">
        <v>181</v>
      </c>
      <c r="F9966" t="s">
        <v>28391</v>
      </c>
      <c r="G9966" t="s">
        <v>163</v>
      </c>
      <c r="H9966" t="s">
        <v>46</v>
      </c>
      <c r="I9966" t="s">
        <v>129</v>
      </c>
      <c r="J9966" t="s">
        <v>130</v>
      </c>
      <c r="K9966" t="s">
        <v>131</v>
      </c>
      <c r="L9966" t="s">
        <v>28392</v>
      </c>
      <c r="M9966" t="s">
        <v>28393</v>
      </c>
      <c r="N9966">
        <v>1.0863888880000001</v>
      </c>
      <c r="O9966">
        <v>0</v>
      </c>
      <c r="P9966">
        <v>0</v>
      </c>
      <c r="Q9966">
        <v>0</v>
      </c>
      <c r="R9966">
        <v>2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2.1727780000000001</v>
      </c>
      <c r="Y9966">
        <v>0</v>
      </c>
      <c r="Z9966">
        <v>0</v>
      </c>
    </row>
    <row r="9967" spans="1:26" x14ac:dyDescent="0.25">
      <c r="A9967">
        <v>2212014</v>
      </c>
      <c r="B9967">
        <v>1</v>
      </c>
      <c r="C9967" t="s">
        <v>77</v>
      </c>
      <c r="D9967" t="s">
        <v>119</v>
      </c>
      <c r="E9967" t="s">
        <v>181</v>
      </c>
      <c r="F9967" t="s">
        <v>28394</v>
      </c>
      <c r="G9967" t="s">
        <v>287</v>
      </c>
      <c r="H9967" t="s">
        <v>46</v>
      </c>
      <c r="I9967" t="s">
        <v>129</v>
      </c>
      <c r="J9967" t="s">
        <v>130</v>
      </c>
      <c r="K9967" t="s">
        <v>131</v>
      </c>
      <c r="L9967" t="s">
        <v>28395</v>
      </c>
      <c r="M9967" t="s">
        <v>28396</v>
      </c>
      <c r="N9967">
        <v>1.8919444439999999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1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1.8919440000000001</v>
      </c>
    </row>
    <row r="9968" spans="1:26" x14ac:dyDescent="0.25">
      <c r="A9968">
        <v>2212025</v>
      </c>
      <c r="B9968">
        <v>1</v>
      </c>
      <c r="C9968" t="s">
        <v>77</v>
      </c>
      <c r="D9968" t="s">
        <v>118</v>
      </c>
      <c r="E9968" t="s">
        <v>134</v>
      </c>
      <c r="F9968" t="s">
        <v>553</v>
      </c>
      <c r="G9968" t="s">
        <v>136</v>
      </c>
      <c r="H9968" t="s">
        <v>47</v>
      </c>
      <c r="I9968" t="s">
        <v>129</v>
      </c>
      <c r="J9968" t="s">
        <v>130</v>
      </c>
      <c r="K9968" t="s">
        <v>131</v>
      </c>
      <c r="L9968" t="s">
        <v>28397</v>
      </c>
      <c r="M9968" t="s">
        <v>28398</v>
      </c>
      <c r="N9968">
        <v>1.041388888</v>
      </c>
      <c r="O9968">
        <v>1</v>
      </c>
      <c r="P9968">
        <v>59</v>
      </c>
      <c r="Q9968">
        <v>0</v>
      </c>
      <c r="R9968">
        <v>0</v>
      </c>
      <c r="S9968">
        <v>24</v>
      </c>
      <c r="T9968">
        <v>372</v>
      </c>
      <c r="U9968">
        <v>1.0413889999999999</v>
      </c>
      <c r="V9968">
        <v>61.441943999999999</v>
      </c>
      <c r="W9968">
        <v>0</v>
      </c>
      <c r="X9968">
        <v>0</v>
      </c>
      <c r="Y9968">
        <v>24.993333</v>
      </c>
      <c r="Z9968">
        <v>387.39666599999998</v>
      </c>
    </row>
    <row r="9969" spans="1:26" x14ac:dyDescent="0.25">
      <c r="A9969">
        <v>2212026</v>
      </c>
      <c r="B9969">
        <v>1</v>
      </c>
      <c r="C9969" t="s">
        <v>76</v>
      </c>
      <c r="D9969" t="s">
        <v>81</v>
      </c>
      <c r="E9969" t="s">
        <v>181</v>
      </c>
      <c r="F9969" t="s">
        <v>28399</v>
      </c>
      <c r="G9969" t="s">
        <v>183</v>
      </c>
      <c r="H9969" t="s">
        <v>46</v>
      </c>
      <c r="I9969" t="s">
        <v>129</v>
      </c>
      <c r="J9969" t="s">
        <v>130</v>
      </c>
      <c r="K9969" t="s">
        <v>131</v>
      </c>
      <c r="L9969" t="s">
        <v>28400</v>
      </c>
      <c r="M9969" t="s">
        <v>28401</v>
      </c>
      <c r="N9969">
        <v>3.508888888</v>
      </c>
      <c r="O9969">
        <v>0</v>
      </c>
      <c r="P9969">
        <v>52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182.462222</v>
      </c>
      <c r="W9969">
        <v>0</v>
      </c>
      <c r="X9969">
        <v>0</v>
      </c>
      <c r="Y9969">
        <v>0</v>
      </c>
      <c r="Z9969">
        <v>0</v>
      </c>
    </row>
    <row r="9970" spans="1:26" x14ac:dyDescent="0.25">
      <c r="A9970">
        <v>2212027</v>
      </c>
      <c r="B9970">
        <v>1</v>
      </c>
      <c r="C9970" t="s">
        <v>76</v>
      </c>
      <c r="D9970" t="s">
        <v>103</v>
      </c>
      <c r="E9970" t="s">
        <v>126</v>
      </c>
      <c r="F9970" t="s">
        <v>18401</v>
      </c>
      <c r="G9970" t="s">
        <v>128</v>
      </c>
      <c r="H9970" t="s">
        <v>46</v>
      </c>
      <c r="I9970" t="s">
        <v>129</v>
      </c>
      <c r="J9970" t="s">
        <v>130</v>
      </c>
      <c r="K9970" t="s">
        <v>131</v>
      </c>
      <c r="L9970" t="s">
        <v>28402</v>
      </c>
      <c r="M9970" t="s">
        <v>28403</v>
      </c>
      <c r="N9970">
        <v>2.0294444440000001</v>
      </c>
      <c r="O9970">
        <v>0</v>
      </c>
      <c r="P9970">
        <v>0</v>
      </c>
      <c r="Q9970">
        <v>0</v>
      </c>
      <c r="R9970">
        <v>158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320.65222199999999</v>
      </c>
      <c r="Y9970">
        <v>0</v>
      </c>
      <c r="Z9970">
        <v>0</v>
      </c>
    </row>
    <row r="9971" spans="1:26" x14ac:dyDescent="0.25">
      <c r="A9971">
        <v>2212028</v>
      </c>
      <c r="B9971">
        <v>1</v>
      </c>
      <c r="C9971" t="s">
        <v>77</v>
      </c>
      <c r="D9971" t="s">
        <v>113</v>
      </c>
      <c r="E9971" t="s">
        <v>181</v>
      </c>
      <c r="F9971" t="s">
        <v>28404</v>
      </c>
      <c r="G9971" t="s">
        <v>194</v>
      </c>
      <c r="H9971" t="s">
        <v>46</v>
      </c>
      <c r="I9971" t="s">
        <v>129</v>
      </c>
      <c r="J9971" t="s">
        <v>130</v>
      </c>
      <c r="K9971" t="s">
        <v>131</v>
      </c>
      <c r="L9971" t="s">
        <v>28405</v>
      </c>
      <c r="M9971" t="s">
        <v>28406</v>
      </c>
      <c r="N9971">
        <v>2.176111111</v>
      </c>
      <c r="O9971">
        <v>0</v>
      </c>
      <c r="P9971">
        <v>0</v>
      </c>
      <c r="Q9971">
        <v>1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2.1761110000000001</v>
      </c>
      <c r="X9971">
        <v>0</v>
      </c>
      <c r="Y9971">
        <v>0</v>
      </c>
      <c r="Z9971">
        <v>0</v>
      </c>
    </row>
    <row r="9972" spans="1:26" x14ac:dyDescent="0.25">
      <c r="A9972">
        <v>2212032</v>
      </c>
      <c r="B9972">
        <v>1</v>
      </c>
      <c r="C9972" t="s">
        <v>76</v>
      </c>
      <c r="D9972" t="s">
        <v>94</v>
      </c>
      <c r="E9972" t="s">
        <v>181</v>
      </c>
      <c r="F9972" t="s">
        <v>28407</v>
      </c>
      <c r="G9972" t="s">
        <v>194</v>
      </c>
      <c r="H9972" t="s">
        <v>46</v>
      </c>
      <c r="I9972" t="s">
        <v>129</v>
      </c>
      <c r="J9972" t="s">
        <v>130</v>
      </c>
      <c r="K9972" t="s">
        <v>131</v>
      </c>
      <c r="L9972" t="s">
        <v>28408</v>
      </c>
      <c r="M9972" t="s">
        <v>28409</v>
      </c>
      <c r="N9972">
        <v>2.1883333330000001</v>
      </c>
      <c r="O9972">
        <v>0</v>
      </c>
      <c r="P9972">
        <v>0</v>
      </c>
      <c r="Q9972">
        <v>0</v>
      </c>
      <c r="R9972">
        <v>1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2.1883330000000001</v>
      </c>
      <c r="Y9972">
        <v>0</v>
      </c>
      <c r="Z9972">
        <v>0</v>
      </c>
    </row>
    <row r="9973" spans="1:26" x14ac:dyDescent="0.25">
      <c r="A9973">
        <v>2212031</v>
      </c>
      <c r="B9973">
        <v>1</v>
      </c>
      <c r="C9973" t="s">
        <v>76</v>
      </c>
      <c r="D9973" t="s">
        <v>88</v>
      </c>
      <c r="E9973" t="s">
        <v>181</v>
      </c>
      <c r="F9973" t="s">
        <v>28410</v>
      </c>
      <c r="G9973" t="s">
        <v>183</v>
      </c>
      <c r="H9973" t="s">
        <v>46</v>
      </c>
      <c r="I9973" t="s">
        <v>129</v>
      </c>
      <c r="J9973" t="s">
        <v>130</v>
      </c>
      <c r="K9973" t="s">
        <v>131</v>
      </c>
      <c r="L9973" t="s">
        <v>28411</v>
      </c>
      <c r="M9973" t="s">
        <v>28412</v>
      </c>
      <c r="N9973">
        <v>3.3708333330000002</v>
      </c>
      <c r="O9973">
        <v>0</v>
      </c>
      <c r="P9973">
        <v>1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3.3708330000000002</v>
      </c>
      <c r="W9973">
        <v>0</v>
      </c>
      <c r="X9973">
        <v>0</v>
      </c>
      <c r="Y9973">
        <v>0</v>
      </c>
      <c r="Z9973">
        <v>0</v>
      </c>
    </row>
    <row r="9974" spans="1:26" x14ac:dyDescent="0.25">
      <c r="A9974">
        <v>2212036</v>
      </c>
      <c r="B9974">
        <v>1</v>
      </c>
      <c r="C9974" t="s">
        <v>76</v>
      </c>
      <c r="D9974" t="s">
        <v>92</v>
      </c>
      <c r="E9974" t="s">
        <v>181</v>
      </c>
      <c r="F9974" t="s">
        <v>28413</v>
      </c>
      <c r="G9974" t="s">
        <v>194</v>
      </c>
      <c r="H9974" t="s">
        <v>46</v>
      </c>
      <c r="I9974" t="s">
        <v>129</v>
      </c>
      <c r="J9974" t="s">
        <v>130</v>
      </c>
      <c r="K9974" t="s">
        <v>131</v>
      </c>
      <c r="L9974" t="s">
        <v>28414</v>
      </c>
      <c r="M9974" t="s">
        <v>28415</v>
      </c>
      <c r="N9974">
        <v>5.2961111110000001</v>
      </c>
      <c r="O9974">
        <v>0</v>
      </c>
      <c r="P9974">
        <v>0</v>
      </c>
      <c r="Q9974">
        <v>0</v>
      </c>
      <c r="R9974">
        <v>1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5.2961109999999998</v>
      </c>
      <c r="Y9974">
        <v>0</v>
      </c>
      <c r="Z9974">
        <v>0</v>
      </c>
    </row>
    <row r="9975" spans="1:26" x14ac:dyDescent="0.25">
      <c r="A9975">
        <v>2212038</v>
      </c>
      <c r="B9975">
        <v>1</v>
      </c>
      <c r="C9975" t="s">
        <v>77</v>
      </c>
      <c r="D9975" t="s">
        <v>124</v>
      </c>
      <c r="E9975" t="s">
        <v>181</v>
      </c>
      <c r="F9975" t="s">
        <v>28416</v>
      </c>
      <c r="G9975" t="s">
        <v>636</v>
      </c>
      <c r="H9975" t="s">
        <v>46</v>
      </c>
      <c r="I9975" t="s">
        <v>129</v>
      </c>
      <c r="J9975" t="s">
        <v>130</v>
      </c>
      <c r="K9975" t="s">
        <v>131</v>
      </c>
      <c r="L9975" t="s">
        <v>28417</v>
      </c>
      <c r="M9975" t="s">
        <v>28418</v>
      </c>
      <c r="N9975">
        <v>2.911944444</v>
      </c>
      <c r="O9975">
        <v>0</v>
      </c>
      <c r="P9975">
        <v>1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2.9119440000000001</v>
      </c>
      <c r="W9975">
        <v>0</v>
      </c>
      <c r="X9975">
        <v>0</v>
      </c>
      <c r="Y9975">
        <v>0</v>
      </c>
      <c r="Z9975">
        <v>0</v>
      </c>
    </row>
    <row r="9976" spans="1:26" x14ac:dyDescent="0.25">
      <c r="A9976">
        <v>2212039</v>
      </c>
      <c r="B9976">
        <v>1</v>
      </c>
      <c r="C9976" t="s">
        <v>76</v>
      </c>
      <c r="D9976" t="s">
        <v>89</v>
      </c>
      <c r="E9976" t="s">
        <v>186</v>
      </c>
      <c r="F9976" t="s">
        <v>2452</v>
      </c>
      <c r="G9976" t="s">
        <v>136</v>
      </c>
      <c r="H9976" t="s">
        <v>47</v>
      </c>
      <c r="I9976" t="s">
        <v>129</v>
      </c>
      <c r="J9976" t="s">
        <v>130</v>
      </c>
      <c r="K9976" t="s">
        <v>131</v>
      </c>
      <c r="L9976" t="s">
        <v>28300</v>
      </c>
      <c r="M9976" t="s">
        <v>28419</v>
      </c>
      <c r="N9976">
        <v>0.33805555500000001</v>
      </c>
      <c r="O9976">
        <v>18</v>
      </c>
      <c r="P9976">
        <v>250</v>
      </c>
      <c r="Q9976">
        <v>0</v>
      </c>
      <c r="R9976">
        <v>0</v>
      </c>
      <c r="S9976">
        <v>1</v>
      </c>
      <c r="T9976">
        <v>21</v>
      </c>
      <c r="U9976">
        <v>6.085</v>
      </c>
      <c r="V9976">
        <v>84.513889000000006</v>
      </c>
      <c r="W9976">
        <v>0</v>
      </c>
      <c r="X9976">
        <v>0</v>
      </c>
      <c r="Y9976">
        <v>0.33805600000000002</v>
      </c>
      <c r="Z9976">
        <v>7.0991669999999996</v>
      </c>
    </row>
    <row r="9977" spans="1:26" x14ac:dyDescent="0.25">
      <c r="A9977">
        <v>2212048</v>
      </c>
      <c r="B9977">
        <v>1</v>
      </c>
      <c r="C9977" t="s">
        <v>76</v>
      </c>
      <c r="D9977" t="s">
        <v>100</v>
      </c>
      <c r="E9977" t="s">
        <v>181</v>
      </c>
      <c r="F9977" t="s">
        <v>28420</v>
      </c>
      <c r="G9977" t="s">
        <v>287</v>
      </c>
      <c r="H9977" t="s">
        <v>46</v>
      </c>
      <c r="I9977" t="s">
        <v>129</v>
      </c>
      <c r="J9977" t="s">
        <v>130</v>
      </c>
      <c r="K9977" t="s">
        <v>131</v>
      </c>
      <c r="L9977" t="s">
        <v>28421</v>
      </c>
      <c r="M9977" t="s">
        <v>28422</v>
      </c>
      <c r="N9977">
        <v>1.5225</v>
      </c>
      <c r="O9977">
        <v>0</v>
      </c>
      <c r="P9977">
        <v>2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3.0449999999999999</v>
      </c>
      <c r="W9977">
        <v>0</v>
      </c>
      <c r="X9977">
        <v>0</v>
      </c>
      <c r="Y9977">
        <v>0</v>
      </c>
      <c r="Z9977">
        <v>0</v>
      </c>
    </row>
    <row r="9978" spans="1:26" x14ac:dyDescent="0.25">
      <c r="A9978">
        <v>2212045</v>
      </c>
      <c r="B9978">
        <v>1</v>
      </c>
      <c r="C9978" t="s">
        <v>76</v>
      </c>
      <c r="D9978" t="s">
        <v>104</v>
      </c>
      <c r="E9978" t="s">
        <v>126</v>
      </c>
      <c r="F9978" t="s">
        <v>19105</v>
      </c>
      <c r="G9978" t="s">
        <v>128</v>
      </c>
      <c r="H9978" t="s">
        <v>46</v>
      </c>
      <c r="I9978" t="s">
        <v>129</v>
      </c>
      <c r="J9978" t="s">
        <v>130</v>
      </c>
      <c r="K9978" t="s">
        <v>131</v>
      </c>
      <c r="L9978" t="s">
        <v>28423</v>
      </c>
      <c r="M9978" t="s">
        <v>28424</v>
      </c>
      <c r="N9978">
        <v>2.0472222219999998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75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153.54166699999999</v>
      </c>
    </row>
    <row r="9979" spans="1:26" x14ac:dyDescent="0.25">
      <c r="A9979">
        <v>2212046</v>
      </c>
      <c r="B9979">
        <v>1</v>
      </c>
      <c r="C9979" t="s">
        <v>77</v>
      </c>
      <c r="D9979" t="s">
        <v>113</v>
      </c>
      <c r="E9979" t="s">
        <v>181</v>
      </c>
      <c r="F9979" t="s">
        <v>28425</v>
      </c>
      <c r="G9979" t="s">
        <v>194</v>
      </c>
      <c r="H9979" t="s">
        <v>46</v>
      </c>
      <c r="I9979" t="s">
        <v>129</v>
      </c>
      <c r="J9979" t="s">
        <v>130</v>
      </c>
      <c r="K9979" t="s">
        <v>131</v>
      </c>
      <c r="L9979" t="s">
        <v>28426</v>
      </c>
      <c r="M9979" t="s">
        <v>28427</v>
      </c>
      <c r="N9979">
        <v>2.99</v>
      </c>
      <c r="O9979">
        <v>0</v>
      </c>
      <c r="P9979">
        <v>0</v>
      </c>
      <c r="Q9979">
        <v>0</v>
      </c>
      <c r="R9979">
        <v>1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2.99</v>
      </c>
      <c r="Y9979">
        <v>0</v>
      </c>
      <c r="Z9979">
        <v>0</v>
      </c>
    </row>
    <row r="9980" spans="1:26" x14ac:dyDescent="0.25">
      <c r="A9980">
        <v>2212043</v>
      </c>
      <c r="B9980">
        <v>1</v>
      </c>
      <c r="C9980" t="s">
        <v>76</v>
      </c>
      <c r="D9980" t="s">
        <v>92</v>
      </c>
      <c r="E9980" t="s">
        <v>126</v>
      </c>
      <c r="F9980" t="s">
        <v>19236</v>
      </c>
      <c r="G9980" t="s">
        <v>128</v>
      </c>
      <c r="H9980" t="s">
        <v>46</v>
      </c>
      <c r="I9980" t="s">
        <v>129</v>
      </c>
      <c r="J9980" t="s">
        <v>130</v>
      </c>
      <c r="K9980" t="s">
        <v>131</v>
      </c>
      <c r="L9980" t="s">
        <v>28428</v>
      </c>
      <c r="M9980" t="s">
        <v>28429</v>
      </c>
      <c r="N9980">
        <v>7.7149999999999999</v>
      </c>
      <c r="O9980">
        <v>0</v>
      </c>
      <c r="P9980">
        <v>0</v>
      </c>
      <c r="Q9980">
        <v>0</v>
      </c>
      <c r="R9980">
        <v>14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108.01</v>
      </c>
      <c r="Y9980">
        <v>0</v>
      </c>
      <c r="Z9980">
        <v>0</v>
      </c>
    </row>
    <row r="9981" spans="1:26" x14ac:dyDescent="0.25">
      <c r="A9981">
        <v>2212054</v>
      </c>
      <c r="B9981">
        <v>1</v>
      </c>
      <c r="C9981" t="s">
        <v>77</v>
      </c>
      <c r="D9981" t="s">
        <v>113</v>
      </c>
      <c r="E9981" t="s">
        <v>126</v>
      </c>
      <c r="F9981" t="s">
        <v>28430</v>
      </c>
      <c r="G9981" t="s">
        <v>128</v>
      </c>
      <c r="H9981" t="s">
        <v>46</v>
      </c>
      <c r="I9981" t="s">
        <v>129</v>
      </c>
      <c r="J9981" t="s">
        <v>130</v>
      </c>
      <c r="K9981" t="s">
        <v>131</v>
      </c>
      <c r="L9981" t="s">
        <v>28431</v>
      </c>
      <c r="M9981" t="s">
        <v>28432</v>
      </c>
      <c r="N9981">
        <v>3.662222222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19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69.582222000000002</v>
      </c>
    </row>
    <row r="9982" spans="1:26" x14ac:dyDescent="0.25">
      <c r="A9982">
        <v>2212056</v>
      </c>
      <c r="B9982">
        <v>1</v>
      </c>
      <c r="C9982" t="s">
        <v>76</v>
      </c>
      <c r="D9982" t="s">
        <v>84</v>
      </c>
      <c r="E9982" t="s">
        <v>181</v>
      </c>
      <c r="F9982" t="s">
        <v>28433</v>
      </c>
      <c r="G9982" t="s">
        <v>287</v>
      </c>
      <c r="H9982" t="s">
        <v>46</v>
      </c>
      <c r="I9982" t="s">
        <v>129</v>
      </c>
      <c r="J9982" t="s">
        <v>130</v>
      </c>
      <c r="K9982" t="s">
        <v>131</v>
      </c>
      <c r="L9982" t="s">
        <v>28434</v>
      </c>
      <c r="M9982" t="s">
        <v>28435</v>
      </c>
      <c r="N9982">
        <v>2.9241666660000001</v>
      </c>
      <c r="O9982">
        <v>0</v>
      </c>
      <c r="P9982">
        <v>22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64.331666999999996</v>
      </c>
      <c r="W9982">
        <v>0</v>
      </c>
      <c r="X9982">
        <v>0</v>
      </c>
      <c r="Y9982">
        <v>0</v>
      </c>
      <c r="Z9982">
        <v>0</v>
      </c>
    </row>
    <row r="9983" spans="1:26" x14ac:dyDescent="0.25">
      <c r="A9983">
        <v>2212049</v>
      </c>
      <c r="B9983">
        <v>1</v>
      </c>
      <c r="C9983" t="s">
        <v>76</v>
      </c>
      <c r="D9983" t="s">
        <v>92</v>
      </c>
      <c r="E9983" t="s">
        <v>134</v>
      </c>
      <c r="F9983" t="s">
        <v>28436</v>
      </c>
      <c r="G9983" t="s">
        <v>136</v>
      </c>
      <c r="H9983" t="s">
        <v>47</v>
      </c>
      <c r="I9983" t="s">
        <v>129</v>
      </c>
      <c r="J9983" t="s">
        <v>130</v>
      </c>
      <c r="K9983" t="s">
        <v>131</v>
      </c>
      <c r="L9983" t="s">
        <v>28437</v>
      </c>
      <c r="M9983" t="s">
        <v>28438</v>
      </c>
      <c r="N9983">
        <v>0.33138888799999999</v>
      </c>
      <c r="O9983">
        <v>0</v>
      </c>
      <c r="P9983">
        <v>1</v>
      </c>
      <c r="Q9983">
        <v>0</v>
      </c>
      <c r="R9983">
        <v>0</v>
      </c>
      <c r="S9983">
        <v>11</v>
      </c>
      <c r="T9983">
        <v>1673</v>
      </c>
      <c r="U9983">
        <v>0</v>
      </c>
      <c r="V9983">
        <v>0.33138899999999999</v>
      </c>
      <c r="W9983">
        <v>0</v>
      </c>
      <c r="X9983">
        <v>0</v>
      </c>
      <c r="Y9983">
        <v>3.6452779999999998</v>
      </c>
      <c r="Z9983">
        <v>554.41360999999995</v>
      </c>
    </row>
    <row r="9984" spans="1:26" x14ac:dyDescent="0.25">
      <c r="A9984">
        <v>2212055</v>
      </c>
      <c r="B9984">
        <v>1</v>
      </c>
      <c r="C9984" t="s">
        <v>76</v>
      </c>
      <c r="D9984" t="s">
        <v>84</v>
      </c>
      <c r="E9984" t="s">
        <v>181</v>
      </c>
      <c r="F9984" t="s">
        <v>28439</v>
      </c>
      <c r="G9984" t="s">
        <v>287</v>
      </c>
      <c r="H9984" t="s">
        <v>46</v>
      </c>
      <c r="I9984" t="s">
        <v>129</v>
      </c>
      <c r="J9984" t="s">
        <v>130</v>
      </c>
      <c r="K9984" t="s">
        <v>131</v>
      </c>
      <c r="L9984" t="s">
        <v>28440</v>
      </c>
      <c r="M9984" t="s">
        <v>28441</v>
      </c>
      <c r="N9984">
        <v>2.4394444439999998</v>
      </c>
      <c r="O9984">
        <v>0</v>
      </c>
      <c r="P9984">
        <v>3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7.318333</v>
      </c>
      <c r="W9984">
        <v>0</v>
      </c>
      <c r="X9984">
        <v>0</v>
      </c>
      <c r="Y9984">
        <v>0</v>
      </c>
      <c r="Z9984">
        <v>0</v>
      </c>
    </row>
    <row r="9985" spans="1:26" x14ac:dyDescent="0.25">
      <c r="A9985">
        <v>2212058</v>
      </c>
      <c r="B9985">
        <v>1</v>
      </c>
      <c r="C9985" t="s">
        <v>76</v>
      </c>
      <c r="D9985" t="s">
        <v>92</v>
      </c>
      <c r="E9985" t="s">
        <v>126</v>
      </c>
      <c r="F9985" t="s">
        <v>24242</v>
      </c>
      <c r="G9985" t="s">
        <v>128</v>
      </c>
      <c r="H9985" t="s">
        <v>46</v>
      </c>
      <c r="I9985" t="s">
        <v>129</v>
      </c>
      <c r="J9985" t="s">
        <v>130</v>
      </c>
      <c r="K9985" t="s">
        <v>131</v>
      </c>
      <c r="L9985" t="s">
        <v>28442</v>
      </c>
      <c r="M9985" t="s">
        <v>28443</v>
      </c>
      <c r="N9985">
        <v>0.64416666600000005</v>
      </c>
      <c r="O9985">
        <v>0</v>
      </c>
      <c r="P9985">
        <v>0</v>
      </c>
      <c r="Q9985">
        <v>0</v>
      </c>
      <c r="R9985">
        <v>44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28.343333000000001</v>
      </c>
      <c r="Y9985">
        <v>0</v>
      </c>
      <c r="Z9985">
        <v>0</v>
      </c>
    </row>
    <row r="9986" spans="1:26" x14ac:dyDescent="0.25">
      <c r="A9986">
        <v>2212060</v>
      </c>
      <c r="B9986">
        <v>1</v>
      </c>
      <c r="C9986" t="s">
        <v>76</v>
      </c>
      <c r="D9986" t="s">
        <v>93</v>
      </c>
      <c r="E9986" t="s">
        <v>181</v>
      </c>
      <c r="F9986" t="s">
        <v>28444</v>
      </c>
      <c r="G9986" t="s">
        <v>194</v>
      </c>
      <c r="H9986" t="s">
        <v>46</v>
      </c>
      <c r="I9986" t="s">
        <v>129</v>
      </c>
      <c r="J9986" t="s">
        <v>130</v>
      </c>
      <c r="K9986" t="s">
        <v>131</v>
      </c>
      <c r="L9986" t="s">
        <v>28445</v>
      </c>
      <c r="M9986" t="s">
        <v>28446</v>
      </c>
      <c r="N9986">
        <v>2.7233333329999998</v>
      </c>
      <c r="O9986">
        <v>0</v>
      </c>
      <c r="P9986">
        <v>1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2.7233329999999998</v>
      </c>
      <c r="W9986">
        <v>0</v>
      </c>
      <c r="X9986">
        <v>0</v>
      </c>
      <c r="Y9986">
        <v>0</v>
      </c>
      <c r="Z9986">
        <v>0</v>
      </c>
    </row>
    <row r="9987" spans="1:26" x14ac:dyDescent="0.25">
      <c r="A9987">
        <v>2212063</v>
      </c>
      <c r="B9987">
        <v>1</v>
      </c>
      <c r="C9987" t="s">
        <v>76</v>
      </c>
      <c r="D9987" t="s">
        <v>92</v>
      </c>
      <c r="E9987" t="s">
        <v>181</v>
      </c>
      <c r="F9987" t="s">
        <v>28447</v>
      </c>
      <c r="G9987" t="s">
        <v>183</v>
      </c>
      <c r="H9987" t="s">
        <v>46</v>
      </c>
      <c r="I9987" t="s">
        <v>129</v>
      </c>
      <c r="J9987" t="s">
        <v>130</v>
      </c>
      <c r="K9987" t="s">
        <v>131</v>
      </c>
      <c r="L9987" t="s">
        <v>28448</v>
      </c>
      <c r="M9987" t="s">
        <v>28449</v>
      </c>
      <c r="N9987">
        <v>0.70805555499999995</v>
      </c>
      <c r="O9987">
        <v>0</v>
      </c>
      <c r="P9987">
        <v>0</v>
      </c>
      <c r="Q9987">
        <v>0</v>
      </c>
      <c r="R9987">
        <v>1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0.70805600000000002</v>
      </c>
      <c r="Y9987">
        <v>0</v>
      </c>
      <c r="Z9987">
        <v>0</v>
      </c>
    </row>
    <row r="9988" spans="1:26" x14ac:dyDescent="0.25">
      <c r="A9988">
        <v>2212057</v>
      </c>
      <c r="B9988">
        <v>1</v>
      </c>
      <c r="C9988" t="s">
        <v>76</v>
      </c>
      <c r="D9988" t="s">
        <v>84</v>
      </c>
      <c r="E9988" t="s">
        <v>181</v>
      </c>
      <c r="F9988" t="s">
        <v>28450</v>
      </c>
      <c r="G9988" t="s">
        <v>287</v>
      </c>
      <c r="H9988" t="s">
        <v>46</v>
      </c>
      <c r="I9988" t="s">
        <v>129</v>
      </c>
      <c r="J9988" t="s">
        <v>130</v>
      </c>
      <c r="K9988" t="s">
        <v>131</v>
      </c>
      <c r="L9988" t="s">
        <v>28451</v>
      </c>
      <c r="M9988" t="s">
        <v>28452</v>
      </c>
      <c r="N9988">
        <v>3.5097222220000002</v>
      </c>
      <c r="O9988">
        <v>0</v>
      </c>
      <c r="P9988">
        <v>1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3.509722</v>
      </c>
      <c r="W9988">
        <v>0</v>
      </c>
      <c r="X9988">
        <v>0</v>
      </c>
      <c r="Y9988">
        <v>0</v>
      </c>
      <c r="Z9988">
        <v>0</v>
      </c>
    </row>
    <row r="9989" spans="1:26" x14ac:dyDescent="0.25">
      <c r="A9989">
        <v>2212062</v>
      </c>
      <c r="B9989">
        <v>1</v>
      </c>
      <c r="C9989" t="s">
        <v>76</v>
      </c>
      <c r="D9989" t="s">
        <v>89</v>
      </c>
      <c r="E9989" t="s">
        <v>126</v>
      </c>
      <c r="F9989" t="s">
        <v>28453</v>
      </c>
      <c r="G9989" t="s">
        <v>128</v>
      </c>
      <c r="H9989" t="s">
        <v>46</v>
      </c>
      <c r="I9989" t="s">
        <v>129</v>
      </c>
      <c r="J9989" t="s">
        <v>130</v>
      </c>
      <c r="K9989" t="s">
        <v>131</v>
      </c>
      <c r="L9989" t="s">
        <v>28454</v>
      </c>
      <c r="M9989" t="s">
        <v>28455</v>
      </c>
      <c r="N9989">
        <v>1.790277777</v>
      </c>
      <c r="O9989">
        <v>0</v>
      </c>
      <c r="P9989">
        <v>4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7.161111</v>
      </c>
      <c r="W9989">
        <v>0</v>
      </c>
      <c r="X9989">
        <v>0</v>
      </c>
      <c r="Y9989">
        <v>0</v>
      </c>
      <c r="Z9989">
        <v>0</v>
      </c>
    </row>
    <row r="9990" spans="1:26" x14ac:dyDescent="0.25">
      <c r="A9990">
        <v>2212064</v>
      </c>
      <c r="B9990">
        <v>1</v>
      </c>
      <c r="C9990" t="s">
        <v>76</v>
      </c>
      <c r="D9990" t="s">
        <v>96</v>
      </c>
      <c r="E9990" t="s">
        <v>161</v>
      </c>
      <c r="F9990" t="s">
        <v>14324</v>
      </c>
      <c r="G9990" t="s">
        <v>402</v>
      </c>
      <c r="H9990" t="s">
        <v>46</v>
      </c>
      <c r="I9990" t="s">
        <v>129</v>
      </c>
      <c r="J9990" t="s">
        <v>130</v>
      </c>
      <c r="K9990" t="s">
        <v>131</v>
      </c>
      <c r="L9990" t="s">
        <v>28456</v>
      </c>
      <c r="M9990" t="s">
        <v>28457</v>
      </c>
      <c r="N9990">
        <v>3.613611111</v>
      </c>
      <c r="O9990">
        <v>1</v>
      </c>
      <c r="P9990">
        <v>174</v>
      </c>
      <c r="Q9990">
        <v>0</v>
      </c>
      <c r="R9990">
        <v>0</v>
      </c>
      <c r="S9990">
        <v>0</v>
      </c>
      <c r="T9990">
        <v>0</v>
      </c>
      <c r="U9990">
        <v>3.6136110000000001</v>
      </c>
      <c r="V9990">
        <v>628.76833299999998</v>
      </c>
      <c r="W9990">
        <v>0</v>
      </c>
      <c r="X9990">
        <v>0</v>
      </c>
      <c r="Y9990">
        <v>0</v>
      </c>
      <c r="Z9990">
        <v>0</v>
      </c>
    </row>
    <row r="9991" spans="1:26" x14ac:dyDescent="0.25">
      <c r="A9991">
        <v>2212068</v>
      </c>
      <c r="B9991">
        <v>1</v>
      </c>
      <c r="C9991" t="s">
        <v>76</v>
      </c>
      <c r="D9991" t="s">
        <v>92</v>
      </c>
      <c r="E9991" t="s">
        <v>126</v>
      </c>
      <c r="F9991" t="s">
        <v>28458</v>
      </c>
      <c r="G9991" t="s">
        <v>128</v>
      </c>
      <c r="H9991" t="s">
        <v>46</v>
      </c>
      <c r="I9991" t="s">
        <v>129</v>
      </c>
      <c r="J9991" t="s">
        <v>130</v>
      </c>
      <c r="K9991" t="s">
        <v>131</v>
      </c>
      <c r="L9991" t="s">
        <v>28459</v>
      </c>
      <c r="M9991" t="s">
        <v>28460</v>
      </c>
      <c r="N9991">
        <v>2.886666666</v>
      </c>
      <c r="O9991">
        <v>0</v>
      </c>
      <c r="P9991">
        <v>0</v>
      </c>
      <c r="Q9991">
        <v>0</v>
      </c>
      <c r="R9991">
        <v>33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95.26</v>
      </c>
      <c r="Y9991">
        <v>0</v>
      </c>
      <c r="Z9991">
        <v>0</v>
      </c>
    </row>
    <row r="9992" spans="1:26" x14ac:dyDescent="0.25">
      <c r="A9992">
        <v>2212076</v>
      </c>
      <c r="B9992">
        <v>1</v>
      </c>
      <c r="C9992" t="s">
        <v>76</v>
      </c>
      <c r="D9992" t="s">
        <v>93</v>
      </c>
      <c r="E9992" t="s">
        <v>181</v>
      </c>
      <c r="F9992" t="s">
        <v>28461</v>
      </c>
      <c r="G9992" t="s">
        <v>287</v>
      </c>
      <c r="H9992" t="s">
        <v>46</v>
      </c>
      <c r="I9992" t="s">
        <v>129</v>
      </c>
      <c r="J9992" t="s">
        <v>130</v>
      </c>
      <c r="K9992" t="s">
        <v>131</v>
      </c>
      <c r="L9992" t="s">
        <v>28462</v>
      </c>
      <c r="M9992" t="s">
        <v>28463</v>
      </c>
      <c r="N9992">
        <v>1.3786111109999999</v>
      </c>
      <c r="O9992">
        <v>0</v>
      </c>
      <c r="P9992">
        <v>4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5.5144440000000001</v>
      </c>
      <c r="W9992">
        <v>0</v>
      </c>
      <c r="X9992">
        <v>0</v>
      </c>
      <c r="Y9992">
        <v>0</v>
      </c>
      <c r="Z9992">
        <v>0</v>
      </c>
    </row>
    <row r="9993" spans="1:26" x14ac:dyDescent="0.25">
      <c r="A9993">
        <v>2212089</v>
      </c>
      <c r="B9993">
        <v>1</v>
      </c>
      <c r="C9993" t="s">
        <v>76</v>
      </c>
      <c r="D9993" t="s">
        <v>96</v>
      </c>
      <c r="E9993" t="s">
        <v>813</v>
      </c>
      <c r="F9993" t="s">
        <v>28464</v>
      </c>
      <c r="G9993" t="s">
        <v>136</v>
      </c>
      <c r="H9993" t="s">
        <v>47</v>
      </c>
      <c r="I9993" t="s">
        <v>129</v>
      </c>
      <c r="J9993" t="s">
        <v>130</v>
      </c>
      <c r="K9993" t="s">
        <v>131</v>
      </c>
      <c r="L9993" t="s">
        <v>28465</v>
      </c>
      <c r="M9993" t="s">
        <v>28466</v>
      </c>
      <c r="N9993">
        <v>3.0347222220000001</v>
      </c>
      <c r="O9993">
        <v>5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15.173610999999999</v>
      </c>
      <c r="V9993">
        <v>0</v>
      </c>
      <c r="W9993">
        <v>0</v>
      </c>
      <c r="X9993">
        <v>0</v>
      </c>
      <c r="Y9993">
        <v>0</v>
      </c>
      <c r="Z9993">
        <v>0</v>
      </c>
    </row>
    <row r="9994" spans="1:26" x14ac:dyDescent="0.25">
      <c r="A9994">
        <v>2212073</v>
      </c>
      <c r="B9994">
        <v>1</v>
      </c>
      <c r="C9994" t="s">
        <v>76</v>
      </c>
      <c r="D9994" t="s">
        <v>93</v>
      </c>
      <c r="E9994" t="s">
        <v>126</v>
      </c>
      <c r="F9994" t="s">
        <v>22765</v>
      </c>
      <c r="G9994" t="s">
        <v>128</v>
      </c>
      <c r="H9994" t="s">
        <v>46</v>
      </c>
      <c r="I9994" t="s">
        <v>129</v>
      </c>
      <c r="J9994" t="s">
        <v>130</v>
      </c>
      <c r="K9994" t="s">
        <v>131</v>
      </c>
      <c r="L9994" t="s">
        <v>28467</v>
      </c>
      <c r="M9994" t="s">
        <v>28468</v>
      </c>
      <c r="N9994">
        <v>2.5405555550000001</v>
      </c>
      <c r="O9994">
        <v>0</v>
      </c>
      <c r="P9994">
        <v>63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160.05500000000001</v>
      </c>
      <c r="W9994">
        <v>0</v>
      </c>
      <c r="X9994">
        <v>0</v>
      </c>
      <c r="Y9994">
        <v>0</v>
      </c>
      <c r="Z9994">
        <v>0</v>
      </c>
    </row>
    <row r="9995" spans="1:26" x14ac:dyDescent="0.25">
      <c r="A9995">
        <v>2212074</v>
      </c>
      <c r="B9995">
        <v>1</v>
      </c>
      <c r="C9995" t="s">
        <v>76</v>
      </c>
      <c r="D9995" t="s">
        <v>106</v>
      </c>
      <c r="E9995" t="s">
        <v>181</v>
      </c>
      <c r="F9995" t="s">
        <v>28469</v>
      </c>
      <c r="G9995" t="s">
        <v>194</v>
      </c>
      <c r="H9995" t="s">
        <v>46</v>
      </c>
      <c r="I9995" t="s">
        <v>129</v>
      </c>
      <c r="J9995" t="s">
        <v>130</v>
      </c>
      <c r="K9995" t="s">
        <v>131</v>
      </c>
      <c r="L9995" t="s">
        <v>28470</v>
      </c>
      <c r="M9995" t="s">
        <v>28471</v>
      </c>
      <c r="N9995">
        <v>0.96111111100000002</v>
      </c>
      <c r="O9995">
        <v>0</v>
      </c>
      <c r="P9995">
        <v>4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3.8444440000000002</v>
      </c>
      <c r="W9995">
        <v>0</v>
      </c>
      <c r="X9995">
        <v>0</v>
      </c>
      <c r="Y9995">
        <v>0</v>
      </c>
      <c r="Z9995">
        <v>0</v>
      </c>
    </row>
    <row r="9996" spans="1:26" x14ac:dyDescent="0.25">
      <c r="A9996">
        <v>2212077</v>
      </c>
      <c r="B9996">
        <v>1</v>
      </c>
      <c r="C9996" t="s">
        <v>76</v>
      </c>
      <c r="D9996" t="s">
        <v>79</v>
      </c>
      <c r="E9996" t="s">
        <v>181</v>
      </c>
      <c r="F9996" t="s">
        <v>28472</v>
      </c>
      <c r="G9996" t="s">
        <v>194</v>
      </c>
      <c r="H9996" t="s">
        <v>46</v>
      </c>
      <c r="I9996" t="s">
        <v>129</v>
      </c>
      <c r="J9996" t="s">
        <v>130</v>
      </c>
      <c r="K9996" t="s">
        <v>131</v>
      </c>
      <c r="L9996" t="s">
        <v>28473</v>
      </c>
      <c r="M9996" t="s">
        <v>28474</v>
      </c>
      <c r="N9996">
        <v>3.148055555</v>
      </c>
      <c r="O9996">
        <v>0</v>
      </c>
      <c r="P9996">
        <v>5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15.740278</v>
      </c>
      <c r="W9996">
        <v>0</v>
      </c>
      <c r="X9996">
        <v>0</v>
      </c>
      <c r="Y9996">
        <v>0</v>
      </c>
      <c r="Z9996">
        <v>0</v>
      </c>
    </row>
    <row r="9997" spans="1:26" x14ac:dyDescent="0.25">
      <c r="A9997">
        <v>2212080</v>
      </c>
      <c r="B9997">
        <v>1</v>
      </c>
      <c r="C9997" t="s">
        <v>77</v>
      </c>
      <c r="D9997" t="s">
        <v>124</v>
      </c>
      <c r="E9997" t="s">
        <v>126</v>
      </c>
      <c r="F9997" t="s">
        <v>17839</v>
      </c>
      <c r="G9997" t="s">
        <v>128</v>
      </c>
      <c r="H9997" t="s">
        <v>46</v>
      </c>
      <c r="I9997" t="s">
        <v>129</v>
      </c>
      <c r="J9997" t="s">
        <v>130</v>
      </c>
      <c r="K9997" t="s">
        <v>131</v>
      </c>
      <c r="L9997" t="s">
        <v>28475</v>
      </c>
      <c r="M9997" t="s">
        <v>28476</v>
      </c>
      <c r="N9997">
        <v>1.4713888879999999</v>
      </c>
      <c r="O9997">
        <v>0</v>
      </c>
      <c r="P9997">
        <v>7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10.299721999999999</v>
      </c>
      <c r="W9997">
        <v>0</v>
      </c>
      <c r="X9997">
        <v>0</v>
      </c>
      <c r="Y9997">
        <v>0</v>
      </c>
      <c r="Z9997">
        <v>0</v>
      </c>
    </row>
    <row r="9998" spans="1:26" x14ac:dyDescent="0.25">
      <c r="A9998">
        <v>2212084</v>
      </c>
      <c r="B9998">
        <v>1</v>
      </c>
      <c r="C9998" t="s">
        <v>76</v>
      </c>
      <c r="D9998" t="s">
        <v>100</v>
      </c>
      <c r="E9998" t="s">
        <v>181</v>
      </c>
      <c r="F9998" t="s">
        <v>28477</v>
      </c>
      <c r="G9998" t="s">
        <v>194</v>
      </c>
      <c r="H9998" t="s">
        <v>46</v>
      </c>
      <c r="I9998" t="s">
        <v>129</v>
      </c>
      <c r="J9998" t="s">
        <v>130</v>
      </c>
      <c r="K9998" t="s">
        <v>131</v>
      </c>
      <c r="L9998" t="s">
        <v>28478</v>
      </c>
      <c r="M9998" t="s">
        <v>28479</v>
      </c>
      <c r="N9998">
        <v>1.208611111</v>
      </c>
      <c r="O9998">
        <v>0</v>
      </c>
      <c r="P9998">
        <v>2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2.4172220000000002</v>
      </c>
      <c r="W9998">
        <v>0</v>
      </c>
      <c r="X9998">
        <v>0</v>
      </c>
      <c r="Y9998">
        <v>0</v>
      </c>
      <c r="Z9998">
        <v>0</v>
      </c>
    </row>
    <row r="9999" spans="1:26" x14ac:dyDescent="0.25">
      <c r="A9999">
        <v>2212088</v>
      </c>
      <c r="B9999">
        <v>1</v>
      </c>
      <c r="C9999" t="s">
        <v>76</v>
      </c>
      <c r="D9999" t="s">
        <v>106</v>
      </c>
      <c r="E9999" t="s">
        <v>161</v>
      </c>
      <c r="F9999" t="s">
        <v>28480</v>
      </c>
      <c r="G9999" t="s">
        <v>402</v>
      </c>
      <c r="H9999" t="s">
        <v>46</v>
      </c>
      <c r="I9999" t="s">
        <v>129</v>
      </c>
      <c r="J9999" t="s">
        <v>130</v>
      </c>
      <c r="K9999" t="s">
        <v>131</v>
      </c>
      <c r="L9999" t="s">
        <v>28481</v>
      </c>
      <c r="M9999" t="s">
        <v>28482</v>
      </c>
      <c r="N9999">
        <v>0.42722222199999998</v>
      </c>
      <c r="O9999">
        <v>1</v>
      </c>
      <c r="P9999">
        <v>854</v>
      </c>
      <c r="Q9999">
        <v>0</v>
      </c>
      <c r="R9999">
        <v>0</v>
      </c>
      <c r="S9999">
        <v>0</v>
      </c>
      <c r="T9999">
        <v>0</v>
      </c>
      <c r="U9999">
        <v>0.42722199999999999</v>
      </c>
      <c r="V9999">
        <v>364.84777800000001</v>
      </c>
      <c r="W9999">
        <v>0</v>
      </c>
      <c r="X9999">
        <v>0</v>
      </c>
      <c r="Y9999">
        <v>0</v>
      </c>
      <c r="Z9999">
        <v>0</v>
      </c>
    </row>
    <row r="10000" spans="1:26" x14ac:dyDescent="0.25">
      <c r="A10000">
        <v>2212092</v>
      </c>
      <c r="B10000">
        <v>1</v>
      </c>
      <c r="C10000" t="s">
        <v>76</v>
      </c>
      <c r="D10000" t="s">
        <v>80</v>
      </c>
      <c r="E10000" t="s">
        <v>126</v>
      </c>
      <c r="F10000" t="s">
        <v>28483</v>
      </c>
      <c r="G10000" t="s">
        <v>128</v>
      </c>
      <c r="H10000" t="s">
        <v>46</v>
      </c>
      <c r="I10000" t="s">
        <v>129</v>
      </c>
      <c r="J10000" t="s">
        <v>130</v>
      </c>
      <c r="K10000" t="s">
        <v>131</v>
      </c>
      <c r="L10000" t="s">
        <v>28484</v>
      </c>
      <c r="M10000" t="s">
        <v>28485</v>
      </c>
      <c r="N10000">
        <v>0.328333333</v>
      </c>
      <c r="O10000">
        <v>0</v>
      </c>
      <c r="P10000">
        <v>246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80.77</v>
      </c>
      <c r="W10000">
        <v>0</v>
      </c>
      <c r="X10000">
        <v>0</v>
      </c>
      <c r="Y10000">
        <v>0</v>
      </c>
      <c r="Z10000">
        <v>0</v>
      </c>
    </row>
    <row r="10001" spans="1:26" x14ac:dyDescent="0.25">
      <c r="A10001">
        <v>2212098</v>
      </c>
      <c r="B10001">
        <v>1</v>
      </c>
      <c r="C10001" t="s">
        <v>76</v>
      </c>
      <c r="D10001" t="s">
        <v>100</v>
      </c>
      <c r="E10001" t="s">
        <v>181</v>
      </c>
      <c r="F10001" t="s">
        <v>28486</v>
      </c>
      <c r="G10001" t="s">
        <v>287</v>
      </c>
      <c r="H10001" t="s">
        <v>46</v>
      </c>
      <c r="I10001" t="s">
        <v>129</v>
      </c>
      <c r="J10001" t="s">
        <v>130</v>
      </c>
      <c r="K10001" t="s">
        <v>131</v>
      </c>
      <c r="L10001" t="s">
        <v>28487</v>
      </c>
      <c r="M10001" t="s">
        <v>28488</v>
      </c>
      <c r="N10001">
        <v>1.156666666</v>
      </c>
      <c r="O10001">
        <v>0</v>
      </c>
      <c r="P10001">
        <v>16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18.506667</v>
      </c>
      <c r="W10001">
        <v>0</v>
      </c>
      <c r="X10001">
        <v>0</v>
      </c>
      <c r="Y10001">
        <v>0</v>
      </c>
      <c r="Z10001">
        <v>0</v>
      </c>
    </row>
    <row r="10002" spans="1:26" x14ac:dyDescent="0.25">
      <c r="A10002">
        <v>2212099</v>
      </c>
      <c r="B10002">
        <v>1</v>
      </c>
      <c r="C10002" t="s">
        <v>76</v>
      </c>
      <c r="D10002" t="s">
        <v>89</v>
      </c>
      <c r="E10002" t="s">
        <v>181</v>
      </c>
      <c r="F10002" t="s">
        <v>28489</v>
      </c>
      <c r="G10002" t="s">
        <v>194</v>
      </c>
      <c r="H10002" t="s">
        <v>46</v>
      </c>
      <c r="I10002" t="s">
        <v>129</v>
      </c>
      <c r="J10002" t="s">
        <v>130</v>
      </c>
      <c r="K10002" t="s">
        <v>131</v>
      </c>
      <c r="L10002" t="s">
        <v>28490</v>
      </c>
      <c r="M10002" t="s">
        <v>28491</v>
      </c>
      <c r="N10002">
        <v>1.6683333330000001</v>
      </c>
      <c r="O10002">
        <v>0</v>
      </c>
      <c r="P10002">
        <v>0</v>
      </c>
      <c r="Q10002">
        <v>0</v>
      </c>
      <c r="R10002">
        <v>1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1.6683330000000001</v>
      </c>
      <c r="Y10002">
        <v>0</v>
      </c>
      <c r="Z10002">
        <v>0</v>
      </c>
    </row>
    <row r="10003" spans="1:26" x14ac:dyDescent="0.25">
      <c r="A10003">
        <v>2212096</v>
      </c>
      <c r="B10003">
        <v>1</v>
      </c>
      <c r="C10003" t="s">
        <v>76</v>
      </c>
      <c r="D10003" t="s">
        <v>93</v>
      </c>
      <c r="E10003" t="s">
        <v>181</v>
      </c>
      <c r="F10003" t="s">
        <v>28492</v>
      </c>
      <c r="G10003" t="s">
        <v>194</v>
      </c>
      <c r="H10003" t="s">
        <v>46</v>
      </c>
      <c r="I10003" t="s">
        <v>129</v>
      </c>
      <c r="J10003" t="s">
        <v>130</v>
      </c>
      <c r="K10003" t="s">
        <v>131</v>
      </c>
      <c r="L10003" t="s">
        <v>28493</v>
      </c>
      <c r="M10003" t="s">
        <v>28494</v>
      </c>
      <c r="N10003">
        <v>1.443888888</v>
      </c>
      <c r="O10003">
        <v>0</v>
      </c>
      <c r="P10003">
        <v>1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1.443889</v>
      </c>
      <c r="W10003">
        <v>0</v>
      </c>
      <c r="X10003">
        <v>0</v>
      </c>
      <c r="Y10003">
        <v>0</v>
      </c>
      <c r="Z10003">
        <v>0</v>
      </c>
    </row>
    <row r="10004" spans="1:26" x14ac:dyDescent="0.25">
      <c r="A10004">
        <v>2212095</v>
      </c>
      <c r="B10004">
        <v>1</v>
      </c>
      <c r="C10004" t="s">
        <v>77</v>
      </c>
      <c r="D10004" t="s">
        <v>108</v>
      </c>
      <c r="E10004" t="s">
        <v>126</v>
      </c>
      <c r="F10004" t="s">
        <v>28495</v>
      </c>
      <c r="G10004" t="s">
        <v>128</v>
      </c>
      <c r="H10004" t="s">
        <v>46</v>
      </c>
      <c r="I10004" t="s">
        <v>129</v>
      </c>
      <c r="J10004" t="s">
        <v>130</v>
      </c>
      <c r="K10004" t="s">
        <v>131</v>
      </c>
      <c r="L10004" t="s">
        <v>28496</v>
      </c>
      <c r="M10004" t="s">
        <v>28497</v>
      </c>
      <c r="N10004">
        <v>0.505</v>
      </c>
      <c r="O10004">
        <v>0</v>
      </c>
      <c r="P10004">
        <v>130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65.650000000000006</v>
      </c>
      <c r="W10004">
        <v>0</v>
      </c>
      <c r="X10004">
        <v>0</v>
      </c>
      <c r="Y10004">
        <v>0</v>
      </c>
      <c r="Z10004">
        <v>0</v>
      </c>
    </row>
    <row r="10005" spans="1:26" x14ac:dyDescent="0.25">
      <c r="A10005">
        <v>2212102</v>
      </c>
      <c r="B10005">
        <v>1</v>
      </c>
      <c r="C10005" t="s">
        <v>76</v>
      </c>
      <c r="D10005" t="s">
        <v>78</v>
      </c>
      <c r="E10005" t="s">
        <v>181</v>
      </c>
      <c r="F10005" t="s">
        <v>28498</v>
      </c>
      <c r="G10005" t="s">
        <v>183</v>
      </c>
      <c r="H10005" t="s">
        <v>46</v>
      </c>
      <c r="I10005" t="s">
        <v>129</v>
      </c>
      <c r="J10005" t="s">
        <v>130</v>
      </c>
      <c r="K10005" t="s">
        <v>131</v>
      </c>
      <c r="L10005" t="s">
        <v>28499</v>
      </c>
      <c r="M10005" t="s">
        <v>28500</v>
      </c>
      <c r="N10005">
        <v>11.065277777</v>
      </c>
      <c r="O10005">
        <v>0</v>
      </c>
      <c r="P10005">
        <v>25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276.63194399999998</v>
      </c>
      <c r="W10005">
        <v>0</v>
      </c>
      <c r="X10005">
        <v>0</v>
      </c>
      <c r="Y10005">
        <v>0</v>
      </c>
      <c r="Z10005">
        <v>0</v>
      </c>
    </row>
    <row r="10006" spans="1:26" x14ac:dyDescent="0.25">
      <c r="A10006">
        <v>2212103</v>
      </c>
      <c r="B10006">
        <v>1</v>
      </c>
      <c r="C10006" t="s">
        <v>77</v>
      </c>
      <c r="D10006" t="s">
        <v>114</v>
      </c>
      <c r="E10006" t="s">
        <v>126</v>
      </c>
      <c r="F10006" t="s">
        <v>28501</v>
      </c>
      <c r="G10006" t="s">
        <v>128</v>
      </c>
      <c r="H10006" t="s">
        <v>46</v>
      </c>
      <c r="I10006" t="s">
        <v>129</v>
      </c>
      <c r="J10006" t="s">
        <v>130</v>
      </c>
      <c r="K10006" t="s">
        <v>131</v>
      </c>
      <c r="L10006" t="s">
        <v>28502</v>
      </c>
      <c r="M10006" t="s">
        <v>28503</v>
      </c>
      <c r="N10006">
        <v>1.1441666660000001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14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16.018332999999998</v>
      </c>
    </row>
    <row r="10007" spans="1:26" x14ac:dyDescent="0.25">
      <c r="A10007">
        <v>2212104</v>
      </c>
      <c r="B10007">
        <v>1</v>
      </c>
      <c r="C10007" t="s">
        <v>76</v>
      </c>
      <c r="D10007" t="s">
        <v>99</v>
      </c>
      <c r="E10007" t="s">
        <v>181</v>
      </c>
      <c r="F10007" t="s">
        <v>28504</v>
      </c>
      <c r="G10007" t="s">
        <v>287</v>
      </c>
      <c r="H10007" t="s">
        <v>46</v>
      </c>
      <c r="I10007" t="s">
        <v>129</v>
      </c>
      <c r="J10007" t="s">
        <v>130</v>
      </c>
      <c r="K10007" t="s">
        <v>131</v>
      </c>
      <c r="L10007" t="s">
        <v>28505</v>
      </c>
      <c r="M10007" t="s">
        <v>28506</v>
      </c>
      <c r="N10007">
        <v>1.1816666659999999</v>
      </c>
      <c r="O10007">
        <v>0</v>
      </c>
      <c r="P10007">
        <v>4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4.726667</v>
      </c>
      <c r="W10007">
        <v>0</v>
      </c>
      <c r="X10007">
        <v>0</v>
      </c>
      <c r="Y10007">
        <v>0</v>
      </c>
      <c r="Z10007">
        <v>0</v>
      </c>
    </row>
    <row r="10008" spans="1:26" x14ac:dyDescent="0.25">
      <c r="A10008">
        <v>2212106</v>
      </c>
      <c r="B10008">
        <v>1</v>
      </c>
      <c r="C10008" t="s">
        <v>76</v>
      </c>
      <c r="D10008" t="s">
        <v>84</v>
      </c>
      <c r="E10008" t="s">
        <v>718</v>
      </c>
      <c r="F10008" t="s">
        <v>28507</v>
      </c>
      <c r="G10008" t="s">
        <v>726</v>
      </c>
      <c r="H10008" t="s">
        <v>46</v>
      </c>
      <c r="I10008" t="s">
        <v>129</v>
      </c>
      <c r="J10008" t="s">
        <v>130</v>
      </c>
      <c r="K10008" t="s">
        <v>131</v>
      </c>
      <c r="L10008" t="s">
        <v>28508</v>
      </c>
      <c r="M10008" t="s">
        <v>28509</v>
      </c>
      <c r="N10008">
        <v>1.831388888</v>
      </c>
      <c r="O10008">
        <v>0</v>
      </c>
      <c r="P10008">
        <v>48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87.906666999999999</v>
      </c>
      <c r="W10008">
        <v>0</v>
      </c>
      <c r="X10008">
        <v>0</v>
      </c>
      <c r="Y10008">
        <v>0</v>
      </c>
      <c r="Z10008">
        <v>0</v>
      </c>
    </row>
    <row r="10009" spans="1:26" x14ac:dyDescent="0.25">
      <c r="A10009">
        <v>2212110</v>
      </c>
      <c r="B10009">
        <v>1</v>
      </c>
      <c r="C10009" t="s">
        <v>76</v>
      </c>
      <c r="D10009" t="s">
        <v>93</v>
      </c>
      <c r="E10009" t="s">
        <v>181</v>
      </c>
      <c r="F10009" t="s">
        <v>28510</v>
      </c>
      <c r="G10009" t="s">
        <v>194</v>
      </c>
      <c r="H10009" t="s">
        <v>46</v>
      </c>
      <c r="I10009" t="s">
        <v>129</v>
      </c>
      <c r="J10009" t="s">
        <v>130</v>
      </c>
      <c r="K10009" t="s">
        <v>131</v>
      </c>
      <c r="L10009" t="s">
        <v>28511</v>
      </c>
      <c r="M10009" t="s">
        <v>28512</v>
      </c>
      <c r="N10009">
        <v>2.5619444439999999</v>
      </c>
      <c r="O10009">
        <v>0</v>
      </c>
      <c r="P10009">
        <v>2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5.1238890000000001</v>
      </c>
      <c r="W10009">
        <v>0</v>
      </c>
      <c r="X10009">
        <v>0</v>
      </c>
      <c r="Y10009">
        <v>0</v>
      </c>
      <c r="Z10009">
        <v>0</v>
      </c>
    </row>
    <row r="10010" spans="1:26" x14ac:dyDescent="0.25">
      <c r="A10010">
        <v>2212112</v>
      </c>
      <c r="B10010">
        <v>1</v>
      </c>
      <c r="C10010" t="s">
        <v>76</v>
      </c>
      <c r="D10010" t="s">
        <v>95</v>
      </c>
      <c r="E10010" t="s">
        <v>161</v>
      </c>
      <c r="F10010" t="s">
        <v>28513</v>
      </c>
      <c r="G10010" t="s">
        <v>402</v>
      </c>
      <c r="H10010" t="s">
        <v>46</v>
      </c>
      <c r="I10010" t="s">
        <v>129</v>
      </c>
      <c r="J10010" t="s">
        <v>130</v>
      </c>
      <c r="K10010" t="s">
        <v>131</v>
      </c>
      <c r="L10010" t="s">
        <v>28514</v>
      </c>
      <c r="M10010" t="s">
        <v>28515</v>
      </c>
      <c r="N10010">
        <v>1.436388888</v>
      </c>
      <c r="O10010">
        <v>1</v>
      </c>
      <c r="P10010">
        <v>150</v>
      </c>
      <c r="Q10010">
        <v>0</v>
      </c>
      <c r="R10010">
        <v>0</v>
      </c>
      <c r="S10010">
        <v>0</v>
      </c>
      <c r="T10010">
        <v>0</v>
      </c>
      <c r="U10010">
        <v>1.4363889999999999</v>
      </c>
      <c r="V10010">
        <v>215.45833300000001</v>
      </c>
      <c r="W10010">
        <v>0</v>
      </c>
      <c r="X10010">
        <v>0</v>
      </c>
      <c r="Y10010">
        <v>0</v>
      </c>
      <c r="Z10010">
        <v>0</v>
      </c>
    </row>
    <row r="10011" spans="1:26" x14ac:dyDescent="0.25">
      <c r="A10011">
        <v>2212113</v>
      </c>
      <c r="B10011">
        <v>1</v>
      </c>
      <c r="C10011" t="s">
        <v>77</v>
      </c>
      <c r="D10011" t="s">
        <v>114</v>
      </c>
      <c r="E10011" t="s">
        <v>134</v>
      </c>
      <c r="F10011" t="s">
        <v>28516</v>
      </c>
      <c r="G10011" t="s">
        <v>201</v>
      </c>
      <c r="H10011" t="s">
        <v>47</v>
      </c>
      <c r="I10011" t="s">
        <v>129</v>
      </c>
      <c r="J10011" t="s">
        <v>130</v>
      </c>
      <c r="K10011" t="s">
        <v>131</v>
      </c>
      <c r="L10011" t="s">
        <v>28517</v>
      </c>
      <c r="M10011" t="s">
        <v>28518</v>
      </c>
      <c r="N10011">
        <v>1.484722222</v>
      </c>
      <c r="O10011">
        <v>1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1.4847220000000001</v>
      </c>
      <c r="V10011">
        <v>0</v>
      </c>
      <c r="W10011">
        <v>0</v>
      </c>
      <c r="X10011">
        <v>0</v>
      </c>
      <c r="Y10011">
        <v>0</v>
      </c>
      <c r="Z10011">
        <v>0</v>
      </c>
    </row>
    <row r="10012" spans="1:26" x14ac:dyDescent="0.25">
      <c r="A10012">
        <v>2212120</v>
      </c>
      <c r="B10012">
        <v>1</v>
      </c>
      <c r="C10012" t="s">
        <v>76</v>
      </c>
      <c r="D10012" t="s">
        <v>81</v>
      </c>
      <c r="E10012" t="s">
        <v>718</v>
      </c>
      <c r="F10012" t="s">
        <v>22123</v>
      </c>
      <c r="G10012" t="s">
        <v>128</v>
      </c>
      <c r="H10012" t="s">
        <v>46</v>
      </c>
      <c r="I10012" t="s">
        <v>129</v>
      </c>
      <c r="J10012" t="s">
        <v>130</v>
      </c>
      <c r="K10012" t="s">
        <v>131</v>
      </c>
      <c r="L10012" t="s">
        <v>28519</v>
      </c>
      <c r="M10012" t="s">
        <v>28520</v>
      </c>
      <c r="N10012">
        <v>1.5125</v>
      </c>
      <c r="O10012">
        <v>0</v>
      </c>
      <c r="P10012">
        <v>165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249.5625</v>
      </c>
      <c r="W10012">
        <v>0</v>
      </c>
      <c r="X10012">
        <v>0</v>
      </c>
      <c r="Y10012">
        <v>0</v>
      </c>
      <c r="Z10012">
        <v>0</v>
      </c>
    </row>
    <row r="10013" spans="1:26" x14ac:dyDescent="0.25">
      <c r="A10013">
        <v>2212116</v>
      </c>
      <c r="B10013">
        <v>1</v>
      </c>
      <c r="C10013" t="s">
        <v>76</v>
      </c>
      <c r="D10013" t="s">
        <v>89</v>
      </c>
      <c r="E10013" t="s">
        <v>126</v>
      </c>
      <c r="F10013" t="s">
        <v>28521</v>
      </c>
      <c r="G10013" t="s">
        <v>128</v>
      </c>
      <c r="H10013" t="s">
        <v>46</v>
      </c>
      <c r="I10013" t="s">
        <v>129</v>
      </c>
      <c r="J10013" t="s">
        <v>130</v>
      </c>
      <c r="K10013" t="s">
        <v>131</v>
      </c>
      <c r="L10013" t="s">
        <v>28522</v>
      </c>
      <c r="M10013" t="s">
        <v>28523</v>
      </c>
      <c r="N10013">
        <v>2.082777777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32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66.648888999999997</v>
      </c>
    </row>
    <row r="10014" spans="1:26" x14ac:dyDescent="0.25">
      <c r="A10014">
        <v>2212119</v>
      </c>
      <c r="B10014">
        <v>1</v>
      </c>
      <c r="C10014" t="s">
        <v>76</v>
      </c>
      <c r="D10014" t="s">
        <v>104</v>
      </c>
      <c r="E10014" t="s">
        <v>161</v>
      </c>
      <c r="F10014" t="s">
        <v>28524</v>
      </c>
      <c r="G10014" t="s">
        <v>402</v>
      </c>
      <c r="H10014" t="s">
        <v>46</v>
      </c>
      <c r="I10014" t="s">
        <v>129</v>
      </c>
      <c r="J10014" t="s">
        <v>130</v>
      </c>
      <c r="K10014" t="s">
        <v>131</v>
      </c>
      <c r="L10014" t="s">
        <v>28525</v>
      </c>
      <c r="M10014" t="s">
        <v>28526</v>
      </c>
      <c r="N10014">
        <v>1.2136111110000001</v>
      </c>
      <c r="O10014">
        <v>0</v>
      </c>
      <c r="P10014">
        <v>0</v>
      </c>
      <c r="Q10014">
        <v>0</v>
      </c>
      <c r="R10014">
        <v>0</v>
      </c>
      <c r="S10014">
        <v>1</v>
      </c>
      <c r="T10014">
        <v>54</v>
      </c>
      <c r="U10014">
        <v>0</v>
      </c>
      <c r="V10014">
        <v>0</v>
      </c>
      <c r="W10014">
        <v>0</v>
      </c>
      <c r="X10014">
        <v>0</v>
      </c>
      <c r="Y10014">
        <v>1.213611</v>
      </c>
      <c r="Z10014">
        <v>65.534999999999997</v>
      </c>
    </row>
    <row r="10015" spans="1:26" x14ac:dyDescent="0.25">
      <c r="A10015">
        <v>2212122</v>
      </c>
      <c r="B10015">
        <v>1</v>
      </c>
      <c r="C10015" t="s">
        <v>76</v>
      </c>
      <c r="D10015" t="s">
        <v>99</v>
      </c>
      <c r="E10015" t="s">
        <v>181</v>
      </c>
      <c r="F10015" t="s">
        <v>28527</v>
      </c>
      <c r="G10015" t="s">
        <v>287</v>
      </c>
      <c r="H10015" t="s">
        <v>46</v>
      </c>
      <c r="I10015" t="s">
        <v>129</v>
      </c>
      <c r="J10015" t="s">
        <v>130</v>
      </c>
      <c r="K10015" t="s">
        <v>131</v>
      </c>
      <c r="L10015" t="s">
        <v>28528</v>
      </c>
      <c r="M10015" t="s">
        <v>28529</v>
      </c>
      <c r="N10015">
        <v>1.3533333329999999</v>
      </c>
      <c r="O10015">
        <v>0</v>
      </c>
      <c r="P10015">
        <v>4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5.4133329999999997</v>
      </c>
      <c r="W10015">
        <v>0</v>
      </c>
      <c r="X10015">
        <v>0</v>
      </c>
      <c r="Y10015">
        <v>0</v>
      </c>
      <c r="Z10015">
        <v>0</v>
      </c>
    </row>
    <row r="10016" spans="1:26" x14ac:dyDescent="0.25">
      <c r="A10016">
        <v>2212121</v>
      </c>
      <c r="B10016">
        <v>1</v>
      </c>
      <c r="C10016" t="s">
        <v>76</v>
      </c>
      <c r="D10016" t="s">
        <v>90</v>
      </c>
      <c r="E10016" t="s">
        <v>143</v>
      </c>
      <c r="F10016" t="s">
        <v>28530</v>
      </c>
      <c r="G10016" t="s">
        <v>1427</v>
      </c>
      <c r="H10016" t="s">
        <v>47</v>
      </c>
      <c r="I10016" t="s">
        <v>129</v>
      </c>
      <c r="J10016" t="s">
        <v>130</v>
      </c>
      <c r="K10016" t="s">
        <v>131</v>
      </c>
      <c r="L10016" t="s">
        <v>28531</v>
      </c>
      <c r="M10016" t="s">
        <v>28532</v>
      </c>
      <c r="N10016">
        <v>0.21666666600000001</v>
      </c>
      <c r="O10016">
        <v>1</v>
      </c>
      <c r="P10016">
        <v>351</v>
      </c>
      <c r="Q10016">
        <v>0</v>
      </c>
      <c r="R10016">
        <v>0</v>
      </c>
      <c r="S10016">
        <v>0</v>
      </c>
      <c r="T10016">
        <v>0</v>
      </c>
      <c r="U10016">
        <v>0.216667</v>
      </c>
      <c r="V10016">
        <v>76.05</v>
      </c>
      <c r="W10016">
        <v>0</v>
      </c>
      <c r="X10016">
        <v>0</v>
      </c>
      <c r="Y10016">
        <v>0</v>
      </c>
      <c r="Z10016">
        <v>0</v>
      </c>
    </row>
    <row r="10017" spans="1:26" x14ac:dyDescent="0.25">
      <c r="A10017">
        <v>2212127</v>
      </c>
      <c r="B10017">
        <v>1</v>
      </c>
      <c r="C10017" t="s">
        <v>77</v>
      </c>
      <c r="D10017" t="s">
        <v>123</v>
      </c>
      <c r="E10017" t="s">
        <v>134</v>
      </c>
      <c r="F10017" t="s">
        <v>1439</v>
      </c>
      <c r="G10017" t="s">
        <v>136</v>
      </c>
      <c r="H10017" t="s">
        <v>47</v>
      </c>
      <c r="I10017" t="s">
        <v>129</v>
      </c>
      <c r="J10017" t="s">
        <v>130</v>
      </c>
      <c r="K10017" t="s">
        <v>131</v>
      </c>
      <c r="L10017" t="s">
        <v>28533</v>
      </c>
      <c r="M10017" t="s">
        <v>28534</v>
      </c>
      <c r="N10017">
        <v>1.3661111109999999</v>
      </c>
      <c r="O10017">
        <v>36</v>
      </c>
      <c r="P10017">
        <v>896</v>
      </c>
      <c r="Q10017">
        <v>0</v>
      </c>
      <c r="R10017">
        <v>0</v>
      </c>
      <c r="S10017">
        <v>0</v>
      </c>
      <c r="T10017">
        <v>0</v>
      </c>
      <c r="U10017">
        <v>49.18</v>
      </c>
      <c r="V10017">
        <v>1224.0355549999999</v>
      </c>
      <c r="W10017">
        <v>0</v>
      </c>
      <c r="X10017">
        <v>0</v>
      </c>
      <c r="Y10017">
        <v>0</v>
      </c>
      <c r="Z10017">
        <v>0</v>
      </c>
    </row>
    <row r="10018" spans="1:26" x14ac:dyDescent="0.25">
      <c r="A10018">
        <v>2212126</v>
      </c>
      <c r="B10018">
        <v>1</v>
      </c>
      <c r="C10018" t="s">
        <v>77</v>
      </c>
      <c r="D10018" t="s">
        <v>124</v>
      </c>
      <c r="E10018" t="s">
        <v>186</v>
      </c>
      <c r="F10018" t="s">
        <v>12932</v>
      </c>
      <c r="G10018" t="s">
        <v>136</v>
      </c>
      <c r="H10018" t="s">
        <v>47</v>
      </c>
      <c r="I10018" t="s">
        <v>129</v>
      </c>
      <c r="J10018" t="s">
        <v>130</v>
      </c>
      <c r="K10018" t="s">
        <v>131</v>
      </c>
      <c r="L10018" t="s">
        <v>28535</v>
      </c>
      <c r="M10018" t="s">
        <v>28536</v>
      </c>
      <c r="N10018">
        <v>0.56083333300000004</v>
      </c>
      <c r="O10018">
        <v>81</v>
      </c>
      <c r="P10018">
        <v>107</v>
      </c>
      <c r="Q10018">
        <v>0</v>
      </c>
      <c r="R10018">
        <v>0</v>
      </c>
      <c r="S10018">
        <v>0</v>
      </c>
      <c r="T10018">
        <v>0</v>
      </c>
      <c r="U10018">
        <v>45.427500000000002</v>
      </c>
      <c r="V10018">
        <v>60.009166999999998</v>
      </c>
      <c r="W10018">
        <v>0</v>
      </c>
      <c r="X10018">
        <v>0</v>
      </c>
      <c r="Y10018">
        <v>0</v>
      </c>
      <c r="Z10018">
        <v>0</v>
      </c>
    </row>
    <row r="10019" spans="1:26" x14ac:dyDescent="0.25">
      <c r="A10019">
        <v>2212125</v>
      </c>
      <c r="B10019">
        <v>1</v>
      </c>
      <c r="C10019" t="s">
        <v>76</v>
      </c>
      <c r="D10019" t="s">
        <v>107</v>
      </c>
      <c r="E10019" t="s">
        <v>143</v>
      </c>
      <c r="F10019" t="s">
        <v>28537</v>
      </c>
      <c r="G10019" t="s">
        <v>201</v>
      </c>
      <c r="H10019" t="s">
        <v>47</v>
      </c>
      <c r="I10019" t="s">
        <v>129</v>
      </c>
      <c r="J10019" t="s">
        <v>130</v>
      </c>
      <c r="K10019" t="s">
        <v>251</v>
      </c>
      <c r="L10019" t="s">
        <v>28538</v>
      </c>
      <c r="M10019" t="s">
        <v>28539</v>
      </c>
      <c r="N10019">
        <v>0.3075</v>
      </c>
      <c r="O10019">
        <v>2</v>
      </c>
      <c r="P10019">
        <v>161</v>
      </c>
      <c r="Q10019">
        <v>0</v>
      </c>
      <c r="R10019">
        <v>0</v>
      </c>
      <c r="S10019">
        <v>0</v>
      </c>
      <c r="T10019">
        <v>0</v>
      </c>
      <c r="U10019">
        <v>0.61499999999999999</v>
      </c>
      <c r="V10019">
        <v>49.5075</v>
      </c>
      <c r="W10019">
        <v>0</v>
      </c>
      <c r="X10019">
        <v>0</v>
      </c>
      <c r="Y10019">
        <v>0</v>
      </c>
      <c r="Z10019">
        <v>0</v>
      </c>
    </row>
    <row r="10020" spans="1:26" x14ac:dyDescent="0.25">
      <c r="A10020">
        <v>2212129</v>
      </c>
      <c r="B10020">
        <v>1</v>
      </c>
      <c r="C10020" t="s">
        <v>77</v>
      </c>
      <c r="D10020" t="s">
        <v>124</v>
      </c>
      <c r="E10020" t="s">
        <v>186</v>
      </c>
      <c r="F10020" t="s">
        <v>28540</v>
      </c>
      <c r="G10020" t="s">
        <v>136</v>
      </c>
      <c r="H10020" t="s">
        <v>47</v>
      </c>
      <c r="I10020" t="s">
        <v>129</v>
      </c>
      <c r="J10020" t="s">
        <v>130</v>
      </c>
      <c r="K10020" t="s">
        <v>131</v>
      </c>
      <c r="L10020" t="s">
        <v>28541</v>
      </c>
      <c r="M10020" t="s">
        <v>28542</v>
      </c>
      <c r="N10020">
        <v>1.2524999999999999</v>
      </c>
      <c r="O10020">
        <v>132</v>
      </c>
      <c r="P10020">
        <v>3</v>
      </c>
      <c r="Q10020">
        <v>0</v>
      </c>
      <c r="R10020">
        <v>0</v>
      </c>
      <c r="S10020">
        <v>0</v>
      </c>
      <c r="T10020">
        <v>0</v>
      </c>
      <c r="U10020">
        <v>165.33</v>
      </c>
      <c r="V10020">
        <v>3.7574999999999998</v>
      </c>
      <c r="W10020">
        <v>0</v>
      </c>
      <c r="X10020">
        <v>0</v>
      </c>
      <c r="Y10020">
        <v>0</v>
      </c>
      <c r="Z10020">
        <v>0</v>
      </c>
    </row>
    <row r="10021" spans="1:26" x14ac:dyDescent="0.25">
      <c r="A10021">
        <v>2212132</v>
      </c>
      <c r="B10021">
        <v>1</v>
      </c>
      <c r="C10021" t="s">
        <v>76</v>
      </c>
      <c r="D10021" t="s">
        <v>89</v>
      </c>
      <c r="E10021" t="s">
        <v>181</v>
      </c>
      <c r="F10021" t="s">
        <v>28543</v>
      </c>
      <c r="G10021" t="s">
        <v>194</v>
      </c>
      <c r="H10021" t="s">
        <v>46</v>
      </c>
      <c r="I10021" t="s">
        <v>129</v>
      </c>
      <c r="J10021" t="s">
        <v>130</v>
      </c>
      <c r="K10021" t="s">
        <v>131</v>
      </c>
      <c r="L10021" t="s">
        <v>28544</v>
      </c>
      <c r="M10021" t="s">
        <v>28545</v>
      </c>
      <c r="N10021">
        <v>1.405</v>
      </c>
      <c r="O10021">
        <v>0</v>
      </c>
      <c r="P10021">
        <v>11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15.455</v>
      </c>
      <c r="W10021">
        <v>0</v>
      </c>
      <c r="X10021">
        <v>0</v>
      </c>
      <c r="Y10021">
        <v>0</v>
      </c>
      <c r="Z10021">
        <v>0</v>
      </c>
    </row>
    <row r="10022" spans="1:26" x14ac:dyDescent="0.25">
      <c r="A10022">
        <v>2212135</v>
      </c>
      <c r="B10022">
        <v>1</v>
      </c>
      <c r="C10022" t="s">
        <v>76</v>
      </c>
      <c r="D10022" t="s">
        <v>92</v>
      </c>
      <c r="E10022" t="s">
        <v>181</v>
      </c>
      <c r="F10022" t="s">
        <v>28546</v>
      </c>
      <c r="G10022" t="s">
        <v>183</v>
      </c>
      <c r="H10022" t="s">
        <v>46</v>
      </c>
      <c r="I10022" t="s">
        <v>129</v>
      </c>
      <c r="J10022" t="s">
        <v>130</v>
      </c>
      <c r="K10022" t="s">
        <v>131</v>
      </c>
      <c r="L10022" t="s">
        <v>28547</v>
      </c>
      <c r="M10022" t="s">
        <v>28548</v>
      </c>
      <c r="N10022">
        <v>10.635555555</v>
      </c>
      <c r="O10022">
        <v>0</v>
      </c>
      <c r="P10022">
        <v>0</v>
      </c>
      <c r="Q10022">
        <v>0</v>
      </c>
      <c r="R10022">
        <v>2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21.271111000000001</v>
      </c>
      <c r="Y10022">
        <v>0</v>
      </c>
      <c r="Z10022">
        <v>0</v>
      </c>
    </row>
    <row r="10023" spans="1:26" x14ac:dyDescent="0.25">
      <c r="A10023">
        <v>2212136</v>
      </c>
      <c r="B10023">
        <v>1</v>
      </c>
      <c r="C10023" t="s">
        <v>76</v>
      </c>
      <c r="D10023" t="s">
        <v>102</v>
      </c>
      <c r="E10023" t="s">
        <v>186</v>
      </c>
      <c r="F10023" t="s">
        <v>28549</v>
      </c>
      <c r="G10023" t="s">
        <v>136</v>
      </c>
      <c r="H10023" t="s">
        <v>47</v>
      </c>
      <c r="I10023" t="s">
        <v>129</v>
      </c>
      <c r="J10023" t="s">
        <v>130</v>
      </c>
      <c r="K10023" t="s">
        <v>131</v>
      </c>
      <c r="L10023" t="s">
        <v>28550</v>
      </c>
      <c r="M10023" t="s">
        <v>28551</v>
      </c>
      <c r="N10023">
        <v>0.41166666600000001</v>
      </c>
      <c r="O10023">
        <v>67</v>
      </c>
      <c r="P10023">
        <v>276</v>
      </c>
      <c r="Q10023">
        <v>5</v>
      </c>
      <c r="R10023">
        <v>0</v>
      </c>
      <c r="S10023">
        <v>1</v>
      </c>
      <c r="T10023">
        <v>0</v>
      </c>
      <c r="U10023">
        <v>27.581666999999999</v>
      </c>
      <c r="V10023">
        <v>113.62</v>
      </c>
      <c r="W10023">
        <v>2.0583330000000002</v>
      </c>
      <c r="X10023">
        <v>0</v>
      </c>
      <c r="Y10023">
        <v>0.41166700000000001</v>
      </c>
      <c r="Z10023">
        <v>0</v>
      </c>
    </row>
    <row r="10024" spans="1:26" x14ac:dyDescent="0.25">
      <c r="A10024">
        <v>2212137</v>
      </c>
      <c r="B10024">
        <v>1</v>
      </c>
      <c r="C10024" t="s">
        <v>77</v>
      </c>
      <c r="D10024" t="s">
        <v>108</v>
      </c>
      <c r="E10024" t="s">
        <v>143</v>
      </c>
      <c r="F10024" t="s">
        <v>28552</v>
      </c>
      <c r="G10024" t="s">
        <v>145</v>
      </c>
      <c r="H10024" t="s">
        <v>47</v>
      </c>
      <c r="I10024" t="s">
        <v>129</v>
      </c>
      <c r="J10024" t="s">
        <v>130</v>
      </c>
      <c r="K10024" t="s">
        <v>131</v>
      </c>
      <c r="L10024" t="s">
        <v>28553</v>
      </c>
      <c r="M10024" t="s">
        <v>28554</v>
      </c>
      <c r="N10024">
        <v>1.3049999999999999</v>
      </c>
      <c r="O10024">
        <v>1</v>
      </c>
      <c r="P10024">
        <v>44</v>
      </c>
      <c r="Q10024">
        <v>0</v>
      </c>
      <c r="R10024">
        <v>0</v>
      </c>
      <c r="S10024">
        <v>0</v>
      </c>
      <c r="T10024">
        <v>0</v>
      </c>
      <c r="U10024">
        <v>1.3049999999999999</v>
      </c>
      <c r="V10024">
        <v>57.42</v>
      </c>
      <c r="W10024">
        <v>0</v>
      </c>
      <c r="X10024">
        <v>0</v>
      </c>
      <c r="Y10024">
        <v>0</v>
      </c>
      <c r="Z10024">
        <v>0</v>
      </c>
    </row>
    <row r="10025" spans="1:26" x14ac:dyDescent="0.25">
      <c r="A10025">
        <v>2212139</v>
      </c>
      <c r="B10025">
        <v>1</v>
      </c>
      <c r="C10025" t="s">
        <v>76</v>
      </c>
      <c r="D10025" t="s">
        <v>81</v>
      </c>
      <c r="E10025" t="s">
        <v>181</v>
      </c>
      <c r="F10025" t="s">
        <v>28555</v>
      </c>
      <c r="G10025" t="s">
        <v>287</v>
      </c>
      <c r="H10025" t="s">
        <v>46</v>
      </c>
      <c r="I10025" t="s">
        <v>129</v>
      </c>
      <c r="J10025" t="s">
        <v>130</v>
      </c>
      <c r="K10025" t="s">
        <v>131</v>
      </c>
      <c r="L10025" t="s">
        <v>28556</v>
      </c>
      <c r="M10025" t="s">
        <v>28557</v>
      </c>
      <c r="N10025">
        <v>2.8716666659999999</v>
      </c>
      <c r="O10025">
        <v>0</v>
      </c>
      <c r="P10025">
        <v>14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40.203333000000001</v>
      </c>
      <c r="W10025">
        <v>0</v>
      </c>
      <c r="X10025">
        <v>0</v>
      </c>
      <c r="Y10025">
        <v>0</v>
      </c>
      <c r="Z10025">
        <v>0</v>
      </c>
    </row>
    <row r="10026" spans="1:26" x14ac:dyDescent="0.25">
      <c r="A10026">
        <v>2212138</v>
      </c>
      <c r="B10026">
        <v>1</v>
      </c>
      <c r="C10026" t="s">
        <v>76</v>
      </c>
      <c r="D10026" t="s">
        <v>98</v>
      </c>
      <c r="E10026" t="s">
        <v>134</v>
      </c>
      <c r="F10026" t="s">
        <v>28558</v>
      </c>
      <c r="G10026" t="s">
        <v>136</v>
      </c>
      <c r="H10026" t="s">
        <v>47</v>
      </c>
      <c r="I10026" t="s">
        <v>129</v>
      </c>
      <c r="J10026" t="s">
        <v>130</v>
      </c>
      <c r="K10026" t="s">
        <v>131</v>
      </c>
      <c r="L10026" t="s">
        <v>28559</v>
      </c>
      <c r="M10026" t="s">
        <v>28560</v>
      </c>
      <c r="N10026">
        <v>2.909444444</v>
      </c>
      <c r="O10026">
        <v>0</v>
      </c>
      <c r="P10026">
        <v>0</v>
      </c>
      <c r="Q10026">
        <v>7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20.366111</v>
      </c>
      <c r="X10026">
        <v>0</v>
      </c>
      <c r="Y10026">
        <v>0</v>
      </c>
      <c r="Z10026">
        <v>0</v>
      </c>
    </row>
    <row r="10027" spans="1:26" x14ac:dyDescent="0.25">
      <c r="A10027">
        <v>2212140</v>
      </c>
      <c r="B10027">
        <v>1</v>
      </c>
      <c r="C10027" t="s">
        <v>76</v>
      </c>
      <c r="D10027" t="s">
        <v>90</v>
      </c>
      <c r="E10027" t="s">
        <v>126</v>
      </c>
      <c r="F10027" t="s">
        <v>28561</v>
      </c>
      <c r="G10027" t="s">
        <v>671</v>
      </c>
      <c r="H10027" t="s">
        <v>46</v>
      </c>
      <c r="I10027" t="s">
        <v>129</v>
      </c>
      <c r="J10027" t="s">
        <v>130</v>
      </c>
      <c r="K10027" t="s">
        <v>131</v>
      </c>
      <c r="L10027" t="s">
        <v>28562</v>
      </c>
      <c r="M10027" t="s">
        <v>28563</v>
      </c>
      <c r="N10027">
        <v>4.3025000000000002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18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77.444999999999993</v>
      </c>
    </row>
    <row r="10028" spans="1:26" x14ac:dyDescent="0.25">
      <c r="A10028">
        <v>2212141</v>
      </c>
      <c r="B10028">
        <v>1</v>
      </c>
      <c r="C10028" t="s">
        <v>76</v>
      </c>
      <c r="D10028" t="s">
        <v>89</v>
      </c>
      <c r="E10028" t="s">
        <v>181</v>
      </c>
      <c r="F10028" t="s">
        <v>28564</v>
      </c>
      <c r="G10028" t="s">
        <v>194</v>
      </c>
      <c r="H10028" t="s">
        <v>46</v>
      </c>
      <c r="I10028" t="s">
        <v>129</v>
      </c>
      <c r="J10028" t="s">
        <v>130</v>
      </c>
      <c r="K10028" t="s">
        <v>131</v>
      </c>
      <c r="L10028" t="s">
        <v>28565</v>
      </c>
      <c r="M10028" t="s">
        <v>28566</v>
      </c>
      <c r="N10028">
        <v>1.750555555</v>
      </c>
      <c r="O10028">
        <v>0</v>
      </c>
      <c r="P10028">
        <v>1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1.750556</v>
      </c>
      <c r="W10028">
        <v>0</v>
      </c>
      <c r="X10028">
        <v>0</v>
      </c>
      <c r="Y10028">
        <v>0</v>
      </c>
      <c r="Z10028">
        <v>0</v>
      </c>
    </row>
    <row r="10029" spans="1:26" x14ac:dyDescent="0.25">
      <c r="A10029">
        <v>2212144</v>
      </c>
      <c r="B10029">
        <v>1</v>
      </c>
      <c r="C10029" t="s">
        <v>76</v>
      </c>
      <c r="D10029" t="s">
        <v>80</v>
      </c>
      <c r="E10029" t="s">
        <v>181</v>
      </c>
      <c r="F10029" t="s">
        <v>28567</v>
      </c>
      <c r="G10029" t="s">
        <v>287</v>
      </c>
      <c r="H10029" t="s">
        <v>46</v>
      </c>
      <c r="I10029" t="s">
        <v>129</v>
      </c>
      <c r="J10029" t="s">
        <v>130</v>
      </c>
      <c r="K10029" t="s">
        <v>131</v>
      </c>
      <c r="L10029" t="s">
        <v>28568</v>
      </c>
      <c r="M10029" t="s">
        <v>28569</v>
      </c>
      <c r="N10029">
        <v>1.5241666659999999</v>
      </c>
      <c r="O10029">
        <v>0</v>
      </c>
      <c r="P10029">
        <v>4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6.0966670000000001</v>
      </c>
      <c r="W10029">
        <v>0</v>
      </c>
      <c r="X10029">
        <v>0</v>
      </c>
      <c r="Y10029">
        <v>0</v>
      </c>
      <c r="Z10029">
        <v>0</v>
      </c>
    </row>
    <row r="10030" spans="1:26" x14ac:dyDescent="0.25">
      <c r="A10030">
        <v>2212146</v>
      </c>
      <c r="B10030">
        <v>1</v>
      </c>
      <c r="C10030" t="s">
        <v>76</v>
      </c>
      <c r="D10030" t="s">
        <v>78</v>
      </c>
      <c r="E10030" t="s">
        <v>718</v>
      </c>
      <c r="F10030" t="s">
        <v>14843</v>
      </c>
      <c r="G10030" t="s">
        <v>128</v>
      </c>
      <c r="H10030" t="s">
        <v>46</v>
      </c>
      <c r="I10030" t="s">
        <v>129</v>
      </c>
      <c r="J10030" t="s">
        <v>130</v>
      </c>
      <c r="K10030" t="s">
        <v>131</v>
      </c>
      <c r="L10030" t="s">
        <v>28570</v>
      </c>
      <c r="M10030" t="s">
        <v>28571</v>
      </c>
      <c r="N10030">
        <v>1.1611111110000001</v>
      </c>
      <c r="O10030">
        <v>0</v>
      </c>
      <c r="P10030">
        <v>60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69.666667000000004</v>
      </c>
      <c r="W10030">
        <v>0</v>
      </c>
      <c r="X10030">
        <v>0</v>
      </c>
      <c r="Y10030">
        <v>0</v>
      </c>
      <c r="Z10030">
        <v>0</v>
      </c>
    </row>
    <row r="10031" spans="1:26" x14ac:dyDescent="0.25">
      <c r="A10031">
        <v>2212148</v>
      </c>
      <c r="B10031">
        <v>1</v>
      </c>
      <c r="C10031" t="s">
        <v>76</v>
      </c>
      <c r="D10031" t="s">
        <v>84</v>
      </c>
      <c r="E10031" t="s">
        <v>126</v>
      </c>
      <c r="F10031" t="s">
        <v>27858</v>
      </c>
      <c r="G10031" t="s">
        <v>128</v>
      </c>
      <c r="H10031" t="s">
        <v>46</v>
      </c>
      <c r="I10031" t="s">
        <v>129</v>
      </c>
      <c r="J10031" t="s">
        <v>130</v>
      </c>
      <c r="K10031" t="s">
        <v>131</v>
      </c>
      <c r="L10031" t="s">
        <v>28572</v>
      </c>
      <c r="M10031" t="s">
        <v>28573</v>
      </c>
      <c r="N10031">
        <v>1.736111111</v>
      </c>
      <c r="O10031">
        <v>0</v>
      </c>
      <c r="P10031">
        <v>35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60.763888999999999</v>
      </c>
      <c r="W10031">
        <v>0</v>
      </c>
      <c r="X10031">
        <v>0</v>
      </c>
      <c r="Y10031">
        <v>0</v>
      </c>
      <c r="Z10031">
        <v>0</v>
      </c>
    </row>
    <row r="10032" spans="1:26" x14ac:dyDescent="0.25">
      <c r="A10032">
        <v>2212149</v>
      </c>
      <c r="B10032">
        <v>1</v>
      </c>
      <c r="C10032" t="s">
        <v>76</v>
      </c>
      <c r="D10032" t="s">
        <v>80</v>
      </c>
      <c r="E10032" t="s">
        <v>181</v>
      </c>
      <c r="F10032" t="s">
        <v>28574</v>
      </c>
      <c r="G10032" t="s">
        <v>194</v>
      </c>
      <c r="H10032" t="s">
        <v>46</v>
      </c>
      <c r="I10032" t="s">
        <v>129</v>
      </c>
      <c r="J10032" t="s">
        <v>130</v>
      </c>
      <c r="K10032" t="s">
        <v>131</v>
      </c>
      <c r="L10032" t="s">
        <v>28575</v>
      </c>
      <c r="M10032" t="s">
        <v>28576</v>
      </c>
      <c r="N10032">
        <v>3.0169444439999999</v>
      </c>
      <c r="O10032">
        <v>0</v>
      </c>
      <c r="P10032">
        <v>8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24.135556000000001</v>
      </c>
      <c r="W10032">
        <v>0</v>
      </c>
      <c r="X10032">
        <v>0</v>
      </c>
      <c r="Y10032">
        <v>0</v>
      </c>
      <c r="Z10032">
        <v>0</v>
      </c>
    </row>
    <row r="10033" spans="1:26" x14ac:dyDescent="0.25">
      <c r="A10033">
        <v>2212153</v>
      </c>
      <c r="B10033">
        <v>1</v>
      </c>
      <c r="C10033" t="s">
        <v>76</v>
      </c>
      <c r="D10033" t="s">
        <v>80</v>
      </c>
      <c r="E10033" t="s">
        <v>181</v>
      </c>
      <c r="F10033" t="s">
        <v>28577</v>
      </c>
      <c r="G10033" t="s">
        <v>194</v>
      </c>
      <c r="H10033" t="s">
        <v>46</v>
      </c>
      <c r="I10033" t="s">
        <v>129</v>
      </c>
      <c r="J10033" t="s">
        <v>130</v>
      </c>
      <c r="K10033" t="s">
        <v>131</v>
      </c>
      <c r="L10033" t="s">
        <v>28578</v>
      </c>
      <c r="M10033" t="s">
        <v>28579</v>
      </c>
      <c r="N10033">
        <v>5.125277777</v>
      </c>
      <c r="O10033">
        <v>0</v>
      </c>
      <c r="P10033">
        <v>2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10.250556</v>
      </c>
      <c r="W10033">
        <v>0</v>
      </c>
      <c r="X10033">
        <v>0</v>
      </c>
      <c r="Y10033">
        <v>0</v>
      </c>
      <c r="Z10033">
        <v>0</v>
      </c>
    </row>
    <row r="10034" spans="1:26" x14ac:dyDescent="0.25">
      <c r="A10034">
        <v>2212155</v>
      </c>
      <c r="B10034">
        <v>1</v>
      </c>
      <c r="C10034" t="s">
        <v>77</v>
      </c>
      <c r="D10034" t="s">
        <v>118</v>
      </c>
      <c r="E10034" t="s">
        <v>143</v>
      </c>
      <c r="F10034" t="s">
        <v>28580</v>
      </c>
      <c r="G10034" t="s">
        <v>418</v>
      </c>
      <c r="H10034" t="s">
        <v>47</v>
      </c>
      <c r="I10034" t="s">
        <v>129</v>
      </c>
      <c r="J10034" t="s">
        <v>130</v>
      </c>
      <c r="K10034" t="s">
        <v>251</v>
      </c>
      <c r="L10034" t="s">
        <v>28581</v>
      </c>
      <c r="M10034" t="s">
        <v>28582</v>
      </c>
      <c r="N10034">
        <v>0.49111111099999999</v>
      </c>
      <c r="O10034">
        <v>7</v>
      </c>
      <c r="P10034">
        <v>2125</v>
      </c>
      <c r="Q10034">
        <v>0</v>
      </c>
      <c r="R10034">
        <v>0</v>
      </c>
      <c r="S10034">
        <v>0</v>
      </c>
      <c r="T10034">
        <v>0</v>
      </c>
      <c r="U10034">
        <v>3.4377779999999998</v>
      </c>
      <c r="V10034">
        <v>1043.6111109999999</v>
      </c>
      <c r="W10034">
        <v>0</v>
      </c>
      <c r="X10034">
        <v>0</v>
      </c>
      <c r="Y10034">
        <v>0</v>
      </c>
      <c r="Z10034">
        <v>0</v>
      </c>
    </row>
    <row r="10035" spans="1:26" x14ac:dyDescent="0.25">
      <c r="A10035">
        <v>2212154</v>
      </c>
      <c r="B10035">
        <v>1</v>
      </c>
      <c r="C10035" t="s">
        <v>76</v>
      </c>
      <c r="D10035" t="s">
        <v>103</v>
      </c>
      <c r="E10035" t="s">
        <v>181</v>
      </c>
      <c r="F10035" t="s">
        <v>28583</v>
      </c>
      <c r="G10035" t="s">
        <v>183</v>
      </c>
      <c r="H10035" t="s">
        <v>46</v>
      </c>
      <c r="I10035" t="s">
        <v>129</v>
      </c>
      <c r="J10035" t="s">
        <v>130</v>
      </c>
      <c r="K10035" t="s">
        <v>131</v>
      </c>
      <c r="L10035" t="s">
        <v>28584</v>
      </c>
      <c r="M10035" t="s">
        <v>28585</v>
      </c>
      <c r="N10035">
        <v>2.0825</v>
      </c>
      <c r="O10035">
        <v>0</v>
      </c>
      <c r="P10035">
        <v>0</v>
      </c>
      <c r="Q10035">
        <v>0</v>
      </c>
      <c r="R10035">
        <v>10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20.824999999999999</v>
      </c>
      <c r="Y10035">
        <v>0</v>
      </c>
      <c r="Z10035">
        <v>0</v>
      </c>
    </row>
    <row r="10036" spans="1:26" x14ac:dyDescent="0.25">
      <c r="A10036">
        <v>2212156</v>
      </c>
      <c r="B10036">
        <v>1</v>
      </c>
      <c r="C10036" t="s">
        <v>76</v>
      </c>
      <c r="D10036" t="s">
        <v>88</v>
      </c>
      <c r="E10036" t="s">
        <v>718</v>
      </c>
      <c r="F10036" t="s">
        <v>28586</v>
      </c>
      <c r="G10036" t="s">
        <v>128</v>
      </c>
      <c r="H10036" t="s">
        <v>46</v>
      </c>
      <c r="I10036" t="s">
        <v>129</v>
      </c>
      <c r="J10036" t="s">
        <v>130</v>
      </c>
      <c r="K10036" t="s">
        <v>131</v>
      </c>
      <c r="L10036" t="s">
        <v>28587</v>
      </c>
      <c r="M10036" t="s">
        <v>28588</v>
      </c>
      <c r="N10036">
        <v>1.4413888880000001</v>
      </c>
      <c r="O10036">
        <v>0</v>
      </c>
      <c r="P10036">
        <v>76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109.54555499999999</v>
      </c>
      <c r="W10036">
        <v>0</v>
      </c>
      <c r="X10036">
        <v>0</v>
      </c>
      <c r="Y10036">
        <v>0</v>
      </c>
      <c r="Z10036">
        <v>0</v>
      </c>
    </row>
    <row r="10037" spans="1:26" x14ac:dyDescent="0.25">
      <c r="A10037">
        <v>2212159</v>
      </c>
      <c r="B10037">
        <v>1</v>
      </c>
      <c r="C10037" t="s">
        <v>76</v>
      </c>
      <c r="D10037" t="s">
        <v>95</v>
      </c>
      <c r="E10037" t="s">
        <v>181</v>
      </c>
      <c r="F10037" t="s">
        <v>28589</v>
      </c>
      <c r="G10037" t="s">
        <v>183</v>
      </c>
      <c r="H10037" t="s">
        <v>46</v>
      </c>
      <c r="I10037" t="s">
        <v>129</v>
      </c>
      <c r="J10037" t="s">
        <v>130</v>
      </c>
      <c r="K10037" t="s">
        <v>131</v>
      </c>
      <c r="L10037" t="s">
        <v>28590</v>
      </c>
      <c r="M10037" t="s">
        <v>28591</v>
      </c>
      <c r="N10037">
        <v>5.4411111109999997</v>
      </c>
      <c r="O10037">
        <v>0</v>
      </c>
      <c r="P10037">
        <v>1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5.4411110000000003</v>
      </c>
      <c r="W10037">
        <v>0</v>
      </c>
      <c r="X10037">
        <v>0</v>
      </c>
      <c r="Y10037">
        <v>0</v>
      </c>
      <c r="Z10037">
        <v>0</v>
      </c>
    </row>
    <row r="10038" spans="1:26" x14ac:dyDescent="0.25">
      <c r="A10038">
        <v>2212166</v>
      </c>
      <c r="B10038">
        <v>1</v>
      </c>
      <c r="C10038" t="s">
        <v>76</v>
      </c>
      <c r="D10038" t="s">
        <v>88</v>
      </c>
      <c r="E10038" t="s">
        <v>718</v>
      </c>
      <c r="F10038" t="s">
        <v>28592</v>
      </c>
      <c r="G10038" t="s">
        <v>726</v>
      </c>
      <c r="H10038" t="s">
        <v>46</v>
      </c>
      <c r="I10038" t="s">
        <v>129</v>
      </c>
      <c r="J10038" t="s">
        <v>130</v>
      </c>
      <c r="K10038" t="s">
        <v>131</v>
      </c>
      <c r="L10038" t="s">
        <v>28593</v>
      </c>
      <c r="M10038" t="s">
        <v>28594</v>
      </c>
      <c r="N10038">
        <v>1.142222222</v>
      </c>
      <c r="O10038">
        <v>0</v>
      </c>
      <c r="P10038">
        <v>13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14.848889</v>
      </c>
      <c r="W10038">
        <v>0</v>
      </c>
      <c r="X10038">
        <v>0</v>
      </c>
      <c r="Y10038">
        <v>0</v>
      </c>
      <c r="Z10038">
        <v>0</v>
      </c>
    </row>
    <row r="10039" spans="1:26" x14ac:dyDescent="0.25">
      <c r="A10039">
        <v>2212160</v>
      </c>
      <c r="B10039">
        <v>1</v>
      </c>
      <c r="C10039" t="s">
        <v>76</v>
      </c>
      <c r="D10039" t="s">
        <v>92</v>
      </c>
      <c r="E10039" t="s">
        <v>181</v>
      </c>
      <c r="F10039" t="s">
        <v>11536</v>
      </c>
      <c r="G10039" t="s">
        <v>183</v>
      </c>
      <c r="H10039" t="s">
        <v>46</v>
      </c>
      <c r="I10039" t="s">
        <v>129</v>
      </c>
      <c r="J10039" t="s">
        <v>130</v>
      </c>
      <c r="K10039" t="s">
        <v>131</v>
      </c>
      <c r="L10039" t="s">
        <v>28595</v>
      </c>
      <c r="M10039" t="s">
        <v>28596</v>
      </c>
      <c r="N10039">
        <v>7.3322222220000004</v>
      </c>
      <c r="O10039">
        <v>0</v>
      </c>
      <c r="P10039">
        <v>0</v>
      </c>
      <c r="Q10039">
        <v>0</v>
      </c>
      <c r="R10039">
        <v>5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36.661110999999998</v>
      </c>
      <c r="Y10039">
        <v>0</v>
      </c>
      <c r="Z10039">
        <v>0</v>
      </c>
    </row>
    <row r="10040" spans="1:26" x14ac:dyDescent="0.25">
      <c r="A10040">
        <v>2212171</v>
      </c>
      <c r="B10040">
        <v>1</v>
      </c>
      <c r="C10040" t="s">
        <v>76</v>
      </c>
      <c r="D10040" t="s">
        <v>80</v>
      </c>
      <c r="E10040" t="s">
        <v>181</v>
      </c>
      <c r="F10040" t="s">
        <v>28597</v>
      </c>
      <c r="G10040" t="s">
        <v>194</v>
      </c>
      <c r="H10040" t="s">
        <v>46</v>
      </c>
      <c r="I10040" t="s">
        <v>129</v>
      </c>
      <c r="J10040" t="s">
        <v>130</v>
      </c>
      <c r="K10040" t="s">
        <v>131</v>
      </c>
      <c r="L10040" t="s">
        <v>28598</v>
      </c>
      <c r="M10040" t="s">
        <v>28599</v>
      </c>
      <c r="N10040">
        <v>0.79722222200000004</v>
      </c>
      <c r="O10040">
        <v>0</v>
      </c>
      <c r="P10040">
        <v>5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3.9861110000000002</v>
      </c>
      <c r="W10040">
        <v>0</v>
      </c>
      <c r="X10040">
        <v>0</v>
      </c>
      <c r="Y10040">
        <v>0</v>
      </c>
      <c r="Z10040">
        <v>0</v>
      </c>
    </row>
    <row r="10041" spans="1:26" x14ac:dyDescent="0.25">
      <c r="A10041">
        <v>2212162</v>
      </c>
      <c r="B10041">
        <v>1</v>
      </c>
      <c r="C10041" t="s">
        <v>77</v>
      </c>
      <c r="D10041" t="s">
        <v>123</v>
      </c>
      <c r="E10041" t="s">
        <v>161</v>
      </c>
      <c r="F10041" t="s">
        <v>28600</v>
      </c>
      <c r="G10041" t="s">
        <v>402</v>
      </c>
      <c r="H10041" t="s">
        <v>46</v>
      </c>
      <c r="I10041" t="s">
        <v>129</v>
      </c>
      <c r="J10041" t="s">
        <v>130</v>
      </c>
      <c r="K10041" t="s">
        <v>131</v>
      </c>
      <c r="L10041" t="s">
        <v>28601</v>
      </c>
      <c r="M10041" t="s">
        <v>28602</v>
      </c>
      <c r="N10041">
        <v>1.9513888880000001</v>
      </c>
      <c r="O10041">
        <v>1</v>
      </c>
      <c r="P10041">
        <v>256</v>
      </c>
      <c r="Q10041">
        <v>0</v>
      </c>
      <c r="R10041">
        <v>0</v>
      </c>
      <c r="S10041">
        <v>0</v>
      </c>
      <c r="T10041">
        <v>0</v>
      </c>
      <c r="U10041">
        <v>1.951389</v>
      </c>
      <c r="V10041">
        <v>499.55555500000003</v>
      </c>
      <c r="W10041">
        <v>0</v>
      </c>
      <c r="X10041">
        <v>0</v>
      </c>
      <c r="Y10041">
        <v>0</v>
      </c>
      <c r="Z10041">
        <v>0</v>
      </c>
    </row>
    <row r="10042" spans="1:26" x14ac:dyDescent="0.25">
      <c r="A10042">
        <v>2212174</v>
      </c>
      <c r="B10042">
        <v>1</v>
      </c>
      <c r="C10042" t="s">
        <v>76</v>
      </c>
      <c r="D10042" t="s">
        <v>92</v>
      </c>
      <c r="E10042" t="s">
        <v>181</v>
      </c>
      <c r="F10042" t="s">
        <v>28603</v>
      </c>
      <c r="G10042" t="s">
        <v>287</v>
      </c>
      <c r="H10042" t="s">
        <v>46</v>
      </c>
      <c r="I10042" t="s">
        <v>129</v>
      </c>
      <c r="J10042" t="s">
        <v>130</v>
      </c>
      <c r="K10042" t="s">
        <v>131</v>
      </c>
      <c r="L10042" t="s">
        <v>28604</v>
      </c>
      <c r="M10042" t="s">
        <v>28605</v>
      </c>
      <c r="N10042">
        <v>5.3105555549999997</v>
      </c>
      <c r="O10042">
        <v>0</v>
      </c>
      <c r="P10042">
        <v>0</v>
      </c>
      <c r="Q10042">
        <v>0</v>
      </c>
      <c r="R10042">
        <v>1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5.3105560000000001</v>
      </c>
      <c r="Y10042">
        <v>0</v>
      </c>
      <c r="Z10042">
        <v>0</v>
      </c>
    </row>
    <row r="10043" spans="1:26" x14ac:dyDescent="0.25">
      <c r="A10043">
        <v>2212165</v>
      </c>
      <c r="B10043">
        <v>1</v>
      </c>
      <c r="C10043" t="s">
        <v>76</v>
      </c>
      <c r="D10043" t="s">
        <v>93</v>
      </c>
      <c r="E10043" t="s">
        <v>181</v>
      </c>
      <c r="F10043" t="s">
        <v>28606</v>
      </c>
      <c r="G10043" t="s">
        <v>194</v>
      </c>
      <c r="H10043" t="s">
        <v>46</v>
      </c>
      <c r="I10043" t="s">
        <v>129</v>
      </c>
      <c r="J10043" t="s">
        <v>130</v>
      </c>
      <c r="K10043" t="s">
        <v>131</v>
      </c>
      <c r="L10043" t="s">
        <v>28607</v>
      </c>
      <c r="M10043" t="s">
        <v>28608</v>
      </c>
      <c r="N10043">
        <v>0.85944444399999997</v>
      </c>
      <c r="O10043">
        <v>0</v>
      </c>
      <c r="P10043">
        <v>1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0.85944399999999999</v>
      </c>
      <c r="W10043">
        <v>0</v>
      </c>
      <c r="X10043">
        <v>0</v>
      </c>
      <c r="Y10043">
        <v>0</v>
      </c>
      <c r="Z10043">
        <v>0</v>
      </c>
    </row>
    <row r="10044" spans="1:26" x14ac:dyDescent="0.25">
      <c r="A10044">
        <v>2212164</v>
      </c>
      <c r="B10044">
        <v>1</v>
      </c>
      <c r="C10044" t="s">
        <v>77</v>
      </c>
      <c r="D10044" t="s">
        <v>124</v>
      </c>
      <c r="E10044" t="s">
        <v>126</v>
      </c>
      <c r="F10044" t="s">
        <v>22654</v>
      </c>
      <c r="G10044" t="s">
        <v>128</v>
      </c>
      <c r="H10044" t="s">
        <v>46</v>
      </c>
      <c r="I10044" t="s">
        <v>129</v>
      </c>
      <c r="J10044" t="s">
        <v>130</v>
      </c>
      <c r="K10044" t="s">
        <v>131</v>
      </c>
      <c r="L10044" t="s">
        <v>28609</v>
      </c>
      <c r="M10044" t="s">
        <v>28610</v>
      </c>
      <c r="N10044">
        <v>3.2313888880000001</v>
      </c>
      <c r="O10044">
        <v>0</v>
      </c>
      <c r="P10044">
        <v>138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445.931667</v>
      </c>
      <c r="W10044">
        <v>0</v>
      </c>
      <c r="X10044">
        <v>0</v>
      </c>
      <c r="Y10044">
        <v>0</v>
      </c>
      <c r="Z10044">
        <v>0</v>
      </c>
    </row>
    <row r="10045" spans="1:26" x14ac:dyDescent="0.25">
      <c r="A10045">
        <v>2212167</v>
      </c>
      <c r="B10045">
        <v>1</v>
      </c>
      <c r="C10045" t="s">
        <v>76</v>
      </c>
      <c r="D10045" t="s">
        <v>91</v>
      </c>
      <c r="E10045" t="s">
        <v>134</v>
      </c>
      <c r="F10045" t="s">
        <v>28611</v>
      </c>
      <c r="G10045" t="s">
        <v>136</v>
      </c>
      <c r="H10045" t="s">
        <v>47</v>
      </c>
      <c r="I10045" t="s">
        <v>129</v>
      </c>
      <c r="J10045" t="s">
        <v>130</v>
      </c>
      <c r="K10045" t="s">
        <v>131</v>
      </c>
      <c r="L10045" t="s">
        <v>28612</v>
      </c>
      <c r="M10045" t="s">
        <v>28613</v>
      </c>
      <c r="N10045">
        <v>0.73222222199999998</v>
      </c>
      <c r="O10045">
        <v>11</v>
      </c>
      <c r="P10045">
        <v>696</v>
      </c>
      <c r="Q10045">
        <v>0</v>
      </c>
      <c r="R10045">
        <v>0</v>
      </c>
      <c r="S10045">
        <v>0</v>
      </c>
      <c r="T10045">
        <v>0</v>
      </c>
      <c r="U10045">
        <v>8.0544440000000002</v>
      </c>
      <c r="V10045">
        <v>509.626667</v>
      </c>
      <c r="W10045">
        <v>0</v>
      </c>
      <c r="X10045">
        <v>0</v>
      </c>
      <c r="Y10045">
        <v>0</v>
      </c>
      <c r="Z10045">
        <v>0</v>
      </c>
    </row>
    <row r="10046" spans="1:26" x14ac:dyDescent="0.25">
      <c r="A10046">
        <v>2212177</v>
      </c>
      <c r="B10046">
        <v>1</v>
      </c>
      <c r="C10046" t="s">
        <v>76</v>
      </c>
      <c r="D10046" t="s">
        <v>90</v>
      </c>
      <c r="E10046" t="s">
        <v>181</v>
      </c>
      <c r="F10046" t="s">
        <v>28614</v>
      </c>
      <c r="G10046" t="s">
        <v>194</v>
      </c>
      <c r="H10046" t="s">
        <v>46</v>
      </c>
      <c r="I10046" t="s">
        <v>129</v>
      </c>
      <c r="J10046" t="s">
        <v>130</v>
      </c>
      <c r="K10046" t="s">
        <v>131</v>
      </c>
      <c r="L10046" t="s">
        <v>28615</v>
      </c>
      <c r="M10046" t="s">
        <v>28616</v>
      </c>
      <c r="N10046">
        <v>3.528333333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1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3.5283329999999999</v>
      </c>
    </row>
    <row r="10047" spans="1:26" x14ac:dyDescent="0.25">
      <c r="A10047">
        <v>2212179</v>
      </c>
      <c r="B10047">
        <v>1</v>
      </c>
      <c r="C10047" t="s">
        <v>76</v>
      </c>
      <c r="D10047" t="s">
        <v>95</v>
      </c>
      <c r="E10047" t="s">
        <v>126</v>
      </c>
      <c r="F10047" t="s">
        <v>28617</v>
      </c>
      <c r="G10047" t="s">
        <v>640</v>
      </c>
      <c r="H10047" t="s">
        <v>46</v>
      </c>
      <c r="I10047" t="s">
        <v>129</v>
      </c>
      <c r="J10047" t="s">
        <v>130</v>
      </c>
      <c r="K10047" t="s">
        <v>131</v>
      </c>
      <c r="L10047" t="s">
        <v>28618</v>
      </c>
      <c r="M10047" t="s">
        <v>28619</v>
      </c>
      <c r="N10047">
        <v>9.1777777769999993</v>
      </c>
      <c r="O10047">
        <v>0</v>
      </c>
      <c r="P10047">
        <v>34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312.044444</v>
      </c>
      <c r="W10047">
        <v>0</v>
      </c>
      <c r="X10047">
        <v>0</v>
      </c>
      <c r="Y10047">
        <v>0</v>
      </c>
      <c r="Z10047">
        <v>0</v>
      </c>
    </row>
    <row r="10048" spans="1:26" x14ac:dyDescent="0.25">
      <c r="A10048">
        <v>2212176</v>
      </c>
      <c r="B10048">
        <v>1</v>
      </c>
      <c r="C10048" t="s">
        <v>76</v>
      </c>
      <c r="D10048" t="s">
        <v>78</v>
      </c>
      <c r="E10048" t="s">
        <v>181</v>
      </c>
      <c r="F10048" t="s">
        <v>23979</v>
      </c>
      <c r="G10048" t="s">
        <v>183</v>
      </c>
      <c r="H10048" t="s">
        <v>46</v>
      </c>
      <c r="I10048" t="s">
        <v>129</v>
      </c>
      <c r="J10048" t="s">
        <v>130</v>
      </c>
      <c r="K10048" t="s">
        <v>131</v>
      </c>
      <c r="L10048" t="s">
        <v>28620</v>
      </c>
      <c r="M10048" t="s">
        <v>28621</v>
      </c>
      <c r="N10048">
        <v>3.8983333330000001</v>
      </c>
      <c r="O10048">
        <v>0</v>
      </c>
      <c r="P10048">
        <v>1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3.898333</v>
      </c>
      <c r="W10048">
        <v>0</v>
      </c>
      <c r="X10048">
        <v>0</v>
      </c>
      <c r="Y10048">
        <v>0</v>
      </c>
      <c r="Z10048">
        <v>0</v>
      </c>
    </row>
    <row r="10049" spans="1:26" x14ac:dyDescent="0.25">
      <c r="A10049">
        <v>2212169</v>
      </c>
      <c r="B10049">
        <v>1</v>
      </c>
      <c r="C10049" t="s">
        <v>76</v>
      </c>
      <c r="D10049" t="s">
        <v>79</v>
      </c>
      <c r="E10049" t="s">
        <v>181</v>
      </c>
      <c r="F10049" t="s">
        <v>28622</v>
      </c>
      <c r="G10049" t="s">
        <v>194</v>
      </c>
      <c r="H10049" t="s">
        <v>46</v>
      </c>
      <c r="I10049" t="s">
        <v>129</v>
      </c>
      <c r="J10049" t="s">
        <v>130</v>
      </c>
      <c r="K10049" t="s">
        <v>131</v>
      </c>
      <c r="L10049" t="s">
        <v>28623</v>
      </c>
      <c r="M10049" t="s">
        <v>28624</v>
      </c>
      <c r="N10049">
        <v>1.7294444440000001</v>
      </c>
      <c r="O10049">
        <v>0</v>
      </c>
      <c r="P10049">
        <v>5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8.6472219999999993</v>
      </c>
      <c r="W10049">
        <v>0</v>
      </c>
      <c r="X10049">
        <v>0</v>
      </c>
      <c r="Y10049">
        <v>0</v>
      </c>
      <c r="Z10049">
        <v>0</v>
      </c>
    </row>
    <row r="10050" spans="1:26" x14ac:dyDescent="0.25">
      <c r="A10050">
        <v>2212190</v>
      </c>
      <c r="B10050">
        <v>1</v>
      </c>
      <c r="C10050" t="s">
        <v>77</v>
      </c>
      <c r="D10050" t="s">
        <v>123</v>
      </c>
      <c r="E10050" t="s">
        <v>186</v>
      </c>
      <c r="F10050" t="s">
        <v>27401</v>
      </c>
      <c r="G10050" t="s">
        <v>136</v>
      </c>
      <c r="H10050" t="s">
        <v>47</v>
      </c>
      <c r="I10050" t="s">
        <v>129</v>
      </c>
      <c r="J10050" t="s">
        <v>130</v>
      </c>
      <c r="K10050" t="s">
        <v>131</v>
      </c>
      <c r="L10050" t="s">
        <v>28625</v>
      </c>
      <c r="M10050" t="s">
        <v>28626</v>
      </c>
      <c r="N10050">
        <v>0.6</v>
      </c>
      <c r="O10050">
        <v>67</v>
      </c>
      <c r="P10050">
        <v>18700</v>
      </c>
      <c r="Q10050">
        <v>0</v>
      </c>
      <c r="R10050">
        <v>0</v>
      </c>
      <c r="S10050">
        <v>0</v>
      </c>
      <c r="T10050">
        <v>0</v>
      </c>
      <c r="U10050">
        <v>40.200000000000003</v>
      </c>
      <c r="V10050">
        <v>11220</v>
      </c>
      <c r="W10050">
        <v>0</v>
      </c>
      <c r="X10050">
        <v>0</v>
      </c>
      <c r="Y10050">
        <v>0</v>
      </c>
      <c r="Z10050">
        <v>0</v>
      </c>
    </row>
    <row r="10051" spans="1:26" x14ac:dyDescent="0.25">
      <c r="A10051">
        <v>2212184</v>
      </c>
      <c r="B10051">
        <v>1</v>
      </c>
      <c r="C10051" t="s">
        <v>77</v>
      </c>
      <c r="D10051" t="s">
        <v>124</v>
      </c>
      <c r="E10051" t="s">
        <v>134</v>
      </c>
      <c r="F10051" t="s">
        <v>28627</v>
      </c>
      <c r="G10051" t="s">
        <v>136</v>
      </c>
      <c r="H10051" t="s">
        <v>47</v>
      </c>
      <c r="I10051" t="s">
        <v>129</v>
      </c>
      <c r="J10051" t="s">
        <v>130</v>
      </c>
      <c r="K10051" t="s">
        <v>131</v>
      </c>
      <c r="L10051" t="s">
        <v>28628</v>
      </c>
      <c r="M10051" t="s">
        <v>28629</v>
      </c>
      <c r="N10051">
        <v>0.84</v>
      </c>
      <c r="O10051">
        <v>41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34.44</v>
      </c>
      <c r="V10051">
        <v>0</v>
      </c>
      <c r="W10051">
        <v>0</v>
      </c>
      <c r="X10051">
        <v>0</v>
      </c>
      <c r="Y10051">
        <v>0</v>
      </c>
      <c r="Z10051">
        <v>0</v>
      </c>
    </row>
    <row r="10052" spans="1:26" x14ac:dyDescent="0.25">
      <c r="A10052">
        <v>2212188</v>
      </c>
      <c r="B10052">
        <v>1</v>
      </c>
      <c r="C10052" t="s">
        <v>77</v>
      </c>
      <c r="D10052" t="s">
        <v>123</v>
      </c>
      <c r="E10052" t="s">
        <v>161</v>
      </c>
      <c r="F10052" t="s">
        <v>28630</v>
      </c>
      <c r="G10052" t="s">
        <v>402</v>
      </c>
      <c r="H10052" t="s">
        <v>46</v>
      </c>
      <c r="I10052" t="s">
        <v>129</v>
      </c>
      <c r="J10052" t="s">
        <v>130</v>
      </c>
      <c r="K10052" t="s">
        <v>131</v>
      </c>
      <c r="L10052" t="s">
        <v>28631</v>
      </c>
      <c r="M10052" t="s">
        <v>28632</v>
      </c>
      <c r="N10052">
        <v>2.8386111110000001</v>
      </c>
      <c r="O10052">
        <v>1</v>
      </c>
      <c r="P10052">
        <v>176</v>
      </c>
      <c r="Q10052">
        <v>0</v>
      </c>
      <c r="R10052">
        <v>0</v>
      </c>
      <c r="S10052">
        <v>0</v>
      </c>
      <c r="T10052">
        <v>0</v>
      </c>
      <c r="U10052">
        <v>2.8386110000000002</v>
      </c>
      <c r="V10052">
        <v>499.59555599999999</v>
      </c>
      <c r="W10052">
        <v>0</v>
      </c>
      <c r="X10052">
        <v>0</v>
      </c>
      <c r="Y10052">
        <v>0</v>
      </c>
      <c r="Z10052">
        <v>0</v>
      </c>
    </row>
    <row r="10053" spans="1:26" x14ac:dyDescent="0.25">
      <c r="A10053">
        <v>2212191</v>
      </c>
      <c r="B10053">
        <v>1</v>
      </c>
      <c r="C10053" t="s">
        <v>77</v>
      </c>
      <c r="D10053" t="s">
        <v>109</v>
      </c>
      <c r="E10053" t="s">
        <v>143</v>
      </c>
      <c r="F10053" t="s">
        <v>28633</v>
      </c>
      <c r="G10053" t="s">
        <v>418</v>
      </c>
      <c r="H10053" t="s">
        <v>47</v>
      </c>
      <c r="I10053" t="s">
        <v>129</v>
      </c>
      <c r="J10053" t="s">
        <v>130</v>
      </c>
      <c r="K10053" t="s">
        <v>251</v>
      </c>
      <c r="L10053" t="s">
        <v>28634</v>
      </c>
      <c r="M10053" t="s">
        <v>28635</v>
      </c>
      <c r="N10053">
        <v>8.6455555549999996</v>
      </c>
      <c r="O10053">
        <v>7</v>
      </c>
      <c r="P10053">
        <v>472</v>
      </c>
      <c r="Q10053">
        <v>0</v>
      </c>
      <c r="R10053">
        <v>0</v>
      </c>
      <c r="S10053">
        <v>0</v>
      </c>
      <c r="T10053">
        <v>0</v>
      </c>
      <c r="U10053">
        <v>60.518889000000001</v>
      </c>
      <c r="V10053">
        <v>4080.7022219999999</v>
      </c>
      <c r="W10053">
        <v>0</v>
      </c>
      <c r="X10053">
        <v>0</v>
      </c>
      <c r="Y10053">
        <v>0</v>
      </c>
      <c r="Z10053">
        <v>0</v>
      </c>
    </row>
    <row r="10054" spans="1:26" x14ac:dyDescent="0.25">
      <c r="A10054">
        <v>2212185</v>
      </c>
      <c r="B10054">
        <v>1</v>
      </c>
      <c r="C10054" t="s">
        <v>76</v>
      </c>
      <c r="D10054" t="s">
        <v>103</v>
      </c>
      <c r="E10054" t="s">
        <v>161</v>
      </c>
      <c r="F10054" t="s">
        <v>28636</v>
      </c>
      <c r="G10054" t="s">
        <v>366</v>
      </c>
      <c r="H10054" t="s">
        <v>46</v>
      </c>
      <c r="I10054" t="s">
        <v>129</v>
      </c>
      <c r="J10054" t="s">
        <v>130</v>
      </c>
      <c r="K10054" t="s">
        <v>251</v>
      </c>
      <c r="L10054" t="s">
        <v>28637</v>
      </c>
      <c r="M10054" t="s">
        <v>28638</v>
      </c>
      <c r="N10054">
        <v>5.4028266660000002</v>
      </c>
      <c r="O10054">
        <v>0</v>
      </c>
      <c r="P10054">
        <v>0</v>
      </c>
      <c r="Q10054">
        <v>1</v>
      </c>
      <c r="R10054">
        <v>156</v>
      </c>
      <c r="S10054">
        <v>0</v>
      </c>
      <c r="T10054">
        <v>0</v>
      </c>
      <c r="U10054">
        <v>0</v>
      </c>
      <c r="V10054">
        <v>0</v>
      </c>
      <c r="W10054">
        <v>5.4028270000000003</v>
      </c>
      <c r="X10054">
        <v>842.84096</v>
      </c>
      <c r="Y10054">
        <v>0</v>
      </c>
      <c r="Z10054">
        <v>0</v>
      </c>
    </row>
    <row r="10055" spans="1:26" x14ac:dyDescent="0.25">
      <c r="A10055">
        <v>2212186</v>
      </c>
      <c r="B10055">
        <v>1</v>
      </c>
      <c r="C10055" t="s">
        <v>77</v>
      </c>
      <c r="D10055" t="s">
        <v>124</v>
      </c>
      <c r="E10055" t="s">
        <v>134</v>
      </c>
      <c r="F10055" t="s">
        <v>1522</v>
      </c>
      <c r="G10055" t="s">
        <v>136</v>
      </c>
      <c r="H10055" t="s">
        <v>47</v>
      </c>
      <c r="I10055" t="s">
        <v>129</v>
      </c>
      <c r="J10055" t="s">
        <v>130</v>
      </c>
      <c r="K10055" t="s">
        <v>131</v>
      </c>
      <c r="L10055" t="s">
        <v>28639</v>
      </c>
      <c r="M10055" t="s">
        <v>28640</v>
      </c>
      <c r="N10055">
        <v>0.712777777</v>
      </c>
      <c r="O10055">
        <v>25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17.819444000000001</v>
      </c>
      <c r="V10055">
        <v>0</v>
      </c>
      <c r="W10055">
        <v>0</v>
      </c>
      <c r="X10055">
        <v>0</v>
      </c>
      <c r="Y10055">
        <v>0</v>
      </c>
      <c r="Z10055">
        <v>0</v>
      </c>
    </row>
    <row r="10056" spans="1:26" x14ac:dyDescent="0.25">
      <c r="A10056">
        <v>2212197</v>
      </c>
      <c r="B10056">
        <v>1</v>
      </c>
      <c r="C10056" t="s">
        <v>76</v>
      </c>
      <c r="D10056" t="s">
        <v>78</v>
      </c>
      <c r="E10056" t="s">
        <v>126</v>
      </c>
      <c r="F10056" t="s">
        <v>28641</v>
      </c>
      <c r="G10056" t="s">
        <v>163</v>
      </c>
      <c r="H10056" t="s">
        <v>46</v>
      </c>
      <c r="I10056" t="s">
        <v>129</v>
      </c>
      <c r="J10056" t="s">
        <v>130</v>
      </c>
      <c r="K10056" t="s">
        <v>131</v>
      </c>
      <c r="L10056" t="s">
        <v>28642</v>
      </c>
      <c r="M10056" t="s">
        <v>28643</v>
      </c>
      <c r="N10056">
        <v>3.5163888879999998</v>
      </c>
      <c r="O10056">
        <v>0</v>
      </c>
      <c r="P10056">
        <v>169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594.269722</v>
      </c>
      <c r="W10056">
        <v>0</v>
      </c>
      <c r="X10056">
        <v>0</v>
      </c>
      <c r="Y10056">
        <v>0</v>
      </c>
      <c r="Z10056">
        <v>0</v>
      </c>
    </row>
    <row r="10057" spans="1:26" x14ac:dyDescent="0.25">
      <c r="A10057">
        <v>2212189</v>
      </c>
      <c r="B10057">
        <v>1</v>
      </c>
      <c r="C10057" t="s">
        <v>77</v>
      </c>
      <c r="D10057" t="s">
        <v>108</v>
      </c>
      <c r="E10057" t="s">
        <v>186</v>
      </c>
      <c r="F10057" t="s">
        <v>4386</v>
      </c>
      <c r="G10057" t="s">
        <v>366</v>
      </c>
      <c r="H10057" t="s">
        <v>47</v>
      </c>
      <c r="I10057" t="s">
        <v>129</v>
      </c>
      <c r="J10057" t="s">
        <v>130</v>
      </c>
      <c r="K10057" t="s">
        <v>251</v>
      </c>
      <c r="L10057" t="s">
        <v>28644</v>
      </c>
      <c r="M10057" t="s">
        <v>28645</v>
      </c>
      <c r="N10057">
        <v>3.1958333329999999</v>
      </c>
      <c r="O10057">
        <v>23</v>
      </c>
      <c r="P10057">
        <v>902</v>
      </c>
      <c r="Q10057">
        <v>27</v>
      </c>
      <c r="R10057">
        <v>6</v>
      </c>
      <c r="S10057">
        <v>28</v>
      </c>
      <c r="T10057">
        <v>445</v>
      </c>
      <c r="U10057">
        <v>73.504166999999995</v>
      </c>
      <c r="V10057">
        <v>2882.641666</v>
      </c>
      <c r="W10057">
        <v>86.287499999999994</v>
      </c>
      <c r="X10057">
        <v>19.175000000000001</v>
      </c>
      <c r="Y10057">
        <v>89.483333000000002</v>
      </c>
      <c r="Z10057">
        <v>1422.145833</v>
      </c>
    </row>
    <row r="10058" spans="1:26" x14ac:dyDescent="0.25">
      <c r="A10058">
        <v>2212193</v>
      </c>
      <c r="B10058">
        <v>1</v>
      </c>
      <c r="C10058" t="s">
        <v>76</v>
      </c>
      <c r="D10058" t="s">
        <v>92</v>
      </c>
      <c r="E10058" t="s">
        <v>181</v>
      </c>
      <c r="F10058" t="s">
        <v>28646</v>
      </c>
      <c r="G10058" t="s">
        <v>183</v>
      </c>
      <c r="H10058" t="s">
        <v>46</v>
      </c>
      <c r="I10058" t="s">
        <v>129</v>
      </c>
      <c r="J10058" t="s">
        <v>130</v>
      </c>
      <c r="K10058" t="s">
        <v>131</v>
      </c>
      <c r="L10058" t="s">
        <v>28647</v>
      </c>
      <c r="M10058" t="s">
        <v>28648</v>
      </c>
      <c r="N10058">
        <v>8.27</v>
      </c>
      <c r="O10058">
        <v>0</v>
      </c>
      <c r="P10058">
        <v>0</v>
      </c>
      <c r="Q10058">
        <v>0</v>
      </c>
      <c r="R10058">
        <v>1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8.27</v>
      </c>
      <c r="Y10058">
        <v>0</v>
      </c>
      <c r="Z10058">
        <v>0</v>
      </c>
    </row>
    <row r="10059" spans="1:26" x14ac:dyDescent="0.25">
      <c r="A10059">
        <v>2212187</v>
      </c>
      <c r="B10059">
        <v>1</v>
      </c>
      <c r="C10059" t="s">
        <v>77</v>
      </c>
      <c r="D10059" t="s">
        <v>123</v>
      </c>
      <c r="E10059" t="s">
        <v>161</v>
      </c>
      <c r="F10059" t="s">
        <v>28649</v>
      </c>
      <c r="G10059" t="s">
        <v>366</v>
      </c>
      <c r="H10059" t="s">
        <v>46</v>
      </c>
      <c r="I10059" t="s">
        <v>129</v>
      </c>
      <c r="J10059" t="s">
        <v>130</v>
      </c>
      <c r="K10059" t="s">
        <v>251</v>
      </c>
      <c r="L10059" t="s">
        <v>28650</v>
      </c>
      <c r="M10059" t="s">
        <v>28651</v>
      </c>
      <c r="N10059">
        <v>5.9305500000000002</v>
      </c>
      <c r="O10059">
        <v>1</v>
      </c>
      <c r="P10059">
        <v>807</v>
      </c>
      <c r="Q10059">
        <v>0</v>
      </c>
      <c r="R10059">
        <v>0</v>
      </c>
      <c r="S10059">
        <v>0</v>
      </c>
      <c r="T10059">
        <v>0</v>
      </c>
      <c r="U10059">
        <v>5.9305500000000002</v>
      </c>
      <c r="V10059">
        <v>4785.9538499999999</v>
      </c>
      <c r="W10059">
        <v>0</v>
      </c>
      <c r="X10059">
        <v>0</v>
      </c>
      <c r="Y10059">
        <v>0</v>
      </c>
      <c r="Z10059">
        <v>0</v>
      </c>
    </row>
    <row r="10060" spans="1:26" x14ac:dyDescent="0.25">
      <c r="A10060">
        <v>2212192</v>
      </c>
      <c r="B10060">
        <v>1</v>
      </c>
      <c r="C10060" t="s">
        <v>76</v>
      </c>
      <c r="D10060" t="s">
        <v>87</v>
      </c>
      <c r="E10060" t="s">
        <v>186</v>
      </c>
      <c r="F10060" t="s">
        <v>28652</v>
      </c>
      <c r="G10060" t="s">
        <v>366</v>
      </c>
      <c r="H10060" t="s">
        <v>47</v>
      </c>
      <c r="I10060" t="s">
        <v>129</v>
      </c>
      <c r="J10060" t="s">
        <v>130</v>
      </c>
      <c r="K10060" t="s">
        <v>251</v>
      </c>
      <c r="L10060" t="s">
        <v>28653</v>
      </c>
      <c r="M10060" t="s">
        <v>28654</v>
      </c>
      <c r="N10060">
        <v>8.158893333</v>
      </c>
      <c r="O10060">
        <v>85</v>
      </c>
      <c r="P10060">
        <v>29</v>
      </c>
      <c r="Q10060">
        <v>0</v>
      </c>
      <c r="R10060">
        <v>0</v>
      </c>
      <c r="S10060">
        <v>0</v>
      </c>
      <c r="T10060">
        <v>0</v>
      </c>
      <c r="U10060">
        <v>693.50593300000003</v>
      </c>
      <c r="V10060">
        <v>236.60790700000001</v>
      </c>
      <c r="W10060">
        <v>0</v>
      </c>
      <c r="X10060">
        <v>0</v>
      </c>
      <c r="Y10060">
        <v>0</v>
      </c>
      <c r="Z10060">
        <v>0</v>
      </c>
    </row>
    <row r="10061" spans="1:26" x14ac:dyDescent="0.25">
      <c r="A10061">
        <v>2212198</v>
      </c>
      <c r="B10061">
        <v>1</v>
      </c>
      <c r="C10061" t="s">
        <v>77</v>
      </c>
      <c r="D10061" t="s">
        <v>113</v>
      </c>
      <c r="E10061" t="s">
        <v>186</v>
      </c>
      <c r="F10061" t="s">
        <v>28655</v>
      </c>
      <c r="G10061" t="s">
        <v>136</v>
      </c>
      <c r="H10061" t="s">
        <v>47</v>
      </c>
      <c r="I10061" t="s">
        <v>129</v>
      </c>
      <c r="J10061" t="s">
        <v>130</v>
      </c>
      <c r="K10061" t="s">
        <v>131</v>
      </c>
      <c r="L10061" t="s">
        <v>28656</v>
      </c>
      <c r="M10061" t="s">
        <v>28657</v>
      </c>
      <c r="N10061">
        <v>0.108888888</v>
      </c>
      <c r="O10061">
        <v>0</v>
      </c>
      <c r="P10061">
        <v>13</v>
      </c>
      <c r="Q10061">
        <v>17</v>
      </c>
      <c r="R10061">
        <v>208</v>
      </c>
      <c r="S10061">
        <v>30</v>
      </c>
      <c r="T10061">
        <v>390</v>
      </c>
      <c r="U10061">
        <v>0</v>
      </c>
      <c r="V10061">
        <v>1.415556</v>
      </c>
      <c r="W10061">
        <v>1.851111</v>
      </c>
      <c r="X10061">
        <v>22.648889</v>
      </c>
      <c r="Y10061">
        <v>3.266667</v>
      </c>
      <c r="Z10061">
        <v>42.466665999999996</v>
      </c>
    </row>
    <row r="10062" spans="1:26" x14ac:dyDescent="0.25">
      <c r="A10062">
        <v>2212195</v>
      </c>
      <c r="B10062">
        <v>1</v>
      </c>
      <c r="C10062" t="s">
        <v>76</v>
      </c>
      <c r="D10062" t="s">
        <v>103</v>
      </c>
      <c r="E10062" t="s">
        <v>161</v>
      </c>
      <c r="F10062" t="s">
        <v>28658</v>
      </c>
      <c r="G10062" t="s">
        <v>366</v>
      </c>
      <c r="H10062" t="s">
        <v>46</v>
      </c>
      <c r="I10062" t="s">
        <v>129</v>
      </c>
      <c r="J10062" t="s">
        <v>130</v>
      </c>
      <c r="K10062" t="s">
        <v>251</v>
      </c>
      <c r="L10062" t="s">
        <v>28659</v>
      </c>
      <c r="M10062" t="s">
        <v>28660</v>
      </c>
      <c r="N10062">
        <v>5.4817027769999997</v>
      </c>
      <c r="O10062">
        <v>0</v>
      </c>
      <c r="P10062">
        <v>0</v>
      </c>
      <c r="Q10062">
        <v>1</v>
      </c>
      <c r="R10062">
        <v>170</v>
      </c>
      <c r="S10062">
        <v>0</v>
      </c>
      <c r="T10062">
        <v>0</v>
      </c>
      <c r="U10062">
        <v>0</v>
      </c>
      <c r="V10062">
        <v>0</v>
      </c>
      <c r="W10062">
        <v>5.4817030000000004</v>
      </c>
      <c r="X10062">
        <v>931.88947199999996</v>
      </c>
      <c r="Y10062">
        <v>0</v>
      </c>
      <c r="Z10062">
        <v>0</v>
      </c>
    </row>
    <row r="10063" spans="1:26" x14ac:dyDescent="0.25">
      <c r="A10063">
        <v>2212196</v>
      </c>
      <c r="B10063">
        <v>1</v>
      </c>
      <c r="C10063" t="s">
        <v>76</v>
      </c>
      <c r="D10063" t="s">
        <v>94</v>
      </c>
      <c r="E10063" t="s">
        <v>161</v>
      </c>
      <c r="F10063" t="s">
        <v>28661</v>
      </c>
      <c r="G10063" t="s">
        <v>418</v>
      </c>
      <c r="H10063" t="s">
        <v>46</v>
      </c>
      <c r="I10063" t="s">
        <v>129</v>
      </c>
      <c r="J10063" t="s">
        <v>130</v>
      </c>
      <c r="K10063" t="s">
        <v>251</v>
      </c>
      <c r="L10063" t="s">
        <v>28662</v>
      </c>
      <c r="M10063" t="s">
        <v>28663</v>
      </c>
      <c r="N10063">
        <v>6.2092499999999999</v>
      </c>
      <c r="O10063">
        <v>1</v>
      </c>
      <c r="P10063">
        <v>100</v>
      </c>
      <c r="Q10063">
        <v>0</v>
      </c>
      <c r="R10063">
        <v>0</v>
      </c>
      <c r="S10063">
        <v>0</v>
      </c>
      <c r="T10063">
        <v>0</v>
      </c>
      <c r="U10063">
        <v>6.2092499999999999</v>
      </c>
      <c r="V10063">
        <v>620.92499999999995</v>
      </c>
      <c r="W10063">
        <v>0</v>
      </c>
      <c r="X10063">
        <v>0</v>
      </c>
      <c r="Y10063">
        <v>0</v>
      </c>
      <c r="Z10063">
        <v>0</v>
      </c>
    </row>
    <row r="10064" spans="1:26" x14ac:dyDescent="0.25">
      <c r="A10064">
        <v>2212201</v>
      </c>
      <c r="B10064">
        <v>1</v>
      </c>
      <c r="C10064" t="s">
        <v>76</v>
      </c>
      <c r="D10064" t="s">
        <v>78</v>
      </c>
      <c r="E10064" t="s">
        <v>181</v>
      </c>
      <c r="F10064" t="s">
        <v>28664</v>
      </c>
      <c r="G10064" t="s">
        <v>183</v>
      </c>
      <c r="H10064" t="s">
        <v>46</v>
      </c>
      <c r="I10064" t="s">
        <v>129</v>
      </c>
      <c r="J10064" t="s">
        <v>130</v>
      </c>
      <c r="K10064" t="s">
        <v>131</v>
      </c>
      <c r="L10064" t="s">
        <v>28665</v>
      </c>
      <c r="M10064" t="s">
        <v>28666</v>
      </c>
      <c r="N10064">
        <v>4.2202777769999997</v>
      </c>
      <c r="O10064">
        <v>0</v>
      </c>
      <c r="P10064">
        <v>6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25.321667000000001</v>
      </c>
      <c r="W10064">
        <v>0</v>
      </c>
      <c r="X10064">
        <v>0</v>
      </c>
      <c r="Y10064">
        <v>0</v>
      </c>
      <c r="Z10064">
        <v>0</v>
      </c>
    </row>
    <row r="10065" spans="1:26" x14ac:dyDescent="0.25">
      <c r="A10065">
        <v>2212207</v>
      </c>
      <c r="B10065">
        <v>1</v>
      </c>
      <c r="C10065" t="s">
        <v>77</v>
      </c>
      <c r="D10065" t="s">
        <v>123</v>
      </c>
      <c r="E10065" t="s">
        <v>143</v>
      </c>
      <c r="F10065" t="s">
        <v>28667</v>
      </c>
      <c r="G10065" t="s">
        <v>145</v>
      </c>
      <c r="H10065" t="s">
        <v>47</v>
      </c>
      <c r="I10065" t="s">
        <v>129</v>
      </c>
      <c r="J10065" t="s">
        <v>130</v>
      </c>
      <c r="K10065" t="s">
        <v>131</v>
      </c>
      <c r="L10065" t="s">
        <v>28668</v>
      </c>
      <c r="M10065" t="s">
        <v>28669</v>
      </c>
      <c r="N10065">
        <v>4.756388888</v>
      </c>
      <c r="O10065">
        <v>0</v>
      </c>
      <c r="P10065">
        <v>6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28.538333000000002</v>
      </c>
      <c r="W10065">
        <v>0</v>
      </c>
      <c r="X10065">
        <v>0</v>
      </c>
      <c r="Y10065">
        <v>0</v>
      </c>
      <c r="Z10065">
        <v>0</v>
      </c>
    </row>
    <row r="10066" spans="1:26" x14ac:dyDescent="0.25">
      <c r="A10066">
        <v>2212215</v>
      </c>
      <c r="B10066">
        <v>1</v>
      </c>
      <c r="C10066" t="s">
        <v>76</v>
      </c>
      <c r="D10066" t="s">
        <v>91</v>
      </c>
      <c r="E10066" t="s">
        <v>143</v>
      </c>
      <c r="F10066" t="s">
        <v>28670</v>
      </c>
      <c r="G10066" t="s">
        <v>145</v>
      </c>
      <c r="H10066" t="s">
        <v>47</v>
      </c>
      <c r="I10066" t="s">
        <v>129</v>
      </c>
      <c r="J10066" t="s">
        <v>130</v>
      </c>
      <c r="K10066" t="s">
        <v>131</v>
      </c>
      <c r="L10066" t="s">
        <v>28671</v>
      </c>
      <c r="M10066" t="s">
        <v>28672</v>
      </c>
      <c r="N10066">
        <v>1.865555555</v>
      </c>
      <c r="O10066">
        <v>3</v>
      </c>
      <c r="P10066">
        <v>396</v>
      </c>
      <c r="Q10066">
        <v>0</v>
      </c>
      <c r="R10066">
        <v>0</v>
      </c>
      <c r="S10066">
        <v>0</v>
      </c>
      <c r="T10066">
        <v>0</v>
      </c>
      <c r="U10066">
        <v>5.5966670000000001</v>
      </c>
      <c r="V10066">
        <v>738.76</v>
      </c>
      <c r="W10066">
        <v>0</v>
      </c>
      <c r="X10066">
        <v>0</v>
      </c>
      <c r="Y10066">
        <v>0</v>
      </c>
      <c r="Z10066">
        <v>0</v>
      </c>
    </row>
    <row r="10067" spans="1:26" x14ac:dyDescent="0.25">
      <c r="A10067">
        <v>2212203</v>
      </c>
      <c r="B10067">
        <v>1</v>
      </c>
      <c r="C10067" t="s">
        <v>76</v>
      </c>
      <c r="D10067" t="s">
        <v>99</v>
      </c>
      <c r="E10067" t="s">
        <v>161</v>
      </c>
      <c r="F10067" t="s">
        <v>28673</v>
      </c>
      <c r="G10067" t="s">
        <v>418</v>
      </c>
      <c r="H10067" t="s">
        <v>46</v>
      </c>
      <c r="I10067" t="s">
        <v>129</v>
      </c>
      <c r="J10067" t="s">
        <v>130</v>
      </c>
      <c r="K10067" t="s">
        <v>251</v>
      </c>
      <c r="L10067" t="s">
        <v>28674</v>
      </c>
      <c r="M10067" t="s">
        <v>28675</v>
      </c>
      <c r="N10067">
        <v>5.6794444439999996</v>
      </c>
      <c r="O10067">
        <v>1</v>
      </c>
      <c r="P10067">
        <v>108</v>
      </c>
      <c r="Q10067">
        <v>0</v>
      </c>
      <c r="R10067">
        <v>0</v>
      </c>
      <c r="S10067">
        <v>0</v>
      </c>
      <c r="T10067">
        <v>0</v>
      </c>
      <c r="U10067">
        <v>5.6794440000000002</v>
      </c>
      <c r="V10067">
        <v>613.38</v>
      </c>
      <c r="W10067">
        <v>0</v>
      </c>
      <c r="X10067">
        <v>0</v>
      </c>
      <c r="Y10067">
        <v>0</v>
      </c>
      <c r="Z10067">
        <v>0</v>
      </c>
    </row>
    <row r="10068" spans="1:26" x14ac:dyDescent="0.25">
      <c r="A10068">
        <v>2212204</v>
      </c>
      <c r="B10068">
        <v>1</v>
      </c>
      <c r="C10068" t="s">
        <v>76</v>
      </c>
      <c r="D10068" t="s">
        <v>88</v>
      </c>
      <c r="E10068" t="s">
        <v>181</v>
      </c>
      <c r="F10068" t="s">
        <v>28676</v>
      </c>
      <c r="G10068" t="s">
        <v>183</v>
      </c>
      <c r="H10068" t="s">
        <v>46</v>
      </c>
      <c r="I10068" t="s">
        <v>129</v>
      </c>
      <c r="J10068" t="s">
        <v>130</v>
      </c>
      <c r="K10068" t="s">
        <v>131</v>
      </c>
      <c r="L10068" t="s">
        <v>28677</v>
      </c>
      <c r="M10068" t="s">
        <v>28678</v>
      </c>
      <c r="N10068">
        <v>5.4794444440000003</v>
      </c>
      <c r="O10068">
        <v>0</v>
      </c>
      <c r="P10068">
        <v>5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27.397221999999999</v>
      </c>
      <c r="W10068">
        <v>0</v>
      </c>
      <c r="X10068">
        <v>0</v>
      </c>
      <c r="Y10068">
        <v>0</v>
      </c>
      <c r="Z10068">
        <v>0</v>
      </c>
    </row>
    <row r="10069" spans="1:26" x14ac:dyDescent="0.25">
      <c r="A10069">
        <v>2212206</v>
      </c>
      <c r="B10069">
        <v>1</v>
      </c>
      <c r="C10069" t="s">
        <v>77</v>
      </c>
      <c r="D10069" t="s">
        <v>113</v>
      </c>
      <c r="E10069" t="s">
        <v>181</v>
      </c>
      <c r="F10069" t="s">
        <v>28679</v>
      </c>
      <c r="G10069" t="s">
        <v>194</v>
      </c>
      <c r="H10069" t="s">
        <v>46</v>
      </c>
      <c r="I10069" t="s">
        <v>129</v>
      </c>
      <c r="J10069" t="s">
        <v>130</v>
      </c>
      <c r="K10069" t="s">
        <v>131</v>
      </c>
      <c r="L10069" t="s">
        <v>28680</v>
      </c>
      <c r="M10069" t="s">
        <v>28681</v>
      </c>
      <c r="N10069">
        <v>2.9488888879999999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1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2.9488889999999999</v>
      </c>
    </row>
    <row r="10070" spans="1:26" x14ac:dyDescent="0.25">
      <c r="A10070">
        <v>2212202</v>
      </c>
      <c r="B10070">
        <v>1</v>
      </c>
      <c r="C10070" t="s">
        <v>76</v>
      </c>
      <c r="D10070" t="s">
        <v>104</v>
      </c>
      <c r="E10070" t="s">
        <v>161</v>
      </c>
      <c r="F10070" t="s">
        <v>27150</v>
      </c>
      <c r="G10070" t="s">
        <v>418</v>
      </c>
      <c r="H10070" t="s">
        <v>46</v>
      </c>
      <c r="I10070" t="s">
        <v>129</v>
      </c>
      <c r="J10070" t="s">
        <v>130</v>
      </c>
      <c r="K10070" t="s">
        <v>251</v>
      </c>
      <c r="L10070" t="s">
        <v>28682</v>
      </c>
      <c r="M10070" t="s">
        <v>28683</v>
      </c>
      <c r="N10070">
        <v>6.8616222220000003</v>
      </c>
      <c r="O10070">
        <v>0</v>
      </c>
      <c r="P10070">
        <v>0</v>
      </c>
      <c r="Q10070">
        <v>1</v>
      </c>
      <c r="R10070">
        <v>34</v>
      </c>
      <c r="S10070">
        <v>0</v>
      </c>
      <c r="T10070">
        <v>0</v>
      </c>
      <c r="U10070">
        <v>0</v>
      </c>
      <c r="V10070">
        <v>0</v>
      </c>
      <c r="W10070">
        <v>6.8616219999999997</v>
      </c>
      <c r="X10070">
        <v>233.29515599999999</v>
      </c>
      <c r="Y10070">
        <v>0</v>
      </c>
      <c r="Z10070">
        <v>0</v>
      </c>
    </row>
    <row r="10071" spans="1:26" x14ac:dyDescent="0.25">
      <c r="A10071">
        <v>2212209</v>
      </c>
      <c r="B10071">
        <v>1</v>
      </c>
      <c r="C10071" t="s">
        <v>77</v>
      </c>
      <c r="D10071" t="s">
        <v>124</v>
      </c>
      <c r="E10071" t="s">
        <v>161</v>
      </c>
      <c r="F10071" t="s">
        <v>28684</v>
      </c>
      <c r="G10071" t="s">
        <v>402</v>
      </c>
      <c r="H10071" t="s">
        <v>46</v>
      </c>
      <c r="I10071" t="s">
        <v>129</v>
      </c>
      <c r="J10071" t="s">
        <v>130</v>
      </c>
      <c r="K10071" t="s">
        <v>131</v>
      </c>
      <c r="L10071" t="s">
        <v>28685</v>
      </c>
      <c r="M10071" t="s">
        <v>28686</v>
      </c>
      <c r="N10071">
        <v>1.102777777</v>
      </c>
      <c r="O10071">
        <v>1</v>
      </c>
      <c r="P10071">
        <v>399</v>
      </c>
      <c r="Q10071">
        <v>0</v>
      </c>
      <c r="R10071">
        <v>0</v>
      </c>
      <c r="S10071">
        <v>0</v>
      </c>
      <c r="T10071">
        <v>0</v>
      </c>
      <c r="U10071">
        <v>1.102778</v>
      </c>
      <c r="V10071">
        <v>440.00833299999999</v>
      </c>
      <c r="W10071">
        <v>0</v>
      </c>
      <c r="X10071">
        <v>0</v>
      </c>
      <c r="Y10071">
        <v>0</v>
      </c>
      <c r="Z10071">
        <v>0</v>
      </c>
    </row>
    <row r="10072" spans="1:26" x14ac:dyDescent="0.25">
      <c r="A10072">
        <v>2212213</v>
      </c>
      <c r="B10072">
        <v>1</v>
      </c>
      <c r="C10072" t="s">
        <v>76</v>
      </c>
      <c r="D10072" t="s">
        <v>92</v>
      </c>
      <c r="E10072" t="s">
        <v>181</v>
      </c>
      <c r="F10072" t="s">
        <v>28687</v>
      </c>
      <c r="G10072" t="s">
        <v>183</v>
      </c>
      <c r="H10072" t="s">
        <v>46</v>
      </c>
      <c r="I10072" t="s">
        <v>129</v>
      </c>
      <c r="J10072" t="s">
        <v>130</v>
      </c>
      <c r="K10072" t="s">
        <v>131</v>
      </c>
      <c r="L10072" t="s">
        <v>28688</v>
      </c>
      <c r="M10072" t="s">
        <v>28689</v>
      </c>
      <c r="N10072">
        <v>7.3952777770000004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2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14.790556</v>
      </c>
    </row>
    <row r="10073" spans="1:26" x14ac:dyDescent="0.25">
      <c r="A10073">
        <v>2212217</v>
      </c>
      <c r="B10073">
        <v>1</v>
      </c>
      <c r="C10073" t="s">
        <v>76</v>
      </c>
      <c r="D10073" t="s">
        <v>93</v>
      </c>
      <c r="E10073" t="s">
        <v>126</v>
      </c>
      <c r="F10073" t="s">
        <v>28690</v>
      </c>
      <c r="G10073" t="s">
        <v>152</v>
      </c>
      <c r="H10073" t="s">
        <v>46</v>
      </c>
      <c r="I10073" t="s">
        <v>129</v>
      </c>
      <c r="J10073" t="s">
        <v>130</v>
      </c>
      <c r="K10073" t="s">
        <v>131</v>
      </c>
      <c r="L10073" t="s">
        <v>28691</v>
      </c>
      <c r="M10073" t="s">
        <v>28692</v>
      </c>
      <c r="N10073">
        <v>0.99833333300000004</v>
      </c>
      <c r="O10073">
        <v>0</v>
      </c>
      <c r="P10073">
        <v>20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19.966667000000001</v>
      </c>
      <c r="W10073">
        <v>0</v>
      </c>
      <c r="X10073">
        <v>0</v>
      </c>
      <c r="Y10073">
        <v>0</v>
      </c>
      <c r="Z10073">
        <v>0</v>
      </c>
    </row>
    <row r="10074" spans="1:26" x14ac:dyDescent="0.25">
      <c r="A10074">
        <v>2212220</v>
      </c>
      <c r="B10074">
        <v>1</v>
      </c>
      <c r="C10074" t="s">
        <v>76</v>
      </c>
      <c r="D10074" t="s">
        <v>90</v>
      </c>
      <c r="E10074" t="s">
        <v>126</v>
      </c>
      <c r="F10074" t="s">
        <v>28693</v>
      </c>
      <c r="G10074" t="s">
        <v>916</v>
      </c>
      <c r="H10074" t="s">
        <v>46</v>
      </c>
      <c r="I10074" t="s">
        <v>129</v>
      </c>
      <c r="J10074" t="s">
        <v>130</v>
      </c>
      <c r="K10074" t="s">
        <v>131</v>
      </c>
      <c r="L10074" t="s">
        <v>28694</v>
      </c>
      <c r="M10074" t="s">
        <v>28695</v>
      </c>
      <c r="N10074">
        <v>1.1205555549999999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152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170.324444</v>
      </c>
    </row>
    <row r="10075" spans="1:26" x14ac:dyDescent="0.25">
      <c r="A10075">
        <v>2212210</v>
      </c>
      <c r="B10075">
        <v>1</v>
      </c>
      <c r="C10075" t="s">
        <v>76</v>
      </c>
      <c r="D10075" t="s">
        <v>92</v>
      </c>
      <c r="E10075" t="s">
        <v>181</v>
      </c>
      <c r="F10075" t="s">
        <v>28696</v>
      </c>
      <c r="G10075" t="s">
        <v>183</v>
      </c>
      <c r="H10075" t="s">
        <v>46</v>
      </c>
      <c r="I10075" t="s">
        <v>129</v>
      </c>
      <c r="J10075" t="s">
        <v>130</v>
      </c>
      <c r="K10075" t="s">
        <v>131</v>
      </c>
      <c r="L10075" t="s">
        <v>28697</v>
      </c>
      <c r="M10075" t="s">
        <v>28698</v>
      </c>
      <c r="N10075">
        <v>3.6344444440000001</v>
      </c>
      <c r="O10075">
        <v>0</v>
      </c>
      <c r="P10075">
        <v>0</v>
      </c>
      <c r="Q10075">
        <v>0</v>
      </c>
      <c r="R10075">
        <v>1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3.6344439999999998</v>
      </c>
      <c r="Y10075">
        <v>0</v>
      </c>
      <c r="Z10075">
        <v>0</v>
      </c>
    </row>
    <row r="10076" spans="1:26" x14ac:dyDescent="0.25">
      <c r="A10076">
        <v>2212233</v>
      </c>
      <c r="B10076">
        <v>1</v>
      </c>
      <c r="C10076" t="s">
        <v>76</v>
      </c>
      <c r="D10076" t="s">
        <v>103</v>
      </c>
      <c r="E10076" t="s">
        <v>181</v>
      </c>
      <c r="F10076" t="s">
        <v>28699</v>
      </c>
      <c r="G10076" t="s">
        <v>183</v>
      </c>
      <c r="H10076" t="s">
        <v>46</v>
      </c>
      <c r="I10076" t="s">
        <v>129</v>
      </c>
      <c r="J10076" t="s">
        <v>130</v>
      </c>
      <c r="K10076" t="s">
        <v>131</v>
      </c>
      <c r="L10076" t="s">
        <v>28700</v>
      </c>
      <c r="M10076" t="s">
        <v>28701</v>
      </c>
      <c r="N10076">
        <v>2.6005555550000001</v>
      </c>
      <c r="O10076">
        <v>0</v>
      </c>
      <c r="P10076">
        <v>0</v>
      </c>
      <c r="Q10076">
        <v>0</v>
      </c>
      <c r="R10076">
        <v>1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2.6005560000000001</v>
      </c>
      <c r="Y10076">
        <v>0</v>
      </c>
      <c r="Z10076">
        <v>0</v>
      </c>
    </row>
    <row r="10077" spans="1:26" x14ac:dyDescent="0.25">
      <c r="A10077">
        <v>2212226</v>
      </c>
      <c r="B10077">
        <v>1</v>
      </c>
      <c r="C10077" t="s">
        <v>76</v>
      </c>
      <c r="D10077" t="s">
        <v>78</v>
      </c>
      <c r="E10077" t="s">
        <v>181</v>
      </c>
      <c r="F10077" t="s">
        <v>28702</v>
      </c>
      <c r="G10077" t="s">
        <v>194</v>
      </c>
      <c r="H10077" t="s">
        <v>46</v>
      </c>
      <c r="I10077" t="s">
        <v>129</v>
      </c>
      <c r="J10077" t="s">
        <v>130</v>
      </c>
      <c r="K10077" t="s">
        <v>131</v>
      </c>
      <c r="L10077" t="s">
        <v>28703</v>
      </c>
      <c r="M10077" t="s">
        <v>28704</v>
      </c>
      <c r="N10077">
        <v>3.5608333330000002</v>
      </c>
      <c r="O10077">
        <v>0</v>
      </c>
      <c r="P10077">
        <v>1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3.5608330000000001</v>
      </c>
      <c r="W10077">
        <v>0</v>
      </c>
      <c r="X10077">
        <v>0</v>
      </c>
      <c r="Y10077">
        <v>0</v>
      </c>
      <c r="Z10077">
        <v>0</v>
      </c>
    </row>
    <row r="10078" spans="1:26" x14ac:dyDescent="0.25">
      <c r="A10078">
        <v>2212227</v>
      </c>
      <c r="B10078">
        <v>1</v>
      </c>
      <c r="C10078" t="s">
        <v>76</v>
      </c>
      <c r="D10078" t="s">
        <v>86</v>
      </c>
      <c r="E10078" t="s">
        <v>181</v>
      </c>
      <c r="F10078" t="s">
        <v>28705</v>
      </c>
      <c r="G10078" t="s">
        <v>194</v>
      </c>
      <c r="H10078" t="s">
        <v>46</v>
      </c>
      <c r="I10078" t="s">
        <v>129</v>
      </c>
      <c r="J10078" t="s">
        <v>130</v>
      </c>
      <c r="K10078" t="s">
        <v>131</v>
      </c>
      <c r="L10078" t="s">
        <v>28706</v>
      </c>
      <c r="M10078" t="s">
        <v>28707</v>
      </c>
      <c r="N10078">
        <v>1.8816666660000001</v>
      </c>
      <c r="O10078">
        <v>0</v>
      </c>
      <c r="P10078">
        <v>1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1.881667</v>
      </c>
      <c r="W10078">
        <v>0</v>
      </c>
      <c r="X10078">
        <v>0</v>
      </c>
      <c r="Y10078">
        <v>0</v>
      </c>
      <c r="Z10078">
        <v>0</v>
      </c>
    </row>
    <row r="10079" spans="1:26" x14ac:dyDescent="0.25">
      <c r="A10079">
        <v>2212214</v>
      </c>
      <c r="B10079">
        <v>1</v>
      </c>
      <c r="C10079" t="s">
        <v>76</v>
      </c>
      <c r="D10079" t="s">
        <v>106</v>
      </c>
      <c r="E10079" t="s">
        <v>718</v>
      </c>
      <c r="F10079" t="s">
        <v>28708</v>
      </c>
      <c r="G10079" t="s">
        <v>636</v>
      </c>
      <c r="H10079" t="s">
        <v>46</v>
      </c>
      <c r="I10079" t="s">
        <v>129</v>
      </c>
      <c r="J10079" t="s">
        <v>130</v>
      </c>
      <c r="K10079" t="s">
        <v>131</v>
      </c>
      <c r="L10079" t="s">
        <v>28709</v>
      </c>
      <c r="M10079" t="s">
        <v>28710</v>
      </c>
      <c r="N10079">
        <v>5.2024999999999997</v>
      </c>
      <c r="O10079">
        <v>0</v>
      </c>
      <c r="P10079">
        <v>7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36.417499999999997</v>
      </c>
      <c r="W10079">
        <v>0</v>
      </c>
      <c r="X10079">
        <v>0</v>
      </c>
      <c r="Y10079">
        <v>0</v>
      </c>
      <c r="Z10079">
        <v>0</v>
      </c>
    </row>
    <row r="10080" spans="1:26" x14ac:dyDescent="0.25">
      <c r="A10080">
        <v>2212219</v>
      </c>
      <c r="B10080">
        <v>1</v>
      </c>
      <c r="C10080" t="s">
        <v>76</v>
      </c>
      <c r="D10080" t="s">
        <v>96</v>
      </c>
      <c r="E10080" t="s">
        <v>181</v>
      </c>
      <c r="F10080" t="s">
        <v>28711</v>
      </c>
      <c r="G10080" t="s">
        <v>163</v>
      </c>
      <c r="H10080" t="s">
        <v>46</v>
      </c>
      <c r="I10080" t="s">
        <v>129</v>
      </c>
      <c r="J10080" t="s">
        <v>130</v>
      </c>
      <c r="K10080" t="s">
        <v>131</v>
      </c>
      <c r="L10080" t="s">
        <v>28712</v>
      </c>
      <c r="M10080" t="s">
        <v>28713</v>
      </c>
      <c r="N10080">
        <v>1.315833333</v>
      </c>
      <c r="O10080">
        <v>0</v>
      </c>
      <c r="P10080">
        <v>5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6.579167</v>
      </c>
      <c r="W10080">
        <v>0</v>
      </c>
      <c r="X10080">
        <v>0</v>
      </c>
      <c r="Y10080">
        <v>0</v>
      </c>
      <c r="Z10080">
        <v>0</v>
      </c>
    </row>
    <row r="10081" spans="1:26" x14ac:dyDescent="0.25">
      <c r="A10081">
        <v>2212224</v>
      </c>
      <c r="B10081">
        <v>1</v>
      </c>
      <c r="C10081" t="s">
        <v>76</v>
      </c>
      <c r="D10081" t="s">
        <v>101</v>
      </c>
      <c r="E10081" t="s">
        <v>126</v>
      </c>
      <c r="F10081" t="s">
        <v>23754</v>
      </c>
      <c r="G10081" t="s">
        <v>140</v>
      </c>
      <c r="H10081" t="s">
        <v>46</v>
      </c>
      <c r="I10081" t="s">
        <v>129</v>
      </c>
      <c r="J10081" t="s">
        <v>130</v>
      </c>
      <c r="K10081" t="s">
        <v>131</v>
      </c>
      <c r="L10081" t="s">
        <v>28714</v>
      </c>
      <c r="M10081" t="s">
        <v>28715</v>
      </c>
      <c r="N10081">
        <v>2.0983333329999998</v>
      </c>
      <c r="O10081">
        <v>0</v>
      </c>
      <c r="P10081">
        <v>29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60.851666999999999</v>
      </c>
      <c r="W10081">
        <v>0</v>
      </c>
      <c r="X10081">
        <v>0</v>
      </c>
      <c r="Y10081">
        <v>0</v>
      </c>
      <c r="Z10081">
        <v>0</v>
      </c>
    </row>
    <row r="10082" spans="1:26" x14ac:dyDescent="0.25">
      <c r="A10082">
        <v>2212223</v>
      </c>
      <c r="B10082">
        <v>1</v>
      </c>
      <c r="C10082" t="s">
        <v>76</v>
      </c>
      <c r="D10082" t="s">
        <v>80</v>
      </c>
      <c r="E10082" t="s">
        <v>181</v>
      </c>
      <c r="F10082" t="s">
        <v>28716</v>
      </c>
      <c r="G10082" t="s">
        <v>194</v>
      </c>
      <c r="H10082" t="s">
        <v>46</v>
      </c>
      <c r="I10082" t="s">
        <v>129</v>
      </c>
      <c r="J10082" t="s">
        <v>130</v>
      </c>
      <c r="K10082" t="s">
        <v>131</v>
      </c>
      <c r="L10082" t="s">
        <v>28717</v>
      </c>
      <c r="M10082" t="s">
        <v>28718</v>
      </c>
      <c r="N10082">
        <v>7.0708333330000004</v>
      </c>
      <c r="O10082">
        <v>0</v>
      </c>
      <c r="P10082">
        <v>1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7.0708330000000004</v>
      </c>
      <c r="W10082">
        <v>0</v>
      </c>
      <c r="X10082">
        <v>0</v>
      </c>
      <c r="Y10082">
        <v>0</v>
      </c>
      <c r="Z10082">
        <v>0</v>
      </c>
    </row>
    <row r="10083" spans="1:26" x14ac:dyDescent="0.25">
      <c r="A10083">
        <v>2212221</v>
      </c>
      <c r="B10083">
        <v>1</v>
      </c>
      <c r="C10083" t="s">
        <v>76</v>
      </c>
      <c r="D10083" t="s">
        <v>104</v>
      </c>
      <c r="E10083" t="s">
        <v>161</v>
      </c>
      <c r="F10083" t="s">
        <v>28719</v>
      </c>
      <c r="G10083" t="s">
        <v>366</v>
      </c>
      <c r="H10083" t="s">
        <v>46</v>
      </c>
      <c r="I10083" t="s">
        <v>129</v>
      </c>
      <c r="J10083" t="s">
        <v>130</v>
      </c>
      <c r="K10083" t="s">
        <v>251</v>
      </c>
      <c r="L10083" t="s">
        <v>28720</v>
      </c>
      <c r="M10083" t="s">
        <v>28721</v>
      </c>
      <c r="N10083">
        <v>4.692223888</v>
      </c>
      <c r="O10083">
        <v>0</v>
      </c>
      <c r="P10083">
        <v>0</v>
      </c>
      <c r="Q10083">
        <v>0</v>
      </c>
      <c r="R10083">
        <v>0</v>
      </c>
      <c r="S10083">
        <v>1</v>
      </c>
      <c r="T10083">
        <v>49</v>
      </c>
      <c r="U10083">
        <v>0</v>
      </c>
      <c r="V10083">
        <v>0</v>
      </c>
      <c r="W10083">
        <v>0</v>
      </c>
      <c r="X10083">
        <v>0</v>
      </c>
      <c r="Y10083">
        <v>4.6922240000000004</v>
      </c>
      <c r="Z10083">
        <v>229.918971</v>
      </c>
    </row>
    <row r="10084" spans="1:26" x14ac:dyDescent="0.25">
      <c r="A10084">
        <v>2212222</v>
      </c>
      <c r="B10084">
        <v>1</v>
      </c>
      <c r="C10084" t="s">
        <v>77</v>
      </c>
      <c r="D10084" t="s">
        <v>124</v>
      </c>
      <c r="E10084" t="s">
        <v>143</v>
      </c>
      <c r="F10084" t="s">
        <v>28722</v>
      </c>
      <c r="G10084" t="s">
        <v>418</v>
      </c>
      <c r="H10084" t="s">
        <v>47</v>
      </c>
      <c r="I10084" t="s">
        <v>129</v>
      </c>
      <c r="J10084" t="s">
        <v>130</v>
      </c>
      <c r="K10084" t="s">
        <v>251</v>
      </c>
      <c r="L10084" t="s">
        <v>28723</v>
      </c>
      <c r="M10084" t="s">
        <v>28724</v>
      </c>
      <c r="N10084">
        <v>2.5427544439999998</v>
      </c>
      <c r="O10084">
        <v>0</v>
      </c>
      <c r="P10084">
        <v>65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165.27903900000001</v>
      </c>
      <c r="W10084">
        <v>0</v>
      </c>
      <c r="X10084">
        <v>0</v>
      </c>
      <c r="Y10084">
        <v>0</v>
      </c>
      <c r="Z10084">
        <v>0</v>
      </c>
    </row>
    <row r="10085" spans="1:26" x14ac:dyDescent="0.25">
      <c r="A10085">
        <v>2212228</v>
      </c>
      <c r="B10085">
        <v>1</v>
      </c>
      <c r="C10085" t="s">
        <v>77</v>
      </c>
      <c r="D10085" t="s">
        <v>117</v>
      </c>
      <c r="E10085" t="s">
        <v>161</v>
      </c>
      <c r="F10085" t="s">
        <v>28725</v>
      </c>
      <c r="G10085" t="s">
        <v>418</v>
      </c>
      <c r="H10085" t="s">
        <v>46</v>
      </c>
      <c r="I10085" t="s">
        <v>129</v>
      </c>
      <c r="J10085" t="s">
        <v>130</v>
      </c>
      <c r="K10085" t="s">
        <v>251</v>
      </c>
      <c r="L10085" t="s">
        <v>28726</v>
      </c>
      <c r="M10085" t="s">
        <v>28727</v>
      </c>
      <c r="N10085">
        <v>7.4472222219999997</v>
      </c>
      <c r="O10085">
        <v>0</v>
      </c>
      <c r="P10085">
        <v>0</v>
      </c>
      <c r="Q10085">
        <v>0</v>
      </c>
      <c r="R10085">
        <v>0</v>
      </c>
      <c r="S10085">
        <v>1</v>
      </c>
      <c r="T10085">
        <v>27</v>
      </c>
      <c r="U10085">
        <v>0</v>
      </c>
      <c r="V10085">
        <v>0</v>
      </c>
      <c r="W10085">
        <v>0</v>
      </c>
      <c r="X10085">
        <v>0</v>
      </c>
      <c r="Y10085">
        <v>7.447222</v>
      </c>
      <c r="Z10085">
        <v>201.07499999999999</v>
      </c>
    </row>
    <row r="10086" spans="1:26" x14ac:dyDescent="0.25">
      <c r="A10086">
        <v>2212231</v>
      </c>
      <c r="B10086">
        <v>1</v>
      </c>
      <c r="C10086" t="s">
        <v>76</v>
      </c>
      <c r="D10086" t="s">
        <v>91</v>
      </c>
      <c r="E10086" t="s">
        <v>143</v>
      </c>
      <c r="F10086" t="s">
        <v>28728</v>
      </c>
      <c r="G10086" t="s">
        <v>418</v>
      </c>
      <c r="H10086" t="s">
        <v>47</v>
      </c>
      <c r="I10086" t="s">
        <v>129</v>
      </c>
      <c r="J10086" t="s">
        <v>130</v>
      </c>
      <c r="K10086" t="s">
        <v>251</v>
      </c>
      <c r="L10086" t="s">
        <v>28729</v>
      </c>
      <c r="M10086" t="s">
        <v>28730</v>
      </c>
      <c r="N10086">
        <v>4.8352777769999999</v>
      </c>
      <c r="O10086">
        <v>17</v>
      </c>
      <c r="P10086">
        <v>68</v>
      </c>
      <c r="Q10086">
        <v>0</v>
      </c>
      <c r="R10086">
        <v>0</v>
      </c>
      <c r="S10086">
        <v>0</v>
      </c>
      <c r="T10086">
        <v>0</v>
      </c>
      <c r="U10086">
        <v>82.199721999999994</v>
      </c>
      <c r="V10086">
        <v>328.79888899999997</v>
      </c>
      <c r="W10086">
        <v>0</v>
      </c>
      <c r="X10086">
        <v>0</v>
      </c>
      <c r="Y10086">
        <v>0</v>
      </c>
      <c r="Z10086">
        <v>0</v>
      </c>
    </row>
    <row r="10087" spans="1:26" x14ac:dyDescent="0.25">
      <c r="A10087">
        <v>2212238</v>
      </c>
      <c r="B10087">
        <v>1</v>
      </c>
      <c r="C10087" t="s">
        <v>76</v>
      </c>
      <c r="D10087" t="s">
        <v>91</v>
      </c>
      <c r="E10087" t="s">
        <v>813</v>
      </c>
      <c r="F10087" t="s">
        <v>4780</v>
      </c>
      <c r="G10087" t="s">
        <v>448</v>
      </c>
      <c r="H10087" t="s">
        <v>47</v>
      </c>
      <c r="I10087" t="s">
        <v>129</v>
      </c>
      <c r="J10087" t="s">
        <v>130</v>
      </c>
      <c r="K10087" t="s">
        <v>131</v>
      </c>
      <c r="L10087" t="s">
        <v>28729</v>
      </c>
      <c r="M10087" t="s">
        <v>28731</v>
      </c>
      <c r="N10087">
        <v>4.7132750000000003</v>
      </c>
      <c r="O10087">
        <v>18</v>
      </c>
      <c r="P10087">
        <v>831</v>
      </c>
      <c r="Q10087">
        <v>0</v>
      </c>
      <c r="R10087">
        <v>0</v>
      </c>
      <c r="S10087">
        <v>0</v>
      </c>
      <c r="T10087">
        <v>0</v>
      </c>
      <c r="U10087">
        <v>84.838949999999997</v>
      </c>
      <c r="V10087">
        <v>3916.7315250000001</v>
      </c>
      <c r="W10087">
        <v>0</v>
      </c>
      <c r="X10087">
        <v>0</v>
      </c>
      <c r="Y10087">
        <v>0</v>
      </c>
      <c r="Z10087">
        <v>0</v>
      </c>
    </row>
    <row r="10088" spans="1:26" x14ac:dyDescent="0.25">
      <c r="A10088">
        <v>2212229</v>
      </c>
      <c r="B10088">
        <v>1</v>
      </c>
      <c r="C10088" t="s">
        <v>76</v>
      </c>
      <c r="D10088" t="s">
        <v>92</v>
      </c>
      <c r="E10088" t="s">
        <v>181</v>
      </c>
      <c r="F10088" t="s">
        <v>28732</v>
      </c>
      <c r="G10088" t="s">
        <v>183</v>
      </c>
      <c r="H10088" t="s">
        <v>46</v>
      </c>
      <c r="I10088" t="s">
        <v>129</v>
      </c>
      <c r="J10088" t="s">
        <v>130</v>
      </c>
      <c r="K10088" t="s">
        <v>131</v>
      </c>
      <c r="L10088" t="s">
        <v>28733</v>
      </c>
      <c r="M10088" t="s">
        <v>28734</v>
      </c>
      <c r="N10088">
        <v>7.4577777770000004</v>
      </c>
      <c r="O10088">
        <v>0</v>
      </c>
      <c r="P10088">
        <v>0</v>
      </c>
      <c r="Q10088">
        <v>0</v>
      </c>
      <c r="R10088">
        <v>1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7.4577780000000002</v>
      </c>
      <c r="Y10088">
        <v>0</v>
      </c>
      <c r="Z10088">
        <v>0</v>
      </c>
    </row>
    <row r="10089" spans="1:26" x14ac:dyDescent="0.25">
      <c r="A10089">
        <v>2212237</v>
      </c>
      <c r="B10089">
        <v>1</v>
      </c>
      <c r="C10089" t="s">
        <v>76</v>
      </c>
      <c r="D10089" t="s">
        <v>93</v>
      </c>
      <c r="E10089" t="s">
        <v>181</v>
      </c>
      <c r="F10089" t="s">
        <v>28735</v>
      </c>
      <c r="G10089" t="s">
        <v>183</v>
      </c>
      <c r="H10089" t="s">
        <v>46</v>
      </c>
      <c r="I10089" t="s">
        <v>129</v>
      </c>
      <c r="J10089" t="s">
        <v>130</v>
      </c>
      <c r="K10089" t="s">
        <v>131</v>
      </c>
      <c r="L10089" t="s">
        <v>28736</v>
      </c>
      <c r="M10089" t="s">
        <v>28737</v>
      </c>
      <c r="N10089">
        <v>1.52</v>
      </c>
      <c r="O10089">
        <v>0</v>
      </c>
      <c r="P10089">
        <v>1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1.52</v>
      </c>
      <c r="W10089">
        <v>0</v>
      </c>
      <c r="X10089">
        <v>0</v>
      </c>
      <c r="Y10089">
        <v>0</v>
      </c>
      <c r="Z10089">
        <v>0</v>
      </c>
    </row>
    <row r="10090" spans="1:26" x14ac:dyDescent="0.25">
      <c r="A10090">
        <v>2212234</v>
      </c>
      <c r="B10090">
        <v>1</v>
      </c>
      <c r="C10090" t="s">
        <v>77</v>
      </c>
      <c r="D10090" t="s">
        <v>118</v>
      </c>
      <c r="E10090" t="s">
        <v>143</v>
      </c>
      <c r="F10090" t="s">
        <v>28738</v>
      </c>
      <c r="G10090" t="s">
        <v>366</v>
      </c>
      <c r="H10090" t="s">
        <v>47</v>
      </c>
      <c r="I10090" t="s">
        <v>129</v>
      </c>
      <c r="J10090" t="s">
        <v>130</v>
      </c>
      <c r="K10090" t="s">
        <v>251</v>
      </c>
      <c r="L10090" t="s">
        <v>28739</v>
      </c>
      <c r="M10090" t="s">
        <v>28740</v>
      </c>
      <c r="N10090">
        <v>1.0638888879999999</v>
      </c>
      <c r="O10090">
        <v>7</v>
      </c>
      <c r="P10090">
        <v>1484</v>
      </c>
      <c r="Q10090">
        <v>0</v>
      </c>
      <c r="R10090">
        <v>0</v>
      </c>
      <c r="S10090">
        <v>0</v>
      </c>
      <c r="T10090">
        <v>0</v>
      </c>
      <c r="U10090">
        <v>7.447222</v>
      </c>
      <c r="V10090">
        <v>1578.8111100000001</v>
      </c>
      <c r="W10090">
        <v>0</v>
      </c>
      <c r="X10090">
        <v>0</v>
      </c>
      <c r="Y10090">
        <v>0</v>
      </c>
      <c r="Z10090">
        <v>0</v>
      </c>
    </row>
    <row r="10091" spans="1:26" x14ac:dyDescent="0.25">
      <c r="A10091">
        <v>2212235</v>
      </c>
      <c r="B10091">
        <v>1</v>
      </c>
      <c r="C10091" t="s">
        <v>76</v>
      </c>
      <c r="D10091" t="s">
        <v>86</v>
      </c>
      <c r="E10091" t="s">
        <v>181</v>
      </c>
      <c r="F10091" t="s">
        <v>28741</v>
      </c>
      <c r="G10091" t="s">
        <v>287</v>
      </c>
      <c r="H10091" t="s">
        <v>46</v>
      </c>
      <c r="I10091" t="s">
        <v>129</v>
      </c>
      <c r="J10091" t="s">
        <v>130</v>
      </c>
      <c r="K10091" t="s">
        <v>131</v>
      </c>
      <c r="L10091" t="s">
        <v>28742</v>
      </c>
      <c r="M10091" t="s">
        <v>28743</v>
      </c>
      <c r="N10091">
        <v>4.477777777</v>
      </c>
      <c r="O10091">
        <v>1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4.4777779999999998</v>
      </c>
      <c r="V10091">
        <v>0</v>
      </c>
      <c r="W10091">
        <v>0</v>
      </c>
      <c r="X10091">
        <v>0</v>
      </c>
      <c r="Y10091">
        <v>0</v>
      </c>
      <c r="Z10091">
        <v>0</v>
      </c>
    </row>
    <row r="10092" spans="1:26" x14ac:dyDescent="0.25">
      <c r="A10092">
        <v>2212242</v>
      </c>
      <c r="B10092">
        <v>1</v>
      </c>
      <c r="C10092" t="s">
        <v>76</v>
      </c>
      <c r="D10092" t="s">
        <v>78</v>
      </c>
      <c r="E10092" t="s">
        <v>181</v>
      </c>
      <c r="F10092" t="s">
        <v>28744</v>
      </c>
      <c r="G10092" t="s">
        <v>183</v>
      </c>
      <c r="H10092" t="s">
        <v>46</v>
      </c>
      <c r="I10092" t="s">
        <v>129</v>
      </c>
      <c r="J10092" t="s">
        <v>130</v>
      </c>
      <c r="K10092" t="s">
        <v>131</v>
      </c>
      <c r="L10092" t="s">
        <v>28745</v>
      </c>
      <c r="M10092" t="s">
        <v>28746</v>
      </c>
      <c r="N10092">
        <v>3.8224999999999998</v>
      </c>
      <c r="O10092">
        <v>0</v>
      </c>
      <c r="P10092">
        <v>1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3.8224999999999998</v>
      </c>
      <c r="W10092">
        <v>0</v>
      </c>
      <c r="X10092">
        <v>0</v>
      </c>
      <c r="Y10092">
        <v>0</v>
      </c>
      <c r="Z10092">
        <v>0</v>
      </c>
    </row>
    <row r="10093" spans="1:26" x14ac:dyDescent="0.25">
      <c r="A10093">
        <v>2212225</v>
      </c>
      <c r="B10093">
        <v>1</v>
      </c>
      <c r="C10093" t="s">
        <v>76</v>
      </c>
      <c r="D10093" t="s">
        <v>92</v>
      </c>
      <c r="E10093" t="s">
        <v>186</v>
      </c>
      <c r="F10093" t="s">
        <v>28747</v>
      </c>
      <c r="G10093" t="s">
        <v>8037</v>
      </c>
      <c r="H10093" t="s">
        <v>47</v>
      </c>
      <c r="I10093" t="s">
        <v>129</v>
      </c>
      <c r="J10093" t="s">
        <v>130</v>
      </c>
      <c r="K10093" t="s">
        <v>131</v>
      </c>
      <c r="L10093" t="s">
        <v>28748</v>
      </c>
      <c r="M10093" t="s">
        <v>28749</v>
      </c>
      <c r="N10093">
        <v>1.0705555550000001</v>
      </c>
      <c r="O10093">
        <v>0</v>
      </c>
      <c r="P10093">
        <v>0</v>
      </c>
      <c r="Q10093">
        <v>4</v>
      </c>
      <c r="R10093">
        <v>344</v>
      </c>
      <c r="S10093">
        <v>0</v>
      </c>
      <c r="T10093">
        <v>0</v>
      </c>
      <c r="U10093">
        <v>0</v>
      </c>
      <c r="V10093">
        <v>0</v>
      </c>
      <c r="W10093">
        <v>4.282222</v>
      </c>
      <c r="X10093">
        <v>368.27111100000002</v>
      </c>
      <c r="Y10093">
        <v>0</v>
      </c>
      <c r="Z10093">
        <v>0</v>
      </c>
    </row>
    <row r="10094" spans="1:26" x14ac:dyDescent="0.25">
      <c r="A10094">
        <v>2212243</v>
      </c>
      <c r="B10094">
        <v>1</v>
      </c>
      <c r="C10094" t="s">
        <v>77</v>
      </c>
      <c r="D10094" t="s">
        <v>123</v>
      </c>
      <c r="E10094" t="s">
        <v>134</v>
      </c>
      <c r="F10094" t="s">
        <v>1439</v>
      </c>
      <c r="G10094" t="s">
        <v>136</v>
      </c>
      <c r="H10094" t="s">
        <v>47</v>
      </c>
      <c r="I10094" t="s">
        <v>129</v>
      </c>
      <c r="J10094" t="s">
        <v>130</v>
      </c>
      <c r="K10094" t="s">
        <v>131</v>
      </c>
      <c r="L10094" t="s">
        <v>28750</v>
      </c>
      <c r="M10094" t="s">
        <v>28751</v>
      </c>
      <c r="N10094">
        <v>0.73583333299999998</v>
      </c>
      <c r="O10094">
        <v>36</v>
      </c>
      <c r="P10094">
        <v>896</v>
      </c>
      <c r="Q10094">
        <v>0</v>
      </c>
      <c r="R10094">
        <v>0</v>
      </c>
      <c r="S10094">
        <v>0</v>
      </c>
      <c r="T10094">
        <v>0</v>
      </c>
      <c r="U10094">
        <v>26.49</v>
      </c>
      <c r="V10094">
        <v>659.30666599999995</v>
      </c>
      <c r="W10094">
        <v>0</v>
      </c>
      <c r="X10094">
        <v>0</v>
      </c>
      <c r="Y10094">
        <v>0</v>
      </c>
      <c r="Z10094">
        <v>0</v>
      </c>
    </row>
    <row r="10095" spans="1:26" x14ac:dyDescent="0.25">
      <c r="A10095">
        <v>2212254</v>
      </c>
      <c r="B10095">
        <v>1</v>
      </c>
      <c r="C10095" t="s">
        <v>76</v>
      </c>
      <c r="D10095" t="s">
        <v>102</v>
      </c>
      <c r="E10095" t="s">
        <v>181</v>
      </c>
      <c r="F10095" t="s">
        <v>28752</v>
      </c>
      <c r="G10095" t="s">
        <v>163</v>
      </c>
      <c r="H10095" t="s">
        <v>46</v>
      </c>
      <c r="I10095" t="s">
        <v>129</v>
      </c>
      <c r="J10095" t="s">
        <v>130</v>
      </c>
      <c r="K10095" t="s">
        <v>131</v>
      </c>
      <c r="L10095" t="s">
        <v>28753</v>
      </c>
      <c r="M10095" t="s">
        <v>28754</v>
      </c>
      <c r="N10095">
        <v>1.4125000000000001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1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1.4125000000000001</v>
      </c>
    </row>
    <row r="10096" spans="1:26" x14ac:dyDescent="0.25">
      <c r="A10096">
        <v>2212248</v>
      </c>
      <c r="B10096">
        <v>1</v>
      </c>
      <c r="C10096" t="s">
        <v>76</v>
      </c>
      <c r="D10096" t="s">
        <v>85</v>
      </c>
      <c r="E10096" t="s">
        <v>126</v>
      </c>
      <c r="F10096" t="s">
        <v>28755</v>
      </c>
      <c r="G10096" t="s">
        <v>140</v>
      </c>
      <c r="H10096" t="s">
        <v>46</v>
      </c>
      <c r="I10096" t="s">
        <v>129</v>
      </c>
      <c r="J10096" t="s">
        <v>130</v>
      </c>
      <c r="K10096" t="s">
        <v>131</v>
      </c>
      <c r="L10096" t="s">
        <v>28756</v>
      </c>
      <c r="M10096" t="s">
        <v>28757</v>
      </c>
      <c r="N10096">
        <v>1.916111111</v>
      </c>
      <c r="O10096">
        <v>0</v>
      </c>
      <c r="P10096">
        <v>20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38.322221999999996</v>
      </c>
      <c r="W10096">
        <v>0</v>
      </c>
      <c r="X10096">
        <v>0</v>
      </c>
      <c r="Y10096">
        <v>0</v>
      </c>
      <c r="Z10096">
        <v>0</v>
      </c>
    </row>
    <row r="10097" spans="1:26" x14ac:dyDescent="0.25">
      <c r="A10097">
        <v>2212278</v>
      </c>
      <c r="B10097">
        <v>1</v>
      </c>
      <c r="C10097" t="s">
        <v>76</v>
      </c>
      <c r="D10097" t="s">
        <v>80</v>
      </c>
      <c r="E10097" t="s">
        <v>181</v>
      </c>
      <c r="F10097" t="s">
        <v>28758</v>
      </c>
      <c r="G10097" t="s">
        <v>287</v>
      </c>
      <c r="H10097" t="s">
        <v>46</v>
      </c>
      <c r="I10097" t="s">
        <v>129</v>
      </c>
      <c r="J10097" t="s">
        <v>130</v>
      </c>
      <c r="K10097" t="s">
        <v>131</v>
      </c>
      <c r="L10097" t="s">
        <v>28759</v>
      </c>
      <c r="M10097" t="s">
        <v>28760</v>
      </c>
      <c r="N10097">
        <v>3.9588888880000002</v>
      </c>
      <c r="O10097">
        <v>0</v>
      </c>
      <c r="P10097">
        <v>7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27.712222000000001</v>
      </c>
      <c r="W10097">
        <v>0</v>
      </c>
      <c r="X10097">
        <v>0</v>
      </c>
      <c r="Y10097">
        <v>0</v>
      </c>
      <c r="Z10097">
        <v>0</v>
      </c>
    </row>
    <row r="10098" spans="1:26" x14ac:dyDescent="0.25">
      <c r="A10098">
        <v>2212251</v>
      </c>
      <c r="B10098">
        <v>1</v>
      </c>
      <c r="C10098" t="s">
        <v>76</v>
      </c>
      <c r="D10098" t="s">
        <v>103</v>
      </c>
      <c r="E10098" t="s">
        <v>134</v>
      </c>
      <c r="F10098" t="s">
        <v>1221</v>
      </c>
      <c r="G10098" t="s">
        <v>448</v>
      </c>
      <c r="H10098" t="s">
        <v>47</v>
      </c>
      <c r="I10098" t="s">
        <v>129</v>
      </c>
      <c r="J10098" t="s">
        <v>130</v>
      </c>
      <c r="K10098" t="s">
        <v>131</v>
      </c>
      <c r="L10098" t="s">
        <v>28761</v>
      </c>
      <c r="M10098" t="s">
        <v>28762</v>
      </c>
      <c r="N10098">
        <v>3.4855555549999999</v>
      </c>
      <c r="O10098">
        <v>0</v>
      </c>
      <c r="P10098">
        <v>0</v>
      </c>
      <c r="Q10098">
        <v>21</v>
      </c>
      <c r="R10098">
        <v>408</v>
      </c>
      <c r="S10098">
        <v>30</v>
      </c>
      <c r="T10098">
        <v>1040</v>
      </c>
      <c r="U10098">
        <v>0</v>
      </c>
      <c r="V10098">
        <v>0</v>
      </c>
      <c r="W10098">
        <v>73.196667000000005</v>
      </c>
      <c r="X10098">
        <v>1422.1066659999999</v>
      </c>
      <c r="Y10098">
        <v>104.566667</v>
      </c>
      <c r="Z10098">
        <v>3624.9777770000001</v>
      </c>
    </row>
    <row r="10099" spans="1:26" x14ac:dyDescent="0.25">
      <c r="A10099">
        <v>2212257</v>
      </c>
      <c r="B10099">
        <v>1</v>
      </c>
      <c r="C10099" t="s">
        <v>77</v>
      </c>
      <c r="D10099" t="s">
        <v>119</v>
      </c>
      <c r="E10099" t="s">
        <v>181</v>
      </c>
      <c r="F10099" t="s">
        <v>28763</v>
      </c>
      <c r="G10099" t="s">
        <v>183</v>
      </c>
      <c r="H10099" t="s">
        <v>46</v>
      </c>
      <c r="I10099" t="s">
        <v>129</v>
      </c>
      <c r="J10099" t="s">
        <v>130</v>
      </c>
      <c r="K10099" t="s">
        <v>131</v>
      </c>
      <c r="L10099" t="s">
        <v>28764</v>
      </c>
      <c r="M10099" t="s">
        <v>28765</v>
      </c>
      <c r="N10099">
        <v>1.6302777770000001</v>
      </c>
      <c r="O10099">
        <v>0</v>
      </c>
      <c r="P10099">
        <v>1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1.6302779999999999</v>
      </c>
      <c r="W10099">
        <v>0</v>
      </c>
      <c r="X10099">
        <v>0</v>
      </c>
      <c r="Y10099">
        <v>0</v>
      </c>
      <c r="Z10099">
        <v>0</v>
      </c>
    </row>
    <row r="10100" spans="1:26" x14ac:dyDescent="0.25">
      <c r="A10100">
        <v>2212263</v>
      </c>
      <c r="B10100">
        <v>1</v>
      </c>
      <c r="C10100" t="s">
        <v>76</v>
      </c>
      <c r="D10100" t="s">
        <v>83</v>
      </c>
      <c r="E10100" t="s">
        <v>181</v>
      </c>
      <c r="F10100" t="s">
        <v>28766</v>
      </c>
      <c r="G10100" t="s">
        <v>183</v>
      </c>
      <c r="H10100" t="s">
        <v>46</v>
      </c>
      <c r="I10100" t="s">
        <v>129</v>
      </c>
      <c r="J10100" t="s">
        <v>130</v>
      </c>
      <c r="K10100" t="s">
        <v>131</v>
      </c>
      <c r="L10100" t="s">
        <v>28767</v>
      </c>
      <c r="M10100" t="s">
        <v>28768</v>
      </c>
      <c r="N10100">
        <v>1.8061111110000001</v>
      </c>
      <c r="O10100">
        <v>0</v>
      </c>
      <c r="P10100">
        <v>2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3.612222</v>
      </c>
      <c r="W10100">
        <v>0</v>
      </c>
      <c r="X10100">
        <v>0</v>
      </c>
      <c r="Y10100">
        <v>0</v>
      </c>
      <c r="Z10100">
        <v>0</v>
      </c>
    </row>
    <row r="10101" spans="1:26" x14ac:dyDescent="0.25">
      <c r="A10101">
        <v>2212262</v>
      </c>
      <c r="B10101">
        <v>1</v>
      </c>
      <c r="C10101" t="s">
        <v>76</v>
      </c>
      <c r="D10101" t="s">
        <v>88</v>
      </c>
      <c r="E10101" t="s">
        <v>718</v>
      </c>
      <c r="F10101" t="s">
        <v>28769</v>
      </c>
      <c r="G10101" t="s">
        <v>269</v>
      </c>
      <c r="H10101" t="s">
        <v>46</v>
      </c>
      <c r="I10101" t="s">
        <v>129</v>
      </c>
      <c r="J10101" t="s">
        <v>130</v>
      </c>
      <c r="K10101" t="s">
        <v>131</v>
      </c>
      <c r="L10101" t="s">
        <v>28770</v>
      </c>
      <c r="M10101" t="s">
        <v>28771</v>
      </c>
      <c r="N10101">
        <v>3.389444444</v>
      </c>
      <c r="O10101">
        <v>0</v>
      </c>
      <c r="P10101">
        <v>75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254.20833300000001</v>
      </c>
      <c r="W10101">
        <v>0</v>
      </c>
      <c r="X10101">
        <v>0</v>
      </c>
      <c r="Y10101">
        <v>0</v>
      </c>
      <c r="Z10101">
        <v>0</v>
      </c>
    </row>
    <row r="10102" spans="1:26" x14ac:dyDescent="0.25">
      <c r="A10102">
        <v>2212271</v>
      </c>
      <c r="B10102">
        <v>1</v>
      </c>
      <c r="C10102" t="s">
        <v>76</v>
      </c>
      <c r="D10102" t="s">
        <v>93</v>
      </c>
      <c r="E10102" t="s">
        <v>181</v>
      </c>
      <c r="F10102" t="s">
        <v>28772</v>
      </c>
      <c r="G10102" t="s">
        <v>183</v>
      </c>
      <c r="H10102" t="s">
        <v>46</v>
      </c>
      <c r="I10102" t="s">
        <v>129</v>
      </c>
      <c r="J10102" t="s">
        <v>130</v>
      </c>
      <c r="K10102" t="s">
        <v>131</v>
      </c>
      <c r="L10102" t="s">
        <v>28773</v>
      </c>
      <c r="M10102" t="s">
        <v>28774</v>
      </c>
      <c r="N10102">
        <v>2.048333333</v>
      </c>
      <c r="O10102">
        <v>0</v>
      </c>
      <c r="P10102">
        <v>1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2.048333</v>
      </c>
      <c r="W10102">
        <v>0</v>
      </c>
      <c r="X10102">
        <v>0</v>
      </c>
      <c r="Y10102">
        <v>0</v>
      </c>
      <c r="Z10102">
        <v>0</v>
      </c>
    </row>
    <row r="10103" spans="1:26" x14ac:dyDescent="0.25">
      <c r="A10103">
        <v>2212272</v>
      </c>
      <c r="B10103">
        <v>1</v>
      </c>
      <c r="C10103" t="s">
        <v>76</v>
      </c>
      <c r="D10103" t="s">
        <v>100</v>
      </c>
      <c r="E10103" t="s">
        <v>718</v>
      </c>
      <c r="F10103" t="s">
        <v>23286</v>
      </c>
      <c r="G10103" t="s">
        <v>269</v>
      </c>
      <c r="H10103" t="s">
        <v>46</v>
      </c>
      <c r="I10103" t="s">
        <v>129</v>
      </c>
      <c r="J10103" t="s">
        <v>130</v>
      </c>
      <c r="K10103" t="s">
        <v>131</v>
      </c>
      <c r="L10103" t="s">
        <v>28775</v>
      </c>
      <c r="M10103" t="s">
        <v>28776</v>
      </c>
      <c r="N10103">
        <v>9.8613888880000005</v>
      </c>
      <c r="O10103">
        <v>0</v>
      </c>
      <c r="P10103">
        <v>150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1479.208333</v>
      </c>
      <c r="W10103">
        <v>0</v>
      </c>
      <c r="X10103">
        <v>0</v>
      </c>
      <c r="Y10103">
        <v>0</v>
      </c>
      <c r="Z10103">
        <v>0</v>
      </c>
    </row>
    <row r="10104" spans="1:26" x14ac:dyDescent="0.25">
      <c r="A10104">
        <v>2212260</v>
      </c>
      <c r="B10104">
        <v>1</v>
      </c>
      <c r="C10104" t="s">
        <v>76</v>
      </c>
      <c r="D10104" t="s">
        <v>102</v>
      </c>
      <c r="E10104" t="s">
        <v>134</v>
      </c>
      <c r="F10104" t="s">
        <v>28777</v>
      </c>
      <c r="G10104" t="s">
        <v>366</v>
      </c>
      <c r="H10104" t="s">
        <v>47</v>
      </c>
      <c r="I10104" t="s">
        <v>129</v>
      </c>
      <c r="J10104" t="s">
        <v>130</v>
      </c>
      <c r="K10104" t="s">
        <v>251</v>
      </c>
      <c r="L10104" t="s">
        <v>28778</v>
      </c>
      <c r="M10104" t="s">
        <v>28779</v>
      </c>
      <c r="N10104">
        <v>2.2573111109999999</v>
      </c>
      <c r="O10104">
        <v>0</v>
      </c>
      <c r="P10104">
        <v>1</v>
      </c>
      <c r="Q10104">
        <v>0</v>
      </c>
      <c r="R10104">
        <v>0</v>
      </c>
      <c r="S10104">
        <v>48</v>
      </c>
      <c r="T10104">
        <v>1632</v>
      </c>
      <c r="U10104">
        <v>0</v>
      </c>
      <c r="V10104">
        <v>2.2573110000000001</v>
      </c>
      <c r="W10104">
        <v>0</v>
      </c>
      <c r="X10104">
        <v>0</v>
      </c>
      <c r="Y10104">
        <v>108.350933</v>
      </c>
      <c r="Z10104">
        <v>3683.9317329999999</v>
      </c>
    </row>
    <row r="10105" spans="1:26" x14ac:dyDescent="0.25">
      <c r="A10105">
        <v>2212265</v>
      </c>
      <c r="B10105">
        <v>1</v>
      </c>
      <c r="C10105" t="s">
        <v>76</v>
      </c>
      <c r="D10105" t="s">
        <v>79</v>
      </c>
      <c r="E10105" t="s">
        <v>126</v>
      </c>
      <c r="F10105" t="s">
        <v>28780</v>
      </c>
      <c r="G10105" t="s">
        <v>128</v>
      </c>
      <c r="H10105" t="s">
        <v>46</v>
      </c>
      <c r="I10105" t="s">
        <v>129</v>
      </c>
      <c r="J10105" t="s">
        <v>130</v>
      </c>
      <c r="K10105" t="s">
        <v>131</v>
      </c>
      <c r="L10105" t="s">
        <v>28781</v>
      </c>
      <c r="M10105" t="s">
        <v>28782</v>
      </c>
      <c r="N10105">
        <v>4.9738888880000003</v>
      </c>
      <c r="O10105">
        <v>0</v>
      </c>
      <c r="P10105">
        <v>23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114.399444</v>
      </c>
      <c r="W10105">
        <v>0</v>
      </c>
      <c r="X10105">
        <v>0</v>
      </c>
      <c r="Y10105">
        <v>0</v>
      </c>
      <c r="Z10105">
        <v>0</v>
      </c>
    </row>
    <row r="10106" spans="1:26" x14ac:dyDescent="0.25">
      <c r="A10106">
        <v>2212285</v>
      </c>
      <c r="B10106">
        <v>1</v>
      </c>
      <c r="C10106" t="s">
        <v>77</v>
      </c>
      <c r="D10106" t="s">
        <v>119</v>
      </c>
      <c r="E10106" t="s">
        <v>161</v>
      </c>
      <c r="F10106" t="s">
        <v>28783</v>
      </c>
      <c r="G10106" t="s">
        <v>402</v>
      </c>
      <c r="H10106" t="s">
        <v>46</v>
      </c>
      <c r="I10106" t="s">
        <v>129</v>
      </c>
      <c r="J10106" t="s">
        <v>130</v>
      </c>
      <c r="K10106" t="s">
        <v>131</v>
      </c>
      <c r="L10106" t="s">
        <v>28784</v>
      </c>
      <c r="M10106" t="s">
        <v>28785</v>
      </c>
      <c r="N10106">
        <v>5.5469444440000002</v>
      </c>
      <c r="O10106">
        <v>1</v>
      </c>
      <c r="P10106">
        <v>125</v>
      </c>
      <c r="Q10106">
        <v>0</v>
      </c>
      <c r="R10106">
        <v>0</v>
      </c>
      <c r="S10106">
        <v>0</v>
      </c>
      <c r="T10106">
        <v>0</v>
      </c>
      <c r="U10106">
        <v>5.5469439999999999</v>
      </c>
      <c r="V10106">
        <v>693.36805600000002</v>
      </c>
      <c r="W10106">
        <v>0</v>
      </c>
      <c r="X10106">
        <v>0</v>
      </c>
      <c r="Y10106">
        <v>0</v>
      </c>
      <c r="Z10106">
        <v>0</v>
      </c>
    </row>
    <row r="10107" spans="1:26" x14ac:dyDescent="0.25">
      <c r="A10107">
        <v>2212273</v>
      </c>
      <c r="B10107">
        <v>1</v>
      </c>
      <c r="C10107" t="s">
        <v>76</v>
      </c>
      <c r="D10107" t="s">
        <v>79</v>
      </c>
      <c r="E10107" t="s">
        <v>126</v>
      </c>
      <c r="F10107" t="s">
        <v>16973</v>
      </c>
      <c r="G10107" t="s">
        <v>128</v>
      </c>
      <c r="H10107" t="s">
        <v>46</v>
      </c>
      <c r="I10107" t="s">
        <v>129</v>
      </c>
      <c r="J10107" t="s">
        <v>130</v>
      </c>
      <c r="K10107" t="s">
        <v>131</v>
      </c>
      <c r="L10107" t="s">
        <v>28786</v>
      </c>
      <c r="M10107" t="s">
        <v>28787</v>
      </c>
      <c r="N10107">
        <v>1.4411111109999999</v>
      </c>
      <c r="O10107">
        <v>0</v>
      </c>
      <c r="P10107">
        <v>5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7.2055559999999996</v>
      </c>
      <c r="W10107">
        <v>0</v>
      </c>
      <c r="X10107">
        <v>0</v>
      </c>
      <c r="Y10107">
        <v>0</v>
      </c>
      <c r="Z10107">
        <v>0</v>
      </c>
    </row>
    <row r="10108" spans="1:26" x14ac:dyDescent="0.25">
      <c r="A10108">
        <v>2212282</v>
      </c>
      <c r="B10108">
        <v>1</v>
      </c>
      <c r="C10108" t="s">
        <v>76</v>
      </c>
      <c r="D10108" t="s">
        <v>88</v>
      </c>
      <c r="E10108" t="s">
        <v>181</v>
      </c>
      <c r="F10108" t="s">
        <v>28788</v>
      </c>
      <c r="G10108" t="s">
        <v>163</v>
      </c>
      <c r="H10108" t="s">
        <v>46</v>
      </c>
      <c r="I10108" t="s">
        <v>129</v>
      </c>
      <c r="J10108" t="s">
        <v>130</v>
      </c>
      <c r="K10108" t="s">
        <v>131</v>
      </c>
      <c r="L10108" t="s">
        <v>28789</v>
      </c>
      <c r="M10108" t="s">
        <v>28790</v>
      </c>
      <c r="N10108">
        <v>8.43</v>
      </c>
      <c r="O10108">
        <v>0</v>
      </c>
      <c r="P10108">
        <v>2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16.86</v>
      </c>
      <c r="W10108">
        <v>0</v>
      </c>
      <c r="X10108">
        <v>0</v>
      </c>
      <c r="Y10108">
        <v>0</v>
      </c>
      <c r="Z10108">
        <v>0</v>
      </c>
    </row>
    <row r="10109" spans="1:26" x14ac:dyDescent="0.25">
      <c r="A10109">
        <v>2212276</v>
      </c>
      <c r="B10109">
        <v>1</v>
      </c>
      <c r="C10109" t="s">
        <v>76</v>
      </c>
      <c r="D10109" t="s">
        <v>78</v>
      </c>
      <c r="E10109" t="s">
        <v>181</v>
      </c>
      <c r="F10109" t="s">
        <v>28791</v>
      </c>
      <c r="G10109" t="s">
        <v>287</v>
      </c>
      <c r="H10109" t="s">
        <v>46</v>
      </c>
      <c r="I10109" t="s">
        <v>129</v>
      </c>
      <c r="J10109" t="s">
        <v>130</v>
      </c>
      <c r="K10109" t="s">
        <v>131</v>
      </c>
      <c r="L10109" t="s">
        <v>28792</v>
      </c>
      <c r="M10109" t="s">
        <v>28793</v>
      </c>
      <c r="N10109">
        <v>1.5925</v>
      </c>
      <c r="O10109">
        <v>0</v>
      </c>
      <c r="P10109">
        <v>9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14.3325</v>
      </c>
      <c r="W10109">
        <v>0</v>
      </c>
      <c r="X10109">
        <v>0</v>
      </c>
      <c r="Y10109">
        <v>0</v>
      </c>
      <c r="Z10109">
        <v>0</v>
      </c>
    </row>
    <row r="10110" spans="1:26" x14ac:dyDescent="0.25">
      <c r="A10110">
        <v>2212291</v>
      </c>
      <c r="B10110">
        <v>1</v>
      </c>
      <c r="C10110" t="s">
        <v>76</v>
      </c>
      <c r="D10110" t="s">
        <v>93</v>
      </c>
      <c r="E10110" t="s">
        <v>181</v>
      </c>
      <c r="F10110" t="s">
        <v>28794</v>
      </c>
      <c r="G10110" t="s">
        <v>194</v>
      </c>
      <c r="H10110" t="s">
        <v>46</v>
      </c>
      <c r="I10110" t="s">
        <v>129</v>
      </c>
      <c r="J10110" t="s">
        <v>130</v>
      </c>
      <c r="K10110" t="s">
        <v>131</v>
      </c>
      <c r="L10110" t="s">
        <v>28795</v>
      </c>
      <c r="M10110" t="s">
        <v>28796</v>
      </c>
      <c r="N10110">
        <v>3.2727777769999999</v>
      </c>
      <c r="O10110">
        <v>0</v>
      </c>
      <c r="P10110">
        <v>3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9.8183330000000009</v>
      </c>
      <c r="W10110">
        <v>0</v>
      </c>
      <c r="X10110">
        <v>0</v>
      </c>
      <c r="Y10110">
        <v>0</v>
      </c>
      <c r="Z10110">
        <v>0</v>
      </c>
    </row>
    <row r="10111" spans="1:26" x14ac:dyDescent="0.25">
      <c r="A10111">
        <v>2212287</v>
      </c>
      <c r="B10111">
        <v>1</v>
      </c>
      <c r="C10111" t="s">
        <v>76</v>
      </c>
      <c r="D10111" t="s">
        <v>83</v>
      </c>
      <c r="E10111" t="s">
        <v>181</v>
      </c>
      <c r="F10111" t="s">
        <v>28797</v>
      </c>
      <c r="G10111" t="s">
        <v>194</v>
      </c>
      <c r="H10111" t="s">
        <v>46</v>
      </c>
      <c r="I10111" t="s">
        <v>129</v>
      </c>
      <c r="J10111" t="s">
        <v>130</v>
      </c>
      <c r="K10111" t="s">
        <v>131</v>
      </c>
      <c r="L10111" t="s">
        <v>28798</v>
      </c>
      <c r="M10111" t="s">
        <v>28799</v>
      </c>
      <c r="N10111">
        <v>5.81</v>
      </c>
      <c r="O10111">
        <v>0</v>
      </c>
      <c r="P10111">
        <v>3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17.43</v>
      </c>
      <c r="W10111">
        <v>0</v>
      </c>
      <c r="X10111">
        <v>0</v>
      </c>
      <c r="Y10111">
        <v>0</v>
      </c>
      <c r="Z10111">
        <v>0</v>
      </c>
    </row>
    <row r="10112" spans="1:26" x14ac:dyDescent="0.25">
      <c r="A10112">
        <v>2212288</v>
      </c>
      <c r="B10112">
        <v>1</v>
      </c>
      <c r="C10112" t="s">
        <v>76</v>
      </c>
      <c r="D10112" t="s">
        <v>86</v>
      </c>
      <c r="E10112" t="s">
        <v>126</v>
      </c>
      <c r="F10112" t="s">
        <v>5664</v>
      </c>
      <c r="G10112" t="s">
        <v>128</v>
      </c>
      <c r="H10112" t="s">
        <v>46</v>
      </c>
      <c r="I10112" t="s">
        <v>129</v>
      </c>
      <c r="J10112" t="s">
        <v>130</v>
      </c>
      <c r="K10112" t="s">
        <v>131</v>
      </c>
      <c r="L10112" t="s">
        <v>28800</v>
      </c>
      <c r="M10112" t="s">
        <v>28801</v>
      </c>
      <c r="N10112">
        <v>5.3008333329999999</v>
      </c>
      <c r="O10112">
        <v>0</v>
      </c>
      <c r="P10112">
        <v>189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1001.8575</v>
      </c>
      <c r="W10112">
        <v>0</v>
      </c>
      <c r="X10112">
        <v>0</v>
      </c>
      <c r="Y10112">
        <v>0</v>
      </c>
      <c r="Z10112">
        <v>0</v>
      </c>
    </row>
    <row r="10113" spans="1:26" x14ac:dyDescent="0.25">
      <c r="A10113">
        <v>2212310</v>
      </c>
      <c r="B10113">
        <v>1</v>
      </c>
      <c r="C10113" t="s">
        <v>76</v>
      </c>
      <c r="D10113" t="s">
        <v>93</v>
      </c>
      <c r="E10113" t="s">
        <v>181</v>
      </c>
      <c r="F10113" t="s">
        <v>28802</v>
      </c>
      <c r="G10113" t="s">
        <v>194</v>
      </c>
      <c r="H10113" t="s">
        <v>46</v>
      </c>
      <c r="I10113" t="s">
        <v>129</v>
      </c>
      <c r="J10113" t="s">
        <v>130</v>
      </c>
      <c r="K10113" t="s">
        <v>131</v>
      </c>
      <c r="L10113" t="s">
        <v>28803</v>
      </c>
      <c r="M10113" t="s">
        <v>28804</v>
      </c>
      <c r="N10113">
        <v>2.4219444440000002</v>
      </c>
      <c r="O10113">
        <v>0</v>
      </c>
      <c r="P10113">
        <v>1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2.4219439999999999</v>
      </c>
      <c r="W10113">
        <v>0</v>
      </c>
      <c r="X10113">
        <v>0</v>
      </c>
      <c r="Y10113">
        <v>0</v>
      </c>
      <c r="Z10113">
        <v>0</v>
      </c>
    </row>
    <row r="10114" spans="1:26" x14ac:dyDescent="0.25">
      <c r="A10114">
        <v>2212293</v>
      </c>
      <c r="B10114">
        <v>1</v>
      </c>
      <c r="C10114" t="s">
        <v>77</v>
      </c>
      <c r="D10114" t="s">
        <v>123</v>
      </c>
      <c r="E10114" t="s">
        <v>126</v>
      </c>
      <c r="F10114" t="s">
        <v>28805</v>
      </c>
      <c r="G10114" t="s">
        <v>128</v>
      </c>
      <c r="H10114" t="s">
        <v>46</v>
      </c>
      <c r="I10114" t="s">
        <v>129</v>
      </c>
      <c r="J10114" t="s">
        <v>130</v>
      </c>
      <c r="K10114" t="s">
        <v>131</v>
      </c>
      <c r="L10114" t="s">
        <v>28806</v>
      </c>
      <c r="M10114" t="s">
        <v>28807</v>
      </c>
      <c r="N10114">
        <v>1.1216666660000001</v>
      </c>
      <c r="O10114">
        <v>0</v>
      </c>
      <c r="P10114">
        <v>2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2.2433329999999998</v>
      </c>
      <c r="W10114">
        <v>0</v>
      </c>
      <c r="X10114">
        <v>0</v>
      </c>
      <c r="Y10114">
        <v>0</v>
      </c>
      <c r="Z10114">
        <v>0</v>
      </c>
    </row>
    <row r="10115" spans="1:26" x14ac:dyDescent="0.25">
      <c r="A10115">
        <v>2212295</v>
      </c>
      <c r="B10115">
        <v>1</v>
      </c>
      <c r="C10115" t="s">
        <v>76</v>
      </c>
      <c r="D10115" t="s">
        <v>96</v>
      </c>
      <c r="E10115" t="s">
        <v>181</v>
      </c>
      <c r="F10115" t="s">
        <v>28808</v>
      </c>
      <c r="G10115" t="s">
        <v>194</v>
      </c>
      <c r="H10115" t="s">
        <v>46</v>
      </c>
      <c r="I10115" t="s">
        <v>129</v>
      </c>
      <c r="J10115" t="s">
        <v>130</v>
      </c>
      <c r="K10115" t="s">
        <v>131</v>
      </c>
      <c r="L10115" t="s">
        <v>28809</v>
      </c>
      <c r="M10115" t="s">
        <v>28810</v>
      </c>
      <c r="N10115">
        <v>2.5261111110000001</v>
      </c>
      <c r="O10115">
        <v>0</v>
      </c>
      <c r="P10115">
        <v>4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10.104444000000001</v>
      </c>
      <c r="W10115">
        <v>0</v>
      </c>
      <c r="X10115">
        <v>0</v>
      </c>
      <c r="Y10115">
        <v>0</v>
      </c>
      <c r="Z10115">
        <v>0</v>
      </c>
    </row>
    <row r="10116" spans="1:26" x14ac:dyDescent="0.25">
      <c r="A10116">
        <v>2212290</v>
      </c>
      <c r="B10116">
        <v>1</v>
      </c>
      <c r="C10116" t="s">
        <v>76</v>
      </c>
      <c r="D10116" t="s">
        <v>103</v>
      </c>
      <c r="E10116" t="s">
        <v>134</v>
      </c>
      <c r="F10116" t="s">
        <v>28811</v>
      </c>
      <c r="G10116" t="s">
        <v>201</v>
      </c>
      <c r="H10116" t="s">
        <v>47</v>
      </c>
      <c r="I10116" t="s">
        <v>129</v>
      </c>
      <c r="J10116" t="s">
        <v>130</v>
      </c>
      <c r="K10116" t="s">
        <v>131</v>
      </c>
      <c r="L10116" t="s">
        <v>28812</v>
      </c>
      <c r="M10116" t="s">
        <v>28813</v>
      </c>
      <c r="N10116">
        <v>2.7949999999999999</v>
      </c>
      <c r="O10116">
        <v>0</v>
      </c>
      <c r="P10116">
        <v>0</v>
      </c>
      <c r="Q10116">
        <v>8</v>
      </c>
      <c r="R10116">
        <v>604</v>
      </c>
      <c r="S10116">
        <v>0</v>
      </c>
      <c r="T10116">
        <v>0</v>
      </c>
      <c r="U10116">
        <v>0</v>
      </c>
      <c r="V10116">
        <v>0</v>
      </c>
      <c r="W10116">
        <v>22.36</v>
      </c>
      <c r="X10116">
        <v>1688.18</v>
      </c>
      <c r="Y10116">
        <v>0</v>
      </c>
      <c r="Z10116">
        <v>0</v>
      </c>
    </row>
    <row r="10117" spans="1:26" x14ac:dyDescent="0.25">
      <c r="A10117">
        <v>2212289</v>
      </c>
      <c r="B10117">
        <v>1</v>
      </c>
      <c r="C10117" t="s">
        <v>76</v>
      </c>
      <c r="D10117" t="s">
        <v>78</v>
      </c>
      <c r="E10117" t="s">
        <v>181</v>
      </c>
      <c r="F10117" t="s">
        <v>28814</v>
      </c>
      <c r="G10117" t="s">
        <v>194</v>
      </c>
      <c r="H10117" t="s">
        <v>46</v>
      </c>
      <c r="I10117" t="s">
        <v>129</v>
      </c>
      <c r="J10117" t="s">
        <v>130</v>
      </c>
      <c r="K10117" t="s">
        <v>131</v>
      </c>
      <c r="L10117" t="s">
        <v>28815</v>
      </c>
      <c r="M10117" t="s">
        <v>28816</v>
      </c>
      <c r="N10117">
        <v>3.1861111110000002</v>
      </c>
      <c r="O10117">
        <v>0</v>
      </c>
      <c r="P10117">
        <v>1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3.1861109999999999</v>
      </c>
      <c r="W10117">
        <v>0</v>
      </c>
      <c r="X10117">
        <v>0</v>
      </c>
      <c r="Y10117">
        <v>0</v>
      </c>
      <c r="Z10117">
        <v>0</v>
      </c>
    </row>
    <row r="10118" spans="1:26" x14ac:dyDescent="0.25">
      <c r="A10118">
        <v>2212292</v>
      </c>
      <c r="B10118">
        <v>1</v>
      </c>
      <c r="C10118" t="s">
        <v>76</v>
      </c>
      <c r="D10118" t="s">
        <v>98</v>
      </c>
      <c r="E10118" t="s">
        <v>181</v>
      </c>
      <c r="F10118" t="s">
        <v>28817</v>
      </c>
      <c r="G10118" t="s">
        <v>194</v>
      </c>
      <c r="H10118" t="s">
        <v>46</v>
      </c>
      <c r="I10118" t="s">
        <v>129</v>
      </c>
      <c r="J10118" t="s">
        <v>130</v>
      </c>
      <c r="K10118" t="s">
        <v>131</v>
      </c>
      <c r="L10118" t="s">
        <v>28818</v>
      </c>
      <c r="M10118" t="s">
        <v>28819</v>
      </c>
      <c r="N10118">
        <v>1.5647222220000001</v>
      </c>
      <c r="O10118">
        <v>0</v>
      </c>
      <c r="P10118">
        <v>0</v>
      </c>
      <c r="Q10118">
        <v>0</v>
      </c>
      <c r="R10118">
        <v>1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1.5647219999999999</v>
      </c>
      <c r="Y10118">
        <v>0</v>
      </c>
      <c r="Z10118">
        <v>0</v>
      </c>
    </row>
    <row r="10119" spans="1:26" x14ac:dyDescent="0.25">
      <c r="A10119">
        <v>2212294</v>
      </c>
      <c r="B10119">
        <v>1</v>
      </c>
      <c r="C10119" t="s">
        <v>76</v>
      </c>
      <c r="D10119" t="s">
        <v>99</v>
      </c>
      <c r="E10119" t="s">
        <v>143</v>
      </c>
      <c r="F10119" t="s">
        <v>28820</v>
      </c>
      <c r="G10119" t="s">
        <v>145</v>
      </c>
      <c r="H10119" t="s">
        <v>47</v>
      </c>
      <c r="I10119" t="s">
        <v>129</v>
      </c>
      <c r="J10119" t="s">
        <v>130</v>
      </c>
      <c r="K10119" t="s">
        <v>131</v>
      </c>
      <c r="L10119" t="s">
        <v>28821</v>
      </c>
      <c r="M10119" t="s">
        <v>28822</v>
      </c>
      <c r="N10119">
        <v>0.94444444400000005</v>
      </c>
      <c r="O10119">
        <v>0</v>
      </c>
      <c r="P10119">
        <v>7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6.6111110000000002</v>
      </c>
      <c r="W10119">
        <v>0</v>
      </c>
      <c r="X10119">
        <v>0</v>
      </c>
      <c r="Y10119">
        <v>0</v>
      </c>
      <c r="Z10119">
        <v>0</v>
      </c>
    </row>
    <row r="10120" spans="1:26" x14ac:dyDescent="0.25">
      <c r="A10120">
        <v>2212303</v>
      </c>
      <c r="B10120">
        <v>1</v>
      </c>
      <c r="C10120" t="s">
        <v>76</v>
      </c>
      <c r="D10120" t="s">
        <v>102</v>
      </c>
      <c r="E10120" t="s">
        <v>126</v>
      </c>
      <c r="F10120" t="s">
        <v>14284</v>
      </c>
      <c r="G10120" t="s">
        <v>128</v>
      </c>
      <c r="H10120" t="s">
        <v>46</v>
      </c>
      <c r="I10120" t="s">
        <v>129</v>
      </c>
      <c r="J10120" t="s">
        <v>130</v>
      </c>
      <c r="K10120" t="s">
        <v>131</v>
      </c>
      <c r="L10120" t="s">
        <v>28823</v>
      </c>
      <c r="M10120" t="s">
        <v>28824</v>
      </c>
      <c r="N10120">
        <v>1.1613888880000001</v>
      </c>
      <c r="O10120">
        <v>0</v>
      </c>
      <c r="P10120">
        <v>1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1.161389</v>
      </c>
      <c r="W10120">
        <v>0</v>
      </c>
      <c r="X10120">
        <v>0</v>
      </c>
      <c r="Y10120">
        <v>0</v>
      </c>
      <c r="Z10120">
        <v>0</v>
      </c>
    </row>
    <row r="10121" spans="1:26" x14ac:dyDescent="0.25">
      <c r="A10121">
        <v>2212309</v>
      </c>
      <c r="B10121">
        <v>1</v>
      </c>
      <c r="C10121" t="s">
        <v>76</v>
      </c>
      <c r="D10121" t="s">
        <v>88</v>
      </c>
      <c r="E10121" t="s">
        <v>181</v>
      </c>
      <c r="F10121" t="s">
        <v>28825</v>
      </c>
      <c r="G10121" t="s">
        <v>183</v>
      </c>
      <c r="H10121" t="s">
        <v>46</v>
      </c>
      <c r="I10121" t="s">
        <v>129</v>
      </c>
      <c r="J10121" t="s">
        <v>130</v>
      </c>
      <c r="K10121" t="s">
        <v>131</v>
      </c>
      <c r="L10121" t="s">
        <v>28826</v>
      </c>
      <c r="M10121" t="s">
        <v>28827</v>
      </c>
      <c r="N10121">
        <v>2.8197222219999998</v>
      </c>
      <c r="O10121">
        <v>0</v>
      </c>
      <c r="P10121">
        <v>2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5.6394440000000001</v>
      </c>
      <c r="W10121">
        <v>0</v>
      </c>
      <c r="X10121">
        <v>0</v>
      </c>
      <c r="Y10121">
        <v>0</v>
      </c>
      <c r="Z10121">
        <v>0</v>
      </c>
    </row>
    <row r="10122" spans="1:26" x14ac:dyDescent="0.25">
      <c r="A10122">
        <v>2212299</v>
      </c>
      <c r="B10122">
        <v>1</v>
      </c>
      <c r="C10122" t="s">
        <v>76</v>
      </c>
      <c r="D10122" t="s">
        <v>89</v>
      </c>
      <c r="E10122" t="s">
        <v>181</v>
      </c>
      <c r="F10122" t="s">
        <v>28828</v>
      </c>
      <c r="G10122" t="s">
        <v>194</v>
      </c>
      <c r="H10122" t="s">
        <v>46</v>
      </c>
      <c r="I10122" t="s">
        <v>129</v>
      </c>
      <c r="J10122" t="s">
        <v>130</v>
      </c>
      <c r="K10122" t="s">
        <v>131</v>
      </c>
      <c r="L10122" t="s">
        <v>28829</v>
      </c>
      <c r="M10122" t="s">
        <v>28830</v>
      </c>
      <c r="N10122">
        <v>4.375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1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4.375</v>
      </c>
    </row>
    <row r="10123" spans="1:26" x14ac:dyDescent="0.25">
      <c r="A10123">
        <v>2212302</v>
      </c>
      <c r="B10123">
        <v>1</v>
      </c>
      <c r="C10123" t="s">
        <v>76</v>
      </c>
      <c r="D10123" t="s">
        <v>92</v>
      </c>
      <c r="E10123" t="s">
        <v>181</v>
      </c>
      <c r="F10123" t="s">
        <v>28831</v>
      </c>
      <c r="G10123" t="s">
        <v>194</v>
      </c>
      <c r="H10123" t="s">
        <v>46</v>
      </c>
      <c r="I10123" t="s">
        <v>129</v>
      </c>
      <c r="J10123" t="s">
        <v>130</v>
      </c>
      <c r="K10123" t="s">
        <v>131</v>
      </c>
      <c r="L10123" t="s">
        <v>28832</v>
      </c>
      <c r="M10123" t="s">
        <v>28833</v>
      </c>
      <c r="N10123">
        <v>3.7944444439999998</v>
      </c>
      <c r="O10123">
        <v>0</v>
      </c>
      <c r="P10123">
        <v>0</v>
      </c>
      <c r="Q10123">
        <v>0</v>
      </c>
      <c r="R10123">
        <v>3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11.383333</v>
      </c>
      <c r="Y10123">
        <v>0</v>
      </c>
      <c r="Z10123">
        <v>0</v>
      </c>
    </row>
    <row r="10124" spans="1:26" x14ac:dyDescent="0.25">
      <c r="A10124">
        <v>2212308</v>
      </c>
      <c r="B10124">
        <v>1</v>
      </c>
      <c r="C10124" t="s">
        <v>76</v>
      </c>
      <c r="D10124" t="s">
        <v>91</v>
      </c>
      <c r="E10124" t="s">
        <v>181</v>
      </c>
      <c r="F10124" t="s">
        <v>28834</v>
      </c>
      <c r="G10124" t="s">
        <v>194</v>
      </c>
      <c r="H10124" t="s">
        <v>46</v>
      </c>
      <c r="I10124" t="s">
        <v>129</v>
      </c>
      <c r="J10124" t="s">
        <v>130</v>
      </c>
      <c r="K10124" t="s">
        <v>131</v>
      </c>
      <c r="L10124" t="s">
        <v>28835</v>
      </c>
      <c r="M10124" t="s">
        <v>28836</v>
      </c>
      <c r="N10124">
        <v>4.1436111110000002</v>
      </c>
      <c r="O10124">
        <v>0</v>
      </c>
      <c r="P10124">
        <v>0</v>
      </c>
      <c r="Q10124">
        <v>0</v>
      </c>
      <c r="R10124">
        <v>4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16.574444</v>
      </c>
      <c r="Y10124">
        <v>0</v>
      </c>
      <c r="Z10124">
        <v>0</v>
      </c>
    </row>
    <row r="10125" spans="1:26" x14ac:dyDescent="0.25">
      <c r="A10125">
        <v>2212306</v>
      </c>
      <c r="B10125">
        <v>1</v>
      </c>
      <c r="C10125" t="s">
        <v>77</v>
      </c>
      <c r="D10125" t="s">
        <v>124</v>
      </c>
      <c r="E10125" t="s">
        <v>134</v>
      </c>
      <c r="F10125" t="s">
        <v>28837</v>
      </c>
      <c r="G10125" t="s">
        <v>136</v>
      </c>
      <c r="H10125" t="s">
        <v>47</v>
      </c>
      <c r="I10125" t="s">
        <v>129</v>
      </c>
      <c r="J10125" t="s">
        <v>130</v>
      </c>
      <c r="K10125" t="s">
        <v>131</v>
      </c>
      <c r="L10125" t="s">
        <v>28838</v>
      </c>
      <c r="M10125" t="s">
        <v>28839</v>
      </c>
      <c r="N10125">
        <v>2.3144444439999998</v>
      </c>
      <c r="O10125">
        <v>12</v>
      </c>
      <c r="P10125">
        <v>1</v>
      </c>
      <c r="Q10125">
        <v>0</v>
      </c>
      <c r="R10125">
        <v>0</v>
      </c>
      <c r="S10125">
        <v>0</v>
      </c>
      <c r="T10125">
        <v>0</v>
      </c>
      <c r="U10125">
        <v>27.773333000000001</v>
      </c>
      <c r="V10125">
        <v>2.3144439999999999</v>
      </c>
      <c r="W10125">
        <v>0</v>
      </c>
      <c r="X10125">
        <v>0</v>
      </c>
      <c r="Y10125">
        <v>0</v>
      </c>
      <c r="Z10125">
        <v>0</v>
      </c>
    </row>
    <row r="10126" spans="1:26" x14ac:dyDescent="0.25">
      <c r="A10126">
        <v>2212311</v>
      </c>
      <c r="B10126">
        <v>1</v>
      </c>
      <c r="C10126" t="s">
        <v>76</v>
      </c>
      <c r="D10126" t="s">
        <v>92</v>
      </c>
      <c r="E10126" t="s">
        <v>181</v>
      </c>
      <c r="F10126" t="s">
        <v>28840</v>
      </c>
      <c r="G10126" t="s">
        <v>163</v>
      </c>
      <c r="H10126" t="s">
        <v>46</v>
      </c>
      <c r="I10126" t="s">
        <v>129</v>
      </c>
      <c r="J10126" t="s">
        <v>130</v>
      </c>
      <c r="K10126" t="s">
        <v>131</v>
      </c>
      <c r="L10126" t="s">
        <v>28841</v>
      </c>
      <c r="M10126" t="s">
        <v>28842</v>
      </c>
      <c r="N10126">
        <v>5.9474999999999998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1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5.9474999999999998</v>
      </c>
    </row>
    <row r="10127" spans="1:26" x14ac:dyDescent="0.25">
      <c r="A10127">
        <v>2212322</v>
      </c>
      <c r="B10127">
        <v>1</v>
      </c>
      <c r="C10127" t="s">
        <v>76</v>
      </c>
      <c r="D10127" t="s">
        <v>96</v>
      </c>
      <c r="E10127" t="s">
        <v>181</v>
      </c>
      <c r="F10127" t="s">
        <v>28843</v>
      </c>
      <c r="G10127" t="s">
        <v>640</v>
      </c>
      <c r="H10127" t="s">
        <v>46</v>
      </c>
      <c r="I10127" t="s">
        <v>129</v>
      </c>
      <c r="J10127" t="s">
        <v>130</v>
      </c>
      <c r="K10127" t="s">
        <v>131</v>
      </c>
      <c r="L10127" t="s">
        <v>28844</v>
      </c>
      <c r="M10127" t="s">
        <v>28845</v>
      </c>
      <c r="N10127">
        <v>1.9072222219999999</v>
      </c>
      <c r="O10127">
        <v>0</v>
      </c>
      <c r="P10127">
        <v>1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1.907222</v>
      </c>
      <c r="W10127">
        <v>0</v>
      </c>
      <c r="X10127">
        <v>0</v>
      </c>
      <c r="Y10127">
        <v>0</v>
      </c>
      <c r="Z10127">
        <v>0</v>
      </c>
    </row>
    <row r="10128" spans="1:26" x14ac:dyDescent="0.25">
      <c r="A10128">
        <v>2212327</v>
      </c>
      <c r="B10128">
        <v>1</v>
      </c>
      <c r="C10128" t="s">
        <v>76</v>
      </c>
      <c r="D10128" t="s">
        <v>91</v>
      </c>
      <c r="E10128" t="s">
        <v>813</v>
      </c>
      <c r="F10128" t="s">
        <v>28846</v>
      </c>
      <c r="G10128" t="s">
        <v>136</v>
      </c>
      <c r="H10128" t="s">
        <v>47</v>
      </c>
      <c r="I10128" t="s">
        <v>129</v>
      </c>
      <c r="J10128" t="s">
        <v>130</v>
      </c>
      <c r="K10128" t="s">
        <v>131</v>
      </c>
      <c r="L10128" t="s">
        <v>28847</v>
      </c>
      <c r="M10128" t="s">
        <v>28848</v>
      </c>
      <c r="N10128">
        <v>0.42147111100000001</v>
      </c>
      <c r="O10128">
        <v>12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5.0576530000000002</v>
      </c>
      <c r="V10128">
        <v>0</v>
      </c>
      <c r="W10128">
        <v>0</v>
      </c>
      <c r="X10128">
        <v>0</v>
      </c>
      <c r="Y10128">
        <v>0</v>
      </c>
      <c r="Z10128">
        <v>0</v>
      </c>
    </row>
    <row r="10129" spans="1:26" x14ac:dyDescent="0.25">
      <c r="A10129">
        <v>2212328</v>
      </c>
      <c r="B10129">
        <v>1</v>
      </c>
      <c r="C10129" t="s">
        <v>77</v>
      </c>
      <c r="D10129" t="s">
        <v>122</v>
      </c>
      <c r="E10129" t="s">
        <v>126</v>
      </c>
      <c r="F10129" t="s">
        <v>28849</v>
      </c>
      <c r="G10129" t="s">
        <v>128</v>
      </c>
      <c r="H10129" t="s">
        <v>46</v>
      </c>
      <c r="I10129" t="s">
        <v>129</v>
      </c>
      <c r="J10129" t="s">
        <v>130</v>
      </c>
      <c r="K10129" t="s">
        <v>131</v>
      </c>
      <c r="L10129" t="s">
        <v>28850</v>
      </c>
      <c r="M10129" t="s">
        <v>28851</v>
      </c>
      <c r="N10129">
        <v>1.6325000000000001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6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9.7949999999999999</v>
      </c>
    </row>
    <row r="10130" spans="1:26" x14ac:dyDescent="0.25">
      <c r="A10130">
        <v>2212318</v>
      </c>
      <c r="B10130">
        <v>1</v>
      </c>
      <c r="C10130" t="s">
        <v>76</v>
      </c>
      <c r="D10130" t="s">
        <v>97</v>
      </c>
      <c r="E10130" t="s">
        <v>181</v>
      </c>
      <c r="F10130" t="s">
        <v>28852</v>
      </c>
      <c r="G10130" t="s">
        <v>194</v>
      </c>
      <c r="H10130" t="s">
        <v>46</v>
      </c>
      <c r="I10130" t="s">
        <v>129</v>
      </c>
      <c r="J10130" t="s">
        <v>130</v>
      </c>
      <c r="K10130" t="s">
        <v>131</v>
      </c>
      <c r="L10130" t="s">
        <v>28853</v>
      </c>
      <c r="M10130" t="s">
        <v>28854</v>
      </c>
      <c r="N10130">
        <v>1.108055555</v>
      </c>
      <c r="O10130">
        <v>0</v>
      </c>
      <c r="P10130">
        <v>1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1.1080559999999999</v>
      </c>
      <c r="W10130">
        <v>0</v>
      </c>
      <c r="X10130">
        <v>0</v>
      </c>
      <c r="Y10130">
        <v>0</v>
      </c>
      <c r="Z10130">
        <v>0</v>
      </c>
    </row>
    <row r="10131" spans="1:26" x14ac:dyDescent="0.25">
      <c r="A10131">
        <v>2212321</v>
      </c>
      <c r="B10131">
        <v>1</v>
      </c>
      <c r="C10131" t="s">
        <v>76</v>
      </c>
      <c r="D10131" t="s">
        <v>86</v>
      </c>
      <c r="E10131" t="s">
        <v>161</v>
      </c>
      <c r="F10131" t="s">
        <v>28855</v>
      </c>
      <c r="G10131" t="s">
        <v>269</v>
      </c>
      <c r="H10131" t="s">
        <v>46</v>
      </c>
      <c r="I10131" t="s">
        <v>129</v>
      </c>
      <c r="J10131" t="s">
        <v>130</v>
      </c>
      <c r="K10131" t="s">
        <v>131</v>
      </c>
      <c r="L10131" t="s">
        <v>28856</v>
      </c>
      <c r="M10131" t="s">
        <v>28857</v>
      </c>
      <c r="N10131">
        <v>0.453333333</v>
      </c>
      <c r="O10131">
        <v>0</v>
      </c>
      <c r="P10131">
        <v>1042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472.373333</v>
      </c>
      <c r="W10131">
        <v>0</v>
      </c>
      <c r="X10131">
        <v>0</v>
      </c>
      <c r="Y10131">
        <v>0</v>
      </c>
      <c r="Z10131">
        <v>0</v>
      </c>
    </row>
    <row r="10132" spans="1:26" x14ac:dyDescent="0.25">
      <c r="A10132">
        <v>2212320</v>
      </c>
      <c r="B10132">
        <v>1</v>
      </c>
      <c r="C10132" t="s">
        <v>76</v>
      </c>
      <c r="D10132" t="s">
        <v>92</v>
      </c>
      <c r="E10132" t="s">
        <v>126</v>
      </c>
      <c r="F10132" t="s">
        <v>28858</v>
      </c>
      <c r="G10132" t="s">
        <v>916</v>
      </c>
      <c r="H10132" t="s">
        <v>46</v>
      </c>
      <c r="I10132" t="s">
        <v>129</v>
      </c>
      <c r="J10132" t="s">
        <v>130</v>
      </c>
      <c r="K10132" t="s">
        <v>131</v>
      </c>
      <c r="L10132" t="s">
        <v>28859</v>
      </c>
      <c r="M10132" t="s">
        <v>28860</v>
      </c>
      <c r="N10132">
        <v>1.4922222220000001</v>
      </c>
      <c r="O10132">
        <v>0</v>
      </c>
      <c r="P10132">
        <v>0</v>
      </c>
      <c r="Q10132">
        <v>0</v>
      </c>
      <c r="R10132">
        <v>54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80.58</v>
      </c>
      <c r="Y10132">
        <v>0</v>
      </c>
      <c r="Z10132">
        <v>0</v>
      </c>
    </row>
    <row r="10133" spans="1:26" x14ac:dyDescent="0.25">
      <c r="A10133">
        <v>2212325</v>
      </c>
      <c r="B10133">
        <v>1</v>
      </c>
      <c r="C10133" t="s">
        <v>76</v>
      </c>
      <c r="D10133" t="s">
        <v>99</v>
      </c>
      <c r="E10133" t="s">
        <v>181</v>
      </c>
      <c r="F10133" t="s">
        <v>28861</v>
      </c>
      <c r="G10133" t="s">
        <v>287</v>
      </c>
      <c r="H10133" t="s">
        <v>46</v>
      </c>
      <c r="I10133" t="s">
        <v>129</v>
      </c>
      <c r="J10133" t="s">
        <v>130</v>
      </c>
      <c r="K10133" t="s">
        <v>131</v>
      </c>
      <c r="L10133" t="s">
        <v>28757</v>
      </c>
      <c r="M10133" t="s">
        <v>28862</v>
      </c>
      <c r="N10133">
        <v>2.2633333329999998</v>
      </c>
      <c r="O10133">
        <v>1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2.2633329999999998</v>
      </c>
      <c r="V10133">
        <v>0</v>
      </c>
      <c r="W10133">
        <v>0</v>
      </c>
      <c r="X10133">
        <v>0</v>
      </c>
      <c r="Y10133">
        <v>0</v>
      </c>
      <c r="Z10133">
        <v>0</v>
      </c>
    </row>
    <row r="10134" spans="1:26" x14ac:dyDescent="0.25">
      <c r="A10134">
        <v>2212338</v>
      </c>
      <c r="B10134">
        <v>1</v>
      </c>
      <c r="C10134" t="s">
        <v>76</v>
      </c>
      <c r="D10134" t="s">
        <v>92</v>
      </c>
      <c r="E10134" t="s">
        <v>181</v>
      </c>
      <c r="F10134" t="s">
        <v>28863</v>
      </c>
      <c r="G10134" t="s">
        <v>194</v>
      </c>
      <c r="H10134" t="s">
        <v>46</v>
      </c>
      <c r="I10134" t="s">
        <v>129</v>
      </c>
      <c r="J10134" t="s">
        <v>130</v>
      </c>
      <c r="K10134" t="s">
        <v>131</v>
      </c>
      <c r="L10134" t="s">
        <v>28864</v>
      </c>
      <c r="M10134" t="s">
        <v>28865</v>
      </c>
      <c r="N10134">
        <v>2.2016666659999999</v>
      </c>
      <c r="O10134">
        <v>0</v>
      </c>
      <c r="P10134">
        <v>0</v>
      </c>
      <c r="Q10134">
        <v>0</v>
      </c>
      <c r="R10134">
        <v>2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4.4033329999999999</v>
      </c>
      <c r="Y10134">
        <v>0</v>
      </c>
      <c r="Z10134">
        <v>0</v>
      </c>
    </row>
    <row r="10135" spans="1:26" x14ac:dyDescent="0.25">
      <c r="A10135">
        <v>2212331</v>
      </c>
      <c r="B10135">
        <v>1</v>
      </c>
      <c r="C10135" t="s">
        <v>77</v>
      </c>
      <c r="D10135" t="s">
        <v>124</v>
      </c>
      <c r="E10135" t="s">
        <v>181</v>
      </c>
      <c r="F10135" t="s">
        <v>28866</v>
      </c>
      <c r="G10135" t="s">
        <v>183</v>
      </c>
      <c r="H10135" t="s">
        <v>46</v>
      </c>
      <c r="I10135" t="s">
        <v>129</v>
      </c>
      <c r="J10135" t="s">
        <v>130</v>
      </c>
      <c r="K10135" t="s">
        <v>131</v>
      </c>
      <c r="L10135" t="s">
        <v>28867</v>
      </c>
      <c r="M10135" t="s">
        <v>28868</v>
      </c>
      <c r="N10135">
        <v>4.0697222220000002</v>
      </c>
      <c r="O10135">
        <v>0</v>
      </c>
      <c r="P10135">
        <v>20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81.394443999999993</v>
      </c>
      <c r="W10135">
        <v>0</v>
      </c>
      <c r="X10135">
        <v>0</v>
      </c>
      <c r="Y10135">
        <v>0</v>
      </c>
      <c r="Z10135">
        <v>0</v>
      </c>
    </row>
    <row r="10136" spans="1:26" x14ac:dyDescent="0.25">
      <c r="A10136">
        <v>2212333</v>
      </c>
      <c r="B10136">
        <v>1</v>
      </c>
      <c r="C10136" t="s">
        <v>76</v>
      </c>
      <c r="D10136" t="s">
        <v>98</v>
      </c>
      <c r="E10136" t="s">
        <v>181</v>
      </c>
      <c r="F10136" t="s">
        <v>28869</v>
      </c>
      <c r="G10136" t="s">
        <v>287</v>
      </c>
      <c r="H10136" t="s">
        <v>46</v>
      </c>
      <c r="I10136" t="s">
        <v>129</v>
      </c>
      <c r="J10136" t="s">
        <v>130</v>
      </c>
      <c r="K10136" t="s">
        <v>131</v>
      </c>
      <c r="L10136" t="s">
        <v>28870</v>
      </c>
      <c r="M10136" t="s">
        <v>28871</v>
      </c>
      <c r="N10136">
        <v>1.8472222220000001</v>
      </c>
      <c r="O10136">
        <v>0</v>
      </c>
      <c r="P10136">
        <v>0</v>
      </c>
      <c r="Q10136">
        <v>0</v>
      </c>
      <c r="R10136">
        <v>2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3.6944439999999998</v>
      </c>
      <c r="Y10136">
        <v>0</v>
      </c>
      <c r="Z10136">
        <v>0</v>
      </c>
    </row>
    <row r="10137" spans="1:26" x14ac:dyDescent="0.25">
      <c r="A10137">
        <v>2212332</v>
      </c>
      <c r="B10137">
        <v>1</v>
      </c>
      <c r="C10137" t="s">
        <v>76</v>
      </c>
      <c r="D10137" t="s">
        <v>92</v>
      </c>
      <c r="E10137" t="s">
        <v>181</v>
      </c>
      <c r="F10137" t="s">
        <v>28872</v>
      </c>
      <c r="G10137" t="s">
        <v>194</v>
      </c>
      <c r="H10137" t="s">
        <v>46</v>
      </c>
      <c r="I10137" t="s">
        <v>129</v>
      </c>
      <c r="J10137" t="s">
        <v>130</v>
      </c>
      <c r="K10137" t="s">
        <v>131</v>
      </c>
      <c r="L10137" t="s">
        <v>28873</v>
      </c>
      <c r="M10137" t="s">
        <v>28874</v>
      </c>
      <c r="N10137">
        <v>1.2713888879999999</v>
      </c>
      <c r="O10137">
        <v>0</v>
      </c>
      <c r="P10137">
        <v>0</v>
      </c>
      <c r="Q10137">
        <v>0</v>
      </c>
      <c r="R10137">
        <v>1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1.2713890000000001</v>
      </c>
      <c r="Y10137">
        <v>0</v>
      </c>
      <c r="Z10137">
        <v>0</v>
      </c>
    </row>
    <row r="10138" spans="1:26" x14ac:dyDescent="0.25">
      <c r="A10138">
        <v>2212335</v>
      </c>
      <c r="B10138">
        <v>1</v>
      </c>
      <c r="C10138" t="s">
        <v>76</v>
      </c>
      <c r="D10138" t="s">
        <v>83</v>
      </c>
      <c r="E10138" t="s">
        <v>181</v>
      </c>
      <c r="F10138" t="s">
        <v>28875</v>
      </c>
      <c r="G10138" t="s">
        <v>194</v>
      </c>
      <c r="H10138" t="s">
        <v>46</v>
      </c>
      <c r="I10138" t="s">
        <v>129</v>
      </c>
      <c r="J10138" t="s">
        <v>130</v>
      </c>
      <c r="K10138" t="s">
        <v>131</v>
      </c>
      <c r="L10138" t="s">
        <v>28876</v>
      </c>
      <c r="M10138" t="s">
        <v>28877</v>
      </c>
      <c r="N10138">
        <v>5.9030555549999999</v>
      </c>
      <c r="O10138">
        <v>0</v>
      </c>
      <c r="P10138">
        <v>5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29.515277999999999</v>
      </c>
      <c r="W10138">
        <v>0</v>
      </c>
      <c r="X10138">
        <v>0</v>
      </c>
      <c r="Y10138">
        <v>0</v>
      </c>
      <c r="Z10138">
        <v>0</v>
      </c>
    </row>
    <row r="10139" spans="1:26" x14ac:dyDescent="0.25">
      <c r="A10139">
        <v>2212347</v>
      </c>
      <c r="B10139">
        <v>1</v>
      </c>
      <c r="C10139" t="s">
        <v>76</v>
      </c>
      <c r="D10139" t="s">
        <v>89</v>
      </c>
      <c r="E10139" t="s">
        <v>161</v>
      </c>
      <c r="F10139" t="s">
        <v>28878</v>
      </c>
      <c r="G10139" t="s">
        <v>259</v>
      </c>
      <c r="H10139" t="s">
        <v>46</v>
      </c>
      <c r="I10139" t="s">
        <v>129</v>
      </c>
      <c r="J10139" t="s">
        <v>130</v>
      </c>
      <c r="K10139" t="s">
        <v>131</v>
      </c>
      <c r="L10139" t="s">
        <v>28879</v>
      </c>
      <c r="M10139" t="s">
        <v>28880</v>
      </c>
      <c r="N10139">
        <v>1.8438888879999999</v>
      </c>
      <c r="O10139">
        <v>1</v>
      </c>
      <c r="P10139">
        <v>209</v>
      </c>
      <c r="Q10139">
        <v>0</v>
      </c>
      <c r="R10139">
        <v>0</v>
      </c>
      <c r="S10139">
        <v>0</v>
      </c>
      <c r="T10139">
        <v>0</v>
      </c>
      <c r="U10139">
        <v>1.8438889999999999</v>
      </c>
      <c r="V10139">
        <v>385.37277799999998</v>
      </c>
      <c r="W10139">
        <v>0</v>
      </c>
      <c r="X10139">
        <v>0</v>
      </c>
      <c r="Y10139">
        <v>0</v>
      </c>
      <c r="Z10139">
        <v>0</v>
      </c>
    </row>
    <row r="10140" spans="1:26" x14ac:dyDescent="0.25">
      <c r="A10140">
        <v>2212361</v>
      </c>
      <c r="B10140">
        <v>1</v>
      </c>
      <c r="C10140" t="s">
        <v>77</v>
      </c>
      <c r="D10140" t="s">
        <v>108</v>
      </c>
      <c r="E10140" t="s">
        <v>161</v>
      </c>
      <c r="F10140" t="s">
        <v>28881</v>
      </c>
      <c r="G10140" t="s">
        <v>402</v>
      </c>
      <c r="H10140" t="s">
        <v>46</v>
      </c>
      <c r="I10140" t="s">
        <v>129</v>
      </c>
      <c r="J10140" t="s">
        <v>130</v>
      </c>
      <c r="K10140" t="s">
        <v>131</v>
      </c>
      <c r="L10140" t="s">
        <v>28882</v>
      </c>
      <c r="M10140" t="s">
        <v>28883</v>
      </c>
      <c r="N10140">
        <v>1.128055555</v>
      </c>
      <c r="O10140">
        <v>1</v>
      </c>
      <c r="P10140">
        <v>81</v>
      </c>
      <c r="Q10140">
        <v>0</v>
      </c>
      <c r="R10140">
        <v>0</v>
      </c>
      <c r="S10140">
        <v>0</v>
      </c>
      <c r="T10140">
        <v>0</v>
      </c>
      <c r="U10140">
        <v>1.1280559999999999</v>
      </c>
      <c r="V10140">
        <v>91.372500000000002</v>
      </c>
      <c r="W10140">
        <v>0</v>
      </c>
      <c r="X10140">
        <v>0</v>
      </c>
      <c r="Y10140">
        <v>0</v>
      </c>
      <c r="Z10140">
        <v>0</v>
      </c>
    </row>
    <row r="10141" spans="1:26" x14ac:dyDescent="0.25">
      <c r="A10141">
        <v>2212343</v>
      </c>
      <c r="B10141">
        <v>1</v>
      </c>
      <c r="C10141" t="s">
        <v>76</v>
      </c>
      <c r="D10141" t="s">
        <v>84</v>
      </c>
      <c r="E10141" t="s">
        <v>718</v>
      </c>
      <c r="F10141" t="s">
        <v>28507</v>
      </c>
      <c r="G10141" t="s">
        <v>269</v>
      </c>
      <c r="H10141" t="s">
        <v>46</v>
      </c>
      <c r="I10141" t="s">
        <v>129</v>
      </c>
      <c r="J10141" t="s">
        <v>130</v>
      </c>
      <c r="K10141" t="s">
        <v>131</v>
      </c>
      <c r="L10141" t="s">
        <v>28884</v>
      </c>
      <c r="M10141" t="s">
        <v>28885</v>
      </c>
      <c r="N10141">
        <v>4.3250000000000002</v>
      </c>
      <c r="O10141">
        <v>0</v>
      </c>
      <c r="P10141">
        <v>48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207.6</v>
      </c>
      <c r="W10141">
        <v>0</v>
      </c>
      <c r="X10141">
        <v>0</v>
      </c>
      <c r="Y10141">
        <v>0</v>
      </c>
      <c r="Z10141">
        <v>0</v>
      </c>
    </row>
    <row r="10142" spans="1:26" x14ac:dyDescent="0.25">
      <c r="A10142">
        <v>2212340</v>
      </c>
      <c r="B10142">
        <v>1</v>
      </c>
      <c r="C10142" t="s">
        <v>76</v>
      </c>
      <c r="D10142" t="s">
        <v>92</v>
      </c>
      <c r="E10142" t="s">
        <v>718</v>
      </c>
      <c r="F10142" t="s">
        <v>28886</v>
      </c>
      <c r="G10142" t="s">
        <v>128</v>
      </c>
      <c r="H10142" t="s">
        <v>46</v>
      </c>
      <c r="I10142" t="s">
        <v>129</v>
      </c>
      <c r="J10142" t="s">
        <v>130</v>
      </c>
      <c r="K10142" t="s">
        <v>131</v>
      </c>
      <c r="L10142" t="s">
        <v>28887</v>
      </c>
      <c r="M10142" t="s">
        <v>28888</v>
      </c>
      <c r="N10142">
        <v>1.4636111110000001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7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10.245278000000001</v>
      </c>
    </row>
    <row r="10143" spans="1:26" x14ac:dyDescent="0.25">
      <c r="A10143">
        <v>2212346</v>
      </c>
      <c r="B10143">
        <v>1</v>
      </c>
      <c r="C10143" t="s">
        <v>76</v>
      </c>
      <c r="D10143" t="s">
        <v>92</v>
      </c>
      <c r="E10143" t="s">
        <v>126</v>
      </c>
      <c r="F10143" t="s">
        <v>27727</v>
      </c>
      <c r="G10143" t="s">
        <v>140</v>
      </c>
      <c r="H10143" t="s">
        <v>46</v>
      </c>
      <c r="I10143" t="s">
        <v>129</v>
      </c>
      <c r="J10143" t="s">
        <v>130</v>
      </c>
      <c r="K10143" t="s">
        <v>131</v>
      </c>
      <c r="L10143" t="s">
        <v>28889</v>
      </c>
      <c r="M10143" t="s">
        <v>28890</v>
      </c>
      <c r="N10143">
        <v>5.7633333330000003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34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195.95333299999999</v>
      </c>
    </row>
    <row r="10144" spans="1:26" x14ac:dyDescent="0.25">
      <c r="A10144">
        <v>2212348</v>
      </c>
      <c r="B10144">
        <v>1</v>
      </c>
      <c r="C10144" t="s">
        <v>76</v>
      </c>
      <c r="D10144" t="s">
        <v>93</v>
      </c>
      <c r="E10144" t="s">
        <v>143</v>
      </c>
      <c r="F10144" t="s">
        <v>28891</v>
      </c>
      <c r="G10144" t="s">
        <v>145</v>
      </c>
      <c r="H10144" t="s">
        <v>47</v>
      </c>
      <c r="I10144" t="s">
        <v>129</v>
      </c>
      <c r="J10144" t="s">
        <v>130</v>
      </c>
      <c r="K10144" t="s">
        <v>131</v>
      </c>
      <c r="L10144" t="s">
        <v>28892</v>
      </c>
      <c r="M10144" t="s">
        <v>28893</v>
      </c>
      <c r="N10144">
        <v>1.973055555</v>
      </c>
      <c r="O10144">
        <v>1</v>
      </c>
      <c r="P10144">
        <v>25</v>
      </c>
      <c r="Q10144">
        <v>0</v>
      </c>
      <c r="R10144">
        <v>0</v>
      </c>
      <c r="S10144">
        <v>0</v>
      </c>
      <c r="T10144">
        <v>0</v>
      </c>
      <c r="U10144">
        <v>1.9730559999999999</v>
      </c>
      <c r="V10144">
        <v>49.326388999999999</v>
      </c>
      <c r="W10144">
        <v>0</v>
      </c>
      <c r="X10144">
        <v>0</v>
      </c>
      <c r="Y10144">
        <v>0</v>
      </c>
      <c r="Z10144">
        <v>0</v>
      </c>
    </row>
    <row r="10145" spans="1:26" x14ac:dyDescent="0.25">
      <c r="A10145">
        <v>2212352</v>
      </c>
      <c r="B10145">
        <v>1</v>
      </c>
      <c r="C10145" t="s">
        <v>76</v>
      </c>
      <c r="D10145" t="s">
        <v>88</v>
      </c>
      <c r="E10145" t="s">
        <v>181</v>
      </c>
      <c r="F10145" t="s">
        <v>28410</v>
      </c>
      <c r="G10145" t="s">
        <v>163</v>
      </c>
      <c r="H10145" t="s">
        <v>46</v>
      </c>
      <c r="I10145" t="s">
        <v>129</v>
      </c>
      <c r="J10145" t="s">
        <v>130</v>
      </c>
      <c r="K10145" t="s">
        <v>131</v>
      </c>
      <c r="L10145" t="s">
        <v>28894</v>
      </c>
      <c r="M10145" t="s">
        <v>28895</v>
      </c>
      <c r="N10145">
        <v>6.5280555549999999</v>
      </c>
      <c r="O10145">
        <v>0</v>
      </c>
      <c r="P10145">
        <v>1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6.5280560000000003</v>
      </c>
      <c r="W10145">
        <v>0</v>
      </c>
      <c r="X10145">
        <v>0</v>
      </c>
      <c r="Y10145">
        <v>0</v>
      </c>
      <c r="Z10145">
        <v>0</v>
      </c>
    </row>
    <row r="10146" spans="1:26" x14ac:dyDescent="0.25">
      <c r="A10146">
        <v>2212353</v>
      </c>
      <c r="B10146">
        <v>1</v>
      </c>
      <c r="C10146" t="s">
        <v>76</v>
      </c>
      <c r="D10146" t="s">
        <v>105</v>
      </c>
      <c r="E10146" t="s">
        <v>126</v>
      </c>
      <c r="F10146" t="s">
        <v>28896</v>
      </c>
      <c r="G10146" t="s">
        <v>128</v>
      </c>
      <c r="H10146" t="s">
        <v>46</v>
      </c>
      <c r="I10146" t="s">
        <v>129</v>
      </c>
      <c r="J10146" t="s">
        <v>130</v>
      </c>
      <c r="K10146" t="s">
        <v>131</v>
      </c>
      <c r="L10146" t="s">
        <v>28897</v>
      </c>
      <c r="M10146" t="s">
        <v>28898</v>
      </c>
      <c r="N10146">
        <v>0.71027777700000005</v>
      </c>
      <c r="O10146">
        <v>0</v>
      </c>
      <c r="P10146">
        <v>0</v>
      </c>
      <c r="Q10146">
        <v>0</v>
      </c>
      <c r="R10146">
        <v>1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0.71027799999999996</v>
      </c>
      <c r="Y10146">
        <v>0</v>
      </c>
      <c r="Z10146">
        <v>0</v>
      </c>
    </row>
    <row r="10147" spans="1:26" x14ac:dyDescent="0.25">
      <c r="A10147">
        <v>2212364</v>
      </c>
      <c r="B10147">
        <v>1</v>
      </c>
      <c r="C10147" t="s">
        <v>76</v>
      </c>
      <c r="D10147" t="s">
        <v>90</v>
      </c>
      <c r="E10147" t="s">
        <v>181</v>
      </c>
      <c r="F10147" t="s">
        <v>28899</v>
      </c>
      <c r="G10147" t="s">
        <v>194</v>
      </c>
      <c r="H10147" t="s">
        <v>46</v>
      </c>
      <c r="I10147" t="s">
        <v>129</v>
      </c>
      <c r="J10147" t="s">
        <v>130</v>
      </c>
      <c r="K10147" t="s">
        <v>131</v>
      </c>
      <c r="L10147" t="s">
        <v>28900</v>
      </c>
      <c r="M10147" t="s">
        <v>28901</v>
      </c>
      <c r="N10147">
        <v>1.7875000000000001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1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1.7875000000000001</v>
      </c>
    </row>
    <row r="10148" spans="1:26" x14ac:dyDescent="0.25">
      <c r="A10148">
        <v>2212360</v>
      </c>
      <c r="B10148">
        <v>1</v>
      </c>
      <c r="C10148" t="s">
        <v>76</v>
      </c>
      <c r="D10148" t="s">
        <v>93</v>
      </c>
      <c r="E10148" t="s">
        <v>181</v>
      </c>
      <c r="F10148" t="s">
        <v>28902</v>
      </c>
      <c r="G10148" t="s">
        <v>287</v>
      </c>
      <c r="H10148" t="s">
        <v>46</v>
      </c>
      <c r="I10148" t="s">
        <v>129</v>
      </c>
      <c r="J10148" t="s">
        <v>130</v>
      </c>
      <c r="K10148" t="s">
        <v>131</v>
      </c>
      <c r="L10148" t="s">
        <v>28903</v>
      </c>
      <c r="M10148" t="s">
        <v>28904</v>
      </c>
      <c r="N10148">
        <v>1.0280555549999999</v>
      </c>
      <c r="O10148">
        <v>0</v>
      </c>
      <c r="P10148">
        <v>1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1.0280560000000001</v>
      </c>
      <c r="W10148">
        <v>0</v>
      </c>
      <c r="X10148">
        <v>0</v>
      </c>
      <c r="Y10148">
        <v>0</v>
      </c>
      <c r="Z10148">
        <v>0</v>
      </c>
    </row>
    <row r="10149" spans="1:26" x14ac:dyDescent="0.25">
      <c r="A10149">
        <v>2212371</v>
      </c>
      <c r="B10149">
        <v>1</v>
      </c>
      <c r="C10149" t="s">
        <v>76</v>
      </c>
      <c r="D10149" t="s">
        <v>93</v>
      </c>
      <c r="E10149" t="s">
        <v>181</v>
      </c>
      <c r="F10149" t="s">
        <v>28905</v>
      </c>
      <c r="G10149" t="s">
        <v>287</v>
      </c>
      <c r="H10149" t="s">
        <v>46</v>
      </c>
      <c r="I10149" t="s">
        <v>129</v>
      </c>
      <c r="J10149" t="s">
        <v>130</v>
      </c>
      <c r="K10149" t="s">
        <v>131</v>
      </c>
      <c r="L10149" t="s">
        <v>28906</v>
      </c>
      <c r="M10149" t="s">
        <v>28907</v>
      </c>
      <c r="N10149">
        <v>1.349444444</v>
      </c>
      <c r="O10149">
        <v>0</v>
      </c>
      <c r="P10149">
        <v>1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1.3494440000000001</v>
      </c>
      <c r="W10149">
        <v>0</v>
      </c>
      <c r="X10149">
        <v>0</v>
      </c>
      <c r="Y10149">
        <v>0</v>
      </c>
      <c r="Z10149">
        <v>0</v>
      </c>
    </row>
    <row r="10150" spans="1:26" x14ac:dyDescent="0.25">
      <c r="A10150">
        <v>2212366</v>
      </c>
      <c r="B10150">
        <v>1</v>
      </c>
      <c r="C10150" t="s">
        <v>76</v>
      </c>
      <c r="D10150" t="s">
        <v>92</v>
      </c>
      <c r="E10150" t="s">
        <v>126</v>
      </c>
      <c r="F10150" t="s">
        <v>28908</v>
      </c>
      <c r="G10150" t="s">
        <v>140</v>
      </c>
      <c r="H10150" t="s">
        <v>46</v>
      </c>
      <c r="I10150" t="s">
        <v>129</v>
      </c>
      <c r="J10150" t="s">
        <v>130</v>
      </c>
      <c r="K10150" t="s">
        <v>131</v>
      </c>
      <c r="L10150" t="s">
        <v>28909</v>
      </c>
      <c r="M10150" t="s">
        <v>28910</v>
      </c>
      <c r="N10150">
        <v>1.430555555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123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175.95833300000001</v>
      </c>
    </row>
    <row r="10151" spans="1:26" x14ac:dyDescent="0.25">
      <c r="A10151">
        <v>2212370</v>
      </c>
      <c r="B10151">
        <v>1</v>
      </c>
      <c r="C10151" t="s">
        <v>76</v>
      </c>
      <c r="D10151" t="s">
        <v>97</v>
      </c>
      <c r="E10151" t="s">
        <v>181</v>
      </c>
      <c r="F10151" t="s">
        <v>28911</v>
      </c>
      <c r="G10151" t="s">
        <v>194</v>
      </c>
      <c r="H10151" t="s">
        <v>46</v>
      </c>
      <c r="I10151" t="s">
        <v>129</v>
      </c>
      <c r="J10151" t="s">
        <v>130</v>
      </c>
      <c r="K10151" t="s">
        <v>131</v>
      </c>
      <c r="L10151" t="s">
        <v>28912</v>
      </c>
      <c r="M10151" t="s">
        <v>28913</v>
      </c>
      <c r="N10151">
        <v>2.3888888879999999</v>
      </c>
      <c r="O10151">
        <v>0</v>
      </c>
      <c r="P10151">
        <v>1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2.3888889999999998</v>
      </c>
      <c r="W10151">
        <v>0</v>
      </c>
      <c r="X10151">
        <v>0</v>
      </c>
      <c r="Y10151">
        <v>0</v>
      </c>
      <c r="Z10151">
        <v>0</v>
      </c>
    </row>
    <row r="10152" spans="1:26" x14ac:dyDescent="0.25">
      <c r="A10152">
        <v>2212373</v>
      </c>
      <c r="B10152">
        <v>1</v>
      </c>
      <c r="C10152" t="s">
        <v>76</v>
      </c>
      <c r="D10152" t="s">
        <v>92</v>
      </c>
      <c r="E10152" t="s">
        <v>181</v>
      </c>
      <c r="F10152" t="s">
        <v>17566</v>
      </c>
      <c r="G10152" t="s">
        <v>287</v>
      </c>
      <c r="H10152" t="s">
        <v>46</v>
      </c>
      <c r="I10152" t="s">
        <v>129</v>
      </c>
      <c r="J10152" t="s">
        <v>130</v>
      </c>
      <c r="K10152" t="s">
        <v>131</v>
      </c>
      <c r="L10152" t="s">
        <v>28914</v>
      </c>
      <c r="M10152" t="s">
        <v>28915</v>
      </c>
      <c r="N10152">
        <v>3.4388888880000001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1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3.4388890000000001</v>
      </c>
    </row>
    <row r="10153" spans="1:26" x14ac:dyDescent="0.25">
      <c r="A10153">
        <v>2212376</v>
      </c>
      <c r="B10153">
        <v>1</v>
      </c>
      <c r="C10153" t="s">
        <v>77</v>
      </c>
      <c r="D10153" t="s">
        <v>123</v>
      </c>
      <c r="E10153" t="s">
        <v>181</v>
      </c>
      <c r="F10153" t="s">
        <v>28916</v>
      </c>
      <c r="G10153" t="s">
        <v>287</v>
      </c>
      <c r="H10153" t="s">
        <v>46</v>
      </c>
      <c r="I10153" t="s">
        <v>129</v>
      </c>
      <c r="J10153" t="s">
        <v>130</v>
      </c>
      <c r="K10153" t="s">
        <v>131</v>
      </c>
      <c r="L10153" t="s">
        <v>28917</v>
      </c>
      <c r="M10153" t="s">
        <v>28918</v>
      </c>
      <c r="N10153">
        <v>3.2041666659999999</v>
      </c>
      <c r="O10153">
        <v>0</v>
      </c>
      <c r="P10153">
        <v>4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12.816667000000001</v>
      </c>
      <c r="W10153">
        <v>0</v>
      </c>
      <c r="X10153">
        <v>0</v>
      </c>
      <c r="Y10153">
        <v>0</v>
      </c>
      <c r="Z10153">
        <v>0</v>
      </c>
    </row>
    <row r="10154" spans="1:26" x14ac:dyDescent="0.25">
      <c r="A10154">
        <v>2212380</v>
      </c>
      <c r="B10154">
        <v>1</v>
      </c>
      <c r="C10154" t="s">
        <v>76</v>
      </c>
      <c r="D10154" t="s">
        <v>78</v>
      </c>
      <c r="E10154" t="s">
        <v>181</v>
      </c>
      <c r="F10154" t="s">
        <v>28919</v>
      </c>
      <c r="G10154" t="s">
        <v>194</v>
      </c>
      <c r="H10154" t="s">
        <v>46</v>
      </c>
      <c r="I10154" t="s">
        <v>129</v>
      </c>
      <c r="J10154" t="s">
        <v>130</v>
      </c>
      <c r="K10154" t="s">
        <v>131</v>
      </c>
      <c r="L10154" t="s">
        <v>28920</v>
      </c>
      <c r="M10154" t="s">
        <v>28921</v>
      </c>
      <c r="N10154">
        <v>2.5016666660000002</v>
      </c>
      <c r="O10154">
        <v>0</v>
      </c>
      <c r="P10154">
        <v>3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7.5049999999999999</v>
      </c>
      <c r="W10154">
        <v>0</v>
      </c>
      <c r="X10154">
        <v>0</v>
      </c>
      <c r="Y10154">
        <v>0</v>
      </c>
      <c r="Z10154">
        <v>0</v>
      </c>
    </row>
    <row r="10155" spans="1:26" x14ac:dyDescent="0.25">
      <c r="A10155">
        <v>2212387</v>
      </c>
      <c r="B10155">
        <v>1</v>
      </c>
      <c r="C10155" t="s">
        <v>76</v>
      </c>
      <c r="D10155" t="s">
        <v>78</v>
      </c>
      <c r="E10155" t="s">
        <v>718</v>
      </c>
      <c r="F10155" t="s">
        <v>28922</v>
      </c>
      <c r="G10155" t="s">
        <v>128</v>
      </c>
      <c r="H10155" t="s">
        <v>46</v>
      </c>
      <c r="I10155" t="s">
        <v>129</v>
      </c>
      <c r="J10155" t="s">
        <v>130</v>
      </c>
      <c r="K10155" t="s">
        <v>131</v>
      </c>
      <c r="L10155" t="s">
        <v>28923</v>
      </c>
      <c r="M10155" t="s">
        <v>28924</v>
      </c>
      <c r="N10155">
        <v>4.676666666</v>
      </c>
      <c r="O10155">
        <v>0</v>
      </c>
      <c r="P10155">
        <v>63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294.63</v>
      </c>
      <c r="W10155">
        <v>0</v>
      </c>
      <c r="X10155">
        <v>0</v>
      </c>
      <c r="Y10155">
        <v>0</v>
      </c>
      <c r="Z10155">
        <v>0</v>
      </c>
    </row>
    <row r="10156" spans="1:26" x14ac:dyDescent="0.25">
      <c r="A10156">
        <v>2212377</v>
      </c>
      <c r="B10156">
        <v>1</v>
      </c>
      <c r="C10156" t="s">
        <v>76</v>
      </c>
      <c r="D10156" t="s">
        <v>102</v>
      </c>
      <c r="E10156" t="s">
        <v>186</v>
      </c>
      <c r="F10156" t="s">
        <v>28925</v>
      </c>
      <c r="G10156" t="s">
        <v>1496</v>
      </c>
      <c r="H10156" t="s">
        <v>47</v>
      </c>
      <c r="I10156" t="s">
        <v>129</v>
      </c>
      <c r="J10156" t="s">
        <v>15</v>
      </c>
      <c r="K10156" t="s">
        <v>131</v>
      </c>
      <c r="L10156" t="s">
        <v>28926</v>
      </c>
      <c r="M10156" t="s">
        <v>28927</v>
      </c>
      <c r="N10156">
        <v>0.92861111100000004</v>
      </c>
      <c r="O10156">
        <v>17</v>
      </c>
      <c r="P10156">
        <v>4419</v>
      </c>
      <c r="Q10156">
        <v>0</v>
      </c>
      <c r="R10156">
        <v>0</v>
      </c>
      <c r="S10156">
        <v>0</v>
      </c>
      <c r="T10156">
        <v>0</v>
      </c>
      <c r="U10156">
        <v>15.786389</v>
      </c>
      <c r="V10156">
        <v>4103.5325000000003</v>
      </c>
      <c r="W10156">
        <v>0</v>
      </c>
      <c r="X10156">
        <v>0</v>
      </c>
      <c r="Y10156">
        <v>0</v>
      </c>
      <c r="Z10156">
        <v>0</v>
      </c>
    </row>
    <row r="10157" spans="1:26" x14ac:dyDescent="0.25">
      <c r="A10157">
        <v>2212385</v>
      </c>
      <c r="B10157">
        <v>1</v>
      </c>
      <c r="C10157" t="s">
        <v>76</v>
      </c>
      <c r="D10157" t="s">
        <v>78</v>
      </c>
      <c r="E10157" t="s">
        <v>718</v>
      </c>
      <c r="F10157" t="s">
        <v>28928</v>
      </c>
      <c r="G10157" t="s">
        <v>128</v>
      </c>
      <c r="H10157" t="s">
        <v>46</v>
      </c>
      <c r="I10157" t="s">
        <v>129</v>
      </c>
      <c r="J10157" t="s">
        <v>130</v>
      </c>
      <c r="K10157" t="s">
        <v>131</v>
      </c>
      <c r="L10157" t="s">
        <v>28929</v>
      </c>
      <c r="M10157" t="s">
        <v>28930</v>
      </c>
      <c r="N10157">
        <v>1.156111111</v>
      </c>
      <c r="O10157">
        <v>0</v>
      </c>
      <c r="P10157">
        <v>11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12.717222</v>
      </c>
      <c r="W10157">
        <v>0</v>
      </c>
      <c r="X10157">
        <v>0</v>
      </c>
      <c r="Y10157">
        <v>0</v>
      </c>
      <c r="Z10157">
        <v>0</v>
      </c>
    </row>
    <row r="10158" spans="1:26" x14ac:dyDescent="0.25">
      <c r="A10158">
        <v>2212388</v>
      </c>
      <c r="B10158">
        <v>1</v>
      </c>
      <c r="C10158" t="s">
        <v>76</v>
      </c>
      <c r="D10158" t="s">
        <v>78</v>
      </c>
      <c r="E10158" t="s">
        <v>181</v>
      </c>
      <c r="F10158" t="s">
        <v>28931</v>
      </c>
      <c r="G10158" t="s">
        <v>194</v>
      </c>
      <c r="H10158" t="s">
        <v>46</v>
      </c>
      <c r="I10158" t="s">
        <v>129</v>
      </c>
      <c r="J10158" t="s">
        <v>130</v>
      </c>
      <c r="K10158" t="s">
        <v>131</v>
      </c>
      <c r="L10158" t="s">
        <v>28932</v>
      </c>
      <c r="M10158" t="s">
        <v>28933</v>
      </c>
      <c r="N10158">
        <v>2.7524999999999999</v>
      </c>
      <c r="O10158">
        <v>0</v>
      </c>
      <c r="P10158">
        <v>4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11.01</v>
      </c>
      <c r="W10158">
        <v>0</v>
      </c>
      <c r="X10158">
        <v>0</v>
      </c>
      <c r="Y10158">
        <v>0</v>
      </c>
      <c r="Z10158">
        <v>0</v>
      </c>
    </row>
    <row r="10159" spans="1:26" x14ac:dyDescent="0.25">
      <c r="A10159">
        <v>2212392</v>
      </c>
      <c r="B10159">
        <v>1</v>
      </c>
      <c r="C10159" t="s">
        <v>76</v>
      </c>
      <c r="D10159" t="s">
        <v>86</v>
      </c>
      <c r="E10159" t="s">
        <v>181</v>
      </c>
      <c r="F10159" t="s">
        <v>28934</v>
      </c>
      <c r="G10159" t="s">
        <v>194</v>
      </c>
      <c r="H10159" t="s">
        <v>46</v>
      </c>
      <c r="I10159" t="s">
        <v>129</v>
      </c>
      <c r="J10159" t="s">
        <v>130</v>
      </c>
      <c r="K10159" t="s">
        <v>131</v>
      </c>
      <c r="L10159" t="s">
        <v>28935</v>
      </c>
      <c r="M10159" t="s">
        <v>28936</v>
      </c>
      <c r="N10159">
        <v>3.148055555</v>
      </c>
      <c r="O10159">
        <v>0</v>
      </c>
      <c r="P10159">
        <v>3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9.4441670000000002</v>
      </c>
      <c r="W10159">
        <v>0</v>
      </c>
      <c r="X10159">
        <v>0</v>
      </c>
      <c r="Y10159">
        <v>0</v>
      </c>
      <c r="Z10159">
        <v>0</v>
      </c>
    </row>
    <row r="10160" spans="1:26" x14ac:dyDescent="0.25">
      <c r="A10160">
        <v>2212394</v>
      </c>
      <c r="B10160">
        <v>1</v>
      </c>
      <c r="C10160" t="s">
        <v>77</v>
      </c>
      <c r="D10160" t="s">
        <v>123</v>
      </c>
      <c r="E10160" t="s">
        <v>143</v>
      </c>
      <c r="F10160" t="s">
        <v>28937</v>
      </c>
      <c r="G10160" t="s">
        <v>145</v>
      </c>
      <c r="H10160" t="s">
        <v>47</v>
      </c>
      <c r="I10160" t="s">
        <v>129</v>
      </c>
      <c r="J10160" t="s">
        <v>130</v>
      </c>
      <c r="K10160" t="s">
        <v>131</v>
      </c>
      <c r="L10160" t="s">
        <v>28938</v>
      </c>
      <c r="M10160" t="s">
        <v>28939</v>
      </c>
      <c r="N10160">
        <v>0.48333333299999998</v>
      </c>
      <c r="O10160">
        <v>85</v>
      </c>
      <c r="P10160">
        <v>382</v>
      </c>
      <c r="Q10160">
        <v>0</v>
      </c>
      <c r="R10160">
        <v>0</v>
      </c>
      <c r="S10160">
        <v>0</v>
      </c>
      <c r="T10160">
        <v>0</v>
      </c>
      <c r="U10160">
        <v>41.083333000000003</v>
      </c>
      <c r="V10160">
        <v>184.63333299999999</v>
      </c>
      <c r="W10160">
        <v>0</v>
      </c>
      <c r="X10160">
        <v>0</v>
      </c>
      <c r="Y10160">
        <v>0</v>
      </c>
      <c r="Z10160">
        <v>0</v>
      </c>
    </row>
    <row r="10161" spans="1:26" x14ac:dyDescent="0.25">
      <c r="A10161">
        <v>2212386</v>
      </c>
      <c r="B10161">
        <v>1</v>
      </c>
      <c r="C10161" t="s">
        <v>76</v>
      </c>
      <c r="D10161" t="s">
        <v>93</v>
      </c>
      <c r="E10161" t="s">
        <v>126</v>
      </c>
      <c r="F10161" t="s">
        <v>21989</v>
      </c>
      <c r="G10161" t="s">
        <v>128</v>
      </c>
      <c r="H10161" t="s">
        <v>46</v>
      </c>
      <c r="I10161" t="s">
        <v>129</v>
      </c>
      <c r="J10161" t="s">
        <v>130</v>
      </c>
      <c r="K10161" t="s">
        <v>131</v>
      </c>
      <c r="L10161" t="s">
        <v>28940</v>
      </c>
      <c r="M10161" t="s">
        <v>28941</v>
      </c>
      <c r="N10161">
        <v>6.4138888879999998</v>
      </c>
      <c r="O10161">
        <v>0</v>
      </c>
      <c r="P10161">
        <v>83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532.35277799999994</v>
      </c>
      <c r="W10161">
        <v>0</v>
      </c>
      <c r="X10161">
        <v>0</v>
      </c>
      <c r="Y10161">
        <v>0</v>
      </c>
      <c r="Z10161">
        <v>0</v>
      </c>
    </row>
    <row r="10162" spans="1:26" x14ac:dyDescent="0.25">
      <c r="A10162">
        <v>2212397</v>
      </c>
      <c r="B10162">
        <v>1</v>
      </c>
      <c r="C10162" t="s">
        <v>76</v>
      </c>
      <c r="D10162" t="s">
        <v>104</v>
      </c>
      <c r="E10162" t="s">
        <v>126</v>
      </c>
      <c r="F10162" t="s">
        <v>28942</v>
      </c>
      <c r="G10162" t="s">
        <v>128</v>
      </c>
      <c r="H10162" t="s">
        <v>46</v>
      </c>
      <c r="I10162" t="s">
        <v>129</v>
      </c>
      <c r="J10162" t="s">
        <v>130</v>
      </c>
      <c r="K10162" t="s">
        <v>131</v>
      </c>
      <c r="L10162" t="s">
        <v>28943</v>
      </c>
      <c r="M10162" t="s">
        <v>28944</v>
      </c>
      <c r="N10162">
        <v>3.6244444439999999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19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68.864444000000006</v>
      </c>
    </row>
    <row r="10163" spans="1:26" x14ac:dyDescent="0.25">
      <c r="A10163">
        <v>2212414</v>
      </c>
      <c r="B10163">
        <v>1</v>
      </c>
      <c r="C10163" t="s">
        <v>76</v>
      </c>
      <c r="D10163" t="s">
        <v>104</v>
      </c>
      <c r="E10163" t="s">
        <v>126</v>
      </c>
      <c r="F10163" t="s">
        <v>28945</v>
      </c>
      <c r="G10163" t="s">
        <v>128</v>
      </c>
      <c r="H10163" t="s">
        <v>46</v>
      </c>
      <c r="I10163" t="s">
        <v>129</v>
      </c>
      <c r="J10163" t="s">
        <v>130</v>
      </c>
      <c r="K10163" t="s">
        <v>131</v>
      </c>
      <c r="L10163" t="s">
        <v>28946</v>
      </c>
      <c r="M10163" t="s">
        <v>28947</v>
      </c>
      <c r="N10163">
        <v>3.6061111110000001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33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119.001667</v>
      </c>
    </row>
    <row r="10164" spans="1:26" x14ac:dyDescent="0.25">
      <c r="A10164">
        <v>2212395</v>
      </c>
      <c r="B10164">
        <v>1</v>
      </c>
      <c r="C10164" t="s">
        <v>77</v>
      </c>
      <c r="D10164" t="s">
        <v>114</v>
      </c>
      <c r="E10164" t="s">
        <v>181</v>
      </c>
      <c r="F10164" t="s">
        <v>28948</v>
      </c>
      <c r="G10164" t="s">
        <v>287</v>
      </c>
      <c r="H10164" t="s">
        <v>46</v>
      </c>
      <c r="I10164" t="s">
        <v>129</v>
      </c>
      <c r="J10164" t="s">
        <v>130</v>
      </c>
      <c r="K10164" t="s">
        <v>131</v>
      </c>
      <c r="L10164" t="s">
        <v>28949</v>
      </c>
      <c r="M10164" t="s">
        <v>28950</v>
      </c>
      <c r="N10164">
        <v>0.40722222200000002</v>
      </c>
      <c r="O10164">
        <v>0</v>
      </c>
      <c r="P10164">
        <v>1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0.40722199999999997</v>
      </c>
      <c r="W10164">
        <v>0</v>
      </c>
      <c r="X10164">
        <v>0</v>
      </c>
      <c r="Y10164">
        <v>0</v>
      </c>
      <c r="Z10164">
        <v>0</v>
      </c>
    </row>
    <row r="10165" spans="1:26" x14ac:dyDescent="0.25">
      <c r="A10165">
        <v>2212400</v>
      </c>
      <c r="B10165">
        <v>1</v>
      </c>
      <c r="C10165" t="s">
        <v>76</v>
      </c>
      <c r="D10165" t="s">
        <v>78</v>
      </c>
      <c r="E10165" t="s">
        <v>181</v>
      </c>
      <c r="F10165" t="s">
        <v>28951</v>
      </c>
      <c r="G10165" t="s">
        <v>287</v>
      </c>
      <c r="H10165" t="s">
        <v>46</v>
      </c>
      <c r="I10165" t="s">
        <v>129</v>
      </c>
      <c r="J10165" t="s">
        <v>130</v>
      </c>
      <c r="K10165" t="s">
        <v>131</v>
      </c>
      <c r="L10165" t="s">
        <v>28952</v>
      </c>
      <c r="M10165" t="s">
        <v>28953</v>
      </c>
      <c r="N10165">
        <v>1.4652777770000001</v>
      </c>
      <c r="O10165">
        <v>0</v>
      </c>
      <c r="P10165">
        <v>2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2.9305560000000002</v>
      </c>
      <c r="W10165">
        <v>0</v>
      </c>
      <c r="X10165">
        <v>0</v>
      </c>
      <c r="Y10165">
        <v>0</v>
      </c>
      <c r="Z10165">
        <v>0</v>
      </c>
    </row>
    <row r="10166" spans="1:26" x14ac:dyDescent="0.25">
      <c r="A10166">
        <v>2212405</v>
      </c>
      <c r="B10166">
        <v>1</v>
      </c>
      <c r="C10166" t="s">
        <v>76</v>
      </c>
      <c r="D10166" t="s">
        <v>88</v>
      </c>
      <c r="E10166" t="s">
        <v>718</v>
      </c>
      <c r="F10166" t="s">
        <v>28132</v>
      </c>
      <c r="G10166" t="s">
        <v>726</v>
      </c>
      <c r="H10166" t="s">
        <v>46</v>
      </c>
      <c r="I10166" t="s">
        <v>129</v>
      </c>
      <c r="J10166" t="s">
        <v>130</v>
      </c>
      <c r="K10166" t="s">
        <v>131</v>
      </c>
      <c r="L10166" t="s">
        <v>28954</v>
      </c>
      <c r="M10166" t="s">
        <v>28955</v>
      </c>
      <c r="N10166">
        <v>4.4749999999999996</v>
      </c>
      <c r="O10166">
        <v>0</v>
      </c>
      <c r="P10166">
        <v>45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201.375</v>
      </c>
      <c r="W10166">
        <v>0</v>
      </c>
      <c r="X10166">
        <v>0</v>
      </c>
      <c r="Y10166">
        <v>0</v>
      </c>
      <c r="Z10166">
        <v>0</v>
      </c>
    </row>
    <row r="10167" spans="1:26" x14ac:dyDescent="0.25">
      <c r="A10167">
        <v>2212399</v>
      </c>
      <c r="B10167">
        <v>1</v>
      </c>
      <c r="C10167" t="s">
        <v>77</v>
      </c>
      <c r="D10167" t="s">
        <v>123</v>
      </c>
      <c r="E10167" t="s">
        <v>143</v>
      </c>
      <c r="F10167" t="s">
        <v>2940</v>
      </c>
      <c r="G10167" t="s">
        <v>136</v>
      </c>
      <c r="H10167" t="s">
        <v>47</v>
      </c>
      <c r="I10167" t="s">
        <v>283</v>
      </c>
      <c r="J10167" t="s">
        <v>130</v>
      </c>
      <c r="K10167" t="s">
        <v>131</v>
      </c>
      <c r="L10167" t="s">
        <v>28956</v>
      </c>
      <c r="M10167" t="s">
        <v>28862</v>
      </c>
      <c r="N10167">
        <v>1.1111111E-2</v>
      </c>
      <c r="O10167">
        <v>127</v>
      </c>
      <c r="P10167">
        <v>579</v>
      </c>
      <c r="Q10167">
        <v>0</v>
      </c>
      <c r="R10167">
        <v>0</v>
      </c>
      <c r="S10167">
        <v>0</v>
      </c>
      <c r="T10167">
        <v>0</v>
      </c>
      <c r="U10167">
        <v>1.411111</v>
      </c>
      <c r="V10167">
        <v>6.4333330000000002</v>
      </c>
      <c r="W10167">
        <v>0</v>
      </c>
      <c r="X10167">
        <v>0</v>
      </c>
      <c r="Y10167">
        <v>0</v>
      </c>
      <c r="Z10167">
        <v>0</v>
      </c>
    </row>
    <row r="10168" spans="1:26" x14ac:dyDescent="0.25">
      <c r="A10168">
        <v>2212406</v>
      </c>
      <c r="B10168">
        <v>1</v>
      </c>
      <c r="C10168" t="s">
        <v>76</v>
      </c>
      <c r="D10168" t="s">
        <v>88</v>
      </c>
      <c r="E10168" t="s">
        <v>181</v>
      </c>
      <c r="F10168" t="s">
        <v>28957</v>
      </c>
      <c r="G10168" t="s">
        <v>636</v>
      </c>
      <c r="H10168" t="s">
        <v>46</v>
      </c>
      <c r="I10168" t="s">
        <v>129</v>
      </c>
      <c r="J10168" t="s">
        <v>130</v>
      </c>
      <c r="K10168" t="s">
        <v>131</v>
      </c>
      <c r="L10168" t="s">
        <v>28730</v>
      </c>
      <c r="M10168" t="s">
        <v>28958</v>
      </c>
      <c r="N10168">
        <v>5.1788888880000004</v>
      </c>
      <c r="O10168">
        <v>0</v>
      </c>
      <c r="P10168">
        <v>1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5.1788889999999999</v>
      </c>
      <c r="W10168">
        <v>0</v>
      </c>
      <c r="X10168">
        <v>0</v>
      </c>
      <c r="Y10168">
        <v>0</v>
      </c>
      <c r="Z10168">
        <v>0</v>
      </c>
    </row>
    <row r="10169" spans="1:26" x14ac:dyDescent="0.25">
      <c r="A10169">
        <v>2212407</v>
      </c>
      <c r="B10169">
        <v>1</v>
      </c>
      <c r="C10169" t="s">
        <v>76</v>
      </c>
      <c r="D10169" t="s">
        <v>97</v>
      </c>
      <c r="E10169" t="s">
        <v>181</v>
      </c>
      <c r="F10169" t="s">
        <v>28959</v>
      </c>
      <c r="G10169" t="s">
        <v>163</v>
      </c>
      <c r="H10169" t="s">
        <v>46</v>
      </c>
      <c r="I10169" t="s">
        <v>129</v>
      </c>
      <c r="J10169" t="s">
        <v>130</v>
      </c>
      <c r="K10169" t="s">
        <v>131</v>
      </c>
      <c r="L10169" t="s">
        <v>28950</v>
      </c>
      <c r="M10169" t="s">
        <v>28960</v>
      </c>
      <c r="N10169">
        <v>4.1566666659999996</v>
      </c>
      <c r="O10169">
        <v>0</v>
      </c>
      <c r="P10169">
        <v>7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29.096667</v>
      </c>
      <c r="W10169">
        <v>0</v>
      </c>
      <c r="X10169">
        <v>0</v>
      </c>
      <c r="Y10169">
        <v>0</v>
      </c>
      <c r="Z10169">
        <v>0</v>
      </c>
    </row>
    <row r="10170" spans="1:26" x14ac:dyDescent="0.25">
      <c r="A10170">
        <v>2212411</v>
      </c>
      <c r="B10170">
        <v>1</v>
      </c>
      <c r="C10170" t="s">
        <v>77</v>
      </c>
      <c r="D10170" t="s">
        <v>114</v>
      </c>
      <c r="E10170" t="s">
        <v>126</v>
      </c>
      <c r="F10170" t="s">
        <v>21047</v>
      </c>
      <c r="G10170" t="s">
        <v>128</v>
      </c>
      <c r="H10170" t="s">
        <v>46</v>
      </c>
      <c r="I10170" t="s">
        <v>129</v>
      </c>
      <c r="J10170" t="s">
        <v>130</v>
      </c>
      <c r="K10170" t="s">
        <v>131</v>
      </c>
      <c r="L10170" t="s">
        <v>28961</v>
      </c>
      <c r="M10170" t="s">
        <v>28962</v>
      </c>
      <c r="N10170">
        <v>0.88749999999999996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23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20.412500000000001</v>
      </c>
    </row>
    <row r="10171" spans="1:26" x14ac:dyDescent="0.25">
      <c r="A10171">
        <v>2212412</v>
      </c>
      <c r="B10171">
        <v>1</v>
      </c>
      <c r="C10171" t="s">
        <v>77</v>
      </c>
      <c r="D10171" t="s">
        <v>114</v>
      </c>
      <c r="E10171" t="s">
        <v>134</v>
      </c>
      <c r="F10171" t="s">
        <v>6761</v>
      </c>
      <c r="G10171" t="s">
        <v>136</v>
      </c>
      <c r="H10171" t="s">
        <v>47</v>
      </c>
      <c r="I10171" t="s">
        <v>129</v>
      </c>
      <c r="J10171" t="s">
        <v>130</v>
      </c>
      <c r="K10171" t="s">
        <v>131</v>
      </c>
      <c r="L10171" t="s">
        <v>28963</v>
      </c>
      <c r="M10171" t="s">
        <v>28964</v>
      </c>
      <c r="N10171">
        <v>0.59888888799999995</v>
      </c>
      <c r="O10171">
        <v>3</v>
      </c>
      <c r="P10171">
        <v>52</v>
      </c>
      <c r="Q10171">
        <v>0</v>
      </c>
      <c r="R10171">
        <v>0</v>
      </c>
      <c r="S10171">
        <v>0</v>
      </c>
      <c r="T10171">
        <v>0</v>
      </c>
      <c r="U10171">
        <v>1.796667</v>
      </c>
      <c r="V10171">
        <v>31.142222</v>
      </c>
      <c r="W10171">
        <v>0</v>
      </c>
      <c r="X10171">
        <v>0</v>
      </c>
      <c r="Y10171">
        <v>0</v>
      </c>
      <c r="Z10171">
        <v>0</v>
      </c>
    </row>
    <row r="10172" spans="1:26" x14ac:dyDescent="0.25">
      <c r="A10172">
        <v>2212421</v>
      </c>
      <c r="B10172">
        <v>1</v>
      </c>
      <c r="C10172" t="s">
        <v>76</v>
      </c>
      <c r="D10172" t="s">
        <v>78</v>
      </c>
      <c r="E10172" t="s">
        <v>181</v>
      </c>
      <c r="F10172" t="s">
        <v>28965</v>
      </c>
      <c r="G10172" t="s">
        <v>194</v>
      </c>
      <c r="H10172" t="s">
        <v>46</v>
      </c>
      <c r="I10172" t="s">
        <v>129</v>
      </c>
      <c r="J10172" t="s">
        <v>130</v>
      </c>
      <c r="K10172" t="s">
        <v>131</v>
      </c>
      <c r="L10172" t="s">
        <v>28966</v>
      </c>
      <c r="M10172" t="s">
        <v>28967</v>
      </c>
      <c r="N10172">
        <v>4.0472222220000003</v>
      </c>
      <c r="O10172">
        <v>0</v>
      </c>
      <c r="P10172">
        <v>1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4.0472219999999997</v>
      </c>
      <c r="W10172">
        <v>0</v>
      </c>
      <c r="X10172">
        <v>0</v>
      </c>
      <c r="Y10172">
        <v>0</v>
      </c>
      <c r="Z10172">
        <v>0</v>
      </c>
    </row>
    <row r="10173" spans="1:26" x14ac:dyDescent="0.25">
      <c r="A10173">
        <v>2212409</v>
      </c>
      <c r="B10173">
        <v>1</v>
      </c>
      <c r="C10173" t="s">
        <v>77</v>
      </c>
      <c r="D10173" t="s">
        <v>123</v>
      </c>
      <c r="E10173" t="s">
        <v>134</v>
      </c>
      <c r="F10173" t="s">
        <v>28067</v>
      </c>
      <c r="G10173" t="s">
        <v>136</v>
      </c>
      <c r="H10173" t="s">
        <v>47</v>
      </c>
      <c r="I10173" t="s">
        <v>129</v>
      </c>
      <c r="J10173" t="s">
        <v>130</v>
      </c>
      <c r="K10173" t="s">
        <v>131</v>
      </c>
      <c r="L10173" t="s">
        <v>28968</v>
      </c>
      <c r="M10173" t="s">
        <v>28969</v>
      </c>
      <c r="N10173">
        <v>2.116666666</v>
      </c>
      <c r="O10173">
        <v>18</v>
      </c>
      <c r="P10173">
        <v>561</v>
      </c>
      <c r="Q10173">
        <v>0</v>
      </c>
      <c r="R10173">
        <v>0</v>
      </c>
      <c r="S10173">
        <v>0</v>
      </c>
      <c r="T10173">
        <v>0</v>
      </c>
      <c r="U10173">
        <v>38.1</v>
      </c>
      <c r="V10173">
        <v>1187.45</v>
      </c>
      <c r="W10173">
        <v>0</v>
      </c>
      <c r="X10173">
        <v>0</v>
      </c>
      <c r="Y10173">
        <v>0</v>
      </c>
      <c r="Z10173">
        <v>0</v>
      </c>
    </row>
    <row r="10174" spans="1:26" x14ac:dyDescent="0.25">
      <c r="A10174">
        <v>2212426</v>
      </c>
      <c r="B10174">
        <v>1</v>
      </c>
      <c r="C10174" t="s">
        <v>76</v>
      </c>
      <c r="D10174" t="s">
        <v>90</v>
      </c>
      <c r="E10174" t="s">
        <v>126</v>
      </c>
      <c r="F10174" t="s">
        <v>28970</v>
      </c>
      <c r="G10174" t="s">
        <v>152</v>
      </c>
      <c r="H10174" t="s">
        <v>46</v>
      </c>
      <c r="I10174" t="s">
        <v>129</v>
      </c>
      <c r="J10174" t="s">
        <v>130</v>
      </c>
      <c r="K10174" t="s">
        <v>131</v>
      </c>
      <c r="L10174" t="s">
        <v>28971</v>
      </c>
      <c r="M10174" t="s">
        <v>28972</v>
      </c>
      <c r="N10174">
        <v>1.5638888879999999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1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1.5638890000000001</v>
      </c>
    </row>
    <row r="10175" spans="1:26" x14ac:dyDescent="0.25">
      <c r="A10175">
        <v>2212427</v>
      </c>
      <c r="B10175">
        <v>1</v>
      </c>
      <c r="C10175" t="s">
        <v>76</v>
      </c>
      <c r="D10175" t="s">
        <v>88</v>
      </c>
      <c r="E10175" t="s">
        <v>181</v>
      </c>
      <c r="F10175" t="s">
        <v>28973</v>
      </c>
      <c r="G10175" t="s">
        <v>183</v>
      </c>
      <c r="H10175" t="s">
        <v>46</v>
      </c>
      <c r="I10175" t="s">
        <v>129</v>
      </c>
      <c r="J10175" t="s">
        <v>130</v>
      </c>
      <c r="K10175" t="s">
        <v>131</v>
      </c>
      <c r="L10175" t="s">
        <v>28974</v>
      </c>
      <c r="M10175" t="s">
        <v>28975</v>
      </c>
      <c r="N10175">
        <v>7.5663888879999996</v>
      </c>
      <c r="O10175">
        <v>0</v>
      </c>
      <c r="P10175">
        <v>1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7.566389</v>
      </c>
      <c r="W10175">
        <v>0</v>
      </c>
      <c r="X10175">
        <v>0</v>
      </c>
      <c r="Y10175">
        <v>0</v>
      </c>
      <c r="Z10175">
        <v>0</v>
      </c>
    </row>
    <row r="10176" spans="1:26" x14ac:dyDescent="0.25">
      <c r="A10176">
        <v>2212428</v>
      </c>
      <c r="B10176">
        <v>1</v>
      </c>
      <c r="C10176" t="s">
        <v>76</v>
      </c>
      <c r="D10176" t="s">
        <v>94</v>
      </c>
      <c r="E10176" t="s">
        <v>134</v>
      </c>
      <c r="F10176" t="s">
        <v>28976</v>
      </c>
      <c r="G10176" t="s">
        <v>136</v>
      </c>
      <c r="H10176" t="s">
        <v>47</v>
      </c>
      <c r="I10176" t="s">
        <v>129</v>
      </c>
      <c r="J10176" t="s">
        <v>130</v>
      </c>
      <c r="K10176" t="s">
        <v>131</v>
      </c>
      <c r="L10176" t="s">
        <v>28977</v>
      </c>
      <c r="M10176" t="s">
        <v>28978</v>
      </c>
      <c r="N10176">
        <v>0.21583333299999999</v>
      </c>
      <c r="O10176">
        <v>15</v>
      </c>
      <c r="P10176">
        <v>1085</v>
      </c>
      <c r="Q10176">
        <v>0</v>
      </c>
      <c r="R10176">
        <v>0</v>
      </c>
      <c r="S10176">
        <v>3</v>
      </c>
      <c r="T10176">
        <v>268</v>
      </c>
      <c r="U10176">
        <v>3.2374999999999998</v>
      </c>
      <c r="V10176">
        <v>234.17916600000001</v>
      </c>
      <c r="W10176">
        <v>0</v>
      </c>
      <c r="X10176">
        <v>0</v>
      </c>
      <c r="Y10176">
        <v>0.64749999999999996</v>
      </c>
      <c r="Z10176">
        <v>57.843333000000001</v>
      </c>
    </row>
    <row r="10177" spans="1:26" x14ac:dyDescent="0.25">
      <c r="A10177">
        <v>2212434</v>
      </c>
      <c r="B10177">
        <v>1</v>
      </c>
      <c r="C10177" t="s">
        <v>77</v>
      </c>
      <c r="D10177" t="s">
        <v>124</v>
      </c>
      <c r="E10177" t="s">
        <v>126</v>
      </c>
      <c r="F10177" t="s">
        <v>17785</v>
      </c>
      <c r="G10177" t="s">
        <v>671</v>
      </c>
      <c r="H10177" t="s">
        <v>46</v>
      </c>
      <c r="I10177" t="s">
        <v>129</v>
      </c>
      <c r="J10177" t="s">
        <v>130</v>
      </c>
      <c r="K10177" t="s">
        <v>131</v>
      </c>
      <c r="L10177" t="s">
        <v>28979</v>
      </c>
      <c r="M10177" t="s">
        <v>28980</v>
      </c>
      <c r="N10177">
        <v>2.644722222</v>
      </c>
      <c r="O10177">
        <v>0</v>
      </c>
      <c r="P10177">
        <v>49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129.59138899999999</v>
      </c>
      <c r="W10177">
        <v>0</v>
      </c>
      <c r="X10177">
        <v>0</v>
      </c>
      <c r="Y10177">
        <v>0</v>
      </c>
      <c r="Z10177">
        <v>0</v>
      </c>
    </row>
    <row r="10178" spans="1:26" x14ac:dyDescent="0.25">
      <c r="A10178">
        <v>2212439</v>
      </c>
      <c r="B10178">
        <v>1</v>
      </c>
      <c r="C10178" t="s">
        <v>76</v>
      </c>
      <c r="D10178" t="s">
        <v>82</v>
      </c>
      <c r="E10178" t="s">
        <v>181</v>
      </c>
      <c r="F10178" t="s">
        <v>28981</v>
      </c>
      <c r="G10178" t="s">
        <v>128</v>
      </c>
      <c r="H10178" t="s">
        <v>46</v>
      </c>
      <c r="I10178" t="s">
        <v>129</v>
      </c>
      <c r="J10178" t="s">
        <v>130</v>
      </c>
      <c r="K10178" t="s">
        <v>131</v>
      </c>
      <c r="L10178" t="s">
        <v>28982</v>
      </c>
      <c r="M10178" t="s">
        <v>28983</v>
      </c>
      <c r="N10178">
        <v>2.3502777770000001</v>
      </c>
      <c r="O10178">
        <v>0</v>
      </c>
      <c r="P10178">
        <v>15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35.254167000000002</v>
      </c>
      <c r="W10178">
        <v>0</v>
      </c>
      <c r="X10178">
        <v>0</v>
      </c>
      <c r="Y10178">
        <v>0</v>
      </c>
      <c r="Z10178">
        <v>0</v>
      </c>
    </row>
    <row r="10179" spans="1:26" x14ac:dyDescent="0.25">
      <c r="A10179">
        <v>2212418</v>
      </c>
      <c r="B10179">
        <v>1</v>
      </c>
      <c r="C10179" t="s">
        <v>76</v>
      </c>
      <c r="D10179" t="s">
        <v>78</v>
      </c>
      <c r="E10179" t="s">
        <v>718</v>
      </c>
      <c r="F10179" t="s">
        <v>14843</v>
      </c>
      <c r="G10179" t="s">
        <v>269</v>
      </c>
      <c r="H10179" t="s">
        <v>46</v>
      </c>
      <c r="I10179" t="s">
        <v>129</v>
      </c>
      <c r="J10179" t="s">
        <v>130</v>
      </c>
      <c r="K10179" t="s">
        <v>131</v>
      </c>
      <c r="L10179" t="s">
        <v>28984</v>
      </c>
      <c r="M10179" t="s">
        <v>28985</v>
      </c>
      <c r="N10179">
        <v>8.6066666660000006</v>
      </c>
      <c r="O10179">
        <v>0</v>
      </c>
      <c r="P10179">
        <v>60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516.4</v>
      </c>
      <c r="W10179">
        <v>0</v>
      </c>
      <c r="X10179">
        <v>0</v>
      </c>
      <c r="Y10179">
        <v>0</v>
      </c>
      <c r="Z10179">
        <v>0</v>
      </c>
    </row>
    <row r="10180" spans="1:26" x14ac:dyDescent="0.25">
      <c r="A10180">
        <v>2212444</v>
      </c>
      <c r="B10180">
        <v>1</v>
      </c>
      <c r="C10180" t="s">
        <v>76</v>
      </c>
      <c r="D10180" t="s">
        <v>101</v>
      </c>
      <c r="E10180" t="s">
        <v>181</v>
      </c>
      <c r="F10180" t="s">
        <v>28986</v>
      </c>
      <c r="G10180" t="s">
        <v>194</v>
      </c>
      <c r="H10180" t="s">
        <v>46</v>
      </c>
      <c r="I10180" t="s">
        <v>129</v>
      </c>
      <c r="J10180" t="s">
        <v>130</v>
      </c>
      <c r="K10180" t="s">
        <v>131</v>
      </c>
      <c r="L10180" t="s">
        <v>28987</v>
      </c>
      <c r="M10180" t="s">
        <v>28988</v>
      </c>
      <c r="N10180">
        <v>1.4750000000000001</v>
      </c>
      <c r="O10180">
        <v>0</v>
      </c>
      <c r="P10180">
        <v>1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1.4750000000000001</v>
      </c>
      <c r="W10180">
        <v>0</v>
      </c>
      <c r="X10180">
        <v>0</v>
      </c>
      <c r="Y10180">
        <v>0</v>
      </c>
      <c r="Z10180">
        <v>0</v>
      </c>
    </row>
    <row r="10181" spans="1:26" x14ac:dyDescent="0.25">
      <c r="A10181">
        <v>2212442</v>
      </c>
      <c r="B10181">
        <v>1</v>
      </c>
      <c r="C10181" t="s">
        <v>76</v>
      </c>
      <c r="D10181" t="s">
        <v>93</v>
      </c>
      <c r="E10181" t="s">
        <v>181</v>
      </c>
      <c r="F10181" t="s">
        <v>28989</v>
      </c>
      <c r="G10181" t="s">
        <v>287</v>
      </c>
      <c r="H10181" t="s">
        <v>46</v>
      </c>
      <c r="I10181" t="s">
        <v>129</v>
      </c>
      <c r="J10181" t="s">
        <v>130</v>
      </c>
      <c r="K10181" t="s">
        <v>131</v>
      </c>
      <c r="L10181" t="s">
        <v>28990</v>
      </c>
      <c r="M10181" t="s">
        <v>28991</v>
      </c>
      <c r="N10181">
        <v>6.5033333329999996</v>
      </c>
      <c r="O10181">
        <v>0</v>
      </c>
      <c r="P10181">
        <v>1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6.5033329999999996</v>
      </c>
      <c r="W10181">
        <v>0</v>
      </c>
      <c r="X10181">
        <v>0</v>
      </c>
      <c r="Y10181">
        <v>0</v>
      </c>
      <c r="Z10181">
        <v>0</v>
      </c>
    </row>
    <row r="10182" spans="1:26" x14ac:dyDescent="0.25">
      <c r="A10182">
        <v>2212443</v>
      </c>
      <c r="B10182">
        <v>1</v>
      </c>
      <c r="C10182" t="s">
        <v>76</v>
      </c>
      <c r="D10182" t="s">
        <v>100</v>
      </c>
      <c r="E10182" t="s">
        <v>181</v>
      </c>
      <c r="F10182" t="s">
        <v>28992</v>
      </c>
      <c r="G10182" t="s">
        <v>163</v>
      </c>
      <c r="H10182" t="s">
        <v>46</v>
      </c>
      <c r="I10182" t="s">
        <v>129</v>
      </c>
      <c r="J10182" t="s">
        <v>130</v>
      </c>
      <c r="K10182" t="s">
        <v>131</v>
      </c>
      <c r="L10182" t="s">
        <v>28993</v>
      </c>
      <c r="M10182" t="s">
        <v>28994</v>
      </c>
      <c r="N10182">
        <v>2.7541666660000002</v>
      </c>
      <c r="O10182">
        <v>0</v>
      </c>
      <c r="P10182">
        <v>1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2.7541669999999998</v>
      </c>
      <c r="W10182">
        <v>0</v>
      </c>
      <c r="X10182">
        <v>0</v>
      </c>
      <c r="Y10182">
        <v>0</v>
      </c>
      <c r="Z10182">
        <v>0</v>
      </c>
    </row>
    <row r="10183" spans="1:26" x14ac:dyDescent="0.25">
      <c r="A10183">
        <v>2212448</v>
      </c>
      <c r="B10183">
        <v>1</v>
      </c>
      <c r="C10183" t="s">
        <v>76</v>
      </c>
      <c r="D10183" t="s">
        <v>91</v>
      </c>
      <c r="E10183" t="s">
        <v>126</v>
      </c>
      <c r="F10183" t="s">
        <v>28995</v>
      </c>
      <c r="G10183" t="s">
        <v>140</v>
      </c>
      <c r="H10183" t="s">
        <v>46</v>
      </c>
      <c r="I10183" t="s">
        <v>129</v>
      </c>
      <c r="J10183" t="s">
        <v>130</v>
      </c>
      <c r="K10183" t="s">
        <v>131</v>
      </c>
      <c r="L10183" t="s">
        <v>28996</v>
      </c>
      <c r="M10183" t="s">
        <v>28997</v>
      </c>
      <c r="N10183">
        <v>1.2397222219999999</v>
      </c>
      <c r="O10183">
        <v>0</v>
      </c>
      <c r="P10183">
        <v>0</v>
      </c>
      <c r="Q10183">
        <v>0</v>
      </c>
      <c r="R10183">
        <v>20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24.794443999999999</v>
      </c>
      <c r="Y10183">
        <v>0</v>
      </c>
      <c r="Z10183">
        <v>0</v>
      </c>
    </row>
    <row r="10184" spans="1:26" x14ac:dyDescent="0.25">
      <c r="A10184">
        <v>2212451</v>
      </c>
      <c r="B10184">
        <v>1</v>
      </c>
      <c r="C10184" t="s">
        <v>76</v>
      </c>
      <c r="D10184" t="s">
        <v>93</v>
      </c>
      <c r="E10184" t="s">
        <v>181</v>
      </c>
      <c r="F10184" t="s">
        <v>28998</v>
      </c>
      <c r="G10184" t="s">
        <v>194</v>
      </c>
      <c r="H10184" t="s">
        <v>46</v>
      </c>
      <c r="I10184" t="s">
        <v>129</v>
      </c>
      <c r="J10184" t="s">
        <v>130</v>
      </c>
      <c r="K10184" t="s">
        <v>131</v>
      </c>
      <c r="L10184" t="s">
        <v>28999</v>
      </c>
      <c r="M10184" t="s">
        <v>29000</v>
      </c>
      <c r="N10184">
        <v>3.3430555549999998</v>
      </c>
      <c r="O10184">
        <v>0</v>
      </c>
      <c r="P10184">
        <v>1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3.3430559999999998</v>
      </c>
      <c r="W10184">
        <v>0</v>
      </c>
      <c r="X10184">
        <v>0</v>
      </c>
      <c r="Y10184">
        <v>0</v>
      </c>
      <c r="Z10184">
        <v>0</v>
      </c>
    </row>
    <row r="10185" spans="1:26" x14ac:dyDescent="0.25">
      <c r="A10185">
        <v>2212466</v>
      </c>
      <c r="B10185">
        <v>1</v>
      </c>
      <c r="C10185" t="s">
        <v>76</v>
      </c>
      <c r="D10185" t="s">
        <v>99</v>
      </c>
      <c r="E10185" t="s">
        <v>181</v>
      </c>
      <c r="F10185" t="s">
        <v>29001</v>
      </c>
      <c r="G10185" t="s">
        <v>194</v>
      </c>
      <c r="H10185" t="s">
        <v>46</v>
      </c>
      <c r="I10185" t="s">
        <v>129</v>
      </c>
      <c r="J10185" t="s">
        <v>130</v>
      </c>
      <c r="K10185" t="s">
        <v>131</v>
      </c>
      <c r="L10185" t="s">
        <v>29002</v>
      </c>
      <c r="M10185" t="s">
        <v>29003</v>
      </c>
      <c r="N10185">
        <v>1.0205555550000001</v>
      </c>
      <c r="O10185">
        <v>0</v>
      </c>
      <c r="P10185">
        <v>4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4.0822219999999998</v>
      </c>
      <c r="W10185">
        <v>0</v>
      </c>
      <c r="X10185">
        <v>0</v>
      </c>
      <c r="Y10185">
        <v>0</v>
      </c>
      <c r="Z10185">
        <v>0</v>
      </c>
    </row>
    <row r="10186" spans="1:26" x14ac:dyDescent="0.25">
      <c r="A10186">
        <v>2212459</v>
      </c>
      <c r="B10186">
        <v>1</v>
      </c>
      <c r="C10186" t="s">
        <v>77</v>
      </c>
      <c r="D10186" t="s">
        <v>121</v>
      </c>
      <c r="E10186" t="s">
        <v>143</v>
      </c>
      <c r="F10186" t="s">
        <v>29004</v>
      </c>
      <c r="G10186" t="s">
        <v>145</v>
      </c>
      <c r="H10186" t="s">
        <v>47</v>
      </c>
      <c r="I10186" t="s">
        <v>129</v>
      </c>
      <c r="J10186" t="s">
        <v>130</v>
      </c>
      <c r="K10186" t="s">
        <v>131</v>
      </c>
      <c r="L10186" t="s">
        <v>28799</v>
      </c>
      <c r="M10186" t="s">
        <v>29005</v>
      </c>
      <c r="N10186">
        <v>0.91388888800000001</v>
      </c>
      <c r="O10186">
        <v>0</v>
      </c>
      <c r="P10186">
        <v>0</v>
      </c>
      <c r="Q10186">
        <v>0</v>
      </c>
      <c r="R10186">
        <v>43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39.297221999999998</v>
      </c>
      <c r="Y10186">
        <v>0</v>
      </c>
      <c r="Z10186">
        <v>0</v>
      </c>
    </row>
    <row r="10187" spans="1:26" x14ac:dyDescent="0.25">
      <c r="A10187">
        <v>2212463</v>
      </c>
      <c r="B10187">
        <v>1</v>
      </c>
      <c r="C10187" t="s">
        <v>76</v>
      </c>
      <c r="D10187" t="s">
        <v>106</v>
      </c>
      <c r="E10187" t="s">
        <v>181</v>
      </c>
      <c r="F10187" t="s">
        <v>29006</v>
      </c>
      <c r="G10187" t="s">
        <v>287</v>
      </c>
      <c r="H10187" t="s">
        <v>46</v>
      </c>
      <c r="I10187" t="s">
        <v>129</v>
      </c>
      <c r="J10187" t="s">
        <v>130</v>
      </c>
      <c r="K10187" t="s">
        <v>131</v>
      </c>
      <c r="L10187" t="s">
        <v>29007</v>
      </c>
      <c r="M10187" t="s">
        <v>29008</v>
      </c>
      <c r="N10187">
        <v>1.7555555549999999</v>
      </c>
      <c r="O10187">
        <v>0</v>
      </c>
      <c r="P10187">
        <v>1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1.7555559999999999</v>
      </c>
      <c r="W10187">
        <v>0</v>
      </c>
      <c r="X10187">
        <v>0</v>
      </c>
      <c r="Y10187">
        <v>0</v>
      </c>
      <c r="Z10187">
        <v>0</v>
      </c>
    </row>
    <row r="10188" spans="1:26" x14ac:dyDescent="0.25">
      <c r="A10188">
        <v>2212461</v>
      </c>
      <c r="B10188">
        <v>1</v>
      </c>
      <c r="C10188" t="s">
        <v>77</v>
      </c>
      <c r="D10188" t="s">
        <v>109</v>
      </c>
      <c r="E10188" t="s">
        <v>143</v>
      </c>
      <c r="F10188" t="s">
        <v>29009</v>
      </c>
      <c r="G10188" t="s">
        <v>136</v>
      </c>
      <c r="H10188" t="s">
        <v>47</v>
      </c>
      <c r="I10188" t="s">
        <v>129</v>
      </c>
      <c r="J10188" t="s">
        <v>130</v>
      </c>
      <c r="K10188" t="s">
        <v>131</v>
      </c>
      <c r="L10188" t="s">
        <v>29010</v>
      </c>
      <c r="M10188" t="s">
        <v>29011</v>
      </c>
      <c r="N10188">
        <v>8.3333332999999996E-2</v>
      </c>
      <c r="O10188">
        <v>3</v>
      </c>
      <c r="P10188">
        <v>1519</v>
      </c>
      <c r="Q10188">
        <v>0</v>
      </c>
      <c r="R10188">
        <v>0</v>
      </c>
      <c r="S10188">
        <v>0</v>
      </c>
      <c r="T10188">
        <v>0</v>
      </c>
      <c r="U10188">
        <v>0.25</v>
      </c>
      <c r="V10188">
        <v>126.583333</v>
      </c>
      <c r="W10188">
        <v>0</v>
      </c>
      <c r="X10188">
        <v>0</v>
      </c>
      <c r="Y10188">
        <v>0</v>
      </c>
      <c r="Z10188">
        <v>0</v>
      </c>
    </row>
    <row r="10189" spans="1:26" x14ac:dyDescent="0.25">
      <c r="A10189">
        <v>2212462</v>
      </c>
      <c r="B10189">
        <v>1</v>
      </c>
      <c r="C10189" t="s">
        <v>76</v>
      </c>
      <c r="D10189" t="s">
        <v>92</v>
      </c>
      <c r="E10189" t="s">
        <v>126</v>
      </c>
      <c r="F10189" t="s">
        <v>24242</v>
      </c>
      <c r="G10189" t="s">
        <v>163</v>
      </c>
      <c r="H10189" t="s">
        <v>46</v>
      </c>
      <c r="I10189" t="s">
        <v>129</v>
      </c>
      <c r="J10189" t="s">
        <v>130</v>
      </c>
      <c r="K10189" t="s">
        <v>131</v>
      </c>
      <c r="L10189" t="s">
        <v>29012</v>
      </c>
      <c r="M10189" t="s">
        <v>29013</v>
      </c>
      <c r="N10189">
        <v>4.8891666660000004</v>
      </c>
      <c r="O10189">
        <v>0</v>
      </c>
      <c r="P10189">
        <v>0</v>
      </c>
      <c r="Q10189">
        <v>0</v>
      </c>
      <c r="R10189">
        <v>44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215.123333</v>
      </c>
      <c r="Y10189">
        <v>0</v>
      </c>
      <c r="Z10189">
        <v>0</v>
      </c>
    </row>
    <row r="10190" spans="1:26" x14ac:dyDescent="0.25">
      <c r="A10190">
        <v>2212476</v>
      </c>
      <c r="B10190">
        <v>1</v>
      </c>
      <c r="C10190" t="s">
        <v>77</v>
      </c>
      <c r="D10190" t="s">
        <v>119</v>
      </c>
      <c r="E10190" t="s">
        <v>126</v>
      </c>
      <c r="F10190" t="s">
        <v>29014</v>
      </c>
      <c r="G10190" t="s">
        <v>128</v>
      </c>
      <c r="H10190" t="s">
        <v>46</v>
      </c>
      <c r="I10190" t="s">
        <v>129</v>
      </c>
      <c r="J10190" t="s">
        <v>130</v>
      </c>
      <c r="K10190" t="s">
        <v>131</v>
      </c>
      <c r="L10190" t="s">
        <v>29015</v>
      </c>
      <c r="M10190" t="s">
        <v>29016</v>
      </c>
      <c r="N10190">
        <v>1.5566666659999999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33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51.37</v>
      </c>
    </row>
    <row r="10191" spans="1:26" x14ac:dyDescent="0.25">
      <c r="A10191">
        <v>2212475</v>
      </c>
      <c r="B10191">
        <v>1</v>
      </c>
      <c r="C10191" t="s">
        <v>77</v>
      </c>
      <c r="D10191" t="s">
        <v>124</v>
      </c>
      <c r="E10191" t="s">
        <v>181</v>
      </c>
      <c r="F10191" t="s">
        <v>28866</v>
      </c>
      <c r="G10191" t="s">
        <v>183</v>
      </c>
      <c r="H10191" t="s">
        <v>46</v>
      </c>
      <c r="I10191" t="s">
        <v>129</v>
      </c>
      <c r="J10191" t="s">
        <v>130</v>
      </c>
      <c r="K10191" t="s">
        <v>131</v>
      </c>
      <c r="L10191" t="s">
        <v>29017</v>
      </c>
      <c r="M10191" t="s">
        <v>29018</v>
      </c>
      <c r="N10191">
        <v>3.048611111</v>
      </c>
      <c r="O10191">
        <v>0</v>
      </c>
      <c r="P10191">
        <v>20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60.972222000000002</v>
      </c>
      <c r="W10191">
        <v>0</v>
      </c>
      <c r="X10191">
        <v>0</v>
      </c>
      <c r="Y10191">
        <v>0</v>
      </c>
      <c r="Z10191">
        <v>0</v>
      </c>
    </row>
    <row r="10192" spans="1:26" x14ac:dyDescent="0.25">
      <c r="A10192">
        <v>2212473</v>
      </c>
      <c r="B10192">
        <v>1</v>
      </c>
      <c r="C10192" t="s">
        <v>77</v>
      </c>
      <c r="D10192" t="s">
        <v>116</v>
      </c>
      <c r="E10192" t="s">
        <v>126</v>
      </c>
      <c r="F10192" t="s">
        <v>16365</v>
      </c>
      <c r="G10192" t="s">
        <v>128</v>
      </c>
      <c r="H10192" t="s">
        <v>46</v>
      </c>
      <c r="I10192" t="s">
        <v>129</v>
      </c>
      <c r="J10192" t="s">
        <v>130</v>
      </c>
      <c r="K10192" t="s">
        <v>131</v>
      </c>
      <c r="L10192" t="s">
        <v>29019</v>
      </c>
      <c r="M10192" t="s">
        <v>29020</v>
      </c>
      <c r="N10192">
        <v>3.721944444</v>
      </c>
      <c r="O10192">
        <v>0</v>
      </c>
      <c r="P10192">
        <v>69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256.814167</v>
      </c>
      <c r="W10192">
        <v>0</v>
      </c>
      <c r="X10192">
        <v>0</v>
      </c>
      <c r="Y10192">
        <v>0</v>
      </c>
      <c r="Z10192">
        <v>0</v>
      </c>
    </row>
    <row r="10193" spans="1:26" x14ac:dyDescent="0.25">
      <c r="A10193">
        <v>2212478</v>
      </c>
      <c r="B10193">
        <v>1</v>
      </c>
      <c r="C10193" t="s">
        <v>76</v>
      </c>
      <c r="D10193" t="s">
        <v>96</v>
      </c>
      <c r="E10193" t="s">
        <v>181</v>
      </c>
      <c r="F10193" t="s">
        <v>29021</v>
      </c>
      <c r="G10193" t="s">
        <v>194</v>
      </c>
      <c r="H10193" t="s">
        <v>46</v>
      </c>
      <c r="I10193" t="s">
        <v>129</v>
      </c>
      <c r="J10193" t="s">
        <v>130</v>
      </c>
      <c r="K10193" t="s">
        <v>131</v>
      </c>
      <c r="L10193" t="s">
        <v>29022</v>
      </c>
      <c r="M10193" t="s">
        <v>29023</v>
      </c>
      <c r="N10193">
        <v>1.190555555</v>
      </c>
      <c r="O10193">
        <v>0</v>
      </c>
      <c r="P10193">
        <v>4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4.7622220000000004</v>
      </c>
      <c r="W10193">
        <v>0</v>
      </c>
      <c r="X10193">
        <v>0</v>
      </c>
      <c r="Y10193">
        <v>0</v>
      </c>
      <c r="Z10193">
        <v>0</v>
      </c>
    </row>
    <row r="10194" spans="1:26" x14ac:dyDescent="0.25">
      <c r="A10194">
        <v>2212474</v>
      </c>
      <c r="B10194">
        <v>1</v>
      </c>
      <c r="C10194" t="s">
        <v>76</v>
      </c>
      <c r="D10194" t="s">
        <v>92</v>
      </c>
      <c r="E10194" t="s">
        <v>161</v>
      </c>
      <c r="F10194" t="s">
        <v>10474</v>
      </c>
      <c r="G10194" t="s">
        <v>140</v>
      </c>
      <c r="H10194" t="s">
        <v>46</v>
      </c>
      <c r="I10194" t="s">
        <v>129</v>
      </c>
      <c r="J10194" t="s">
        <v>130</v>
      </c>
      <c r="K10194" t="s">
        <v>131</v>
      </c>
      <c r="L10194" t="s">
        <v>29024</v>
      </c>
      <c r="M10194" t="s">
        <v>29025</v>
      </c>
      <c r="N10194">
        <v>0.36972222199999999</v>
      </c>
      <c r="O10194">
        <v>0</v>
      </c>
      <c r="P10194">
        <v>0</v>
      </c>
      <c r="Q10194">
        <v>0</v>
      </c>
      <c r="R10194">
        <v>0</v>
      </c>
      <c r="S10194">
        <v>1</v>
      </c>
      <c r="T10194">
        <v>174</v>
      </c>
      <c r="U10194">
        <v>0</v>
      </c>
      <c r="V10194">
        <v>0</v>
      </c>
      <c r="W10194">
        <v>0</v>
      </c>
      <c r="X10194">
        <v>0</v>
      </c>
      <c r="Y10194">
        <v>0.369722</v>
      </c>
      <c r="Z10194">
        <v>64.331666999999996</v>
      </c>
    </row>
    <row r="10195" spans="1:26" x14ac:dyDescent="0.25">
      <c r="A10195">
        <v>2212479</v>
      </c>
      <c r="B10195">
        <v>1</v>
      </c>
      <c r="C10195" t="s">
        <v>76</v>
      </c>
      <c r="D10195" t="s">
        <v>92</v>
      </c>
      <c r="E10195" t="s">
        <v>181</v>
      </c>
      <c r="F10195" t="s">
        <v>29026</v>
      </c>
      <c r="G10195" t="s">
        <v>183</v>
      </c>
      <c r="H10195" t="s">
        <v>46</v>
      </c>
      <c r="I10195" t="s">
        <v>129</v>
      </c>
      <c r="J10195" t="s">
        <v>130</v>
      </c>
      <c r="K10195" t="s">
        <v>131</v>
      </c>
      <c r="L10195" t="s">
        <v>29027</v>
      </c>
      <c r="M10195" t="s">
        <v>29028</v>
      </c>
      <c r="N10195">
        <v>4.7380555549999999</v>
      </c>
      <c r="O10195">
        <v>0</v>
      </c>
      <c r="P10195">
        <v>0</v>
      </c>
      <c r="Q10195">
        <v>0</v>
      </c>
      <c r="R10195">
        <v>1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4.7380560000000003</v>
      </c>
      <c r="Y10195">
        <v>0</v>
      </c>
      <c r="Z10195">
        <v>0</v>
      </c>
    </row>
    <row r="10196" spans="1:26" x14ac:dyDescent="0.25">
      <c r="A10196">
        <v>2212481</v>
      </c>
      <c r="B10196">
        <v>1</v>
      </c>
      <c r="C10196" t="s">
        <v>76</v>
      </c>
      <c r="D10196" t="s">
        <v>92</v>
      </c>
      <c r="E10196" t="s">
        <v>181</v>
      </c>
      <c r="F10196" t="s">
        <v>29029</v>
      </c>
      <c r="G10196" t="s">
        <v>287</v>
      </c>
      <c r="H10196" t="s">
        <v>46</v>
      </c>
      <c r="I10196" t="s">
        <v>129</v>
      </c>
      <c r="J10196" t="s">
        <v>130</v>
      </c>
      <c r="K10196" t="s">
        <v>131</v>
      </c>
      <c r="L10196" t="s">
        <v>29030</v>
      </c>
      <c r="M10196" t="s">
        <v>29031</v>
      </c>
      <c r="N10196">
        <v>5.4397222220000003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1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5.4397219999999997</v>
      </c>
    </row>
    <row r="10197" spans="1:26" x14ac:dyDescent="0.25">
      <c r="A10197">
        <v>2212480</v>
      </c>
      <c r="B10197">
        <v>1</v>
      </c>
      <c r="C10197" t="s">
        <v>76</v>
      </c>
      <c r="D10197" t="s">
        <v>78</v>
      </c>
      <c r="E10197" t="s">
        <v>181</v>
      </c>
      <c r="F10197" t="s">
        <v>29032</v>
      </c>
      <c r="G10197" t="s">
        <v>194</v>
      </c>
      <c r="H10197" t="s">
        <v>46</v>
      </c>
      <c r="I10197" t="s">
        <v>129</v>
      </c>
      <c r="J10197" t="s">
        <v>130</v>
      </c>
      <c r="K10197" t="s">
        <v>131</v>
      </c>
      <c r="L10197" t="s">
        <v>29033</v>
      </c>
      <c r="M10197" t="s">
        <v>29034</v>
      </c>
      <c r="N10197">
        <v>2.3477777770000001</v>
      </c>
      <c r="O10197">
        <v>0</v>
      </c>
      <c r="P10197">
        <v>1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2.3477779999999999</v>
      </c>
      <c r="W10197">
        <v>0</v>
      </c>
      <c r="X10197">
        <v>0</v>
      </c>
      <c r="Y10197">
        <v>0</v>
      </c>
      <c r="Z10197">
        <v>0</v>
      </c>
    </row>
    <row r="10198" spans="1:26" x14ac:dyDescent="0.25">
      <c r="A10198">
        <v>2212483</v>
      </c>
      <c r="B10198">
        <v>1</v>
      </c>
      <c r="C10198" t="s">
        <v>76</v>
      </c>
      <c r="D10198" t="s">
        <v>93</v>
      </c>
      <c r="E10198" t="s">
        <v>126</v>
      </c>
      <c r="F10198" t="s">
        <v>29035</v>
      </c>
      <c r="G10198" t="s">
        <v>128</v>
      </c>
      <c r="H10198" t="s">
        <v>46</v>
      </c>
      <c r="I10198" t="s">
        <v>129</v>
      </c>
      <c r="J10198" t="s">
        <v>130</v>
      </c>
      <c r="K10198" t="s">
        <v>131</v>
      </c>
      <c r="L10198" t="s">
        <v>29036</v>
      </c>
      <c r="M10198" t="s">
        <v>29037</v>
      </c>
      <c r="N10198">
        <v>4.4788888880000002</v>
      </c>
      <c r="O10198">
        <v>0</v>
      </c>
      <c r="P10198">
        <v>99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443.41</v>
      </c>
      <c r="W10198">
        <v>0</v>
      </c>
      <c r="X10198">
        <v>0</v>
      </c>
      <c r="Y10198">
        <v>0</v>
      </c>
      <c r="Z10198">
        <v>0</v>
      </c>
    </row>
    <row r="10199" spans="1:26" x14ac:dyDescent="0.25">
      <c r="A10199">
        <v>2212490</v>
      </c>
      <c r="B10199">
        <v>1</v>
      </c>
      <c r="C10199" t="s">
        <v>77</v>
      </c>
      <c r="D10199" t="s">
        <v>118</v>
      </c>
      <c r="E10199" t="s">
        <v>143</v>
      </c>
      <c r="F10199" t="s">
        <v>15625</v>
      </c>
      <c r="G10199" t="s">
        <v>145</v>
      </c>
      <c r="H10199" t="s">
        <v>47</v>
      </c>
      <c r="I10199" t="s">
        <v>129</v>
      </c>
      <c r="J10199" t="s">
        <v>130</v>
      </c>
      <c r="K10199" t="s">
        <v>131</v>
      </c>
      <c r="L10199" t="s">
        <v>29038</v>
      </c>
      <c r="M10199" t="s">
        <v>29039</v>
      </c>
      <c r="N10199">
        <v>1.5938888879999999</v>
      </c>
      <c r="O10199">
        <v>0</v>
      </c>
      <c r="P10199">
        <v>0</v>
      </c>
      <c r="Q10199">
        <v>0</v>
      </c>
      <c r="R10199">
        <v>0</v>
      </c>
      <c r="S10199">
        <v>1</v>
      </c>
      <c r="T10199">
        <v>53</v>
      </c>
      <c r="U10199">
        <v>0</v>
      </c>
      <c r="V10199">
        <v>0</v>
      </c>
      <c r="W10199">
        <v>0</v>
      </c>
      <c r="X10199">
        <v>0</v>
      </c>
      <c r="Y10199">
        <v>1.5938889999999999</v>
      </c>
      <c r="Z10199">
        <v>84.476111000000003</v>
      </c>
    </row>
    <row r="10200" spans="1:26" x14ac:dyDescent="0.25">
      <c r="A10200">
        <v>2212489</v>
      </c>
      <c r="B10200">
        <v>1</v>
      </c>
      <c r="C10200" t="s">
        <v>77</v>
      </c>
      <c r="D10200" t="s">
        <v>119</v>
      </c>
      <c r="E10200" t="s">
        <v>126</v>
      </c>
      <c r="F10200" t="s">
        <v>29040</v>
      </c>
      <c r="G10200" t="s">
        <v>128</v>
      </c>
      <c r="H10200" t="s">
        <v>46</v>
      </c>
      <c r="I10200" t="s">
        <v>129</v>
      </c>
      <c r="J10200" t="s">
        <v>130</v>
      </c>
      <c r="K10200" t="s">
        <v>131</v>
      </c>
      <c r="L10200" t="s">
        <v>29041</v>
      </c>
      <c r="M10200" t="s">
        <v>29042</v>
      </c>
      <c r="N10200">
        <v>3.6694444439999998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34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124.761111</v>
      </c>
    </row>
    <row r="10201" spans="1:26" x14ac:dyDescent="0.25">
      <c r="A10201">
        <v>2212493</v>
      </c>
      <c r="B10201">
        <v>1</v>
      </c>
      <c r="C10201" t="s">
        <v>76</v>
      </c>
      <c r="D10201" t="s">
        <v>92</v>
      </c>
      <c r="E10201" t="s">
        <v>718</v>
      </c>
      <c r="F10201" t="s">
        <v>29043</v>
      </c>
      <c r="G10201" t="s">
        <v>726</v>
      </c>
      <c r="H10201" t="s">
        <v>46</v>
      </c>
      <c r="I10201" t="s">
        <v>129</v>
      </c>
      <c r="J10201" t="s">
        <v>130</v>
      </c>
      <c r="K10201" t="s">
        <v>131</v>
      </c>
      <c r="L10201" t="s">
        <v>29044</v>
      </c>
      <c r="M10201" t="s">
        <v>29045</v>
      </c>
      <c r="N10201">
        <v>1.8858333329999999</v>
      </c>
      <c r="O10201">
        <v>0</v>
      </c>
      <c r="P10201">
        <v>0</v>
      </c>
      <c r="Q10201">
        <v>0</v>
      </c>
      <c r="R10201">
        <v>57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107.49250000000001</v>
      </c>
      <c r="Y10201">
        <v>0</v>
      </c>
      <c r="Z10201">
        <v>0</v>
      </c>
    </row>
    <row r="10202" spans="1:26" x14ac:dyDescent="0.25">
      <c r="A10202">
        <v>2212499</v>
      </c>
      <c r="B10202">
        <v>1</v>
      </c>
      <c r="C10202" t="s">
        <v>76</v>
      </c>
      <c r="D10202" t="s">
        <v>99</v>
      </c>
      <c r="E10202" t="s">
        <v>161</v>
      </c>
      <c r="F10202" t="s">
        <v>29046</v>
      </c>
      <c r="G10202" t="s">
        <v>3274</v>
      </c>
      <c r="H10202" t="s">
        <v>46</v>
      </c>
      <c r="I10202" t="s">
        <v>129</v>
      </c>
      <c r="J10202" t="s">
        <v>130</v>
      </c>
      <c r="K10202" t="s">
        <v>131</v>
      </c>
      <c r="L10202" t="s">
        <v>29047</v>
      </c>
      <c r="M10202" t="s">
        <v>29048</v>
      </c>
      <c r="N10202">
        <v>0.385833333</v>
      </c>
      <c r="O10202">
        <v>1</v>
      </c>
      <c r="P10202">
        <v>464</v>
      </c>
      <c r="Q10202">
        <v>0</v>
      </c>
      <c r="R10202">
        <v>0</v>
      </c>
      <c r="S10202">
        <v>0</v>
      </c>
      <c r="T10202">
        <v>0</v>
      </c>
      <c r="U10202">
        <v>0.38583299999999998</v>
      </c>
      <c r="V10202">
        <v>179.026667</v>
      </c>
      <c r="W10202">
        <v>0</v>
      </c>
      <c r="X10202">
        <v>0</v>
      </c>
      <c r="Y10202">
        <v>0</v>
      </c>
      <c r="Z10202">
        <v>0</v>
      </c>
    </row>
    <row r="10203" spans="1:26" x14ac:dyDescent="0.25">
      <c r="A10203">
        <v>2212501</v>
      </c>
      <c r="B10203">
        <v>1</v>
      </c>
      <c r="C10203" t="s">
        <v>76</v>
      </c>
      <c r="D10203" t="s">
        <v>93</v>
      </c>
      <c r="E10203" t="s">
        <v>126</v>
      </c>
      <c r="F10203" t="s">
        <v>27644</v>
      </c>
      <c r="G10203" t="s">
        <v>128</v>
      </c>
      <c r="H10203" t="s">
        <v>46</v>
      </c>
      <c r="I10203" t="s">
        <v>129</v>
      </c>
      <c r="J10203" t="s">
        <v>130</v>
      </c>
      <c r="K10203" t="s">
        <v>131</v>
      </c>
      <c r="L10203" t="s">
        <v>29049</v>
      </c>
      <c r="M10203" t="s">
        <v>29050</v>
      </c>
      <c r="N10203">
        <v>2.1672222219999999</v>
      </c>
      <c r="O10203">
        <v>0</v>
      </c>
      <c r="P10203">
        <v>70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151.705556</v>
      </c>
      <c r="W10203">
        <v>0</v>
      </c>
      <c r="X10203">
        <v>0</v>
      </c>
      <c r="Y10203">
        <v>0</v>
      </c>
      <c r="Z10203">
        <v>0</v>
      </c>
    </row>
    <row r="10204" spans="1:26" x14ac:dyDescent="0.25">
      <c r="A10204">
        <v>2212498</v>
      </c>
      <c r="B10204">
        <v>1</v>
      </c>
      <c r="C10204" t="s">
        <v>76</v>
      </c>
      <c r="D10204" t="s">
        <v>95</v>
      </c>
      <c r="E10204" t="s">
        <v>181</v>
      </c>
      <c r="F10204" t="s">
        <v>29051</v>
      </c>
      <c r="G10204" t="s">
        <v>194</v>
      </c>
      <c r="H10204" t="s">
        <v>46</v>
      </c>
      <c r="I10204" t="s">
        <v>129</v>
      </c>
      <c r="J10204" t="s">
        <v>130</v>
      </c>
      <c r="K10204" t="s">
        <v>131</v>
      </c>
      <c r="L10204" t="s">
        <v>29052</v>
      </c>
      <c r="M10204" t="s">
        <v>29053</v>
      </c>
      <c r="N10204">
        <v>1.003333333</v>
      </c>
      <c r="O10204">
        <v>0</v>
      </c>
      <c r="P10204">
        <v>1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1.003333</v>
      </c>
      <c r="W10204">
        <v>0</v>
      </c>
      <c r="X10204">
        <v>0</v>
      </c>
      <c r="Y10204">
        <v>0</v>
      </c>
      <c r="Z10204">
        <v>0</v>
      </c>
    </row>
    <row r="10205" spans="1:26" x14ac:dyDescent="0.25">
      <c r="A10205">
        <v>2212506</v>
      </c>
      <c r="B10205">
        <v>1</v>
      </c>
      <c r="C10205" t="s">
        <v>77</v>
      </c>
      <c r="D10205" t="s">
        <v>115</v>
      </c>
      <c r="E10205" t="s">
        <v>181</v>
      </c>
      <c r="F10205" t="s">
        <v>29054</v>
      </c>
      <c r="G10205" t="s">
        <v>194</v>
      </c>
      <c r="H10205" t="s">
        <v>46</v>
      </c>
      <c r="I10205" t="s">
        <v>129</v>
      </c>
      <c r="J10205" t="s">
        <v>130</v>
      </c>
      <c r="K10205" t="s">
        <v>131</v>
      </c>
      <c r="L10205" t="s">
        <v>29055</v>
      </c>
      <c r="M10205" t="s">
        <v>29056</v>
      </c>
      <c r="N10205">
        <v>1.0491666660000001</v>
      </c>
      <c r="O10205">
        <v>0</v>
      </c>
      <c r="P10205">
        <v>0</v>
      </c>
      <c r="Q10205">
        <v>0</v>
      </c>
      <c r="R10205">
        <v>1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1.049167</v>
      </c>
      <c r="Y10205">
        <v>0</v>
      </c>
      <c r="Z10205">
        <v>0</v>
      </c>
    </row>
    <row r="10206" spans="1:26" x14ac:dyDescent="0.25">
      <c r="A10206">
        <v>2212507</v>
      </c>
      <c r="B10206">
        <v>1</v>
      </c>
      <c r="C10206" t="s">
        <v>77</v>
      </c>
      <c r="D10206" t="s">
        <v>123</v>
      </c>
      <c r="E10206" t="s">
        <v>181</v>
      </c>
      <c r="F10206" t="s">
        <v>29057</v>
      </c>
      <c r="G10206" t="s">
        <v>194</v>
      </c>
      <c r="H10206" t="s">
        <v>46</v>
      </c>
      <c r="I10206" t="s">
        <v>129</v>
      </c>
      <c r="J10206" t="s">
        <v>130</v>
      </c>
      <c r="K10206" t="s">
        <v>131</v>
      </c>
      <c r="L10206" t="s">
        <v>29058</v>
      </c>
      <c r="M10206" t="s">
        <v>29059</v>
      </c>
      <c r="N10206">
        <v>1.110833333</v>
      </c>
      <c r="O10206">
        <v>0</v>
      </c>
      <c r="P10206">
        <v>1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1.110833</v>
      </c>
      <c r="W10206">
        <v>0</v>
      </c>
      <c r="X10206">
        <v>0</v>
      </c>
      <c r="Y10206">
        <v>0</v>
      </c>
      <c r="Z10206">
        <v>0</v>
      </c>
    </row>
    <row r="10207" spans="1:26" x14ac:dyDescent="0.25">
      <c r="A10207">
        <v>2212509</v>
      </c>
      <c r="B10207">
        <v>1</v>
      </c>
      <c r="C10207" t="s">
        <v>76</v>
      </c>
      <c r="D10207" t="s">
        <v>82</v>
      </c>
      <c r="E10207" t="s">
        <v>181</v>
      </c>
      <c r="F10207" t="s">
        <v>29060</v>
      </c>
      <c r="G10207" t="s">
        <v>183</v>
      </c>
      <c r="H10207" t="s">
        <v>46</v>
      </c>
      <c r="I10207" t="s">
        <v>129</v>
      </c>
      <c r="J10207" t="s">
        <v>130</v>
      </c>
      <c r="K10207" t="s">
        <v>131</v>
      </c>
      <c r="L10207" t="s">
        <v>29061</v>
      </c>
      <c r="M10207" t="s">
        <v>29062</v>
      </c>
      <c r="N10207">
        <v>3.704722222</v>
      </c>
      <c r="O10207">
        <v>0</v>
      </c>
      <c r="P10207">
        <v>17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62.980277999999998</v>
      </c>
      <c r="W10207">
        <v>0</v>
      </c>
      <c r="X10207">
        <v>0</v>
      </c>
      <c r="Y10207">
        <v>0</v>
      </c>
      <c r="Z10207">
        <v>0</v>
      </c>
    </row>
    <row r="10208" spans="1:26" x14ac:dyDescent="0.25">
      <c r="A10208">
        <v>2212510</v>
      </c>
      <c r="B10208">
        <v>1</v>
      </c>
      <c r="C10208" t="s">
        <v>76</v>
      </c>
      <c r="D10208" t="s">
        <v>99</v>
      </c>
      <c r="E10208" t="s">
        <v>143</v>
      </c>
      <c r="F10208" t="s">
        <v>27928</v>
      </c>
      <c r="G10208" t="s">
        <v>145</v>
      </c>
      <c r="H10208" t="s">
        <v>47</v>
      </c>
      <c r="I10208" t="s">
        <v>129</v>
      </c>
      <c r="J10208" t="s">
        <v>130</v>
      </c>
      <c r="K10208" t="s">
        <v>131</v>
      </c>
      <c r="L10208" t="s">
        <v>29063</v>
      </c>
      <c r="M10208" t="s">
        <v>29064</v>
      </c>
      <c r="N10208">
        <v>0.61861111099999999</v>
      </c>
      <c r="O10208">
        <v>2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1.237222</v>
      </c>
      <c r="V10208">
        <v>0</v>
      </c>
      <c r="W10208">
        <v>0</v>
      </c>
      <c r="X10208">
        <v>0</v>
      </c>
      <c r="Y10208">
        <v>0</v>
      </c>
      <c r="Z10208">
        <v>0</v>
      </c>
    </row>
    <row r="10209" spans="1:26" x14ac:dyDescent="0.25">
      <c r="A10209">
        <v>2212512</v>
      </c>
      <c r="B10209">
        <v>1</v>
      </c>
      <c r="C10209" t="s">
        <v>76</v>
      </c>
      <c r="D10209" t="s">
        <v>101</v>
      </c>
      <c r="E10209" t="s">
        <v>126</v>
      </c>
      <c r="F10209" t="s">
        <v>29065</v>
      </c>
      <c r="G10209" t="s">
        <v>140</v>
      </c>
      <c r="H10209" t="s">
        <v>46</v>
      </c>
      <c r="I10209" t="s">
        <v>129</v>
      </c>
      <c r="J10209" t="s">
        <v>130</v>
      </c>
      <c r="K10209" t="s">
        <v>131</v>
      </c>
      <c r="L10209" t="s">
        <v>29066</v>
      </c>
      <c r="M10209" t="s">
        <v>29067</v>
      </c>
      <c r="N10209">
        <v>2.5547222220000001</v>
      </c>
      <c r="O10209">
        <v>0</v>
      </c>
      <c r="P10209">
        <v>116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296.34777800000001</v>
      </c>
      <c r="W10209">
        <v>0</v>
      </c>
      <c r="X10209">
        <v>0</v>
      </c>
      <c r="Y10209">
        <v>0</v>
      </c>
      <c r="Z10209">
        <v>0</v>
      </c>
    </row>
    <row r="10210" spans="1:26" x14ac:dyDescent="0.25">
      <c r="A10210">
        <v>2212514</v>
      </c>
      <c r="B10210">
        <v>1</v>
      </c>
      <c r="C10210" t="s">
        <v>76</v>
      </c>
      <c r="D10210" t="s">
        <v>80</v>
      </c>
      <c r="E10210" t="s">
        <v>186</v>
      </c>
      <c r="F10210" t="s">
        <v>29068</v>
      </c>
      <c r="G10210" t="s">
        <v>136</v>
      </c>
      <c r="H10210" t="s">
        <v>47</v>
      </c>
      <c r="I10210" t="s">
        <v>129</v>
      </c>
      <c r="J10210" t="s">
        <v>130</v>
      </c>
      <c r="K10210" t="s">
        <v>131</v>
      </c>
      <c r="L10210" t="s">
        <v>29069</v>
      </c>
      <c r="M10210" t="s">
        <v>29070</v>
      </c>
      <c r="N10210">
        <v>0.20611111100000001</v>
      </c>
      <c r="O10210">
        <v>10</v>
      </c>
      <c r="P10210">
        <v>7192</v>
      </c>
      <c r="Q10210">
        <v>0</v>
      </c>
      <c r="R10210">
        <v>0</v>
      </c>
      <c r="S10210">
        <v>0</v>
      </c>
      <c r="T10210">
        <v>0</v>
      </c>
      <c r="U10210">
        <v>2.0611109999999999</v>
      </c>
      <c r="V10210">
        <v>1482.3511100000001</v>
      </c>
      <c r="W10210">
        <v>0</v>
      </c>
      <c r="X10210">
        <v>0</v>
      </c>
      <c r="Y10210">
        <v>0</v>
      </c>
      <c r="Z10210">
        <v>0</v>
      </c>
    </row>
    <row r="10211" spans="1:26" x14ac:dyDescent="0.25">
      <c r="A10211">
        <v>2212520</v>
      </c>
      <c r="B10211">
        <v>1</v>
      </c>
      <c r="C10211" t="s">
        <v>76</v>
      </c>
      <c r="D10211" t="s">
        <v>95</v>
      </c>
      <c r="E10211" t="s">
        <v>181</v>
      </c>
      <c r="F10211" t="s">
        <v>29071</v>
      </c>
      <c r="G10211" t="s">
        <v>194</v>
      </c>
      <c r="H10211" t="s">
        <v>46</v>
      </c>
      <c r="I10211" t="s">
        <v>129</v>
      </c>
      <c r="J10211" t="s">
        <v>130</v>
      </c>
      <c r="K10211" t="s">
        <v>131</v>
      </c>
      <c r="L10211" t="s">
        <v>29072</v>
      </c>
      <c r="M10211" t="s">
        <v>29073</v>
      </c>
      <c r="N10211">
        <v>3.9883333329999999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1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3.9883329999999999</v>
      </c>
    </row>
    <row r="10212" spans="1:26" x14ac:dyDescent="0.25">
      <c r="A10212">
        <v>2212524</v>
      </c>
      <c r="B10212">
        <v>1</v>
      </c>
      <c r="C10212" t="s">
        <v>76</v>
      </c>
      <c r="D10212" t="s">
        <v>80</v>
      </c>
      <c r="E10212" t="s">
        <v>186</v>
      </c>
      <c r="F10212" t="s">
        <v>29068</v>
      </c>
      <c r="G10212" t="s">
        <v>136</v>
      </c>
      <c r="H10212" t="s">
        <v>47</v>
      </c>
      <c r="I10212" t="s">
        <v>129</v>
      </c>
      <c r="J10212" t="s">
        <v>130</v>
      </c>
      <c r="K10212" t="s">
        <v>131</v>
      </c>
      <c r="L10212" t="s">
        <v>29074</v>
      </c>
      <c r="M10212" t="s">
        <v>29075</v>
      </c>
      <c r="N10212">
        <v>0.52666666600000001</v>
      </c>
      <c r="O10212">
        <v>10</v>
      </c>
      <c r="P10212">
        <v>7192</v>
      </c>
      <c r="Q10212">
        <v>0</v>
      </c>
      <c r="R10212">
        <v>0</v>
      </c>
      <c r="S10212">
        <v>0</v>
      </c>
      <c r="T10212">
        <v>0</v>
      </c>
      <c r="U10212">
        <v>5.266667</v>
      </c>
      <c r="V10212">
        <v>3787.786662</v>
      </c>
      <c r="W10212">
        <v>0</v>
      </c>
      <c r="X10212">
        <v>0</v>
      </c>
      <c r="Y10212">
        <v>0</v>
      </c>
      <c r="Z10212">
        <v>0</v>
      </c>
    </row>
    <row r="10213" spans="1:26" x14ac:dyDescent="0.25">
      <c r="A10213">
        <v>2212525</v>
      </c>
      <c r="B10213">
        <v>1</v>
      </c>
      <c r="C10213" t="s">
        <v>76</v>
      </c>
      <c r="D10213" t="s">
        <v>80</v>
      </c>
      <c r="E10213" t="s">
        <v>143</v>
      </c>
      <c r="F10213" t="s">
        <v>29076</v>
      </c>
      <c r="G10213" t="s">
        <v>136</v>
      </c>
      <c r="H10213" t="s">
        <v>47</v>
      </c>
      <c r="I10213" t="s">
        <v>129</v>
      </c>
      <c r="J10213" t="s">
        <v>130</v>
      </c>
      <c r="K10213" t="s">
        <v>131</v>
      </c>
      <c r="L10213" t="s">
        <v>29077</v>
      </c>
      <c r="M10213" t="s">
        <v>29078</v>
      </c>
      <c r="N10213">
        <v>0.760833333</v>
      </c>
      <c r="O10213">
        <v>4</v>
      </c>
      <c r="P10213">
        <v>2703</v>
      </c>
      <c r="Q10213">
        <v>0</v>
      </c>
      <c r="R10213">
        <v>0</v>
      </c>
      <c r="S10213">
        <v>0</v>
      </c>
      <c r="T10213">
        <v>0</v>
      </c>
      <c r="U10213">
        <v>3.0433330000000001</v>
      </c>
      <c r="V10213">
        <v>2056.5324989999999</v>
      </c>
      <c r="W10213">
        <v>0</v>
      </c>
      <c r="X10213">
        <v>0</v>
      </c>
      <c r="Y10213">
        <v>0</v>
      </c>
      <c r="Z10213">
        <v>0</v>
      </c>
    </row>
    <row r="10214" spans="1:26" x14ac:dyDescent="0.25">
      <c r="A10214">
        <v>2212526</v>
      </c>
      <c r="B10214">
        <v>1</v>
      </c>
      <c r="C10214" t="s">
        <v>76</v>
      </c>
      <c r="D10214" t="s">
        <v>92</v>
      </c>
      <c r="E10214" t="s">
        <v>181</v>
      </c>
      <c r="F10214" t="s">
        <v>29079</v>
      </c>
      <c r="G10214" t="s">
        <v>163</v>
      </c>
      <c r="H10214" t="s">
        <v>46</v>
      </c>
      <c r="I10214" t="s">
        <v>129</v>
      </c>
      <c r="J10214" t="s">
        <v>130</v>
      </c>
      <c r="K10214" t="s">
        <v>131</v>
      </c>
      <c r="L10214" t="s">
        <v>29080</v>
      </c>
      <c r="M10214" t="s">
        <v>29081</v>
      </c>
      <c r="N10214">
        <v>2.1247222219999999</v>
      </c>
      <c r="O10214">
        <v>0</v>
      </c>
      <c r="P10214">
        <v>0</v>
      </c>
      <c r="Q10214">
        <v>0</v>
      </c>
      <c r="R10214">
        <v>2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4.2494440000000004</v>
      </c>
      <c r="Y10214">
        <v>0</v>
      </c>
      <c r="Z10214">
        <v>0</v>
      </c>
    </row>
    <row r="10215" spans="1:26" x14ac:dyDescent="0.25">
      <c r="A10215">
        <v>2212528</v>
      </c>
      <c r="B10215">
        <v>1</v>
      </c>
      <c r="C10215" t="s">
        <v>76</v>
      </c>
      <c r="D10215" t="s">
        <v>93</v>
      </c>
      <c r="E10215" t="s">
        <v>181</v>
      </c>
      <c r="F10215" t="s">
        <v>29082</v>
      </c>
      <c r="G10215" t="s">
        <v>287</v>
      </c>
      <c r="H10215" t="s">
        <v>46</v>
      </c>
      <c r="I10215" t="s">
        <v>129</v>
      </c>
      <c r="J10215" t="s">
        <v>130</v>
      </c>
      <c r="K10215" t="s">
        <v>131</v>
      </c>
      <c r="L10215" t="s">
        <v>29083</v>
      </c>
      <c r="M10215" t="s">
        <v>29084</v>
      </c>
      <c r="N10215">
        <v>1.8172222220000001</v>
      </c>
      <c r="O10215">
        <v>0</v>
      </c>
      <c r="P10215">
        <v>2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3.6344439999999998</v>
      </c>
      <c r="W10215">
        <v>0</v>
      </c>
      <c r="X10215">
        <v>0</v>
      </c>
      <c r="Y10215">
        <v>0</v>
      </c>
      <c r="Z10215">
        <v>0</v>
      </c>
    </row>
    <row r="10216" spans="1:26" x14ac:dyDescent="0.25">
      <c r="A10216">
        <v>2212529</v>
      </c>
      <c r="B10216">
        <v>1</v>
      </c>
      <c r="C10216" t="s">
        <v>76</v>
      </c>
      <c r="D10216" t="s">
        <v>97</v>
      </c>
      <c r="E10216" t="s">
        <v>143</v>
      </c>
      <c r="F10216" t="s">
        <v>29085</v>
      </c>
      <c r="G10216" t="s">
        <v>145</v>
      </c>
      <c r="H10216" t="s">
        <v>47</v>
      </c>
      <c r="I10216" t="s">
        <v>129</v>
      </c>
      <c r="J10216" t="s">
        <v>130</v>
      </c>
      <c r="K10216" t="s">
        <v>131</v>
      </c>
      <c r="L10216" t="s">
        <v>29086</v>
      </c>
      <c r="M10216" t="s">
        <v>29087</v>
      </c>
      <c r="N10216">
        <v>1.4186111109999999</v>
      </c>
      <c r="O10216">
        <v>2</v>
      </c>
      <c r="P10216">
        <v>37</v>
      </c>
      <c r="Q10216">
        <v>0</v>
      </c>
      <c r="R10216">
        <v>0</v>
      </c>
      <c r="S10216">
        <v>0</v>
      </c>
      <c r="T10216">
        <v>0</v>
      </c>
      <c r="U10216">
        <v>2.8372220000000001</v>
      </c>
      <c r="V10216">
        <v>52.488610999999999</v>
      </c>
      <c r="W10216">
        <v>0</v>
      </c>
      <c r="X10216">
        <v>0</v>
      </c>
      <c r="Y10216">
        <v>0</v>
      </c>
      <c r="Z10216">
        <v>0</v>
      </c>
    </row>
    <row r="10217" spans="1:26" x14ac:dyDescent="0.25">
      <c r="A10217">
        <v>2212531</v>
      </c>
      <c r="B10217">
        <v>1</v>
      </c>
      <c r="C10217" t="s">
        <v>77</v>
      </c>
      <c r="D10217" t="s">
        <v>115</v>
      </c>
      <c r="E10217" t="s">
        <v>181</v>
      </c>
      <c r="F10217" t="s">
        <v>29088</v>
      </c>
      <c r="G10217" t="s">
        <v>194</v>
      </c>
      <c r="H10217" t="s">
        <v>46</v>
      </c>
      <c r="I10217" t="s">
        <v>129</v>
      </c>
      <c r="J10217" t="s">
        <v>130</v>
      </c>
      <c r="K10217" t="s">
        <v>131</v>
      </c>
      <c r="L10217" t="s">
        <v>29089</v>
      </c>
      <c r="M10217" t="s">
        <v>29090</v>
      </c>
      <c r="N10217">
        <v>0.97388888799999995</v>
      </c>
      <c r="O10217">
        <v>0</v>
      </c>
      <c r="P10217">
        <v>0</v>
      </c>
      <c r="Q10217">
        <v>0</v>
      </c>
      <c r="R10217">
        <v>0</v>
      </c>
      <c r="S10217">
        <v>1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0.973889</v>
      </c>
      <c r="Z10217">
        <v>0</v>
      </c>
    </row>
    <row r="10218" spans="1:26" x14ac:dyDescent="0.25">
      <c r="A10218">
        <v>2212534</v>
      </c>
      <c r="B10218">
        <v>1</v>
      </c>
      <c r="C10218" t="s">
        <v>77</v>
      </c>
      <c r="D10218" t="s">
        <v>123</v>
      </c>
      <c r="E10218" t="s">
        <v>181</v>
      </c>
      <c r="F10218" t="s">
        <v>29091</v>
      </c>
      <c r="G10218" t="s">
        <v>287</v>
      </c>
      <c r="H10218" t="s">
        <v>46</v>
      </c>
      <c r="I10218" t="s">
        <v>129</v>
      </c>
      <c r="J10218" t="s">
        <v>130</v>
      </c>
      <c r="K10218" t="s">
        <v>131</v>
      </c>
      <c r="L10218" t="s">
        <v>29092</v>
      </c>
      <c r="M10218" t="s">
        <v>29093</v>
      </c>
      <c r="N10218">
        <v>1.497222222</v>
      </c>
      <c r="O10218">
        <v>0</v>
      </c>
      <c r="P10218">
        <v>2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2.9944440000000001</v>
      </c>
      <c r="W10218">
        <v>0</v>
      </c>
      <c r="X10218">
        <v>0</v>
      </c>
      <c r="Y10218">
        <v>0</v>
      </c>
      <c r="Z10218">
        <v>0</v>
      </c>
    </row>
    <row r="10219" spans="1:26" x14ac:dyDescent="0.25">
      <c r="A10219">
        <v>2212535</v>
      </c>
      <c r="B10219">
        <v>1</v>
      </c>
      <c r="C10219" t="s">
        <v>76</v>
      </c>
      <c r="D10219" t="s">
        <v>79</v>
      </c>
      <c r="E10219" t="s">
        <v>181</v>
      </c>
      <c r="F10219" t="s">
        <v>29094</v>
      </c>
      <c r="G10219" t="s">
        <v>183</v>
      </c>
      <c r="H10219" t="s">
        <v>46</v>
      </c>
      <c r="I10219" t="s">
        <v>129</v>
      </c>
      <c r="J10219" t="s">
        <v>130</v>
      </c>
      <c r="K10219" t="s">
        <v>131</v>
      </c>
      <c r="L10219" t="s">
        <v>29095</v>
      </c>
      <c r="M10219" t="s">
        <v>29096</v>
      </c>
      <c r="N10219">
        <v>5.0133333330000003</v>
      </c>
      <c r="O10219">
        <v>0</v>
      </c>
      <c r="P10219">
        <v>1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5.0133330000000003</v>
      </c>
      <c r="W10219">
        <v>0</v>
      </c>
      <c r="X10219">
        <v>0</v>
      </c>
      <c r="Y10219">
        <v>0</v>
      </c>
      <c r="Z10219">
        <v>0</v>
      </c>
    </row>
    <row r="10220" spans="1:26" x14ac:dyDescent="0.25">
      <c r="A10220">
        <v>2212564</v>
      </c>
      <c r="B10220">
        <v>1</v>
      </c>
      <c r="C10220" t="s">
        <v>76</v>
      </c>
      <c r="D10220" t="s">
        <v>101</v>
      </c>
      <c r="E10220" t="s">
        <v>181</v>
      </c>
      <c r="F10220" t="s">
        <v>29097</v>
      </c>
      <c r="G10220" t="s">
        <v>194</v>
      </c>
      <c r="H10220" t="s">
        <v>46</v>
      </c>
      <c r="I10220" t="s">
        <v>129</v>
      </c>
      <c r="J10220" t="s">
        <v>130</v>
      </c>
      <c r="K10220" t="s">
        <v>131</v>
      </c>
      <c r="L10220" t="s">
        <v>29098</v>
      </c>
      <c r="M10220" t="s">
        <v>29099</v>
      </c>
      <c r="N10220">
        <v>2.1516666660000001</v>
      </c>
      <c r="O10220">
        <v>0</v>
      </c>
      <c r="P10220">
        <v>3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6.4550000000000001</v>
      </c>
      <c r="W10220">
        <v>0</v>
      </c>
      <c r="X10220">
        <v>0</v>
      </c>
      <c r="Y10220">
        <v>0</v>
      </c>
      <c r="Z10220">
        <v>0</v>
      </c>
    </row>
    <row r="10221" spans="1:26" x14ac:dyDescent="0.25">
      <c r="A10221">
        <v>2212540</v>
      </c>
      <c r="B10221">
        <v>1</v>
      </c>
      <c r="C10221" t="s">
        <v>76</v>
      </c>
      <c r="D10221" t="s">
        <v>80</v>
      </c>
      <c r="E10221" t="s">
        <v>126</v>
      </c>
      <c r="F10221" t="s">
        <v>29100</v>
      </c>
      <c r="G10221" t="s">
        <v>128</v>
      </c>
      <c r="H10221" t="s">
        <v>46</v>
      </c>
      <c r="I10221" t="s">
        <v>129</v>
      </c>
      <c r="J10221" t="s">
        <v>130</v>
      </c>
      <c r="K10221" t="s">
        <v>131</v>
      </c>
      <c r="L10221" t="s">
        <v>29101</v>
      </c>
      <c r="M10221" t="s">
        <v>29102</v>
      </c>
      <c r="N10221">
        <v>1.4097222220000001</v>
      </c>
      <c r="O10221">
        <v>0</v>
      </c>
      <c r="P10221">
        <v>276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389.08333299999998</v>
      </c>
      <c r="W10221">
        <v>0</v>
      </c>
      <c r="X10221">
        <v>0</v>
      </c>
      <c r="Y10221">
        <v>0</v>
      </c>
      <c r="Z10221">
        <v>0</v>
      </c>
    </row>
    <row r="10222" spans="1:26" x14ac:dyDescent="0.25">
      <c r="A10222">
        <v>2212539</v>
      </c>
      <c r="B10222">
        <v>1</v>
      </c>
      <c r="C10222" t="s">
        <v>76</v>
      </c>
      <c r="D10222" t="s">
        <v>84</v>
      </c>
      <c r="E10222" t="s">
        <v>181</v>
      </c>
      <c r="F10222" t="s">
        <v>29103</v>
      </c>
      <c r="G10222" t="s">
        <v>287</v>
      </c>
      <c r="H10222" t="s">
        <v>46</v>
      </c>
      <c r="I10222" t="s">
        <v>129</v>
      </c>
      <c r="J10222" t="s">
        <v>130</v>
      </c>
      <c r="K10222" t="s">
        <v>131</v>
      </c>
      <c r="L10222" t="s">
        <v>29104</v>
      </c>
      <c r="M10222" t="s">
        <v>29105</v>
      </c>
      <c r="N10222">
        <v>0.30944444399999999</v>
      </c>
      <c r="O10222">
        <v>0</v>
      </c>
      <c r="P10222">
        <v>13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4.0227779999999997</v>
      </c>
      <c r="W10222">
        <v>0</v>
      </c>
      <c r="X10222">
        <v>0</v>
      </c>
      <c r="Y10222">
        <v>0</v>
      </c>
      <c r="Z10222">
        <v>0</v>
      </c>
    </row>
    <row r="10223" spans="1:26" x14ac:dyDescent="0.25">
      <c r="A10223">
        <v>2212541</v>
      </c>
      <c r="B10223">
        <v>1</v>
      </c>
      <c r="C10223" t="s">
        <v>76</v>
      </c>
      <c r="D10223" t="s">
        <v>93</v>
      </c>
      <c r="E10223" t="s">
        <v>126</v>
      </c>
      <c r="F10223" t="s">
        <v>27644</v>
      </c>
      <c r="G10223" t="s">
        <v>128</v>
      </c>
      <c r="H10223" t="s">
        <v>46</v>
      </c>
      <c r="I10223" t="s">
        <v>129</v>
      </c>
      <c r="J10223" t="s">
        <v>130</v>
      </c>
      <c r="K10223" t="s">
        <v>131</v>
      </c>
      <c r="L10223" t="s">
        <v>29106</v>
      </c>
      <c r="M10223" t="s">
        <v>29107</v>
      </c>
      <c r="N10223">
        <v>1.985833333</v>
      </c>
      <c r="O10223">
        <v>0</v>
      </c>
      <c r="P10223">
        <v>70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139.00833299999999</v>
      </c>
      <c r="W10223">
        <v>0</v>
      </c>
      <c r="X10223">
        <v>0</v>
      </c>
      <c r="Y10223">
        <v>0</v>
      </c>
      <c r="Z10223">
        <v>0</v>
      </c>
    </row>
    <row r="10224" spans="1:26" x14ac:dyDescent="0.25">
      <c r="A10224">
        <v>2212558</v>
      </c>
      <c r="B10224">
        <v>1</v>
      </c>
      <c r="C10224" t="s">
        <v>76</v>
      </c>
      <c r="D10224" t="s">
        <v>100</v>
      </c>
      <c r="E10224" t="s">
        <v>181</v>
      </c>
      <c r="F10224" t="s">
        <v>29108</v>
      </c>
      <c r="G10224" t="s">
        <v>194</v>
      </c>
      <c r="H10224" t="s">
        <v>46</v>
      </c>
      <c r="I10224" t="s">
        <v>129</v>
      </c>
      <c r="J10224" t="s">
        <v>130</v>
      </c>
      <c r="K10224" t="s">
        <v>131</v>
      </c>
      <c r="L10224" t="s">
        <v>29109</v>
      </c>
      <c r="M10224" t="s">
        <v>29110</v>
      </c>
      <c r="N10224">
        <v>4.4191666659999997</v>
      </c>
      <c r="O10224">
        <v>0</v>
      </c>
      <c r="P10224">
        <v>1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4.4191669999999998</v>
      </c>
      <c r="W10224">
        <v>0</v>
      </c>
      <c r="X10224">
        <v>0</v>
      </c>
      <c r="Y10224">
        <v>0</v>
      </c>
      <c r="Z10224">
        <v>0</v>
      </c>
    </row>
    <row r="10225" spans="1:26" x14ac:dyDescent="0.25">
      <c r="A10225">
        <v>2212550</v>
      </c>
      <c r="B10225">
        <v>1</v>
      </c>
      <c r="C10225" t="s">
        <v>76</v>
      </c>
      <c r="D10225" t="s">
        <v>91</v>
      </c>
      <c r="E10225" t="s">
        <v>813</v>
      </c>
      <c r="F10225" t="s">
        <v>29111</v>
      </c>
      <c r="G10225" t="s">
        <v>201</v>
      </c>
      <c r="H10225" t="s">
        <v>47</v>
      </c>
      <c r="I10225" t="s">
        <v>129</v>
      </c>
      <c r="J10225" t="s">
        <v>130</v>
      </c>
      <c r="K10225" t="s">
        <v>131</v>
      </c>
      <c r="L10225" t="s">
        <v>29112</v>
      </c>
      <c r="M10225" t="s">
        <v>29113</v>
      </c>
      <c r="N10225">
        <v>0.53694444399999997</v>
      </c>
      <c r="O10225">
        <v>35</v>
      </c>
      <c r="P10225">
        <v>899</v>
      </c>
      <c r="Q10225">
        <v>0</v>
      </c>
      <c r="R10225">
        <v>0</v>
      </c>
      <c r="S10225">
        <v>0</v>
      </c>
      <c r="T10225">
        <v>0</v>
      </c>
      <c r="U10225">
        <v>18.793056</v>
      </c>
      <c r="V10225">
        <v>482.713055</v>
      </c>
      <c r="W10225">
        <v>0</v>
      </c>
      <c r="X10225">
        <v>0</v>
      </c>
      <c r="Y10225">
        <v>0</v>
      </c>
      <c r="Z10225">
        <v>0</v>
      </c>
    </row>
    <row r="10226" spans="1:26" x14ac:dyDescent="0.25">
      <c r="A10226">
        <v>2212548</v>
      </c>
      <c r="B10226">
        <v>1</v>
      </c>
      <c r="C10226" t="s">
        <v>76</v>
      </c>
      <c r="D10226" t="s">
        <v>88</v>
      </c>
      <c r="E10226" t="s">
        <v>181</v>
      </c>
      <c r="F10226" t="s">
        <v>29114</v>
      </c>
      <c r="G10226" t="s">
        <v>194</v>
      </c>
      <c r="H10226" t="s">
        <v>46</v>
      </c>
      <c r="I10226" t="s">
        <v>129</v>
      </c>
      <c r="J10226" t="s">
        <v>130</v>
      </c>
      <c r="K10226" t="s">
        <v>131</v>
      </c>
      <c r="L10226" t="s">
        <v>29115</v>
      </c>
      <c r="M10226" t="s">
        <v>29116</v>
      </c>
      <c r="N10226">
        <v>2.639444444</v>
      </c>
      <c r="O10226">
        <v>0</v>
      </c>
      <c r="P10226">
        <v>2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5.2788890000000004</v>
      </c>
      <c r="W10226">
        <v>0</v>
      </c>
      <c r="X10226">
        <v>0</v>
      </c>
      <c r="Y10226">
        <v>0</v>
      </c>
      <c r="Z10226">
        <v>0</v>
      </c>
    </row>
    <row r="10227" spans="1:26" x14ac:dyDescent="0.25">
      <c r="A10227">
        <v>2212549</v>
      </c>
      <c r="B10227">
        <v>1</v>
      </c>
      <c r="C10227" t="s">
        <v>76</v>
      </c>
      <c r="D10227" t="s">
        <v>96</v>
      </c>
      <c r="E10227" t="s">
        <v>161</v>
      </c>
      <c r="F10227" t="s">
        <v>27797</v>
      </c>
      <c r="G10227" t="s">
        <v>402</v>
      </c>
      <c r="H10227" t="s">
        <v>46</v>
      </c>
      <c r="I10227" t="s">
        <v>129</v>
      </c>
      <c r="J10227" t="s">
        <v>130</v>
      </c>
      <c r="K10227" t="s">
        <v>131</v>
      </c>
      <c r="L10227" t="s">
        <v>29117</v>
      </c>
      <c r="M10227" t="s">
        <v>29118</v>
      </c>
      <c r="N10227">
        <v>1.000555555</v>
      </c>
      <c r="O10227">
        <v>1</v>
      </c>
      <c r="P10227">
        <v>605</v>
      </c>
      <c r="Q10227">
        <v>0</v>
      </c>
      <c r="R10227">
        <v>0</v>
      </c>
      <c r="S10227">
        <v>0</v>
      </c>
      <c r="T10227">
        <v>0</v>
      </c>
      <c r="U10227">
        <v>1.000556</v>
      </c>
      <c r="V10227">
        <v>605.33611099999996</v>
      </c>
      <c r="W10227">
        <v>0</v>
      </c>
      <c r="X10227">
        <v>0</v>
      </c>
      <c r="Y10227">
        <v>0</v>
      </c>
      <c r="Z10227">
        <v>0</v>
      </c>
    </row>
    <row r="10228" spans="1:26" x14ac:dyDescent="0.25">
      <c r="A10228">
        <v>2212551</v>
      </c>
      <c r="B10228">
        <v>1</v>
      </c>
      <c r="C10228" t="s">
        <v>77</v>
      </c>
      <c r="D10228" t="s">
        <v>119</v>
      </c>
      <c r="E10228" t="s">
        <v>181</v>
      </c>
      <c r="F10228" t="s">
        <v>29119</v>
      </c>
      <c r="G10228" t="s">
        <v>194</v>
      </c>
      <c r="H10228" t="s">
        <v>46</v>
      </c>
      <c r="I10228" t="s">
        <v>129</v>
      </c>
      <c r="J10228" t="s">
        <v>130</v>
      </c>
      <c r="K10228" t="s">
        <v>131</v>
      </c>
      <c r="L10228" t="s">
        <v>29120</v>
      </c>
      <c r="M10228" t="s">
        <v>29121</v>
      </c>
      <c r="N10228">
        <v>1.3888888880000001</v>
      </c>
      <c r="O10228">
        <v>0</v>
      </c>
      <c r="P10228">
        <v>1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1.388889</v>
      </c>
      <c r="W10228">
        <v>0</v>
      </c>
      <c r="X10228">
        <v>0</v>
      </c>
      <c r="Y10228">
        <v>0</v>
      </c>
      <c r="Z10228">
        <v>0</v>
      </c>
    </row>
    <row r="10229" spans="1:26" x14ac:dyDescent="0.25">
      <c r="A10229">
        <v>2212552</v>
      </c>
      <c r="B10229">
        <v>1</v>
      </c>
      <c r="C10229" t="s">
        <v>76</v>
      </c>
      <c r="D10229" t="s">
        <v>78</v>
      </c>
      <c r="E10229" t="s">
        <v>181</v>
      </c>
      <c r="F10229" t="s">
        <v>29122</v>
      </c>
      <c r="G10229" t="s">
        <v>194</v>
      </c>
      <c r="H10229" t="s">
        <v>46</v>
      </c>
      <c r="I10229" t="s">
        <v>129</v>
      </c>
      <c r="J10229" t="s">
        <v>130</v>
      </c>
      <c r="K10229" t="s">
        <v>131</v>
      </c>
      <c r="L10229" t="s">
        <v>29123</v>
      </c>
      <c r="M10229" t="s">
        <v>29124</v>
      </c>
      <c r="N10229">
        <v>1.0575000000000001</v>
      </c>
      <c r="O10229">
        <v>0</v>
      </c>
      <c r="P10229">
        <v>2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2.1150000000000002</v>
      </c>
      <c r="W10229">
        <v>0</v>
      </c>
      <c r="X10229">
        <v>0</v>
      </c>
      <c r="Y10229">
        <v>0</v>
      </c>
      <c r="Z10229">
        <v>0</v>
      </c>
    </row>
    <row r="10230" spans="1:26" x14ac:dyDescent="0.25">
      <c r="A10230">
        <v>2212571</v>
      </c>
      <c r="B10230">
        <v>1</v>
      </c>
      <c r="C10230" t="s">
        <v>76</v>
      </c>
      <c r="D10230" t="s">
        <v>93</v>
      </c>
      <c r="E10230" t="s">
        <v>181</v>
      </c>
      <c r="F10230" t="s">
        <v>29125</v>
      </c>
      <c r="G10230" t="s">
        <v>287</v>
      </c>
      <c r="H10230" t="s">
        <v>46</v>
      </c>
      <c r="I10230" t="s">
        <v>129</v>
      </c>
      <c r="J10230" t="s">
        <v>130</v>
      </c>
      <c r="K10230" t="s">
        <v>131</v>
      </c>
      <c r="L10230" t="s">
        <v>29126</v>
      </c>
      <c r="M10230" t="s">
        <v>29127</v>
      </c>
      <c r="N10230">
        <v>1.2366666660000001</v>
      </c>
      <c r="O10230">
        <v>0</v>
      </c>
      <c r="P10230">
        <v>1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1.236667</v>
      </c>
      <c r="W10230">
        <v>0</v>
      </c>
      <c r="X10230">
        <v>0</v>
      </c>
      <c r="Y10230">
        <v>0</v>
      </c>
      <c r="Z10230">
        <v>0</v>
      </c>
    </row>
    <row r="10231" spans="1:26" x14ac:dyDescent="0.25">
      <c r="A10231">
        <v>2212569</v>
      </c>
      <c r="B10231">
        <v>1</v>
      </c>
      <c r="C10231" t="s">
        <v>76</v>
      </c>
      <c r="D10231" t="s">
        <v>100</v>
      </c>
      <c r="E10231" t="s">
        <v>181</v>
      </c>
      <c r="F10231" t="s">
        <v>29128</v>
      </c>
      <c r="G10231" t="s">
        <v>287</v>
      </c>
      <c r="H10231" t="s">
        <v>46</v>
      </c>
      <c r="I10231" t="s">
        <v>129</v>
      </c>
      <c r="J10231" t="s">
        <v>130</v>
      </c>
      <c r="K10231" t="s">
        <v>131</v>
      </c>
      <c r="L10231" t="s">
        <v>29129</v>
      </c>
      <c r="M10231" t="s">
        <v>29130</v>
      </c>
      <c r="N10231">
        <v>3.1902777769999999</v>
      </c>
      <c r="O10231">
        <v>0</v>
      </c>
      <c r="P10231">
        <v>14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44.663888999999998</v>
      </c>
      <c r="W10231">
        <v>0</v>
      </c>
      <c r="X10231">
        <v>0</v>
      </c>
      <c r="Y10231">
        <v>0</v>
      </c>
      <c r="Z10231">
        <v>0</v>
      </c>
    </row>
    <row r="10232" spans="1:26" x14ac:dyDescent="0.25">
      <c r="A10232">
        <v>2212570</v>
      </c>
      <c r="B10232">
        <v>1</v>
      </c>
      <c r="C10232" t="s">
        <v>76</v>
      </c>
      <c r="D10232" t="s">
        <v>78</v>
      </c>
      <c r="E10232" t="s">
        <v>813</v>
      </c>
      <c r="F10232" t="s">
        <v>29131</v>
      </c>
      <c r="G10232" t="s">
        <v>136</v>
      </c>
      <c r="H10232" t="s">
        <v>47</v>
      </c>
      <c r="I10232" t="s">
        <v>129</v>
      </c>
      <c r="J10232" t="s">
        <v>130</v>
      </c>
      <c r="K10232" t="s">
        <v>131</v>
      </c>
      <c r="L10232" t="s">
        <v>29132</v>
      </c>
      <c r="M10232" t="s">
        <v>29133</v>
      </c>
      <c r="N10232">
        <v>0.20499999999999999</v>
      </c>
      <c r="O10232">
        <v>9</v>
      </c>
      <c r="P10232">
        <v>845</v>
      </c>
      <c r="Q10232">
        <v>0</v>
      </c>
      <c r="R10232">
        <v>0</v>
      </c>
      <c r="S10232">
        <v>0</v>
      </c>
      <c r="T10232">
        <v>0</v>
      </c>
      <c r="U10232">
        <v>1.845</v>
      </c>
      <c r="V10232">
        <v>173.22499999999999</v>
      </c>
      <c r="W10232">
        <v>0</v>
      </c>
      <c r="X10232">
        <v>0</v>
      </c>
      <c r="Y10232">
        <v>0</v>
      </c>
      <c r="Z10232">
        <v>0</v>
      </c>
    </row>
    <row r="10233" spans="1:26" x14ac:dyDescent="0.25">
      <c r="A10233">
        <v>2212577</v>
      </c>
      <c r="B10233">
        <v>1</v>
      </c>
      <c r="C10233" t="s">
        <v>76</v>
      </c>
      <c r="D10233" t="s">
        <v>93</v>
      </c>
      <c r="E10233" t="s">
        <v>126</v>
      </c>
      <c r="F10233" t="s">
        <v>29035</v>
      </c>
      <c r="G10233" t="s">
        <v>128</v>
      </c>
      <c r="H10233" t="s">
        <v>46</v>
      </c>
      <c r="I10233" t="s">
        <v>129</v>
      </c>
      <c r="J10233" t="s">
        <v>130</v>
      </c>
      <c r="K10233" t="s">
        <v>131</v>
      </c>
      <c r="L10233" t="s">
        <v>29134</v>
      </c>
      <c r="M10233" t="s">
        <v>29135</v>
      </c>
      <c r="N10233">
        <v>0.73666666599999997</v>
      </c>
      <c r="O10233">
        <v>0</v>
      </c>
      <c r="P10233">
        <v>99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72.930000000000007</v>
      </c>
      <c r="W10233">
        <v>0</v>
      </c>
      <c r="X10233">
        <v>0</v>
      </c>
      <c r="Y10233">
        <v>0</v>
      </c>
      <c r="Z10233">
        <v>0</v>
      </c>
    </row>
    <row r="10234" spans="1:26" x14ac:dyDescent="0.25">
      <c r="A10234">
        <v>2212584</v>
      </c>
      <c r="B10234">
        <v>1</v>
      </c>
      <c r="C10234" t="s">
        <v>76</v>
      </c>
      <c r="D10234" t="s">
        <v>90</v>
      </c>
      <c r="E10234" t="s">
        <v>718</v>
      </c>
      <c r="F10234" t="s">
        <v>29136</v>
      </c>
      <c r="G10234" t="s">
        <v>726</v>
      </c>
      <c r="H10234" t="s">
        <v>46</v>
      </c>
      <c r="I10234" t="s">
        <v>129</v>
      </c>
      <c r="J10234" t="s">
        <v>130</v>
      </c>
      <c r="K10234" t="s">
        <v>131</v>
      </c>
      <c r="L10234" t="s">
        <v>29137</v>
      </c>
      <c r="M10234" t="s">
        <v>29138</v>
      </c>
      <c r="N10234">
        <v>1.986388888</v>
      </c>
      <c r="O10234">
        <v>0</v>
      </c>
      <c r="P10234">
        <v>46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91.373889000000005</v>
      </c>
      <c r="W10234">
        <v>0</v>
      </c>
      <c r="X10234">
        <v>0</v>
      </c>
      <c r="Y10234">
        <v>0</v>
      </c>
      <c r="Z10234">
        <v>0</v>
      </c>
    </row>
    <row r="10235" spans="1:26" x14ac:dyDescent="0.25">
      <c r="A10235">
        <v>2212589</v>
      </c>
      <c r="B10235">
        <v>1</v>
      </c>
      <c r="C10235" t="s">
        <v>76</v>
      </c>
      <c r="D10235" t="s">
        <v>93</v>
      </c>
      <c r="E10235" t="s">
        <v>181</v>
      </c>
      <c r="F10235" t="s">
        <v>29139</v>
      </c>
      <c r="G10235" t="s">
        <v>183</v>
      </c>
      <c r="H10235" t="s">
        <v>46</v>
      </c>
      <c r="I10235" t="s">
        <v>129</v>
      </c>
      <c r="J10235" t="s">
        <v>130</v>
      </c>
      <c r="K10235" t="s">
        <v>131</v>
      </c>
      <c r="L10235" t="s">
        <v>29140</v>
      </c>
      <c r="M10235" t="s">
        <v>29141</v>
      </c>
      <c r="N10235">
        <v>3.4397222219999999</v>
      </c>
      <c r="O10235">
        <v>0</v>
      </c>
      <c r="P10235">
        <v>1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3.4397220000000002</v>
      </c>
      <c r="W10235">
        <v>0</v>
      </c>
      <c r="X10235">
        <v>0</v>
      </c>
      <c r="Y10235">
        <v>0</v>
      </c>
      <c r="Z10235">
        <v>0</v>
      </c>
    </row>
    <row r="10236" spans="1:26" x14ac:dyDescent="0.25">
      <c r="A10236">
        <v>2212591</v>
      </c>
      <c r="B10236">
        <v>1</v>
      </c>
      <c r="C10236" t="s">
        <v>77</v>
      </c>
      <c r="D10236" t="s">
        <v>119</v>
      </c>
      <c r="E10236" t="s">
        <v>143</v>
      </c>
      <c r="F10236" t="s">
        <v>29142</v>
      </c>
      <c r="G10236" t="s">
        <v>279</v>
      </c>
      <c r="H10236" t="s">
        <v>47</v>
      </c>
      <c r="I10236" t="s">
        <v>129</v>
      </c>
      <c r="J10236" t="s">
        <v>130</v>
      </c>
      <c r="K10236" t="s">
        <v>131</v>
      </c>
      <c r="L10236" t="s">
        <v>29143</v>
      </c>
      <c r="M10236" t="s">
        <v>29144</v>
      </c>
      <c r="N10236">
        <v>0.66111111099999997</v>
      </c>
      <c r="O10236">
        <v>1</v>
      </c>
      <c r="P10236">
        <v>487</v>
      </c>
      <c r="Q10236">
        <v>0</v>
      </c>
      <c r="R10236">
        <v>0</v>
      </c>
      <c r="S10236">
        <v>0</v>
      </c>
      <c r="T10236">
        <v>0</v>
      </c>
      <c r="U10236">
        <v>0.661111</v>
      </c>
      <c r="V10236">
        <v>321.96111100000002</v>
      </c>
      <c r="W10236">
        <v>0</v>
      </c>
      <c r="X10236">
        <v>0</v>
      </c>
      <c r="Y10236">
        <v>0</v>
      </c>
      <c r="Z10236">
        <v>0</v>
      </c>
    </row>
    <row r="10237" spans="1:26" x14ac:dyDescent="0.25">
      <c r="A10237">
        <v>2212593</v>
      </c>
      <c r="B10237">
        <v>1</v>
      </c>
      <c r="C10237" t="s">
        <v>76</v>
      </c>
      <c r="D10237" t="s">
        <v>78</v>
      </c>
      <c r="E10237" t="s">
        <v>718</v>
      </c>
      <c r="F10237" t="s">
        <v>29145</v>
      </c>
      <c r="G10237" t="s">
        <v>128</v>
      </c>
      <c r="H10237" t="s">
        <v>46</v>
      </c>
      <c r="I10237" t="s">
        <v>129</v>
      </c>
      <c r="J10237" t="s">
        <v>130</v>
      </c>
      <c r="K10237" t="s">
        <v>131</v>
      </c>
      <c r="L10237" t="s">
        <v>29146</v>
      </c>
      <c r="M10237" t="s">
        <v>29147</v>
      </c>
      <c r="N10237">
        <v>0.60194444400000002</v>
      </c>
      <c r="O10237">
        <v>0</v>
      </c>
      <c r="P10237">
        <v>58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34.912778000000003</v>
      </c>
      <c r="W10237">
        <v>0</v>
      </c>
      <c r="X10237">
        <v>0</v>
      </c>
      <c r="Y10237">
        <v>0</v>
      </c>
      <c r="Z10237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9.3775025386996926</v>
      </c>
      <c r="D17" s="30">
        <f t="shared" si="1"/>
        <v>4.1240097032956999</v>
      </c>
      <c r="E17" s="30">
        <f t="shared" si="2"/>
        <v>4.1497024610492836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4.1497024610492836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44.158926687306497</v>
      </c>
      <c r="D18" s="30">
        <f t="shared" si="1"/>
        <v>4.3893356355558257</v>
      </c>
      <c r="E18" s="30">
        <f t="shared" si="2"/>
        <v>4.5838329920508745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4.5838329920508745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3.4295149226006192</v>
      </c>
      <c r="D21" s="30">
        <f t="shared" si="1"/>
        <v>8.1941437658622682</v>
      </c>
      <c r="E21" s="30">
        <f t="shared" si="2"/>
        <v>8.1708418487394958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8.1708418487394958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56.965944148606809</v>
      </c>
      <c r="D25" s="30">
        <f t="shared" ref="D25:L25" si="4">SUM(D15:D24)</f>
        <v>16.707489104713794</v>
      </c>
      <c r="E25" s="30">
        <f t="shared" si="4"/>
        <v>16.904377301839652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16.904377301839652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3.442846068111455</v>
      </c>
      <c r="D29" s="30">
        <f>(SUMIFS(KENTSELAG2,KAYNAK,A29,SEBEP,B29,SÜRE,"Uzun",BİLDİRİM,"Bildirimli",İL,$B$10,İLÇE,$B$11)/VLOOKUP($B$11,ABONE1,4,FALSE))*60</f>
        <v>1.4732061583640181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1.4828388889393593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1.4828388889393593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0.62724464396284829</v>
      </c>
      <c r="D31" s="30">
        <f>(SUMIFS(KENTSELAG2,KAYNAK,A31,SEBEP,B31,SÜRE,"Uzun",BİLDİRİM,"Bildirimli",İL,$B$10,İLÇE,$B$11)/VLOOKUP($B$11,ABONE1,4,FALSE))*60</f>
        <v>2.8385233863850763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2.8277088957528957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2.8277088957528957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4.0700907120743031</v>
      </c>
      <c r="D33" s="30">
        <f t="shared" ref="D33:L33" si="5">SUM(D28:D32)</f>
        <v>4.3117295447490944</v>
      </c>
      <c r="E33" s="30">
        <f t="shared" si="5"/>
        <v>4.3105477846922549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4.3105477846922549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0.32817337461300311</v>
      </c>
      <c r="D38" s="30">
        <f t="shared" si="7"/>
        <v>0.26847935242384591</v>
      </c>
      <c r="E38" s="30">
        <f t="shared" si="8"/>
        <v>0.26877129230070407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0.26877129230070407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0.1238390092879257</v>
      </c>
      <c r="D39" s="30">
        <f t="shared" si="7"/>
        <v>1.2309424545814187E-2</v>
      </c>
      <c r="E39" s="30">
        <f t="shared" si="8"/>
        <v>1.2854871678401091E-2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1.2854871678401091E-2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2.4767801857585141E-2</v>
      </c>
      <c r="D42" s="30">
        <f t="shared" si="7"/>
        <v>5.3452420802775326E-2</v>
      </c>
      <c r="E42" s="30">
        <f t="shared" si="8"/>
        <v>5.3312135665076844E-2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5.3312135665076844E-2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0.47678018575851394</v>
      </c>
      <c r="D46" s="30">
        <f t="shared" ref="D46:L46" si="10">SUM(D36:D45)</f>
        <v>0.33424119777243544</v>
      </c>
      <c r="E46" s="30">
        <f t="shared" si="10"/>
        <v>0.33493829964418204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0.33493829964418204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3.7151702786377708E-2</v>
      </c>
      <c r="D50" s="30">
        <f>(SUMIFS(KENTSELAG1,KAYNAK,A50,SEBEP,B50,SÜRE,"Uzun",BİLDİRİM,"Bildirimli",İL,$B$10,İLÇE,$B$11)/VLOOKUP($B$11,ABONE1,4,FALSE))</f>
        <v>1.320714524816652E-2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1.3324248618366265E-2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1.3324248618366265E-2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3.0959752321981426E-3</v>
      </c>
      <c r="D52" s="30">
        <f>(SUMIFS(KENTSELAG1,KAYNAK,A52,SEBEP,B52,SÜRE,"Uzun",BİLDİRİM,"Bildirimli",İL,$B$10,İLÇE,$B$11)/VLOOKUP($B$11,ABONE1,4,FALSE))</f>
        <v>1.0224886643741821E-2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1.0190021954727837E-2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1.0190021954727837E-2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4.0247678018575851E-2</v>
      </c>
      <c r="D54" s="30">
        <f t="shared" ref="D54:L54" si="11">SUM(D49:D53)</f>
        <v>2.3432031891908341E-2</v>
      </c>
      <c r="E54" s="30">
        <f t="shared" si="11"/>
        <v>2.3514270573094104E-2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2.3514270573094104E-2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79.198612903225822</v>
      </c>
      <c r="D17" s="30">
        <f t="shared" si="1"/>
        <v>27.953034380098583</v>
      </c>
      <c r="E17" s="30">
        <f t="shared" si="2"/>
        <v>28.04445744770236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28.04445744770236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36.958422903225802</v>
      </c>
      <c r="D18" s="30">
        <f t="shared" si="1"/>
        <v>21.11533634717938</v>
      </c>
      <c r="E18" s="30">
        <f t="shared" si="2"/>
        <v>21.143600709003536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21.143600709003536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8.8431006451612895</v>
      </c>
      <c r="D21" s="30">
        <f t="shared" si="1"/>
        <v>15.040019664466284</v>
      </c>
      <c r="E21" s="30">
        <f t="shared" si="2"/>
        <v>15.028964245388881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15.028964245388881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0.79946992418782981</v>
      </c>
      <c r="E22" s="30">
        <f t="shared" si="2"/>
        <v>0.7980436549362645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0.7980436549362645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125.00013645161292</v>
      </c>
      <c r="D25" s="30">
        <f t="shared" ref="D25:L25" si="4">SUM(D15:D24)</f>
        <v>64.907860315932083</v>
      </c>
      <c r="E25" s="30">
        <f t="shared" si="4"/>
        <v>65.015066057031035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65.015066057031035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25.982816451612905</v>
      </c>
      <c r="D29" s="30">
        <f>(SUMIFS(KENTSELAG2,KAYNAK,A29,SEBEP,B29,SÜRE,"Uzun",BİLDİRİM,"Bildirimli",İL,$B$10,İLÇE,$B$11)/VLOOKUP($B$11,ABONE1,4,FALSE))*60</f>
        <v>21.694474709867112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21.702125191494261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21.702125191494261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2.6021506451612906</v>
      </c>
      <c r="D31" s="30">
        <f>(SUMIFS(KENTSELAG2,KAYNAK,A31,SEBEP,B31,SÜRE,"Uzun",BİLDİRİM,"Bildirimli",İL,$B$10,İLÇE,$B$11)/VLOOKUP($B$11,ABONE1,4,FALSE))*60</f>
        <v>2.3682012683404916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2.36861863839093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2.36861863839093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28.584967096774196</v>
      </c>
      <c r="D33" s="30">
        <f t="shared" ref="D33:L33" si="5">SUM(D28:D32)</f>
        <v>24.062675978207604</v>
      </c>
      <c r="E33" s="30">
        <f t="shared" si="5"/>
        <v>24.070743829885192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24.070743829885192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0.63440860215053763</v>
      </c>
      <c r="D38" s="30">
        <f t="shared" si="7"/>
        <v>0.16948680253283752</v>
      </c>
      <c r="E38" s="30">
        <f t="shared" si="8"/>
        <v>0.17031623169222801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0.17031623169222801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0.58064516129032262</v>
      </c>
      <c r="D39" s="30">
        <f t="shared" si="7"/>
        <v>0.31446196419820704</v>
      </c>
      <c r="E39" s="30">
        <f t="shared" si="8"/>
        <v>0.31493683998503724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0.31493683998503724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4.3010752688172046E-2</v>
      </c>
      <c r="D42" s="30">
        <f t="shared" si="7"/>
        <v>7.8425720407790681E-2</v>
      </c>
      <c r="E42" s="30">
        <f t="shared" si="8"/>
        <v>7.836253944503592E-2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7.836253944503592E-2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4.3142794000365125E-3</v>
      </c>
      <c r="E43" s="30">
        <f t="shared" si="8"/>
        <v>4.3065826451433448E-3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4.3065826451433448E-3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1.2580645161290323</v>
      </c>
      <c r="D46" s="30">
        <f t="shared" ref="D46:L46" si="10">SUM(D36:D45)</f>
        <v>0.56668876653887179</v>
      </c>
      <c r="E46" s="30">
        <f t="shared" si="10"/>
        <v>0.56792219376744457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0.56792219376744457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5.3763440860215055E-2</v>
      </c>
      <c r="D50" s="30">
        <f>(SUMIFS(KENTSELAG1,KAYNAK,A50,SEBEP,B50,SÜRE,"Uzun",BİLDİRİM,"Bildirimli",İL,$B$10,İLÇE,$B$11)/VLOOKUP($B$11,ABONE1,4,FALSE))</f>
        <v>4.5506519462300499E-2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4.5521249964031882E-2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4.5521249964031882E-2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5.3763440860215058E-3</v>
      </c>
      <c r="D52" s="30">
        <f>(SUMIFS(KENTSELAG1,KAYNAK,A52,SEBEP,B52,SÜRE,"Uzun",BİLDİRİM,"Bildirimli",İL,$B$10,İLÇE,$B$11)/VLOOKUP($B$11,ABONE1,4,FALSE))</f>
        <v>1.0329288095855793E-2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1.0320451951390287E-2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1.0320451951390287E-2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5.9139784946236562E-2</v>
      </c>
      <c r="D54" s="30">
        <f t="shared" ref="D54:L54" si="11">SUM(D49:D53)</f>
        <v>5.5835807558156293E-2</v>
      </c>
      <c r="E54" s="30">
        <f t="shared" si="11"/>
        <v>5.5841701915422169E-2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5.5841701915422169E-2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22.717307307692309</v>
      </c>
      <c r="D17" s="30">
        <f t="shared" si="1"/>
        <v>6.9448261937392166</v>
      </c>
      <c r="E17" s="30">
        <f t="shared" si="2"/>
        <v>7.0252783020256029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7.0252783020256029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7.4093065437515397</v>
      </c>
      <c r="E21" s="30">
        <f t="shared" si="2"/>
        <v>7.3715132296826722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7.3715132296826722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0.21995563125462161</v>
      </c>
      <c r="E22" s="30">
        <f t="shared" si="2"/>
        <v>0.21883368384913432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0.21883368384913432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22.717307307692309</v>
      </c>
      <c r="D25" s="30">
        <f t="shared" ref="D25:L25" si="4">SUM(D15:D24)</f>
        <v>14.574088368745379</v>
      </c>
      <c r="E25" s="30">
        <f t="shared" si="4"/>
        <v>14.615625215557408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14.615625215557408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14.096634807692308</v>
      </c>
      <c r="D29" s="30">
        <f>(SUMIFS(KENTSELAG2,KAYNAK,A29,SEBEP,B29,SÜRE,"Uzun",BİLDİRİM,"Bildirimli",İL,$B$10,İLÇE,$B$11)/VLOOKUP($B$11,ABONE1,4,FALSE))*60</f>
        <v>22.259965490756716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22.218326058168621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22.218326058168621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14.096634807692308</v>
      </c>
      <c r="D33" s="30">
        <f t="shared" ref="D33:L33" si="5">SUM(D28:D32)</f>
        <v>22.259965490756716</v>
      </c>
      <c r="E33" s="30">
        <f t="shared" si="5"/>
        <v>22.218326058168621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22.218326058168621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1.7115384615384615</v>
      </c>
      <c r="D38" s="30">
        <f t="shared" si="7"/>
        <v>0.77633719497165388</v>
      </c>
      <c r="E38" s="30">
        <f t="shared" si="8"/>
        <v>0.78110745990485064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0.78110745990485064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4.4811437022430366E-2</v>
      </c>
      <c r="E42" s="30">
        <f t="shared" si="8"/>
        <v>4.4582863308646817E-2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4.4582863308646817E-2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1.5282228247473504E-3</v>
      </c>
      <c r="E43" s="30">
        <f t="shared" si="8"/>
        <v>1.5204276815930159E-3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1.5204276815930159E-3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1.7115384615384615</v>
      </c>
      <c r="D46" s="30">
        <f t="shared" ref="D46:L46" si="10">SUM(D36:D45)</f>
        <v>0.82267685481883168</v>
      </c>
      <c r="E46" s="30">
        <f t="shared" si="10"/>
        <v>0.82721075089509044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0.82721075089509044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2.8846153846153848E-2</v>
      </c>
      <c r="D50" s="30">
        <f>(SUMIFS(KENTSELAG1,KAYNAK,A50,SEBEP,B50,SÜRE,"Uzun",BİLDİRİM,"Bildirimli",İL,$B$10,İLÇE,$B$11)/VLOOKUP($B$11,ABONE1,4,FALSE))</f>
        <v>4.555089967956618E-2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4.5465692285055669E-2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4.5465692285055669E-2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2.8846153846153848E-2</v>
      </c>
      <c r="D54" s="30">
        <f t="shared" ref="D54:L54" si="11">SUM(D49:D53)</f>
        <v>4.555089967956618E-2</v>
      </c>
      <c r="E54" s="30">
        <f t="shared" si="11"/>
        <v>4.5465692285055669E-2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4.5465692285055669E-2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130.20635756756758</v>
      </c>
      <c r="D17" s="30">
        <f t="shared" si="1"/>
        <v>12.921511373448308</v>
      </c>
      <c r="E17" s="30">
        <f t="shared" si="2"/>
        <v>12.957104707677166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12.957104707677166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32.259009729729733</v>
      </c>
      <c r="D21" s="30">
        <f t="shared" si="1"/>
        <v>16.497158952027775</v>
      </c>
      <c r="E21" s="30">
        <f t="shared" si="2"/>
        <v>16.501942322096468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16.501942322096468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4.0430713471115737E-2</v>
      </c>
      <c r="E22" s="30">
        <f t="shared" si="2"/>
        <v>4.0418443651574799E-2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4.0418443651574799E-2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162.46536729729732</v>
      </c>
      <c r="D25" s="30">
        <f t="shared" ref="D25:L25" si="4">SUM(D15:D24)</f>
        <v>29.4591010389472</v>
      </c>
      <c r="E25" s="30">
        <f t="shared" si="4"/>
        <v>29.499465473425211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29.499465473425211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0.17027027027027028</v>
      </c>
      <c r="D28" s="30">
        <f>(SUMIFS(KENTSELAG2,KAYNAK,A28,SEBEP,B28,SÜRE,"Uzun",BİLDİRİM,"Bildirimli",İL,$B$10,İLÇE,$B$11)/VLOOKUP($B$11,ABONE1,4,FALSE))*60</f>
        <v>4.7295357022718511E-2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4.7332677165354331E-2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4.7332677165354331E-2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53.46013540540541</v>
      </c>
      <c r="D29" s="30">
        <f>(SUMIFS(KENTSELAG2,KAYNAK,A29,SEBEP,B29,SÜRE,"Uzun",BİLDİRİM,"Bildirimli",İL,$B$10,İLÇE,$B$11)/VLOOKUP($B$11,ABONE1,4,FALSE))*60</f>
        <v>19.154902460310296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19.165313333169291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19.165313333169291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6.3639956756756755</v>
      </c>
      <c r="D31" s="30">
        <f>(SUMIFS(KENTSELAG2,KAYNAK,A31,SEBEP,B31,SÜRE,"Uzun",BİLDİRİM,"Bildirimli",İL,$B$10,İLÇE,$B$11)/VLOOKUP($B$11,ABONE1,4,FALSE))*60</f>
        <v>7.5377413601568719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7.5373851545275592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7.5373851545275592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59.994401351351357</v>
      </c>
      <c r="D33" s="30">
        <f t="shared" ref="D33:L33" si="5">SUM(D28:D32)</f>
        <v>26.739939177489887</v>
      </c>
      <c r="E33" s="30">
        <f t="shared" si="5"/>
        <v>26.750031164862204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26.750031164862204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2.4054054054054053</v>
      </c>
      <c r="D38" s="30">
        <f t="shared" si="7"/>
        <v>0.19441595628594635</v>
      </c>
      <c r="E38" s="30">
        <f t="shared" si="8"/>
        <v>0.19508694225721784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0.19508694225721784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0.28378378378378377</v>
      </c>
      <c r="D42" s="30">
        <f t="shared" si="7"/>
        <v>0.12089052616033409</v>
      </c>
      <c r="E42" s="30">
        <f t="shared" si="8"/>
        <v>0.12093996062992125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0.12093996062992125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1.1896654988800735E-4</v>
      </c>
      <c r="E43" s="30">
        <f t="shared" si="8"/>
        <v>1.1893044619422572E-4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1.1893044619422572E-4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2.689189189189189</v>
      </c>
      <c r="D46" s="30">
        <f t="shared" ref="D46:L46" si="10">SUM(D36:D45)</f>
        <v>0.31542544899616848</v>
      </c>
      <c r="E46" s="30">
        <f t="shared" si="10"/>
        <v>0.31614583333333329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0.31614583333333329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4.0540540540540543E-2</v>
      </c>
      <c r="D49" s="30">
        <f>(SUMIFS(KENTSELAG1,KAYNAK,A49,SEBEP,B49,SÜRE,"Uzun",BİLDİRİM,"Bildirimli",İL,$B$10,İLÇE,$B$11)/VLOOKUP($B$11,ABONE1,4,FALSE))</f>
        <v>1.1260799291123454E-2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1.1269685039370078E-2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1.1269685039370078E-2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0.14864864864864866</v>
      </c>
      <c r="D50" s="30">
        <f>(SUMIFS(KENTSELAG1,KAYNAK,A50,SEBEP,B50,SÜRE,"Uzun",BİLDİRİM,"Bildirimli",İL,$B$10,İLÇE,$B$11)/VLOOKUP($B$11,ABONE1,4,FALSE))</f>
        <v>8.2181272203670733E-2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8.2201443569553806E-2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8.2201443569553806E-2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1.3513513513513514E-2</v>
      </c>
      <c r="D52" s="30">
        <f>(SUMIFS(KENTSELAG1,KAYNAK,A52,SEBEP,B52,SÜRE,"Uzun",BİLDİRİM,"Bildirimli",İL,$B$10,İLÇE,$B$11)/VLOOKUP($B$11,ABONE1,4,FALSE))</f>
        <v>2.1389365210898976E-2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2.1386975065616799E-2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2.1386975065616799E-2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0.20270270270270271</v>
      </c>
      <c r="D54" s="30">
        <f t="shared" ref="D54:L54" si="11">SUM(D49:D53)</f>
        <v>0.11483143670569317</v>
      </c>
      <c r="E54" s="30">
        <f t="shared" si="11"/>
        <v>0.11485810367454069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0.11485810367454069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0.36486486486486486</v>
      </c>
      <c r="D57" s="30">
        <f>(SUMIFS(KENTSELAG1,KAYNAK,A57,SÜRE,"Kısa",İL,$B$10,İLÇE,$B$11)/VLOOKUP($B$11,ABONE1,4,FALSE))</f>
        <v>7.6003216199141799E-2</v>
      </c>
      <c r="E57" s="30">
        <f>(SUMIFS(KENTSELOG1,KAYNAK,A57,SÜRE,"Kısa",İL,$B$10,İLÇE,$B$11)+SUMIFS(KENTSELAG1,KAYNAK,A57,SÜRE,"Kısa",İL,$B$10,İLÇE,$B$11))/VLOOKUP($B$11,ABONE1,5,FALSE)</f>
        <v>7.6090879265091865E-2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7.6090879265091865E-2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0.16216216216216217</v>
      </c>
      <c r="D58" s="30">
        <f>(SUMIFS(KENTSELAG1,KAYNAK,A58,SÜRE,"Kısa",İL,$B$10,İLÇE,$B$11)/VLOOKUP($B$11,ABONE1,4,FALSE))</f>
        <v>2.4556336814814207E-2</v>
      </c>
      <c r="E58" s="30">
        <f>(SUMIFS(KENTSELOG1,KAYNAK,A58,SÜRE,"Kısa",İL,$B$10,İLÇE,$B$11)+SUMIFS(KENTSELAG1,KAYNAK,A58,SÜRE,"Kısa",İL,$B$10,İLÇE,$B$11))/VLOOKUP($B$11,ABONE1,5,FALSE)</f>
        <v>2.4598097112860894E-2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2.4598097112860894E-2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0.52702702702702697</v>
      </c>
      <c r="D60" s="30">
        <f t="shared" ref="D60:L60" si="12">SUM(D57:D59)</f>
        <v>0.100559553013956</v>
      </c>
      <c r="E60" s="30">
        <f t="shared" si="12"/>
        <v>0.10068897637795277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0.10068897637795277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10.822065633802818</v>
      </c>
      <c r="D17" s="30">
        <f t="shared" si="1"/>
        <v>3.6938763654369895</v>
      </c>
      <c r="E17" s="30">
        <f t="shared" si="2"/>
        <v>3.9359722458741926</v>
      </c>
      <c r="F17" s="30">
        <f t="shared" si="3"/>
        <v>28.755718240469211</v>
      </c>
      <c r="G17" s="30">
        <f t="shared" si="4"/>
        <v>3.49954375802636</v>
      </c>
      <c r="H17" s="30">
        <f t="shared" si="5"/>
        <v>3.975495982315556</v>
      </c>
      <c r="I17" s="30">
        <f t="shared" si="6"/>
        <v>135.74031000000002</v>
      </c>
      <c r="J17" s="30">
        <f t="shared" si="7"/>
        <v>135.95125544483986</v>
      </c>
      <c r="K17" s="30">
        <f t="shared" si="8"/>
        <v>135.94101768623025</v>
      </c>
      <c r="L17" s="30">
        <f t="shared" si="9"/>
        <v>13.692630701097803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0.29859169014084508</v>
      </c>
      <c r="D21" s="30">
        <f t="shared" si="1"/>
        <v>1.8049640901213171</v>
      </c>
      <c r="E21" s="30">
        <f t="shared" si="2"/>
        <v>1.7538029131786654</v>
      </c>
      <c r="F21" s="30">
        <f t="shared" si="3"/>
        <v>0</v>
      </c>
      <c r="G21" s="30">
        <f t="shared" si="4"/>
        <v>1.5624826258871241</v>
      </c>
      <c r="H21" s="30">
        <f t="shared" si="5"/>
        <v>1.5330376645482175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1.4584566916167665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11.120657323943664</v>
      </c>
      <c r="D25" s="30">
        <f t="shared" ref="D25:L25" si="10">SUM(D15:D24)</f>
        <v>5.498840455558307</v>
      </c>
      <c r="E25" s="30">
        <f t="shared" si="10"/>
        <v>5.689775159052858</v>
      </c>
      <c r="F25" s="30">
        <f t="shared" si="10"/>
        <v>28.755718240469211</v>
      </c>
      <c r="G25" s="30">
        <f t="shared" si="10"/>
        <v>5.0620263839134836</v>
      </c>
      <c r="H25" s="30">
        <f t="shared" si="10"/>
        <v>5.5085336468637731</v>
      </c>
      <c r="I25" s="30">
        <f t="shared" si="10"/>
        <v>135.74031000000002</v>
      </c>
      <c r="J25" s="30">
        <f t="shared" si="10"/>
        <v>135.95125544483986</v>
      </c>
      <c r="K25" s="30">
        <f t="shared" si="10"/>
        <v>135.94101768623025</v>
      </c>
      <c r="L25" s="30">
        <f t="shared" si="10"/>
        <v>15.151087392714569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293.03067591549296</v>
      </c>
      <c r="D29" s="30">
        <f>(SUMIFS(KENTSELAG2,KAYNAK,A29,SEBEP,B29,SÜRE,"Uzun",BİLDİRİM,"Bildirimli",İL,$B$10,İLÇE,$B$11)/VLOOKUP($B$11,ABONE1,4,FALSE))*60</f>
        <v>3.5847630007427584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13.415262793590051</v>
      </c>
      <c r="F29" s="30">
        <f>(SUMIFS(KENTALTIOG2,KAYNAK,A29,SEBEP,B29,SÜRE,"Uzun",BİLDİRİM,"Bildirimli",İL,$B$10,İLÇE,$B$11)/VLOOKUP($B$11,ABONE1,6,FALSE))*60</f>
        <v>42.610508269794721</v>
      </c>
      <c r="G29" s="30">
        <f>(SUMIFS(KENTALTIAG2,KAYNAK,A29,SEBEP,B29,SÜRE,"Uzun",BİLDİRİM,"Bildirimli",İL,$B$10,İLÇE,$B$11)/VLOOKUP($B$11,ABONE1,7,FALSE))*60</f>
        <v>13.635642673200405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14.181673575020724</v>
      </c>
      <c r="I29" s="30">
        <f>(SUMIFS(KIRSALOG2,KAYNAK,A29,SEBEP,B29,SÜRE,"Uzun",BİLDİRİM,"Bildirimli",İL,$B$10,İLÇE,$B$11)/VLOOKUP($B$11,ABONE1,9,FALSE))*60</f>
        <v>295.51744186046511</v>
      </c>
      <c r="J29" s="30">
        <f>(SUMIFS(KIRSALAG2,KAYNAK,A29,SEBEP,B29,SÜRE,"Uzun",BİLDİRİM,"Bildirimli",İL,$B$10,İLÇE,$B$11)/VLOOKUP($B$11,ABONE1,10,FALSE))*60</f>
        <v>233.30959861209965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236.32871515801352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30.417543260978043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6.8638053396417709E-2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6.7344570323293718E-2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5.0673652694610771E-2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293.03067591549296</v>
      </c>
      <c r="D33" s="30">
        <f t="shared" ref="D33:L33" si="11">SUM(D28:D32)</f>
        <v>3.5847630007427584</v>
      </c>
      <c r="E33" s="30">
        <f t="shared" si="11"/>
        <v>13.415262793590051</v>
      </c>
      <c r="F33" s="30">
        <f t="shared" si="11"/>
        <v>42.610508269794721</v>
      </c>
      <c r="G33" s="30">
        <f t="shared" si="11"/>
        <v>13.704280726596823</v>
      </c>
      <c r="H33" s="30">
        <f t="shared" si="11"/>
        <v>14.249018145344017</v>
      </c>
      <c r="I33" s="30">
        <f t="shared" si="11"/>
        <v>295.51744186046511</v>
      </c>
      <c r="J33" s="30">
        <f t="shared" si="11"/>
        <v>233.30959861209965</v>
      </c>
      <c r="K33" s="30">
        <f t="shared" si="11"/>
        <v>236.32871515801352</v>
      </c>
      <c r="L33" s="30">
        <f t="shared" si="11"/>
        <v>30.468216913672652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1.295774647887324</v>
      </c>
      <c r="D38" s="30">
        <f t="shared" si="13"/>
        <v>0.38499628620945781</v>
      </c>
      <c r="E38" s="30">
        <f t="shared" si="14"/>
        <v>0.41592920353982299</v>
      </c>
      <c r="F38" s="30">
        <f t="shared" si="15"/>
        <v>0.53958944281524923</v>
      </c>
      <c r="G38" s="30">
        <f t="shared" si="16"/>
        <v>5.3509068378956852E-2</v>
      </c>
      <c r="H38" s="30">
        <f t="shared" si="17"/>
        <v>6.2669245647969052E-2</v>
      </c>
      <c r="I38" s="30">
        <f t="shared" si="18"/>
        <v>2.1744186046511627</v>
      </c>
      <c r="J38" s="30">
        <f t="shared" si="19"/>
        <v>1.577105575326216</v>
      </c>
      <c r="K38" s="30">
        <f t="shared" si="20"/>
        <v>1.6060948081264108</v>
      </c>
      <c r="L38" s="30">
        <f t="shared" si="21"/>
        <v>0.23781603459747172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7.0422535211267607E-3</v>
      </c>
      <c r="D42" s="30">
        <f t="shared" si="13"/>
        <v>3.292894280762565E-2</v>
      </c>
      <c r="E42" s="30">
        <f t="shared" si="14"/>
        <v>3.2049748863908156E-2</v>
      </c>
      <c r="F42" s="30">
        <f t="shared" si="15"/>
        <v>0</v>
      </c>
      <c r="G42" s="30">
        <f t="shared" si="16"/>
        <v>1.8981637940745748E-2</v>
      </c>
      <c r="H42" s="30">
        <f t="shared" si="17"/>
        <v>1.8623929262227133E-2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1.9585828343313374E-2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1.3028169014084507</v>
      </c>
      <c r="D46" s="30">
        <f t="shared" ref="D46:L46" si="22">SUM(D36:D45)</f>
        <v>0.41792522901708345</v>
      </c>
      <c r="E46" s="30">
        <f t="shared" si="22"/>
        <v>0.44797895240373115</v>
      </c>
      <c r="F46" s="30">
        <f t="shared" si="22"/>
        <v>0.53958944281524923</v>
      </c>
      <c r="G46" s="30">
        <f t="shared" si="22"/>
        <v>7.24907063197026E-2</v>
      </c>
      <c r="H46" s="30">
        <f t="shared" si="22"/>
        <v>8.1293174910196192E-2</v>
      </c>
      <c r="I46" s="30">
        <f t="shared" si="22"/>
        <v>2.1744186046511627</v>
      </c>
      <c r="J46" s="30">
        <f t="shared" si="22"/>
        <v>1.577105575326216</v>
      </c>
      <c r="K46" s="30">
        <f t="shared" si="22"/>
        <v>1.6060948081264108</v>
      </c>
      <c r="L46" s="30">
        <f t="shared" si="22"/>
        <v>0.2574018629407851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0.59859154929577463</v>
      </c>
      <c r="D50" s="30">
        <f>(SUMIFS(KENTSELAG1,KAYNAK,A50,SEBEP,B50,SÜRE,"Uzun",BİLDİRİM,"Bildirimli",İL,$B$10,İLÇE,$B$11)/VLOOKUP($B$11,ABONE1,4,FALSE))</f>
        <v>7.6751671205743995E-3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2.7744558718010046E-2</v>
      </c>
      <c r="F50" s="30">
        <f>(SUMIFS(KENTALTIOG1,KAYNAK,A50,SEBEP,B50,SÜRE,"Uzun",BİLDİRİM,"Bildirimli",İL,$B$10,İLÇE,$B$11)/VLOOKUP($B$11,ABONE1,6,FALSE))</f>
        <v>0.29912023460410558</v>
      </c>
      <c r="G50" s="30">
        <f>(SUMIFS(KENTALTIAG1,KAYNAK,A50,SEBEP,B50,SÜRE,"Uzun",BİLDİRİM,"Bildirimli",İL,$B$10,İLÇE,$B$11)/VLOOKUP($B$11,ABONE1,7,FALSE))</f>
        <v>7.6151853103525971E-2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8.0353688864327158E-2</v>
      </c>
      <c r="I50" s="30">
        <f>(SUMIFS(KIRSALOG1,KAYNAK,A50,SEBEP,B50,SÜRE,"Uzun",BİLDİRİM,"Bildirimli",İL,$B$10,İLÇE,$B$11)/VLOOKUP($B$11,ABONE1,9,FALSE))</f>
        <v>2.0930232558139537</v>
      </c>
      <c r="J50" s="30">
        <f>(SUMIFS(KIRSALAG1,KAYNAK,A50,SEBEP,B50,SÜRE,"Uzun",BİLDİRİM,"Bildirimli",İL,$B$10,İLÇE,$B$11)/VLOOKUP($B$11,ABONE1,10,FALSE))</f>
        <v>1.6524317912218267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1.6738148984198646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0.18862275449101795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1.6897600540723216E-4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1.6579165515335728E-4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1.24750499001996E-4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0.59859154929577463</v>
      </c>
      <c r="D54" s="30">
        <f t="shared" ref="D54:L54" si="23">SUM(D49:D53)</f>
        <v>7.6751671205743995E-3</v>
      </c>
      <c r="E54" s="30">
        <f t="shared" si="23"/>
        <v>2.7744558718010046E-2</v>
      </c>
      <c r="F54" s="30">
        <f t="shared" si="23"/>
        <v>0.29912023460410558</v>
      </c>
      <c r="G54" s="30">
        <f t="shared" si="23"/>
        <v>7.6320829108933202E-2</v>
      </c>
      <c r="H54" s="30">
        <f t="shared" si="23"/>
        <v>8.0519480519480519E-2</v>
      </c>
      <c r="I54" s="30">
        <f t="shared" si="23"/>
        <v>2.0930232558139537</v>
      </c>
      <c r="J54" s="30">
        <f t="shared" si="23"/>
        <v>1.6524317912218267</v>
      </c>
      <c r="K54" s="30">
        <f t="shared" si="23"/>
        <v>1.6738148984198646</v>
      </c>
      <c r="L54" s="30">
        <f t="shared" si="23"/>
        <v>0.18874750499001994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0.1466275659824047</v>
      </c>
      <c r="G58" s="30">
        <f>(SUMIFS(KENTALTIAG1,KAYNAK,A58,SÜRE,"Kısa",İL,$B$10,İLÇE,$B$11)/VLOOKUP($B$11,ABONE1,7,FALSE))</f>
        <v>1.5207840486650895E-2</v>
      </c>
      <c r="H58" s="30">
        <f>(SUMIFS(KENTALTIOG1,KAYNAK,A58,SÜRE,"Kısa",İL,$B$10,İLÇE,$B$11)+SUMIFS(KENTALTIAG1,KAYNAK,A58,SÜRE,"Kısa",İL,$B$10,İLÇE,$B$11))/VLOOKUP($B$11,ABONE1,8,FALSE)</f>
        <v>1.768444321635811E-2</v>
      </c>
      <c r="I58" s="30">
        <f>(SUMIFS(KIRSALOG1,KAYNAK,A58,SÜRE,"Kısa",İL,$B$10,İLÇE,$B$11)/VLOOKUP($B$11,ABONE1,9,FALSE))</f>
        <v>1.0116279069767442</v>
      </c>
      <c r="J58" s="30">
        <f>(SUMIFS(KIRSALAG1,KAYNAK,A58,SÜRE,"Kısa",İL,$B$10,İLÇE,$B$11)/VLOOKUP($B$11,ABONE1,10,FALSE))</f>
        <v>0.80367734282325032</v>
      </c>
      <c r="K58" s="30">
        <f>(SUMIFS(KIRSALOG1,KAYNAK,A58,SÜRE,"Kısa",İL,$B$10,İLÇE,$B$11)+SUMIFS(KIRSALAG1,KAYNAK,A58,SÜRE,"Kısa",İL,$B$10,İLÇE,$B$11))/VLOOKUP($B$11,ABONE1,11,FALSE)</f>
        <v>0.81376975169300225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7.3270126413838982E-2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0.1466275659824047</v>
      </c>
      <c r="G60" s="30">
        <f t="shared" si="24"/>
        <v>1.5207840486650895E-2</v>
      </c>
      <c r="H60" s="30">
        <f t="shared" si="24"/>
        <v>1.768444321635811E-2</v>
      </c>
      <c r="I60" s="30">
        <f t="shared" si="24"/>
        <v>1.0116279069767442</v>
      </c>
      <c r="J60" s="30">
        <f t="shared" si="24"/>
        <v>0.80367734282325032</v>
      </c>
      <c r="K60" s="30">
        <f t="shared" si="24"/>
        <v>0.81376975169300225</v>
      </c>
      <c r="L60" s="30">
        <f t="shared" si="24"/>
        <v>7.3270126413838982E-2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160.69269352435526</v>
      </c>
      <c r="D17" s="30">
        <f t="shared" si="1"/>
        <v>115.18698272289414</v>
      </c>
      <c r="E17" s="30">
        <f t="shared" si="2"/>
        <v>115.52442733171848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115.52442733171848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2.9773162177650434</v>
      </c>
      <c r="D21" s="30">
        <f t="shared" si="1"/>
        <v>25.536791172856656</v>
      </c>
      <c r="E21" s="30">
        <f t="shared" si="2"/>
        <v>25.369502868434449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25.369502868434449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163.6700097421203</v>
      </c>
      <c r="D25" s="30">
        <f t="shared" ref="D25:L25" si="4">SUM(D15:D24)</f>
        <v>140.72377389575081</v>
      </c>
      <c r="E25" s="30">
        <f t="shared" si="4"/>
        <v>140.89393020015294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140.89393020015294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45.561710028653287</v>
      </c>
      <c r="D29" s="30">
        <f>(SUMIFS(KENTSELAG2,KAYNAK,A29,SEBEP,B29,SÜRE,"Uzun",BİLDİRİM,"Bildirimli",İL,$B$10,İLÇE,$B$11)/VLOOKUP($B$11,ABONE1,4,FALSE))*60</f>
        <v>20.249687414320885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20.437387055073941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20.437387055073941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2.02216229226361</v>
      </c>
      <c r="D31" s="30">
        <f>(SUMIFS(KENTSELAG2,KAYNAK,A31,SEBEP,B31,SÜRE,"Uzun",BİLDİRİM,"Bildirimli",İL,$B$10,İLÇE,$B$11)/VLOOKUP($B$11,ABONE1,4,FALSE))*60</f>
        <v>3.7361672135288453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3.7234571226415096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3.7234571226415096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47.583872320916896</v>
      </c>
      <c r="D33" s="30">
        <f t="shared" ref="D33:L33" si="5">SUM(D28:D32)</f>
        <v>23.985854627849729</v>
      </c>
      <c r="E33" s="30">
        <f t="shared" si="5"/>
        <v>24.16084417771545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24.16084417771545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2.3008595988538683</v>
      </c>
      <c r="D38" s="30">
        <f t="shared" si="7"/>
        <v>1.781676121160227</v>
      </c>
      <c r="E38" s="30">
        <f t="shared" si="8"/>
        <v>1.7855260921298657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1.7855260921298657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2.2922636103151862E-2</v>
      </c>
      <c r="D42" s="30">
        <f t="shared" si="7"/>
        <v>0.14584180670020336</v>
      </c>
      <c r="E42" s="30">
        <f t="shared" si="8"/>
        <v>0.14493030766615672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0.14493030766615672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2.3237822349570201</v>
      </c>
      <c r="D46" s="30">
        <f t="shared" ref="D46:L46" si="10">SUM(D36:D45)</f>
        <v>1.9275179278604304</v>
      </c>
      <c r="E46" s="30">
        <f t="shared" si="10"/>
        <v>1.9304563997960225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1.9304563997960225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0.53295128939828085</v>
      </c>
      <c r="D50" s="30">
        <f>(SUMIFS(KENTSELAG1,KAYNAK,A50,SEBEP,B50,SÜRE,"Uzun",BİLDİRİM,"Bildirimli",İL,$B$10,İLÇE,$B$11)/VLOOKUP($B$11,ABONE1,4,FALSE))</f>
        <v>0.20545863213100718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0.2078871324154343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0.2078871324154343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5.7306590257879654E-3</v>
      </c>
      <c r="D52" s="30">
        <f>(SUMIFS(KENTSELAG1,KAYNAK,A52,SEBEP,B52,SÜRE,"Uzun",BİLDİRİM,"Bildirimli",İL,$B$10,İLÇE,$B$11)/VLOOKUP($B$11,ABONE1,4,FALSE))</f>
        <v>1.0981483463555604E-2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1.094254631990481E-2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1.094254631990481E-2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0.5386819484240688</v>
      </c>
      <c r="D54" s="30">
        <f t="shared" ref="D54:L54" si="11">SUM(D49:D53)</f>
        <v>0.21644011559456278</v>
      </c>
      <c r="E54" s="30">
        <f t="shared" si="11"/>
        <v>0.21882967873533912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0.21882967873533912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0.10601719197707736</v>
      </c>
      <c r="D58" s="30">
        <f>(SUMIFS(KENTSELAG1,KAYNAK,A58,SÜRE,"Kısa",İL,$B$10,İLÇE,$B$11)/VLOOKUP($B$11,ABONE1,4,FALSE))</f>
        <v>3.2944450390666812E-2</v>
      </c>
      <c r="E58" s="30">
        <f>(SUMIFS(KENTSELOG1,KAYNAK,A58,SÜRE,"Kısa",İL,$B$10,İLÇE,$B$11)+SUMIFS(KENTSELAG1,KAYNAK,A58,SÜRE,"Kısa",İL,$B$10,İLÇE,$B$11))/VLOOKUP($B$11,ABONE1,5,FALSE)</f>
        <v>3.3486316505184431E-2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3.3486316505184431E-2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0.10601719197707736</v>
      </c>
      <c r="D60" s="30">
        <f t="shared" ref="D60:L60" si="12">SUM(D57:D59)</f>
        <v>3.2944450390666812E-2</v>
      </c>
      <c r="E60" s="30">
        <f t="shared" si="12"/>
        <v>3.3486316505184431E-2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3.3486316505184431E-2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16.692609906382977</v>
      </c>
      <c r="D15" s="30">
        <f t="shared" ref="D15:D24" si="1">(SUMIFS(KENTSELAG2,KAYNAK,A15,SEBEP,B15,SÜRE,"Uzun",BİLDİRİM,"Bildirimsiz",İL,$B$10,İLÇE,$B$11)/VLOOKUP($B$11,ABONE1,4,FALSE))*60</f>
        <v>21.897142897644912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21.8170721109278</v>
      </c>
      <c r="F15" s="30">
        <f t="shared" ref="F15:F24" si="3">(SUMIFS(KENTALTIOG2,KAYNAK,A15,SEBEP,B15,SÜRE,"Uzun",BİLDİRİM,"Bildirimsiz",İL,$B$10,İLÇE,$B$11)/VLOOKUP($B$11,ABONE1,6,FALSE))*60</f>
        <v>68.973683684210513</v>
      </c>
      <c r="G15" s="30">
        <f t="shared" ref="G15:G24" si="4">(SUMIFS(KENTALTIAG2,KAYNAK,A15,SEBEP,B15,SÜRE,"Uzun",BİLDİRİM,"Bildirimsiz",İL,$B$10,İLÇE,$B$11)/VLOOKUP($B$11,ABONE1,7,FALSE))*60</f>
        <v>143.02091335336539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142.46151082306164</v>
      </c>
      <c r="I15" s="30">
        <f t="shared" ref="I15:I24" si="6">(SUMIFS(KIRSALOG2,KAYNAK,A15,SEBEP,B15,SÜRE,"Uzun",BİLDİRİM,"Bildirimsiz",İL,$B$10,İLÇE,$B$11)/VLOOKUP($B$11,ABONE1,9,FALSE))*60</f>
        <v>11.563235294117646</v>
      </c>
      <c r="J15" s="30">
        <f t="shared" ref="J15:J24" si="7">(SUMIFS(KIRSALAG2,KAYNAK,A15,SEBEP,B15,SÜRE,"Uzun",BİLDİRİM,"Bildirimsiz",İL,$B$10,İLÇE,$B$11)/VLOOKUP($B$11,ABONE1,10,FALSE))*60</f>
        <v>17.902272969655641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17.776233624060151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27.798102055390153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91.644340289361679</v>
      </c>
      <c r="D17" s="30">
        <f t="shared" si="1"/>
        <v>31.081170614768819</v>
      </c>
      <c r="E17" s="30">
        <f t="shared" si="2"/>
        <v>32.012923886401133</v>
      </c>
      <c r="F17" s="30">
        <f t="shared" si="3"/>
        <v>99.546489473684204</v>
      </c>
      <c r="G17" s="30">
        <f t="shared" si="4"/>
        <v>98.902100000000004</v>
      </c>
      <c r="H17" s="30">
        <f t="shared" si="5"/>
        <v>98.906968151093437</v>
      </c>
      <c r="I17" s="30">
        <f t="shared" si="6"/>
        <v>125.61603680672268</v>
      </c>
      <c r="J17" s="30">
        <f t="shared" si="7"/>
        <v>62.933113112853754</v>
      </c>
      <c r="K17" s="30">
        <f t="shared" si="8"/>
        <v>64.179440250626584</v>
      </c>
      <c r="L17" s="30">
        <f t="shared" si="9"/>
        <v>39.740023973482991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0.20748939574468087</v>
      </c>
      <c r="D18" s="30">
        <f t="shared" si="1"/>
        <v>3.9386290570353326</v>
      </c>
      <c r="E18" s="30">
        <f t="shared" si="2"/>
        <v>3.8812261568072906</v>
      </c>
      <c r="F18" s="30">
        <f t="shared" si="3"/>
        <v>2.6385963157894734</v>
      </c>
      <c r="G18" s="30">
        <f t="shared" si="4"/>
        <v>1.9432692307692307</v>
      </c>
      <c r="H18" s="30">
        <f t="shared" si="5"/>
        <v>1.9485221988071573</v>
      </c>
      <c r="I18" s="30">
        <f t="shared" si="6"/>
        <v>1.3691876470588233</v>
      </c>
      <c r="J18" s="30">
        <f t="shared" si="7"/>
        <v>1.2712808233890214</v>
      </c>
      <c r="K18" s="30">
        <f t="shared" si="8"/>
        <v>1.2732275087719298</v>
      </c>
      <c r="L18" s="30">
        <f t="shared" si="9"/>
        <v>3.442782428084906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1.8240142468085105</v>
      </c>
      <c r="D21" s="30">
        <f t="shared" si="1"/>
        <v>7.6109427487067647</v>
      </c>
      <c r="E21" s="30">
        <f t="shared" si="2"/>
        <v>7.5219119137402775</v>
      </c>
      <c r="F21" s="30">
        <f t="shared" si="3"/>
        <v>0</v>
      </c>
      <c r="G21" s="30">
        <f t="shared" si="4"/>
        <v>5.2454760937499989</v>
      </c>
      <c r="H21" s="30">
        <f t="shared" si="5"/>
        <v>5.2058482425447306</v>
      </c>
      <c r="I21" s="30">
        <f t="shared" si="6"/>
        <v>0.95644260504201684</v>
      </c>
      <c r="J21" s="30">
        <f t="shared" si="7"/>
        <v>21.306905625639278</v>
      </c>
      <c r="K21" s="30">
        <f t="shared" si="8"/>
        <v>20.902276536340853</v>
      </c>
      <c r="L21" s="30">
        <f t="shared" si="9"/>
        <v>9.112431375971898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110.36845383829787</v>
      </c>
      <c r="D25" s="30">
        <f t="shared" ref="D25:L25" si="10">SUM(D15:D24)</f>
        <v>64.527885318155839</v>
      </c>
      <c r="E25" s="30">
        <f t="shared" si="10"/>
        <v>65.233134067876506</v>
      </c>
      <c r="F25" s="30">
        <f t="shared" si="10"/>
        <v>171.15876947368417</v>
      </c>
      <c r="G25" s="30">
        <f t="shared" si="10"/>
        <v>249.11175867788461</v>
      </c>
      <c r="H25" s="30">
        <f t="shared" si="10"/>
        <v>248.52284941550698</v>
      </c>
      <c r="I25" s="30">
        <f t="shared" si="10"/>
        <v>139.50490235294114</v>
      </c>
      <c r="J25" s="30">
        <f t="shared" si="10"/>
        <v>103.41357253153768</v>
      </c>
      <c r="K25" s="30">
        <f t="shared" si="10"/>
        <v>104.13117791979951</v>
      </c>
      <c r="L25" s="30">
        <f t="shared" si="10"/>
        <v>80.093339832929942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3.2463946723404256</v>
      </c>
      <c r="D28" s="30">
        <f>(SUMIFS(KENTSELAG2,KAYNAK,A28,SEBEP,B28,SÜRE,"Uzun",BİLDİRİM,"Bildirimli",İL,$B$10,İLÇE,$B$11)/VLOOKUP($B$11,ABONE1,4,FALSE))*60</f>
        <v>2.8027979443875584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2.8096225987901642</v>
      </c>
      <c r="F28" s="30">
        <f>(SUMIFS(KENTALTIOG2,KAYNAK,A28,SEBEP,B28,SÜRE,"Uzun",BİLDİRİM,"Bildirimli",İL,$B$10,İLÇE,$B$11)/VLOOKUP($B$11,ABONE1,6,FALSE))*60</f>
        <v>31.851961578947371</v>
      </c>
      <c r="G28" s="30">
        <f>(SUMIFS(KENTALTIAG2,KAYNAK,A28,SEBEP,B28,SÜRE,"Uzun",BİLDİRİM,"Bildirimli",İL,$B$10,İLÇE,$B$11)/VLOOKUP($B$11,ABONE1,7,FALSE))*60</f>
        <v>18.673837956730768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18.773394357852879</v>
      </c>
      <c r="I28" s="30">
        <f>(SUMIFS(KIRSALOG2,KAYNAK,A28,SEBEP,B28,SÜRE,"Uzun",BİLDİRİM,"Bildirimli",İL,$B$10,İLÇE,$B$11)/VLOOKUP($B$11,ABONE1,9,FALSE))*60</f>
        <v>3.2142799159663866</v>
      </c>
      <c r="J28" s="30">
        <f>(SUMIFS(KIRSALAG2,KAYNAK,A28,SEBEP,B28,SÜRE,"Uzun",BİLDİRİM,"Bildirimli",İL,$B$10,İLÇE,$B$11)/VLOOKUP($B$11,ABONE1,10,FALSE))*60</f>
        <v>2.304099747698602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2.3221968972431077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3.6070960528626816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33.450715659574477</v>
      </c>
      <c r="D29" s="30">
        <f>(SUMIFS(KENTSELAG2,KAYNAK,A29,SEBEP,B29,SÜRE,"Uzun",BİLDİRİM,"Bildirimli",İL,$B$10,İLÇE,$B$11)/VLOOKUP($B$11,ABONE1,4,FALSE))*60</f>
        <v>20.88574840995226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21.079058129468145</v>
      </c>
      <c r="F29" s="30">
        <f>(SUMIFS(KENTALTIOG2,KAYNAK,A29,SEBEP,B29,SÜRE,"Uzun",BİLDİRİM,"Bildirimli",İL,$B$10,İLÇE,$B$11)/VLOOKUP($B$11,ABONE1,6,FALSE))*60</f>
        <v>23.425225263157895</v>
      </c>
      <c r="G29" s="30">
        <f>(SUMIFS(KENTALTIAG2,KAYNAK,A29,SEBEP,B29,SÜRE,"Uzun",BİLDİRİM,"Bildirimli",İL,$B$10,İLÇE,$B$11)/VLOOKUP($B$11,ABONE1,7,FALSE))*60</f>
        <v>32.702355456730771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32.632269781312125</v>
      </c>
      <c r="I29" s="30">
        <f>(SUMIFS(KIRSALOG2,KAYNAK,A29,SEBEP,B29,SÜRE,"Uzun",BİLDİRİM,"Bildirimli",İL,$B$10,İLÇE,$B$11)/VLOOKUP($B$11,ABONE1,9,FALSE))*60</f>
        <v>17.321178151260504</v>
      </c>
      <c r="J29" s="30">
        <f>(SUMIFS(KIRSALAG2,KAYNAK,A29,SEBEP,B29,SÜRE,"Uzun",BİLDİRİM,"Bildirimli",İL,$B$10,İLÇE,$B$11)/VLOOKUP($B$11,ABONE1,10,FALSE))*60</f>
        <v>23.444191472894641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23.322447348370922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21.989011902028402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0.95914631489361712</v>
      </c>
      <c r="D31" s="30">
        <f>(SUMIFS(KENTSELAG2,KAYNAK,A31,SEBEP,B31,SÜRE,"Uzun",BİLDİRİM,"Bildirimli",İL,$B$10,İLÇE,$B$11)/VLOOKUP($B$11,ABONE1,4,FALSE))*60</f>
        <v>2.0836721775555525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2.0663715531463587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8.3424218750000001E-2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8.2793976143141157E-2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1.6946207156167672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37.656256646808515</v>
      </c>
      <c r="D33" s="30">
        <f t="shared" ref="D33:L33" si="11">SUM(D28:D32)</f>
        <v>25.772218531895373</v>
      </c>
      <c r="E33" s="30">
        <f t="shared" si="11"/>
        <v>25.955052281404665</v>
      </c>
      <c r="F33" s="30">
        <f t="shared" si="11"/>
        <v>55.277186842105266</v>
      </c>
      <c r="G33" s="30">
        <f t="shared" si="11"/>
        <v>51.459617632211533</v>
      </c>
      <c r="H33" s="30">
        <f t="shared" si="11"/>
        <v>51.488458115308148</v>
      </c>
      <c r="I33" s="30">
        <f t="shared" si="11"/>
        <v>20.535458067226891</v>
      </c>
      <c r="J33" s="30">
        <f t="shared" si="11"/>
        <v>25.748291220593241</v>
      </c>
      <c r="K33" s="30">
        <f t="shared" si="11"/>
        <v>25.644644245614028</v>
      </c>
      <c r="L33" s="30">
        <f t="shared" si="11"/>
        <v>27.29072867050785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0.38212765957446809</v>
      </c>
      <c r="D36" s="30">
        <f t="shared" ref="D36:D45" si="13">(SUMIFS(KENTSELAG1,KAYNAK,A36,SEBEP,B36,SÜRE,"Uzun",BİLDİRİM,"Bildirimsiz",İL,$B$10,İLÇE,$B$11)/VLOOKUP($B$11,ABONE1,4,FALSE))</f>
        <v>0.5012699636963257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0.4994369811716029</v>
      </c>
      <c r="F36" s="30">
        <f t="shared" ref="F36:F45" si="15">(SUMIFS(KENTALTIOG1,KAYNAK,A36,SEBEP,B36,SÜRE,"Uzun",BİLDİRİM,"Bildirimsiz",İL,$B$10,İLÇE,$B$11)/VLOOKUP($B$11,ABONE1,6,FALSE))</f>
        <v>1.5789473684210527</v>
      </c>
      <c r="G36" s="30">
        <f t="shared" ref="G36:G45" si="16">(SUMIFS(KENTALTIAG1,KAYNAK,A36,SEBEP,B36,SÜRE,"Uzun",BİLDİRİM,"Bildirimsiz",İL,$B$10,İLÇE,$B$11)/VLOOKUP($B$11,ABONE1,7,FALSE))</f>
        <v>3.2740384615384617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3.2612326043737574</v>
      </c>
      <c r="I36" s="30">
        <f t="shared" ref="I36:I45" si="18">(SUMIFS(KIRSALOG1,KAYNAK,A36,SEBEP,B36,SÜRE,"Uzun",BİLDİRİM,"Bildirimsiz",İL,$B$10,İLÇE,$B$11)/VLOOKUP($B$11,ABONE1,9,FALSE))</f>
        <v>0.26470588235294118</v>
      </c>
      <c r="J36" s="30">
        <f t="shared" ref="J36:J45" si="19">(SUMIFS(KIRSALAG1,KAYNAK,A36,SEBEP,B36,SÜRE,"Uzun",BİLDİRİM,"Bildirimsiz",İL,$B$10,İLÇE,$B$11)/VLOOKUP($B$11,ABONE1,10,FALSE))</f>
        <v>0.40981929764745995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0.40693400167084376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0.6363548739477799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1.2408510638297872</v>
      </c>
      <c r="D38" s="30">
        <f t="shared" si="13"/>
        <v>0.49488690009175657</v>
      </c>
      <c r="E38" s="30">
        <f t="shared" si="14"/>
        <v>0.50636342210699981</v>
      </c>
      <c r="F38" s="30">
        <f t="shared" si="15"/>
        <v>3.0789473684210527</v>
      </c>
      <c r="G38" s="30">
        <f t="shared" si="16"/>
        <v>1.2786458333333333</v>
      </c>
      <c r="H38" s="30">
        <f t="shared" si="17"/>
        <v>1.2922465208747516</v>
      </c>
      <c r="I38" s="30">
        <f t="shared" si="18"/>
        <v>2.0546218487394956</v>
      </c>
      <c r="J38" s="30">
        <f t="shared" si="19"/>
        <v>0.99846573474258438</v>
      </c>
      <c r="K38" s="30">
        <f t="shared" si="20"/>
        <v>1.0194653299916459</v>
      </c>
      <c r="L38" s="30">
        <f t="shared" si="21"/>
        <v>0.61447512155417994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4.2553191489361703E-3</v>
      </c>
      <c r="D39" s="30">
        <f t="shared" si="13"/>
        <v>7.7846779877391983E-2</v>
      </c>
      <c r="E39" s="30">
        <f t="shared" si="14"/>
        <v>7.6714588734386052E-2</v>
      </c>
      <c r="F39" s="30">
        <f t="shared" si="15"/>
        <v>0.10526315789473684</v>
      </c>
      <c r="G39" s="30">
        <f t="shared" si="16"/>
        <v>7.7524038461538464E-2</v>
      </c>
      <c r="H39" s="30">
        <f t="shared" si="17"/>
        <v>7.7733598409542748E-2</v>
      </c>
      <c r="I39" s="30">
        <f t="shared" si="18"/>
        <v>5.4621848739495799E-2</v>
      </c>
      <c r="J39" s="30">
        <f t="shared" si="19"/>
        <v>5.0715990453460619E-2</v>
      </c>
      <c r="K39" s="30">
        <f t="shared" si="20"/>
        <v>5.0793650793650794E-2</v>
      </c>
      <c r="L39" s="30">
        <f t="shared" si="21"/>
        <v>7.3446569708912543E-2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1.276595744680851E-2</v>
      </c>
      <c r="D42" s="30">
        <f t="shared" si="13"/>
        <v>4.9282570246944775E-2</v>
      </c>
      <c r="E42" s="30">
        <f t="shared" si="14"/>
        <v>4.8720768848037291E-2</v>
      </c>
      <c r="F42" s="30">
        <f t="shared" si="15"/>
        <v>0</v>
      </c>
      <c r="G42" s="30">
        <f t="shared" si="16"/>
        <v>2.9447115384615384E-2</v>
      </c>
      <c r="H42" s="30">
        <f t="shared" si="17"/>
        <v>2.9224652087475149E-2</v>
      </c>
      <c r="I42" s="30">
        <f t="shared" si="18"/>
        <v>4.2016806722689074E-3</v>
      </c>
      <c r="J42" s="30">
        <f t="shared" si="19"/>
        <v>9.077736106375725E-2</v>
      </c>
      <c r="K42" s="30">
        <f t="shared" si="20"/>
        <v>8.9055973266499583E-2</v>
      </c>
      <c r="L42" s="30">
        <f t="shared" si="21"/>
        <v>5.2841262021547757E-2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1.6399999999999997</v>
      </c>
      <c r="D46" s="30">
        <f t="shared" ref="D46:L46" si="22">SUM(D36:D45)</f>
        <v>1.1232862139124191</v>
      </c>
      <c r="E46" s="30">
        <f t="shared" si="22"/>
        <v>1.1312357608610262</v>
      </c>
      <c r="F46" s="30">
        <f t="shared" si="22"/>
        <v>4.7631578947368425</v>
      </c>
      <c r="G46" s="30">
        <f t="shared" si="22"/>
        <v>4.659655448717948</v>
      </c>
      <c r="H46" s="30">
        <f t="shared" si="22"/>
        <v>4.6604373757455262</v>
      </c>
      <c r="I46" s="30">
        <f t="shared" si="22"/>
        <v>2.3781512605042012</v>
      </c>
      <c r="J46" s="30">
        <f t="shared" si="22"/>
        <v>1.5497783839072621</v>
      </c>
      <c r="K46" s="30">
        <f t="shared" si="22"/>
        <v>1.56624895572264</v>
      </c>
      <c r="L46" s="30">
        <f t="shared" si="22"/>
        <v>1.3771178272324203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0.61957446808510641</v>
      </c>
      <c r="D49" s="30">
        <f>(SUMIFS(KENTSELAG1,KAYNAK,A49,SEBEP,B49,SÜRE,"Uzun",BİLDİRİM,"Bildirimli",İL,$B$10,İLÇE,$B$11)/VLOOKUP($B$11,ABONE1,4,FALSE))</f>
        <v>0.534914028112076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0.53621651347317145</v>
      </c>
      <c r="F49" s="30">
        <f>(SUMIFS(KENTALTIOG1,KAYNAK,A49,SEBEP,B49,SÜRE,"Uzun",BİLDİRİM,"Bildirimli",İL,$B$10,İLÇE,$B$11)/VLOOKUP($B$11,ABONE1,6,FALSE))</f>
        <v>6.0789473684210522</v>
      </c>
      <c r="G49" s="30">
        <f>(SUMIFS(KENTALTIAG1,KAYNAK,A49,SEBEP,B49,SÜRE,"Uzun",BİLDİRİM,"Bildirimli",İL,$B$10,İLÇE,$B$11)/VLOOKUP($B$11,ABONE1,7,FALSE))</f>
        <v>3.5639022435897436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3.5829025844930418</v>
      </c>
      <c r="I49" s="30">
        <f>(SUMIFS(KIRSALOG1,KAYNAK,A49,SEBEP,B49,SÜRE,"Uzun",BİLDİRİM,"Bildirimli",İL,$B$10,İLÇE,$B$11)/VLOOKUP($B$11,ABONE1,9,FALSE))</f>
        <v>0.61344537815126055</v>
      </c>
      <c r="J49" s="30">
        <f>(SUMIFS(KIRSALAG1,KAYNAK,A49,SEBEP,B49,SÜRE,"Uzun",BİLDİRİM,"Bildirimli",İL,$B$10,İLÇE,$B$11)/VLOOKUP($B$11,ABONE1,10,FALSE))</f>
        <v>0.43973747016706444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0.44319131161236425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0.68841433375457839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0.26127659574468087</v>
      </c>
      <c r="D50" s="30">
        <f>(SUMIFS(KENTSELAG1,KAYNAK,A50,SEBEP,B50,SÜRE,"Uzun",BİLDİRİM,"Bildirimli",İL,$B$10,İLÇE,$B$11)/VLOOKUP($B$11,ABONE1,4,FALSE))</f>
        <v>0.18477639330310244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0.18595333490454866</v>
      </c>
      <c r="F50" s="30">
        <f>(SUMIFS(KENTALTIOG1,KAYNAK,A50,SEBEP,B50,SÜRE,"Uzun",BİLDİRİM,"Bildirimli",İL,$B$10,İLÇE,$B$11)/VLOOKUP($B$11,ABONE1,6,FALSE))</f>
        <v>0.28947368421052633</v>
      </c>
      <c r="G50" s="30">
        <f>(SUMIFS(KENTALTIAG1,KAYNAK,A50,SEBEP,B50,SÜRE,"Uzun",BİLDİRİM,"Bildirimli",İL,$B$10,İLÇE,$B$11)/VLOOKUP($B$11,ABONE1,7,FALSE))</f>
        <v>0.37179487179487181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0.37117296222664015</v>
      </c>
      <c r="I50" s="30">
        <f>(SUMIFS(KIRSALOG1,KAYNAK,A50,SEBEP,B50,SÜRE,"Uzun",BİLDİRİM,"Bildirimli",İL,$B$10,İLÇE,$B$11)/VLOOKUP($B$11,ABONE1,9,FALSE))</f>
        <v>0.15126050420168066</v>
      </c>
      <c r="J50" s="30">
        <f>(SUMIFS(KIRSALAG1,KAYNAK,A50,SEBEP,B50,SÜRE,"Uzun",BİLDİRİM,"Bildirimli",İL,$B$10,İLÇE,$B$11)/VLOOKUP($B$11,ABONE1,10,FALSE))</f>
        <v>0.22792362768496421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0.22639933166248954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0.20111594233940927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3.4042553191489361E-3</v>
      </c>
      <c r="D52" s="30">
        <f>(SUMIFS(KENTSELAG1,KAYNAK,A52,SEBEP,B52,SÜRE,"Uzun",BİLDİRİM,"Bildirimli",İL,$B$10,İLÇE,$B$11)/VLOOKUP($B$11,ABONE1,4,FALSE))</f>
        <v>5.093152834479182E-3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5.0671694555738866E-3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2.0032051282051281E-4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1.9880715705765408E-4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4.1553323194893649E-3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0.88425531914893618</v>
      </c>
      <c r="D54" s="30">
        <f t="shared" ref="D54:L54" si="23">SUM(D49:D53)</f>
        <v>0.72478357424965767</v>
      </c>
      <c r="E54" s="30">
        <f t="shared" si="23"/>
        <v>0.72723701783329397</v>
      </c>
      <c r="F54" s="30">
        <f t="shared" si="23"/>
        <v>6.3684210526315788</v>
      </c>
      <c r="G54" s="30">
        <f t="shared" si="23"/>
        <v>3.9358974358974361</v>
      </c>
      <c r="H54" s="30">
        <f t="shared" si="23"/>
        <v>3.9542743538767398</v>
      </c>
      <c r="I54" s="30">
        <f t="shared" si="23"/>
        <v>0.76470588235294124</v>
      </c>
      <c r="J54" s="30">
        <f t="shared" si="23"/>
        <v>0.66766109785202865</v>
      </c>
      <c r="K54" s="30">
        <f t="shared" si="23"/>
        <v>0.66959064327485374</v>
      </c>
      <c r="L54" s="30">
        <f t="shared" si="23"/>
        <v>0.893685608413477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2.9787234042553193E-2</v>
      </c>
      <c r="D58" s="30">
        <f>(SUMIFS(KENTSELAG1,KAYNAK,A58,SÜRE,"Kısa",İL,$B$10,İLÇE,$B$11)/VLOOKUP($B$11,ABONE1,4,FALSE))</f>
        <v>9.2687402758015406E-3</v>
      </c>
      <c r="E58" s="30">
        <f>(SUMIFS(KENTSELOG1,KAYNAK,A58,SÜRE,"Kısa",İL,$B$10,İLÇE,$B$11)+SUMIFS(KENTSELAG1,KAYNAK,A58,SÜRE,"Kısa",İL,$B$10,İLÇE,$B$11))/VLOOKUP($B$11,ABONE1,5,FALSE)</f>
        <v>9.5844135438761888E-3</v>
      </c>
      <c r="F58" s="30">
        <f>(SUMIFS(KENTALTIOG1,KAYNAK,A58,SÜRE,"Kısa",İL,$B$10,İLÇE,$B$11)/VLOOKUP($B$11,ABONE1,6,FALSE))</f>
        <v>2.6315789473684209E-2</v>
      </c>
      <c r="G58" s="30">
        <f>(SUMIFS(KENTALTIAG1,KAYNAK,A58,SÜRE,"Kısa",İL,$B$10,İLÇE,$B$11)/VLOOKUP($B$11,ABONE1,7,FALSE))</f>
        <v>2.0032051282051281E-4</v>
      </c>
      <c r="H58" s="30">
        <f>(SUMIFS(KENTALTIOG1,KAYNAK,A58,SÜRE,"Kısa",İL,$B$10,İLÇE,$B$11)+SUMIFS(KENTALTIAG1,KAYNAK,A58,SÜRE,"Kısa",İL,$B$10,İLÇE,$B$11))/VLOOKUP($B$11,ABONE1,8,FALSE)</f>
        <v>3.9761431411530816E-4</v>
      </c>
      <c r="I58" s="30">
        <f>(SUMIFS(KIRSALOG1,KAYNAK,A58,SÜRE,"Kısa",İL,$B$10,İLÇE,$B$11)/VLOOKUP($B$11,ABONE1,9,FALSE))</f>
        <v>0.10084033613445378</v>
      </c>
      <c r="J58" s="30">
        <f>(SUMIFS(KIRSALAG1,KAYNAK,A58,SÜRE,"Kısa",İL,$B$10,İLÇE,$B$11)/VLOOKUP($B$11,ABONE1,10,FALSE))</f>
        <v>7.4326628025912042E-2</v>
      </c>
      <c r="K58" s="30">
        <f>(SUMIFS(KIRSALOG1,KAYNAK,A58,SÜRE,"Kısa",İL,$B$10,İLÇE,$B$11)+SUMIFS(KIRSALAG1,KAYNAK,A58,SÜRE,"Kısa",İL,$B$10,İLÇE,$B$11))/VLOOKUP($B$11,ABONE1,11,FALSE)</f>
        <v>7.4853801169590645E-2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1.7456679589607386E-2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2.9787234042553193E-2</v>
      </c>
      <c r="D60" s="30">
        <f t="shared" ref="D60:L60" si="24">SUM(D57:D59)</f>
        <v>9.2687402758015406E-3</v>
      </c>
      <c r="E60" s="30">
        <f t="shared" si="24"/>
        <v>9.5844135438761888E-3</v>
      </c>
      <c r="F60" s="30">
        <f t="shared" si="24"/>
        <v>2.6315789473684209E-2</v>
      </c>
      <c r="G60" s="30">
        <f t="shared" si="24"/>
        <v>2.0032051282051281E-4</v>
      </c>
      <c r="H60" s="30">
        <f t="shared" si="24"/>
        <v>3.9761431411530816E-4</v>
      </c>
      <c r="I60" s="30">
        <f t="shared" si="24"/>
        <v>0.10084033613445378</v>
      </c>
      <c r="J60" s="30">
        <f t="shared" si="24"/>
        <v>7.4326628025912042E-2</v>
      </c>
      <c r="K60" s="30">
        <f t="shared" si="24"/>
        <v>7.4853801169590645E-2</v>
      </c>
      <c r="L60" s="30">
        <f t="shared" si="24"/>
        <v>1.7456679589607386E-2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56.627982208588961</v>
      </c>
      <c r="D17" s="30">
        <f t="shared" si="1"/>
        <v>32.443378645762607</v>
      </c>
      <c r="E17" s="30">
        <f t="shared" si="2"/>
        <v>32.684278815692984</v>
      </c>
      <c r="F17" s="30">
        <f t="shared" si="3"/>
        <v>256.2562129411765</v>
      </c>
      <c r="G17" s="30">
        <f t="shared" si="4"/>
        <v>234.82386282110093</v>
      </c>
      <c r="H17" s="30">
        <f t="shared" si="5"/>
        <v>235.43280424512534</v>
      </c>
      <c r="I17" s="30">
        <f t="shared" si="6"/>
        <v>73.344584380610399</v>
      </c>
      <c r="J17" s="30">
        <f t="shared" si="7"/>
        <v>35.542184826907295</v>
      </c>
      <c r="K17" s="30">
        <f t="shared" si="8"/>
        <v>36.6596849092453</v>
      </c>
      <c r="L17" s="30">
        <f t="shared" si="9"/>
        <v>38.977760792496667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1.1005112883435582</v>
      </c>
      <c r="D21" s="30">
        <f t="shared" si="1"/>
        <v>7.3082998938337154</v>
      </c>
      <c r="E21" s="30">
        <f t="shared" si="2"/>
        <v>7.2464647958934263</v>
      </c>
      <c r="F21" s="30">
        <f t="shared" si="3"/>
        <v>5.7542482352941171</v>
      </c>
      <c r="G21" s="30">
        <f t="shared" si="4"/>
        <v>35.847543887614684</v>
      </c>
      <c r="H21" s="30">
        <f t="shared" si="5"/>
        <v>34.992525459610029</v>
      </c>
      <c r="I21" s="30">
        <f t="shared" si="6"/>
        <v>1.0758229443447038</v>
      </c>
      <c r="J21" s="30">
        <f t="shared" si="7"/>
        <v>11.116749614438067</v>
      </c>
      <c r="K21" s="30">
        <f t="shared" si="8"/>
        <v>10.819923579237877</v>
      </c>
      <c r="L21" s="30">
        <f t="shared" si="9"/>
        <v>8.9263295478208509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0.19154304549101908</v>
      </c>
      <c r="E22" s="30">
        <f t="shared" si="2"/>
        <v>0.18963510633097044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0.10385561936013125</v>
      </c>
      <c r="K22" s="30">
        <f t="shared" si="8"/>
        <v>0.10078547924848742</v>
      </c>
      <c r="L22" s="30">
        <f t="shared" si="9"/>
        <v>0.16074469216538315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57.728493496932522</v>
      </c>
      <c r="D25" s="30">
        <f t="shared" ref="D25:L25" si="10">SUM(D15:D24)</f>
        <v>39.943221585087336</v>
      </c>
      <c r="E25" s="30">
        <f t="shared" si="10"/>
        <v>40.120378717917376</v>
      </c>
      <c r="F25" s="30">
        <f t="shared" si="10"/>
        <v>262.01046117647064</v>
      </c>
      <c r="G25" s="30">
        <f t="shared" si="10"/>
        <v>270.67140670871561</v>
      </c>
      <c r="H25" s="30">
        <f t="shared" si="10"/>
        <v>270.42532970473536</v>
      </c>
      <c r="I25" s="30">
        <f t="shared" si="10"/>
        <v>74.420407324955107</v>
      </c>
      <c r="J25" s="30">
        <f t="shared" si="10"/>
        <v>46.762790060705498</v>
      </c>
      <c r="K25" s="30">
        <f t="shared" si="10"/>
        <v>47.580393967731666</v>
      </c>
      <c r="L25" s="30">
        <f t="shared" si="10"/>
        <v>48.064835032482897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0.76005447852760732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7.5708188706917617E-3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42.03770197486535</v>
      </c>
      <c r="J28" s="30">
        <f>(SUMIFS(KIRSALAG2,KAYNAK,A28,SEBEP,B28,SÜRE,"Uzun",BİLDİRİM,"Bildirimli",İL,$B$10,İLÇE,$B$11)/VLOOKUP($B$11,ABONE1,10,FALSE))*60</f>
        <v>40.286755990155861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40.338516785903828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10.905505599105108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2.7876758282208587</v>
      </c>
      <c r="D29" s="30">
        <f>(SUMIFS(KENTSELAG2,KAYNAK,A29,SEBEP,B29,SÜRE,"Uzun",BİLDİRİM,"Bildirimli",İL,$B$10,İLÇE,$B$11)/VLOOKUP($B$11,ABONE1,4,FALSE))*60</f>
        <v>8.259782352941178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8.2052753031043757</v>
      </c>
      <c r="F29" s="30">
        <f>(SUMIFS(KENTALTIOG2,KAYNAK,A29,SEBEP,B29,SÜRE,"Uzun",BİLDİRİM,"Bildirimli",İL,$B$10,İLÇE,$B$11)/VLOOKUP($B$11,ABONE1,6,FALSE))*60</f>
        <v>88.391176470588235</v>
      </c>
      <c r="G29" s="30">
        <f>(SUMIFS(KENTALTIAG2,KAYNAK,A29,SEBEP,B29,SÜRE,"Uzun",BİLDİRİM,"Bildirimli",İL,$B$10,İLÇE,$B$11)/VLOOKUP($B$11,ABONE1,7,FALSE))*60</f>
        <v>88.325659403669732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88.327520891364912</v>
      </c>
      <c r="I29" s="30">
        <f>(SUMIFS(KIRSALOG2,KAYNAK,A29,SEBEP,B29,SÜRE,"Uzun",BİLDİRİM,"Bildirimli",İL,$B$10,İLÇE,$B$11)/VLOOKUP($B$11,ABONE1,9,FALSE))*60</f>
        <v>0.39479353680430879</v>
      </c>
      <c r="J29" s="30">
        <f>(SUMIFS(KIRSALAG2,KAYNAK,A29,SEBEP,B29,SÜRE,"Uzun",BİLDİRİM,"Bildirimli",İL,$B$10,İLÇE,$B$11)/VLOOKUP($B$11,ABONE1,10,FALSE))*60</f>
        <v>0.39686628383921246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0.39680501008385521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8.1578378462332743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2.1082622085889571</v>
      </c>
      <c r="D31" s="30">
        <f>(SUMIFS(KENTSELAG2,KAYNAK,A31,SEBEP,B31,SÜRE,"Uzun",BİLDİRİM,"Bildirimli",İL,$B$10,İLÇE,$B$11)/VLOOKUP($B$11,ABONE1,4,FALSE))*60</f>
        <v>4.2982430133942353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4.2764288560254222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3.0107766553370912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5.6559925153374238</v>
      </c>
      <c r="D33" s="30">
        <f t="shared" ref="D33:L33" si="11">SUM(D28:D32)</f>
        <v>12.558025366335414</v>
      </c>
      <c r="E33" s="30">
        <f t="shared" si="11"/>
        <v>12.489274978000489</v>
      </c>
      <c r="F33" s="30">
        <f t="shared" si="11"/>
        <v>88.391176470588235</v>
      </c>
      <c r="G33" s="30">
        <f t="shared" si="11"/>
        <v>88.325659403669732</v>
      </c>
      <c r="H33" s="30">
        <f t="shared" si="11"/>
        <v>88.327520891364912</v>
      </c>
      <c r="I33" s="30">
        <f t="shared" si="11"/>
        <v>42.432495511669657</v>
      </c>
      <c r="J33" s="30">
        <f t="shared" si="11"/>
        <v>40.68362227399507</v>
      </c>
      <c r="K33" s="30">
        <f t="shared" si="11"/>
        <v>40.73532179598768</v>
      </c>
      <c r="L33" s="30">
        <f t="shared" si="11"/>
        <v>22.074120100675472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0.8936605316973415</v>
      </c>
      <c r="D38" s="30">
        <f t="shared" si="13"/>
        <v>0.80104108799868323</v>
      </c>
      <c r="E38" s="30">
        <f t="shared" si="14"/>
        <v>0.8019636600668133</v>
      </c>
      <c r="F38" s="30">
        <f t="shared" si="15"/>
        <v>3.5294117647058822</v>
      </c>
      <c r="G38" s="30">
        <f t="shared" si="16"/>
        <v>3.1565366972477062</v>
      </c>
      <c r="H38" s="30">
        <f t="shared" si="17"/>
        <v>3.1671309192200559</v>
      </c>
      <c r="I38" s="30">
        <f t="shared" si="18"/>
        <v>1.5062836624775584</v>
      </c>
      <c r="J38" s="30">
        <f t="shared" si="19"/>
        <v>0.87033087229969919</v>
      </c>
      <c r="K38" s="30">
        <f t="shared" si="20"/>
        <v>0.88913066553444431</v>
      </c>
      <c r="L38" s="30">
        <f t="shared" si="21"/>
        <v>0.88640307476085989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1.2269938650306749E-2</v>
      </c>
      <c r="D42" s="30">
        <f t="shared" si="13"/>
        <v>6.7629570191140465E-2</v>
      </c>
      <c r="E42" s="30">
        <f t="shared" si="14"/>
        <v>6.7078139004318429E-2</v>
      </c>
      <c r="F42" s="30">
        <f t="shared" si="15"/>
        <v>3.9215686274509803E-2</v>
      </c>
      <c r="G42" s="30">
        <f t="shared" si="16"/>
        <v>0.24311926605504589</v>
      </c>
      <c r="H42" s="30">
        <f t="shared" si="17"/>
        <v>0.2373259052924791</v>
      </c>
      <c r="I42" s="30">
        <f t="shared" si="18"/>
        <v>7.1813285457809697E-3</v>
      </c>
      <c r="J42" s="30">
        <f t="shared" si="19"/>
        <v>6.3932184850970741E-2</v>
      </c>
      <c r="K42" s="30">
        <f t="shared" si="20"/>
        <v>6.2254537734847681E-2</v>
      </c>
      <c r="L42" s="30">
        <f t="shared" si="21"/>
        <v>7.0157323351833528E-2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2.8599057671337162E-3</v>
      </c>
      <c r="E43" s="30">
        <f t="shared" si="14"/>
        <v>2.8314185610690133E-3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9.8441345365053333E-4</v>
      </c>
      <c r="K43" s="30">
        <f t="shared" si="20"/>
        <v>9.5531259951172915E-4</v>
      </c>
      <c r="L43" s="30">
        <f t="shared" si="21"/>
        <v>2.2515739505801031E-3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0.90593047034764829</v>
      </c>
      <c r="D46" s="30">
        <f t="shared" ref="D46:L46" si="22">SUM(D36:D45)</f>
        <v>0.87153056395695738</v>
      </c>
      <c r="E46" s="30">
        <f t="shared" si="22"/>
        <v>0.87187321763220083</v>
      </c>
      <c r="F46" s="30">
        <f t="shared" si="22"/>
        <v>3.5686274509803919</v>
      </c>
      <c r="G46" s="30">
        <f t="shared" si="22"/>
        <v>3.3996559633027523</v>
      </c>
      <c r="H46" s="30">
        <f t="shared" si="22"/>
        <v>3.4044568245125348</v>
      </c>
      <c r="I46" s="30">
        <f t="shared" si="22"/>
        <v>1.5134649910233393</v>
      </c>
      <c r="J46" s="30">
        <f t="shared" si="22"/>
        <v>0.93524747060432045</v>
      </c>
      <c r="K46" s="30">
        <f t="shared" si="22"/>
        <v>0.95234051586880375</v>
      </c>
      <c r="L46" s="30">
        <f t="shared" si="22"/>
        <v>0.95881197206327351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4.0899795501022499E-3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4.0739835411064942E-5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0.22621184919210055</v>
      </c>
      <c r="J49" s="30">
        <f>(SUMIFS(KIRSALAG1,KAYNAK,A49,SEBEP,B49,SÜRE,"Uzun",BİLDİRİM,"Bildirimli",İL,$B$10,İLÇE,$B$11)/VLOOKUP($B$11,ABONE1,10,FALSE))</f>
        <v>0.21678971834837299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0.21706825177794289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5.8684335068622813E-2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1.8404907975460124E-2</v>
      </c>
      <c r="D50" s="30">
        <f>(SUMIFS(KENTSELAG1,KAYNAK,A50,SEBEP,B50,SÜRE,"Uzun",BİLDİRİM,"Bildirimli",İL,$B$10,İLÇE,$B$11)/VLOOKUP($B$11,ABONE1,4,FALSE))</f>
        <v>4.5984815752114064E-2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4.571009533121486E-2</v>
      </c>
      <c r="F50" s="30">
        <f>(SUMIFS(KENTALTIOG1,KAYNAK,A50,SEBEP,B50,SÜRE,"Uzun",BİLDİRİM,"Bildirimli",İL,$B$10,İLÇE,$B$11)/VLOOKUP($B$11,ABONE1,6,FALSE))</f>
        <v>0.80392156862745101</v>
      </c>
      <c r="G50" s="30">
        <f>(SUMIFS(KENTALTIAG1,KAYNAK,A50,SEBEP,B50,SÜRE,"Uzun",BİLDİRİM,"Bildirimli",İL,$B$10,İLÇE,$B$11)/VLOOKUP($B$11,ABONE1,7,FALSE))</f>
        <v>0.80332568807339455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0.80334261838440113</v>
      </c>
      <c r="I50" s="30">
        <f>(SUMIFS(KIRSALOG1,KAYNAK,A50,SEBEP,B50,SÜRE,"Uzun",BİLDİRİM,"Bildirimli",İL,$B$10,İLÇE,$B$11)/VLOOKUP($B$11,ABONE1,9,FALSE))</f>
        <v>3.5906642728904849E-3</v>
      </c>
      <c r="J50" s="30">
        <f>(SUMIFS(KIRSALAG1,KAYNAK,A50,SEBEP,B50,SÜRE,"Uzun",BİLDİRİM,"Bildirimli",İL,$B$10,İLÇE,$B$11)/VLOOKUP($B$11,ABONE1,10,FALSE))</f>
        <v>3.6095159967186219E-3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3.608958709266532E-3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5.3836997518966284E-2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6.1349693251533744E-3</v>
      </c>
      <c r="D52" s="30">
        <f>(SUMIFS(KENTSELAG1,KAYNAK,A52,SEBEP,B52,SÜRE,"Uzun",BİLDİRİM,"Bildirimli",İL,$B$10,İLÇE,$B$11)/VLOOKUP($B$11,ABONE1,4,FALSE))</f>
        <v>1.2797563936382528E-2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1.2731198565957794E-2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8.9632720962583724E-3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2.8629856850715747E-2</v>
      </c>
      <c r="D54" s="30">
        <f t="shared" ref="D54:L54" si="23">SUM(D49:D53)</f>
        <v>5.8782379688496589E-2</v>
      </c>
      <c r="E54" s="30">
        <f t="shared" si="23"/>
        <v>5.8482033732583719E-2</v>
      </c>
      <c r="F54" s="30">
        <f t="shared" si="23"/>
        <v>0.80392156862745101</v>
      </c>
      <c r="G54" s="30">
        <f t="shared" si="23"/>
        <v>0.80332568807339455</v>
      </c>
      <c r="H54" s="30">
        <f t="shared" si="23"/>
        <v>0.80334261838440113</v>
      </c>
      <c r="I54" s="30">
        <f t="shared" si="23"/>
        <v>0.22980251346499103</v>
      </c>
      <c r="J54" s="30">
        <f t="shared" si="23"/>
        <v>0.22039923434509162</v>
      </c>
      <c r="K54" s="30">
        <f t="shared" si="23"/>
        <v>0.22067721048720942</v>
      </c>
      <c r="L54" s="30">
        <f t="shared" si="23"/>
        <v>0.12148460468384746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0.81186094069529657</v>
      </c>
      <c r="D58" s="30">
        <f>(SUMIFS(KENTSELAG1,KAYNAK,A58,SÜRE,"Kısa",İL,$B$10,İLÇE,$B$11)/VLOOKUP($B$11,ABONE1,4,FALSE))</f>
        <v>1.138983190338045</v>
      </c>
      <c r="E58" s="30">
        <f>(SUMIFS(KENTSELOG1,KAYNAK,A58,SÜRE,"Kısa",İL,$B$10,İLÇE,$B$11)+SUMIFS(KENTSELAG1,KAYNAK,A58,SÜRE,"Kısa",İL,$B$10,İLÇE,$B$11))/VLOOKUP($B$11,ABONE1,5,FALSE)</f>
        <v>1.1357247616719628</v>
      </c>
      <c r="F58" s="30">
        <f>(SUMIFS(KENTALTIOG1,KAYNAK,A58,SÜRE,"Kısa",İL,$B$10,İLÇE,$B$11)/VLOOKUP($B$11,ABONE1,6,FALSE))</f>
        <v>0.35294117647058826</v>
      </c>
      <c r="G58" s="30">
        <f>(SUMIFS(KENTALTIAG1,KAYNAK,A58,SÜRE,"Kısa",İL,$B$10,İLÇE,$B$11)/VLOOKUP($B$11,ABONE1,7,FALSE))</f>
        <v>0.10435779816513761</v>
      </c>
      <c r="H58" s="30">
        <f>(SUMIFS(KENTALTIOG1,KAYNAK,A58,SÜRE,"Kısa",İL,$B$10,İLÇE,$B$11)+SUMIFS(KENTALTIAG1,KAYNAK,A58,SÜRE,"Kısa",İL,$B$10,İLÇE,$B$11))/VLOOKUP($B$11,ABONE1,8,FALSE)</f>
        <v>0.11142061281337047</v>
      </c>
      <c r="I58" s="30">
        <f>(SUMIFS(KIRSALOG1,KAYNAK,A58,SÜRE,"Kısa",İL,$B$10,İLÇE,$B$11)/VLOOKUP($B$11,ABONE1,9,FALSE))</f>
        <v>0.70017953321364457</v>
      </c>
      <c r="J58" s="30">
        <f>(SUMIFS(KIRSALAG1,KAYNAK,A58,SÜRE,"Kısa",İL,$B$10,İLÇE,$B$11)/VLOOKUP($B$11,ABONE1,10,FALSE))</f>
        <v>0.76067815149029261</v>
      </c>
      <c r="K58" s="30">
        <f>(SUMIFS(KIRSALOG1,KAYNAK,A58,SÜRE,"Kısa",İL,$B$10,İLÇE,$B$11)+SUMIFS(KIRSALAG1,KAYNAK,A58,SÜRE,"Kısa",İL,$B$10,İLÇE,$B$11))/VLOOKUP($B$11,ABONE1,11,FALSE)</f>
        <v>0.75888971446767861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1.0075291485608571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0.81186094069529657</v>
      </c>
      <c r="D60" s="30">
        <f t="shared" ref="D60:L60" si="24">SUM(D57:D59)</f>
        <v>1.138983190338045</v>
      </c>
      <c r="E60" s="30">
        <f t="shared" si="24"/>
        <v>1.1357247616719628</v>
      </c>
      <c r="F60" s="30">
        <f t="shared" si="24"/>
        <v>0.35294117647058826</v>
      </c>
      <c r="G60" s="30">
        <f t="shared" si="24"/>
        <v>0.10435779816513761</v>
      </c>
      <c r="H60" s="30">
        <f t="shared" si="24"/>
        <v>0.11142061281337047</v>
      </c>
      <c r="I60" s="30">
        <f t="shared" si="24"/>
        <v>0.70017953321364457</v>
      </c>
      <c r="J60" s="30">
        <f t="shared" si="24"/>
        <v>0.76067815149029261</v>
      </c>
      <c r="K60" s="30">
        <f t="shared" si="24"/>
        <v>0.75888971446767861</v>
      </c>
      <c r="L60" s="30">
        <f t="shared" si="24"/>
        <v>1.0075291485608571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141.83793734899334</v>
      </c>
      <c r="D17" s="30">
        <f t="shared" si="1"/>
        <v>46.317971353985378</v>
      </c>
      <c r="E17" s="30">
        <f t="shared" si="2"/>
        <v>47.620983409855576</v>
      </c>
      <c r="F17" s="30">
        <f t="shared" si="3"/>
        <v>38.269630666666664</v>
      </c>
      <c r="G17" s="30">
        <f t="shared" si="4"/>
        <v>6.3734868377570759</v>
      </c>
      <c r="H17" s="30">
        <f t="shared" si="5"/>
        <v>6.6238053714684355</v>
      </c>
      <c r="I17" s="30">
        <f t="shared" si="6"/>
        <v>38.326125405405406</v>
      </c>
      <c r="J17" s="30">
        <f t="shared" si="7"/>
        <v>31.276111166666666</v>
      </c>
      <c r="K17" s="30">
        <f t="shared" si="8"/>
        <v>31.933165390428215</v>
      </c>
      <c r="L17" s="30">
        <f t="shared" si="9"/>
        <v>42.777623395688657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0.11613533557046979</v>
      </c>
      <c r="D21" s="30">
        <f t="shared" si="1"/>
        <v>6.1296399415245366</v>
      </c>
      <c r="E21" s="30">
        <f t="shared" si="2"/>
        <v>6.0476082016891333</v>
      </c>
      <c r="F21" s="30">
        <f t="shared" si="3"/>
        <v>2.9325933333333332</v>
      </c>
      <c r="G21" s="30">
        <f t="shared" si="4"/>
        <v>10.267815060643347</v>
      </c>
      <c r="H21" s="30">
        <f t="shared" si="5"/>
        <v>10.210248793163586</v>
      </c>
      <c r="I21" s="30">
        <f t="shared" si="6"/>
        <v>0</v>
      </c>
      <c r="J21" s="30">
        <f t="shared" si="7"/>
        <v>0.45652783333333335</v>
      </c>
      <c r="K21" s="30">
        <f t="shared" si="8"/>
        <v>0.41397989924433248</v>
      </c>
      <c r="L21" s="30">
        <f t="shared" si="9"/>
        <v>6.4817945192886652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141.95407268456381</v>
      </c>
      <c r="D25" s="30">
        <f t="shared" ref="D25:L25" si="10">SUM(D15:D24)</f>
        <v>52.447611295509915</v>
      </c>
      <c r="E25" s="30">
        <f t="shared" si="10"/>
        <v>53.668591611544713</v>
      </c>
      <c r="F25" s="30">
        <f t="shared" si="10"/>
        <v>41.202224000000001</v>
      </c>
      <c r="G25" s="30">
        <f t="shared" si="10"/>
        <v>16.641301898400421</v>
      </c>
      <c r="H25" s="30">
        <f t="shared" si="10"/>
        <v>16.834054164632022</v>
      </c>
      <c r="I25" s="30">
        <f t="shared" si="10"/>
        <v>38.326125405405406</v>
      </c>
      <c r="J25" s="30">
        <f t="shared" si="10"/>
        <v>31.732638999999999</v>
      </c>
      <c r="K25" s="30">
        <f t="shared" si="10"/>
        <v>32.347145289672547</v>
      </c>
      <c r="L25" s="30">
        <f t="shared" si="10"/>
        <v>49.25941791497732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41.690268523489934</v>
      </c>
      <c r="D28" s="30">
        <f>(SUMIFS(KENTSELAG2,KAYNAK,A28,SEBEP,B28,SÜRE,"Uzun",BİLDİRİM,"Bildirimli",İL,$B$10,İLÇE,$B$11)/VLOOKUP($B$11,ABONE1,4,FALSE))*60</f>
        <v>45.187629482770625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45.139921095877874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39.585088768014138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8.2751397986577189</v>
      </c>
      <c r="D29" s="30">
        <f>(SUMIFS(KENTSELAG2,KAYNAK,A29,SEBEP,B29,SÜRE,"Uzun",BİLDİRİM,"Bildirimli",İL,$B$10,İLÇE,$B$11)/VLOOKUP($B$11,ABONE1,4,FALSE))*60</f>
        <v>0.9973323940132266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1.0966108086333568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16.864153046229568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16.73180444366934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2.8873226590662764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4.4441073825503358E-2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6.062319470829232E-4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5.3163020352454743E-4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50.009849395973156</v>
      </c>
      <c r="D33" s="30">
        <f t="shared" ref="D33:L33" si="11">SUM(D28:D32)</f>
        <v>46.184961876783852</v>
      </c>
      <c r="E33" s="30">
        <f t="shared" si="11"/>
        <v>46.237138136458313</v>
      </c>
      <c r="F33" s="30">
        <f t="shared" si="11"/>
        <v>0</v>
      </c>
      <c r="G33" s="30">
        <f t="shared" si="11"/>
        <v>16.864153046229568</v>
      </c>
      <c r="H33" s="30">
        <f t="shared" si="11"/>
        <v>16.73180444366934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42.472943057283942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4.6375838926174495</v>
      </c>
      <c r="D38" s="30">
        <f t="shared" si="13"/>
        <v>1.7099663534052674</v>
      </c>
      <c r="E38" s="30">
        <f t="shared" si="14"/>
        <v>1.7499027259618685</v>
      </c>
      <c r="F38" s="30">
        <f t="shared" si="15"/>
        <v>1.0666666666666667</v>
      </c>
      <c r="G38" s="30">
        <f t="shared" si="16"/>
        <v>0.32378273861838636</v>
      </c>
      <c r="H38" s="30">
        <f t="shared" si="17"/>
        <v>0.32961283571677713</v>
      </c>
      <c r="I38" s="30">
        <f t="shared" si="18"/>
        <v>1.4054054054054055</v>
      </c>
      <c r="J38" s="30">
        <f t="shared" si="19"/>
        <v>1.3444444444444446</v>
      </c>
      <c r="K38" s="30">
        <f t="shared" si="20"/>
        <v>1.350125944584383</v>
      </c>
      <c r="L38" s="30">
        <f t="shared" si="21"/>
        <v>1.5832563927582193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1.6778523489932886E-3</v>
      </c>
      <c r="D42" s="30">
        <f t="shared" si="13"/>
        <v>7.9429168116950916E-2</v>
      </c>
      <c r="E42" s="30">
        <f t="shared" si="14"/>
        <v>7.836854272046874E-2</v>
      </c>
      <c r="F42" s="30">
        <f t="shared" si="15"/>
        <v>4.4444444444444446E-2</v>
      </c>
      <c r="G42" s="30">
        <f t="shared" si="16"/>
        <v>0.1657584812796625</v>
      </c>
      <c r="H42" s="30">
        <f t="shared" si="17"/>
        <v>0.16480641785838857</v>
      </c>
      <c r="I42" s="30">
        <f t="shared" si="18"/>
        <v>0</v>
      </c>
      <c r="J42" s="30">
        <f t="shared" si="19"/>
        <v>2.7777777777777779E-3</v>
      </c>
      <c r="K42" s="30">
        <f t="shared" si="20"/>
        <v>2.5188916876574307E-3</v>
      </c>
      <c r="L42" s="30">
        <f t="shared" si="21"/>
        <v>8.7712255630042951E-2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4.6392617449664426</v>
      </c>
      <c r="D46" s="30">
        <f t="shared" ref="D46:L46" si="22">SUM(D36:D45)</f>
        <v>1.7893955215222184</v>
      </c>
      <c r="E46" s="30">
        <f t="shared" si="22"/>
        <v>1.8282712686823372</v>
      </c>
      <c r="F46" s="30">
        <f t="shared" si="22"/>
        <v>1.1111111111111112</v>
      </c>
      <c r="G46" s="30">
        <f t="shared" si="22"/>
        <v>0.48954121989804888</v>
      </c>
      <c r="H46" s="30">
        <f t="shared" si="22"/>
        <v>0.4944192535751657</v>
      </c>
      <c r="I46" s="30">
        <f t="shared" si="22"/>
        <v>1.4054054054054055</v>
      </c>
      <c r="J46" s="30">
        <f t="shared" si="22"/>
        <v>1.3472222222222223</v>
      </c>
      <c r="K46" s="30">
        <f t="shared" si="22"/>
        <v>1.3526448362720405</v>
      </c>
      <c r="L46" s="30">
        <f t="shared" si="22"/>
        <v>1.6709686483882622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9.7315436241610737E-2</v>
      </c>
      <c r="D49" s="30">
        <f>(SUMIFS(KENTSELAG1,KAYNAK,A49,SEBEP,B49,SÜRE,"Uzun",BİLDİRİM,"Bildirimli",İL,$B$10,İLÇE,$B$11)/VLOOKUP($B$11,ABONE1,4,FALSE))</f>
        <v>0.10432764821905094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0.10423199285894121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9.1405403235518448E-2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2.8523489932885907E-2</v>
      </c>
      <c r="D50" s="30">
        <f>(SUMIFS(KENTSELAG1,KAYNAK,A50,SEBEP,B50,SÜRE,"Uzun",BİLDİRİM,"Bildirimli",İL,$B$10,İLÇE,$B$11)/VLOOKUP($B$11,ABONE1,4,FALSE))</f>
        <v>4.3856595892794985E-3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4.7149298482525009E-3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3.7792230620495693E-2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3.7495640041855599E-2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8.4500822929629484E-3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3.3557046979865771E-3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4.5776017944199034E-5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4.0142908755168402E-5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0.12919463087248323</v>
      </c>
      <c r="D54" s="30">
        <f t="shared" ref="D54:L54" si="23">SUM(D49:D53)</f>
        <v>0.10871330780833044</v>
      </c>
      <c r="E54" s="30">
        <f t="shared" si="23"/>
        <v>0.10899269872513791</v>
      </c>
      <c r="F54" s="30">
        <f t="shared" si="23"/>
        <v>0</v>
      </c>
      <c r="G54" s="30">
        <f t="shared" si="23"/>
        <v>3.7792230620495693E-2</v>
      </c>
      <c r="H54" s="30">
        <f t="shared" si="23"/>
        <v>3.7495640041855599E-2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9.9895628437236567E-2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4.1946308724832217E-2</v>
      </c>
      <c r="D58" s="30">
        <f>(SUMIFS(KENTSELAG1,KAYNAK,A58,SÜRE,"Kısa",İL,$B$10,İLÇE,$B$11)/VLOOKUP($B$11,ABONE1,4,FALSE))</f>
        <v>4.2232277526395171E-3</v>
      </c>
      <c r="E58" s="30">
        <f>(SUMIFS(KENTSELOG1,KAYNAK,A58,SÜRE,"Kısa",İL,$B$10,İLÇE,$B$11)+SUMIFS(KENTSELAG1,KAYNAK,A58,SÜRE,"Kısa",İL,$B$10,İLÇE,$B$11))/VLOOKUP($B$11,ABONE1,5,FALSE)</f>
        <v>4.7378178572246004E-3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4.1547910561599297E-3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4.1946308724832217E-2</v>
      </c>
      <c r="D60" s="30">
        <f t="shared" ref="D60:L60" si="24">SUM(D57:D59)</f>
        <v>4.2232277526395171E-3</v>
      </c>
      <c r="E60" s="30">
        <f t="shared" si="24"/>
        <v>4.7378178572246004E-3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4.1547910561599297E-3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65.734791235955058</v>
      </c>
      <c r="G17" s="30">
        <f t="shared" si="1"/>
        <v>46.098292847119886</v>
      </c>
      <c r="H17" s="30">
        <f t="shared" si="2"/>
        <v>46.268536024002515</v>
      </c>
      <c r="I17" s="30">
        <f t="shared" si="3"/>
        <v>429.44045060240961</v>
      </c>
      <c r="J17" s="30">
        <f t="shared" si="4"/>
        <v>264.25435492102071</v>
      </c>
      <c r="K17" s="30">
        <f t="shared" si="5"/>
        <v>265.63104394015465</v>
      </c>
      <c r="L17" s="30">
        <f t="shared" si="6"/>
        <v>81.96224757256843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7.8150188764044932</v>
      </c>
      <c r="G21" s="30">
        <f t="shared" si="1"/>
        <v>64.414786214256267</v>
      </c>
      <c r="H21" s="30">
        <f t="shared" si="2"/>
        <v>63.924081404691435</v>
      </c>
      <c r="I21" s="30">
        <f t="shared" si="3"/>
        <v>23.396586506024097</v>
      </c>
      <c r="J21" s="30">
        <f t="shared" si="4"/>
        <v>102.41545328068044</v>
      </c>
      <c r="K21" s="30">
        <f t="shared" si="5"/>
        <v>101.75689660407673</v>
      </c>
      <c r="L21" s="30">
        <f t="shared" si="6"/>
        <v>70.123058183954214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0.10398757974176051</v>
      </c>
      <c r="H22" s="30">
        <f t="shared" si="2"/>
        <v>0.10308603530236907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8.8133426991042138E-2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73.549810112359552</v>
      </c>
      <c r="G25" s="30">
        <f t="shared" si="7"/>
        <v>110.6170666411179</v>
      </c>
      <c r="H25" s="30">
        <f t="shared" si="7"/>
        <v>110.29570346399632</v>
      </c>
      <c r="I25" s="30">
        <f t="shared" si="7"/>
        <v>452.83703710843372</v>
      </c>
      <c r="J25" s="30">
        <f t="shared" si="7"/>
        <v>366.66980820170113</v>
      </c>
      <c r="K25" s="30">
        <f t="shared" si="7"/>
        <v>367.38794054423136</v>
      </c>
      <c r="L25" s="30">
        <f t="shared" si="7"/>
        <v>152.17343918351369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44.682709617977537</v>
      </c>
      <c r="G29" s="30">
        <f>(SUMIFS(KENTALTIAG2,KAYNAK,A29,SEBEP,B29,SÜRE,"Uzun",BİLDİRİM,"Bildirimli",İL,$B$10,İLÇE,$B$11)/VLOOKUP($B$11,ABONE1,7,FALSE))*60</f>
        <v>18.444318230057185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18.67179804940773</v>
      </c>
      <c r="I29" s="30">
        <f>(SUMIFS(KIRSALOG2,KAYNAK,A29,SEBEP,B29,SÜRE,"Uzun",BİLDİRİM,"Bildirimli",İL,$B$10,İLÇE,$B$11)/VLOOKUP($B$11,ABONE1,9,FALSE))*60</f>
        <v>75.968934939759038</v>
      </c>
      <c r="J29" s="30">
        <f>(SUMIFS(KIRSALAG2,KAYNAK,A29,SEBEP,B29,SÜRE,"Uzun",BİLDİRİM,"Bildirimli",İL,$B$10,İLÇE,$B$11)/VLOOKUP($B$11,ABONE1,10,FALSE))*60</f>
        <v>25.117991287970838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25.541791701978106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19.794550565372752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1.6339879617947055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1.6198217242051123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1.3566043281609477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44.682709617977537</v>
      </c>
      <c r="G33" s="30">
        <f t="shared" si="8"/>
        <v>20.07830619185189</v>
      </c>
      <c r="H33" s="30">
        <f t="shared" si="8"/>
        <v>20.291619773612844</v>
      </c>
      <c r="I33" s="30">
        <f t="shared" si="8"/>
        <v>75.968934939759038</v>
      </c>
      <c r="J33" s="30">
        <f t="shared" si="8"/>
        <v>25.117991287970838</v>
      </c>
      <c r="K33" s="30">
        <f t="shared" si="8"/>
        <v>25.541791701978106</v>
      </c>
      <c r="L33" s="30">
        <f t="shared" si="8"/>
        <v>21.1511548935337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1.3617977528089888</v>
      </c>
      <c r="G38" s="30">
        <f t="shared" si="10"/>
        <v>1.1419924139693021</v>
      </c>
      <c r="H38" s="30">
        <f t="shared" si="11"/>
        <v>1.1438980673316708</v>
      </c>
      <c r="I38" s="30">
        <f t="shared" si="12"/>
        <v>5.5783132530120483</v>
      </c>
      <c r="J38" s="30">
        <f t="shared" si="13"/>
        <v>4.5158971243418389</v>
      </c>
      <c r="K38" s="30">
        <f t="shared" si="14"/>
        <v>4.5247514810723972</v>
      </c>
      <c r="L38" s="30">
        <f t="shared" si="15"/>
        <v>1.6940623623280631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4.49438202247191E-2</v>
      </c>
      <c r="G42" s="30">
        <f t="shared" si="10"/>
        <v>0.3254918145549594</v>
      </c>
      <c r="H42" s="30">
        <f t="shared" si="11"/>
        <v>0.32305953865336656</v>
      </c>
      <c r="I42" s="30">
        <f t="shared" si="12"/>
        <v>7.2289156626506021E-2</v>
      </c>
      <c r="J42" s="30">
        <f t="shared" si="13"/>
        <v>0.33019441069258809</v>
      </c>
      <c r="K42" s="30">
        <f t="shared" si="14"/>
        <v>0.32804498443618835</v>
      </c>
      <c r="L42" s="30">
        <f t="shared" si="15"/>
        <v>0.3241633625401798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9.4334060491716289E-4</v>
      </c>
      <c r="H43" s="30">
        <f t="shared" si="11"/>
        <v>9.3516209476309225E-4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7.9951702644932854E-4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1.4067415730337078</v>
      </c>
      <c r="G46" s="30">
        <f t="shared" si="16"/>
        <v>1.4684275691291786</v>
      </c>
      <c r="H46" s="30">
        <f t="shared" si="16"/>
        <v>1.4678927680798004</v>
      </c>
      <c r="I46" s="30">
        <f t="shared" si="16"/>
        <v>5.6506024096385543</v>
      </c>
      <c r="J46" s="30">
        <f t="shared" si="16"/>
        <v>4.8460915350344269</v>
      </c>
      <c r="K46" s="30">
        <f t="shared" si="16"/>
        <v>4.852796465508586</v>
      </c>
      <c r="L46" s="30">
        <f t="shared" si="16"/>
        <v>2.0190252418946923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0.20898876404494382</v>
      </c>
      <c r="G50" s="30">
        <f>(SUMIFS(KENTALTIAG1,KAYNAK,A50,SEBEP,B50,SÜRE,"Uzun",BİLDİRİM,"Bildirimli",İL,$B$10,İLÇE,$B$11)/VLOOKUP($B$11,ABONE1,7,FALSE))</f>
        <v>9.2447379281881958E-2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9.3457761845386539E-2</v>
      </c>
      <c r="I50" s="30">
        <f>(SUMIFS(KIRSALOG1,KAYNAK,A50,SEBEP,B50,SÜRE,"Uzun",BİLDİRİM,"Bildirimli",İL,$B$10,İLÇE,$B$11)/VLOOKUP($B$11,ABONE1,9,FALSE))</f>
        <v>0.43373493975903615</v>
      </c>
      <c r="J50" s="30">
        <f>(SUMIFS(KIRSALAG1,KAYNAK,A50,SEBEP,B50,SÜRE,"Uzun",BİLDİRİM,"Bildirimli",İL,$B$10,İLÇE,$B$11)/VLOOKUP($B$11,ABONE1,10,FALSE))</f>
        <v>0.10429323612798704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0.10703885932322522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9.5680976389772715E-2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1.4582473517677811E-2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1.4456047381546135E-2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1.2106972114804118E-2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0.20898876404494382</v>
      </c>
      <c r="G54" s="30">
        <f t="shared" si="17"/>
        <v>0.10702985279955977</v>
      </c>
      <c r="H54" s="30">
        <f t="shared" si="17"/>
        <v>0.10791380922693267</v>
      </c>
      <c r="I54" s="30">
        <f t="shared" si="17"/>
        <v>0.43373493975903615</v>
      </c>
      <c r="J54" s="30">
        <f t="shared" si="17"/>
        <v>0.10429323612798704</v>
      </c>
      <c r="K54" s="30">
        <f t="shared" si="17"/>
        <v>0.10703885932322522</v>
      </c>
      <c r="L54" s="30">
        <f t="shared" si="17"/>
        <v>0.10778794850457683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0.1303370786516854</v>
      </c>
      <c r="G58" s="30">
        <f>(SUMIFS(KENTALTIAG1,KAYNAK,A58,SÜRE,"Kısa",İL,$B$10,İLÇE,$B$11)/VLOOKUP($B$11,ABONE1,7,FALSE))</f>
        <v>0.18568087573452824</v>
      </c>
      <c r="H58" s="30">
        <f>(SUMIFS(KENTALTIOG1,KAYNAK,A58,SÜRE,"Kısa",İL,$B$10,İLÇE,$B$11)+SUMIFS(KENTALTIAG1,KAYNAK,A58,SÜRE,"Kısa",İL,$B$10,İLÇE,$B$11))/VLOOKUP($B$11,ABONE1,8,FALSE)</f>
        <v>0.18520105985037408</v>
      </c>
      <c r="I58" s="30">
        <f>(SUMIFS(KIRSALOG1,KAYNAK,A58,SÜRE,"Kısa",İL,$B$10,İLÇE,$B$11)/VLOOKUP($B$11,ABONE1,9,FALSE))</f>
        <v>6.0240963855421686E-2</v>
      </c>
      <c r="J58" s="30">
        <f>(SUMIFS(KIRSALAG1,KAYNAK,A58,SÜRE,"Kısa",İL,$B$10,İLÇE,$B$11)/VLOOKUP($B$11,ABONE1,10,FALSE))</f>
        <v>4.27298501417578E-2</v>
      </c>
      <c r="K58" s="30">
        <f>(SUMIFS(KIRSALOG1,KAYNAK,A58,SÜRE,"Kısa",İL,$B$10,İLÇE,$B$11)+SUMIFS(KIRSALAG1,KAYNAK,A58,SÜRE,"Kısa",İL,$B$10,İLÇE,$B$11))/VLOOKUP($B$11,ABONE1,11,FALSE)</f>
        <v>4.2875790742042376E-2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0.16210615628110367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0.1303370786516854</v>
      </c>
      <c r="G60" s="30">
        <f t="shared" si="18"/>
        <v>0.18568087573452824</v>
      </c>
      <c r="H60" s="30">
        <f t="shared" si="18"/>
        <v>0.18520105985037408</v>
      </c>
      <c r="I60" s="30">
        <f t="shared" si="18"/>
        <v>6.0240963855421686E-2</v>
      </c>
      <c r="J60" s="30">
        <f t="shared" si="18"/>
        <v>4.27298501417578E-2</v>
      </c>
      <c r="K60" s="30">
        <f t="shared" si="18"/>
        <v>4.2875790742042376E-2</v>
      </c>
      <c r="L60" s="30">
        <f t="shared" si="18"/>
        <v>0.16210615628110367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1.2117231990889328</v>
      </c>
      <c r="D15" s="30">
        <f t="shared" ref="D15:D24" si="1">(SUMIFS(KENTSELAG2,KAYNAK,A15,SEBEP,B15,SÜRE,"Uzun",BİLDİRİM,"Bildirimsiz")/VLOOKUP($B$10,ABONE1,4,FALSE))*60</f>
        <v>1.4889761735459117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1.4863275261330244</v>
      </c>
      <c r="F15" s="30">
        <f t="shared" ref="F15:F24" si="3">(SUMIFS(KENTALTIOG2,KAYNAK,A15,SEBEP,B15,SÜRE,"Uzun",BİLDİRİM,"Bildirimsiz")/VLOOKUP($B$10,ABONE1,6,FALSE))*60</f>
        <v>0.48573016679021497</v>
      </c>
      <c r="G15" s="30">
        <f t="shared" ref="G15:G24" si="4">(SUMIFS(KENTALTIAG2,KAYNAK,A15,SEBEP,B15,SÜRE,"Uzun",BİLDİRİM,"Bildirimsiz")/VLOOKUP($B$10,ABONE1,7,FALSE))*60</f>
        <v>2.3440047258938246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2.3116572988457547</v>
      </c>
      <c r="I15" s="30">
        <f t="shared" ref="I15:I24" si="6">(SUMIFS(KIRSALOG2,KAYNAK,A15,SEBEP,B15,SÜRE,"Uzun",BİLDİRİM,"Bildirimsiz")/VLOOKUP($B$10,ABONE1,9,FALSE))*60</f>
        <v>0.40813436156013644</v>
      </c>
      <c r="J15" s="30">
        <f t="shared" ref="J15:J24" si="7">(SUMIFS(KIRSALAG2,KAYNAK,A15,SEBEP,B15,SÜRE,"Uzun",BİLDİRİM,"Bildirimsiz")/VLOOKUP($B$10,ABONE1,10,FALSE))*60</f>
        <v>1.2054101922072558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1.175705409819761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1.5429712239121569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142.28408541256852</v>
      </c>
      <c r="D17" s="30">
        <f t="shared" si="1"/>
        <v>30.608112531690079</v>
      </c>
      <c r="E17" s="30">
        <f t="shared" si="2"/>
        <v>31.674973138801509</v>
      </c>
      <c r="F17" s="30">
        <f t="shared" si="3"/>
        <v>82.532002405485542</v>
      </c>
      <c r="G17" s="30">
        <f t="shared" si="4"/>
        <v>42.912487521717729</v>
      </c>
      <c r="H17" s="30">
        <f t="shared" si="5"/>
        <v>43.602153836689411</v>
      </c>
      <c r="I17" s="30">
        <f t="shared" si="6"/>
        <v>134.35833205101594</v>
      </c>
      <c r="J17" s="30">
        <f t="shared" si="7"/>
        <v>107.45903897933303</v>
      </c>
      <c r="K17" s="30">
        <f t="shared" si="8"/>
        <v>108.46124877468482</v>
      </c>
      <c r="L17" s="30">
        <f t="shared" si="9"/>
        <v>36.667367941974916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1.6813484273734334</v>
      </c>
      <c r="D18" s="30">
        <f t="shared" si="1"/>
        <v>2.1198827162283882</v>
      </c>
      <c r="E18" s="30">
        <f t="shared" si="2"/>
        <v>2.1156933194801182</v>
      </c>
      <c r="F18" s="30">
        <f t="shared" si="3"/>
        <v>2.1160272942920679</v>
      </c>
      <c r="G18" s="30">
        <f t="shared" si="4"/>
        <v>2.5451973668866343</v>
      </c>
      <c r="H18" s="30">
        <f t="shared" si="5"/>
        <v>2.5377267013994178</v>
      </c>
      <c r="I18" s="30">
        <f t="shared" si="6"/>
        <v>1.4938874833160314</v>
      </c>
      <c r="J18" s="30">
        <f t="shared" si="7"/>
        <v>2.2216617189033454</v>
      </c>
      <c r="K18" s="30">
        <f t="shared" si="8"/>
        <v>2.1945464164392039</v>
      </c>
      <c r="L18" s="30">
        <f t="shared" si="9"/>
        <v>2.1568644994053967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0.30516444145356658</v>
      </c>
      <c r="D20" s="30">
        <f t="shared" si="1"/>
        <v>0.65960407026835943</v>
      </c>
      <c r="E20" s="30">
        <f t="shared" si="2"/>
        <v>0.65621804489667956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0.5647981049140528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1.6979564406253218</v>
      </c>
      <c r="D21" s="30">
        <f t="shared" si="1"/>
        <v>14.565193902805863</v>
      </c>
      <c r="E21" s="30">
        <f t="shared" si="2"/>
        <v>14.44227087454273</v>
      </c>
      <c r="F21" s="30">
        <f t="shared" si="3"/>
        <v>1.3187731690140845</v>
      </c>
      <c r="G21" s="30">
        <f t="shared" si="4"/>
        <v>18.785631284349435</v>
      </c>
      <c r="H21" s="30">
        <f t="shared" si="5"/>
        <v>18.481581532456286</v>
      </c>
      <c r="I21" s="30">
        <f t="shared" si="6"/>
        <v>2.0685328073557763</v>
      </c>
      <c r="J21" s="30">
        <f t="shared" si="7"/>
        <v>22.452933802535576</v>
      </c>
      <c r="K21" s="30">
        <f t="shared" si="8"/>
        <v>21.693454871423658</v>
      </c>
      <c r="L21" s="30">
        <f t="shared" si="9"/>
        <v>15.169943612582635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4.7466957241950519E-2</v>
      </c>
      <c r="D22" s="30">
        <f t="shared" si="1"/>
        <v>0.15936692875502534</v>
      </c>
      <c r="E22" s="30">
        <f t="shared" si="2"/>
        <v>0.15829792824878813</v>
      </c>
      <c r="F22" s="30">
        <f t="shared" si="3"/>
        <v>0</v>
      </c>
      <c r="G22" s="30">
        <f t="shared" si="4"/>
        <v>2.9947142125480157E-2</v>
      </c>
      <c r="H22" s="30">
        <f t="shared" si="5"/>
        <v>2.942584510268206E-2</v>
      </c>
      <c r="I22" s="30">
        <f t="shared" si="6"/>
        <v>1.6454103514756041E-2</v>
      </c>
      <c r="J22" s="30">
        <f t="shared" si="7"/>
        <v>0.17155449319612717</v>
      </c>
      <c r="K22" s="30">
        <f t="shared" si="8"/>
        <v>0.16577578632129164</v>
      </c>
      <c r="L22" s="30">
        <f t="shared" si="9"/>
        <v>0.14734645137235439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2.2417566827538659E-2</v>
      </c>
      <c r="H24" s="30">
        <f t="shared" si="5"/>
        <v>2.2027338912079902E-2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1.9375088296659751E-3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147.2277448783517</v>
      </c>
      <c r="D25" s="30">
        <f t="shared" ref="D25:L25" si="10">SUM(D15:D24)</f>
        <v>49.601136323293623</v>
      </c>
      <c r="E25" s="30">
        <f t="shared" si="10"/>
        <v>50.533780832102842</v>
      </c>
      <c r="F25" s="30">
        <f t="shared" si="10"/>
        <v>86.452533035581908</v>
      </c>
      <c r="G25" s="30">
        <f t="shared" si="10"/>
        <v>66.639685607800644</v>
      </c>
      <c r="H25" s="30">
        <f t="shared" si="10"/>
        <v>66.984572553405627</v>
      </c>
      <c r="I25" s="30">
        <f t="shared" si="10"/>
        <v>138.34534080676264</v>
      </c>
      <c r="J25" s="30">
        <f t="shared" si="10"/>
        <v>133.51059918617534</v>
      </c>
      <c r="K25" s="30">
        <f t="shared" si="10"/>
        <v>133.69073125868874</v>
      </c>
      <c r="L25" s="30">
        <f t="shared" si="10"/>
        <v>56.251229342991174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1.0229209524795528</v>
      </c>
      <c r="D28" s="30">
        <f>(SUMIFS(KENTSELAG2,KAYNAK,A28,SEBEP,B28,SÜRE,"Uzun",BİLDİRİM,"Bildirimli")/VLOOKUP($B$10,ABONE1,4,FALSE))*60</f>
        <v>0.76566511842207763</v>
      </c>
      <c r="E28" s="30">
        <f>((SUMIFS(KENTSELOG2,KAYNAK,A28,SEBEP,B28,SÜRE,"Uzun",BİLDİRİM,"Bildirimli")+SUMIFS(KENTSELAG2,KAYNAK,A28,SEBEP,B28,SÜRE,"Uzun",BİLDİRİM,"Bildirimli"))/VLOOKUP($B$10,ABONE1,5,FALSE))*60</f>
        <v>0.76812272956461292</v>
      </c>
      <c r="F28" s="30">
        <f>(SUMIFS(KENTALTIOG2,KAYNAK,A28,SEBEP,B28,SÜRE,"Uzun",BİLDİRİM,"Bildirimli")/VLOOKUP($B$10,ABONE1,6,FALSE))*60</f>
        <v>0.22430958858413641</v>
      </c>
      <c r="G28" s="30">
        <f>(SUMIFS(KENTALTIAG2,KAYNAK,A28,SEBEP,B28,SÜRE,"Uzun",BİLDİRİM,"Bildirimli")/VLOOKUP($B$10,ABONE1,7,FALSE))*60</f>
        <v>0.30605009711415343</v>
      </c>
      <c r="H28" s="30">
        <f>((SUMIFS(KENTALTIOG2,KAYNAK,A28,SEBEP,B28,SÜRE,"Uzun",BİLDİRİM,"Bildirimli")+SUMIFS(KENTALTIAG2,KAYNAK,A28,SEBEP,B28,SÜRE,"Uzun",BİLDİRİM,"Bildirimli"))/VLOOKUP($B$10,ABONE1,8,FALSE))*60</f>
        <v>0.30462722064867437</v>
      </c>
      <c r="I28" s="30">
        <f>(SUMIFS(KIRSALOG2,KAYNAK,A28,SEBEP,B28,SÜRE,"Uzun",BİLDİRİM,"Bildirimli")/VLOOKUP($B$10,ABONE1,9,FALSE))*60</f>
        <v>3.5859407711701023</v>
      </c>
      <c r="J28" s="30">
        <f>(SUMIFS(KIRSALAG2,KAYNAK,A28,SEBEP,B28,SÜRE,"Uzun",BİLDİRİM,"Bildirimli")/VLOOKUP($B$10,ABONE1,10,FALSE))*60</f>
        <v>4.3829167495222077</v>
      </c>
      <c r="K28" s="30">
        <f>((SUMIFS(KIRSALOG2,KAYNAK,A28,SEBEP,B28,SÜRE,"Uzun",BİLDİRİM,"Bildirimli")+SUMIFS(KIRSALAG2,KAYNAK,A28,SEBEP,B28,SÜRE,"Uzun",BİLDİRİM,"Bildirimli"))/VLOOKUP($B$10,ABONE1,11,FALSE))*60</f>
        <v>4.3532231389861966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0.91146353508414268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72.470675686924068</v>
      </c>
      <c r="D29" s="30">
        <f>(SUMIFS(KENTSELAG2,KAYNAK,A29,SEBEP,B29,SÜRE,"Uzun",BİLDİRİM,"Bildirimli")/VLOOKUP($B$10,ABONE1,4,FALSE))*60</f>
        <v>33.810903591687001</v>
      </c>
      <c r="E29" s="30">
        <f>((SUMIFS(KENTSELOG2,KAYNAK,A29,SEBEP,B29,SÜRE,"Uzun",BİLDİRİM,"Bildirimli")+SUMIFS(KENTSELAG2,KAYNAK,A29,SEBEP,B29,SÜRE,"Uzun",BİLDİRİM,"Bildirimli"))/VLOOKUP($B$10,ABONE1,5,FALSE))*60</f>
        <v>34.180227331291306</v>
      </c>
      <c r="F29" s="30">
        <f>(SUMIFS(KENTALTIOG2,KAYNAK,A29,SEBEP,B29,SÜRE,"Uzun",BİLDİRİM,"Bildirimli")/VLOOKUP($B$10,ABONE1,6,FALSE))*60</f>
        <v>59.464947108969625</v>
      </c>
      <c r="G29" s="30">
        <f>(SUMIFS(KENTALTIAG2,KAYNAK,A29,SEBEP,B29,SÜRE,"Uzun",BİLDİRİM,"Bildirimli")/VLOOKUP($B$10,ABONE1,7,FALSE))*60</f>
        <v>20.44908816704422</v>
      </c>
      <c r="H29" s="30">
        <f>((SUMIFS(KENTALTIOG2,KAYNAK,A29,SEBEP,B29,SÜRE,"Uzun",BİLDİRİM,"Bildirimli")+SUMIFS(KENTALTIAG2,KAYNAK,A29,SEBEP,B29,SÜRE,"Uzun",BİLDİRİM,"Bildirimli"))/VLOOKUP($B$10,ABONE1,8,FALSE))*60</f>
        <v>21.128246499519332</v>
      </c>
      <c r="I29" s="30">
        <f>(SUMIFS(KIRSALOG2,KAYNAK,A29,SEBEP,B29,SÜRE,"Uzun",BİLDİRİM,"Bildirimli")/VLOOKUP($B$10,ABONE1,9,FALSE))*60</f>
        <v>133.31916024024912</v>
      </c>
      <c r="J29" s="30">
        <f>(SUMIFS(KIRSALAG2,KAYNAK,A29,SEBEP,B29,SÜRE,"Uzun",BİLDİRİM,"Bildirimli")/VLOOKUP($B$10,ABONE1,10,FALSE))*60</f>
        <v>77.038141721428602</v>
      </c>
      <c r="K29" s="30">
        <f>((SUMIFS(KIRSALOG2,KAYNAK,A29,SEBEP,B29,SÜRE,"Uzun",BİLDİRİM,"Bildirimli")+SUMIFS(KIRSALAG2,KAYNAK,A29,SEBEP,B29,SÜRE,"Uzun",BİLDİRİM,"Bildirimli"))/VLOOKUP($B$10,ABONE1,11,FALSE))*60</f>
        <v>79.13505140234939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35.340798184387445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2.4583985919867476E-2</v>
      </c>
      <c r="D30" s="30">
        <f>(SUMIFS(KENTSELAG2,KAYNAK,A30,SEBEP,B30,SÜRE,"Uzun",BİLDİRİM,"Bildirimli")/VLOOKUP($B$10,ABONE1,4,FALSE))*60</f>
        <v>5.885530423858968E-2</v>
      </c>
      <c r="E30" s="30">
        <f>((SUMIFS(KENTSELOG2,KAYNAK,A30,SEBEP,B30,SÜRE,"Uzun",BİLDİRİM,"Bildirimli")+SUMIFS(KENTSELAG2,KAYNAK,A30,SEBEP,B30,SÜRE,"Uzun",BİLDİRİM,"Bildirimli"))/VLOOKUP($B$10,ABONE1,5,FALSE))*60</f>
        <v>5.8527904185339E-2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0</v>
      </c>
      <c r="H30" s="30">
        <f>((SUMIFS(KENTALTIOG2,KAYNAK,A30,SEBEP,B30,SÜRE,"Uzun",BİLDİRİM,"Bildirimli")+SUMIFS(KENTALTIAG2,KAYNAK,A30,SEBEP,B30,SÜRE,"Uzun",BİLDİRİM,"Bildirimli"))/VLOOKUP($B$10,ABONE1,8,FALSE))*60</f>
        <v>0</v>
      </c>
      <c r="I30" s="30">
        <f>(SUMIFS(KIRSALOG2,KAYNAK,A30,SEBEP,B30,SÜRE,"Uzun",BİLDİRİM,"Bildirimli")/VLOOKUP($B$10,ABONE1,9,FALSE))*60</f>
        <v>0</v>
      </c>
      <c r="J30" s="30">
        <f>(SUMIFS(KIRSALAG2,KAYNAK,A30,SEBEP,B30,SÜRE,"Uzun",BİLDİRİM,"Bildirimli")/VLOOKUP($B$10,ABONE1,10,FALSE))*60</f>
        <v>0</v>
      </c>
      <c r="K30" s="30">
        <f>((SUMIFS(KIRSALOG2,KAYNAK,A30,SEBEP,B30,SÜRE,"Uzun",BİLDİRİM,"Bildirimli")+SUMIFS(KIRSALAG2,KAYNAK,A30,SEBEP,B30,SÜRE,"Uzun",BİLDİRİM,"Bildirimli"))/VLOOKUP($B$10,ABONE1,11,FALSE))*60</f>
        <v>0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5.037418526592851E-2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1.1075472574800707</v>
      </c>
      <c r="D31" s="30">
        <f>(SUMIFS(KENTSELAG2,KAYNAK,A31,SEBEP,B31,SÜRE,"Uzun",BİLDİRİM,"Bildirimli")/VLOOKUP($B$10,ABONE1,4,FALSE))*60</f>
        <v>6.0408379924067708</v>
      </c>
      <c r="E31" s="30">
        <f>((SUMIFS(KENTSELOG2,KAYNAK,A31,SEBEP,B31,SÜRE,"Uzun",BİLDİRİM,"Bildirimli")+SUMIFS(KENTSELAG2,KAYNAK,A31,SEBEP,B31,SÜRE,"Uzun",BİLDİRİM,"Bildirimli"))/VLOOKUP($B$10,ABONE1,5,FALSE))*60</f>
        <v>5.993709380828566</v>
      </c>
      <c r="F31" s="30">
        <f>(SUMIFS(KENTALTIOG2,KAYNAK,A31,SEBEP,B31,SÜRE,"Uzun",BİLDİRİM,"Bildirimli")/VLOOKUP($B$10,ABONE1,6,FALSE))*60</f>
        <v>2.1393135322461085</v>
      </c>
      <c r="G31" s="30">
        <f>(SUMIFS(KENTALTIAG2,KAYNAK,A31,SEBEP,B31,SÜRE,"Uzun",BİLDİRİM,"Bildirimli")/VLOOKUP($B$10,ABONE1,7,FALSE))*60</f>
        <v>6.9071241207524903</v>
      </c>
      <c r="H31" s="30">
        <f>((SUMIFS(KENTALTIOG2,KAYNAK,A31,SEBEP,B31,SÜRE,"Uzun",BİLDİRİM,"Bildirimli")+SUMIFS(KENTALTIAG2,KAYNAK,A31,SEBEP,B31,SÜRE,"Uzun",BİLDİRİM,"Bildirimli"))/VLOOKUP($B$10,ABONE1,8,FALSE))*60</f>
        <v>6.8241297083094121</v>
      </c>
      <c r="I31" s="30">
        <f>(SUMIFS(KIRSALOG2,KAYNAK,A31,SEBEP,B31,SÜRE,"Uzun",BİLDİRİM,"Bildirimli")/VLOOKUP($B$10,ABONE1,9,FALSE))*60</f>
        <v>0.40023890256562372</v>
      </c>
      <c r="J31" s="30">
        <f>(SUMIFS(KIRSALAG2,KAYNAK,A31,SEBEP,B31,SÜRE,"Uzun",BİLDİRİM,"Bildirimli")/VLOOKUP($B$10,ABONE1,10,FALSE))*60</f>
        <v>1.7028805121700654</v>
      </c>
      <c r="K31" s="30">
        <f>((SUMIFS(KIRSALOG2,KAYNAK,A31,SEBEP,B31,SÜRE,"Uzun",BİLDİRİM,"Bildirimli")+SUMIFS(KIRSALAG2,KAYNAK,A31,SEBEP,B31,SÜRE,"Uzun",BİLDİRİM,"Bildirimli"))/VLOOKUP($B$10,ABONE1,11,FALSE))*60</f>
        <v>1.6543468879778103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5.8439085815415135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</v>
      </c>
      <c r="E32" s="30">
        <f>((SUMIFS(KENTSELOG2,KAYNAK,A32,SEBEP,B32,SÜRE,"Uzun",BİLDİRİM,"Bildirimli")+SUMIFS(KENTSELAG2,KAYNAK,A32,SEBEP,B32,SÜRE,"Uzun",BİLDİRİM,"Bildirimli"))/VLOOKUP($B$10,ABONE1,5,FALSE))*60</f>
        <v>0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74.625727882803545</v>
      </c>
      <c r="D33" s="30">
        <f t="shared" ref="D33:L33" si="11">SUM(D28:D32)</f>
        <v>40.676262006754442</v>
      </c>
      <c r="E33" s="30">
        <f t="shared" si="11"/>
        <v>41.000587345869818</v>
      </c>
      <c r="F33" s="30">
        <f t="shared" si="11"/>
        <v>61.828570229799865</v>
      </c>
      <c r="G33" s="30">
        <f t="shared" si="11"/>
        <v>27.662262384910861</v>
      </c>
      <c r="H33" s="30">
        <f t="shared" si="11"/>
        <v>28.257003428477418</v>
      </c>
      <c r="I33" s="30">
        <f t="shared" si="11"/>
        <v>137.30533991398485</v>
      </c>
      <c r="J33" s="30">
        <f t="shared" si="11"/>
        <v>83.12393898312088</v>
      </c>
      <c r="K33" s="30">
        <f t="shared" si="11"/>
        <v>85.142621429313394</v>
      </c>
      <c r="L33" s="30">
        <f t="shared" si="11"/>
        <v>42.146544486279033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3.306070331642337E-2</v>
      </c>
      <c r="D36" s="30">
        <f t="shared" ref="D36:D45" si="13">(SUMIFS(KENTSELAG1,KAYNAK,A36,SEBEP,B36,SÜRE,"Uzun",BİLDİRİM,"Bildirimsiz")/VLOOKUP($B$10,ABONE1,4,FALSE))</f>
        <v>4.1697206694240901E-2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4.161470062781239E-2</v>
      </c>
      <c r="F36" s="30">
        <f t="shared" ref="F36:F45" si="15">(SUMIFS(KENTALTIOG1,KAYNAK,A36,SEBEP,B36,SÜRE,"Uzun",BİLDİRİM,"Bildirimsiz")/VLOOKUP($B$10,ABONE1,6,FALSE))</f>
        <v>1.1119347664936991E-2</v>
      </c>
      <c r="G36" s="30">
        <f t="shared" ref="G36:G45" si="16">(SUMIFS(KENTALTIAG1,KAYNAK,A36,SEBEP,B36,SÜRE,"Uzun",BİLDİRİM,"Bildirimsiz")/VLOOKUP($B$10,ABONE1,7,FALSE))</f>
        <v>5.3659017039298727E-2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5.2918518900853584E-2</v>
      </c>
      <c r="I36" s="30">
        <f t="shared" ref="I36:I45" si="18">(SUMIFS(KIRSALOG1,KAYNAK,A36,SEBEP,B36,SÜRE,"Uzun",BİLDİRİM,"Bildirimsiz")/VLOOKUP($B$10,ABONE1,9,FALSE))</f>
        <v>9.3430223935933553E-3</v>
      </c>
      <c r="J36" s="30">
        <f t="shared" ref="J36:J45" si="19">(SUMIFS(KIRSALAG1,KAYNAK,A36,SEBEP,B36,SÜRE,"Uzun",BİLDİRİM,"Bildirimsiz")/VLOOKUP($B$10,ABONE1,10,FALSE))</f>
        <v>2.7594281418052216E-2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2.6914278768054283E-2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4.1854049671996386E-2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1.8095040894502536</v>
      </c>
      <c r="D38" s="30">
        <f t="shared" si="13"/>
        <v>0.60156764374783223</v>
      </c>
      <c r="E38" s="30">
        <f t="shared" si="14"/>
        <v>0.61310727735540094</v>
      </c>
      <c r="F38" s="30">
        <f t="shared" si="15"/>
        <v>1.2574128984432913</v>
      </c>
      <c r="G38" s="30">
        <f t="shared" si="16"/>
        <v>0.8844183985029056</v>
      </c>
      <c r="H38" s="30">
        <f t="shared" si="17"/>
        <v>0.89091120244140054</v>
      </c>
      <c r="I38" s="30">
        <f t="shared" si="18"/>
        <v>2.0711849325226162</v>
      </c>
      <c r="J38" s="30">
        <f t="shared" si="19"/>
        <v>1.8924523212369218</v>
      </c>
      <c r="K38" s="30">
        <f t="shared" si="20"/>
        <v>1.8991115138522063</v>
      </c>
      <c r="L38" s="30">
        <f t="shared" si="21"/>
        <v>0.70358427546231073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2.1534320323014805E-2</v>
      </c>
      <c r="D39" s="30">
        <f t="shared" si="13"/>
        <v>4.6718752808517519E-2</v>
      </c>
      <c r="E39" s="30">
        <f t="shared" si="14"/>
        <v>4.6478161406104578E-2</v>
      </c>
      <c r="F39" s="30">
        <f t="shared" si="15"/>
        <v>4.4292068198665678E-2</v>
      </c>
      <c r="G39" s="30">
        <f t="shared" si="16"/>
        <v>6.5474900686168291E-2</v>
      </c>
      <c r="H39" s="30">
        <f t="shared" si="17"/>
        <v>6.5106166084919967E-2</v>
      </c>
      <c r="I39" s="30">
        <f t="shared" si="18"/>
        <v>3.7816995402639775E-2</v>
      </c>
      <c r="J39" s="30">
        <f t="shared" si="19"/>
        <v>7.0053202784680815E-2</v>
      </c>
      <c r="K39" s="30">
        <f t="shared" si="20"/>
        <v>6.8852151042645124E-2</v>
      </c>
      <c r="L39" s="30">
        <f t="shared" si="21"/>
        <v>4.9265662920850953E-2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7.247127031783829E-4</v>
      </c>
      <c r="D41" s="30">
        <f t="shared" si="13"/>
        <v>1.5664454470227884E-3</v>
      </c>
      <c r="E41" s="30">
        <f t="shared" si="14"/>
        <v>1.5584042230875261E-3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1.3412976962992157E-3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1.283776788487421E-2</v>
      </c>
      <c r="D42" s="30">
        <f t="shared" si="13"/>
        <v>0.10185523594210077</v>
      </c>
      <c r="E42" s="30">
        <f t="shared" si="14"/>
        <v>0.10100483609721779</v>
      </c>
      <c r="F42" s="30">
        <f t="shared" si="15"/>
        <v>1.1489992587101558E-2</v>
      </c>
      <c r="G42" s="30">
        <f t="shared" si="16"/>
        <v>0.11797826586558981</v>
      </c>
      <c r="H42" s="30">
        <f t="shared" si="17"/>
        <v>0.11612459917544664</v>
      </c>
      <c r="I42" s="30">
        <f t="shared" si="18"/>
        <v>9.6396262791042554E-3</v>
      </c>
      <c r="J42" s="30">
        <f t="shared" si="19"/>
        <v>0.10029901457193854</v>
      </c>
      <c r="K42" s="30">
        <f t="shared" si="20"/>
        <v>9.6921240786376539E-2</v>
      </c>
      <c r="L42" s="30">
        <f t="shared" si="21"/>
        <v>0.10212505025964766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6.9020257445560272E-5</v>
      </c>
      <c r="D43" s="30">
        <f t="shared" si="13"/>
        <v>8.5012785203914182E-4</v>
      </c>
      <c r="E43" s="30">
        <f t="shared" si="14"/>
        <v>8.4266579103273046E-4</v>
      </c>
      <c r="F43" s="30">
        <f t="shared" si="15"/>
        <v>0</v>
      </c>
      <c r="G43" s="30">
        <f t="shared" si="16"/>
        <v>2.0355231622837255E-4</v>
      </c>
      <c r="H43" s="30">
        <f t="shared" si="17"/>
        <v>2.0000903266599137E-4</v>
      </c>
      <c r="I43" s="30">
        <f t="shared" si="18"/>
        <v>1.4830194275545008E-4</v>
      </c>
      <c r="J43" s="30">
        <f t="shared" si="19"/>
        <v>9.1827891574217026E-4</v>
      </c>
      <c r="K43" s="30">
        <f t="shared" si="20"/>
        <v>8.8959123006707847E-4</v>
      </c>
      <c r="L43" s="30">
        <f t="shared" si="21"/>
        <v>7.8854797927131813E-4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3.4800879871302407E-4</v>
      </c>
      <c r="H45" s="30">
        <f t="shared" si="17"/>
        <v>3.4195092681604973E-4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3.0077756676056035E-5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1.8777306139351899</v>
      </c>
      <c r="D46" s="30">
        <f t="shared" ref="D46:L46" si="22">SUM(D36:D45)</f>
        <v>0.79425541249175347</v>
      </c>
      <c r="E46" s="30">
        <f t="shared" si="22"/>
        <v>0.80460604550065595</v>
      </c>
      <c r="F46" s="30">
        <f t="shared" si="22"/>
        <v>1.3243143068939953</v>
      </c>
      <c r="G46" s="30">
        <f t="shared" si="22"/>
        <v>1.1220821432089041</v>
      </c>
      <c r="H46" s="30">
        <f t="shared" si="22"/>
        <v>1.1256024465621028</v>
      </c>
      <c r="I46" s="30">
        <f t="shared" si="22"/>
        <v>2.128132878540709</v>
      </c>
      <c r="J46" s="30">
        <f t="shared" si="22"/>
        <v>2.0913170989273353</v>
      </c>
      <c r="K46" s="30">
        <f t="shared" si="22"/>
        <v>2.0926887756793495</v>
      </c>
      <c r="L46" s="30">
        <f t="shared" si="22"/>
        <v>0.89898896174705234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3.1404217137729923E-2</v>
      </c>
      <c r="D49" s="30">
        <f>(SUMIFS(KENTSELAG1,KAYNAK,A49,SEBEP,B49,SÜRE,"Uzun",BİLDİRİM,"Bildirimli")/VLOOKUP($B$10,ABONE1,4,FALSE))</f>
        <v>2.4493601406538862E-2</v>
      </c>
      <c r="E49" s="30">
        <f>((SUMIFS(KENTSELOG1,KAYNAK,A49,SEBEP,B49,SÜRE,"Uzun",BİLDİRİM,"Bildirimli")+SUMIFS(KENTSELAG1,KAYNAK,A49,SEBEP,B49,SÜRE,"Uzun",BİLDİRİM,"Bildirimli"))/VLOOKUP($B$10,ABONE1,5,FALSE))</f>
        <v>2.4559619758600649E-2</v>
      </c>
      <c r="F49" s="30">
        <f>(SUMIFS(KENTALTIOG1,KAYNAK,A49,SEBEP,B49,SÜRE,"Uzun",BİLDİRİM,"Bildirimli")/VLOOKUP($B$10,ABONE1,6,FALSE))</f>
        <v>4.2809488510007411E-2</v>
      </c>
      <c r="G49" s="30">
        <f>(SUMIFS(KENTALTIAG1,KAYNAK,A49,SEBEP,B49,SÜRE,"Uzun",BİLDİRİM,"Bildirimli")/VLOOKUP($B$10,ABONE1,7,FALSE))</f>
        <v>5.8409665451918974E-2</v>
      </c>
      <c r="H49" s="30">
        <f>((SUMIFS(KENTALTIOG1,KAYNAK,A49,SEBEP,B49,SÜRE,"Uzun",BİLDİRİM,"Bildirimli")+SUMIFS(KENTALTIAG1,KAYNAK,A49,SEBEP,B49,SÜRE,"Uzun",BİLDİRİM,"Bildirimli"))/VLOOKUP($B$10,ABONE1,8,FALSE))</f>
        <v>5.8138109463008007E-2</v>
      </c>
      <c r="I49" s="30">
        <f>(SUMIFS(KIRSALOG1,KAYNAK,A49,SEBEP,B49,SÜRE,"Uzun",BİLDİRİM,"Bildirimli")/VLOOKUP($B$10,ABONE1,9,FALSE))</f>
        <v>4.033812842948243E-2</v>
      </c>
      <c r="J49" s="30">
        <f>(SUMIFS(KIRSALAG1,KAYNAK,A49,SEBEP,B49,SÜRE,"Uzun",BİLDİRİM,"Bildirimli")/VLOOKUP($B$10,ABONE1,10,FALSE))</f>
        <v>5.235911592697387E-2</v>
      </c>
      <c r="K49" s="30">
        <f>((SUMIFS(KIRSALOG1,KAYNAK,A49,SEBEP,B49,SÜRE,"Uzun",BİLDİRİM,"Bildirimli")+SUMIFS(KIRSALAG1,KAYNAK,A49,SEBEP,B49,SÜRE,"Uzun",BİLDİRİM,"Bildirimli"))/VLOOKUP($B$10,ABONE1,11,FALSE))</f>
        <v>5.1911239791802496E-2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2.8917776777077572E-2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0.33733650826517581</v>
      </c>
      <c r="D50" s="30">
        <f>(SUMIFS(KENTSELAG1,KAYNAK,A50,SEBEP,B50,SÜRE,"Uzun",BİLDİRİM,"Bildirimli")/VLOOKUP($B$10,ABONE1,4,FALSE))</f>
        <v>0.1961854756621777</v>
      </c>
      <c r="E50" s="30">
        <f>((SUMIFS(KENTSELOG1,KAYNAK,A50,SEBEP,B50,SÜRE,"Uzun",BİLDİRİM,"Bildirimli")+SUMIFS(KENTSELAG1,KAYNAK,A50,SEBEP,B50,SÜRE,"Uzun",BİLDİRİM,"Bildirimli"))/VLOOKUP($B$10,ABONE1,5,FALSE))</f>
        <v>0.19753391680356688</v>
      </c>
      <c r="F50" s="30">
        <f>(SUMIFS(KENTALTIOG1,KAYNAK,A50,SEBEP,B50,SÜRE,"Uzun",BİLDİRİM,"Bildirimli")/VLOOKUP($B$10,ABONE1,6,FALSE))</f>
        <v>0.2805782060785767</v>
      </c>
      <c r="G50" s="30">
        <f>(SUMIFS(KENTALTIAG1,KAYNAK,A50,SEBEP,B50,SÜRE,"Uzun",BİLDİRİM,"Bildirimli")/VLOOKUP($B$10,ABONE1,7,FALSE))</f>
        <v>0.17754030007551133</v>
      </c>
      <c r="H50" s="30">
        <f>((SUMIFS(KENTALTIOG1,KAYNAK,A50,SEBEP,B50,SÜRE,"Uzun",BİLDİRİM,"Bildirimli")+SUMIFS(KENTALTIAG1,KAYNAK,A50,SEBEP,B50,SÜRE,"Uzun",BİLDİRİM,"Bildirimli"))/VLOOKUP($B$10,ABONE1,8,FALSE))</f>
        <v>0.17933390540217944</v>
      </c>
      <c r="I50" s="30">
        <f>(SUMIFS(KIRSALOG1,KAYNAK,A50,SEBEP,B50,SÜRE,"Uzun",BİLDİRİM,"Bildirimli")/VLOOKUP($B$10,ABONE1,9,FALSE))</f>
        <v>0.45513866231647637</v>
      </c>
      <c r="J50" s="30">
        <f>(SUMIFS(KIRSALAG1,KAYNAK,A50,SEBEP,B50,SÜRE,"Uzun",BİLDİRİM,"Bildirimli")/VLOOKUP($B$10,ABONE1,10,FALSE))</f>
        <v>0.34935347425088525</v>
      </c>
      <c r="K50" s="30">
        <f>((SUMIFS(KIRSALOG1,KAYNAK,A50,SEBEP,B50,SÜRE,"Uzun",BİLDİRİM,"Bildirimli")+SUMIFS(KIRSALAG1,KAYNAK,A50,SEBEP,B50,SÜRE,"Uzun",BİLDİRİM,"Bildirimli"))/VLOOKUP($B$10,ABONE1,11,FALSE))</f>
        <v>0.3532948027980683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0.20393201405482494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1.3458950201884253E-3</v>
      </c>
      <c r="D51" s="30">
        <f>(SUMIFS(KENTSELAG1,KAYNAK,A51,SEBEP,B51,SÜRE,"Uzun",BİLDİRİM,"Bildirimli")/VLOOKUP($B$10,ABONE1,4,FALSE))</f>
        <v>2.5567079215006454E-3</v>
      </c>
      <c r="E51" s="30">
        <f>((SUMIFS(KENTSELOG1,KAYNAK,A51,SEBEP,B51,SÜRE,"Uzun",BİLDİRİM,"Bildirimli")+SUMIFS(KENTSELAG1,KAYNAK,A51,SEBEP,B51,SÜRE,"Uzun",BİLDİRİM,"Bildirimli"))/VLOOKUP($B$10,ABONE1,5,FALSE))</f>
        <v>2.5451408085965096E-3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0</v>
      </c>
      <c r="H51" s="30">
        <f>((SUMIFS(KENTALTIOG1,KAYNAK,A51,SEBEP,B51,SÜRE,"Uzun",BİLDİRİM,"Bildirimli")+SUMIFS(KENTALTIAG1,KAYNAK,A51,SEBEP,B51,SÜRE,"Uzun",BİLDİRİM,"Bildirimli"))/VLOOKUP($B$10,ABONE1,8,FALSE))</f>
        <v>0</v>
      </c>
      <c r="I51" s="30">
        <f>(SUMIFS(KIRSALOG1,KAYNAK,A51,SEBEP,B51,SÜRE,"Uzun",BİLDİRİM,"Bildirimli")/VLOOKUP($B$10,ABONE1,9,FALSE))</f>
        <v>0</v>
      </c>
      <c r="J51" s="30">
        <f>(SUMIFS(KIRSALAG1,KAYNAK,A51,SEBEP,B51,SÜRE,"Uzun",BİLDİRİM,"Bildirimli")/VLOOKUP($B$10,ABONE1,10,FALSE))</f>
        <v>0</v>
      </c>
      <c r="K51" s="30">
        <f>((SUMIFS(KIRSALOG1,KAYNAK,A51,SEBEP,B51,SÜRE,"Uzun",BİLDİRİM,"Bildirimli")+SUMIFS(KIRSALAG1,KAYNAK,A51,SEBEP,B51,SÜRE,"Uzun",BİLDİRİM,"Bildirimli"))/VLOOKUP($B$10,ABONE1,11,FALSE))</f>
        <v>0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2.1905686937655905E-3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3.589053387169134E-3</v>
      </c>
      <c r="D52" s="30">
        <f>(SUMIFS(KENTSELAG1,KAYNAK,A52,SEBEP,B52,SÜRE,"Uzun",BİLDİRİM,"Bildirimli")/VLOOKUP($B$10,ABONE1,4,FALSE))</f>
        <v>2.0084853011762653E-2</v>
      </c>
      <c r="E52" s="30">
        <f>((SUMIFS(KENTSELOG1,KAYNAK,A52,SEBEP,B52,SÜRE,"Uzun",BİLDİRİM,"Bildirimli")+SUMIFS(KENTSELAG1,KAYNAK,A52,SEBEP,B52,SÜRE,"Uzun",BİLDİRİM,"Bildirimli"))/VLOOKUP($B$10,ABONE1,5,FALSE))</f>
        <v>1.9927265678083866E-2</v>
      </c>
      <c r="F52" s="30">
        <f>(SUMIFS(KENTALTIOG1,KAYNAK,A52,SEBEP,B52,SÜRE,"Uzun",BİLDİRİM,"Bildirimli")/VLOOKUP($B$10,ABONE1,6,FALSE))</f>
        <v>6.671608598962194E-3</v>
      </c>
      <c r="G52" s="30">
        <f>(SUMIFS(KENTALTIAG1,KAYNAK,A52,SEBEP,B52,SÜRE,"Uzun",BİLDİRİM,"Bildirimli")/VLOOKUP($B$10,ABONE1,7,FALSE))</f>
        <v>2.6228700876588202E-2</v>
      </c>
      <c r="H52" s="30">
        <f>((SUMIFS(KENTALTIOG1,KAYNAK,A52,SEBEP,B52,SÜRE,"Uzun",BİLDİRİM,"Bildirimli")+SUMIFS(KENTALTIAG1,KAYNAK,A52,SEBEP,B52,SÜRE,"Uzun",BİLDİRİM,"Bildirimli"))/VLOOKUP($B$10,ABONE1,8,FALSE))</f>
        <v>2.5888265921686787E-2</v>
      </c>
      <c r="I52" s="30">
        <f>(SUMIFS(KIRSALOG1,KAYNAK,A52,SEBEP,B52,SÜRE,"Uzun",BİLDİRİM,"Bildirimli")/VLOOKUP($B$10,ABONE1,9,FALSE))</f>
        <v>1.0381135992881506E-3</v>
      </c>
      <c r="J52" s="30">
        <f>(SUMIFS(KIRSALAG1,KAYNAK,A52,SEBEP,B52,SÜRE,"Uzun",BİLDİRİM,"Bildirimli")/VLOOKUP($B$10,ABONE1,10,FALSE))</f>
        <v>4.3962603091156401E-3</v>
      </c>
      <c r="K52" s="30">
        <f>((SUMIFS(KIRSALOG1,KAYNAK,A52,SEBEP,B52,SÜRE,"Uzun",BİLDİRİM,"Bildirimli")+SUMIFS(KIRSALAG1,KAYNAK,A52,SEBEP,B52,SÜRE,"Uzun",BİLDİRİM,"Bildirimli"))/VLOOKUP($B$10,ABONE1,11,FALSE))</f>
        <v>4.2711429865953518E-3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1.9647585167579924E-2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0</v>
      </c>
      <c r="E53" s="30">
        <f>((SUMIFS(KENTSELOG1,KAYNAK,A53,SEBEP,B53,SÜRE,"Uzun",BİLDİRİM,"Bildirimli")+SUMIFS(KENTSELAG1,KAYNAK,A53,SEBEP,B53,SÜRE,"Uzun",BİLDİRİM,"Bildirimli"))/VLOOKUP($B$10,ABONE1,5,FALSE))</f>
        <v>0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0.37367567381026329</v>
      </c>
      <c r="D54" s="30">
        <f t="shared" ref="D54:L54" si="23">SUM(D49:D53)</f>
        <v>0.24332063800197987</v>
      </c>
      <c r="E54" s="30">
        <f t="shared" si="23"/>
        <v>0.24456594304884791</v>
      </c>
      <c r="F54" s="30">
        <f t="shared" si="23"/>
        <v>0.33005930318754634</v>
      </c>
      <c r="G54" s="30">
        <f t="shared" si="23"/>
        <v>0.26217866640401849</v>
      </c>
      <c r="H54" s="30">
        <f t="shared" si="23"/>
        <v>0.26336028078687423</v>
      </c>
      <c r="I54" s="30">
        <f t="shared" si="23"/>
        <v>0.49651490434524692</v>
      </c>
      <c r="J54" s="30">
        <f t="shared" si="23"/>
        <v>0.40610885048697476</v>
      </c>
      <c r="K54" s="30">
        <f t="shared" si="23"/>
        <v>0.40947718557646617</v>
      </c>
      <c r="L54" s="30">
        <f t="shared" si="23"/>
        <v>0.25468794469324801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9.3177347551506363E-4</v>
      </c>
      <c r="D57" s="30">
        <f>(SUMIFS(KENTSELAG1,KAYNAK,A57,SÜRE,"Kısa")/VLOOKUP($B$10,ABONE1,4,FALSE))</f>
        <v>6.166921971311347E-3</v>
      </c>
      <c r="E57" s="30">
        <f>(SUMIFS(KENTSELOG1,KAYNAK,A57,SÜRE,"Kısa")+SUMIFS(KENTSELAG1,KAYNAK,A57,SÜRE,"Kısa"))/VLOOKUP($B$10,ABONE1,5,FALSE)</f>
        <v>6.1169096583807824E-3</v>
      </c>
      <c r="F57" s="30">
        <f>(SUMIFS(KENTALTIOG1,KAYNAK,A57,SÜRE,"Kısa")/VLOOKUP($B$10,ABONE1,6,FALSE))</f>
        <v>0</v>
      </c>
      <c r="G57" s="30">
        <f>(SUMIFS(KENTALTIAG1,KAYNAK,A57,SÜRE,"Kısa")/VLOOKUP($B$10,ABONE1,7,FALSE))</f>
        <v>0</v>
      </c>
      <c r="H57" s="30">
        <f>(SUMIFS(KENTALTIOG1,KAYNAK,A57,SÜRE,"Kısa")+SUMIFS(KENTALTIAG1,KAYNAK,A57,SÜRE,"Kısa"))/VLOOKUP($B$10,ABONE1,8,FALSE)</f>
        <v>0</v>
      </c>
      <c r="I57" s="30">
        <f>(SUMIFS(KIRSALOG1,KAYNAK,A57,SÜRE,"Kısa")/VLOOKUP($B$10,ABONE1,9,FALSE))</f>
        <v>0</v>
      </c>
      <c r="J57" s="30">
        <f>(SUMIFS(KIRSALAG1,KAYNAK,A57,SÜRE,"Kısa")/VLOOKUP($B$10,ABONE1,10,FALSE))</f>
        <v>0</v>
      </c>
      <c r="K57" s="30">
        <f>(SUMIFS(KIRSALOG1,KAYNAK,A57,SÜRE,"Kısa")+SUMIFS(KIRSALAG1,KAYNAK,A57,SÜRE,"Kısa"))/VLOOKUP($B$10,ABONE1,11,FALSE)</f>
        <v>0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5.2647424279956946E-3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0.21620595644821755</v>
      </c>
      <c r="D58" s="30">
        <f>(SUMIFS(KENTSELAG1,KAYNAK,A58,SÜRE,"Kısa")/VLOOKUP($B$10,ABONE1,4,FALSE))</f>
        <v>0.10941451688172837</v>
      </c>
      <c r="E58" s="30">
        <f>(SUMIFS(KENTSELOG1,KAYNAK,A58,SÜRE,"Kısa")+SUMIFS(KENTSELAG1,KAYNAK,A58,SÜRE,"Kısa"))/VLOOKUP($B$10,ABONE1,5,FALSE)</f>
        <v>0.11043471466564861</v>
      </c>
      <c r="F58" s="30">
        <f>(SUMIFS(KENTALTIOG1,KAYNAK,A58,SÜRE,"Kısa")/VLOOKUP($B$10,ABONE1,6,FALSE))</f>
        <v>0.31097108969607118</v>
      </c>
      <c r="G58" s="30">
        <f>(SUMIFS(KENTALTIAG1,KAYNAK,A58,SÜRE,"Kısa")/VLOOKUP($B$10,ABONE1,7,FALSE))</f>
        <v>0.31171082438688075</v>
      </c>
      <c r="H58" s="30">
        <f>(SUMIFS(KENTALTIOG1,KAYNAK,A58,SÜRE,"Kısa")+SUMIFS(KENTALTIAG1,KAYNAK,A58,SÜRE,"Kısa"))/VLOOKUP($B$10,ABONE1,8,FALSE)</f>
        <v>0.31169794764924869</v>
      </c>
      <c r="I58" s="30">
        <f>(SUMIFS(KIRSALOG1,KAYNAK,A58,SÜRE,"Kısa")/VLOOKUP($B$10,ABONE1,9,FALSE))</f>
        <v>0.85436749221414798</v>
      </c>
      <c r="J58" s="30">
        <f>(SUMIFS(KIRSALAG1,KAYNAK,A58,SÜRE,"Kısa")/VLOOKUP($B$10,ABONE1,10,FALSE))</f>
        <v>0.85748885152003862</v>
      </c>
      <c r="K58" s="30">
        <f>(SUMIFS(KIRSALOG1,KAYNAK,A58,SÜRE,"Kısa")+SUMIFS(KIRSALAG1,KAYNAK,A58,SÜRE,"Kısa"))/VLOOKUP($B$10,ABONE1,11,FALSE)</f>
        <v>0.85737255638682297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0.16649598958515113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0</v>
      </c>
      <c r="D59" s="30">
        <f>(SUMIFS(KENTSELAG1,KAYNAK,A59,SÜRE,"Kısa")/VLOOKUP($B$10,ABONE1,4,FALSE))</f>
        <v>0</v>
      </c>
      <c r="E59" s="30">
        <f>(SUMIFS(KENTSELOG1,KAYNAK,A59,SÜRE,"Kısa")+SUMIFS(KENTSELAG1,KAYNAK,A59,SÜRE,"Kısa"))/VLOOKUP($B$10,ABONE1,5,FALSE)</f>
        <v>0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0.21713772992373262</v>
      </c>
      <c r="D60" s="30">
        <f t="shared" ref="D60:L60" si="24">SUM(D57:D59)</f>
        <v>0.11558143885303972</v>
      </c>
      <c r="E60" s="30">
        <f t="shared" si="24"/>
        <v>0.11655162432402939</v>
      </c>
      <c r="F60" s="30">
        <f t="shared" si="24"/>
        <v>0.31097108969607118</v>
      </c>
      <c r="G60" s="30">
        <f t="shared" si="24"/>
        <v>0.31171082438688075</v>
      </c>
      <c r="H60" s="30">
        <f t="shared" si="24"/>
        <v>0.31169794764924869</v>
      </c>
      <c r="I60" s="30">
        <f t="shared" si="24"/>
        <v>0.85436749221414798</v>
      </c>
      <c r="J60" s="30">
        <f t="shared" si="24"/>
        <v>0.85748885152003862</v>
      </c>
      <c r="K60" s="30">
        <f t="shared" si="24"/>
        <v>0.85737255638682297</v>
      </c>
      <c r="L60" s="30">
        <f t="shared" si="24"/>
        <v>0.17176073201314682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157.21129777777779</v>
      </c>
      <c r="D17" s="30">
        <f t="shared" si="1"/>
        <v>109.67352424965524</v>
      </c>
      <c r="E17" s="30">
        <f t="shared" si="2"/>
        <v>110.18107506732309</v>
      </c>
      <c r="F17" s="30">
        <v>0</v>
      </c>
      <c r="G17" s="30">
        <v>0</v>
      </c>
      <c r="H17" s="30">
        <v>0</v>
      </c>
      <c r="I17" s="30">
        <f t="shared" si="3"/>
        <v>648.26826375000007</v>
      </c>
      <c r="J17" s="30">
        <f t="shared" si="4"/>
        <v>473.16449567934785</v>
      </c>
      <c r="K17" s="30">
        <f t="shared" si="5"/>
        <v>480.46048601562501</v>
      </c>
      <c r="L17" s="30">
        <f t="shared" si="6"/>
        <v>120.51439778439965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1.4432098888888889</v>
      </c>
      <c r="D18" s="30">
        <f t="shared" si="1"/>
        <v>3.259654521254272</v>
      </c>
      <c r="E18" s="30">
        <f t="shared" si="2"/>
        <v>3.2402607236490897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3.1917940718667839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16.375462999999996</v>
      </c>
      <c r="D20" s="30">
        <f t="shared" si="1"/>
        <v>39.603057068169555</v>
      </c>
      <c r="E20" s="30">
        <f t="shared" si="2"/>
        <v>39.355060927694403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38.766402113935143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4.4837037777777793</v>
      </c>
      <c r="D21" s="30">
        <f t="shared" si="1"/>
        <v>43.146781375382254</v>
      </c>
      <c r="E21" s="30">
        <f t="shared" si="2"/>
        <v>42.733983821104495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10.600520788043479</v>
      </c>
      <c r="K21" s="30">
        <f t="shared" si="5"/>
        <v>10.158832421874999</v>
      </c>
      <c r="L21" s="30">
        <f t="shared" si="6"/>
        <v>42.246736449897789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0.19237164458300857</v>
      </c>
      <c r="E22" s="30">
        <f t="shared" si="2"/>
        <v>0.19031773296162288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0.18747102892199827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179.51367444444446</v>
      </c>
      <c r="D25" s="30">
        <f t="shared" ref="D25:L25" si="7">SUM(D15:D24)</f>
        <v>195.87538885904434</v>
      </c>
      <c r="E25" s="30">
        <f t="shared" si="7"/>
        <v>195.70069827273269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648.26826375000007</v>
      </c>
      <c r="J25" s="30">
        <f t="shared" si="7"/>
        <v>483.76501646739132</v>
      </c>
      <c r="K25" s="30">
        <f t="shared" si="7"/>
        <v>490.6193184375</v>
      </c>
      <c r="L25" s="30">
        <f t="shared" si="7"/>
        <v>204.90680144902134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134.9114017777778</v>
      </c>
      <c r="D29" s="30">
        <f>(SUMIFS(KENTSELAG2,KAYNAK,A29,SEBEP,B29,SÜRE,"Uzun",BİLDİRİM,"Bildirimli",İL,$B$10,İLÇE,$B$11)/VLOOKUP($B$11,ABONE1,4,FALSE))*60</f>
        <v>97.153112482762779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97.5562498024794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197.300355</v>
      </c>
      <c r="J29" s="30">
        <f>(SUMIFS(KIRSALAG2,KAYNAK,A29,SEBEP,B29,SÜRE,"Uzun",BİLDİRİM,"Bildirimli",İL,$B$10,İLÇE,$B$11)/VLOOKUP($B$11,ABONE1,10,FALSE))*60</f>
        <v>309.12988288043476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304.47031921875003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110.975740917324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3.6362888590443072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3.5974649670798984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3.5436553829973709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134.9114017777778</v>
      </c>
      <c r="D33" s="30">
        <f t="shared" ref="D33:L33" si="8">SUM(D28:D32)</f>
        <v>100.78940134180709</v>
      </c>
      <c r="E33" s="30">
        <f t="shared" si="8"/>
        <v>101.1537147695593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197.300355</v>
      </c>
      <c r="J33" s="30">
        <f t="shared" si="8"/>
        <v>309.12988288043476</v>
      </c>
      <c r="K33" s="30">
        <f t="shared" si="8"/>
        <v>304.47031921875003</v>
      </c>
      <c r="L33" s="30">
        <f t="shared" si="8"/>
        <v>114.51939630032138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2.0499999999999998</v>
      </c>
      <c r="D38" s="30">
        <f t="shared" si="10"/>
        <v>1.8336031336810761</v>
      </c>
      <c r="E38" s="30">
        <f t="shared" si="11"/>
        <v>1.83591355754592</v>
      </c>
      <c r="F38" s="30">
        <v>0</v>
      </c>
      <c r="G38" s="30">
        <v>0</v>
      </c>
      <c r="H38" s="30">
        <v>0</v>
      </c>
      <c r="I38" s="30">
        <f t="shared" si="12"/>
        <v>5.875</v>
      </c>
      <c r="J38" s="30">
        <f t="shared" si="13"/>
        <v>9.7934782608695645</v>
      </c>
      <c r="K38" s="30">
        <f t="shared" si="14"/>
        <v>9.6302083333333339</v>
      </c>
      <c r="L38" s="30">
        <f t="shared" si="15"/>
        <v>2.1976044405492257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1.2962962962962963E-2</v>
      </c>
      <c r="D39" s="30">
        <f t="shared" si="10"/>
        <v>2.9278334032815715E-2</v>
      </c>
      <c r="E39" s="30">
        <f t="shared" si="11"/>
        <v>2.9104138244656661E-2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2.8668809036907196E-2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3.888888888888889E-2</v>
      </c>
      <c r="D41" s="30">
        <f t="shared" si="10"/>
        <v>9.4050402702000518E-2</v>
      </c>
      <c r="E41" s="30">
        <f t="shared" si="11"/>
        <v>9.3461454811475567E-2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9.2063492063492069E-2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2.7777777777777776E-2</v>
      </c>
      <c r="D42" s="30">
        <f t="shared" si="10"/>
        <v>0.22525331254871395</v>
      </c>
      <c r="E42" s="30">
        <f t="shared" si="11"/>
        <v>0.22314490776439883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5.434782608695652E-2</v>
      </c>
      <c r="K42" s="30">
        <f t="shared" si="14"/>
        <v>5.2083333333333336E-2</v>
      </c>
      <c r="L42" s="30">
        <f t="shared" si="15"/>
        <v>0.22058623040218131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8.3937885964386358E-4</v>
      </c>
      <c r="E43" s="30">
        <f t="shared" si="11"/>
        <v>8.3041698795895363E-4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8.1799591002044991E-4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2.1296296296296293</v>
      </c>
      <c r="D46" s="30">
        <f t="shared" ref="D46:L46" si="16">SUM(D36:D45)</f>
        <v>2.1830245618242503</v>
      </c>
      <c r="E46" s="30">
        <f t="shared" si="16"/>
        <v>2.18245447535441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5.875</v>
      </c>
      <c r="J46" s="30">
        <f t="shared" si="16"/>
        <v>9.8478260869565215</v>
      </c>
      <c r="K46" s="30">
        <f t="shared" si="16"/>
        <v>9.6822916666666679</v>
      </c>
      <c r="L46" s="30">
        <f t="shared" si="16"/>
        <v>2.5397409679618268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1.2259259259259259</v>
      </c>
      <c r="D50" s="30">
        <f>(SUMIFS(KENTSELAG1,KAYNAK,A50,SEBEP,B50,SÜRE,"Uzun",BİLDİRİM,"Bildirimli",İL,$B$10,İLÇE,$B$11)/VLOOKUP($B$11,ABONE1,4,FALSE))</f>
        <v>1.2424405939604692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1.2422642703205014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1.71875</v>
      </c>
      <c r="J50" s="30">
        <f>(SUMIFS(KIRSALAG1,KAYNAK,A50,SEBEP,B50,SÜRE,"Uzun",BİLDİRİM,"Bildirimli",İL,$B$10,İLÇE,$B$11)/VLOOKUP($B$11,ABONE1,10,FALSE))</f>
        <v>2.6929347826086958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2.65234375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1.3532963287564514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1.3430061754301817E-2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1.3286671807343258E-2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1.3087934560327199E-2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1.2259259259259259</v>
      </c>
      <c r="D54" s="30">
        <f t="shared" ref="D54:L54" si="17">SUM(D49:D53)</f>
        <v>1.255870655714771</v>
      </c>
      <c r="E54" s="30">
        <f t="shared" si="17"/>
        <v>1.2555509421278446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1.71875</v>
      </c>
      <c r="J54" s="30">
        <f t="shared" si="17"/>
        <v>2.6929347826086958</v>
      </c>
      <c r="K54" s="30">
        <f t="shared" si="17"/>
        <v>2.65234375</v>
      </c>
      <c r="L54" s="30">
        <f t="shared" si="17"/>
        <v>1.3663842633167786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0.37962962962962965</v>
      </c>
      <c r="D58" s="30">
        <f>(SUMIFS(KENTSELAG1,KAYNAK,A58,SÜRE,"Kısa",İL,$B$10,İLÇE,$B$11)/VLOOKUP($B$11,ABONE1,4,FALSE))</f>
        <v>0.28219117852788939</v>
      </c>
      <c r="E58" s="30">
        <f>(SUMIFS(KENTSELOG1,KAYNAK,A58,SÜRE,"Kısa",İL,$B$10,İLÇE,$B$11)+SUMIFS(KENTSELAG1,KAYNAK,A58,SÜRE,"Kısa",İL,$B$10,İLÇE,$B$11))/VLOOKUP($B$11,ABONE1,5,FALSE)</f>
        <v>0.28323150839314315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0.2789950335962606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0.37962962962962965</v>
      </c>
      <c r="D60" s="30">
        <f t="shared" ref="D60:L60" si="18">SUM(D57:D59)</f>
        <v>0.28219117852788939</v>
      </c>
      <c r="E60" s="30">
        <f t="shared" si="18"/>
        <v>0.28323150839314315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0.2789950335962606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141.1239849746193</v>
      </c>
      <c r="D17" s="30">
        <f t="shared" si="1"/>
        <v>60.419320880345325</v>
      </c>
      <c r="E17" s="30">
        <f t="shared" si="2"/>
        <v>61.984319288315781</v>
      </c>
      <c r="F17" s="30">
        <f t="shared" si="3"/>
        <v>115.92024000000002</v>
      </c>
      <c r="G17" s="30">
        <f t="shared" si="4"/>
        <v>51.013117983348742</v>
      </c>
      <c r="H17" s="30">
        <f t="shared" si="5"/>
        <v>51.430718952205872</v>
      </c>
      <c r="I17" s="30">
        <f t="shared" si="6"/>
        <v>96.464480655737702</v>
      </c>
      <c r="J17" s="30">
        <f t="shared" si="7"/>
        <v>44.091795994087221</v>
      </c>
      <c r="K17" s="30">
        <f t="shared" si="8"/>
        <v>44.867216810679608</v>
      </c>
      <c r="L17" s="30">
        <f t="shared" si="9"/>
        <v>57.482079244332496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6.6627749238578673</v>
      </c>
      <c r="D18" s="30">
        <f t="shared" si="1"/>
        <v>20.508391879140735</v>
      </c>
      <c r="E18" s="30">
        <f t="shared" si="2"/>
        <v>20.239902210847525</v>
      </c>
      <c r="F18" s="30">
        <f t="shared" si="3"/>
        <v>184.95674571428569</v>
      </c>
      <c r="G18" s="30">
        <f t="shared" si="4"/>
        <v>72.997815772432944</v>
      </c>
      <c r="H18" s="30">
        <f t="shared" si="5"/>
        <v>73.718139770220589</v>
      </c>
      <c r="I18" s="30">
        <f t="shared" si="6"/>
        <v>74.662567868852463</v>
      </c>
      <c r="J18" s="30">
        <f t="shared" si="7"/>
        <v>38.28666746489283</v>
      </c>
      <c r="K18" s="30">
        <f t="shared" si="8"/>
        <v>38.82524268932039</v>
      </c>
      <c r="L18" s="30">
        <f t="shared" si="9"/>
        <v>33.986512608021705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2.0302452791878172</v>
      </c>
      <c r="D21" s="30">
        <f t="shared" si="1"/>
        <v>9.9514120377434203</v>
      </c>
      <c r="E21" s="30">
        <f t="shared" si="2"/>
        <v>9.7978073668668131</v>
      </c>
      <c r="F21" s="30">
        <f t="shared" si="3"/>
        <v>4.5849200000000003</v>
      </c>
      <c r="G21" s="30">
        <f t="shared" si="4"/>
        <v>9.3285795097132294</v>
      </c>
      <c r="H21" s="30">
        <f t="shared" si="5"/>
        <v>9.2980596415441177</v>
      </c>
      <c r="I21" s="30">
        <f t="shared" si="6"/>
        <v>0</v>
      </c>
      <c r="J21" s="30">
        <f t="shared" si="7"/>
        <v>8.4622895639320035</v>
      </c>
      <c r="K21" s="30">
        <f t="shared" si="8"/>
        <v>8.3369983834951462</v>
      </c>
      <c r="L21" s="30">
        <f t="shared" si="9"/>
        <v>9.4980952257314453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149.81700517766498</v>
      </c>
      <c r="D25" s="30">
        <f t="shared" ref="D25:L25" si="10">SUM(D15:D24)</f>
        <v>90.87912479722948</v>
      </c>
      <c r="E25" s="30">
        <f t="shared" si="10"/>
        <v>92.022028866030126</v>
      </c>
      <c r="F25" s="30">
        <f t="shared" si="10"/>
        <v>305.46190571428571</v>
      </c>
      <c r="G25" s="30">
        <f t="shared" si="10"/>
        <v>133.3395132654949</v>
      </c>
      <c r="H25" s="30">
        <f t="shared" si="10"/>
        <v>134.44691836397058</v>
      </c>
      <c r="I25" s="30">
        <f t="shared" si="10"/>
        <v>171.12704852459018</v>
      </c>
      <c r="J25" s="30">
        <f t="shared" si="10"/>
        <v>90.840753022912054</v>
      </c>
      <c r="K25" s="30">
        <f t="shared" si="10"/>
        <v>92.029457883495141</v>
      </c>
      <c r="L25" s="30">
        <f t="shared" si="10"/>
        <v>100.96668707808564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3.8852791370558375</v>
      </c>
      <c r="D29" s="30">
        <f>(SUMIFS(KENTSELAG2,KAYNAK,A29,SEBEP,B29,SÜRE,"Uzun",BİLDİRİM,"Bildirimli",İL,$B$10,İLÇE,$B$11)/VLOOKUP($B$11,ABONE1,4,FALSE))*60</f>
        <v>3.4789433025496885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3.4868228339403489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6.8432031729879741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6.7991752113970589</v>
      </c>
      <c r="I29" s="30">
        <f>(SUMIFS(KIRSALOG2,KAYNAK,A29,SEBEP,B29,SÜRE,"Uzun",BİLDİRİM,"Bildirimli",İL,$B$10,İLÇE,$B$11)/VLOOKUP($B$11,ABONE1,9,FALSE))*60</f>
        <v>19.246224590163933</v>
      </c>
      <c r="J29" s="30">
        <f>(SUMIFS(KIRSALAG2,KAYNAK,A29,SEBEP,B29,SÜRE,"Uzun",BİLDİRİM,"Bildirimli",İL,$B$10,İLÇE,$B$11)/VLOOKUP($B$11,ABONE1,10,FALSE))*60</f>
        <v>12.205339719142646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12.309585830097088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5.3589671168378219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0.94557106598984775</v>
      </c>
      <c r="D31" s="30">
        <f>(SUMIFS(KENTSELAG2,KAYNAK,A31,SEBEP,B31,SÜRE,"Uzun",BİLDİRİM,"Bildirimli",İL,$B$10,İLÇE,$B$11)/VLOOKUP($B$11,ABONE1,4,FALSE))*60</f>
        <v>6.6152758331660308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6.5053307756668959</v>
      </c>
      <c r="F31" s="30">
        <f>(SUMIFS(KENTALTIOG2,KAYNAK,A31,SEBEP,B31,SÜRE,"Uzun",BİLDİRİM,"Bildirimli",İL,$B$10,İLÇE,$B$11)/VLOOKUP($B$11,ABONE1,6,FALSE))*60</f>
        <v>3.5036071428571427</v>
      </c>
      <c r="G31" s="30">
        <f>(SUMIFS(KENTALTIAG2,KAYNAK,A31,SEBEP,B31,SÜRE,"Uzun",BİLDİRİM,"Bildirimli",İL,$B$10,İLÇE,$B$11)/VLOOKUP($B$11,ABONE1,7,FALSE))*60</f>
        <v>8.4397715078630906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8.4080130974264691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6.0409100368145712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4.830850203045685</v>
      </c>
      <c r="D33" s="30">
        <f t="shared" ref="D33:L33" si="11">SUM(D28:D32)</f>
        <v>10.094219135715718</v>
      </c>
      <c r="E33" s="30">
        <f t="shared" si="11"/>
        <v>9.9921536096072447</v>
      </c>
      <c r="F33" s="30">
        <f t="shared" si="11"/>
        <v>3.5036071428571427</v>
      </c>
      <c r="G33" s="30">
        <f t="shared" si="11"/>
        <v>15.282974680851066</v>
      </c>
      <c r="H33" s="30">
        <f t="shared" si="11"/>
        <v>15.207188308823529</v>
      </c>
      <c r="I33" s="30">
        <f t="shared" si="11"/>
        <v>19.246224590163933</v>
      </c>
      <c r="J33" s="30">
        <f t="shared" si="11"/>
        <v>12.205339719142646</v>
      </c>
      <c r="K33" s="30">
        <f t="shared" si="11"/>
        <v>12.309585830097088</v>
      </c>
      <c r="L33" s="30">
        <f t="shared" si="11"/>
        <v>11.399877153652394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2.3324873096446699</v>
      </c>
      <c r="D38" s="30">
        <f t="shared" si="13"/>
        <v>1.2939670748845613</v>
      </c>
      <c r="E38" s="30">
        <f t="shared" si="14"/>
        <v>1.3141057190668373</v>
      </c>
      <c r="F38" s="30">
        <f t="shared" si="15"/>
        <v>3.5</v>
      </c>
      <c r="G38" s="30">
        <f t="shared" si="16"/>
        <v>1.4953746530989824</v>
      </c>
      <c r="H38" s="30">
        <f t="shared" si="17"/>
        <v>1.5082720588235294</v>
      </c>
      <c r="I38" s="30">
        <f t="shared" si="18"/>
        <v>2.639344262295082</v>
      </c>
      <c r="J38" s="30">
        <f t="shared" si="19"/>
        <v>1.3468834688346885</v>
      </c>
      <c r="K38" s="30">
        <f t="shared" si="20"/>
        <v>1.3660194174757281</v>
      </c>
      <c r="L38" s="30">
        <f t="shared" si="21"/>
        <v>1.3619453594264677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7.1065989847715741E-2</v>
      </c>
      <c r="D39" s="30">
        <f t="shared" si="13"/>
        <v>0.23413973097771532</v>
      </c>
      <c r="E39" s="30">
        <f t="shared" si="14"/>
        <v>0.23097745841126094</v>
      </c>
      <c r="F39" s="30">
        <f t="shared" si="15"/>
        <v>1.4761904761904763</v>
      </c>
      <c r="G39" s="30">
        <f t="shared" si="16"/>
        <v>0.71985815602836878</v>
      </c>
      <c r="H39" s="30">
        <f t="shared" si="17"/>
        <v>0.72472426470588236</v>
      </c>
      <c r="I39" s="30">
        <f t="shared" si="18"/>
        <v>0.67213114754098358</v>
      </c>
      <c r="J39" s="30">
        <f t="shared" si="19"/>
        <v>0.34466617393446664</v>
      </c>
      <c r="K39" s="30">
        <f t="shared" si="20"/>
        <v>0.34951456310679613</v>
      </c>
      <c r="L39" s="30">
        <f t="shared" si="21"/>
        <v>0.35083640121423498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1.2690355329949238E-2</v>
      </c>
      <c r="D42" s="30">
        <f t="shared" si="13"/>
        <v>8.2262597871913271E-2</v>
      </c>
      <c r="E42" s="30">
        <f t="shared" si="14"/>
        <v>8.0913475735800766E-2</v>
      </c>
      <c r="F42" s="30">
        <f t="shared" si="15"/>
        <v>2.3809523809523808E-2</v>
      </c>
      <c r="G42" s="30">
        <f t="shared" si="16"/>
        <v>8.1868640148011096E-2</v>
      </c>
      <c r="H42" s="30">
        <f t="shared" si="17"/>
        <v>8.1495098039215688E-2</v>
      </c>
      <c r="I42" s="30">
        <f t="shared" si="18"/>
        <v>0</v>
      </c>
      <c r="J42" s="30">
        <f t="shared" si="19"/>
        <v>6.0113328406011336E-2</v>
      </c>
      <c r="K42" s="30">
        <f t="shared" si="20"/>
        <v>5.9223300970873784E-2</v>
      </c>
      <c r="L42" s="30">
        <f t="shared" si="21"/>
        <v>7.8150229283730541E-2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2.4162436548223347</v>
      </c>
      <c r="D46" s="30">
        <f t="shared" ref="D46:L46" si="22">SUM(D36:D45)</f>
        <v>1.61036940373419</v>
      </c>
      <c r="E46" s="30">
        <f t="shared" si="22"/>
        <v>1.625996653213899</v>
      </c>
      <c r="F46" s="30">
        <f t="shared" si="22"/>
        <v>5</v>
      </c>
      <c r="G46" s="30">
        <f t="shared" si="22"/>
        <v>2.2971014492753623</v>
      </c>
      <c r="H46" s="30">
        <f t="shared" si="22"/>
        <v>2.3144914215686274</v>
      </c>
      <c r="I46" s="30">
        <f t="shared" si="22"/>
        <v>3.3114754098360657</v>
      </c>
      <c r="J46" s="30">
        <f t="shared" si="22"/>
        <v>1.7516629711751663</v>
      </c>
      <c r="K46" s="30">
        <f t="shared" si="22"/>
        <v>1.7747572815533981</v>
      </c>
      <c r="L46" s="30">
        <f t="shared" si="22"/>
        <v>1.7909319899244331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0.10913705583756345</v>
      </c>
      <c r="D50" s="30">
        <f>(SUMIFS(KENTSELAG1,KAYNAK,A50,SEBEP,B50,SÜRE,"Uzun",BİLDİRİM,"Bildirimli",İL,$B$10,İLÇE,$B$11)/VLOOKUP($B$11,ABONE1,4,FALSE))</f>
        <v>8.0957639028307563E-2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8.1504085047740926E-2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0.15263644773358001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0.15165441176470587</v>
      </c>
      <c r="I50" s="30">
        <f>(SUMIFS(KIRSALOG1,KAYNAK,A50,SEBEP,B50,SÜRE,"Uzun",BİLDİRİM,"Bildirimli",İL,$B$10,İLÇE,$B$11)/VLOOKUP($B$11,ABONE1,9,FALSE))</f>
        <v>0.67213114754098358</v>
      </c>
      <c r="J50" s="30">
        <f>(SUMIFS(KIRSALAG1,KAYNAK,A50,SEBEP,B50,SÜRE,"Uzun",BİLDİRİM,"Bildirimli",İL,$B$10,İLÇE,$B$11)/VLOOKUP($B$11,ABONE1,10,FALSE))</f>
        <v>0.254249815225425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0.26043689320388347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0.12009946392817929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2.5380710659898475E-3</v>
      </c>
      <c r="D52" s="30">
        <f>(SUMIFS(KENTSELAG1,KAYNAK,A52,SEBEP,B52,SÜRE,"Uzun",BİLDİRİM,"Bildirimli",İL,$B$10,İLÇE,$B$11)/VLOOKUP($B$11,ABONE1,4,FALSE))</f>
        <v>1.6412366994579403E-2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1.6143321193030809E-2</v>
      </c>
      <c r="F52" s="30">
        <f>(SUMIFS(KENTALTIOG1,KAYNAK,A52,SEBEP,B52,SÜRE,"Uzun",BİLDİRİM,"Bildirimli",İL,$B$10,İLÇE,$B$11)/VLOOKUP($B$11,ABONE1,6,FALSE))</f>
        <v>2.3809523809523808E-2</v>
      </c>
      <c r="G52" s="30">
        <f>(SUMIFS(KENTALTIAG1,KAYNAK,A52,SEBEP,B52,SÜRE,"Uzun",BİLDİRİM,"Bildirimli",İL,$B$10,İLÇE,$B$11)/VLOOKUP($B$11,ABONE1,7,FALSE))</f>
        <v>5.7354301572617949E-2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5.7138480392156861E-2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2.2637731705741782E-2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0.11167512690355329</v>
      </c>
      <c r="D54" s="30">
        <f t="shared" ref="D54:L54" si="23">SUM(D49:D53)</f>
        <v>9.7370006022886965E-2</v>
      </c>
      <c r="E54" s="30">
        <f t="shared" si="23"/>
        <v>9.7647406240771728E-2</v>
      </c>
      <c r="F54" s="30">
        <f t="shared" si="23"/>
        <v>2.3809523809523808E-2</v>
      </c>
      <c r="G54" s="30">
        <f t="shared" si="23"/>
        <v>0.20999074930619796</v>
      </c>
      <c r="H54" s="30">
        <f t="shared" si="23"/>
        <v>0.20879289215686272</v>
      </c>
      <c r="I54" s="30">
        <f t="shared" si="23"/>
        <v>0.67213114754098358</v>
      </c>
      <c r="J54" s="30">
        <f t="shared" si="23"/>
        <v>0.254249815225425</v>
      </c>
      <c r="K54" s="30">
        <f t="shared" si="23"/>
        <v>0.26043689320388347</v>
      </c>
      <c r="L54" s="30">
        <f t="shared" si="23"/>
        <v>0.14273719563392107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41.311388000000008</v>
      </c>
      <c r="D17" s="30">
        <f t="shared" si="1"/>
        <v>29.480006364683305</v>
      </c>
      <c r="E17" s="30">
        <f t="shared" si="2"/>
        <v>29.57015022476191</v>
      </c>
      <c r="F17" s="30">
        <f t="shared" si="3"/>
        <v>93.811205357142853</v>
      </c>
      <c r="G17" s="30">
        <f t="shared" si="4"/>
        <v>81.992051084948386</v>
      </c>
      <c r="H17" s="30">
        <f t="shared" si="5"/>
        <v>82.110730059171601</v>
      </c>
      <c r="I17" s="30">
        <f t="shared" si="6"/>
        <v>924.01205169230786</v>
      </c>
      <c r="J17" s="30">
        <f t="shared" si="7"/>
        <v>229.28931301424916</v>
      </c>
      <c r="K17" s="30">
        <f t="shared" si="8"/>
        <v>245.40529374732333</v>
      </c>
      <c r="L17" s="30">
        <f t="shared" si="9"/>
        <v>84.805100753045409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10.218332</v>
      </c>
      <c r="D21" s="30">
        <f t="shared" si="1"/>
        <v>93.613429266794611</v>
      </c>
      <c r="E21" s="30">
        <f t="shared" si="2"/>
        <v>92.978038049523789</v>
      </c>
      <c r="F21" s="30">
        <f t="shared" si="3"/>
        <v>2.2071428571428573</v>
      </c>
      <c r="G21" s="30">
        <f t="shared" si="4"/>
        <v>62.328998395218271</v>
      </c>
      <c r="H21" s="30">
        <f t="shared" si="5"/>
        <v>61.725300365788073</v>
      </c>
      <c r="I21" s="30">
        <f t="shared" si="6"/>
        <v>18.820512000000001</v>
      </c>
      <c r="J21" s="30">
        <f t="shared" si="7"/>
        <v>141.64603576178294</v>
      </c>
      <c r="K21" s="30">
        <f t="shared" si="8"/>
        <v>138.79676415417558</v>
      </c>
      <c r="L21" s="30">
        <f t="shared" si="9"/>
        <v>90.153351971207087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51.529720000000012</v>
      </c>
      <c r="D25" s="30">
        <f t="shared" ref="D25:L25" si="10">SUM(D15:D24)</f>
        <v>123.09343563147792</v>
      </c>
      <c r="E25" s="30">
        <f t="shared" si="10"/>
        <v>122.54818827428571</v>
      </c>
      <c r="F25" s="30">
        <f t="shared" si="10"/>
        <v>96.018348214285709</v>
      </c>
      <c r="G25" s="30">
        <f t="shared" si="10"/>
        <v>144.32104948016666</v>
      </c>
      <c r="H25" s="30">
        <f t="shared" si="10"/>
        <v>143.83603042495969</v>
      </c>
      <c r="I25" s="30">
        <f t="shared" si="10"/>
        <v>942.83256369230787</v>
      </c>
      <c r="J25" s="30">
        <f t="shared" si="10"/>
        <v>370.93534877603213</v>
      </c>
      <c r="K25" s="30">
        <f t="shared" si="10"/>
        <v>384.2020579014989</v>
      </c>
      <c r="L25" s="30">
        <f t="shared" si="10"/>
        <v>174.95845272425248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7.544573999999999</v>
      </c>
      <c r="D29" s="30">
        <f>(SUMIFS(KENTSELAG2,KAYNAK,A29,SEBEP,B29,SÜRE,"Uzun",BİLDİRİM,"Bildirimli",İL,$B$10,İLÇE,$B$11)/VLOOKUP($B$11,ABONE1,4,FALSE))*60</f>
        <v>27.22418216506718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27.074242293333334</v>
      </c>
      <c r="F29" s="30">
        <f>(SUMIFS(KENTALTIOG2,KAYNAK,A29,SEBEP,B29,SÜRE,"Uzun",BİLDİRİM,"Bildirimli",İL,$B$10,İLÇE,$B$11)/VLOOKUP($B$11,ABONE1,6,FALSE))*60</f>
        <v>12.046106785714287</v>
      </c>
      <c r="G29" s="30">
        <f>(SUMIFS(KENTALTIAG2,KAYNAK,A29,SEBEP,B29,SÜRE,"Uzun",BİLDİRİM,"Bildirimli",İL,$B$10,İLÇE,$B$11)/VLOOKUP($B$11,ABONE1,7,FALSE))*60</f>
        <v>0.73310849483789176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0.84670503496503502</v>
      </c>
      <c r="I29" s="30">
        <f>(SUMIFS(KIRSALOG2,KAYNAK,A29,SEBEP,B29,SÜRE,"Uzun",BİLDİRİM,"Bildirimli",İL,$B$10,İLÇE,$B$11)/VLOOKUP($B$11,ABONE1,9,FALSE))*60</f>
        <v>249.07643076923077</v>
      </c>
      <c r="J29" s="30">
        <f>(SUMIFS(KIRSALAG2,KAYNAK,A29,SEBEP,B29,SÜRE,"Uzun",BİLDİRİM,"Bildirimli",İL,$B$10,İLÇE,$B$11)/VLOOKUP($B$11,ABONE1,10,FALSE))*60</f>
        <v>122.86413115089513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125.79196822269809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35.092951088962721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1.9939819270633397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1.9787896838095236</v>
      </c>
      <c r="F31" s="30">
        <f>(SUMIFS(KENTALTIOG2,KAYNAK,A31,SEBEP,B31,SÜRE,"Uzun",BİLDİRİM,"Bildirimli",İL,$B$10,İLÇE,$B$11)/VLOOKUP($B$11,ABONE1,6,FALSE))*60</f>
        <v>14.221093928571428</v>
      </c>
      <c r="G31" s="30">
        <f>(SUMIFS(KENTALTIAG2,KAYNAK,A31,SEBEP,B31,SÜRE,"Uzun",BİLDİRİM,"Bildirimli",İL,$B$10,İLÇE,$B$11)/VLOOKUP($B$11,ABONE1,7,FALSE))*60</f>
        <v>23.146567161746063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23.056944335664337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8.869911856773717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7.544573999999999</v>
      </c>
      <c r="D33" s="30">
        <f t="shared" ref="D33:L33" si="11">SUM(D28:D32)</f>
        <v>29.218164092130522</v>
      </c>
      <c r="E33" s="30">
        <f t="shared" si="11"/>
        <v>29.053031977142858</v>
      </c>
      <c r="F33" s="30">
        <f t="shared" si="11"/>
        <v>26.267200714285714</v>
      </c>
      <c r="G33" s="30">
        <f t="shared" si="11"/>
        <v>23.879675656583956</v>
      </c>
      <c r="H33" s="30">
        <f t="shared" si="11"/>
        <v>23.90364937062937</v>
      </c>
      <c r="I33" s="30">
        <f t="shared" si="11"/>
        <v>249.07643076923077</v>
      </c>
      <c r="J33" s="30">
        <f t="shared" si="11"/>
        <v>122.86413115089513</v>
      </c>
      <c r="K33" s="30">
        <f t="shared" si="11"/>
        <v>125.79196822269809</v>
      </c>
      <c r="L33" s="30">
        <f t="shared" si="11"/>
        <v>43.96286294573644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1.7</v>
      </c>
      <c r="D38" s="30">
        <f t="shared" si="13"/>
        <v>1.3205374280230326</v>
      </c>
      <c r="E38" s="30">
        <f t="shared" si="14"/>
        <v>1.3234285714285714</v>
      </c>
      <c r="F38" s="30">
        <f t="shared" si="15"/>
        <v>1.7857142857142858</v>
      </c>
      <c r="G38" s="30">
        <f t="shared" si="16"/>
        <v>1.3109943850751675</v>
      </c>
      <c r="H38" s="30">
        <f t="shared" si="17"/>
        <v>1.315761161915008</v>
      </c>
      <c r="I38" s="30">
        <f t="shared" si="18"/>
        <v>6.8769230769230774</v>
      </c>
      <c r="J38" s="30">
        <f t="shared" si="19"/>
        <v>3.9824625502374862</v>
      </c>
      <c r="K38" s="30">
        <f t="shared" si="20"/>
        <v>4.0496074232690935</v>
      </c>
      <c r="L38" s="30">
        <f t="shared" si="21"/>
        <v>1.7907591977359418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0.1</v>
      </c>
      <c r="D42" s="30">
        <f t="shared" si="13"/>
        <v>0.34305822136916186</v>
      </c>
      <c r="E42" s="30">
        <f t="shared" si="14"/>
        <v>0.34120634920634918</v>
      </c>
      <c r="F42" s="30">
        <f t="shared" si="15"/>
        <v>1.7857142857142856E-2</v>
      </c>
      <c r="G42" s="30">
        <f t="shared" si="16"/>
        <v>0.30845861257018659</v>
      </c>
      <c r="H42" s="30">
        <f t="shared" si="17"/>
        <v>0.30554061323292092</v>
      </c>
      <c r="I42" s="30">
        <f t="shared" si="18"/>
        <v>4.6153846153846156E-2</v>
      </c>
      <c r="J42" s="30">
        <f t="shared" si="19"/>
        <v>0.34928754110339788</v>
      </c>
      <c r="K42" s="30">
        <f t="shared" si="20"/>
        <v>0.34225553176302642</v>
      </c>
      <c r="L42" s="30">
        <f t="shared" si="21"/>
        <v>0.32914974775439892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</v>
      </c>
      <c r="D46" s="30">
        <f t="shared" ref="D46:L46" si="22">SUM(D36:D45)</f>
        <v>1.6635956493921946</v>
      </c>
      <c r="E46" s="30">
        <f t="shared" si="22"/>
        <v>1.6646349206349207</v>
      </c>
      <c r="F46" s="30">
        <f t="shared" si="22"/>
        <v>1.8035714285714286</v>
      </c>
      <c r="G46" s="30">
        <f t="shared" si="22"/>
        <v>1.6194529976453542</v>
      </c>
      <c r="H46" s="30">
        <f t="shared" si="22"/>
        <v>1.6213017751479288</v>
      </c>
      <c r="I46" s="30">
        <f t="shared" si="22"/>
        <v>6.9230769230769234</v>
      </c>
      <c r="J46" s="30">
        <f t="shared" si="22"/>
        <v>4.3317500913408837</v>
      </c>
      <c r="K46" s="30">
        <f t="shared" si="22"/>
        <v>4.3918629550321198</v>
      </c>
      <c r="L46" s="30">
        <f t="shared" si="22"/>
        <v>2.1199089454903408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1.6666666666666666E-2</v>
      </c>
      <c r="D50" s="30">
        <f>(SUMIFS(KENTSELAG1,KAYNAK,A50,SEBEP,B50,SÜRE,"Uzun",BİLDİRİM,"Bildirimli",İL,$B$10,İLÇE,$B$11)/VLOOKUP($B$11,ABONE1,4,FALSE))</f>
        <v>6.0140754958413305E-2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5.9809523809523812E-2</v>
      </c>
      <c r="F50" s="30">
        <f>(SUMIFS(KENTALTIOG1,KAYNAK,A50,SEBEP,B50,SÜRE,"Uzun",BİLDİRİM,"Bildirimli",İL,$B$10,İLÇE,$B$11)/VLOOKUP($B$11,ABONE1,6,FALSE))</f>
        <v>3.5714285714285712E-2</v>
      </c>
      <c r="G50" s="30">
        <f>(SUMIFS(KENTALTIAG1,KAYNAK,A50,SEBEP,B50,SÜRE,"Uzun",BİLDİRİM,"Bildirimli",İL,$B$10,İLÇE,$B$11)/VLOOKUP($B$11,ABONE1,7,FALSE))</f>
        <v>2.1735192899836986E-3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2.5103102026178951E-3</v>
      </c>
      <c r="I50" s="30">
        <f>(SUMIFS(KIRSALOG1,KAYNAK,A50,SEBEP,B50,SÜRE,"Uzun",BİLDİRİM,"Bildirimli",İL,$B$10,İLÇE,$B$11)/VLOOKUP($B$11,ABONE1,9,FALSE))</f>
        <v>0.7384615384615385</v>
      </c>
      <c r="J50" s="30">
        <f>(SUMIFS(KIRSALAG1,KAYNAK,A50,SEBEP,B50,SÜRE,"Uzun",BİLDİRİM,"Bildirimli",İL,$B$10,İLÇE,$B$11)/VLOOKUP($B$11,ABONE1,10,FALSE))</f>
        <v>0.36426744610887835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0.3729478943611706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9.413067552602436E-2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1.8170185540627E-2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1.8031746031746031E-2</v>
      </c>
      <c r="F52" s="30">
        <f>(SUMIFS(KENTALTIOG1,KAYNAK,A52,SEBEP,B52,SÜRE,"Uzun",BİLDİRİM,"Bildirimli",İL,$B$10,İLÇE,$B$11)/VLOOKUP($B$11,ABONE1,6,FALSE))</f>
        <v>5.3571428571428568E-2</v>
      </c>
      <c r="G52" s="30">
        <f>(SUMIFS(KENTALTIAG1,KAYNAK,A52,SEBEP,B52,SÜRE,"Uzun",BİLDİRİM,"Bildirimli",İL,$B$10,İLÇE,$B$11)/VLOOKUP($B$11,ABONE1,7,FALSE))</f>
        <v>9.5815975366781381E-2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9.5391787699480007E-2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4.1466715885320533E-2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1.6666666666666666E-2</v>
      </c>
      <c r="D54" s="30">
        <f t="shared" ref="D54:L54" si="23">SUM(D49:D53)</f>
        <v>7.8310940499040305E-2</v>
      </c>
      <c r="E54" s="30">
        <f t="shared" si="23"/>
        <v>7.784126984126985E-2</v>
      </c>
      <c r="F54" s="30">
        <f t="shared" si="23"/>
        <v>8.9285714285714274E-2</v>
      </c>
      <c r="G54" s="30">
        <f t="shared" si="23"/>
        <v>9.7989494656765083E-2</v>
      </c>
      <c r="H54" s="30">
        <f t="shared" si="23"/>
        <v>9.7902097902097904E-2</v>
      </c>
      <c r="I54" s="30">
        <f t="shared" si="23"/>
        <v>0.7384615384615385</v>
      </c>
      <c r="J54" s="30">
        <f t="shared" si="23"/>
        <v>0.36426744610887835</v>
      </c>
      <c r="K54" s="30">
        <f t="shared" si="23"/>
        <v>0.3729478943611706</v>
      </c>
      <c r="L54" s="30">
        <f t="shared" si="23"/>
        <v>0.13559739141134489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0.45</v>
      </c>
      <c r="D58" s="30">
        <f>(SUMIFS(KENTSELAG1,KAYNAK,A58,SÜRE,"Kısa",İL,$B$10,İLÇE,$B$11)/VLOOKUP($B$11,ABONE1,4,FALSE))</f>
        <v>0.77735124760076779</v>
      </c>
      <c r="E58" s="30">
        <f>(SUMIFS(KENTSELOG1,KAYNAK,A58,SÜRE,"Kısa",İL,$B$10,İLÇE,$B$11)+SUMIFS(KENTSELAG1,KAYNAK,A58,SÜRE,"Kısa",İL,$B$10,İLÇE,$B$11))/VLOOKUP($B$11,ABONE1,5,FALSE)</f>
        <v>0.77485714285714291</v>
      </c>
      <c r="F58" s="30">
        <f>(SUMIFS(KENTALTIOG1,KAYNAK,A58,SÜRE,"Kısa",İL,$B$10,İLÇE,$B$11)/VLOOKUP($B$11,ABONE1,6,FALSE))</f>
        <v>0.4642857142857143</v>
      </c>
      <c r="G58" s="30">
        <f>(SUMIFS(KENTALTIAG1,KAYNAK,A58,SÜRE,"Kısa",İL,$B$10,İLÇE,$B$11)/VLOOKUP($B$11,ABONE1,7,FALSE))</f>
        <v>0.76689005614924832</v>
      </c>
      <c r="H58" s="30">
        <f>(SUMIFS(KENTALTIOG1,KAYNAK,A58,SÜRE,"Kısa",İL,$B$10,İLÇE,$B$11)+SUMIFS(KENTALTIAG1,KAYNAK,A58,SÜRE,"Kısa",İL,$B$10,İLÇE,$B$11))/VLOOKUP($B$11,ABONE1,8,FALSE)</f>
        <v>0.76385153308230236</v>
      </c>
      <c r="I58" s="30">
        <f>(SUMIFS(KIRSALOG1,KAYNAK,A58,SÜRE,"Kısa",İL,$B$10,İLÇE,$B$11)/VLOOKUP($B$11,ABONE1,9,FALSE))</f>
        <v>3.1538461538461537</v>
      </c>
      <c r="J58" s="30">
        <f>(SUMIFS(KIRSALAG1,KAYNAK,A58,SÜRE,"Kısa",İL,$B$10,İLÇE,$B$11)/VLOOKUP($B$11,ABONE1,10,FALSE))</f>
        <v>2.1980270369017174</v>
      </c>
      <c r="K58" s="30">
        <f>(SUMIFS(KIRSALOG1,KAYNAK,A58,SÜRE,"Kısa",İL,$B$10,İLÇE,$B$11)+SUMIFS(KIRSALAG1,KAYNAK,A58,SÜRE,"Kısa",İL,$B$10,İLÇE,$B$11))/VLOOKUP($B$11,ABONE1,11,FALSE)</f>
        <v>2.2201998572448249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1.0202411714039621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0.45</v>
      </c>
      <c r="D60" s="30">
        <f t="shared" ref="D60:L60" si="24">SUM(D57:D59)</f>
        <v>0.77735124760076779</v>
      </c>
      <c r="E60" s="30">
        <f t="shared" si="24"/>
        <v>0.77485714285714291</v>
      </c>
      <c r="F60" s="30">
        <f t="shared" si="24"/>
        <v>0.4642857142857143</v>
      </c>
      <c r="G60" s="30">
        <f t="shared" si="24"/>
        <v>0.76689005614924832</v>
      </c>
      <c r="H60" s="30">
        <f t="shared" si="24"/>
        <v>0.76385153308230236</v>
      </c>
      <c r="I60" s="30">
        <f t="shared" si="24"/>
        <v>3.1538461538461537</v>
      </c>
      <c r="J60" s="30">
        <f t="shared" si="24"/>
        <v>2.1980270369017174</v>
      </c>
      <c r="K60" s="30">
        <f t="shared" si="24"/>
        <v>2.2201998572448249</v>
      </c>
      <c r="L60" s="30">
        <f t="shared" si="24"/>
        <v>1.0202411714039621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112.9849712820513</v>
      </c>
      <c r="D17" s="30">
        <f t="shared" si="1"/>
        <v>54.388446054610526</v>
      </c>
      <c r="E17" s="30">
        <f t="shared" si="2"/>
        <v>55.293250458882696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55.293250458882696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2.2266096923076923</v>
      </c>
      <c r="D18" s="30">
        <f t="shared" si="1"/>
        <v>2.0448036884224075</v>
      </c>
      <c r="E18" s="30">
        <f t="shared" si="2"/>
        <v>2.0476110028902879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2.0476110028902879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2.0318091282051287</v>
      </c>
      <c r="D21" s="30">
        <f t="shared" si="1"/>
        <v>14.69346456508627</v>
      </c>
      <c r="E21" s="30">
        <f t="shared" si="2"/>
        <v>14.497952603238716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14.497952603238716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117.24339010256412</v>
      </c>
      <c r="D25" s="30">
        <f t="shared" ref="D25:L25" si="4">SUM(D15:D24)</f>
        <v>71.126714308119205</v>
      </c>
      <c r="E25" s="30">
        <f t="shared" si="4"/>
        <v>71.83881406501169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71.83881406501169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97.699502051282039</v>
      </c>
      <c r="D29" s="30">
        <f>(SUMIFS(KENTSELAG2,KAYNAK,A29,SEBEP,B29,SÜRE,"Uzun",BİLDİRİM,"Bildirimli",İL,$B$10,İLÇE,$B$11)/VLOOKUP($B$11,ABONE1,4,FALSE))*60</f>
        <v>60.019525547914895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60.601352005384634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60.601352005384634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0.27632451282051285</v>
      </c>
      <c r="D31" s="30">
        <f>(SUMIFS(KENTSELAG2,KAYNAK,A31,SEBEP,B31,SÜRE,"Uzun",BİLDİRİM,"Bildirimli",İL,$B$10,İLÇE,$B$11)/VLOOKUP($B$11,ABONE1,4,FALSE))*60</f>
        <v>3.0186521912574902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2.9763071861266184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2.9763071861266184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97.975826564102547</v>
      </c>
      <c r="D33" s="30">
        <f t="shared" ref="D33:L33" si="5">SUM(D28:D32)</f>
        <v>63.038177739172383</v>
      </c>
      <c r="E33" s="30">
        <f t="shared" si="5"/>
        <v>63.577659191511252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63.577659191511252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2.3059829059829058</v>
      </c>
      <c r="D38" s="30">
        <f t="shared" si="7"/>
        <v>1.3126365598316376</v>
      </c>
      <c r="E38" s="30">
        <f t="shared" si="8"/>
        <v>1.3279750828153252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1.3279750828153252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2.735042735042735E-2</v>
      </c>
      <c r="D39" s="30">
        <f t="shared" si="7"/>
        <v>2.4289218643181728E-2</v>
      </c>
      <c r="E39" s="30">
        <f t="shared" si="8"/>
        <v>2.4336487574401815E-2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2.4336487574401815E-2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1.7094017094017096E-2</v>
      </c>
      <c r="D42" s="30">
        <f t="shared" si="7"/>
        <v>0.10641948499349875</v>
      </c>
      <c r="E42" s="30">
        <f t="shared" si="8"/>
        <v>0.10504018687888506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0.10504018687888506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2.3504273504273501</v>
      </c>
      <c r="D46" s="30">
        <f t="shared" ref="D46:L46" si="10">SUM(D36:D45)</f>
        <v>1.4433452634683182</v>
      </c>
      <c r="E46" s="30">
        <f t="shared" si="10"/>
        <v>1.4573517572686121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1.4573517572686121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0.31538461538461537</v>
      </c>
      <c r="D50" s="30">
        <f>(SUMIFS(KENTSELAG1,KAYNAK,A50,SEBEP,B50,SÜRE,"Uzun",BİLDİRİM,"Bildirimli",İL,$B$10,İLÇE,$B$11)/VLOOKUP($B$11,ABONE1,4,FALSE))</f>
        <v>0.21324110936850713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0.21481833419118132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0.21481833419118132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8.547008547008547E-4</v>
      </c>
      <c r="D52" s="30">
        <f>(SUMIFS(KENTSELAG1,KAYNAK,A52,SEBEP,B52,SÜRE,"Uzun",BİLDİRİM,"Bildirimli",İL,$B$10,İLÇE,$B$11)/VLOOKUP($B$11,ABONE1,4,FALSE))</f>
        <v>8.4583316577525776E-3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8.3409219886236164E-3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8.3409219886236164E-3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0.31623931623931623</v>
      </c>
      <c r="D54" s="30">
        <f t="shared" ref="D54:L54" si="11">SUM(D49:D53)</f>
        <v>0.22169944102625971</v>
      </c>
      <c r="E54" s="30">
        <f t="shared" si="11"/>
        <v>0.22315925617980495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0.22315925617980495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0.67863247863247866</v>
      </c>
      <c r="D58" s="30">
        <f>(SUMIFS(KENTSELAG1,KAYNAK,A58,SÜRE,"Kısa",İL,$B$10,İLÇE,$B$11)/VLOOKUP($B$11,ABONE1,4,FALSE))</f>
        <v>0.37215318829506305</v>
      </c>
      <c r="E58" s="30">
        <f>(SUMIFS(KENTSELOG1,KAYNAK,A58,SÜRE,"Kısa",İL,$B$10,İLÇE,$B$11)+SUMIFS(KENTSELAG1,KAYNAK,A58,SÜRE,"Kısa",İL,$B$10,İLÇE,$B$11))/VLOOKUP($B$11,ABONE1,5,FALSE)</f>
        <v>0.37688561586886804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0.37688561586886804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0.67863247863247866</v>
      </c>
      <c r="D60" s="30">
        <f t="shared" ref="D60:L60" si="12">SUM(D57:D59)</f>
        <v>0.37215318829506305</v>
      </c>
      <c r="E60" s="30">
        <f t="shared" si="12"/>
        <v>0.37688561586886804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0.37688561586886804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58.639278785578746</v>
      </c>
      <c r="D17" s="30">
        <f t="shared" si="1"/>
        <v>50.146259603900674</v>
      </c>
      <c r="E17" s="30">
        <f t="shared" si="2"/>
        <v>50.293645704689148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50.293645704689148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1.9435802277039846</v>
      </c>
      <c r="D21" s="30">
        <f t="shared" si="1"/>
        <v>28.634255431788478</v>
      </c>
      <c r="E21" s="30">
        <f t="shared" si="2"/>
        <v>28.171070966807161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28.171070966807161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60.582859013282729</v>
      </c>
      <c r="D25" s="30">
        <f t="shared" ref="D25:L25" si="4">SUM(D15:D24)</f>
        <v>78.780515035689149</v>
      </c>
      <c r="E25" s="30">
        <f t="shared" si="4"/>
        <v>78.464716671496305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78.464716671496305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38.72131127134724</v>
      </c>
      <c r="D29" s="30">
        <f>(SUMIFS(KENTSELAG2,KAYNAK,A29,SEBEP,B29,SÜRE,"Uzun",BİLDİRİM,"Bildirimli",İL,$B$10,İLÇE,$B$11)/VLOOKUP($B$11,ABONE1,4,FALSE))*60</f>
        <v>125.18511136423042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123.68463643506323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123.68463643506323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0.65401639468690698</v>
      </c>
      <c r="D30" s="30">
        <f>(SUMIFS(KENTSELAG2,KAYNAK,A30,SEBEP,B30,SÜRE,"Uzun",BİLDİRİM,"Bildirimli",İL,$B$10,İLÇE,$B$11)/VLOOKUP($B$11,ABONE1,4,FALSE))*60</f>
        <v>1.853266757816427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1.832455214699684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1.832455214699684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1.7117729032258064</v>
      </c>
      <c r="D31" s="30">
        <f>(SUMIFS(KENTSELAG2,KAYNAK,A31,SEBEP,B31,SÜRE,"Uzun",BİLDİRİM,"Bildirimli",İL,$B$10,İLÇE,$B$11)/VLOOKUP($B$11,ABONE1,4,FALSE))*60</f>
        <v>20.843644525987738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20.511633977212856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20.511633977212856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41.087100569259952</v>
      </c>
      <c r="D33" s="30">
        <f t="shared" ref="D33:L33" si="5">SUM(D28:D32)</f>
        <v>147.88202264803459</v>
      </c>
      <c r="E33" s="30">
        <f t="shared" si="5"/>
        <v>146.02872562697576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146.02872562697576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0.48576850094876661</v>
      </c>
      <c r="D38" s="30">
        <f t="shared" si="7"/>
        <v>0.50923226433430513</v>
      </c>
      <c r="E38" s="30">
        <f t="shared" si="8"/>
        <v>0.50882507903055851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0.50882507903055851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1.7077798861480076E-2</v>
      </c>
      <c r="D42" s="30">
        <f t="shared" si="7"/>
        <v>0.22898026205556113</v>
      </c>
      <c r="E42" s="30">
        <f t="shared" si="8"/>
        <v>0.22530295047418336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0.22530295047418336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0.50284629981024664</v>
      </c>
      <c r="D46" s="30">
        <f t="shared" ref="D46:L46" si="10">SUM(D36:D45)</f>
        <v>0.73821252638986623</v>
      </c>
      <c r="E46" s="30">
        <f t="shared" si="10"/>
        <v>0.73412802950474187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0.73412802950474187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9.2979127134724851E-2</v>
      </c>
      <c r="D50" s="30">
        <f>(SUMIFS(KENTSELAG1,KAYNAK,A50,SEBEP,B50,SÜRE,"Uzun",BİLDİRİM,"Bildirimli",İL,$B$10,İLÇE,$B$11)/VLOOKUP($B$11,ABONE1,4,FALSE))</f>
        <v>0.25227036627458865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0.24950605900948367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0.24950605900948367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4.1745730550284632E-2</v>
      </c>
      <c r="D51" s="30">
        <f>(SUMIFS(KENTSELAG1,KAYNAK,A51,SEBEP,B51,SÜRE,"Uzun",BİLDİRİM,"Bildirimli",İL,$B$10,İLÇE,$B$11)/VLOOKUP($B$11,ABONE1,4,FALSE))</f>
        <v>0.11829362286786636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0.11696522655426765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0.11696522655426765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3.7950664136622392E-3</v>
      </c>
      <c r="D52" s="30">
        <f>(SUMIFS(KENTSELAG1,KAYNAK,A52,SEBEP,B52,SÜRE,"Uzun",BİLDİRİM,"Bildirimli",İL,$B$10,İLÇE,$B$11)/VLOOKUP($B$11,ABONE1,4,FALSE))</f>
        <v>4.6345631848798634E-2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4.560721812434141E-2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4.560721812434141E-2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0.1385199240986717</v>
      </c>
      <c r="D54" s="30">
        <f t="shared" ref="D54:L54" si="11">SUM(D49:D53)</f>
        <v>0.41690962099125367</v>
      </c>
      <c r="E54" s="30">
        <f t="shared" si="11"/>
        <v>0.41207850368809273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0.41207850368809273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8.9184060721062622E-2</v>
      </c>
      <c r="D58" s="30">
        <f>(SUMIFS(KENTSELAG1,KAYNAK,A58,SÜRE,"Kısa",İL,$B$10,İLÇE,$B$11)/VLOOKUP($B$11,ABONE1,4,FALSE))</f>
        <v>0.19838477262826312</v>
      </c>
      <c r="E58" s="30">
        <f>(SUMIFS(KENTSELOG1,KAYNAK,A58,SÜRE,"Kısa",İL,$B$10,İLÇE,$B$11)+SUMIFS(KENTSELAG1,KAYNAK,A58,SÜRE,"Kısa",İL,$B$10,İLÇE,$B$11))/VLOOKUP($B$11,ABONE1,5,FALSE)</f>
        <v>0.19648972602739725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0.19648972602739725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8.9184060721062622E-2</v>
      </c>
      <c r="D60" s="30">
        <f t="shared" ref="D60:L60" si="12">SUM(D57:D59)</f>
        <v>0.19838477262826312</v>
      </c>
      <c r="E60" s="30">
        <f t="shared" si="12"/>
        <v>0.19648972602739725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0.19648972602739725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36.077493722627736</v>
      </c>
      <c r="G17" s="30">
        <f t="shared" si="1"/>
        <v>10.655482058514366</v>
      </c>
      <c r="H17" s="30">
        <f t="shared" si="2"/>
        <v>10.956946232147494</v>
      </c>
      <c r="I17" s="30">
        <f t="shared" si="3"/>
        <v>69.669558367346937</v>
      </c>
      <c r="J17" s="30">
        <f t="shared" si="4"/>
        <v>137.31400556722693</v>
      </c>
      <c r="K17" s="30">
        <f t="shared" si="5"/>
        <v>135.9494201770276</v>
      </c>
      <c r="L17" s="30">
        <f t="shared" si="6"/>
        <v>49.15999632076047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0.17992686131386862</v>
      </c>
      <c r="G21" s="30">
        <f t="shared" si="1"/>
        <v>2.8765898651016117</v>
      </c>
      <c r="H21" s="30">
        <f t="shared" si="2"/>
        <v>2.8446117787587641</v>
      </c>
      <c r="I21" s="30">
        <f t="shared" si="3"/>
        <v>1.0379253061224489</v>
      </c>
      <c r="J21" s="30">
        <f t="shared" si="4"/>
        <v>1.9239215546218484</v>
      </c>
      <c r="K21" s="30">
        <f t="shared" si="5"/>
        <v>1.9060484314532729</v>
      </c>
      <c r="L21" s="30">
        <f t="shared" si="6"/>
        <v>2.5783437828285907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36.257420583941602</v>
      </c>
      <c r="G25" s="30">
        <f t="shared" si="7"/>
        <v>13.532071923615977</v>
      </c>
      <c r="H25" s="30">
        <f t="shared" si="7"/>
        <v>13.801558010906259</v>
      </c>
      <c r="I25" s="30">
        <f t="shared" si="7"/>
        <v>70.707483673469383</v>
      </c>
      <c r="J25" s="30">
        <f t="shared" si="7"/>
        <v>139.23792712184877</v>
      </c>
      <c r="K25" s="30">
        <f t="shared" si="7"/>
        <v>137.85546860848089</v>
      </c>
      <c r="L25" s="30">
        <f t="shared" si="7"/>
        <v>51.73834010358906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19.183211824817519</v>
      </c>
      <c r="G29" s="30">
        <f>(SUMIFS(KENTALTIAG2,KAYNAK,A29,SEBEP,B29,SÜRE,"Uzun",BİLDİRİM,"Bildirimli",İL,$B$10,İLÇE,$B$11)/VLOOKUP($B$11,ABONE1,7,FALSE))*60</f>
        <v>7.7121014348283117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7.8481303557517528</v>
      </c>
      <c r="I29" s="30">
        <f>(SUMIFS(KIRSALOG2,KAYNAK,A29,SEBEP,B29,SÜRE,"Uzun",BİLDİRİM,"Bildirimli",İL,$B$10,İLÇE,$B$11)/VLOOKUP($B$11,ABONE1,9,FALSE))*60</f>
        <v>62.573809591836735</v>
      </c>
      <c r="J29" s="30">
        <f>(SUMIFS(KIRSALAG2,KAYNAK,A29,SEBEP,B29,SÜRE,"Uzun",BİLDİRİM,"Bildirimli",İL,$B$10,İLÇE,$B$11)/VLOOKUP($B$11,ABONE1,10,FALSE))*60</f>
        <v>60.641383046218493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60.680365714285728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23.487579467430379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19.183211824817519</v>
      </c>
      <c r="G33" s="30">
        <f t="shared" si="8"/>
        <v>7.7121014348283117</v>
      </c>
      <c r="H33" s="30">
        <f t="shared" si="8"/>
        <v>7.8481303557517528</v>
      </c>
      <c r="I33" s="30">
        <f t="shared" si="8"/>
        <v>62.573809591836735</v>
      </c>
      <c r="J33" s="30">
        <f t="shared" si="8"/>
        <v>60.641383046218493</v>
      </c>
      <c r="K33" s="30">
        <f t="shared" si="8"/>
        <v>60.680365714285728</v>
      </c>
      <c r="L33" s="30">
        <f t="shared" si="8"/>
        <v>23.487579467430379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0.64963503649635035</v>
      </c>
      <c r="G38" s="30">
        <f t="shared" si="10"/>
        <v>0.15320602662929222</v>
      </c>
      <c r="H38" s="30">
        <f t="shared" si="11"/>
        <v>0.15909287630918376</v>
      </c>
      <c r="I38" s="30">
        <f t="shared" si="12"/>
        <v>0.79591836734693877</v>
      </c>
      <c r="J38" s="30">
        <f t="shared" si="13"/>
        <v>1.5707983193277311</v>
      </c>
      <c r="K38" s="30">
        <f t="shared" si="14"/>
        <v>1.5551667352820091</v>
      </c>
      <c r="L38" s="30">
        <f t="shared" si="15"/>
        <v>0.59039668515020416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7.2992700729927005E-3</v>
      </c>
      <c r="G42" s="30">
        <f t="shared" si="10"/>
        <v>3.8892782060266293E-2</v>
      </c>
      <c r="H42" s="30">
        <f t="shared" si="11"/>
        <v>3.8518133818055918E-2</v>
      </c>
      <c r="I42" s="30">
        <f t="shared" si="12"/>
        <v>1.020408163265306E-2</v>
      </c>
      <c r="J42" s="30">
        <f t="shared" si="13"/>
        <v>2.1848739495798318E-2</v>
      </c>
      <c r="K42" s="30">
        <f t="shared" si="14"/>
        <v>2.1613832853025938E-2</v>
      </c>
      <c r="L42" s="30">
        <f t="shared" si="15"/>
        <v>3.3575041130948752E-2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0.65693430656934304</v>
      </c>
      <c r="G46" s="30">
        <f t="shared" si="16"/>
        <v>0.19209880868955853</v>
      </c>
      <c r="H46" s="30">
        <f t="shared" si="16"/>
        <v>0.19761101012723967</v>
      </c>
      <c r="I46" s="30">
        <f t="shared" si="16"/>
        <v>0.80612244897959184</v>
      </c>
      <c r="J46" s="30">
        <f t="shared" si="16"/>
        <v>1.5926470588235293</v>
      </c>
      <c r="K46" s="30">
        <f t="shared" si="16"/>
        <v>1.5767805681350351</v>
      </c>
      <c r="L46" s="30">
        <f t="shared" si="16"/>
        <v>0.62397172628115294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4.3795620437956206E-2</v>
      </c>
      <c r="G50" s="30">
        <f>(SUMIFS(KENTALTIAG1,KAYNAK,A50,SEBEP,B50,SÜRE,"Uzun",BİLDİRİM,"Bildirimli",İL,$B$10,İLÇE,$B$11)/VLOOKUP($B$11,ABONE1,7,FALSE))</f>
        <v>1.7606867554309742E-2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1.7917424045702415E-2</v>
      </c>
      <c r="I50" s="30">
        <f>(SUMIFS(KIRSALOG1,KAYNAK,A50,SEBEP,B50,SÜRE,"Uzun",BİLDİRİM,"Bildirimli",İL,$B$10,İLÇE,$B$11)/VLOOKUP($B$11,ABONE1,9,FALSE))</f>
        <v>0.14285714285714285</v>
      </c>
      <c r="J50" s="30">
        <f>(SUMIFS(KIRSALAG1,KAYNAK,A50,SEBEP,B50,SÜRE,"Uzun",BİLDİRİM,"Bildirimli",İL,$B$10,İLÇE,$B$11)/VLOOKUP($B$11,ABONE1,10,FALSE))</f>
        <v>0.13844537815126051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0.13853437628653767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5.3622570227286573E-2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4.3795620437956206E-2</v>
      </c>
      <c r="G54" s="30">
        <f t="shared" si="17"/>
        <v>1.7606867554309742E-2</v>
      </c>
      <c r="H54" s="30">
        <f t="shared" si="17"/>
        <v>1.7917424045702415E-2</v>
      </c>
      <c r="I54" s="30">
        <f t="shared" si="17"/>
        <v>0.14285714285714285</v>
      </c>
      <c r="J54" s="30">
        <f t="shared" si="17"/>
        <v>0.13844537815126051</v>
      </c>
      <c r="K54" s="30">
        <f t="shared" si="17"/>
        <v>0.13853437628653767</v>
      </c>
      <c r="L54" s="30">
        <f t="shared" si="17"/>
        <v>5.3622570227286573E-2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87.900370811518329</v>
      </c>
      <c r="D17" s="30">
        <f t="shared" si="1"/>
        <v>40.009832733218389</v>
      </c>
      <c r="E17" s="30">
        <f t="shared" si="2"/>
        <v>41.073386337422249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41.073386337422249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1.9207751570680629</v>
      </c>
      <c r="D18" s="30">
        <f t="shared" si="1"/>
        <v>2.5128247803079846</v>
      </c>
      <c r="E18" s="30">
        <f t="shared" si="2"/>
        <v>2.4996765356665307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2.4996765356665307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0.81575039267015714</v>
      </c>
      <c r="D21" s="30">
        <f t="shared" si="1"/>
        <v>11.916783927700815</v>
      </c>
      <c r="E21" s="30">
        <f t="shared" si="2"/>
        <v>11.670252051043546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11.670252051043546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5.1247266187050361E-2</v>
      </c>
      <c r="E22" s="30">
        <f t="shared" si="2"/>
        <v>5.010916632753909E-2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5.010916632753909E-2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90.636896361256547</v>
      </c>
      <c r="D25" s="30">
        <f t="shared" ref="D25:L25" si="4">SUM(D15:D24)</f>
        <v>54.490688707414236</v>
      </c>
      <c r="E25" s="30">
        <f t="shared" si="4"/>
        <v>55.293424090459865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55.293424090459865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30.091744581151826</v>
      </c>
      <c r="D29" s="30">
        <f>(SUMIFS(KENTSELAG2,KAYNAK,A29,SEBEP,B29,SÜRE,"Uzun",BİLDİRİM,"Bildirimli",İL,$B$10,İLÇE,$B$11)/VLOOKUP($B$11,ABONE1,4,FALSE))*60</f>
        <v>8.675161473333727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9.1507811900470895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9.1507811900470895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0.1486765445026178</v>
      </c>
      <c r="D31" s="30">
        <f>(SUMIFS(KENTSELAG2,KAYNAK,A31,SEBEP,B31,SÜRE,"Uzun",BİLDİRİM,"Bildirimli",İL,$B$10,İLÇE,$B$11)/VLOOKUP($B$11,ABONE1,4,FALSE))*60</f>
        <v>2.7187880040430468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2.6617109400616243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2.6617109400616243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30.240421125654443</v>
      </c>
      <c r="D33" s="30">
        <f t="shared" ref="D33:L33" si="5">SUM(D28:D32)</f>
        <v>11.393949477376774</v>
      </c>
      <c r="E33" s="30">
        <f t="shared" si="5"/>
        <v>11.812492130108714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11.812492130108714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2.0632635253054099</v>
      </c>
      <c r="D38" s="30">
        <f t="shared" si="7"/>
        <v>0.99808748042888007</v>
      </c>
      <c r="E38" s="30">
        <f t="shared" si="8"/>
        <v>1.021742921923144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1.021742921923144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1.5270506108202443E-2</v>
      </c>
      <c r="D39" s="30">
        <f t="shared" si="7"/>
        <v>1.9977406504548427E-2</v>
      </c>
      <c r="E39" s="30">
        <f t="shared" si="8"/>
        <v>1.9872875608007285E-2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1.9872875608007285E-2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1.1780104712041885E-2</v>
      </c>
      <c r="D42" s="30">
        <f t="shared" si="7"/>
        <v>0.14318132271042669</v>
      </c>
      <c r="E42" s="30">
        <f t="shared" si="8"/>
        <v>0.14026316299439956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0.14026316299439956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2.5764512357056505E-4</v>
      </c>
      <c r="E43" s="30">
        <f t="shared" si="8"/>
        <v>2.5192333779043856E-4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2.5192333779043856E-4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2.0903141361256545</v>
      </c>
      <c r="D46" s="30">
        <f t="shared" ref="D46:L46" si="10">SUM(D36:D45)</f>
        <v>1.1615038547674257</v>
      </c>
      <c r="E46" s="30">
        <f t="shared" si="10"/>
        <v>1.1821308838633413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1.1821308838633413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0.23298429319371727</v>
      </c>
      <c r="D50" s="30">
        <f>(SUMIFS(KENTSELAG1,KAYNAK,A50,SEBEP,B50,SÜRE,"Uzun",BİLDİRİM,"Bildirimli",İL,$B$10,İLÇE,$B$11)/VLOOKUP($B$11,ABONE1,4,FALSE))</f>
        <v>6.6591355015161419E-2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7.0286611243532346E-2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7.0286611243532346E-2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4.3630017452006982E-4</v>
      </c>
      <c r="D52" s="30">
        <f>(SUMIFS(KENTSELAG1,KAYNAK,A52,SEBEP,B52,SÜRE,"Uzun",BİLDİRİM,"Bildirimli",İL,$B$10,İLÇE,$B$11)/VLOOKUP($B$11,ABONE1,4,FALSE))</f>
        <v>6.6194977901975942E-3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6.482181268530899E-3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6.482181268530899E-3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0.23342059336823734</v>
      </c>
      <c r="D54" s="30">
        <f t="shared" ref="D54:L54" si="11">SUM(D49:D53)</f>
        <v>7.3210852805359009E-2</v>
      </c>
      <c r="E54" s="30">
        <f t="shared" si="11"/>
        <v>7.6768792512063241E-2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7.6768792512063241E-2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0.40794066317626526</v>
      </c>
      <c r="D58" s="30">
        <f>(SUMIFS(KENTSELAG1,KAYNAK,A58,SÜRE,"Kısa",İL,$B$10,İLÇE,$B$11)/VLOOKUP($B$11,ABONE1,4,FALSE))</f>
        <v>0.19331311810056087</v>
      </c>
      <c r="E58" s="30">
        <f>(SUMIFS(KENTSELOG1,KAYNAK,A58,SÜRE,"Kısa",İL,$B$10,İLÇE,$B$11)+SUMIFS(KENTSELAG1,KAYNAK,A58,SÜRE,"Kısa",İL,$B$10,İLÇE,$B$11))/VLOOKUP($B$11,ABONE1,5,FALSE)</f>
        <v>0.1980795690173052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0.1980795690173052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0.40794066317626526</v>
      </c>
      <c r="D60" s="30">
        <f t="shared" ref="D60:L60" si="12">SUM(D57:D59)</f>
        <v>0.19331311810056087</v>
      </c>
      <c r="E60" s="30">
        <f t="shared" si="12"/>
        <v>0.1980795690173052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0.1980795690173052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39.808782193548367</v>
      </c>
      <c r="D17" s="30">
        <f t="shared" si="1"/>
        <v>15.970506154534846</v>
      </c>
      <c r="E17" s="30">
        <f t="shared" si="2"/>
        <v>17.042416908724462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17.042416908724462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0.39000002037351444</v>
      </c>
      <c r="D21" s="30">
        <f t="shared" si="1"/>
        <v>18.814445202001632</v>
      </c>
      <c r="E21" s="30">
        <f t="shared" si="2"/>
        <v>17.98597250129783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17.98597250129783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40.198782213921881</v>
      </c>
      <c r="D25" s="30">
        <f t="shared" ref="D25:L25" si="4">SUM(D15:D24)</f>
        <v>34.784951356536482</v>
      </c>
      <c r="E25" s="30">
        <f t="shared" si="4"/>
        <v>35.028389410022292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35.028389410022292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57.010168359932088</v>
      </c>
      <c r="D29" s="30">
        <f>(SUMIFS(KENTSELAG2,KAYNAK,A29,SEBEP,B29,SÜRE,"Uzun",BİLDİRİM,"Bildirimli",İL,$B$10,İLÇE,$B$11)/VLOOKUP($B$11,ABONE1,4,FALSE))*60</f>
        <v>85.206784735807133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83.938897063242422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83.938897063242422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0.52528021731748731</v>
      </c>
      <c r="D31" s="30">
        <f>(SUMIFS(KENTSELAG2,KAYNAK,A31,SEBEP,B31,SÜRE,"Uzun",BİLDİRİM,"Bildirimli",İL,$B$10,İLÇE,$B$11)/VLOOKUP($B$11,ABONE1,4,FALSE))*60</f>
        <v>12.020677748325312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11.503776265306746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11.503776265306746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57.535448577249575</v>
      </c>
      <c r="D33" s="30">
        <f t="shared" ref="D33:L33" si="5">SUM(D28:D32)</f>
        <v>97.227462484132445</v>
      </c>
      <c r="E33" s="30">
        <f t="shared" si="5"/>
        <v>95.442673328549162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95.442673328549162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0.64244482173174877</v>
      </c>
      <c r="D38" s="30">
        <f t="shared" si="7"/>
        <v>0.44194151785000557</v>
      </c>
      <c r="E38" s="30">
        <f t="shared" si="8"/>
        <v>0.45095733960362783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0.45095733960362783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2.7164685908319186E-3</v>
      </c>
      <c r="D42" s="30">
        <f t="shared" si="7"/>
        <v>0.1260611680442533</v>
      </c>
      <c r="E42" s="30">
        <f t="shared" si="8"/>
        <v>0.12051485632271658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0.12051485632271658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0.64516129032258074</v>
      </c>
      <c r="D46" s="30">
        <f t="shared" ref="D46:L46" si="10">SUM(D36:D45)</f>
        <v>0.56800268589425884</v>
      </c>
      <c r="E46" s="30">
        <f t="shared" si="10"/>
        <v>0.57147219592634446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0.57147219592634446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0.29915110356536501</v>
      </c>
      <c r="D50" s="30">
        <f>(SUMIFS(KENTSELAG1,KAYNAK,A50,SEBEP,B50,SÜRE,"Uzun",BİLDİRİM,"Bildirimli",İL,$B$10,İLÇE,$B$11)/VLOOKUP($B$11,ABONE1,4,FALSE))</f>
        <v>0.3431549665062591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0.34117629095795032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0.34117629095795032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3.0560271646859084E-3</v>
      </c>
      <c r="D52" s="30">
        <f>(SUMIFS(KENTSELAG1,KAYNAK,A52,SEBEP,B52,SÜRE,"Uzun",BİLDİRİM,"Bildirimli",İL,$B$10,İLÇE,$B$11)/VLOOKUP($B$11,ABONE1,4,FALSE))</f>
        <v>5.2694687365105755E-2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5.046263779888234E-2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5.046263779888234E-2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0.3022071307300509</v>
      </c>
      <c r="D54" s="30">
        <f t="shared" ref="D54:L54" si="11">SUM(D49:D53)</f>
        <v>0.39584965387136484</v>
      </c>
      <c r="E54" s="30">
        <f t="shared" si="11"/>
        <v>0.39163892875683265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0.39163892875683265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4.0747028862478775E-3</v>
      </c>
      <c r="D58" s="30">
        <f>(SUMIFS(KENTSELAG1,KAYNAK,A58,SÜRE,"Kısa",İL,$B$10,İLÇE,$B$11)/VLOOKUP($B$11,ABONE1,4,FALSE))</f>
        <v>1.5188092535452205E-3</v>
      </c>
      <c r="E58" s="30">
        <f>(SUMIFS(KENTSELOG1,KAYNAK,A58,SÜRE,"Kısa",İL,$B$10,İLÇE,$B$11)+SUMIFS(KENTSELAG1,KAYNAK,A58,SÜRE,"Kısa",İL,$B$10,İLÇE,$B$11))/VLOOKUP($B$11,ABONE1,5,FALSE)</f>
        <v>1.6337374415977036E-3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1.6337374415977036E-3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4.0747028862478775E-3</v>
      </c>
      <c r="D60" s="30">
        <f t="shared" ref="D60:L60" si="12">SUM(D57:D59)</f>
        <v>1.5188092535452205E-3</v>
      </c>
      <c r="E60" s="30">
        <f t="shared" si="12"/>
        <v>1.6337374415977036E-3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1.6337374415977036E-3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60.960217964323192</v>
      </c>
      <c r="D17" s="30">
        <f t="shared" si="1"/>
        <v>87.031078553030667</v>
      </c>
      <c r="E17" s="30">
        <f t="shared" si="2"/>
        <v>86.752906087083105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86.752906087083105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3.4189401469045118</v>
      </c>
      <c r="D18" s="30">
        <f t="shared" si="1"/>
        <v>8.7199868199719326</v>
      </c>
      <c r="E18" s="30">
        <f t="shared" si="2"/>
        <v>8.6634253873282798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8.6634253873282798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1.5968520251836305</v>
      </c>
      <c r="D21" s="30">
        <f t="shared" si="1"/>
        <v>15.247186069440035</v>
      </c>
      <c r="E21" s="30">
        <f t="shared" si="2"/>
        <v>15.101538898753869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15.101538898753869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65.976010136411347</v>
      </c>
      <c r="D25" s="30">
        <f t="shared" ref="D25:L25" si="4">SUM(D15:D24)</f>
        <v>110.99825144244264</v>
      </c>
      <c r="E25" s="30">
        <f t="shared" si="4"/>
        <v>110.51787037316525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110.51787037316525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61.673782161594971</v>
      </c>
      <c r="D29" s="30">
        <f>(SUMIFS(KENTSELAG2,KAYNAK,A29,SEBEP,B29,SÜRE,"Uzun",BİLDİRİM,"Bildirimli",İL,$B$10,İLÇE,$B$11)/VLOOKUP($B$11,ABONE1,4,FALSE))*60</f>
        <v>116.30332692295507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115.72043725852862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115.72043725852862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0.68299838405036728</v>
      </c>
      <c r="D31" s="30">
        <f>(SUMIFS(KENTSELAG2,KAYNAK,A31,SEBEP,B31,SÜRE,"Uzun",BİLDİRİM,"Bildirimli",İL,$B$10,İLÇE,$B$11)/VLOOKUP($B$11,ABONE1,4,FALSE))*60</f>
        <v>3.1228783269204659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3.0968451463887057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3.0968451463887057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62.356780545645336</v>
      </c>
      <c r="D33" s="30">
        <f t="shared" ref="D33:L33" si="5">SUM(D28:D32)</f>
        <v>119.42620524987554</v>
      </c>
      <c r="E33" s="30">
        <f t="shared" si="5"/>
        <v>118.81728240491732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118.81728240491732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1.664218258132214</v>
      </c>
      <c r="D38" s="30">
        <f t="shared" si="7"/>
        <v>2.5935901498347742</v>
      </c>
      <c r="E38" s="30">
        <f t="shared" si="8"/>
        <v>2.5836738806722126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2.5836738806722126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0.18992654774396642</v>
      </c>
      <c r="D39" s="30">
        <f t="shared" si="7"/>
        <v>0.48955456973428091</v>
      </c>
      <c r="E39" s="30">
        <f t="shared" si="8"/>
        <v>0.4863575803038615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0.4863575803038615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1.6789087093389297E-2</v>
      </c>
      <c r="D42" s="30">
        <f t="shared" si="7"/>
        <v>0.12055814585125164</v>
      </c>
      <c r="E42" s="30">
        <f t="shared" si="8"/>
        <v>0.11945094438908606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0.11945094438908606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1.8709338929695698</v>
      </c>
      <c r="D46" s="30">
        <f t="shared" ref="D46:L46" si="10">SUM(D36:D45)</f>
        <v>3.2037028654203064</v>
      </c>
      <c r="E46" s="30">
        <f t="shared" si="10"/>
        <v>3.18948240536516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3.18948240536516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0.59286463798530953</v>
      </c>
      <c r="D50" s="30">
        <f>(SUMIFS(KENTSELAG1,KAYNAK,A50,SEBEP,B50,SÜRE,"Uzun",BİLDİRİM,"Bildirimli",İL,$B$10,İLÇE,$B$11)/VLOOKUP($B$11,ABONE1,4,FALSE))</f>
        <v>1.1960866416187588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1.1896503465185799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1.1896503465185799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2.0986358866736622E-3</v>
      </c>
      <c r="D52" s="30">
        <f>(SUMIFS(KENTSELAG1,KAYNAK,A52,SEBEP,B52,SÜRE,"Uzun",BİLDİRİM,"Bildirimli",İL,$B$10,İLÇE,$B$11)/VLOOKUP($B$11,ABONE1,4,FALSE))</f>
        <v>1.2493775745778824E-2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1.2382861045489661E-2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1.2382861045489661E-2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0.59496327387198322</v>
      </c>
      <c r="D54" s="30">
        <f t="shared" ref="D54:L54" si="11">SUM(D49:D53)</f>
        <v>1.2085804173645376</v>
      </c>
      <c r="E54" s="30">
        <f t="shared" si="11"/>
        <v>1.2020332075640696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1.2020332075640696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35.445336399082564</v>
      </c>
      <c r="D17" s="30">
        <f t="shared" si="1"/>
        <v>10.031198056791775</v>
      </c>
      <c r="E17" s="30">
        <f t="shared" si="2"/>
        <v>10.460228308746659</v>
      </c>
      <c r="F17" s="30">
        <v>0</v>
      </c>
      <c r="G17" s="30">
        <v>0</v>
      </c>
      <c r="H17" s="30">
        <v>0</v>
      </c>
      <c r="I17" s="30">
        <f t="shared" si="3"/>
        <v>64.745414345351051</v>
      </c>
      <c r="J17" s="30">
        <f t="shared" si="4"/>
        <v>114.18514390917184</v>
      </c>
      <c r="K17" s="30">
        <f t="shared" si="5"/>
        <v>110.59880702271161</v>
      </c>
      <c r="L17" s="30">
        <f t="shared" si="6"/>
        <v>22.834125087323272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1.0862194266055045</v>
      </c>
      <c r="D18" s="30">
        <f t="shared" si="1"/>
        <v>4.8484098696388482</v>
      </c>
      <c r="E18" s="30">
        <f t="shared" si="2"/>
        <v>4.7848982332442791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4.1948969490317216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1.9681191743119266</v>
      </c>
      <c r="D21" s="30">
        <f t="shared" si="1"/>
        <v>9.1375674498838197</v>
      </c>
      <c r="E21" s="30">
        <f t="shared" si="2"/>
        <v>9.0165359925659221</v>
      </c>
      <c r="F21" s="30">
        <v>0</v>
      </c>
      <c r="G21" s="30">
        <v>0</v>
      </c>
      <c r="H21" s="30">
        <v>0</v>
      </c>
      <c r="I21" s="30">
        <f t="shared" si="3"/>
        <v>0.49139783681214416</v>
      </c>
      <c r="J21" s="30">
        <f t="shared" si="4"/>
        <v>8.7158158058771171</v>
      </c>
      <c r="K21" s="30">
        <f t="shared" si="5"/>
        <v>8.1192200357880271</v>
      </c>
      <c r="L21" s="30">
        <f t="shared" si="6"/>
        <v>8.9058925596157472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38.499674999999996</v>
      </c>
      <c r="D25" s="30">
        <f t="shared" ref="D25:L25" si="7">SUM(D15:D24)</f>
        <v>24.017175376314441</v>
      </c>
      <c r="E25" s="30">
        <f t="shared" si="7"/>
        <v>24.261662534556862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65.236812182163192</v>
      </c>
      <c r="J25" s="30">
        <f t="shared" si="7"/>
        <v>122.90095971504896</v>
      </c>
      <c r="K25" s="30">
        <f t="shared" si="7"/>
        <v>118.71802705849964</v>
      </c>
      <c r="L25" s="30">
        <f t="shared" si="7"/>
        <v>35.934914595970739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215.5366470412844</v>
      </c>
      <c r="D29" s="30">
        <f>(SUMIFS(KENTSELAG2,KAYNAK,A29,SEBEP,B29,SÜRE,"Uzun",BİLDİRİM,"Bildirimli",İL,$B$10,İLÇE,$B$11)/VLOOKUP($B$11,ABONE1,4,FALSE))*60</f>
        <v>115.27811426135244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116.97063450342664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59.25493423149905</v>
      </c>
      <c r="J29" s="30">
        <f>(SUMIFS(KIRSALAG2,KAYNAK,A29,SEBEP,B29,SÜRE,"Uzun",BİLDİRİM,"Bildirimli",İL,$B$10,İLÇE,$B$11)/VLOOKUP($B$11,ABONE1,10,FALSE))*60</f>
        <v>118.95143806767585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114.6210791520991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116.68092287173917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1.8712432258064513</v>
      </c>
      <c r="J31" s="30">
        <f>(SUMIFS(KIRSALAG2,KAYNAK,A31,SEBEP,B31,SÜRE,"Uzun",BİLDİRİM,"Bildirimli",İL,$B$10,İLÇE,$B$11)/VLOOKUP($B$11,ABONE1,10,FALSE))*60</f>
        <v>12.732951834372219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11.94504812663455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1.4728826802898896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215.5366470412844</v>
      </c>
      <c r="D33" s="30">
        <f t="shared" ref="D33:L33" si="8">SUM(D28:D32)</f>
        <v>115.27811426135244</v>
      </c>
      <c r="E33" s="30">
        <f t="shared" si="8"/>
        <v>116.97063450342664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61.126177457305502</v>
      </c>
      <c r="J33" s="30">
        <f t="shared" si="8"/>
        <v>131.68438990204808</v>
      </c>
      <c r="K33" s="30">
        <f t="shared" si="8"/>
        <v>126.56612727873365</v>
      </c>
      <c r="L33" s="30">
        <f t="shared" si="8"/>
        <v>118.15380555202906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0.92545871559633031</v>
      </c>
      <c r="D38" s="30">
        <f t="shared" si="10"/>
        <v>0.20757354968295852</v>
      </c>
      <c r="E38" s="30">
        <f t="shared" si="11"/>
        <v>0.21969256979130367</v>
      </c>
      <c r="F38" s="30">
        <v>0</v>
      </c>
      <c r="G38" s="30">
        <v>0</v>
      </c>
      <c r="H38" s="30">
        <v>0</v>
      </c>
      <c r="I38" s="30">
        <f t="shared" si="12"/>
        <v>1.0417457305502846</v>
      </c>
      <c r="J38" s="30">
        <f t="shared" si="13"/>
        <v>1.5897892549718018</v>
      </c>
      <c r="K38" s="30">
        <f t="shared" si="14"/>
        <v>1.5500344115622848</v>
      </c>
      <c r="L38" s="30">
        <f t="shared" si="15"/>
        <v>0.38507102971876644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1.9495412844036698E-2</v>
      </c>
      <c r="D39" s="30">
        <f t="shared" si="10"/>
        <v>8.7019022488283249E-2</v>
      </c>
      <c r="E39" s="30">
        <f t="shared" si="11"/>
        <v>8.5879118751693961E-2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7.5289804647057826E-2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1.6055045871559634E-2</v>
      </c>
      <c r="D42" s="30">
        <f t="shared" si="10"/>
        <v>5.6713008546335313E-2</v>
      </c>
      <c r="E42" s="30">
        <f t="shared" si="11"/>
        <v>5.6026638788864366E-2</v>
      </c>
      <c r="F42" s="30">
        <v>0</v>
      </c>
      <c r="G42" s="30">
        <v>0</v>
      </c>
      <c r="H42" s="30">
        <v>0</v>
      </c>
      <c r="I42" s="30">
        <f t="shared" si="12"/>
        <v>3.7950664136622392E-3</v>
      </c>
      <c r="J42" s="30">
        <f t="shared" si="13"/>
        <v>5.5357672899970317E-2</v>
      </c>
      <c r="K42" s="30">
        <f t="shared" si="14"/>
        <v>5.1617343427391604E-2</v>
      </c>
      <c r="L42" s="30">
        <f t="shared" si="15"/>
        <v>5.5482951170250684E-2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0.96100917431192656</v>
      </c>
      <c r="D46" s="30">
        <f t="shared" ref="D46:L46" si="16">SUM(D36:D45)</f>
        <v>0.35130558071757712</v>
      </c>
      <c r="E46" s="30">
        <f t="shared" si="16"/>
        <v>0.36159832733186204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1.045540796963947</v>
      </c>
      <c r="J46" s="30">
        <f t="shared" si="16"/>
        <v>1.6451469278717721</v>
      </c>
      <c r="K46" s="30">
        <f t="shared" si="16"/>
        <v>1.6016517549896765</v>
      </c>
      <c r="L46" s="30">
        <f t="shared" si="16"/>
        <v>0.51584378553607491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0.49426605504587157</v>
      </c>
      <c r="D50" s="30">
        <f>(SUMIFS(KENTSELAG1,KAYNAK,A50,SEBEP,B50,SÜRE,"Uzun",BİLDİRİM,"Bildirimli",İL,$B$10,İLÇE,$B$11)/VLOOKUP($B$11,ABONE1,4,FALSE))</f>
        <v>0.2710015359773148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0.27477058891857359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0.21252371916508539</v>
      </c>
      <c r="J50" s="30">
        <f>(SUMIFS(KIRSALAG1,KAYNAK,A50,SEBEP,B50,SÜRE,"Uzun",BİLDİRİM,"Bildirimli",İL,$B$10,İLÇE,$B$11)/VLOOKUP($B$11,ABONE1,10,FALSE))</f>
        <v>0.45577322647669932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0.43812801101169996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0.29491335562382254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3.7950664136622392E-3</v>
      </c>
      <c r="J52" s="30">
        <f>(SUMIFS(KIRSALAG1,KAYNAK,A52,SEBEP,B52,SÜRE,"Uzun",BİLDİRİM,"Bildirimli",İL,$B$10,İLÇE,$B$11)/VLOOKUP($B$11,ABONE1,10,FALSE))</f>
        <v>2.5823686553873553E-2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2.4225739848589126E-2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2.9871518525433224E-3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0.49426605504587157</v>
      </c>
      <c r="D54" s="30">
        <f t="shared" ref="D54:L54" si="17">SUM(D49:D53)</f>
        <v>0.2710015359773148</v>
      </c>
      <c r="E54" s="30">
        <f t="shared" si="17"/>
        <v>0.27477058891857359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0.21631878557874762</v>
      </c>
      <c r="J54" s="30">
        <f t="shared" si="17"/>
        <v>0.48159691303057289</v>
      </c>
      <c r="K54" s="30">
        <f t="shared" si="17"/>
        <v>0.46235375086028907</v>
      </c>
      <c r="L54" s="30">
        <f t="shared" si="17"/>
        <v>0.29790050747636587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9.1743119266055051E-3</v>
      </c>
      <c r="D58" s="30">
        <f>(SUMIFS(KENTSELAG1,KAYNAK,A58,SÜRE,"Kısa",İL,$B$10,İLÇE,$B$11)/VLOOKUP($B$11,ABONE1,4,FALSE))</f>
        <v>0.23870662833287384</v>
      </c>
      <c r="E58" s="30">
        <f>(SUMIFS(KENTSELOG1,KAYNAK,A58,SÜRE,"Kısa",İL,$B$10,İLÇE,$B$11)+SUMIFS(KENTSELAG1,KAYNAK,A58,SÜRE,"Kısa",İL,$B$10,İLÇE,$B$11))/VLOOKUP($B$11,ABONE1,5,FALSE)</f>
        <v>0.23483176520695395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0.20587586347358239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9.1743119266055051E-3</v>
      </c>
      <c r="D60" s="30">
        <f t="shared" ref="D60:L60" si="18">SUM(D57:D59)</f>
        <v>0.23870662833287384</v>
      </c>
      <c r="E60" s="30">
        <f t="shared" si="18"/>
        <v>0.23483176520695395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0.20587586347358239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2.2548229604418193</v>
      </c>
      <c r="D15" s="30">
        <f t="shared" ref="D15:D24" si="1">(SUMIFS(KENTSELAG2,KAYNAK,A15,SEBEP,B15,SÜRE,"Uzun",BİLDİRİM,"Bildirimsiz",İL,$B$10)/VLOOKUP($B$10,ABONE1,4,FALSE))*60</f>
        <v>1.8898623583658147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1.892247687737928</v>
      </c>
      <c r="F15" s="30">
        <f t="shared" ref="F15:F24" si="3">(SUMIFS(KENTALTIOG2,KAYNAK,A15,SEBEP,B15,SÜRE,"Uzun",BİLDİRİM,"Bildirimsiz",İL,$B$10)/VLOOKUP($B$10,ABONE1,6,FALSE))*60</f>
        <v>1.4152267710583153</v>
      </c>
      <c r="G15" s="30">
        <f t="shared" ref="G15:G24" si="4">(SUMIFS(KENTALTIAG2,KAYNAK,A15,SEBEP,B15,SÜRE,"Uzun",BİLDİRİM,"Bildirimsiz",İL,$B$10)/VLOOKUP($B$10,ABONE1,7,FALSE))*60</f>
        <v>3.8811054667913334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3.8565276327431253</v>
      </c>
      <c r="I15" s="30">
        <f t="shared" ref="I15:I24" si="6">(SUMIFS(KIRSALOG2,KAYNAK,A15,SEBEP,B15,SÜRE,"Uzun",BİLDİRİM,"Bildirimsiz",İL,$B$10)/VLOOKUP($B$10,ABONE1,9,FALSE))*60</f>
        <v>1.3732784431137726</v>
      </c>
      <c r="J15" s="30">
        <f t="shared" ref="J15:J24" si="7">(SUMIFS(KIRSALAG2,KAYNAK,A15,SEBEP,B15,SÜRE,"Uzun",BİLDİRİM,"Bildirimsiz",İL,$B$10)/VLOOKUP($B$10,ABONE1,10,FALSE))*60</f>
        <v>2.758681620301048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2.7231502787376178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2.0546917641124232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75.763571620857874</v>
      </c>
      <c r="D17" s="30">
        <f t="shared" si="1"/>
        <v>26.503760658240143</v>
      </c>
      <c r="E17" s="30">
        <f t="shared" si="2"/>
        <v>26.825715612515975</v>
      </c>
      <c r="F17" s="30">
        <f t="shared" si="3"/>
        <v>69.334391339092861</v>
      </c>
      <c r="G17" s="30">
        <f t="shared" si="4"/>
        <v>49.188174276193465</v>
      </c>
      <c r="H17" s="30">
        <f t="shared" si="5"/>
        <v>49.38897506194499</v>
      </c>
      <c r="I17" s="30">
        <f t="shared" si="6"/>
        <v>151.83464347305397</v>
      </c>
      <c r="J17" s="30">
        <f t="shared" si="7"/>
        <v>116.24243560406644</v>
      </c>
      <c r="K17" s="30">
        <f t="shared" si="8"/>
        <v>117.15526655148578</v>
      </c>
      <c r="L17" s="30">
        <f t="shared" si="9"/>
        <v>31.076861726953855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2.5919192589262776</v>
      </c>
      <c r="D18" s="30">
        <f t="shared" si="1"/>
        <v>2.2929379350293919</v>
      </c>
      <c r="E18" s="30">
        <f t="shared" si="2"/>
        <v>2.2948920334431597</v>
      </c>
      <c r="F18" s="30">
        <f t="shared" si="3"/>
        <v>4.5607181209503231</v>
      </c>
      <c r="G18" s="30">
        <f t="shared" si="4"/>
        <v>3.0173987162287048</v>
      </c>
      <c r="H18" s="30">
        <f t="shared" si="5"/>
        <v>3.0327812442817934</v>
      </c>
      <c r="I18" s="30">
        <f t="shared" si="6"/>
        <v>2.4352711077844309</v>
      </c>
      <c r="J18" s="30">
        <f t="shared" si="7"/>
        <v>2.2371115383402946</v>
      </c>
      <c r="K18" s="30">
        <f t="shared" si="8"/>
        <v>2.2421937234124241</v>
      </c>
      <c r="L18" s="30">
        <f t="shared" si="9"/>
        <v>2.3451431402706517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0.56786218982789616</v>
      </c>
      <c r="D20" s="30">
        <f t="shared" si="1"/>
        <v>0.83719331845078415</v>
      </c>
      <c r="E20" s="30">
        <f t="shared" si="2"/>
        <v>0.83543300939749432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0.75211124910731098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2.1506004559465701</v>
      </c>
      <c r="D21" s="30">
        <f t="shared" si="1"/>
        <v>14.242504878169569</v>
      </c>
      <c r="E21" s="30">
        <f t="shared" si="2"/>
        <v>14.163473950943338</v>
      </c>
      <c r="F21" s="30">
        <f t="shared" si="3"/>
        <v>3.0053455723542113</v>
      </c>
      <c r="G21" s="30">
        <f t="shared" si="4"/>
        <v>27.942918580436825</v>
      </c>
      <c r="H21" s="30">
        <f t="shared" si="5"/>
        <v>27.694361531779762</v>
      </c>
      <c r="I21" s="30">
        <f t="shared" si="6"/>
        <v>3.75067368263473</v>
      </c>
      <c r="J21" s="30">
        <f t="shared" si="7"/>
        <v>31.760209631176622</v>
      </c>
      <c r="K21" s="30">
        <f t="shared" si="8"/>
        <v>31.041850957536681</v>
      </c>
      <c r="L21" s="30">
        <f t="shared" si="9"/>
        <v>15.611809390432203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8.8328411250963274E-2</v>
      </c>
      <c r="D22" s="30">
        <f t="shared" si="1"/>
        <v>0.17418668437137988</v>
      </c>
      <c r="E22" s="30">
        <f t="shared" si="2"/>
        <v>0.17362552719565172</v>
      </c>
      <c r="F22" s="30">
        <f t="shared" si="3"/>
        <v>0</v>
      </c>
      <c r="G22" s="30">
        <f t="shared" si="4"/>
        <v>2.8763087335152589E-2</v>
      </c>
      <c r="H22" s="30">
        <f t="shared" si="5"/>
        <v>2.8476400731930467E-2</v>
      </c>
      <c r="I22" s="30">
        <f t="shared" si="6"/>
        <v>0</v>
      </c>
      <c r="J22" s="30">
        <f t="shared" si="7"/>
        <v>2.4942863897864292E-2</v>
      </c>
      <c r="K22" s="30">
        <f t="shared" si="8"/>
        <v>2.4303155954849113E-2</v>
      </c>
      <c r="L22" s="30">
        <f t="shared" si="9"/>
        <v>0.15902589000256187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83.417104897251406</v>
      </c>
      <c r="D25" s="30">
        <f t="shared" ref="D25:L25" si="10">SUM(D15:D24)</f>
        <v>45.940445832627077</v>
      </c>
      <c r="E25" s="30">
        <f t="shared" si="10"/>
        <v>46.185387821233547</v>
      </c>
      <c r="F25" s="30">
        <f t="shared" si="10"/>
        <v>78.315681803455718</v>
      </c>
      <c r="G25" s="30">
        <f t="shared" si="10"/>
        <v>84.058360126985477</v>
      </c>
      <c r="H25" s="30">
        <f t="shared" si="10"/>
        <v>84.001121871481601</v>
      </c>
      <c r="I25" s="30">
        <f t="shared" si="10"/>
        <v>159.39386670658692</v>
      </c>
      <c r="J25" s="30">
        <f t="shared" si="10"/>
        <v>153.02338125778229</v>
      </c>
      <c r="K25" s="30">
        <f t="shared" si="10"/>
        <v>153.18676466712736</v>
      </c>
      <c r="L25" s="30">
        <f t="shared" si="10"/>
        <v>51.999643160878996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1.9034921936809657</v>
      </c>
      <c r="D28" s="30">
        <f>(SUMIFS(KENTSELAG2,KAYNAK,A28,SEBEP,B28,SÜRE,"Uzun",BİLDİRİM,"Bildirimli",İL,$B$10)/VLOOKUP($B$10,ABONE1,4,FALSE))*60</f>
        <v>0.97180983290930478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0.97789917320517961</v>
      </c>
      <c r="F28" s="30">
        <f>(SUMIFS(KENTALTIOG2,KAYNAK,A28,SEBEP,B28,SÜRE,"Uzun",BİLDİRİM,"Bildirimli",İL,$B$10)/VLOOKUP($B$10,ABONE1,6,FALSE))*60</f>
        <v>0.65354996760259176</v>
      </c>
      <c r="G28" s="30">
        <f>(SUMIFS(KENTALTIAG2,KAYNAK,A28,SEBEP,B28,SÜRE,"Uzun",BİLDİRİM,"Bildirimli",İL,$B$10)/VLOOKUP($B$10,ABONE1,7,FALSE))*60</f>
        <v>0.50674501288337548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0.50820824293633282</v>
      </c>
      <c r="I28" s="30">
        <f>(SUMIFS(KIRSALOG2,KAYNAK,A28,SEBEP,B28,SÜRE,"Uzun",BİLDİRİM,"Bildirimli",İL,$B$10)/VLOOKUP($B$10,ABONE1,9,FALSE))*60</f>
        <v>12.0658675748503</v>
      </c>
      <c r="J28" s="30">
        <f>(SUMIFS(KIRSALAG2,KAYNAK,A28,SEBEP,B28,SÜRE,"Uzun",BİLDİRİM,"Bildirimli",İL,$B$10)/VLOOKUP($B$10,ABONE1,10,FALSE))*60</f>
        <v>10.030670022854441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10.082866596790293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1.2137469512087296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56.066187718982796</v>
      </c>
      <c r="D29" s="30">
        <f>(SUMIFS(KENTSELAG2,KAYNAK,A29,SEBEP,B29,SÜRE,"Uzun",BİLDİRİM,"Bildirimli",İL,$B$10)/VLOOKUP($B$10,ABONE1,4,FALSE))*60</f>
        <v>30.801439281928271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30.966566000218261</v>
      </c>
      <c r="F29" s="30">
        <f>(SUMIFS(KENTALTIOG2,KAYNAK,A29,SEBEP,B29,SÜRE,"Uzun",BİLDİRİM,"Bildirimli",İL,$B$10)/VLOOKUP($B$10,ABONE1,6,FALSE))*60</f>
        <v>30.577210043196544</v>
      </c>
      <c r="G29" s="30">
        <f>(SUMIFS(KENTALTIAG2,KAYNAK,A29,SEBEP,B29,SÜRE,"Uzun",BİLDİRİM,"Bildirimli",İL,$B$10)/VLOOKUP($B$10,ABONE1,7,FALSE))*60</f>
        <v>17.489971118081307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17.620413863301227</v>
      </c>
      <c r="I29" s="30">
        <f>(SUMIFS(KIRSALOG2,KAYNAK,A29,SEBEP,B29,SÜRE,"Uzun",BİLDİRİM,"Bildirimli",İL,$B$10)/VLOOKUP($B$10,ABONE1,9,FALSE))*60</f>
        <v>68.734877634730552</v>
      </c>
      <c r="J29" s="30">
        <f>(SUMIFS(KIRSALAG2,KAYNAK,A29,SEBEP,B29,SÜRE,"Uzun",BİLDİRİM,"Bildirimli",İL,$B$10)/VLOOKUP($B$10,ABONE1,10,FALSE))*60</f>
        <v>64.600006397667272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64.706053160562092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31.025696035145319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4.5746863601335723E-2</v>
      </c>
      <c r="D30" s="30">
        <f>(SUMIFS(KENTSELAG2,KAYNAK,A30,SEBEP,B30,SÜRE,"Uzun",BİLDİRİM,"Bildirimli",İL,$B$10)/VLOOKUP($B$10,ABONE1,4,FALSE))*60</f>
        <v>7.4701278668411794E-2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7.4512036826089686E-2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6.7080592292153629E-2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0.77404487670177224</v>
      </c>
      <c r="D31" s="30">
        <f>(SUMIFS(KENTSELAG2,KAYNAK,A31,SEBEP,B31,SÜRE,"Uzun",BİLDİRİM,"Bildirimli",İL,$B$10)/VLOOKUP($B$10,ABONE1,4,FALSE))*60</f>
        <v>3.9742567914953164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3.9533406722377289</v>
      </c>
      <c r="F31" s="30">
        <f>(SUMIFS(KENTALTIOG2,KAYNAK,A31,SEBEP,B31,SÜRE,"Uzun",BİLDİRİM,"Bildirimli",İL,$B$10)/VLOOKUP($B$10,ABONE1,6,FALSE))*60</f>
        <v>5.8494698488120962</v>
      </c>
      <c r="G31" s="30">
        <f>(SUMIFS(KENTALTIAG2,KAYNAK,A31,SEBEP,B31,SÜRE,"Uzun",BİLDİRİM,"Bildirimli",İL,$B$10)/VLOOKUP($B$10,ABONE1,7,FALSE))*60</f>
        <v>10.180952653975368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10.137780025187023</v>
      </c>
      <c r="I31" s="30">
        <f>(SUMIFS(KIRSALOG2,KAYNAK,A31,SEBEP,B31,SÜRE,"Uzun",BİLDİRİM,"Bildirimli",İL,$B$10)/VLOOKUP($B$10,ABONE1,9,FALSE))*60</f>
        <v>0.87623050898203592</v>
      </c>
      <c r="J31" s="30">
        <f>(SUMIFS(KIRSALAG2,KAYNAK,A31,SEBEP,B31,SÜRE,"Uzun",BİLDİRİM,"Bildirimli",İL,$B$10)/VLOOKUP($B$10,ABONE1,10,FALSE))*60</f>
        <v>1.7762726645125702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1.7531893442371191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4.3225891098727462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58.789471652966874</v>
      </c>
      <c r="D33" s="30">
        <f t="shared" ref="D33:L33" si="11">SUM(D28:D32)</f>
        <v>35.822207185001304</v>
      </c>
      <c r="E33" s="30">
        <f t="shared" si="11"/>
        <v>35.97231788248726</v>
      </c>
      <c r="F33" s="30">
        <f t="shared" si="11"/>
        <v>37.080229859611237</v>
      </c>
      <c r="G33" s="30">
        <f t="shared" si="11"/>
        <v>28.17766878494005</v>
      </c>
      <c r="H33" s="30">
        <f t="shared" si="11"/>
        <v>28.266402131424584</v>
      </c>
      <c r="I33" s="30">
        <f t="shared" si="11"/>
        <v>81.676975718562886</v>
      </c>
      <c r="J33" s="30">
        <f t="shared" si="11"/>
        <v>76.406949085034285</v>
      </c>
      <c r="K33" s="30">
        <f t="shared" si="11"/>
        <v>76.542109101589503</v>
      </c>
      <c r="L33" s="30">
        <f t="shared" si="11"/>
        <v>36.629112688518944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6.1520678140251736E-2</v>
      </c>
      <c r="D36" s="30">
        <f t="shared" ref="D36:D45" si="13">(SUMIFS(KENTSELAG1,KAYNAK,A36,SEBEP,B36,SÜRE,"Uzun",BİLDİRİM,"Bildirimsiz",İL,$B$10)/VLOOKUP($B$10,ABONE1,4,FALSE))</f>
        <v>5.2923601317798476E-2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5.2979790560533882E-2</v>
      </c>
      <c r="F36" s="30">
        <f t="shared" ref="F36:F45" si="15">(SUMIFS(KENTALTIOG1,KAYNAK,A36,SEBEP,B36,SÜRE,"Uzun",BİLDİRİM,"Bildirimsiz",İL,$B$10)/VLOOKUP($B$10,ABONE1,6,FALSE))</f>
        <v>3.2397408207343416E-2</v>
      </c>
      <c r="G36" s="30">
        <f t="shared" ref="G36:G45" si="16">(SUMIFS(KENTALTIAG1,KAYNAK,A36,SEBEP,B36,SÜRE,"Uzun",BİLDİRİM,"Bildirimsiz",İL,$B$10)/VLOOKUP($B$10,ABONE1,7,FALSE))</f>
        <v>8.8846367105534965E-2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8.8283730692643017E-2</v>
      </c>
      <c r="I36" s="30">
        <f t="shared" ref="I36:I45" si="18">(SUMIFS(KIRSALOG1,KAYNAK,A36,SEBEP,B36,SÜRE,"Uzun",BİLDİRİM,"Bildirimsiz",İL,$B$10)/VLOOKUP($B$10,ABONE1,9,FALSE))</f>
        <v>3.1437125748502992E-2</v>
      </c>
      <c r="J36" s="30">
        <f t="shared" ref="J36:J45" si="19">(SUMIFS(KIRSALAG1,KAYNAK,A36,SEBEP,B36,SÜRE,"Uzun",BİLDİRİM,"Bildirimsiz",İL,$B$10)/VLOOKUP($B$10,ABONE1,10,FALSE))</f>
        <v>6.3151811280111381E-2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6.2338426885766206E-2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5.5734786121130642E-2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1.4472771641407656</v>
      </c>
      <c r="D38" s="30">
        <f t="shared" si="13"/>
        <v>0.54156227899034126</v>
      </c>
      <c r="E38" s="30">
        <f t="shared" si="14"/>
        <v>0.547481899645338</v>
      </c>
      <c r="F38" s="30">
        <f t="shared" si="15"/>
        <v>1.388768898488121</v>
      </c>
      <c r="G38" s="30">
        <f t="shared" si="16"/>
        <v>1.0652105371878364</v>
      </c>
      <c r="H38" s="30">
        <f t="shared" si="17"/>
        <v>1.0684354986276303</v>
      </c>
      <c r="I38" s="30">
        <f t="shared" si="18"/>
        <v>2.0808383233532934</v>
      </c>
      <c r="J38" s="30">
        <f t="shared" si="19"/>
        <v>1.9213623348306932</v>
      </c>
      <c r="K38" s="30">
        <f t="shared" si="20"/>
        <v>1.9254524047198547</v>
      </c>
      <c r="L38" s="30">
        <f t="shared" si="21"/>
        <v>0.62474258435109342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3.4035448240431546E-2</v>
      </c>
      <c r="D39" s="30">
        <f t="shared" si="13"/>
        <v>4.5138991574911129E-2</v>
      </c>
      <c r="E39" s="30">
        <f t="shared" si="14"/>
        <v>4.50664204318902E-2</v>
      </c>
      <c r="F39" s="30">
        <f t="shared" si="15"/>
        <v>5.3995680345572353E-2</v>
      </c>
      <c r="G39" s="30">
        <f t="shared" si="16"/>
        <v>5.0478913665075724E-2</v>
      </c>
      <c r="H39" s="30">
        <f t="shared" si="17"/>
        <v>5.0513965879123837E-2</v>
      </c>
      <c r="I39" s="30">
        <f t="shared" si="18"/>
        <v>2.6946107784431138E-2</v>
      </c>
      <c r="J39" s="30">
        <f t="shared" si="19"/>
        <v>2.6190663829563664E-2</v>
      </c>
      <c r="K39" s="30">
        <f t="shared" si="20"/>
        <v>2.6210038649568713E-2</v>
      </c>
      <c r="L39" s="30">
        <f t="shared" si="21"/>
        <v>4.4892155595810009E-2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1.348574364243514E-3</v>
      </c>
      <c r="D41" s="30">
        <f t="shared" si="13"/>
        <v>1.9881891593415738E-3</v>
      </c>
      <c r="E41" s="30">
        <f t="shared" si="14"/>
        <v>1.9840087301420746E-3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1.7861339778076537E-3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1.7595684562034419E-2</v>
      </c>
      <c r="D42" s="30">
        <f t="shared" si="13"/>
        <v>0.10165240234594491</v>
      </c>
      <c r="E42" s="30">
        <f t="shared" si="14"/>
        <v>0.10110301987366477</v>
      </c>
      <c r="F42" s="30">
        <f t="shared" si="15"/>
        <v>2.429805615550756E-2</v>
      </c>
      <c r="G42" s="30">
        <f t="shared" si="16"/>
        <v>0.16659781036975832</v>
      </c>
      <c r="H42" s="30">
        <f t="shared" si="17"/>
        <v>0.16517948441956837</v>
      </c>
      <c r="I42" s="30">
        <f t="shared" si="18"/>
        <v>1.4970059880239521E-2</v>
      </c>
      <c r="J42" s="30">
        <f t="shared" si="19"/>
        <v>0.11907951769248956</v>
      </c>
      <c r="K42" s="30">
        <f t="shared" si="20"/>
        <v>0.11640942947093603</v>
      </c>
      <c r="L42" s="30">
        <f t="shared" si="21"/>
        <v>0.10605373591818319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1.2843565373747752E-4</v>
      </c>
      <c r="D43" s="30">
        <f t="shared" si="13"/>
        <v>9.0114906010955737E-4</v>
      </c>
      <c r="E43" s="30">
        <f t="shared" si="14"/>
        <v>8.9609871776038282E-4</v>
      </c>
      <c r="F43" s="30">
        <f t="shared" si="15"/>
        <v>0</v>
      </c>
      <c r="G43" s="30">
        <f t="shared" si="16"/>
        <v>2.6092912512638757E-4</v>
      </c>
      <c r="H43" s="30">
        <f t="shared" si="17"/>
        <v>2.5832839997847265E-4</v>
      </c>
      <c r="I43" s="30">
        <f t="shared" si="18"/>
        <v>0</v>
      </c>
      <c r="J43" s="30">
        <f t="shared" si="19"/>
        <v>2.3642525021672314E-4</v>
      </c>
      <c r="K43" s="30">
        <f t="shared" si="20"/>
        <v>2.30361667818475E-4</v>
      </c>
      <c r="L43" s="30">
        <f t="shared" si="21"/>
        <v>8.3166509099950197E-4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1.5619059851014641</v>
      </c>
      <c r="D46" s="30">
        <f t="shared" ref="D46:L46" si="22">SUM(D36:D45)</f>
        <v>0.74416661244844684</v>
      </c>
      <c r="E46" s="30">
        <f t="shared" si="22"/>
        <v>0.74951123795932939</v>
      </c>
      <c r="F46" s="30">
        <f t="shared" si="22"/>
        <v>1.4994600431965444</v>
      </c>
      <c r="G46" s="30">
        <f t="shared" si="22"/>
        <v>1.3713945574533317</v>
      </c>
      <c r="H46" s="30">
        <f t="shared" si="22"/>
        <v>1.3726710080189439</v>
      </c>
      <c r="I46" s="30">
        <f t="shared" si="22"/>
        <v>2.1541916167664672</v>
      </c>
      <c r="J46" s="30">
        <f t="shared" si="22"/>
        <v>2.1300207528830746</v>
      </c>
      <c r="K46" s="30">
        <f t="shared" si="22"/>
        <v>2.1306406613939441</v>
      </c>
      <c r="L46" s="30">
        <f t="shared" si="22"/>
        <v>0.83404106105502451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5.8438222450552274E-2</v>
      </c>
      <c r="D49" s="30">
        <f>(SUMIFS(KENTSELAG1,KAYNAK,A49,SEBEP,B49,SÜRE,"Uzun",BİLDİRİM,"Bildirimli",İL,$B$10)/VLOOKUP($B$10,ABONE1,4,FALSE))</f>
        <v>3.1088163895059438E-2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3.1266919896749283E-2</v>
      </c>
      <c r="F49" s="30">
        <f>(SUMIFS(KENTALTIOG1,KAYNAK,A49,SEBEP,B49,SÜRE,"Uzun",BİLDİRİM,"Bildirimli",İL,$B$10)/VLOOKUP($B$10,ABONE1,6,FALSE))</f>
        <v>0.12473002159827214</v>
      </c>
      <c r="G49" s="30">
        <f>(SUMIFS(KENTALTIAG1,KAYNAK,A49,SEBEP,B49,SÜRE,"Uzun",BİLDİRİM,"Bildirimli",İL,$B$10)/VLOOKUP($B$10,ABONE1,7,FALSE))</f>
        <v>9.6712293023407517E-2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9.6991550508584032E-2</v>
      </c>
      <c r="I49" s="30">
        <f>(SUMIFS(KIRSALOG1,KAYNAK,A49,SEBEP,B49,SÜRE,"Uzun",BİLDİRİM,"Bildirimli",İL,$B$10)/VLOOKUP($B$10,ABONE1,9,FALSE))</f>
        <v>0.13572854291417166</v>
      </c>
      <c r="J49" s="30">
        <f>(SUMIFS(KIRSALAG1,KAYNAK,A49,SEBEP,B49,SÜRE,"Uzun",BİLDİRİM,"Bildirimli",İL,$B$10)/VLOOKUP($B$10,ABONE1,10,FALSE))</f>
        <v>0.11982819765150918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0.12023599273080959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3.8508247502926508E-2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0.28422810172103774</v>
      </c>
      <c r="D50" s="30">
        <f>(SUMIFS(KENTSELAG1,KAYNAK,A50,SEBEP,B50,SÜRE,"Uzun",BİLDİRİM,"Bildirimli",İL,$B$10)/VLOOKUP($B$10,ABONE1,4,FALSE))</f>
        <v>0.15776572490323104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0.1585922645904598</v>
      </c>
      <c r="F50" s="30">
        <f>(SUMIFS(KENTALTIOG1,KAYNAK,A50,SEBEP,B50,SÜRE,"Uzun",BİLDİRİM,"Bildirimli",İL,$B$10)/VLOOKUP($B$10,ABONE1,6,FALSE))</f>
        <v>0.19654427645788336</v>
      </c>
      <c r="G50" s="30">
        <f>(SUMIFS(KENTALTIAG1,KAYNAK,A50,SEBEP,B50,SÜRE,"Uzun",BİLDİRİM,"Bildirimli",İL,$B$10)/VLOOKUP($B$10,ABONE1,7,FALSE))</f>
        <v>0.11738549016623359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0.11817447930681879</v>
      </c>
      <c r="I50" s="30">
        <f>(SUMIFS(KIRSALOG1,KAYNAK,A50,SEBEP,B50,SÜRE,"Uzun",BİLDİRİM,"Bildirimli",İL,$B$10)/VLOOKUP($B$10,ABONE1,9,FALSE))</f>
        <v>0.30139720558882238</v>
      </c>
      <c r="J50" s="30">
        <f>(SUMIFS(KIRSALAG1,KAYNAK,A50,SEBEP,B50,SÜRE,"Uzun",BİLDİRİM,"Bildirimli",İL,$B$10)/VLOOKUP($B$10,ABONE1,10,FALSE))</f>
        <v>0.24933669582578086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0.25067188819780389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0.15847319741031354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2.5044952478808116E-3</v>
      </c>
      <c r="D51" s="30">
        <f>(SUMIFS(KENTSELAG1,KAYNAK,A51,SEBEP,B51,SÜRE,"Uzun",BİLDİRİM,"Bildirimli",İL,$B$10)/VLOOKUP($B$10,ABONE1,4,FALSE))</f>
        <v>3.2450660715900191E-3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3.2402258084825082E-3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2.9170624727470036E-3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3.0182378628307218E-3</v>
      </c>
      <c r="D52" s="30">
        <f>(SUMIFS(KENTSELAG1,KAYNAK,A52,SEBEP,B52,SÜRE,"Uzun",BİLDİRİM,"Bildirimli",İL,$B$10)/VLOOKUP($B$10,ABONE1,4,FALSE))</f>
        <v>1.4813825899522513E-2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1.4736731653060796E-2</v>
      </c>
      <c r="F52" s="30">
        <f>(SUMIFS(KENTALTIOG1,KAYNAK,A52,SEBEP,B52,SÜRE,"Uzun",BİLDİRİM,"Bildirimli",İL,$B$10)/VLOOKUP($B$10,ABONE1,6,FALSE))</f>
        <v>1.8358531317494601E-2</v>
      </c>
      <c r="G52" s="30">
        <f>(SUMIFS(KENTALTIAG1,KAYNAK,A52,SEBEP,B52,SÜRE,"Uzun",BİLDİRİM,"Bildirimli",İL,$B$10)/VLOOKUP($B$10,ABONE1,7,FALSE))</f>
        <v>4.0710379543156587E-2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4.0487594854959369E-2</v>
      </c>
      <c r="I52" s="30">
        <f>(SUMIFS(KIRSALOG1,KAYNAK,A52,SEBEP,B52,SÜRE,"Uzun",BİLDİRİM,"Bildirimli",İL,$B$10)/VLOOKUP($B$10,ABONE1,9,FALSE))</f>
        <v>1.996007984031936E-3</v>
      </c>
      <c r="J52" s="30">
        <f>(SUMIFS(KIRSALAG1,KAYNAK,A52,SEBEP,B52,SÜRE,"Uzun",BİLDİRİM,"Bildirimli",İL,$B$10)/VLOOKUP($B$10,ABONE1,10,FALSE))</f>
        <v>3.8878818924527807E-3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3.8393611303079167E-3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1.6222948213072522E-2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0.3481890572823016</v>
      </c>
      <c r="D54" s="30">
        <f t="shared" ref="D54:L54" si="23">SUM(D49:D53)</f>
        <v>0.20691278076940303</v>
      </c>
      <c r="E54" s="30">
        <f t="shared" si="23"/>
        <v>0.20783614194875241</v>
      </c>
      <c r="F54" s="30">
        <f t="shared" si="23"/>
        <v>0.33963282937365008</v>
      </c>
      <c r="G54" s="30">
        <f t="shared" si="23"/>
        <v>0.25480816273279772</v>
      </c>
      <c r="H54" s="30">
        <f t="shared" si="23"/>
        <v>0.25565362467036223</v>
      </c>
      <c r="I54" s="30">
        <f t="shared" si="23"/>
        <v>0.43912175648702595</v>
      </c>
      <c r="J54" s="30">
        <f t="shared" si="23"/>
        <v>0.3730527753697428</v>
      </c>
      <c r="K54" s="30">
        <f t="shared" si="23"/>
        <v>0.3747472420589214</v>
      </c>
      <c r="L54" s="30">
        <f t="shared" si="23"/>
        <v>0.21612145559905957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1.7338813254559465E-3</v>
      </c>
      <c r="D57" s="30">
        <f>(SUMIFS(KENTSELAG1,KAYNAK,A57,SÜRE,"Kısa",İL,$B$10)/VLOOKUP($B$10,ABONE1,4,FALSE))</f>
        <v>7.8272801859586363E-3</v>
      </c>
      <c r="E57" s="30">
        <f>(SUMIFS(KENTSELOG1,KAYNAK,A57,SÜRE,"Kısa",İL,$B$10)+SUMIFS(KENTSELAG1,KAYNAK,A57,SÜRE,"Kısa",İL,$B$10))/VLOOKUP($B$10,ABONE1,5,FALSE)</f>
        <v>7.7874546179513542E-3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7.0107742382575014E-3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0.17647058823529413</v>
      </c>
      <c r="D58" s="30">
        <f>(SUMIFS(KENTSELAG1,KAYNAK,A58,SÜRE,"Kısa",İL,$B$10)/VLOOKUP($B$10,ABONE1,4,FALSE))</f>
        <v>9.0754962657025123E-2</v>
      </c>
      <c r="E58" s="30">
        <f>(SUMIFS(KENTSELOG1,KAYNAK,A58,SÜRE,"Kısa",İL,$B$10)+SUMIFS(KENTSELAG1,KAYNAK,A58,SÜRE,"Kısa",İL,$B$10))/VLOOKUP($B$10,ABONE1,5,FALSE)</f>
        <v>9.1315187509181342E-2</v>
      </c>
      <c r="F58" s="30">
        <f>(SUMIFS(KENTALTIOG1,KAYNAK,A58,SÜRE,"Kısa",İL,$B$10)/VLOOKUP($B$10,ABONE1,6,FALSE))</f>
        <v>0.17548596112311016</v>
      </c>
      <c r="G58" s="30">
        <f>(SUMIFS(KENTALTIAG1,KAYNAK,A58,SÜRE,"Kısa",İL,$B$10)/VLOOKUP($B$10,ABONE1,7,FALSE))</f>
        <v>0.1615640526641951</v>
      </c>
      <c r="H58" s="30">
        <f>(SUMIFS(KENTALTIOG1,KAYNAK,A58,SÜRE,"Kısa",İL,$B$10)+SUMIFS(KENTALTIAG1,KAYNAK,A58,SÜRE,"Kısa",İL,$B$10))/VLOOKUP($B$10,ABONE1,8,FALSE)</f>
        <v>0.16170281470319142</v>
      </c>
      <c r="I58" s="30">
        <f>(SUMIFS(KIRSALOG1,KAYNAK,A58,SÜRE,"Kısa",İL,$B$10)/VLOOKUP($B$10,ABONE1,9,FALSE))</f>
        <v>0.55838323353293418</v>
      </c>
      <c r="J58" s="30">
        <f>(SUMIFS(KIRSALAG1,KAYNAK,A58,SÜRE,"Kısa",İL,$B$10)/VLOOKUP($B$10,ABONE1,10,FALSE))</f>
        <v>0.50011821262510836</v>
      </c>
      <c r="K58" s="30">
        <f>(SUMIFS(KIRSALOG1,KAYNAK,A58,SÜRE,"Kısa",İL,$B$10)+SUMIFS(KIRSALAG1,KAYNAK,A58,SÜRE,"Kısa",İL,$B$10))/VLOOKUP($B$10,ABONE1,11,FALSE)</f>
        <v>0.5016125316747293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0.10837113800955074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0.17820446956075009</v>
      </c>
      <c r="D60" s="30">
        <f t="shared" ref="D60:L60" si="24">SUM(D57:D59)</f>
        <v>9.8582242842983753E-2</v>
      </c>
      <c r="E60" s="30">
        <f t="shared" si="24"/>
        <v>9.9102642127132698E-2</v>
      </c>
      <c r="F60" s="30">
        <f t="shared" si="24"/>
        <v>0.17548596112311016</v>
      </c>
      <c r="G60" s="30">
        <f t="shared" si="24"/>
        <v>0.1615640526641951</v>
      </c>
      <c r="H60" s="30">
        <f t="shared" si="24"/>
        <v>0.16170281470319142</v>
      </c>
      <c r="I60" s="30">
        <f t="shared" si="24"/>
        <v>0.55838323353293418</v>
      </c>
      <c r="J60" s="30">
        <f t="shared" si="24"/>
        <v>0.50011821262510836</v>
      </c>
      <c r="K60" s="30">
        <f t="shared" si="24"/>
        <v>0.5016125316747293</v>
      </c>
      <c r="L60" s="30">
        <f t="shared" si="24"/>
        <v>0.11538191224780825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57.057997362637359</v>
      </c>
      <c r="G17" s="30">
        <f t="shared" si="1"/>
        <v>60.309329098944829</v>
      </c>
      <c r="H17" s="30">
        <f t="shared" si="2"/>
        <v>60.276963383470992</v>
      </c>
      <c r="I17" s="30">
        <f t="shared" si="3"/>
        <v>83.84207851851852</v>
      </c>
      <c r="J17" s="30">
        <f t="shared" si="4"/>
        <v>110.47612055705302</v>
      </c>
      <c r="K17" s="30">
        <f t="shared" si="5"/>
        <v>109.24369701799488</v>
      </c>
      <c r="L17" s="30">
        <f t="shared" si="6"/>
        <v>63.238606360925459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1.6922771428571426</v>
      </c>
      <c r="G21" s="30">
        <f t="shared" si="1"/>
        <v>17.717761140268493</v>
      </c>
      <c r="H21" s="30">
        <f t="shared" si="2"/>
        <v>17.558233815019417</v>
      </c>
      <c r="I21" s="30">
        <f t="shared" si="3"/>
        <v>0.64187259259259255</v>
      </c>
      <c r="J21" s="30">
        <f t="shared" si="4"/>
        <v>8.4450433962264171</v>
      </c>
      <c r="K21" s="30">
        <f t="shared" si="5"/>
        <v>8.0839712253641807</v>
      </c>
      <c r="L21" s="30">
        <f t="shared" si="6"/>
        <v>17.002081972236503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58.750274505494502</v>
      </c>
      <c r="G25" s="30">
        <f t="shared" si="7"/>
        <v>78.027090239213322</v>
      </c>
      <c r="H25" s="30">
        <f t="shared" si="7"/>
        <v>77.835197198490405</v>
      </c>
      <c r="I25" s="30">
        <f t="shared" si="7"/>
        <v>84.483951111111111</v>
      </c>
      <c r="J25" s="30">
        <f t="shared" si="7"/>
        <v>118.92116395327943</v>
      </c>
      <c r="K25" s="30">
        <f t="shared" si="7"/>
        <v>117.32766824335906</v>
      </c>
      <c r="L25" s="30">
        <f t="shared" si="7"/>
        <v>80.240688333161955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1.8015763736263737</v>
      </c>
      <c r="G29" s="30">
        <f>(SUMIFS(KENTALTIAG2,KAYNAK,A29,SEBEP,B29,SÜRE,"Uzun",BİLDİRİM,"Bildirimli",İL,$B$10,İLÇE,$B$11)/VLOOKUP($B$11,ABONE1,7,FALSE))*60</f>
        <v>6.2933184785370972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6.2486049707378433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5.8736886724935724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8.1181656043956014</v>
      </c>
      <c r="G31" s="30">
        <f>(SUMIFS(KENTALTIAG2,KAYNAK,A31,SEBEP,B31,SÜRE,"Uzun",BİLDİRİM,"Bildirimli",İL,$B$10,İLÇE,$B$11)/VLOOKUP($B$11,ABONE1,7,FALSE))*60</f>
        <v>20.720251552952874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20.594802794946119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19.370587545501284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9.9197419780219747</v>
      </c>
      <c r="G33" s="30">
        <f t="shared" si="8"/>
        <v>27.013570031489969</v>
      </c>
      <c r="H33" s="30">
        <f t="shared" si="8"/>
        <v>26.843407765683963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25.244276217994855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1.4157509157509158</v>
      </c>
      <c r="G38" s="30">
        <f t="shared" si="10"/>
        <v>1.3660755391046535</v>
      </c>
      <c r="H38" s="30">
        <f t="shared" si="11"/>
        <v>1.366570037739977</v>
      </c>
      <c r="I38" s="30">
        <f t="shared" si="12"/>
        <v>1.5308641975308641</v>
      </c>
      <c r="J38" s="30">
        <f t="shared" si="13"/>
        <v>1.6975142258161127</v>
      </c>
      <c r="K38" s="30">
        <f t="shared" si="14"/>
        <v>1.689802913453299</v>
      </c>
      <c r="L38" s="30">
        <f t="shared" si="15"/>
        <v>1.3867180805484147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2.3809523809523808E-2</v>
      </c>
      <c r="G42" s="30">
        <f t="shared" si="10"/>
        <v>0.12955085354400309</v>
      </c>
      <c r="H42" s="30">
        <f t="shared" si="11"/>
        <v>0.12849824062425932</v>
      </c>
      <c r="I42" s="30">
        <f t="shared" si="12"/>
        <v>6.1728395061728392E-3</v>
      </c>
      <c r="J42" s="30">
        <f t="shared" si="13"/>
        <v>5.9898173105720279E-2</v>
      </c>
      <c r="K42" s="30">
        <f t="shared" si="14"/>
        <v>5.7412167952013711E-2</v>
      </c>
      <c r="L42" s="30">
        <f t="shared" si="15"/>
        <v>0.12430162810625535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1.4395604395604396</v>
      </c>
      <c r="G46" s="30">
        <f t="shared" si="16"/>
        <v>1.4956263926486566</v>
      </c>
      <c r="H46" s="30">
        <f t="shared" si="16"/>
        <v>1.4950682783642364</v>
      </c>
      <c r="I46" s="30">
        <f t="shared" si="16"/>
        <v>1.537037037037037</v>
      </c>
      <c r="J46" s="30">
        <f t="shared" si="16"/>
        <v>1.7574123989218329</v>
      </c>
      <c r="K46" s="30">
        <f t="shared" si="16"/>
        <v>1.7472150814053127</v>
      </c>
      <c r="L46" s="30">
        <f t="shared" si="16"/>
        <v>1.5110197086546702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5.4945054945054949E-3</v>
      </c>
      <c r="G50" s="30">
        <f>(SUMIFS(KENTALTIAG1,KAYNAK,A50,SEBEP,B50,SÜRE,"Uzun",BİLDİRİM,"Bildirimli",İL,$B$10,İLÇE,$B$11)/VLOOKUP($B$11,ABONE1,7,FALSE))</f>
        <v>1.5358267499033202E-2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1.5260077667778812E-2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1.4344473007712083E-2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3.47985347985348E-2</v>
      </c>
      <c r="G52" s="30">
        <f>(SUMIFS(KENTALTIAG1,KAYNAK,A52,SEBEP,B52,SÜRE,"Uzun",BİLDİRİM,"Bildirimli",İL,$B$10,İLÇE,$B$11)/VLOOKUP($B$11,ABONE1,7,FALSE))</f>
        <v>8.9774045632837959E-2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8.922678626775328E-2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8.3941730934018854E-2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4.0293040293040296E-2</v>
      </c>
      <c r="G54" s="30">
        <f t="shared" si="17"/>
        <v>0.10513231313187116</v>
      </c>
      <c r="H54" s="30">
        <f t="shared" si="17"/>
        <v>0.1044868639355321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9.8286203941730932E-2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0.21794871794871795</v>
      </c>
      <c r="G58" s="30">
        <f>(SUMIFS(KENTALTIAG1,KAYNAK,A58,SÜRE,"Kısa",İL,$B$10,İLÇE,$B$11)/VLOOKUP($B$11,ABONE1,7,FALSE))</f>
        <v>0.18818481483527613</v>
      </c>
      <c r="H58" s="30">
        <f>(SUMIFS(KENTALTIOG1,KAYNAK,A58,SÜRE,"Kısa",İL,$B$10,İLÇE,$B$11)+SUMIFS(KENTALTIAG1,KAYNAK,A58,SÜRE,"Kısa",İL,$B$10,İLÇE,$B$11))/VLOOKUP($B$11,ABONE1,8,FALSE)</f>
        <v>0.18848110266367665</v>
      </c>
      <c r="I58" s="30">
        <f>(SUMIFS(KIRSALOG1,KAYNAK,A58,SÜRE,"Kısa",İL,$B$10,İLÇE,$B$11)/VLOOKUP($B$11,ABONE1,9,FALSE))</f>
        <v>0.19135802469135801</v>
      </c>
      <c r="J58" s="30">
        <f>(SUMIFS(KIRSALAG1,KAYNAK,A58,SÜRE,"Kısa",İL,$B$10,İLÇE,$B$11)/VLOOKUP($B$11,ABONE1,10,FALSE))</f>
        <v>0.17789757412398921</v>
      </c>
      <c r="K58" s="30">
        <f>(SUMIFS(KIRSALOG1,KAYNAK,A58,SÜRE,"Kısa",İL,$B$10,İLÇE,$B$11)+SUMIFS(KIRSALAG1,KAYNAK,A58,SÜRE,"Kısa",İL,$B$10,İLÇE,$B$11))/VLOOKUP($B$11,ABONE1,11,FALSE)</f>
        <v>0.17852042273636104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0.1878834618680377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0.21794871794871795</v>
      </c>
      <c r="G60" s="30">
        <f t="shared" si="18"/>
        <v>0.18818481483527613</v>
      </c>
      <c r="H60" s="30">
        <f t="shared" si="18"/>
        <v>0.18848110266367665</v>
      </c>
      <c r="I60" s="30">
        <f t="shared" si="18"/>
        <v>0.19135802469135801</v>
      </c>
      <c r="J60" s="30">
        <f t="shared" si="18"/>
        <v>0.17789757412398921</v>
      </c>
      <c r="K60" s="30">
        <f t="shared" si="18"/>
        <v>0.17852042273636104</v>
      </c>
      <c r="L60" s="30">
        <f t="shared" si="18"/>
        <v>0.1878834618680377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225.66933300000002</v>
      </c>
      <c r="G17" s="30">
        <f t="shared" si="1"/>
        <v>67.65666847937517</v>
      </c>
      <c r="H17" s="30">
        <f t="shared" si="2"/>
        <v>68.615017973071346</v>
      </c>
      <c r="I17" s="30">
        <f t="shared" si="3"/>
        <v>792.20393890909077</v>
      </c>
      <c r="J17" s="30">
        <f t="shared" si="4"/>
        <v>159.56256302472684</v>
      </c>
      <c r="K17" s="30">
        <f t="shared" si="5"/>
        <v>162.87987408141862</v>
      </c>
      <c r="L17" s="30">
        <f t="shared" si="6"/>
        <v>105.38865758090225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3.6806663999999998</v>
      </c>
      <c r="G21" s="30">
        <f t="shared" si="1"/>
        <v>13.310310384427627</v>
      </c>
      <c r="H21" s="30">
        <f t="shared" si="2"/>
        <v>13.251906430131001</v>
      </c>
      <c r="I21" s="30">
        <f t="shared" si="3"/>
        <v>55.628485090909088</v>
      </c>
      <c r="J21" s="30">
        <f t="shared" si="4"/>
        <v>40.645787809085668</v>
      </c>
      <c r="K21" s="30">
        <f t="shared" si="5"/>
        <v>40.724350908570869</v>
      </c>
      <c r="L21" s="30">
        <f t="shared" si="6"/>
        <v>23.938914010453345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229.34999940000003</v>
      </c>
      <c r="G25" s="30">
        <f t="shared" si="7"/>
        <v>80.966978863802794</v>
      </c>
      <c r="H25" s="30">
        <f t="shared" si="7"/>
        <v>81.866924403202347</v>
      </c>
      <c r="I25" s="30">
        <f t="shared" si="7"/>
        <v>847.83242399999983</v>
      </c>
      <c r="J25" s="30">
        <f t="shared" si="7"/>
        <v>200.20835083381252</v>
      </c>
      <c r="K25" s="30">
        <f t="shared" si="7"/>
        <v>203.60422498998949</v>
      </c>
      <c r="L25" s="30">
        <f t="shared" si="7"/>
        <v>129.32757159135559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30.924000599999999</v>
      </c>
      <c r="G29" s="30">
        <f>(SUMIFS(KENTALTIAG2,KAYNAK,A29,SEBEP,B29,SÜRE,"Uzun",BİLDİRİM,"Bildirimli",İL,$B$10,İLÇE,$B$11)/VLOOKUP($B$11,ABONE1,7,FALSE))*60</f>
        <v>27.525543079082254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27.546154781659389</v>
      </c>
      <c r="I29" s="30">
        <f>(SUMIFS(KIRSALOG2,KAYNAK,A29,SEBEP,B29,SÜRE,"Uzun",BİLDİRİM,"Bildirimli",İL,$B$10,İLÇE,$B$11)/VLOOKUP($B$11,ABONE1,9,FALSE))*60</f>
        <v>739.00454618181823</v>
      </c>
      <c r="J29" s="30">
        <f>(SUMIFS(KIRSALAG2,KAYNAK,A29,SEBEP,B29,SÜRE,"Uzun",BİLDİRİM,"Bildirimli",İL,$B$10,İLÇE,$B$11)/VLOOKUP($B$11,ABONE1,10,FALSE))*60</f>
        <v>217.44735478435882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220.18218608637619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102.46395262334582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54.571669799999995</v>
      </c>
      <c r="G31" s="30">
        <f>(SUMIFS(KENTALTIAG2,KAYNAK,A31,SEBEP,B31,SÜRE,"Uzun",BİLDİRİM,"Bildirimli",İL,$B$10,İLÇE,$B$11)/VLOOKUP($B$11,ABONE1,7,FALSE))*60</f>
        <v>28.080149081034904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28.24082060407569</v>
      </c>
      <c r="I31" s="30">
        <f>(SUMIFS(KIRSALOG2,KAYNAK,A31,SEBEP,B31,SÜRE,"Uzun",BİLDİRİM,"Bildirimli",İL,$B$10,İLÇE,$B$11)/VLOOKUP($B$11,ABONE1,9,FALSE))*60</f>
        <v>13.996741090909088</v>
      </c>
      <c r="J31" s="30">
        <f>(SUMIFS(KIRSALAG2,KAYNAK,A31,SEBEP,B31,SÜRE,"Uzun",BİLDİRİM,"Bildirimli",İL,$B$10,İLÇE,$B$11)/VLOOKUP($B$11,ABONE1,10,FALSE))*60</f>
        <v>4.7383662622196665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4.7869133701973503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19.141367008933539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85.495670399999995</v>
      </c>
      <c r="G33" s="30">
        <f t="shared" si="8"/>
        <v>55.605692160117158</v>
      </c>
      <c r="H33" s="30">
        <f t="shared" si="8"/>
        <v>55.786975385735076</v>
      </c>
      <c r="I33" s="30">
        <f t="shared" si="8"/>
        <v>753.00128727272727</v>
      </c>
      <c r="J33" s="30">
        <f t="shared" si="8"/>
        <v>222.18572104657849</v>
      </c>
      <c r="K33" s="30">
        <f t="shared" si="8"/>
        <v>224.96909945657353</v>
      </c>
      <c r="L33" s="30">
        <f t="shared" si="8"/>
        <v>121.60531963227936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2.35</v>
      </c>
      <c r="G38" s="30">
        <f t="shared" si="10"/>
        <v>0.820478398828411</v>
      </c>
      <c r="H38" s="30">
        <f t="shared" si="11"/>
        <v>0.82975497331392523</v>
      </c>
      <c r="I38" s="30">
        <f t="shared" si="12"/>
        <v>8.5272727272727273</v>
      </c>
      <c r="J38" s="30">
        <f t="shared" si="13"/>
        <v>2.2502396013034311</v>
      </c>
      <c r="K38" s="30">
        <f t="shared" si="14"/>
        <v>2.2831537801506339</v>
      </c>
      <c r="L38" s="30">
        <f t="shared" si="15"/>
        <v>1.3958557289542943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0.04</v>
      </c>
      <c r="G42" s="30">
        <f t="shared" si="10"/>
        <v>0.1241152062484745</v>
      </c>
      <c r="H42" s="30">
        <f t="shared" si="11"/>
        <v>0.12360504609412906</v>
      </c>
      <c r="I42" s="30">
        <f t="shared" si="12"/>
        <v>0.21818181818181817</v>
      </c>
      <c r="J42" s="30">
        <f t="shared" si="13"/>
        <v>0.15545332566609163</v>
      </c>
      <c r="K42" s="30">
        <f t="shared" si="14"/>
        <v>0.15578224806940605</v>
      </c>
      <c r="L42" s="30">
        <f t="shared" si="15"/>
        <v>0.13615301923861067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2.39</v>
      </c>
      <c r="G46" s="30">
        <f t="shared" si="16"/>
        <v>0.9445936050768855</v>
      </c>
      <c r="H46" s="30">
        <f t="shared" si="16"/>
        <v>0.95336001940805426</v>
      </c>
      <c r="I46" s="30">
        <f t="shared" si="16"/>
        <v>8.745454545454546</v>
      </c>
      <c r="J46" s="30">
        <f t="shared" si="16"/>
        <v>2.4056929269695226</v>
      </c>
      <c r="K46" s="30">
        <f t="shared" si="16"/>
        <v>2.4389360282200401</v>
      </c>
      <c r="L46" s="30">
        <f t="shared" si="16"/>
        <v>1.532008748192905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0.06</v>
      </c>
      <c r="G50" s="30">
        <f>(SUMIFS(KENTALTIAG1,KAYNAK,A50,SEBEP,B50,SÜRE,"Uzun",BİLDİRİM,"Bildirimli",İL,$B$10,İLÇE,$B$11)/VLOOKUP($B$11,ABONE1,7,FALSE))</f>
        <v>5.3575787161337561E-2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5.3614750121300341E-2</v>
      </c>
      <c r="I50" s="30">
        <f>(SUMIFS(KIRSALOG1,KAYNAK,A50,SEBEP,B50,SÜRE,"Uzun",BİLDİRİM,"Bildirimli",İL,$B$10,İLÇE,$B$11)/VLOOKUP($B$11,ABONE1,9,FALSE))</f>
        <v>1.4545454545454546</v>
      </c>
      <c r="J50" s="30">
        <f>(SUMIFS(KIRSALAG1,KAYNAK,A50,SEBEP,B50,SÜRE,"Uzun",BİLDİRİM,"Bildirimli",İL,$B$10,İLÇE,$B$11)/VLOOKUP($B$11,ABONE1,10,FALSE))</f>
        <v>0.43358251868890169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0.43893602822004002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0.2034696222708233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0.11</v>
      </c>
      <c r="G52" s="30">
        <f>(SUMIFS(KENTALTIAG1,KAYNAK,A52,SEBEP,B52,SÜRE,"Uzun",BİLDİRİM,"Bildirimli",İL,$B$10,İLÇE,$B$11)/VLOOKUP($B$11,ABONE1,7,FALSE))</f>
        <v>5.6382719062728827E-2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5.6707908782144593E-2</v>
      </c>
      <c r="I52" s="30">
        <f>(SUMIFS(KIRSALOG1,KAYNAK,A52,SEBEP,B52,SÜRE,"Uzun",BİLDİRİM,"Bildirimli",İL,$B$10,İLÇE,$B$11)/VLOOKUP($B$11,ABONE1,9,FALSE))</f>
        <v>3.6363636363636362E-2</v>
      </c>
      <c r="J52" s="30">
        <f>(SUMIFS(KIRSALAG1,KAYNAK,A52,SEBEP,B52,SÜRE,"Uzun",BİLDİRİM,"Bildirimli",İL,$B$10,İLÇE,$B$11)/VLOOKUP($B$11,ABONE1,10,FALSE))</f>
        <v>1.1692543607437225E-2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1.1821908666221756E-2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3.9292730844793712E-2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0.16999999999999998</v>
      </c>
      <c r="G54" s="30">
        <f t="shared" si="17"/>
        <v>0.10995850622406639</v>
      </c>
      <c r="H54" s="30">
        <f t="shared" si="17"/>
        <v>0.11032265890344493</v>
      </c>
      <c r="I54" s="30">
        <f t="shared" si="17"/>
        <v>1.490909090909091</v>
      </c>
      <c r="J54" s="30">
        <f t="shared" si="17"/>
        <v>0.4452750622963389</v>
      </c>
      <c r="K54" s="30">
        <f t="shared" si="17"/>
        <v>0.45075793688626176</v>
      </c>
      <c r="L54" s="30">
        <f t="shared" si="17"/>
        <v>0.242762353115617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0.53</v>
      </c>
      <c r="G58" s="30">
        <f>(SUMIFS(KENTALTIAG1,KAYNAK,A58,SÜRE,"Kısa",İL,$B$10,İLÇE,$B$11)/VLOOKUP($B$11,ABONE1,7,FALSE))</f>
        <v>0.32749572858188919</v>
      </c>
      <c r="H58" s="30">
        <f>(SUMIFS(KENTALTIOG1,KAYNAK,A58,SÜRE,"Kısa",İL,$B$10,İLÇE,$B$11)+SUMIFS(KENTALTIAG1,KAYNAK,A58,SÜRE,"Kısa",İL,$B$10,İLÇE,$B$11))/VLOOKUP($B$11,ABONE1,8,FALSE)</f>
        <v>0.32872392042697718</v>
      </c>
      <c r="I58" s="30">
        <f>(SUMIFS(KIRSALOG1,KAYNAK,A58,SÜRE,"Kısa",İL,$B$10,İLÇE,$B$11)/VLOOKUP($B$11,ABONE1,9,FALSE))</f>
        <v>6.8545454545454545</v>
      </c>
      <c r="J58" s="30">
        <f>(SUMIFS(KIRSALAG1,KAYNAK,A58,SÜRE,"Kısa",İL,$B$10,İLÇE,$B$11)/VLOOKUP($B$11,ABONE1,10,FALSE))</f>
        <v>1.4287904926202799</v>
      </c>
      <c r="K58" s="30">
        <f>(SUMIFS(KIRSALOG1,KAYNAK,A58,SÜRE,"Kısa",İL,$B$10,İLÇE,$B$11)+SUMIFS(KIRSALAG1,KAYNAK,A58,SÜRE,"Kısa",İL,$B$10,İLÇE,$B$11))/VLOOKUP($B$11,ABONE1,11,FALSE)</f>
        <v>1.4572409190580609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0.76795047633169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0.53</v>
      </c>
      <c r="G60" s="30">
        <f t="shared" si="18"/>
        <v>0.32749572858188919</v>
      </c>
      <c r="H60" s="30">
        <f t="shared" si="18"/>
        <v>0.32872392042697718</v>
      </c>
      <c r="I60" s="30">
        <f t="shared" si="18"/>
        <v>6.8545454545454545</v>
      </c>
      <c r="J60" s="30">
        <f t="shared" si="18"/>
        <v>1.4287904926202799</v>
      </c>
      <c r="K60" s="30">
        <f t="shared" si="18"/>
        <v>1.4572409190580609</v>
      </c>
      <c r="L60" s="30">
        <f t="shared" si="18"/>
        <v>0.76795047633169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9.3947705882352945</v>
      </c>
      <c r="G17" s="30">
        <f t="shared" si="1"/>
        <v>18.918275998633568</v>
      </c>
      <c r="H17" s="30">
        <f t="shared" si="2"/>
        <v>18.863289156571948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16.293053359405555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11.33333294117647</v>
      </c>
      <c r="G18" s="30">
        <f t="shared" si="1"/>
        <v>8.1883397790935994</v>
      </c>
      <c r="H18" s="30">
        <f t="shared" si="2"/>
        <v>8.2064983493716728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7.0888736703167776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0.58660117647058829</v>
      </c>
      <c r="G21" s="30">
        <f t="shared" si="1"/>
        <v>7.985508214529716</v>
      </c>
      <c r="H21" s="30">
        <f t="shared" si="2"/>
        <v>7.9427883844673346</v>
      </c>
      <c r="I21" s="30">
        <f t="shared" si="3"/>
        <v>0</v>
      </c>
      <c r="J21" s="30">
        <f t="shared" si="4"/>
        <v>2.2652658189655175</v>
      </c>
      <c r="K21" s="30">
        <f t="shared" si="5"/>
        <v>2.2603942795698924</v>
      </c>
      <c r="L21" s="30">
        <f t="shared" si="6"/>
        <v>7.1677649413375013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21.314704705882352</v>
      </c>
      <c r="G25" s="30">
        <f t="shared" si="7"/>
        <v>35.092123992256887</v>
      </c>
      <c r="H25" s="30">
        <f t="shared" si="7"/>
        <v>35.012575890410957</v>
      </c>
      <c r="I25" s="30">
        <f t="shared" si="7"/>
        <v>0</v>
      </c>
      <c r="J25" s="30">
        <f t="shared" si="7"/>
        <v>2.2652658189655175</v>
      </c>
      <c r="K25" s="30">
        <f t="shared" si="7"/>
        <v>2.2603942795698924</v>
      </c>
      <c r="L25" s="30">
        <f t="shared" si="7"/>
        <v>30.549691971059836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41.007937647058824</v>
      </c>
      <c r="G29" s="30">
        <f>(SUMIFS(KENTALTIAG2,KAYNAK,A29,SEBEP,B29,SÜRE,"Uzun",BİLDİRİM,"Bildirimli",İL,$B$10,İLÇE,$B$11)/VLOOKUP($B$11,ABONE1,7,FALSE))*60</f>
        <v>19.531409473923937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19.655410712102341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15.943965517241377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15.909677419354837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19.144529020336332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2.3011348941015717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2.2878485950413219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1.9758082362143135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41.007937647058824</v>
      </c>
      <c r="G33" s="30">
        <f t="shared" si="8"/>
        <v>21.832544368025509</v>
      </c>
      <c r="H33" s="30">
        <f t="shared" si="8"/>
        <v>21.943259307143663</v>
      </c>
      <c r="I33" s="30">
        <f t="shared" si="8"/>
        <v>0</v>
      </c>
      <c r="J33" s="30">
        <f t="shared" si="8"/>
        <v>15.943965517241377</v>
      </c>
      <c r="K33" s="30">
        <f t="shared" si="8"/>
        <v>15.909677419354837</v>
      </c>
      <c r="L33" s="30">
        <f t="shared" si="8"/>
        <v>21.120337256550645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0.19607843137254902</v>
      </c>
      <c r="G38" s="30">
        <f t="shared" si="10"/>
        <v>0.48633568663174676</v>
      </c>
      <c r="H38" s="30">
        <f t="shared" si="11"/>
        <v>0.48465979848296165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0.41865467344544388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0.66666666666666663</v>
      </c>
      <c r="G39" s="30">
        <f t="shared" si="10"/>
        <v>0.48166704623092688</v>
      </c>
      <c r="H39" s="30">
        <f t="shared" si="11"/>
        <v>0.48273519755462468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0.41699256941728591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1.9607843137254902E-2</v>
      </c>
      <c r="G42" s="30">
        <f t="shared" si="10"/>
        <v>5.5454338419494417E-2</v>
      </c>
      <c r="H42" s="30">
        <f t="shared" si="11"/>
        <v>5.5247367825200948E-2</v>
      </c>
      <c r="I42" s="30">
        <f t="shared" si="12"/>
        <v>0</v>
      </c>
      <c r="J42" s="30">
        <f t="shared" si="13"/>
        <v>2.2270114942528736E-2</v>
      </c>
      <c r="K42" s="30">
        <f t="shared" si="14"/>
        <v>2.2222222222222223E-2</v>
      </c>
      <c r="L42" s="30">
        <f t="shared" si="15"/>
        <v>5.074305827141181E-2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0.88235294117647056</v>
      </c>
      <c r="G46" s="30">
        <f t="shared" si="16"/>
        <v>1.023457071282168</v>
      </c>
      <c r="H46" s="30">
        <f t="shared" si="16"/>
        <v>1.0226423638627873</v>
      </c>
      <c r="I46" s="30">
        <f t="shared" si="16"/>
        <v>0</v>
      </c>
      <c r="J46" s="30">
        <f t="shared" si="16"/>
        <v>2.2270114942528736E-2</v>
      </c>
      <c r="K46" s="30">
        <f t="shared" si="16"/>
        <v>2.2222222222222223E-2</v>
      </c>
      <c r="L46" s="30">
        <f t="shared" si="16"/>
        <v>0.88639030113414152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0.70588235294117652</v>
      </c>
      <c r="G50" s="30">
        <f>(SUMIFS(KENTALTIAG1,KAYNAK,A50,SEBEP,B50,SÜRE,"Uzun",BİLDİRİM,"Bildirimli",İL,$B$10,İLÇE,$B$11)/VLOOKUP($B$11,ABONE1,7,FALSE))</f>
        <v>0.52345707128216812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0.52451035888146724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0.11637931034482758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0.11612903225806452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0.46881110676574111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4.8963789569574125E-3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4.8681082304992641E-3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4.2041454829878765E-3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0.70588235294117652</v>
      </c>
      <c r="G54" s="30">
        <f t="shared" si="17"/>
        <v>0.5283534502391255</v>
      </c>
      <c r="H54" s="30">
        <f t="shared" si="17"/>
        <v>0.52937846711196646</v>
      </c>
      <c r="I54" s="30">
        <f t="shared" si="17"/>
        <v>0</v>
      </c>
      <c r="J54" s="30">
        <f t="shared" si="17"/>
        <v>0.11637931034482758</v>
      </c>
      <c r="K54" s="30">
        <f t="shared" si="17"/>
        <v>0.11612903225806452</v>
      </c>
      <c r="L54" s="30">
        <f t="shared" si="17"/>
        <v>0.47301525224872898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94.635136595744697</v>
      </c>
      <c r="D17" s="30">
        <f t="shared" si="1"/>
        <v>27.493224138541766</v>
      </c>
      <c r="E17" s="30">
        <f t="shared" si="2"/>
        <v>27.534599391893213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27.534599391893213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4.0312059574468089</v>
      </c>
      <c r="D18" s="30">
        <f t="shared" si="1"/>
        <v>1.2045017325592837</v>
      </c>
      <c r="E18" s="30">
        <f t="shared" si="2"/>
        <v>1.2062436490340176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1.2062436490340176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32.89379489361702</v>
      </c>
      <c r="D21" s="30">
        <f t="shared" si="1"/>
        <v>13.850470662206051</v>
      </c>
      <c r="E21" s="30">
        <f t="shared" si="2"/>
        <v>13.862205841260277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13.862205841260277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4.8235101052838729E-2</v>
      </c>
      <c r="E22" s="30">
        <f t="shared" si="2"/>
        <v>4.8205376854443781E-2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4.8205376854443781E-2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131.56013744680854</v>
      </c>
      <c r="D25" s="30">
        <f t="shared" ref="D25:L25" si="4">SUM(D15:D24)</f>
        <v>42.596431634359938</v>
      </c>
      <c r="E25" s="30">
        <f t="shared" si="4"/>
        <v>42.651254259041949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42.651254259041949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301.77189638297875</v>
      </c>
      <c r="D29" s="30">
        <f>(SUMIFS(KENTSELAG2,KAYNAK,A29,SEBEP,B29,SÜRE,"Uzun",BİLDİRİM,"Bildirimli",İL,$B$10,İLÇE,$B$11)/VLOOKUP($B$11,ABONE1,4,FALSE))*60</f>
        <v>78.400245859687104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78.537895478140015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78.537895478140015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1.7957444680851065</v>
      </c>
      <c r="D31" s="30">
        <f>(SUMIFS(KENTSELAG2,KAYNAK,A31,SEBEP,B31,SÜRE,"Uzun",BİLDİRİM,"Bildirimli",İL,$B$10,İLÇE,$B$11)/VLOOKUP($B$11,ABONE1,4,FALSE))*60</f>
        <v>4.759535918134409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4.757709523597244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4.757709523597244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303.56764085106386</v>
      </c>
      <c r="D33" s="30">
        <f t="shared" ref="D33:L33" si="5">SUM(D28:D32)</f>
        <v>83.159781777821507</v>
      </c>
      <c r="E33" s="30">
        <f t="shared" si="5"/>
        <v>83.295605001737258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83.295605001737258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1.574468085106383</v>
      </c>
      <c r="D38" s="30">
        <f t="shared" si="7"/>
        <v>0.57477122896782451</v>
      </c>
      <c r="E38" s="30">
        <f t="shared" si="8"/>
        <v>0.57538727800759149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0.57538727800759149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7.4468085106382975E-2</v>
      </c>
      <c r="D39" s="30">
        <f t="shared" si="7"/>
        <v>2.2250647774607234E-2</v>
      </c>
      <c r="E39" s="30">
        <f t="shared" si="8"/>
        <v>2.2282826031375581E-2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2.2282826031375581E-2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0.23404255319148937</v>
      </c>
      <c r="D42" s="30">
        <f t="shared" si="7"/>
        <v>0.11335235658762177</v>
      </c>
      <c r="E42" s="30">
        <f t="shared" si="8"/>
        <v>0.11342673021325694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0.11342673021325694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3.6734560005247796E-4</v>
      </c>
      <c r="E43" s="30">
        <f t="shared" si="8"/>
        <v>3.6711922852516408E-4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3.6711922852516408E-4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1.8829787234042554</v>
      </c>
      <c r="D46" s="30">
        <f t="shared" ref="D46:L46" si="10">SUM(D36:D45)</f>
        <v>0.71074157893010603</v>
      </c>
      <c r="E46" s="30">
        <f t="shared" si="10"/>
        <v>0.71146395348074909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0.71146395348074909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1.053191489361702</v>
      </c>
      <c r="D50" s="30">
        <f>(SUMIFS(KENTSELAG1,KAYNAK,A50,SEBEP,B50,SÜRE,"Uzun",BİLDİRİM,"Bildirimli",İL,$B$10,İLÇE,$B$11)/VLOOKUP($B$11,ABONE1,4,FALSE))</f>
        <v>0.26808357112401193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0.26856738276768566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0.26856738276768566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1.0638297872340425E-2</v>
      </c>
      <c r="D52" s="30">
        <f>(SUMIFS(KENTSELAG1,KAYNAK,A52,SEBEP,B52,SÜRE,"Uzun",BİLDİRİM,"Bildirimli",İL,$B$10,İLÇE,$B$11)/VLOOKUP($B$11,ABONE1,4,FALSE))</f>
        <v>2.6311128603758734E-2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2.6301470443624252E-2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2.6301470443624252E-2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1.0638297872340425</v>
      </c>
      <c r="D54" s="30">
        <f t="shared" ref="D54:L54" si="11">SUM(D49:D53)</f>
        <v>0.29439469972777066</v>
      </c>
      <c r="E54" s="30">
        <f t="shared" si="11"/>
        <v>0.2948688532113099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0.2948688532113099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0.39361702127659576</v>
      </c>
      <c r="D58" s="30">
        <f>(SUMIFS(KENTSELAG1,KAYNAK,A58,SÜRE,"Kısa",İL,$B$10,İLÇE,$B$11)/VLOOKUP($B$11,ABONE1,4,FALSE))</f>
        <v>0.1139296139591328</v>
      </c>
      <c r="E58" s="30">
        <f>(SUMIFS(KENTSELOG1,KAYNAK,A58,SÜRE,"Kısa",İL,$B$10,İLÇE,$B$11)+SUMIFS(KENTSELAG1,KAYNAK,A58,SÜRE,"Kısa",İL,$B$10,İLÇE,$B$11))/VLOOKUP($B$11,ABONE1,5,FALSE)</f>
        <v>0.11410196736572287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0.11410196736572287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0.39361702127659576</v>
      </c>
      <c r="D60" s="30">
        <f t="shared" ref="D60:L60" si="12">SUM(D57:D59)</f>
        <v>0.1139296139591328</v>
      </c>
      <c r="E60" s="30">
        <f t="shared" si="12"/>
        <v>0.11410196736572287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0.11410196736572287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18.426160253164557</v>
      </c>
      <c r="D17" s="30">
        <f t="shared" si="1"/>
        <v>18.675056709039549</v>
      </c>
      <c r="E17" s="30">
        <f t="shared" si="2"/>
        <v>18.674636626145663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18.674636626145663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10.341350126582279</v>
      </c>
      <c r="D21" s="30">
        <f t="shared" si="1"/>
        <v>10.40706000513611</v>
      </c>
      <c r="E21" s="30">
        <f t="shared" si="2"/>
        <v>10.406949101202814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10.406949101202814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1.1103261427837699E-3</v>
      </c>
      <c r="E22" s="30">
        <f t="shared" si="2"/>
        <v>1.108452154592262E-3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1.108452154592262E-3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28.767510379746838</v>
      </c>
      <c r="D25" s="30">
        <f t="shared" ref="D25:L25" si="4">SUM(D15:D24)</f>
        <v>29.083227040318441</v>
      </c>
      <c r="E25" s="30">
        <f t="shared" si="4"/>
        <v>29.082694179503068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29.082694179503068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80.172860506329101</v>
      </c>
      <c r="D29" s="30">
        <f>(SUMIFS(KENTSELAG2,KAYNAK,A29,SEBEP,B29,SÜRE,"Uzun",BİLDİRİM,"Bildirimli",İL,$B$10,İLÇE,$B$11)/VLOOKUP($B$11,ABONE1,4,FALSE))*60</f>
        <v>36.490756805341547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36.564482662422286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36.564482662422286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8.5590121518987363</v>
      </c>
      <c r="D31" s="30">
        <f>(SUMIFS(KENTSELAG2,KAYNAK,A31,SEBEP,B31,SÜRE,"Uzun",BİLDİRİM,"Bildirimli",İL,$B$10,İLÇE,$B$11)/VLOOKUP($B$11,ABONE1,4,FALSE))*60</f>
        <v>3.3259035939907546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3.3347359390689424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3.3347359390689424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88.731872658227843</v>
      </c>
      <c r="D33" s="30">
        <f t="shared" ref="D33:L33" si="5">SUM(D28:D32)</f>
        <v>39.816660399332299</v>
      </c>
      <c r="E33" s="30">
        <f t="shared" si="5"/>
        <v>39.899218601491228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39.899218601491228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0.30379746835443039</v>
      </c>
      <c r="D38" s="30">
        <f t="shared" si="7"/>
        <v>0.2282357473035439</v>
      </c>
      <c r="E38" s="30">
        <f t="shared" si="8"/>
        <v>0.22836327899673126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0.22836327899673126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6.3291139240506333E-2</v>
      </c>
      <c r="D42" s="30">
        <f t="shared" si="7"/>
        <v>7.5350967300119837E-2</v>
      </c>
      <c r="E42" s="30">
        <f t="shared" si="8"/>
        <v>7.5330612942508604E-2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7.5330612942508604E-2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2.1400445129258687E-5</v>
      </c>
      <c r="E43" s="30">
        <f t="shared" si="8"/>
        <v>2.1364325848697845E-5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2.1364325848697845E-5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0.36708860759493672</v>
      </c>
      <c r="D46" s="30">
        <f t="shared" ref="D46:L46" si="10">SUM(D36:D45)</f>
        <v>0.30360811504879298</v>
      </c>
      <c r="E46" s="30">
        <f t="shared" si="10"/>
        <v>0.30371525626508855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0.30371525626508855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0.189873417721519</v>
      </c>
      <c r="D50" s="30">
        <f>(SUMIFS(KENTSELAG1,KAYNAK,A50,SEBEP,B50,SÜRE,"Uzun",BİLDİRİM,"Bildirimli",İL,$B$10,İLÇE,$B$11)/VLOOKUP($B$11,ABONE1,4,FALSE))</f>
        <v>7.6720595788392396E-2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7.6911573055312238E-2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7.6911573055312238E-2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2.5316455696202531E-2</v>
      </c>
      <c r="D52" s="30">
        <f>(SUMIFS(KENTSELAG1,KAYNAK,A52,SEBEP,B52,SÜRE,"Uzun",BİLDİRİM,"Bildirimli",İL,$B$10,İLÇE,$B$11)/VLOOKUP($B$11,ABONE1,4,FALSE))</f>
        <v>1.6756548536209552E-2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1.6770995791227809E-2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1.6770995791227809E-2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0.21518987341772153</v>
      </c>
      <c r="D54" s="30">
        <f t="shared" ref="D54:L54" si="11">SUM(D49:D53)</f>
        <v>9.3477144324601941E-2</v>
      </c>
      <c r="E54" s="30">
        <f t="shared" si="11"/>
        <v>9.3682568846540054E-2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9.3682568846540054E-2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2.5316455696202531E-2</v>
      </c>
      <c r="D58" s="30">
        <f>(SUMIFS(KENTSELAG1,KAYNAK,A58,SÜRE,"Kısa",İL,$B$10,İLÇE,$B$11)/VLOOKUP($B$11,ABONE1,4,FALSE))</f>
        <v>3.3299092621126521E-2</v>
      </c>
      <c r="E58" s="30">
        <f>(SUMIFS(KENTSELOG1,KAYNAK,A58,SÜRE,"Kısa",İL,$B$10,İLÇE,$B$11)+SUMIFS(KENTSELAG1,KAYNAK,A58,SÜRE,"Kısa",İL,$B$10,İLÇE,$B$11))/VLOOKUP($B$11,ABONE1,5,FALSE)</f>
        <v>3.3285619672271241E-2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3.3285619672271241E-2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2.5316455696202531E-2</v>
      </c>
      <c r="D60" s="30">
        <f t="shared" ref="D60:L60" si="12">SUM(D57:D59)</f>
        <v>3.3299092621126521E-2</v>
      </c>
      <c r="E60" s="30">
        <f t="shared" si="12"/>
        <v>3.3285619672271241E-2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3.3285619672271241E-2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105.70713414932675</v>
      </c>
      <c r="D17" s="30">
        <f t="shared" si="1"/>
        <v>33.951616908116456</v>
      </c>
      <c r="E17" s="30">
        <f t="shared" si="2"/>
        <v>35.12234596625062</v>
      </c>
      <c r="F17" s="30">
        <f t="shared" si="3"/>
        <v>191.5330127205882</v>
      </c>
      <c r="G17" s="30">
        <f t="shared" si="4"/>
        <v>50.518406002430126</v>
      </c>
      <c r="H17" s="30">
        <f t="shared" si="5"/>
        <v>64.511829215614739</v>
      </c>
      <c r="I17" s="30">
        <f t="shared" si="6"/>
        <v>91.718686870588215</v>
      </c>
      <c r="J17" s="30">
        <f t="shared" si="7"/>
        <v>86.127593770342401</v>
      </c>
      <c r="K17" s="30">
        <f t="shared" si="8"/>
        <v>86.420736450777198</v>
      </c>
      <c r="L17" s="30">
        <f t="shared" si="9"/>
        <v>43.270163287646511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0.57688700122399028</v>
      </c>
      <c r="D21" s="30">
        <f t="shared" si="1"/>
        <v>4.6981979215558871</v>
      </c>
      <c r="E21" s="30">
        <f t="shared" si="2"/>
        <v>4.6309565631552649</v>
      </c>
      <c r="F21" s="30">
        <f t="shared" si="3"/>
        <v>0.73547801470588237</v>
      </c>
      <c r="G21" s="30">
        <f t="shared" si="4"/>
        <v>15.417874981773995</v>
      </c>
      <c r="H21" s="30">
        <f t="shared" si="5"/>
        <v>13.960884111638086</v>
      </c>
      <c r="I21" s="30">
        <f t="shared" si="6"/>
        <v>0.43592152941176471</v>
      </c>
      <c r="J21" s="30">
        <f t="shared" si="7"/>
        <v>8.6766913865382111</v>
      </c>
      <c r="K21" s="30">
        <f t="shared" si="8"/>
        <v>8.2446253626943005</v>
      </c>
      <c r="L21" s="30">
        <f t="shared" si="9"/>
        <v>5.5315463451626661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106.28402115055074</v>
      </c>
      <c r="D25" s="30">
        <f t="shared" ref="D25:L25" si="10">SUM(D15:D24)</f>
        <v>38.649814829672344</v>
      </c>
      <c r="E25" s="30">
        <f t="shared" si="10"/>
        <v>39.753302529405886</v>
      </c>
      <c r="F25" s="30">
        <f t="shared" si="10"/>
        <v>192.26849073529408</v>
      </c>
      <c r="G25" s="30">
        <f t="shared" si="10"/>
        <v>65.936280984204117</v>
      </c>
      <c r="H25" s="30">
        <f t="shared" si="10"/>
        <v>78.472713327252819</v>
      </c>
      <c r="I25" s="30">
        <f t="shared" si="10"/>
        <v>92.154608399999987</v>
      </c>
      <c r="J25" s="30">
        <f t="shared" si="10"/>
        <v>94.80428515688061</v>
      </c>
      <c r="K25" s="30">
        <f t="shared" si="10"/>
        <v>94.665361813471492</v>
      </c>
      <c r="L25" s="30">
        <f t="shared" si="10"/>
        <v>48.801709632809178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277.23434581395355</v>
      </c>
      <c r="D29" s="30">
        <f>(SUMIFS(KENTSELAG2,KAYNAK,A29,SEBEP,B29,SÜRE,"Uzun",BİLDİRİM,"Bildirimli",İL,$B$10,İLÇE,$B$11)/VLOOKUP($B$11,ABONE1,4,FALSE))*60</f>
        <v>143.9107575429372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146.08600210843736</v>
      </c>
      <c r="F29" s="30">
        <f>(SUMIFS(KENTALTIOG2,KAYNAK,A29,SEBEP,B29,SÜRE,"Uzun",BİLDİRİM,"Bildirimli",İL,$B$10,İLÇE,$B$11)/VLOOKUP($B$11,ABONE1,6,FALSE))*60</f>
        <v>129.59065102941176</v>
      </c>
      <c r="G29" s="30">
        <f>(SUMIFS(KENTALTIAG2,KAYNAK,A29,SEBEP,B29,SÜRE,"Uzun",BİLDİRİM,"Bildirimli",İL,$B$10,İLÇE,$B$11)/VLOOKUP($B$11,ABONE1,7,FALSE))*60</f>
        <v>139.45696687727826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138.47789430864646</v>
      </c>
      <c r="I29" s="30">
        <f>(SUMIFS(KIRSALOG2,KAYNAK,A29,SEBEP,B29,SÜRE,"Uzun",BİLDİRİM,"Bildirimli",İL,$B$10,İLÇE,$B$11)/VLOOKUP($B$11,ABONE1,9,FALSE))*60</f>
        <v>257.27208974117644</v>
      </c>
      <c r="J29" s="30">
        <f>(SUMIFS(KIRSALAG2,KAYNAK,A29,SEBEP,B29,SÜRE,"Uzun",BİLDİRİM,"Bildirimli",İL,$B$10,İLÇE,$B$11)/VLOOKUP($B$11,ABONE1,10,FALSE))*60</f>
        <v>172.61569747038149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177.05425739082165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149.8641914955189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0.57014250917992659</v>
      </c>
      <c r="D31" s="30">
        <f>(SUMIFS(KENTSELAG2,KAYNAK,A31,SEBEP,B31,SÜRE,"Uzun",BİLDİRİM,"Bildirimli",İL,$B$10,İLÇE,$B$11)/VLOOKUP($B$11,ABONE1,4,FALSE))*60</f>
        <v>2.3793750152259534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2.3498564339490762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8.3813055591719837E-2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7.941871206513694E-2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1.9420378354289087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277.80448832313346</v>
      </c>
      <c r="D33" s="30">
        <f t="shared" ref="D33:L33" si="11">SUM(D28:D32)</f>
        <v>146.29013255816315</v>
      </c>
      <c r="E33" s="30">
        <f t="shared" si="11"/>
        <v>148.43585854238643</v>
      </c>
      <c r="F33" s="30">
        <f t="shared" si="11"/>
        <v>129.59065102941176</v>
      </c>
      <c r="G33" s="30">
        <f t="shared" si="11"/>
        <v>139.45696687727826</v>
      </c>
      <c r="H33" s="30">
        <f t="shared" si="11"/>
        <v>138.47789430864646</v>
      </c>
      <c r="I33" s="30">
        <f t="shared" si="11"/>
        <v>257.27208974117644</v>
      </c>
      <c r="J33" s="30">
        <f t="shared" si="11"/>
        <v>172.69951052597321</v>
      </c>
      <c r="K33" s="30">
        <f t="shared" si="11"/>
        <v>177.1336761028868</v>
      </c>
      <c r="L33" s="30">
        <f t="shared" si="11"/>
        <v>151.80622933094782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2.5789473684210527</v>
      </c>
      <c r="D38" s="30">
        <f t="shared" si="13"/>
        <v>0.73033821917252018</v>
      </c>
      <c r="E38" s="30">
        <f t="shared" si="14"/>
        <v>0.76049925112331507</v>
      </c>
      <c r="F38" s="30">
        <f t="shared" si="15"/>
        <v>2.1231617647058822</v>
      </c>
      <c r="G38" s="30">
        <f t="shared" si="16"/>
        <v>4.3701903604698256</v>
      </c>
      <c r="H38" s="30">
        <f t="shared" si="17"/>
        <v>4.1472090477927761</v>
      </c>
      <c r="I38" s="30">
        <f t="shared" si="18"/>
        <v>2.5235294117647058</v>
      </c>
      <c r="J38" s="30">
        <f t="shared" si="19"/>
        <v>2.9073688321833093</v>
      </c>
      <c r="K38" s="30">
        <f t="shared" si="20"/>
        <v>2.8872440167776956</v>
      </c>
      <c r="L38" s="30">
        <f t="shared" si="21"/>
        <v>1.1958487902563935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3.6719706242350062E-3</v>
      </c>
      <c r="D42" s="30">
        <f t="shared" si="13"/>
        <v>3.9191603394372485E-2</v>
      </c>
      <c r="E42" s="30">
        <f t="shared" si="14"/>
        <v>3.8612081877184221E-2</v>
      </c>
      <c r="F42" s="30">
        <f t="shared" si="15"/>
        <v>3.6764705882352941E-3</v>
      </c>
      <c r="G42" s="30">
        <f t="shared" si="16"/>
        <v>7.1283920615633864E-2</v>
      </c>
      <c r="H42" s="30">
        <f t="shared" si="17"/>
        <v>6.4574972637723452E-2</v>
      </c>
      <c r="I42" s="30">
        <f t="shared" si="18"/>
        <v>2.352941176470588E-3</v>
      </c>
      <c r="J42" s="30">
        <f t="shared" si="19"/>
        <v>4.9928394740268195E-2</v>
      </c>
      <c r="K42" s="30">
        <f t="shared" si="20"/>
        <v>4.7433999506538364E-2</v>
      </c>
      <c r="L42" s="30">
        <f t="shared" si="21"/>
        <v>4.0954006762745805E-2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2.5826193390452876</v>
      </c>
      <c r="D46" s="30">
        <f t="shared" ref="D46:L46" si="22">SUM(D36:D45)</f>
        <v>0.76952982256689262</v>
      </c>
      <c r="E46" s="30">
        <f t="shared" si="22"/>
        <v>0.7991113330004993</v>
      </c>
      <c r="F46" s="30">
        <f t="shared" si="22"/>
        <v>2.1268382352941178</v>
      </c>
      <c r="G46" s="30">
        <f t="shared" si="22"/>
        <v>4.4414742810854593</v>
      </c>
      <c r="H46" s="30">
        <f t="shared" si="22"/>
        <v>4.2117840204304997</v>
      </c>
      <c r="I46" s="30">
        <f t="shared" si="22"/>
        <v>2.5258823529411765</v>
      </c>
      <c r="J46" s="30">
        <f t="shared" si="22"/>
        <v>2.9572972269235773</v>
      </c>
      <c r="K46" s="30">
        <f t="shared" si="22"/>
        <v>2.9346780162842339</v>
      </c>
      <c r="L46" s="30">
        <f t="shared" si="22"/>
        <v>1.2368027970191393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1.0703794369645043</v>
      </c>
      <c r="D50" s="30">
        <f>(SUMIFS(KENTSELAG1,KAYNAK,A50,SEBEP,B50,SÜRE,"Uzun",BİLDİRİM,"Bildirimli",İL,$B$10,İLÇE,$B$11)/VLOOKUP($B$11,ABONE1,4,FALSE))</f>
        <v>1.3309310162816193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1.3266799800299551</v>
      </c>
      <c r="F50" s="30">
        <f>(SUMIFS(KENTALTIOG1,KAYNAK,A50,SEBEP,B50,SÜRE,"Uzun",BİLDİRİM,"Bildirimli",İL,$B$10,İLÇE,$B$11)/VLOOKUP($B$11,ABONE1,6,FALSE))</f>
        <v>0.40625</v>
      </c>
      <c r="G50" s="30">
        <f>(SUMIFS(KENTALTIAG1,KAYNAK,A50,SEBEP,B50,SÜRE,"Uzun",BİLDİRİM,"Bildirimli",İL,$B$10,İLÇE,$B$11)/VLOOKUP($B$11,ABONE1,7,FALSE))</f>
        <v>0.4781287970838396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0.47099598686610727</v>
      </c>
      <c r="I50" s="30">
        <f>(SUMIFS(KIRSALOG1,KAYNAK,A50,SEBEP,B50,SÜRE,"Uzun",BİLDİRİM,"Bildirimli",İL,$B$10,İLÇE,$B$11)/VLOOKUP($B$11,ABONE1,9,FALSE))</f>
        <v>0.6552941176470588</v>
      </c>
      <c r="J50" s="30">
        <f>(SUMIFS(KIRSALAG1,KAYNAK,A50,SEBEP,B50,SÜRE,"Uzun",BİLDİRİM,"Bildirimli",İL,$B$10,İLÇE,$B$11)/VLOOKUP($B$11,ABONE1,10,FALSE))</f>
        <v>0.46999088660330685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0.47970639032815199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1.1754866878959982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1.8359853121175031E-3</v>
      </c>
      <c r="D52" s="30">
        <f>(SUMIFS(KENTSELAG1,KAYNAK,A52,SEBEP,B52,SÜRE,"Uzun",BİLDİRİM,"Bildirimli",İL,$B$10,İLÇE,$B$11)/VLOOKUP($B$11,ABONE1,4,FALSE))</f>
        <v>8.1915627918307688E-3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8.0878681977034454E-3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1.9528707199583387E-4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1.850481125092524E-4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6.6724664324874427E-3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1.0722154222766218</v>
      </c>
      <c r="D54" s="30">
        <f t="shared" ref="D54:L54" si="23">SUM(D49:D53)</f>
        <v>1.33912257907345</v>
      </c>
      <c r="E54" s="30">
        <f t="shared" si="23"/>
        <v>1.3347678482276586</v>
      </c>
      <c r="F54" s="30">
        <f t="shared" si="23"/>
        <v>0.40625</v>
      </c>
      <c r="G54" s="30">
        <f t="shared" si="23"/>
        <v>0.4781287970838396</v>
      </c>
      <c r="H54" s="30">
        <f t="shared" si="23"/>
        <v>0.47099598686610727</v>
      </c>
      <c r="I54" s="30">
        <f t="shared" si="23"/>
        <v>0.6552941176470588</v>
      </c>
      <c r="J54" s="30">
        <f t="shared" si="23"/>
        <v>0.47018617367530269</v>
      </c>
      <c r="K54" s="30">
        <f t="shared" si="23"/>
        <v>0.47989143844066123</v>
      </c>
      <c r="L54" s="30">
        <f t="shared" si="23"/>
        <v>1.1821591543284857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0.84700122399020805</v>
      </c>
      <c r="D58" s="30">
        <f>(SUMIFS(KENTSELAG1,KAYNAK,A58,SÜRE,"Kısa",İL,$B$10,İLÇE,$B$11)/VLOOKUP($B$11,ABONE1,4,FALSE))</f>
        <v>0.84480693491412562</v>
      </c>
      <c r="E58" s="30">
        <f>(SUMIFS(KENTSELOG1,KAYNAK,A58,SÜRE,"Kısa",İL,$B$10,İLÇE,$B$11)+SUMIFS(KENTSELAG1,KAYNAK,A58,SÜRE,"Kısa",İL,$B$10,İLÇE,$B$11))/VLOOKUP($B$11,ABONE1,5,FALSE)</f>
        <v>0.84484273589615577</v>
      </c>
      <c r="F58" s="30">
        <f>(SUMIFS(KENTALTIOG1,KAYNAK,A58,SÜRE,"Kısa",İL,$B$10,İLÇE,$B$11)/VLOOKUP($B$11,ABONE1,6,FALSE))</f>
        <v>1.2316176470588236</v>
      </c>
      <c r="G58" s="30">
        <f>(SUMIFS(KENTALTIAG1,KAYNAK,A58,SÜRE,"Kısa",İL,$B$10,İLÇE,$B$11)/VLOOKUP($B$11,ABONE1,7,FALSE))</f>
        <v>9.2000810044552459</v>
      </c>
      <c r="H58" s="30">
        <f>(SUMIFS(KENTALTIOG1,KAYNAK,A58,SÜRE,"Kısa",İL,$B$10,İLÇE,$B$11)+SUMIFS(KENTALTIAG1,KAYNAK,A58,SÜRE,"Kısa",İL,$B$10,İLÇE,$B$11))/VLOOKUP($B$11,ABONE1,8,FALSE)</f>
        <v>8.4093396570594674</v>
      </c>
      <c r="I58" s="30">
        <f>(SUMIFS(KIRSALOG1,KAYNAK,A58,SÜRE,"Kısa",İL,$B$10,İLÇE,$B$11)/VLOOKUP($B$11,ABONE1,9,FALSE))</f>
        <v>1.88</v>
      </c>
      <c r="J58" s="30">
        <f>(SUMIFS(KIRSALAG1,KAYNAK,A58,SÜRE,"Kısa",İL,$B$10,İLÇE,$B$11)/VLOOKUP($B$11,ABONE1,10,FALSE))</f>
        <v>3.6915115219372479</v>
      </c>
      <c r="K58" s="30">
        <f>(SUMIFS(KIRSALOG1,KAYNAK,A58,SÜRE,"Kısa",İL,$B$10,İLÇE,$B$11)+SUMIFS(KIRSALAG1,KAYNAK,A58,SÜRE,"Kısa",İL,$B$10,İLÇE,$B$11))/VLOOKUP($B$11,ABONE1,11,FALSE)</f>
        <v>3.5965334320256601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1.5513115130823019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0.84700122399020805</v>
      </c>
      <c r="D60" s="30">
        <f t="shared" ref="D60:L60" si="24">SUM(D57:D59)</f>
        <v>0.84480693491412562</v>
      </c>
      <c r="E60" s="30">
        <f t="shared" si="24"/>
        <v>0.84484273589615577</v>
      </c>
      <c r="F60" s="30">
        <f t="shared" si="24"/>
        <v>1.2316176470588236</v>
      </c>
      <c r="G60" s="30">
        <f t="shared" si="24"/>
        <v>9.2000810044552459</v>
      </c>
      <c r="H60" s="30">
        <f t="shared" si="24"/>
        <v>8.4093396570594674</v>
      </c>
      <c r="I60" s="30">
        <f t="shared" si="24"/>
        <v>1.88</v>
      </c>
      <c r="J60" s="30">
        <f t="shared" si="24"/>
        <v>3.6915115219372479</v>
      </c>
      <c r="K60" s="30">
        <f t="shared" si="24"/>
        <v>3.5965334320256601</v>
      </c>
      <c r="L60" s="30">
        <f t="shared" si="24"/>
        <v>1.5513115130823019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26.583383246073303</v>
      </c>
      <c r="D17" s="30">
        <f t="shared" si="1"/>
        <v>21.463841964891817</v>
      </c>
      <c r="E17" s="30">
        <f t="shared" si="2"/>
        <v>21.602513494327383</v>
      </c>
      <c r="F17" s="30">
        <f t="shared" si="3"/>
        <v>63.910752580645159</v>
      </c>
      <c r="G17" s="30">
        <f t="shared" si="4"/>
        <v>15.974448679245279</v>
      </c>
      <c r="H17" s="30">
        <f t="shared" si="5"/>
        <v>16.673919341021417</v>
      </c>
      <c r="I17" s="30">
        <f t="shared" si="6"/>
        <v>93.941238974358981</v>
      </c>
      <c r="J17" s="30">
        <f t="shared" si="7"/>
        <v>53.395696124671424</v>
      </c>
      <c r="K17" s="30">
        <f t="shared" si="8"/>
        <v>54.549491214885073</v>
      </c>
      <c r="L17" s="30">
        <f t="shared" si="9"/>
        <v>25.645426569090432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1.0768761406133132</v>
      </c>
      <c r="D21" s="30">
        <f t="shared" si="1"/>
        <v>17.034809012348244</v>
      </c>
      <c r="E21" s="30">
        <f t="shared" si="2"/>
        <v>16.602561114262556</v>
      </c>
      <c r="F21" s="30">
        <f t="shared" si="3"/>
        <v>3.8814512903225804</v>
      </c>
      <c r="G21" s="30">
        <f t="shared" si="4"/>
        <v>9.6930379746835449</v>
      </c>
      <c r="H21" s="30">
        <f t="shared" si="5"/>
        <v>9.6082372275829613</v>
      </c>
      <c r="I21" s="30">
        <f t="shared" si="6"/>
        <v>4.5699428205128214</v>
      </c>
      <c r="J21" s="30">
        <f t="shared" si="7"/>
        <v>23.359404603830271</v>
      </c>
      <c r="K21" s="30">
        <f t="shared" si="8"/>
        <v>22.824717256475743</v>
      </c>
      <c r="L21" s="30">
        <f t="shared" si="9"/>
        <v>16.949402681135979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0.10444925639797598</v>
      </c>
      <c r="E22" s="30">
        <f t="shared" si="2"/>
        <v>0.10162006969205835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1.9527579571911378</v>
      </c>
      <c r="K22" s="30">
        <f t="shared" si="8"/>
        <v>1.8971887778183145</v>
      </c>
      <c r="L22" s="30">
        <f t="shared" si="9"/>
        <v>0.33342848298615602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27.660259386686615</v>
      </c>
      <c r="D25" s="30">
        <f t="shared" ref="D25:L25" si="10">SUM(D15:D24)</f>
        <v>38.603100233638038</v>
      </c>
      <c r="E25" s="30">
        <f t="shared" si="10"/>
        <v>38.306694678282</v>
      </c>
      <c r="F25" s="30">
        <f t="shared" si="10"/>
        <v>67.792203870967739</v>
      </c>
      <c r="G25" s="30">
        <f t="shared" si="10"/>
        <v>25.667486653928826</v>
      </c>
      <c r="H25" s="30">
        <f t="shared" si="10"/>
        <v>26.282156568604378</v>
      </c>
      <c r="I25" s="30">
        <f t="shared" si="10"/>
        <v>98.511181794871803</v>
      </c>
      <c r="J25" s="30">
        <f t="shared" si="10"/>
        <v>78.707858685692841</v>
      </c>
      <c r="K25" s="30">
        <f t="shared" si="10"/>
        <v>79.271397249179131</v>
      </c>
      <c r="L25" s="30">
        <f t="shared" si="10"/>
        <v>42.928257733212568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18.715881047120419</v>
      </c>
      <c r="D29" s="30">
        <f>(SUMIFS(KENTSELAG2,KAYNAK,A29,SEBEP,B29,SÜRE,"Uzun",BİLDİRİM,"Bildirimli",İL,$B$10,İLÇE,$B$11)/VLOOKUP($B$11,ABONE1,4,FALSE))*60</f>
        <v>46.299916594548449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45.552755826175037</v>
      </c>
      <c r="F29" s="30">
        <f>(SUMIFS(KENTALTIOG2,KAYNAK,A29,SEBEP,B29,SÜRE,"Uzun",BİLDİRİM,"Bildirimli",İL,$B$10,İLÇE,$B$11)/VLOOKUP($B$11,ABONE1,6,FALSE))*60</f>
        <v>26.649963870967738</v>
      </c>
      <c r="G29" s="30">
        <f>(SUMIFS(KENTALTIAG2,KAYNAK,A29,SEBEP,B29,SÜRE,"Uzun",BİLDİRİM,"Bildirimli",İL,$B$10,İLÇE,$B$11)/VLOOKUP($B$11,ABONE1,7,FALSE))*60</f>
        <v>28.356583907332219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28.33168147328783</v>
      </c>
      <c r="I29" s="30">
        <f>(SUMIFS(KIRSALOG2,KAYNAK,A29,SEBEP,B29,SÜRE,"Uzun",BİLDİRİM,"Bildirimli",İL,$B$10,İLÇE,$B$11)/VLOOKUP($B$11,ABONE1,9,FALSE))*60</f>
        <v>19.549095641025641</v>
      </c>
      <c r="J29" s="30">
        <f>(SUMIFS(KIRSALAG2,KAYNAK,A29,SEBEP,B29,SÜRE,"Uzun",BİLDİRİM,"Bildirimli",İL,$B$10,İLÇE,$B$11)/VLOOKUP($B$11,ABONE1,10,FALSE))*60</f>
        <v>27.869653999248968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27.632877803721271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41.986196408655715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2.4824160077462882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2.4151755255267426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3.312035088246339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3.2177852754469169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2.3559469572389702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18.715881047120419</v>
      </c>
      <c r="D33" s="30">
        <f t="shared" ref="D33:L33" si="11">SUM(D28:D32)</f>
        <v>48.782332602294737</v>
      </c>
      <c r="E33" s="30">
        <f t="shared" si="11"/>
        <v>47.967931351701779</v>
      </c>
      <c r="F33" s="30">
        <f t="shared" si="11"/>
        <v>26.649963870967738</v>
      </c>
      <c r="G33" s="30">
        <f t="shared" si="11"/>
        <v>28.356583907332219</v>
      </c>
      <c r="H33" s="30">
        <f t="shared" si="11"/>
        <v>28.33168147328783</v>
      </c>
      <c r="I33" s="30">
        <f t="shared" si="11"/>
        <v>19.549095641025641</v>
      </c>
      <c r="J33" s="30">
        <f t="shared" si="11"/>
        <v>31.181689087495307</v>
      </c>
      <c r="K33" s="30">
        <f t="shared" si="11"/>
        <v>30.850663079168189</v>
      </c>
      <c r="L33" s="30">
        <f t="shared" si="11"/>
        <v>44.342143365894685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0.61406133133881824</v>
      </c>
      <c r="D38" s="30">
        <f t="shared" si="13"/>
        <v>0.72248714157799387</v>
      </c>
      <c r="E38" s="30">
        <f t="shared" si="14"/>
        <v>0.71955024311183147</v>
      </c>
      <c r="F38" s="30">
        <f t="shared" si="15"/>
        <v>1.0806451612903225</v>
      </c>
      <c r="G38" s="30">
        <f t="shared" si="16"/>
        <v>0.45115834726534509</v>
      </c>
      <c r="H38" s="30">
        <f t="shared" si="17"/>
        <v>0.46034361026123793</v>
      </c>
      <c r="I38" s="30">
        <f t="shared" si="18"/>
        <v>1.7905982905982907</v>
      </c>
      <c r="J38" s="30">
        <f t="shared" si="19"/>
        <v>1.291400675929403</v>
      </c>
      <c r="K38" s="30">
        <f t="shared" si="20"/>
        <v>1.3056062264380397</v>
      </c>
      <c r="L38" s="30">
        <f t="shared" si="21"/>
        <v>0.77967718980463185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9.7232610321615551E-3</v>
      </c>
      <c r="D42" s="30">
        <f t="shared" si="13"/>
        <v>0.16929388001582574</v>
      </c>
      <c r="E42" s="30">
        <f t="shared" si="14"/>
        <v>0.16497163695299838</v>
      </c>
      <c r="F42" s="30">
        <f t="shared" si="15"/>
        <v>4.8387096774193547E-2</v>
      </c>
      <c r="G42" s="30">
        <f t="shared" si="16"/>
        <v>5.8992118461905899E-2</v>
      </c>
      <c r="H42" s="30">
        <f t="shared" si="17"/>
        <v>5.8837373499646975E-2</v>
      </c>
      <c r="I42" s="30">
        <f t="shared" si="18"/>
        <v>2.1367521367521368E-2</v>
      </c>
      <c r="J42" s="30">
        <f t="shared" si="19"/>
        <v>0.13956690449367881</v>
      </c>
      <c r="K42" s="30">
        <f t="shared" si="20"/>
        <v>0.13620333211723215</v>
      </c>
      <c r="L42" s="30">
        <f t="shared" si="21"/>
        <v>0.15385237417518438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1.5409283051870978E-3</v>
      </c>
      <c r="E43" s="30">
        <f t="shared" si="14"/>
        <v>1.4991896272285251E-3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7.3851545875578918E-3</v>
      </c>
      <c r="K43" s="30">
        <f t="shared" si="20"/>
        <v>7.1749969597470513E-3</v>
      </c>
      <c r="L43" s="30">
        <f t="shared" si="21"/>
        <v>2.150989778755337E-3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0.62378459237097983</v>
      </c>
      <c r="D46" s="30">
        <f t="shared" ref="D46:L46" si="22">SUM(D36:D45)</f>
        <v>0.89332194989900671</v>
      </c>
      <c r="E46" s="30">
        <f t="shared" si="22"/>
        <v>0.88602106969205829</v>
      </c>
      <c r="F46" s="30">
        <f t="shared" si="22"/>
        <v>1.129032258064516</v>
      </c>
      <c r="G46" s="30">
        <f t="shared" si="22"/>
        <v>0.51015046572725098</v>
      </c>
      <c r="H46" s="30">
        <f t="shared" si="22"/>
        <v>0.51918098376088495</v>
      </c>
      <c r="I46" s="30">
        <f t="shared" si="22"/>
        <v>1.811965811965812</v>
      </c>
      <c r="J46" s="30">
        <f t="shared" si="22"/>
        <v>1.4383527350106398</v>
      </c>
      <c r="K46" s="30">
        <f t="shared" si="22"/>
        <v>1.4489845555150189</v>
      </c>
      <c r="L46" s="30">
        <f t="shared" si="22"/>
        <v>0.93568055375857162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5.1608077786088259E-2</v>
      </c>
      <c r="D50" s="30">
        <f>(SUMIFS(KENTSELAG1,KAYNAK,A50,SEBEP,B50,SÜRE,"Uzun",BİLDİRİM,"Bildirimli",İL,$B$10,İLÇE,$B$11)/VLOOKUP($B$11,ABONE1,4,FALSE))</f>
        <v>0.15704974699623098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0.15419367909238249</v>
      </c>
      <c r="F50" s="30">
        <f>(SUMIFS(KENTALTIOG1,KAYNAK,A50,SEBEP,B50,SÜRE,"Uzun",BİLDİRİM,"Bildirimli",İL,$B$10,İLÇE,$B$11)/VLOOKUP($B$11,ABONE1,6,FALSE))</f>
        <v>0.38709677419354838</v>
      </c>
      <c r="G50" s="30">
        <f>(SUMIFS(KENTALTIAG1,KAYNAK,A50,SEBEP,B50,SÜRE,"Uzun",BİLDİRİM,"Bildirimli",İL,$B$10,İLÇE,$B$11)/VLOOKUP($B$11,ABONE1,7,FALSE))</f>
        <v>0.42058753283974204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0.42009884678747939</v>
      </c>
      <c r="I50" s="30">
        <f>(SUMIFS(KIRSALOG1,KAYNAK,A50,SEBEP,B50,SÜRE,"Uzun",BİLDİRİM,"Bildirimli",İL,$B$10,İLÇE,$B$11)/VLOOKUP($B$11,ABONE1,9,FALSE))</f>
        <v>0.20512820512820512</v>
      </c>
      <c r="J50" s="30">
        <f>(SUMIFS(KIRSALAG1,KAYNAK,A50,SEBEP,B50,SÜRE,"Uzun",BİLDİRİM,"Bildirimli",İL,$B$10,İLÇE,$B$11)/VLOOKUP($B$11,ABONE1,10,FALSE))</f>
        <v>0.26511453248216299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0.26340751550529001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0.18699055505240006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8.8915727880390649E-3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8.6507293354943279E-3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1.0639629490549505E-2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1.0336860026754225E-2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8.2805020054340789E-3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5.1608077786088259E-2</v>
      </c>
      <c r="D54" s="30">
        <f t="shared" ref="D54:L54" si="23">SUM(D49:D53)</f>
        <v>0.16594131978427004</v>
      </c>
      <c r="E54" s="30">
        <f t="shared" si="23"/>
        <v>0.16284440842787681</v>
      </c>
      <c r="F54" s="30">
        <f t="shared" si="23"/>
        <v>0.38709677419354838</v>
      </c>
      <c r="G54" s="30">
        <f t="shared" si="23"/>
        <v>0.42058753283974204</v>
      </c>
      <c r="H54" s="30">
        <f t="shared" si="23"/>
        <v>0.42009884678747939</v>
      </c>
      <c r="I54" s="30">
        <f t="shared" si="23"/>
        <v>0.20512820512820512</v>
      </c>
      <c r="J54" s="30">
        <f t="shared" si="23"/>
        <v>0.27575416197271252</v>
      </c>
      <c r="K54" s="30">
        <f t="shared" si="23"/>
        <v>0.27374437553204423</v>
      </c>
      <c r="L54" s="30">
        <f t="shared" si="23"/>
        <v>0.19527105705783415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0.22812266267763651</v>
      </c>
      <c r="D58" s="30">
        <f>(SUMIFS(KENTSELAG1,KAYNAK,A58,SÜRE,"Kısa",İL,$B$10,İLÇE,$B$11)/VLOOKUP($B$11,ABONE1,4,FALSE))</f>
        <v>6.709285134206526E-2</v>
      </c>
      <c r="E58" s="30">
        <f>(SUMIFS(KENTSELOG1,KAYNAK,A58,SÜRE,"Kısa",İL,$B$10,İLÇE,$B$11)+SUMIFS(KENTSELAG1,KAYNAK,A58,SÜRE,"Kısa",İL,$B$10,İLÇE,$B$11))/VLOOKUP($B$11,ABONE1,5,FALSE)</f>
        <v>7.1454619124797406E-2</v>
      </c>
      <c r="F58" s="30">
        <f>(SUMIFS(KENTALTIOG1,KAYNAK,A58,SÜRE,"Kısa",İL,$B$10,İLÇE,$B$11)/VLOOKUP($B$11,ABONE1,6,FALSE))</f>
        <v>0.56451612903225812</v>
      </c>
      <c r="G58" s="30">
        <f>(SUMIFS(KENTALTIAG1,KAYNAK,A58,SÜRE,"Kısa",İL,$B$10,İLÇE,$B$11)/VLOOKUP($B$11,ABONE1,7,FALSE))</f>
        <v>0.52591354191545259</v>
      </c>
      <c r="H58" s="30">
        <f>(SUMIFS(KENTALTIOG1,KAYNAK,A58,SÜRE,"Kısa",İL,$B$10,İLÇE,$B$11)+SUMIFS(KENTALTIAG1,KAYNAK,A58,SÜRE,"Kısa",İL,$B$10,İLÇE,$B$11))/VLOOKUP($B$11,ABONE1,8,FALSE)</f>
        <v>0.52647681807484115</v>
      </c>
      <c r="I58" s="30">
        <f>(SUMIFS(KIRSALOG1,KAYNAK,A58,SÜRE,"Kısa",İL,$B$10,İLÇE,$B$11)/VLOOKUP($B$11,ABONE1,9,FALSE))</f>
        <v>0.36324786324786323</v>
      </c>
      <c r="J58" s="30">
        <f>(SUMIFS(KIRSALAG1,KAYNAK,A58,SÜRE,"Kısa",İL,$B$10,İLÇE,$B$11)/VLOOKUP($B$11,ABONE1,10,FALSE))</f>
        <v>0.50920015020653397</v>
      </c>
      <c r="K58" s="30">
        <f>(SUMIFS(KIRSALOG1,KAYNAK,A58,SÜRE,"Kısa",İL,$B$10,İLÇE,$B$11)+SUMIFS(KIRSALAG1,KAYNAK,A58,SÜRE,"Kısa",İL,$B$10,İLÇE,$B$11))/VLOOKUP($B$11,ABONE1,11,FALSE)</f>
        <v>0.50504681989541533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0.16038620778884721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0.22812266267763651</v>
      </c>
      <c r="D60" s="30">
        <f t="shared" ref="D60:L60" si="24">SUM(D57:D59)</f>
        <v>6.709285134206526E-2</v>
      </c>
      <c r="E60" s="30">
        <f t="shared" si="24"/>
        <v>7.1454619124797406E-2</v>
      </c>
      <c r="F60" s="30">
        <f t="shared" si="24"/>
        <v>0.56451612903225812</v>
      </c>
      <c r="G60" s="30">
        <f t="shared" si="24"/>
        <v>0.52591354191545259</v>
      </c>
      <c r="H60" s="30">
        <f t="shared" si="24"/>
        <v>0.52647681807484115</v>
      </c>
      <c r="I60" s="30">
        <f t="shared" si="24"/>
        <v>0.36324786324786323</v>
      </c>
      <c r="J60" s="30">
        <f t="shared" si="24"/>
        <v>0.50920015020653397</v>
      </c>
      <c r="K60" s="30">
        <f t="shared" si="24"/>
        <v>0.50504681989541533</v>
      </c>
      <c r="L60" s="30">
        <f t="shared" si="24"/>
        <v>0.16038620778884721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95.448333999999988</v>
      </c>
      <c r="G17" s="30">
        <f t="shared" si="1"/>
        <v>10.399291184126309</v>
      </c>
      <c r="H17" s="30">
        <f t="shared" si="2"/>
        <v>10.580362171598892</v>
      </c>
      <c r="I17" s="30">
        <f t="shared" si="3"/>
        <v>134.13893840707962</v>
      </c>
      <c r="J17" s="30">
        <f t="shared" si="4"/>
        <v>66.769608436303997</v>
      </c>
      <c r="K17" s="30">
        <f t="shared" si="5"/>
        <v>67.456244522413641</v>
      </c>
      <c r="L17" s="30">
        <f t="shared" si="6"/>
        <v>35.659416939391534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0.69716828248346485</v>
      </c>
      <c r="H21" s="30">
        <f t="shared" si="2"/>
        <v>0.69568399829678507</v>
      </c>
      <c r="I21" s="30">
        <f t="shared" si="3"/>
        <v>1.055899646017699</v>
      </c>
      <c r="J21" s="30">
        <f t="shared" si="4"/>
        <v>3.6988260142154186</v>
      </c>
      <c r="K21" s="30">
        <f t="shared" si="5"/>
        <v>3.6718889997294131</v>
      </c>
      <c r="L21" s="30">
        <f t="shared" si="6"/>
        <v>2.0062402319485266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95.448333999999988</v>
      </c>
      <c r="G25" s="30">
        <f t="shared" si="7"/>
        <v>11.096459466609774</v>
      </c>
      <c r="H25" s="30">
        <f t="shared" si="7"/>
        <v>11.276046169895677</v>
      </c>
      <c r="I25" s="30">
        <f t="shared" si="7"/>
        <v>135.19483805309733</v>
      </c>
      <c r="J25" s="30">
        <f t="shared" si="7"/>
        <v>70.46843445051941</v>
      </c>
      <c r="K25" s="30">
        <f t="shared" si="7"/>
        <v>71.12813352214306</v>
      </c>
      <c r="L25" s="30">
        <f t="shared" si="7"/>
        <v>37.665657171340058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83.333166000000006</v>
      </c>
      <c r="G29" s="30">
        <f>(SUMIFS(KENTALTIAG2,KAYNAK,A29,SEBEP,B29,SÜRE,"Uzun",BİLDİRİM,"Bildirimli",İL,$B$10,İLÇE,$B$11)/VLOOKUP($B$11,ABONE1,7,FALSE))*60</f>
        <v>3.9088606400682737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4.0779564573131788</v>
      </c>
      <c r="I29" s="30">
        <f>(SUMIFS(KIRSALOG2,KAYNAK,A29,SEBEP,B29,SÜRE,"Uzun",BİLDİRİM,"Bildirimli",İL,$B$10,İLÇE,$B$11)/VLOOKUP($B$11,ABONE1,9,FALSE))*60</f>
        <v>349.47472778761068</v>
      </c>
      <c r="J29" s="30">
        <f>(SUMIFS(KIRSALAG2,KAYNAK,A29,SEBEP,B29,SÜRE,"Uzun",BİLDİRİM,"Bildirimli",İL,$B$10,İLÇE,$B$11)/VLOOKUP($B$11,ABONE1,10,FALSE))*60</f>
        <v>159.65196252050299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161.58665833318304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73.516431578362059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8.3263379999999998</v>
      </c>
      <c r="G31" s="30">
        <f>(SUMIFS(KENTALTIAG2,KAYNAK,A31,SEBEP,B31,SÜRE,"Uzun",BİLDİRİM,"Bildirimli",İL,$B$10,İLÇE,$B$11)/VLOOKUP($B$11,ABONE1,7,FALSE))*60</f>
        <v>0.35529502453595052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0.37226552267404722</v>
      </c>
      <c r="I31" s="30">
        <f>(SUMIFS(KIRSALOG2,KAYNAK,A31,SEBEP,B31,SÜRE,"Uzun",BİLDİRİM,"Bildirimli",İL,$B$10,İLÇE,$B$11)/VLOOKUP($B$11,ABONE1,9,FALSE))*60</f>
        <v>3.7978343362831861</v>
      </c>
      <c r="J31" s="30">
        <f>(SUMIFS(KIRSALAG2,KAYNAK,A31,SEBEP,B31,SÜRE,"Uzun",BİLDİRİM,"Bildirimli",İL,$B$10,İLÇE,$B$11)/VLOOKUP($B$11,ABONE1,10,FALSE))*60</f>
        <v>4.0670810770913066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4.0643368828357538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1.9980497458098341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91.659503999999998</v>
      </c>
      <c r="G33" s="30">
        <f t="shared" si="8"/>
        <v>4.2641556646042247</v>
      </c>
      <c r="H33" s="30">
        <f t="shared" si="8"/>
        <v>4.4502219799872265</v>
      </c>
      <c r="I33" s="30">
        <f t="shared" si="8"/>
        <v>353.27256212389386</v>
      </c>
      <c r="J33" s="30">
        <f t="shared" si="8"/>
        <v>163.71904359759429</v>
      </c>
      <c r="K33" s="30">
        <f t="shared" si="8"/>
        <v>165.6509952160188</v>
      </c>
      <c r="L33" s="30">
        <f t="shared" si="8"/>
        <v>75.514481324171896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2.4</v>
      </c>
      <c r="G38" s="30">
        <f t="shared" si="10"/>
        <v>0.20133703150558283</v>
      </c>
      <c r="H38" s="30">
        <f t="shared" si="11"/>
        <v>0.20601802569015684</v>
      </c>
      <c r="I38" s="30">
        <f t="shared" si="12"/>
        <v>3.0707964601769913</v>
      </c>
      <c r="J38" s="30">
        <f t="shared" si="13"/>
        <v>1.8560233278658649</v>
      </c>
      <c r="K38" s="30">
        <f t="shared" si="14"/>
        <v>1.8684044376296562</v>
      </c>
      <c r="L38" s="30">
        <f t="shared" si="15"/>
        <v>0.93907379458257212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6.5429201337031508E-3</v>
      </c>
      <c r="H42" s="30">
        <f t="shared" si="11"/>
        <v>6.5289901355475126E-3</v>
      </c>
      <c r="I42" s="30">
        <f t="shared" si="12"/>
        <v>8.8495575221238937E-3</v>
      </c>
      <c r="J42" s="30">
        <f t="shared" si="13"/>
        <v>3.2531437944231821E-2</v>
      </c>
      <c r="K42" s="30">
        <f t="shared" si="14"/>
        <v>3.2290069450708038E-2</v>
      </c>
      <c r="L42" s="30">
        <f t="shared" si="15"/>
        <v>1.7872746048137263E-2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2.4</v>
      </c>
      <c r="G46" s="30">
        <f t="shared" si="16"/>
        <v>0.20787995163928596</v>
      </c>
      <c r="H46" s="30">
        <f t="shared" si="16"/>
        <v>0.21254701582570434</v>
      </c>
      <c r="I46" s="30">
        <f t="shared" si="16"/>
        <v>3.0796460176991149</v>
      </c>
      <c r="J46" s="30">
        <f t="shared" si="16"/>
        <v>1.8885547658100967</v>
      </c>
      <c r="K46" s="30">
        <f t="shared" si="16"/>
        <v>1.9006945070803642</v>
      </c>
      <c r="L46" s="30">
        <f t="shared" si="16"/>
        <v>0.95694654063070939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0.26666666666666666</v>
      </c>
      <c r="G50" s="30">
        <f>(SUMIFS(KENTALTIAG1,KAYNAK,A50,SEBEP,B50,SÜRE,"Uzun",BİLDİRİM,"Bildirimli",İL,$B$10,İLÇE,$B$11)/VLOOKUP($B$11,ABONE1,7,FALSE))</f>
        <v>1.6428419031363346E-2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1.6961180895607126E-2</v>
      </c>
      <c r="I50" s="30">
        <f>(SUMIFS(KIRSALOG1,KAYNAK,A50,SEBEP,B50,SÜRE,"Uzun",BİLDİRİM,"Bildirimli",İL,$B$10,İLÇE,$B$11)/VLOOKUP($B$11,ABONE1,9,FALSE))</f>
        <v>1.3982300884955752</v>
      </c>
      <c r="J50" s="30">
        <f>(SUMIFS(KIRSALAG1,KAYNAK,A50,SEBEP,B50,SÜRE,"Uzun",BİLDİRİM,"Bildirimli",İL,$B$10,İLÇE,$B$11)/VLOOKUP($B$11,ABONE1,10,FALSE))</f>
        <v>0.64552578822671769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0.65319743844141787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0.29748192866788464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3.3333333333333333E-2</v>
      </c>
      <c r="G52" s="30">
        <f>(SUMIFS(KENTALTIAG1,KAYNAK,A52,SEBEP,B52,SÜRE,"Uzun",BİLDİRİM,"Bildirimli",İL,$B$10,İLÇE,$B$11)/VLOOKUP($B$11,ABONE1,7,FALSE))</f>
        <v>1.4223739421093805E-3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1.4903129657228018E-3</v>
      </c>
      <c r="I52" s="30">
        <f>(SUMIFS(KIRSALOG1,KAYNAK,A52,SEBEP,B52,SÜRE,"Uzun",BİLDİRİM,"Bildirimli",İL,$B$10,İLÇE,$B$11)/VLOOKUP($B$11,ABONE1,9,FALSE))</f>
        <v>8.8495575221238937E-3</v>
      </c>
      <c r="J52" s="30">
        <f>(SUMIFS(KIRSALAG1,KAYNAK,A52,SEBEP,B52,SÜRE,"Uzun",BİLDİRİM,"Bildirimli",İL,$B$10,İLÇE,$B$11)/VLOOKUP($B$11,ABONE1,10,FALSE))</f>
        <v>9.4769455075633321E-3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9.4705510958780562E-3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5.004368893478434E-3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</v>
      </c>
      <c r="G54" s="30">
        <f t="shared" si="17"/>
        <v>1.7850792973472727E-2</v>
      </c>
      <c r="H54" s="30">
        <f t="shared" si="17"/>
        <v>1.8451493861329927E-2</v>
      </c>
      <c r="I54" s="30">
        <f t="shared" si="17"/>
        <v>1.4070796460176991</v>
      </c>
      <c r="J54" s="30">
        <f t="shared" si="17"/>
        <v>0.65500273373428097</v>
      </c>
      <c r="K54" s="30">
        <f t="shared" si="17"/>
        <v>0.66266798953729589</v>
      </c>
      <c r="L54" s="30">
        <f t="shared" si="17"/>
        <v>0.30248629756136308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0.15044247787610621</v>
      </c>
      <c r="J58" s="30">
        <f>(SUMIFS(KIRSALAG1,KAYNAK,A58,SÜRE,"Kısa",İL,$B$10,İLÇE,$B$11)/VLOOKUP($B$11,ABONE1,10,FALSE))</f>
        <v>5.1211955531255696E-2</v>
      </c>
      <c r="K58" s="30">
        <f>(SUMIFS(KIRSALOG1,KAYNAK,A58,SÜRE,"Kısa",İL,$B$10,İLÇE,$B$11)+SUMIFS(KIRSALAG1,KAYNAK,A58,SÜRE,"Kısa",İL,$B$10,İLÇE,$B$11))/VLOOKUP($B$11,ABONE1,11,FALSE)</f>
        <v>5.2223324614413279E-2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2.3035983795376917E-2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0.15044247787610621</v>
      </c>
      <c r="J60" s="30">
        <f t="shared" si="18"/>
        <v>5.1211955531255696E-2</v>
      </c>
      <c r="K60" s="30">
        <f t="shared" si="18"/>
        <v>5.2223324614413279E-2</v>
      </c>
      <c r="L60" s="30">
        <f t="shared" si="18"/>
        <v>2.3035983795376917E-2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159.84999857142859</v>
      </c>
      <c r="G17" s="30">
        <f t="shared" si="1"/>
        <v>37.871510341023068</v>
      </c>
      <c r="H17" s="30">
        <f t="shared" si="2"/>
        <v>38.439796143094838</v>
      </c>
      <c r="I17" s="30">
        <f t="shared" si="3"/>
        <v>83.250988474576275</v>
      </c>
      <c r="J17" s="30">
        <f t="shared" si="4"/>
        <v>73.669264010492043</v>
      </c>
      <c r="K17" s="30">
        <f t="shared" si="5"/>
        <v>73.770449216037235</v>
      </c>
      <c r="L17" s="30">
        <f t="shared" si="6"/>
        <v>55.476395440200051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53.064880714285721</v>
      </c>
      <c r="G18" s="30">
        <f t="shared" si="1"/>
        <v>18.402460125376127</v>
      </c>
      <c r="H18" s="30">
        <f t="shared" si="2"/>
        <v>18.563948940099834</v>
      </c>
      <c r="I18" s="30">
        <f t="shared" si="3"/>
        <v>36.142372881355925</v>
      </c>
      <c r="J18" s="30">
        <f t="shared" si="4"/>
        <v>19.243638418958035</v>
      </c>
      <c r="K18" s="30">
        <f t="shared" si="5"/>
        <v>19.42209292643637</v>
      </c>
      <c r="L18" s="30">
        <f t="shared" si="6"/>
        <v>18.988823227558854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0.57976178571428572</v>
      </c>
      <c r="G21" s="30">
        <f t="shared" si="1"/>
        <v>9.628198475426279</v>
      </c>
      <c r="H21" s="30">
        <f t="shared" si="2"/>
        <v>9.5860426971713828</v>
      </c>
      <c r="I21" s="30">
        <f t="shared" si="3"/>
        <v>12.819067627118644</v>
      </c>
      <c r="J21" s="30">
        <f t="shared" si="4"/>
        <v>9.920123303183793</v>
      </c>
      <c r="K21" s="30">
        <f t="shared" si="5"/>
        <v>9.9507368194021844</v>
      </c>
      <c r="L21" s="30">
        <f t="shared" si="6"/>
        <v>9.7686456169699074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0.32016048144433301</v>
      </c>
      <c r="H22" s="30">
        <f t="shared" si="2"/>
        <v>0.31866888519134778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0.16514615848926448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213.49464107142859</v>
      </c>
      <c r="G25" s="30">
        <f t="shared" si="7"/>
        <v>66.222329423269798</v>
      </c>
      <c r="H25" s="30">
        <f t="shared" si="7"/>
        <v>66.908456665557395</v>
      </c>
      <c r="I25" s="30">
        <f t="shared" si="7"/>
        <v>132.21242898305084</v>
      </c>
      <c r="J25" s="30">
        <f t="shared" si="7"/>
        <v>102.83302573263387</v>
      </c>
      <c r="K25" s="30">
        <f t="shared" si="7"/>
        <v>103.14327896187578</v>
      </c>
      <c r="L25" s="30">
        <f t="shared" si="7"/>
        <v>84.399010443218074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28.358898214285713</v>
      </c>
      <c r="G29" s="30">
        <f>(SUMIFS(KENTALTIAG2,KAYNAK,A29,SEBEP,B29,SÜRE,"Uzun",BİLDİRİM,"Bildirimli",İL,$B$10,İLÇE,$B$11)/VLOOKUP($B$11,ABONE1,7,FALSE))*60</f>
        <v>11.695668269809429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11.773300622296174</v>
      </c>
      <c r="I29" s="30">
        <f>(SUMIFS(KIRSALOG2,KAYNAK,A29,SEBEP,B29,SÜRE,"Uzun",BİLDİRİM,"Bildirimli",İL,$B$10,İLÇE,$B$11)/VLOOKUP($B$11,ABONE1,9,FALSE))*60</f>
        <v>44.212097796610173</v>
      </c>
      <c r="J29" s="30">
        <f>(SUMIFS(KIRSALAG2,KAYNAK,A29,SEBEP,B29,SÜRE,"Uzun",BİLDİRİM,"Bildirimli",İL,$B$10,İLÇE,$B$11)/VLOOKUP($B$11,ABONE1,10,FALSE))*60</f>
        <v>38.965111405571633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39.020520783962766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24.91128923514702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0.56657949152542386</v>
      </c>
      <c r="J31" s="30">
        <f>(SUMIFS(KIRSALAG2,KAYNAK,A31,SEBEP,B31,SÜRE,"Uzun",BİLDİRİM,"Bildirimli",İL,$B$10,İLÇE,$B$11)/VLOOKUP($B$11,ABONE1,10,FALSE))*60</f>
        <v>0.51400077785817655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0.51455602112045828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0.2478938078813486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28.358898214285713</v>
      </c>
      <c r="G33" s="30">
        <f t="shared" si="8"/>
        <v>11.695668269809429</v>
      </c>
      <c r="H33" s="30">
        <f t="shared" si="8"/>
        <v>11.773300622296174</v>
      </c>
      <c r="I33" s="30">
        <f t="shared" si="8"/>
        <v>44.778677288135597</v>
      </c>
      <c r="J33" s="30">
        <f t="shared" si="8"/>
        <v>39.479112183429812</v>
      </c>
      <c r="K33" s="30">
        <f t="shared" si="8"/>
        <v>39.535076805083222</v>
      </c>
      <c r="L33" s="30">
        <f t="shared" si="8"/>
        <v>25.159183043028367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2.3571428571428572</v>
      </c>
      <c r="G38" s="30">
        <f t="shared" si="10"/>
        <v>0.86593112671347372</v>
      </c>
      <c r="H38" s="30">
        <f t="shared" si="11"/>
        <v>0.87287853577371044</v>
      </c>
      <c r="I38" s="30">
        <f t="shared" si="12"/>
        <v>1.347457627118644</v>
      </c>
      <c r="J38" s="30">
        <f t="shared" si="13"/>
        <v>1.0923480463096962</v>
      </c>
      <c r="K38" s="30">
        <f t="shared" si="14"/>
        <v>1.0950420619294792</v>
      </c>
      <c r="L38" s="30">
        <f t="shared" si="15"/>
        <v>0.98033974303699234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2.4821428571428572</v>
      </c>
      <c r="G39" s="30">
        <f t="shared" si="10"/>
        <v>0.89075560013373456</v>
      </c>
      <c r="H39" s="30">
        <f t="shared" si="11"/>
        <v>0.89816971713810312</v>
      </c>
      <c r="I39" s="30">
        <f t="shared" si="12"/>
        <v>1.6779661016949152</v>
      </c>
      <c r="J39" s="30">
        <f t="shared" si="13"/>
        <v>0.9224855282199711</v>
      </c>
      <c r="K39" s="30">
        <f t="shared" si="14"/>
        <v>0.93046357615894038</v>
      </c>
      <c r="L39" s="30">
        <f t="shared" si="15"/>
        <v>0.91428817797706308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1.7857142857142856E-2</v>
      </c>
      <c r="G42" s="30">
        <f t="shared" si="10"/>
        <v>8.2246740220661987E-2</v>
      </c>
      <c r="H42" s="30">
        <f t="shared" si="11"/>
        <v>8.1946755407653907E-2</v>
      </c>
      <c r="I42" s="30">
        <f t="shared" si="12"/>
        <v>5.0847457627118647E-2</v>
      </c>
      <c r="J42" s="30">
        <f t="shared" si="13"/>
        <v>4.2510853835021706E-2</v>
      </c>
      <c r="K42" s="30">
        <f t="shared" si="14"/>
        <v>4.2598890281009487E-2</v>
      </c>
      <c r="L42" s="30">
        <f t="shared" si="15"/>
        <v>6.3076657756316296E-2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1.170177198261451E-3</v>
      </c>
      <c r="H43" s="30">
        <f t="shared" si="11"/>
        <v>1.1647254575707154E-3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6.0360438044321804E-4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4.8571428571428577</v>
      </c>
      <c r="G46" s="30">
        <f t="shared" si="16"/>
        <v>1.8401036442661318</v>
      </c>
      <c r="H46" s="30">
        <f t="shared" si="16"/>
        <v>1.8541597337770381</v>
      </c>
      <c r="I46" s="30">
        <f t="shared" si="16"/>
        <v>3.0762711864406778</v>
      </c>
      <c r="J46" s="30">
        <f t="shared" si="16"/>
        <v>2.0573444283646891</v>
      </c>
      <c r="K46" s="30">
        <f t="shared" si="16"/>
        <v>2.0681045283694286</v>
      </c>
      <c r="L46" s="30">
        <f t="shared" si="16"/>
        <v>1.9583081831508149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0.39285714285714285</v>
      </c>
      <c r="G50" s="30">
        <f>(SUMIFS(KENTALTIAG1,KAYNAK,A50,SEBEP,B50,SÜRE,"Uzun",BİLDİRİM,"Bildirimli",İL,$B$10,İLÇE,$B$11)/VLOOKUP($B$11,ABONE1,7,FALSE))</f>
        <v>0.16257104647275158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0.16364392678868553</v>
      </c>
      <c r="I50" s="30">
        <f>(SUMIFS(KIRSALOG1,KAYNAK,A50,SEBEP,B50,SÜRE,"Uzun",BİLDİRİM,"Bildirimli",İL,$B$10,İLÇE,$B$11)/VLOOKUP($B$11,ABONE1,9,FALSE))</f>
        <v>0.55932203389830504</v>
      </c>
      <c r="J50" s="30">
        <f>(SUMIFS(KIRSALAG1,KAYNAK,A50,SEBEP,B50,SÜRE,"Uzun",BİLDİRİM,"Bildirimli",İL,$B$10,İLÇE,$B$11)/VLOOKUP($B$11,ABONE1,10,FALSE))</f>
        <v>0.52975759768451525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0.53006980490424194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0.34034664137276882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8.4745762711864406E-3</v>
      </c>
      <c r="J52" s="30">
        <f>(SUMIFS(KIRSALAG1,KAYNAK,A52,SEBEP,B52,SÜRE,"Uzun",BİLDİRİM,"Bildirimli",İL,$B$10,İLÇE,$B$11)/VLOOKUP($B$11,ABONE1,10,FALSE))</f>
        <v>7.6881331403762659E-3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7.6964381600143185E-3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3.7078554798654823E-3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0.39285714285714285</v>
      </c>
      <c r="G54" s="30">
        <f t="shared" si="17"/>
        <v>0.16257104647275158</v>
      </c>
      <c r="H54" s="30">
        <f t="shared" si="17"/>
        <v>0.16364392678868553</v>
      </c>
      <c r="I54" s="30">
        <f t="shared" si="17"/>
        <v>0.56779661016949146</v>
      </c>
      <c r="J54" s="30">
        <f t="shared" si="17"/>
        <v>0.53744573082489155</v>
      </c>
      <c r="K54" s="30">
        <f t="shared" si="17"/>
        <v>0.53776624306425624</v>
      </c>
      <c r="L54" s="30">
        <f t="shared" si="17"/>
        <v>0.34405449685263428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0.21428571428571427</v>
      </c>
      <c r="G58" s="30">
        <f>(SUMIFS(KENTALTIAG1,KAYNAK,A58,SÜRE,"Kısa",İL,$B$10,İLÇE,$B$11)/VLOOKUP($B$11,ABONE1,7,FALSE))</f>
        <v>6.0180541624874621E-2</v>
      </c>
      <c r="H58" s="30">
        <f>(SUMIFS(KENTALTIOG1,KAYNAK,A58,SÜRE,"Kısa",İL,$B$10,İLÇE,$B$11)+SUMIFS(KENTALTIAG1,KAYNAK,A58,SÜRE,"Kısa",İL,$B$10,İLÇE,$B$11))/VLOOKUP($B$11,ABONE1,8,FALSE)</f>
        <v>6.0898502495840265E-2</v>
      </c>
      <c r="I58" s="30">
        <f>(SUMIFS(KIRSALOG1,KAYNAK,A58,SÜRE,"Kısa",İL,$B$10,İLÇE,$B$11)/VLOOKUP($B$11,ABONE1,9,FALSE))</f>
        <v>0.68644067796610164</v>
      </c>
      <c r="J58" s="30">
        <f>(SUMIFS(KIRSALAG1,KAYNAK,A58,SÜRE,"Kısa",İL,$B$10,İLÇE,$B$11)/VLOOKUP($B$11,ABONE1,10,FALSE))</f>
        <v>0.64616497829232999</v>
      </c>
      <c r="K58" s="30">
        <f>(SUMIFS(KIRSALOG1,KAYNAK,A58,SÜRE,"Kısa",İL,$B$10,İLÇE,$B$11)+SUMIFS(KIRSALAG1,KAYNAK,A58,SÜRE,"Kısa",İL,$B$10,İLÇE,$B$11))/VLOOKUP($B$11,ABONE1,11,FALSE)</f>
        <v>0.64659029890817965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0.3430628610847633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0.21428571428571427</v>
      </c>
      <c r="G60" s="30">
        <f t="shared" si="18"/>
        <v>6.0180541624874621E-2</v>
      </c>
      <c r="H60" s="30">
        <f t="shared" si="18"/>
        <v>6.0898502495840265E-2</v>
      </c>
      <c r="I60" s="30">
        <f t="shared" si="18"/>
        <v>0.68644067796610164</v>
      </c>
      <c r="J60" s="30">
        <f t="shared" si="18"/>
        <v>0.64616497829232999</v>
      </c>
      <c r="K60" s="30">
        <f t="shared" si="18"/>
        <v>0.64659029890817965</v>
      </c>
      <c r="L60" s="30">
        <f t="shared" si="18"/>
        <v>0.3430628610847633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97.812122778947355</v>
      </c>
      <c r="G17" s="30">
        <f t="shared" si="1"/>
        <v>24.248714380710073</v>
      </c>
      <c r="H17" s="30">
        <f t="shared" si="2"/>
        <v>28.07930186033764</v>
      </c>
      <c r="I17" s="30">
        <f t="shared" si="3"/>
        <v>256.90983000000006</v>
      </c>
      <c r="J17" s="30">
        <f t="shared" si="4"/>
        <v>272.77553020600988</v>
      </c>
      <c r="K17" s="30">
        <f t="shared" si="5"/>
        <v>272.10939018478956</v>
      </c>
      <c r="L17" s="30">
        <f t="shared" si="6"/>
        <v>103.88405913889848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6.1391446004394599</v>
      </c>
      <c r="H21" s="30">
        <f t="shared" si="2"/>
        <v>5.8194675904406941</v>
      </c>
      <c r="I21" s="30">
        <f t="shared" si="3"/>
        <v>1.3751497005988025</v>
      </c>
      <c r="J21" s="30">
        <f t="shared" si="4"/>
        <v>17.632316402046975</v>
      </c>
      <c r="K21" s="30">
        <f t="shared" si="5"/>
        <v>16.949740201131362</v>
      </c>
      <c r="L21" s="30">
        <f t="shared" si="6"/>
        <v>9.2031197137295315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1.6260202099462013</v>
      </c>
      <c r="K22" s="30">
        <f t="shared" si="5"/>
        <v>1.5577498453802641</v>
      </c>
      <c r="L22" s="30">
        <f t="shared" si="6"/>
        <v>0.47299133631054618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97.812122778947355</v>
      </c>
      <c r="G25" s="30">
        <f t="shared" si="7"/>
        <v>30.387858981149535</v>
      </c>
      <c r="H25" s="30">
        <f t="shared" si="7"/>
        <v>33.898769450778332</v>
      </c>
      <c r="I25" s="30">
        <f t="shared" si="7"/>
        <v>258.28497970059885</v>
      </c>
      <c r="J25" s="30">
        <f t="shared" si="7"/>
        <v>292.03386681800305</v>
      </c>
      <c r="K25" s="30">
        <f t="shared" si="7"/>
        <v>290.6168802313012</v>
      </c>
      <c r="L25" s="30">
        <f t="shared" si="7"/>
        <v>113.56017018893856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127.11431835789475</v>
      </c>
      <c r="G29" s="30">
        <f>(SUMIFS(KENTALTIAG2,KAYNAK,A29,SEBEP,B29,SÜRE,"Uzun",BİLDİRİM,"Bildirimli",İL,$B$10,İLÇE,$B$11)/VLOOKUP($B$11,ABONE1,7,FALSE))*60</f>
        <v>79.21668502717705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81.710806473361103</v>
      </c>
      <c r="I29" s="30">
        <f>(SUMIFS(KIRSALOG2,KAYNAK,A29,SEBEP,B29,SÜRE,"Uzun",BİLDİRİM,"Bildirimli",İL,$B$10,İLÇE,$B$11)/VLOOKUP($B$11,ABONE1,9,FALSE))*60</f>
        <v>47.947679640718569</v>
      </c>
      <c r="J29" s="30">
        <f>(SUMIFS(KIRSALAG2,KAYNAK,A29,SEBEP,B29,SÜRE,"Uzun",BİLDİRİM,"Bildirimli",İL,$B$10,İLÇE,$B$11)/VLOOKUP($B$11,ABONE1,10,FALSE))*60</f>
        <v>59.360740711192754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58.881549963544934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78.526013695179188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0.48497633684210528</v>
      </c>
      <c r="G31" s="30">
        <f>(SUMIFS(KENTALTIAG2,KAYNAK,A31,SEBEP,B31,SÜRE,"Uzun",BİLDİRİM,"Bildirimli",İL,$B$10,İLÇE,$B$11)/VLOOKUP($B$11,ABONE1,7,FALSE))*60</f>
        <v>13.066811858448018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12.411651600526202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8.9056756395282282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127.59929469473686</v>
      </c>
      <c r="G33" s="30">
        <f t="shared" si="8"/>
        <v>92.28349688562507</v>
      </c>
      <c r="H33" s="30">
        <f t="shared" si="8"/>
        <v>94.122458073887302</v>
      </c>
      <c r="I33" s="30">
        <f t="shared" si="8"/>
        <v>47.947679640718569</v>
      </c>
      <c r="J33" s="30">
        <f t="shared" si="8"/>
        <v>59.360740711192754</v>
      </c>
      <c r="K33" s="30">
        <f t="shared" si="8"/>
        <v>58.881549963544934</v>
      </c>
      <c r="L33" s="30">
        <f t="shared" si="8"/>
        <v>87.431689334707414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1.391578947368421</v>
      </c>
      <c r="G38" s="30">
        <f t="shared" si="10"/>
        <v>0.38481554296287729</v>
      </c>
      <c r="H38" s="30">
        <f t="shared" si="11"/>
        <v>0.43723964042973035</v>
      </c>
      <c r="I38" s="30">
        <f t="shared" si="12"/>
        <v>4.841317365269461</v>
      </c>
      <c r="J38" s="30">
        <f t="shared" si="13"/>
        <v>4.7239207453090142</v>
      </c>
      <c r="K38" s="30">
        <f t="shared" si="14"/>
        <v>4.7288497800125704</v>
      </c>
      <c r="L38" s="30">
        <f t="shared" si="15"/>
        <v>1.7624718500706134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6.4820168844686013E-2</v>
      </c>
      <c r="H42" s="30">
        <f t="shared" si="11"/>
        <v>6.1444858583643937E-2</v>
      </c>
      <c r="I42" s="30">
        <f t="shared" si="12"/>
        <v>2.9940119760479044E-3</v>
      </c>
      <c r="J42" s="30">
        <f t="shared" si="13"/>
        <v>5.0518304684424614E-2</v>
      </c>
      <c r="K42" s="30">
        <f t="shared" si="14"/>
        <v>4.8522941546197358E-2</v>
      </c>
      <c r="L42" s="30">
        <f t="shared" si="15"/>
        <v>5.7559448833924956E-2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1.0890959191707125E-2</v>
      </c>
      <c r="K43" s="30">
        <f t="shared" si="14"/>
        <v>1.0433689503456946E-2</v>
      </c>
      <c r="L43" s="30">
        <f t="shared" si="15"/>
        <v>3.1680598496125808E-3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1.391578947368421</v>
      </c>
      <c r="G46" s="30">
        <f t="shared" si="16"/>
        <v>0.44963571180756329</v>
      </c>
      <c r="H46" s="30">
        <f t="shared" si="16"/>
        <v>0.4986844990133743</v>
      </c>
      <c r="I46" s="30">
        <f t="shared" si="16"/>
        <v>4.8443113772455089</v>
      </c>
      <c r="J46" s="30">
        <f t="shared" si="16"/>
        <v>4.7853300091851461</v>
      </c>
      <c r="K46" s="30">
        <f t="shared" si="16"/>
        <v>4.7878064110622249</v>
      </c>
      <c r="L46" s="30">
        <f t="shared" si="16"/>
        <v>1.8231993587541511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0.36631578947368421</v>
      </c>
      <c r="G50" s="30">
        <f>(SUMIFS(KENTALTIAG1,KAYNAK,A50,SEBEP,B50,SÜRE,"Uzun",BİLDİRİM,"Bildirimli",İL,$B$10,İLÇE,$B$11)/VLOOKUP($B$11,ABONE1,7,FALSE))</f>
        <v>0.3397710188504684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0.34115325586494188</v>
      </c>
      <c r="I50" s="30">
        <f>(SUMIFS(KIRSALOG1,KAYNAK,A50,SEBEP,B50,SÜRE,"Uzun",BİLDİRİM,"Bildirimli",İL,$B$10,İLÇE,$B$11)/VLOOKUP($B$11,ABONE1,9,FALSE))</f>
        <v>0.12574850299401197</v>
      </c>
      <c r="J50" s="30">
        <f>(SUMIFS(KIRSALAG1,KAYNAK,A50,SEBEP,B50,SÜRE,"Uzun",BİLDİRİM,"Bildirimli",İL,$B$10,İLÇE,$B$11)/VLOOKUP($B$11,ABONE1,10,FALSE))</f>
        <v>0.23789528933210866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0.23318667504714016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0.31627161342035953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1.0526315789473684E-3</v>
      </c>
      <c r="G52" s="30">
        <f>(SUMIFS(KENTALTIAG1,KAYNAK,A52,SEBEP,B52,SÜRE,"Uzun",BİLDİRİM,"Bildirimli",İL,$B$10,İLÇE,$B$11)/VLOOKUP($B$11,ABONE1,7,FALSE))</f>
        <v>2.7755290852318724E-2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2.6364832273624204E-2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1.8893850910340088E-2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0.36736842105263157</v>
      </c>
      <c r="G54" s="30">
        <f t="shared" si="17"/>
        <v>0.3675263097027871</v>
      </c>
      <c r="H54" s="30">
        <f t="shared" si="17"/>
        <v>0.36751808813856607</v>
      </c>
      <c r="I54" s="30">
        <f t="shared" si="17"/>
        <v>0.12574850299401197</v>
      </c>
      <c r="J54" s="30">
        <f t="shared" si="17"/>
        <v>0.23789528933210866</v>
      </c>
      <c r="K54" s="30">
        <f t="shared" si="17"/>
        <v>0.23318667504714016</v>
      </c>
      <c r="L54" s="30">
        <f t="shared" si="17"/>
        <v>0.3351654643306996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0.20958083832335328</v>
      </c>
      <c r="J58" s="30">
        <f>(SUMIFS(KIRSALAG1,KAYNAK,A58,SÜRE,"Kısa",İL,$B$10,İLÇE,$B$11)/VLOOKUP($B$11,ABONE1,10,FALSE))</f>
        <v>0.23225298517254953</v>
      </c>
      <c r="K58" s="30">
        <f>(SUMIFS(KIRSALOG1,KAYNAK,A58,SÜRE,"Kısa",İL,$B$10,İLÇE,$B$11)+SUMIFS(KIRSALAG1,KAYNAK,A58,SÜRE,"Kısa",İL,$B$10,İLÇE,$B$11))/VLOOKUP($B$11,ABONE1,11,FALSE)</f>
        <v>0.23130106851037083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7.0231688232375286E-2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0.20958083832335328</v>
      </c>
      <c r="J60" s="30">
        <f t="shared" si="18"/>
        <v>0.23225298517254953</v>
      </c>
      <c r="K60" s="30">
        <f t="shared" si="18"/>
        <v>0.23130106851037083</v>
      </c>
      <c r="L60" s="30">
        <f t="shared" si="18"/>
        <v>7.0231688232375286E-2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</v>
      </c>
      <c r="D15" s="30">
        <f t="shared" ref="D15:D24" si="1">(SUMIFS(KENTSELAG2,KAYNAK,A15,SEBEP,B15,SÜRE,"Uzun",BİLDİRİM,"Bildirimsiz",İL,$B$10)/VLOOKUP($B$10,ABONE1,4,FALSE))*60</f>
        <v>0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30">
        <f t="shared" ref="F15:F24" si="3">(SUMIFS(KENTALTIOG2,KAYNAK,A15,SEBEP,B15,SÜRE,"Uzun",BİLDİRİM,"Bildirimsiz",İL,$B$10)/VLOOKUP($B$10,ABONE1,6,FALSE))*60</f>
        <v>0</v>
      </c>
      <c r="G15" s="30">
        <f t="shared" ref="G15:G24" si="4">(SUMIFS(KENTALTIAG2,KAYNAK,A15,SEBEP,B15,SÜRE,"Uzun",BİLDİRİM,"Bildirimsiz",İL,$B$10)/VLOOKUP($B$10,ABONE1,7,FALSE))*60</f>
        <v>0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30">
        <f t="shared" ref="I15:I24" si="6">(SUMIFS(KIRSALOG2,KAYNAK,A15,SEBEP,B15,SÜRE,"Uzun",BİLDİRİM,"Bildirimsiz",İL,$B$10)/VLOOKUP($B$10,ABONE1,9,FALSE))*60</f>
        <v>0</v>
      </c>
      <c r="J15" s="30">
        <f t="shared" ref="J15:J24" si="7">(SUMIFS(KIRSALAG2,KAYNAK,A15,SEBEP,B15,SÜRE,"Uzun",BİLDİRİM,"Bildirimsiz",İL,$B$10)/VLOOKUP($B$10,ABONE1,10,FALSE))*60</f>
        <v>0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219.55804593211471</v>
      </c>
      <c r="D17" s="30">
        <f t="shared" si="1"/>
        <v>45.852544439865966</v>
      </c>
      <c r="E17" s="30">
        <f t="shared" si="2"/>
        <v>49.431137095105008</v>
      </c>
      <c r="F17" s="30">
        <f t="shared" si="3"/>
        <v>89.428722409706552</v>
      </c>
      <c r="G17" s="30">
        <f t="shared" si="4"/>
        <v>33.342366956860523</v>
      </c>
      <c r="H17" s="30">
        <f t="shared" si="5"/>
        <v>34.943079201778112</v>
      </c>
      <c r="I17" s="30">
        <f t="shared" si="6"/>
        <v>126.96805391432794</v>
      </c>
      <c r="J17" s="30">
        <f t="shared" si="7"/>
        <v>100.64271852036082</v>
      </c>
      <c r="K17" s="30">
        <f t="shared" si="8"/>
        <v>101.85577678756172</v>
      </c>
      <c r="L17" s="30">
        <f t="shared" si="9"/>
        <v>53.524205882276554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0.62357826781051851</v>
      </c>
      <c r="D18" s="30">
        <f t="shared" si="1"/>
        <v>1.4771189911121712</v>
      </c>
      <c r="E18" s="30">
        <f t="shared" si="2"/>
        <v>1.4595347779633954</v>
      </c>
      <c r="F18" s="30">
        <f t="shared" si="3"/>
        <v>0.83849698645598203</v>
      </c>
      <c r="G18" s="30">
        <f t="shared" si="4"/>
        <v>1.8251130126334636</v>
      </c>
      <c r="H18" s="30">
        <f t="shared" si="5"/>
        <v>1.7969548564940083</v>
      </c>
      <c r="I18" s="30">
        <f t="shared" si="6"/>
        <v>1.0958008018569318</v>
      </c>
      <c r="J18" s="30">
        <f t="shared" si="7"/>
        <v>2.2096719471994288</v>
      </c>
      <c r="K18" s="30">
        <f t="shared" si="8"/>
        <v>2.1583453228190268</v>
      </c>
      <c r="L18" s="30">
        <f t="shared" si="9"/>
        <v>1.5891551695850865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1.1721397597911229</v>
      </c>
      <c r="D21" s="30">
        <f t="shared" si="1"/>
        <v>15.763729266063693</v>
      </c>
      <c r="E21" s="30">
        <f t="shared" si="2"/>
        <v>15.46312073848784</v>
      </c>
      <c r="F21" s="30">
        <f t="shared" si="3"/>
        <v>0.43741535553047406</v>
      </c>
      <c r="G21" s="30">
        <f t="shared" si="4"/>
        <v>4.8212084412096274</v>
      </c>
      <c r="H21" s="30">
        <f t="shared" si="5"/>
        <v>4.696094387804405</v>
      </c>
      <c r="I21" s="30">
        <f t="shared" si="6"/>
        <v>1.3571991263979739</v>
      </c>
      <c r="J21" s="30">
        <f t="shared" si="7"/>
        <v>15.230058944600191</v>
      </c>
      <c r="K21" s="30">
        <f t="shared" si="8"/>
        <v>14.590804513826786</v>
      </c>
      <c r="L21" s="30">
        <f t="shared" si="9"/>
        <v>13.837602761487121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0.1043232184799051</v>
      </c>
      <c r="E22" s="30">
        <f t="shared" si="2"/>
        <v>0.10217400443535311</v>
      </c>
      <c r="F22" s="30">
        <f t="shared" si="3"/>
        <v>0</v>
      </c>
      <c r="G22" s="30">
        <f t="shared" si="4"/>
        <v>3.1752768751243457E-2</v>
      </c>
      <c r="H22" s="30">
        <f t="shared" si="5"/>
        <v>3.0846540394279087E-2</v>
      </c>
      <c r="I22" s="30">
        <f t="shared" si="6"/>
        <v>2.3412116480270102E-2</v>
      </c>
      <c r="J22" s="30">
        <f t="shared" si="7"/>
        <v>0.28533187238163193</v>
      </c>
      <c r="K22" s="30">
        <f t="shared" si="8"/>
        <v>0.27326274123915834</v>
      </c>
      <c r="L22" s="30">
        <f t="shared" si="9"/>
        <v>0.11212989017900174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5.6603278400424437E-2</v>
      </c>
      <c r="H24" s="30">
        <f t="shared" si="5"/>
        <v>5.4987813103981445E-2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7.7796045350295839E-3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221.35376395971636</v>
      </c>
      <c r="D25" s="30">
        <f t="shared" ref="D25:L25" si="10">SUM(D15:D24)</f>
        <v>63.197715915521734</v>
      </c>
      <c r="E25" s="30">
        <f t="shared" si="10"/>
        <v>66.455966615991599</v>
      </c>
      <c r="F25" s="30">
        <f t="shared" si="10"/>
        <v>90.704634751693007</v>
      </c>
      <c r="G25" s="30">
        <f t="shared" si="10"/>
        <v>40.077044457855287</v>
      </c>
      <c r="H25" s="30">
        <f t="shared" si="10"/>
        <v>41.521962799574794</v>
      </c>
      <c r="I25" s="30">
        <f t="shared" si="10"/>
        <v>129.44446595906311</v>
      </c>
      <c r="J25" s="30">
        <f t="shared" si="10"/>
        <v>118.36778128454206</v>
      </c>
      <c r="K25" s="30">
        <f t="shared" si="10"/>
        <v>118.8781893654467</v>
      </c>
      <c r="L25" s="30">
        <f t="shared" si="10"/>
        <v>69.070873308062801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0</v>
      </c>
      <c r="D28" s="30">
        <f>(SUMIFS(KENTSELAG2,KAYNAK,A28,SEBEP,B28,SÜRE,"Uzun",BİLDİRİM,"Bildirimli",İL,$B$10)/VLOOKUP($B$10,ABONE1,4,FALSE))*60</f>
        <v>0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0</v>
      </c>
      <c r="J28" s="30">
        <f>(SUMIFS(KIRSALAG2,KAYNAK,A28,SEBEP,B28,SÜRE,"Uzun",BİLDİRİM,"Bildirimli",İL,$B$10)/VLOOKUP($B$10,ABONE1,10,FALSE))*60</f>
        <v>0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91.5270491771727</v>
      </c>
      <c r="D29" s="30">
        <f>(SUMIFS(KENTSELAG2,KAYNAK,A29,SEBEP,B29,SÜRE,"Uzun",BİLDİRİM,"Bildirimli",İL,$B$10)/VLOOKUP($B$10,ABONE1,4,FALSE))*60</f>
        <v>44.988691258230347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45.947450908356018</v>
      </c>
      <c r="F29" s="30">
        <f>(SUMIFS(KENTALTIOG2,KAYNAK,A29,SEBEP,B29,SÜRE,"Uzun",BİLDİRİM,"Bildirimli",İL,$B$10)/VLOOKUP($B$10,ABONE1,6,FALSE))*60</f>
        <v>74.560909029345382</v>
      </c>
      <c r="G29" s="30">
        <f>(SUMIFS(KENTALTIAG2,KAYNAK,A29,SEBEP,B29,SÜRE,"Uzun",BİLDİRİM,"Bildirimli",İL,$B$10)/VLOOKUP($B$10,ABONE1,7,FALSE))*60</f>
        <v>24.961599392035289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26.377170463374572</v>
      </c>
      <c r="I29" s="30">
        <f>(SUMIFS(KIRSALOG2,KAYNAK,A29,SEBEP,B29,SÜRE,"Uzun",BİLDİRİM,"Bildirimli",İL,$B$10)/VLOOKUP($B$10,ABONE1,9,FALSE))*60</f>
        <v>160.63017571639583</v>
      </c>
      <c r="J29" s="30">
        <f>(SUMIFS(KIRSALAG2,KAYNAK,A29,SEBEP,B29,SÜRE,"Uzun",BİLDİRİM,"Bildirimli",İL,$B$10)/VLOOKUP($B$10,ABONE1,10,FALSE))*60</f>
        <v>86.690707795932951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90.097801437517035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48.351959397334639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1.4949623319656842</v>
      </c>
      <c r="D31" s="30">
        <f>(SUMIFS(KENTSELAG2,KAYNAK,A31,SEBEP,B31,SÜRE,"Uzun",BİLDİRİM,"Bildirimli",İL,$B$10)/VLOOKUP($B$10,ABONE1,4,FALSE))*60</f>
        <v>13.716558147835476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13.464775028439439</v>
      </c>
      <c r="F31" s="30">
        <f>(SUMIFS(KENTALTIOG2,KAYNAK,A31,SEBEP,B31,SÜRE,"Uzun",BİLDİRİM,"Bildirimli",İL,$B$10)/VLOOKUP($B$10,ABONE1,6,FALSE))*60</f>
        <v>0.20048466704288939</v>
      </c>
      <c r="G31" s="30">
        <f>(SUMIFS(KENTALTIAG2,KAYNAK,A31,SEBEP,B31,SÜRE,"Uzun",BİLDİRİM,"Bildirimli",İL,$B$10)/VLOOKUP($B$10,ABONE1,7,FALSE))*60</f>
        <v>1.914693013628225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1.865769273289525</v>
      </c>
      <c r="I31" s="30">
        <f>(SUMIFS(KIRSALOG2,KAYNAK,A31,SEBEP,B31,SÜRE,"Uzun",BİLDİRİM,"Bildirimli",İL,$B$10)/VLOOKUP($B$10,ABONE1,9,FALSE))*60</f>
        <v>0.19895441654357462</v>
      </c>
      <c r="J31" s="30">
        <f>(SUMIFS(KIRSALAG2,KAYNAK,A31,SEBEP,B31,SÜRE,"Uzun",BİLDİRİM,"Bildirimli",İL,$B$10)/VLOOKUP($B$10,ABONE1,10,FALSE))*60</f>
        <v>1.6459248205494115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1.5792491491968419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10.431084555059186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93.02201150913838</v>
      </c>
      <c r="D33" s="30">
        <f t="shared" ref="D33:L33" si="11">SUM(D28:D32)</f>
        <v>58.705249406065825</v>
      </c>
      <c r="E33" s="30">
        <f t="shared" si="11"/>
        <v>59.412225936795458</v>
      </c>
      <c r="F33" s="30">
        <f t="shared" si="11"/>
        <v>74.761393696388268</v>
      </c>
      <c r="G33" s="30">
        <f t="shared" si="11"/>
        <v>26.876292405663513</v>
      </c>
      <c r="H33" s="30">
        <f t="shared" si="11"/>
        <v>28.242939736664098</v>
      </c>
      <c r="I33" s="30">
        <f t="shared" si="11"/>
        <v>160.82913013293941</v>
      </c>
      <c r="J33" s="30">
        <f t="shared" si="11"/>
        <v>88.336632616482362</v>
      </c>
      <c r="K33" s="30">
        <f t="shared" si="11"/>
        <v>91.677050586713875</v>
      </c>
      <c r="L33" s="30">
        <f t="shared" si="11"/>
        <v>58.783043952393825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0</v>
      </c>
      <c r="D36" s="30">
        <f t="shared" ref="D36:D45" si="13">(SUMIFS(KENTSELAG1,KAYNAK,A36,SEBEP,B36,SÜRE,"Uzun",BİLDİRİM,"Bildirimsiz",İL,$B$10)/VLOOKUP($B$10,ABONE1,4,FALSE))</f>
        <v>0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30">
        <f t="shared" ref="F36:F45" si="15">(SUMIFS(KENTALTIOG1,KAYNAK,A36,SEBEP,B36,SÜRE,"Uzun",BİLDİRİM,"Bildirimsiz",İL,$B$10)/VLOOKUP($B$10,ABONE1,6,FALSE))</f>
        <v>0</v>
      </c>
      <c r="G36" s="30">
        <f t="shared" ref="G36:G45" si="16">(SUMIFS(KENTALTIAG1,KAYNAK,A36,SEBEP,B36,SÜRE,"Uzun",BİLDİRİM,"Bildirimsiz",İL,$B$10)/VLOOKUP($B$10,ABONE1,7,FALSE))</f>
        <v>0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30">
        <f t="shared" ref="I36:I45" si="18">(SUMIFS(KIRSALOG1,KAYNAK,A36,SEBEP,B36,SÜRE,"Uzun",BİLDİRİM,"Bildirimsiz",İL,$B$10)/VLOOKUP($B$10,ABONE1,9,FALSE))</f>
        <v>0</v>
      </c>
      <c r="J36" s="30">
        <f t="shared" ref="J36:J45" si="19">(SUMIFS(KIRSALAG1,KAYNAK,A36,SEBEP,B36,SÜRE,"Uzun",BİLDİRİM,"Bildirimsiz",İL,$B$10)/VLOOKUP($B$10,ABONE1,10,FALSE))</f>
        <v>0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2.2302872062663184</v>
      </c>
      <c r="D38" s="30">
        <f t="shared" si="13"/>
        <v>0.82444027391585439</v>
      </c>
      <c r="E38" s="30">
        <f t="shared" si="14"/>
        <v>0.85340281950756203</v>
      </c>
      <c r="F38" s="30">
        <f t="shared" si="15"/>
        <v>1.1887697516930023</v>
      </c>
      <c r="G38" s="30">
        <f t="shared" si="16"/>
        <v>0.60871907951455662</v>
      </c>
      <c r="H38" s="30">
        <f t="shared" si="17"/>
        <v>0.62527380492204609</v>
      </c>
      <c r="I38" s="30">
        <f t="shared" si="18"/>
        <v>2.0671027642962652</v>
      </c>
      <c r="J38" s="30">
        <f t="shared" si="19"/>
        <v>1.8700168187146424</v>
      </c>
      <c r="K38" s="30">
        <f t="shared" si="20"/>
        <v>1.8790984403562678</v>
      </c>
      <c r="L38" s="30">
        <f t="shared" si="21"/>
        <v>0.94131258822765385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7.0123088399850798E-3</v>
      </c>
      <c r="D39" s="30">
        <f t="shared" si="13"/>
        <v>5.2586320526741948E-2</v>
      </c>
      <c r="E39" s="30">
        <f t="shared" si="14"/>
        <v>5.1647427848669318E-2</v>
      </c>
      <c r="F39" s="30">
        <f t="shared" si="15"/>
        <v>3.9221218961625282E-2</v>
      </c>
      <c r="G39" s="30">
        <f t="shared" si="16"/>
        <v>8.8343059884607736E-2</v>
      </c>
      <c r="H39" s="30">
        <f t="shared" si="17"/>
        <v>8.6941115835588195E-2</v>
      </c>
      <c r="I39" s="30">
        <f t="shared" si="18"/>
        <v>4.2414011394809034E-2</v>
      </c>
      <c r="J39" s="30">
        <f t="shared" si="19"/>
        <v>0.10409255389633557</v>
      </c>
      <c r="K39" s="30">
        <f t="shared" si="20"/>
        <v>0.10125043755590993</v>
      </c>
      <c r="L39" s="30">
        <f t="shared" si="21"/>
        <v>6.245293100953514E-2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7.3107049608355087E-3</v>
      </c>
      <c r="D42" s="30">
        <f t="shared" si="13"/>
        <v>0.1026086028659482</v>
      </c>
      <c r="E42" s="30">
        <f t="shared" si="14"/>
        <v>0.10064532389911493</v>
      </c>
      <c r="F42" s="30">
        <f t="shared" si="15"/>
        <v>4.7968397291196386E-3</v>
      </c>
      <c r="G42" s="30">
        <f t="shared" si="16"/>
        <v>4.383579812984946E-2</v>
      </c>
      <c r="H42" s="30">
        <f t="shared" si="17"/>
        <v>4.2721620925138516E-2</v>
      </c>
      <c r="I42" s="30">
        <f t="shared" si="18"/>
        <v>7.385524372230428E-3</v>
      </c>
      <c r="J42" s="30">
        <f t="shared" si="19"/>
        <v>8.5724478874675089E-2</v>
      </c>
      <c r="K42" s="30">
        <f t="shared" si="20"/>
        <v>8.2114659095328849E-2</v>
      </c>
      <c r="L42" s="30">
        <f t="shared" si="21"/>
        <v>9.027903579920725E-2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6.6062428210069107E-4</v>
      </c>
      <c r="E43" s="30">
        <f t="shared" si="14"/>
        <v>6.4701443564511645E-4</v>
      </c>
      <c r="F43" s="30">
        <f t="shared" si="15"/>
        <v>0</v>
      </c>
      <c r="G43" s="30">
        <f t="shared" si="16"/>
        <v>1.1605544134226407E-4</v>
      </c>
      <c r="H43" s="30">
        <f t="shared" si="17"/>
        <v>1.127432031954645E-4</v>
      </c>
      <c r="I43" s="30">
        <f t="shared" si="18"/>
        <v>2.1101498206372652E-4</v>
      </c>
      <c r="J43" s="30">
        <f t="shared" si="19"/>
        <v>1.4474287752917793E-3</v>
      </c>
      <c r="K43" s="30">
        <f t="shared" si="20"/>
        <v>1.3904554470849052E-3</v>
      </c>
      <c r="L43" s="30">
        <f t="shared" si="21"/>
        <v>6.5853861394711869E-4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8.7870548444857091E-4</v>
      </c>
      <c r="H45" s="30">
        <f t="shared" si="17"/>
        <v>8.5362710990851689E-4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1.2077005722905637E-4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2.244610220067139</v>
      </c>
      <c r="D46" s="30">
        <f t="shared" ref="D46:L46" si="22">SUM(D36:D45)</f>
        <v>0.98029582159064521</v>
      </c>
      <c r="E46" s="30">
        <f t="shared" si="22"/>
        <v>1.0063425856909913</v>
      </c>
      <c r="F46" s="30">
        <f t="shared" si="22"/>
        <v>1.2327878103837471</v>
      </c>
      <c r="G46" s="30">
        <f t="shared" si="22"/>
        <v>0.74189269845480477</v>
      </c>
      <c r="H46" s="30">
        <f t="shared" si="22"/>
        <v>0.75590291199587678</v>
      </c>
      <c r="I46" s="30">
        <f t="shared" si="22"/>
        <v>2.1171133150453683</v>
      </c>
      <c r="J46" s="30">
        <f t="shared" si="22"/>
        <v>2.0612812802609448</v>
      </c>
      <c r="K46" s="30">
        <f t="shared" si="22"/>
        <v>2.0638539924545913</v>
      </c>
      <c r="L46" s="30">
        <f t="shared" si="22"/>
        <v>1.0948238637075722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</v>
      </c>
      <c r="D49" s="30">
        <f>(SUMIFS(KENTSELAG1,KAYNAK,A49,SEBEP,B49,SÜRE,"Uzun",BİLDİRİM,"Bildirimli",İL,$B$10)/VLOOKUP($B$10,ABONE1,4,FALSE))</f>
        <v>0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0</v>
      </c>
      <c r="J49" s="30">
        <f>(SUMIFS(KIRSALAG1,KAYNAK,A49,SEBEP,B49,SÜRE,"Uzun",BİLDİRİM,"Bildirimli",İL,$B$10)/VLOOKUP($B$10,ABONE1,10,FALSE))</f>
        <v>0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0.39903021260723609</v>
      </c>
      <c r="D50" s="30">
        <f>(SUMIFS(KENTSELAG1,KAYNAK,A50,SEBEP,B50,SÜRE,"Uzun",BİLDİRİM,"Bildirimli",İL,$B$10)/VLOOKUP($B$10,ABONE1,4,FALSE))</f>
        <v>0.3388845649294811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0.34012365506292636</v>
      </c>
      <c r="F50" s="30">
        <f>(SUMIFS(KENTALTIOG1,KAYNAK,A50,SEBEP,B50,SÜRE,"Uzun",BİLDİRİM,"Bildirimli",İL,$B$10)/VLOOKUP($B$10,ABONE1,6,FALSE))</f>
        <v>0.3244920993227991</v>
      </c>
      <c r="G50" s="30">
        <f>(SUMIFS(KENTALTIAG1,KAYNAK,A50,SEBEP,B50,SÜRE,"Uzun",BİLDİRİM,"Bildirimli",İL,$B$10)/VLOOKUP($B$10,ABONE1,7,FALSE))</f>
        <v>0.26927349293719743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0.27084943950521839</v>
      </c>
      <c r="I50" s="30">
        <f>(SUMIFS(KIRSALOG1,KAYNAK,A50,SEBEP,B50,SÜRE,"Uzun",BİLDİRİM,"Bildirimli",İL,$B$10)/VLOOKUP($B$10,ABONE1,9,FALSE))</f>
        <v>0.52015193078708588</v>
      </c>
      <c r="J50" s="30">
        <f>(SUMIFS(KIRSALAG1,KAYNAK,A50,SEBEP,B50,SÜRE,"Uzun",BİLDİRİM,"Bildirimli",İL,$B$10)/VLOOKUP($B$10,ABONE1,10,FALSE))</f>
        <v>0.42697110239029612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0.43126482828361401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0.34100223196737839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4.2521447221186125E-3</v>
      </c>
      <c r="D52" s="30">
        <f>(SUMIFS(KENTSELAG1,KAYNAK,A52,SEBEP,B52,SÜRE,"Uzun",BİLDİRİM,"Bildirimli",İL,$B$10)/VLOOKUP($B$10,ABONE1,4,FALSE))</f>
        <v>3.9662563787118923E-2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3.8933056290255903E-2</v>
      </c>
      <c r="F52" s="30">
        <f>(SUMIFS(KENTALTIOG1,KAYNAK,A52,SEBEP,B52,SÜRE,"Uzun",BİLDİRİM,"Bildirimli",İL,$B$10)/VLOOKUP($B$10,ABONE1,6,FALSE))</f>
        <v>5.6433408577878099E-4</v>
      </c>
      <c r="G52" s="30">
        <f>(SUMIFS(KENTALTIAG1,KAYNAK,A52,SEBEP,B52,SÜRE,"Uzun",BİLDİRİM,"Bildirimli",İL,$B$10)/VLOOKUP($B$10,ABONE1,7,FALSE))</f>
        <v>4.1448371907951455E-3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4.042649143151656E-3</v>
      </c>
      <c r="I52" s="30">
        <f>(SUMIFS(KIRSALOG1,KAYNAK,A52,SEBEP,B52,SÜRE,"Uzun",BİLDİRİM,"Bildirimli",İL,$B$10)/VLOOKUP($B$10,ABONE1,9,FALSE))</f>
        <v>6.3304494619117959E-4</v>
      </c>
      <c r="J52" s="30">
        <f>(SUMIFS(KIRSALAG1,KAYNAK,A52,SEBEP,B52,SÜRE,"Uzun",BİLDİRİM,"Bildirimli",İL,$B$10)/VLOOKUP($B$10,ABONE1,10,FALSE))</f>
        <v>4.7907853830080017E-3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4.5991987865116098E-3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2.9973760996056743E-2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0.40328235732935469</v>
      </c>
      <c r="D54" s="30">
        <f t="shared" ref="D54:L54" si="23">SUM(D49:D53)</f>
        <v>0.37854712871660001</v>
      </c>
      <c r="E54" s="30">
        <f t="shared" si="23"/>
        <v>0.37905671135318225</v>
      </c>
      <c r="F54" s="30">
        <f t="shared" si="23"/>
        <v>0.32505643340857787</v>
      </c>
      <c r="G54" s="30">
        <f t="shared" si="23"/>
        <v>0.2734183301279926</v>
      </c>
      <c r="H54" s="30">
        <f t="shared" si="23"/>
        <v>0.27489208864837006</v>
      </c>
      <c r="I54" s="30">
        <f t="shared" si="23"/>
        <v>0.52078497573327709</v>
      </c>
      <c r="J54" s="30">
        <f t="shared" si="23"/>
        <v>0.4317618877733041</v>
      </c>
      <c r="K54" s="30">
        <f t="shared" si="23"/>
        <v>0.43586402707012561</v>
      </c>
      <c r="L54" s="30">
        <f t="shared" si="23"/>
        <v>0.37097599296343514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0</v>
      </c>
      <c r="D57" s="30">
        <f>(SUMIFS(KENTSELAG1,KAYNAK,A57,SÜRE,"Kısa",İL,$B$10)/VLOOKUP($B$10,ABONE1,4,FALSE))</f>
        <v>0</v>
      </c>
      <c r="E57" s="30">
        <f>(SUMIFS(KENTSELOG1,KAYNAK,A57,SÜRE,"Kısa",İL,$B$10)+SUMIFS(KENTSELAG1,KAYNAK,A57,SÜRE,"Kısa",İL,$B$10))/VLOOKUP($B$10,ABONE1,5,FALSE)</f>
        <v>0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0.26236478925773965</v>
      </c>
      <c r="D58" s="30">
        <f>(SUMIFS(KENTSELAG1,KAYNAK,A58,SÜRE,"Kısa",İL,$B$10)/VLOOKUP($B$10,ABONE1,4,FALSE))</f>
        <v>0.17872005222227105</v>
      </c>
      <c r="E58" s="30">
        <f>(SUMIFS(KENTSELOG1,KAYNAK,A58,SÜRE,"Kısa",İL,$B$10)+SUMIFS(KENTSELAG1,KAYNAK,A58,SÜRE,"Kısa",İL,$B$10))/VLOOKUP($B$10,ABONE1,5,FALSE)</f>
        <v>0.18044325867821559</v>
      </c>
      <c r="F58" s="30">
        <f>(SUMIFS(KENTALTIOG1,KAYNAK,A58,SÜRE,"Kısa",İL,$B$10)/VLOOKUP($B$10,ABONE1,6,FALSE))</f>
        <v>0.38177200902934538</v>
      </c>
      <c r="G58" s="30">
        <f>(SUMIFS(KENTALTIAG1,KAYNAK,A58,SÜRE,"Kısa",İL,$B$10)/VLOOKUP($B$10,ABONE1,7,FALSE))</f>
        <v>0.5406774321904636</v>
      </c>
      <c r="H58" s="30">
        <f>(SUMIFS(KENTALTIOG1,KAYNAK,A58,SÜRE,"Kısa",İL,$B$10)+SUMIFS(KENTALTIAG1,KAYNAK,A58,SÜRE,"Kısa",İL,$B$10))/VLOOKUP($B$10,ABONE1,8,FALSE)</f>
        <v>0.53614224971008895</v>
      </c>
      <c r="I58" s="30">
        <f>(SUMIFS(KIRSALOG1,KAYNAK,A58,SÜRE,"Kısa",İL,$B$10)/VLOOKUP($B$10,ABONE1,9,FALSE))</f>
        <v>0.97953154673981857</v>
      </c>
      <c r="J58" s="30">
        <f>(SUMIFS(KIRSALAG1,KAYNAK,A58,SÜRE,"Kısa",İL,$B$10)/VLOOKUP($B$10,ABONE1,10,FALSE))</f>
        <v>1.1348249324703124</v>
      </c>
      <c r="K58" s="30">
        <f>(SUMIFS(KIRSALOG1,KAYNAK,A58,SÜRE,"Kısa",İL,$B$10)+SUMIFS(KIRSALAG1,KAYNAK,A58,SÜRE,"Kısa",İL,$B$10))/VLOOKUP($B$10,ABONE1,11,FALSE)</f>
        <v>1.1276690910505232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0.3417576144951413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0.26236478925773965</v>
      </c>
      <c r="D60" s="30">
        <f t="shared" ref="D60:L60" si="24">SUM(D57:D59)</f>
        <v>0.17872005222227105</v>
      </c>
      <c r="E60" s="30">
        <f t="shared" si="24"/>
        <v>0.18044325867821559</v>
      </c>
      <c r="F60" s="30">
        <f t="shared" si="24"/>
        <v>0.38177200902934538</v>
      </c>
      <c r="G60" s="30">
        <f t="shared" si="24"/>
        <v>0.5406774321904636</v>
      </c>
      <c r="H60" s="30">
        <f t="shared" si="24"/>
        <v>0.53614224971008895</v>
      </c>
      <c r="I60" s="30">
        <f t="shared" si="24"/>
        <v>0.97953154673981857</v>
      </c>
      <c r="J60" s="30">
        <f t="shared" si="24"/>
        <v>1.1348249324703124</v>
      </c>
      <c r="K60" s="30">
        <f t="shared" si="24"/>
        <v>1.1276690910505232</v>
      </c>
      <c r="L60" s="30">
        <f t="shared" si="24"/>
        <v>0.3417576144951413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52.423323475609763</v>
      </c>
      <c r="G17" s="30">
        <f t="shared" si="1"/>
        <v>81.470604874098072</v>
      </c>
      <c r="H17" s="30">
        <f t="shared" si="2"/>
        <v>81.010361006714646</v>
      </c>
      <c r="I17" s="30">
        <f t="shared" si="3"/>
        <v>189.3290887399464</v>
      </c>
      <c r="J17" s="30">
        <f t="shared" si="4"/>
        <v>107.16616351019341</v>
      </c>
      <c r="K17" s="30">
        <f t="shared" si="5"/>
        <v>110.98507579813084</v>
      </c>
      <c r="L17" s="30">
        <f t="shared" si="6"/>
        <v>89.397620615470316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0.62997969512195129</v>
      </c>
      <c r="G21" s="30">
        <f t="shared" si="1"/>
        <v>3.8381092652039457</v>
      </c>
      <c r="H21" s="30">
        <f t="shared" si="2"/>
        <v>3.787277590454567</v>
      </c>
      <c r="I21" s="30">
        <f t="shared" si="3"/>
        <v>0.62984815013404827</v>
      </c>
      <c r="J21" s="30">
        <f t="shared" si="4"/>
        <v>7.60258755619446</v>
      </c>
      <c r="K21" s="30">
        <f t="shared" si="5"/>
        <v>7.2784963663551414</v>
      </c>
      <c r="L21" s="30">
        <f t="shared" si="6"/>
        <v>4.7625971851284543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53.053303170731716</v>
      </c>
      <c r="G25" s="30">
        <f t="shared" si="7"/>
        <v>85.308714139302012</v>
      </c>
      <c r="H25" s="30">
        <f t="shared" si="7"/>
        <v>84.797638597169211</v>
      </c>
      <c r="I25" s="30">
        <f t="shared" si="7"/>
        <v>189.95893689008045</v>
      </c>
      <c r="J25" s="30">
        <f t="shared" si="7"/>
        <v>114.76875106638788</v>
      </c>
      <c r="K25" s="30">
        <f t="shared" si="7"/>
        <v>118.26357216448598</v>
      </c>
      <c r="L25" s="30">
        <f t="shared" si="7"/>
        <v>94.160217800598772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14.121768475609757</v>
      </c>
      <c r="G29" s="30">
        <f>(SUMIFS(KENTALTIAG2,KAYNAK,A29,SEBEP,B29,SÜRE,"Uzun",BİLDİRİM,"Bildirimli",İL,$B$10,İLÇE,$B$11)/VLOOKUP($B$11,ABONE1,7,FALSE))*60</f>
        <v>18.563955767928139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18.493570886430607</v>
      </c>
      <c r="I29" s="30">
        <f>(SUMIFS(KIRSALOG2,KAYNAK,A29,SEBEP,B29,SÜRE,"Uzun",BİLDİRİM,"Bildirimli",İL,$B$10,İLÇE,$B$11)/VLOOKUP($B$11,ABONE1,9,FALSE))*60</f>
        <v>20.662417319034851</v>
      </c>
      <c r="J29" s="30">
        <f>(SUMIFS(KIRSALAG2,KAYNAK,A29,SEBEP,B29,SÜRE,"Uzun",BİLDİRİM,"Bildirimli",İL,$B$10,İLÇE,$B$11)/VLOOKUP($B$11,ABONE1,10,FALSE))*60</f>
        <v>8.302578081547308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8.877060328971961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15.810704735779433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14.121768475609757</v>
      </c>
      <c r="G33" s="30">
        <f t="shared" si="8"/>
        <v>18.563955767928139</v>
      </c>
      <c r="H33" s="30">
        <f t="shared" si="8"/>
        <v>18.493570886430607</v>
      </c>
      <c r="I33" s="30">
        <f t="shared" si="8"/>
        <v>20.662417319034851</v>
      </c>
      <c r="J33" s="30">
        <f t="shared" si="8"/>
        <v>8.302578081547308</v>
      </c>
      <c r="K33" s="30">
        <f t="shared" si="8"/>
        <v>8.877060328971961</v>
      </c>
      <c r="L33" s="30">
        <f t="shared" si="8"/>
        <v>15.810704735779433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0.52743902439024393</v>
      </c>
      <c r="G38" s="30">
        <f t="shared" si="10"/>
        <v>0.58719874343493839</v>
      </c>
      <c r="H38" s="30">
        <f t="shared" si="11"/>
        <v>0.58625187189024686</v>
      </c>
      <c r="I38" s="30">
        <f t="shared" si="12"/>
        <v>1.1152815013404827</v>
      </c>
      <c r="J38" s="30">
        <f t="shared" si="13"/>
        <v>0.67707788813382119</v>
      </c>
      <c r="K38" s="30">
        <f t="shared" si="14"/>
        <v>0.69744548286604358</v>
      </c>
      <c r="L38" s="30">
        <f t="shared" si="15"/>
        <v>0.61825523915616509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6.0975609756097563E-3</v>
      </c>
      <c r="G42" s="30">
        <f t="shared" si="10"/>
        <v>3.8531389584253672E-2</v>
      </c>
      <c r="H42" s="30">
        <f t="shared" si="11"/>
        <v>3.8017487077918938E-2</v>
      </c>
      <c r="I42" s="30">
        <f t="shared" si="12"/>
        <v>2.6809651474530832E-3</v>
      </c>
      <c r="J42" s="30">
        <f t="shared" si="13"/>
        <v>4.2080501829587037E-2</v>
      </c>
      <c r="K42" s="30">
        <f t="shared" si="14"/>
        <v>4.0249221183800622E-2</v>
      </c>
      <c r="L42" s="30">
        <f t="shared" si="15"/>
        <v>3.8640952447260318E-2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0.53353658536585369</v>
      </c>
      <c r="G46" s="30">
        <f t="shared" si="16"/>
        <v>0.625730133019192</v>
      </c>
      <c r="H46" s="30">
        <f t="shared" si="16"/>
        <v>0.62426935896816582</v>
      </c>
      <c r="I46" s="30">
        <f t="shared" si="16"/>
        <v>1.1179624664879357</v>
      </c>
      <c r="J46" s="30">
        <f t="shared" si="16"/>
        <v>0.7191583899634082</v>
      </c>
      <c r="K46" s="30">
        <f t="shared" si="16"/>
        <v>0.73769470404984416</v>
      </c>
      <c r="L46" s="30">
        <f t="shared" si="16"/>
        <v>0.65689619160342538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0.42073170731707316</v>
      </c>
      <c r="G50" s="30">
        <f>(SUMIFS(KENTALTIAG1,KAYNAK,A50,SEBEP,B50,SÜRE,"Uzun",BİLDİRİM,"Bildirimli",İL,$B$10,İLÇE,$B$11)/VLOOKUP($B$11,ABONE1,7,FALSE))</f>
        <v>0.68158837677318018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0.67745519540118837</v>
      </c>
      <c r="I50" s="30">
        <f>(SUMIFS(KIRSALOG1,KAYNAK,A50,SEBEP,B50,SÜRE,"Uzun",BİLDİRİM,"Bildirimli",İL,$B$10,İLÇE,$B$11)/VLOOKUP($B$11,ABONE1,9,FALSE))</f>
        <v>0.47453083109919569</v>
      </c>
      <c r="J50" s="30">
        <f>(SUMIFS(KIRSALAG1,KAYNAK,A50,SEBEP,B50,SÜRE,"Uzun",BİLDİRİM,"Bildirimli",İL,$B$10,İLÇE,$B$11)/VLOOKUP($B$11,ABONE1,10,FALSE))</f>
        <v>0.19681129116570831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0.20971962616822429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0.54685650630091209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0.42073170731707316</v>
      </c>
      <c r="G54" s="30">
        <f t="shared" si="17"/>
        <v>0.68158837677318018</v>
      </c>
      <c r="H54" s="30">
        <f t="shared" si="17"/>
        <v>0.67745519540118837</v>
      </c>
      <c r="I54" s="30">
        <f t="shared" si="17"/>
        <v>0.47453083109919569</v>
      </c>
      <c r="J54" s="30">
        <f t="shared" si="17"/>
        <v>0.19681129116570831</v>
      </c>
      <c r="K54" s="30">
        <f t="shared" si="17"/>
        <v>0.20971962616822429</v>
      </c>
      <c r="L54" s="30">
        <f t="shared" si="17"/>
        <v>0.54685650630091209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0.56097560975609762</v>
      </c>
      <c r="G58" s="30">
        <f>(SUMIFS(KENTALTIAG1,KAYNAK,A58,SÜRE,"Kısa",İL,$B$10,İLÇE,$B$11)/VLOOKUP($B$11,ABONE1,7,FALSE))</f>
        <v>0.19624012172974034</v>
      </c>
      <c r="H58" s="30">
        <f>(SUMIFS(KENTALTIOG1,KAYNAK,A58,SÜRE,"Kısa",İL,$B$10,İLÇE,$B$11)+SUMIFS(KENTALTIAG1,KAYNAK,A58,SÜRE,"Kısa",İL,$B$10,İLÇE,$B$11))/VLOOKUP($B$11,ABONE1,8,FALSE)</f>
        <v>0.20201922612434181</v>
      </c>
      <c r="I58" s="30">
        <f>(SUMIFS(KIRSALOG1,KAYNAK,A58,SÜRE,"Kısa",İL,$B$10,İLÇE,$B$11)/VLOOKUP($B$11,ABONE1,9,FALSE))</f>
        <v>0.45844504021447718</v>
      </c>
      <c r="J58" s="30">
        <f>(SUMIFS(KIRSALAG1,KAYNAK,A58,SÜRE,"Kısa",İL,$B$10,İLÇE,$B$11)/VLOOKUP($B$11,ABONE1,10,FALSE))</f>
        <v>0.73693152117093574</v>
      </c>
      <c r="K58" s="30">
        <f>(SUMIFS(KIRSALOG1,KAYNAK,A58,SÜRE,"Kısa",İL,$B$10,İLÇE,$B$11)+SUMIFS(KIRSALAG1,KAYNAK,A58,SÜRE,"Kısa",İL,$B$10,İLÇE,$B$11))/VLOOKUP($B$11,ABONE1,11,FALSE)</f>
        <v>0.72398753894080992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0.34783819536308569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0.56097560975609762</v>
      </c>
      <c r="G60" s="30">
        <f t="shared" si="18"/>
        <v>0.19624012172974034</v>
      </c>
      <c r="H60" s="30">
        <f t="shared" si="18"/>
        <v>0.20201922612434181</v>
      </c>
      <c r="I60" s="30">
        <f t="shared" si="18"/>
        <v>0.45844504021447718</v>
      </c>
      <c r="J60" s="30">
        <f t="shared" si="18"/>
        <v>0.73693152117093574</v>
      </c>
      <c r="K60" s="30">
        <f t="shared" si="18"/>
        <v>0.72398753894080992</v>
      </c>
      <c r="L60" s="30">
        <f t="shared" si="18"/>
        <v>0.34783819536308569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117.72761373584908</v>
      </c>
      <c r="D17" s="30">
        <f t="shared" si="1"/>
        <v>26.690060707274625</v>
      </c>
      <c r="E17" s="30">
        <f t="shared" si="2"/>
        <v>28.339066281613125</v>
      </c>
      <c r="F17" s="30">
        <v>0</v>
      </c>
      <c r="G17" s="30">
        <v>0</v>
      </c>
      <c r="H17" s="30">
        <v>0</v>
      </c>
      <c r="I17" s="30">
        <f t="shared" si="3"/>
        <v>75.894986803278684</v>
      </c>
      <c r="J17" s="30">
        <f t="shared" si="4"/>
        <v>82.718818995040237</v>
      </c>
      <c r="K17" s="30">
        <f t="shared" si="5"/>
        <v>82.103013441822625</v>
      </c>
      <c r="L17" s="30">
        <f t="shared" si="6"/>
        <v>35.527786982892231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0.13218030188679247</v>
      </c>
      <c r="D18" s="30">
        <f t="shared" si="1"/>
        <v>1.1228883856595893</v>
      </c>
      <c r="E18" s="30">
        <f t="shared" si="2"/>
        <v>1.1049432289815448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0.95748148194947624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0.4179349811320755</v>
      </c>
      <c r="D21" s="30">
        <f t="shared" si="1"/>
        <v>3.5635526132962063</v>
      </c>
      <c r="E21" s="30">
        <f t="shared" si="2"/>
        <v>3.5065745768967873</v>
      </c>
      <c r="F21" s="30">
        <v>0</v>
      </c>
      <c r="G21" s="30">
        <v>0</v>
      </c>
      <c r="H21" s="30">
        <v>0</v>
      </c>
      <c r="I21" s="30">
        <f t="shared" si="3"/>
        <v>0.88721311475409836</v>
      </c>
      <c r="J21" s="30">
        <f t="shared" si="4"/>
        <v>19.106317578664928</v>
      </c>
      <c r="K21" s="30">
        <f t="shared" si="5"/>
        <v>17.462164353872325</v>
      </c>
      <c r="L21" s="30">
        <f t="shared" si="6"/>
        <v>5.3690373672000709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0.69347700870170559</v>
      </c>
      <c r="E22" s="30">
        <f t="shared" si="2"/>
        <v>0.68091573684210527</v>
      </c>
      <c r="F22" s="30">
        <v>0</v>
      </c>
      <c r="G22" s="30">
        <v>0</v>
      </c>
      <c r="H22" s="30">
        <v>0</v>
      </c>
      <c r="I22" s="30">
        <f t="shared" si="3"/>
        <v>9.0942639344262305E-2</v>
      </c>
      <c r="J22" s="30">
        <f t="shared" si="4"/>
        <v>0</v>
      </c>
      <c r="K22" s="30">
        <f t="shared" si="5"/>
        <v>8.2069694504031364E-3</v>
      </c>
      <c r="L22" s="30">
        <f t="shared" si="6"/>
        <v>0.59113844559176298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118.27772901886794</v>
      </c>
      <c r="D25" s="30">
        <f t="shared" ref="D25:L25" si="7">SUM(D15:D24)</f>
        <v>32.069978714932127</v>
      </c>
      <c r="E25" s="30">
        <f t="shared" si="7"/>
        <v>33.631499824333559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76.873142557377051</v>
      </c>
      <c r="J25" s="30">
        <f t="shared" si="7"/>
        <v>101.82513657370517</v>
      </c>
      <c r="K25" s="30">
        <f t="shared" si="7"/>
        <v>99.573384765145349</v>
      </c>
      <c r="L25" s="30">
        <f t="shared" si="7"/>
        <v>42.445444277633541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12.479810867924529</v>
      </c>
      <c r="D29" s="30">
        <f>(SUMIFS(KENTSELAG2,KAYNAK,A29,SEBEP,B29,SÜRE,"Uzun",BİLDİRİM,"Bildirimli",İL,$B$10,İLÇE,$B$11)/VLOOKUP($B$11,ABONE1,4,FALSE))*60</f>
        <v>10.706326206056387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10.738450159261792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117.13198308196722</v>
      </c>
      <c r="J29" s="30">
        <f>(SUMIFS(KIRSALAG2,KAYNAK,A29,SEBEP,B29,SÜRE,"Uzun",BİLDİRİM,"Bildirimli",İL,$B$10,İLÇE,$B$11)/VLOOKUP($B$11,ABONE1,10,FALSE))*60</f>
        <v>112.14464672412392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112.59472072046749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25.001087338868107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1.2185847547169815</v>
      </c>
      <c r="D31" s="30">
        <f>(SUMIFS(KENTSELAG2,KAYNAK,A31,SEBEP,B31,SÜRE,"Uzun",BİLDİRİM,"Bildirimli",İL,$B$10,İLÇE,$B$11)/VLOOKUP($B$11,ABONE1,4,FALSE))*60</f>
        <v>10.880591335189697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10.705578912508544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5.8010106268802346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5.2775079295805902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9.9811680928735722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13.698395622641511</v>
      </c>
      <c r="D33" s="30">
        <f t="shared" ref="D33:L33" si="8">SUM(D28:D32)</f>
        <v>21.586917541246084</v>
      </c>
      <c r="E33" s="30">
        <f t="shared" si="8"/>
        <v>21.444029071770338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117.13198308196722</v>
      </c>
      <c r="J33" s="30">
        <f t="shared" si="8"/>
        <v>117.94565735100414</v>
      </c>
      <c r="K33" s="30">
        <f t="shared" si="8"/>
        <v>117.87222865004809</v>
      </c>
      <c r="L33" s="30">
        <f t="shared" si="8"/>
        <v>34.982255431741677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1.729559748427673</v>
      </c>
      <c r="D38" s="30">
        <f t="shared" si="10"/>
        <v>0.55458869938507949</v>
      </c>
      <c r="E38" s="30">
        <f t="shared" si="11"/>
        <v>0.57587149692412853</v>
      </c>
      <c r="F38" s="30">
        <v>0</v>
      </c>
      <c r="G38" s="30">
        <v>0</v>
      </c>
      <c r="H38" s="30">
        <v>0</v>
      </c>
      <c r="I38" s="30">
        <f t="shared" si="12"/>
        <v>1.5729508196721311</v>
      </c>
      <c r="J38" s="30">
        <f t="shared" si="13"/>
        <v>1.4718269778030735</v>
      </c>
      <c r="K38" s="30">
        <f t="shared" si="14"/>
        <v>1.4809527331903247</v>
      </c>
      <c r="L38" s="30">
        <f t="shared" si="15"/>
        <v>0.69691704755229567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1.2578616352201257E-3</v>
      </c>
      <c r="D39" s="30">
        <f t="shared" si="10"/>
        <v>1.0685694396101637E-2</v>
      </c>
      <c r="E39" s="30">
        <f t="shared" si="11"/>
        <v>1.0514923672818409E-2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9.1116397990108483E-3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4.4025157232704401E-3</v>
      </c>
      <c r="D42" s="30">
        <f t="shared" si="10"/>
        <v>5.7964961132381948E-2</v>
      </c>
      <c r="E42" s="30">
        <f t="shared" si="11"/>
        <v>5.699475962633857E-2</v>
      </c>
      <c r="F42" s="30">
        <v>0</v>
      </c>
      <c r="G42" s="30">
        <v>0</v>
      </c>
      <c r="H42" s="30">
        <v>0</v>
      </c>
      <c r="I42" s="30">
        <f t="shared" si="12"/>
        <v>4.9180327868852463E-3</v>
      </c>
      <c r="J42" s="30">
        <f t="shared" si="13"/>
        <v>0.10846410277258314</v>
      </c>
      <c r="K42" s="30">
        <f t="shared" si="14"/>
        <v>9.9119757378504328E-2</v>
      </c>
      <c r="L42" s="30">
        <f t="shared" si="15"/>
        <v>6.2616610233072384E-2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3.8867618053138415E-3</v>
      </c>
      <c r="E43" s="30">
        <f t="shared" si="11"/>
        <v>3.8163590795169742E-3</v>
      </c>
      <c r="F43" s="30">
        <v>0</v>
      </c>
      <c r="G43" s="30">
        <v>0</v>
      </c>
      <c r="H43" s="30">
        <v>0</v>
      </c>
      <c r="I43" s="30">
        <f t="shared" si="12"/>
        <v>8.1967213114754098E-4</v>
      </c>
      <c r="J43" s="30">
        <f t="shared" si="13"/>
        <v>0</v>
      </c>
      <c r="K43" s="30">
        <f t="shared" si="14"/>
        <v>7.3969968192913682E-5</v>
      </c>
      <c r="L43" s="30">
        <f t="shared" si="15"/>
        <v>3.3169132962813058E-3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1.7352201257861637</v>
      </c>
      <c r="D46" s="30">
        <f t="shared" ref="D46:L46" si="16">SUM(D36:D45)</f>
        <v>0.62712611671887697</v>
      </c>
      <c r="E46" s="30">
        <f t="shared" si="16"/>
        <v>0.64719753930280244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1.5786885245901638</v>
      </c>
      <c r="J46" s="30">
        <f t="shared" si="16"/>
        <v>1.5802910805756567</v>
      </c>
      <c r="K46" s="30">
        <f t="shared" si="16"/>
        <v>1.5801464605370219</v>
      </c>
      <c r="L46" s="30">
        <f t="shared" si="16"/>
        <v>0.77196221088066019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9.1194968553459113E-2</v>
      </c>
      <c r="D50" s="30">
        <f>(SUMIFS(KENTSELAG1,KAYNAK,A50,SEBEP,B50,SÜRE,"Uzun",BİLDİRİM,"Bildirimli",İL,$B$10,İLÇE,$B$11)/VLOOKUP($B$11,ABONE1,4,FALSE))</f>
        <v>3.7034458753915769E-2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3.8015493278651176E-2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0.33114754098360655</v>
      </c>
      <c r="J50" s="30">
        <f>(SUMIFS(KIRSALAG1,KAYNAK,A50,SEBEP,B50,SÜRE,"Uzun",BİLDİRİM,"Bildirimli",İL,$B$10,İLÇE,$B$11)/VLOOKUP($B$11,ABONE1,10,FALSE))</f>
        <v>0.34051548906415158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0.3396700939418596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8.2991934767371836E-2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5.0314465408805029E-3</v>
      </c>
      <c r="D52" s="30">
        <f>(SUMIFS(KENTSELAG1,KAYNAK,A52,SEBEP,B52,SÜRE,"Uzun",BİLDİRİM,"Bildirimli",İL,$B$10,İLÇE,$B$11)/VLOOKUP($B$11,ABONE1,4,FALSE))</f>
        <v>4.4703561898132037E-2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4.3984962406015037E-2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1.3497032279047076E-2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1.227901472002367E-2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3.9753600726561963E-2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9.6226415094339615E-2</v>
      </c>
      <c r="D54" s="30">
        <f t="shared" ref="D54:L54" si="17">SUM(D49:D53)</f>
        <v>8.1738020652047799E-2</v>
      </c>
      <c r="E54" s="30">
        <f t="shared" si="17"/>
        <v>8.2000455684666212E-2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0.33114754098360655</v>
      </c>
      <c r="J54" s="30">
        <f t="shared" si="17"/>
        <v>0.35401252134319866</v>
      </c>
      <c r="K54" s="30">
        <f t="shared" si="17"/>
        <v>0.35194910866188328</v>
      </c>
      <c r="L54" s="30">
        <f t="shared" si="17"/>
        <v>0.1227455354939338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0.32327044025157231</v>
      </c>
      <c r="D58" s="30">
        <f>(SUMIFS(KENTSELAG1,KAYNAK,A58,SÜRE,"Kısa",İL,$B$10,İLÇE,$B$11)/VLOOKUP($B$11,ABONE1,4,FALSE))</f>
        <v>6.2675484394941403E-2</v>
      </c>
      <c r="E58" s="30">
        <f>(SUMIFS(KENTSELOG1,KAYNAK,A58,SÜRE,"Kısa",İL,$B$10,İLÇE,$B$11)+SUMIFS(KENTSELAG1,KAYNAK,A58,SÜRE,"Kısa",İL,$B$10,İLÇE,$B$11))/VLOOKUP($B$11,ABONE1,5,FALSE)</f>
        <v>6.7395762132604231E-2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1.3163934426229509</v>
      </c>
      <c r="J58" s="30">
        <f>(SUMIFS(KIRSALAG1,KAYNAK,A58,SÜRE,"Kısa",İL,$B$10,İLÇE,$B$11)/VLOOKUP($B$11,ABONE1,10,FALSE))</f>
        <v>1.2762826246036263</v>
      </c>
      <c r="K58" s="30">
        <f>(SUMIFS(KIRSALOG1,KAYNAK,A58,SÜRE,"Kısa",İL,$B$10,İLÇE,$B$11)+SUMIFS(KIRSALAG1,KAYNAK,A58,SÜRE,"Kısa",İL,$B$10,İLÇE,$B$11))/VLOOKUP($B$11,ABONE1,11,FALSE)</f>
        <v>1.2799023596419854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0.29143426884766876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0.32327044025157231</v>
      </c>
      <c r="D60" s="30">
        <f t="shared" ref="D60:L60" si="18">SUM(D57:D59)</f>
        <v>6.2675484394941403E-2</v>
      </c>
      <c r="E60" s="30">
        <f t="shared" si="18"/>
        <v>6.7395762132604231E-2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1.3163934426229509</v>
      </c>
      <c r="J60" s="30">
        <f t="shared" si="18"/>
        <v>1.2762826246036263</v>
      </c>
      <c r="K60" s="30">
        <f t="shared" si="18"/>
        <v>1.2799023596419854</v>
      </c>
      <c r="L60" s="30">
        <f t="shared" si="18"/>
        <v>0.29143426884766876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12.570707030303032</v>
      </c>
      <c r="G17" s="30">
        <f t="shared" si="1"/>
        <v>7.5659347181985783</v>
      </c>
      <c r="H17" s="30">
        <f t="shared" si="2"/>
        <v>7.7238995396288965</v>
      </c>
      <c r="I17" s="30">
        <f t="shared" si="3"/>
        <v>22.357659264705884</v>
      </c>
      <c r="J17" s="30">
        <f t="shared" si="4"/>
        <v>44.016867699731904</v>
      </c>
      <c r="K17" s="30">
        <f t="shared" si="5"/>
        <v>42.544777571214397</v>
      </c>
      <c r="L17" s="30">
        <f t="shared" si="6"/>
        <v>19.4941718866889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0.39326593939393933</v>
      </c>
      <c r="G21" s="30">
        <f t="shared" si="1"/>
        <v>6.438827804845932</v>
      </c>
      <c r="H21" s="30">
        <f t="shared" si="2"/>
        <v>6.248012710578335</v>
      </c>
      <c r="I21" s="30">
        <f t="shared" si="3"/>
        <v>0.80300249999999995</v>
      </c>
      <c r="J21" s="30">
        <f t="shared" si="4"/>
        <v>20.815118412868642</v>
      </c>
      <c r="K21" s="30">
        <f t="shared" si="5"/>
        <v>19.454974602698659</v>
      </c>
      <c r="L21" s="30">
        <f t="shared" si="6"/>
        <v>10.721470993371895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12.963972969696972</v>
      </c>
      <c r="G25" s="30">
        <f t="shared" si="7"/>
        <v>14.00476252304451</v>
      </c>
      <c r="H25" s="30">
        <f t="shared" si="7"/>
        <v>13.971912250207232</v>
      </c>
      <c r="I25" s="30">
        <f t="shared" si="7"/>
        <v>23.160661764705885</v>
      </c>
      <c r="J25" s="30">
        <f t="shared" si="7"/>
        <v>64.831986112600546</v>
      </c>
      <c r="K25" s="30">
        <f t="shared" si="7"/>
        <v>61.999752173913052</v>
      </c>
      <c r="L25" s="30">
        <f t="shared" si="7"/>
        <v>30.215642880060795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8.3554090909090917</v>
      </c>
      <c r="G29" s="30">
        <f>(SUMIFS(KENTALTIAG2,KAYNAK,A29,SEBEP,B29,SÜRE,"Uzun",BİLDİRİM,"Bildirimli",İL,$B$10,İLÇE,$B$11)/VLOOKUP($B$11,ABONE1,7,FALSE))*60</f>
        <v>5.4872540716355021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5.5777811859975772</v>
      </c>
      <c r="I29" s="30">
        <f>(SUMIFS(KIRSALOG2,KAYNAK,A29,SEBEP,B29,SÜRE,"Uzun",BİLDİRİM,"Bildirimli",İL,$B$10,İLÇE,$B$11)/VLOOKUP($B$11,ABONE1,9,FALSE))*60</f>
        <v>12.812647058823529</v>
      </c>
      <c r="J29" s="30">
        <f>(SUMIFS(KIRSALAG2,KAYNAK,A29,SEBEP,B29,SÜRE,"Uzun",BİLDİRİM,"Bildirimli",İL,$B$10,İLÇE,$B$11)/VLOOKUP($B$11,ABONE1,10,FALSE))*60</f>
        <v>21.558402442359249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20.963988283358319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10.812475959809175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8.3554090909090917</v>
      </c>
      <c r="G33" s="30">
        <f t="shared" si="8"/>
        <v>5.4872540716355021</v>
      </c>
      <c r="H33" s="30">
        <f t="shared" si="8"/>
        <v>5.5777811859975772</v>
      </c>
      <c r="I33" s="30">
        <f t="shared" si="8"/>
        <v>12.812647058823529</v>
      </c>
      <c r="J33" s="30">
        <f t="shared" si="8"/>
        <v>21.558402442359249</v>
      </c>
      <c r="K33" s="30">
        <f t="shared" si="8"/>
        <v>20.963988283358319</v>
      </c>
      <c r="L33" s="30">
        <f t="shared" si="8"/>
        <v>10.812475959809175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0.46060606060606063</v>
      </c>
      <c r="G38" s="30">
        <f t="shared" si="10"/>
        <v>0.29806426125888857</v>
      </c>
      <c r="H38" s="30">
        <f t="shared" si="11"/>
        <v>0.3031945418606134</v>
      </c>
      <c r="I38" s="30">
        <f t="shared" si="12"/>
        <v>0.50735294117647056</v>
      </c>
      <c r="J38" s="30">
        <f t="shared" si="13"/>
        <v>0.78458445040214475</v>
      </c>
      <c r="K38" s="30">
        <f t="shared" si="14"/>
        <v>0.76574212893553228</v>
      </c>
      <c r="L38" s="30">
        <f t="shared" si="15"/>
        <v>0.45966141765525392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8.0808080808080808E-3</v>
      </c>
      <c r="G42" s="30">
        <f t="shared" si="10"/>
        <v>7.1964708980774297E-2</v>
      </c>
      <c r="H42" s="30">
        <f t="shared" si="11"/>
        <v>6.9948351718421217E-2</v>
      </c>
      <c r="I42" s="30">
        <f t="shared" si="12"/>
        <v>7.3529411764705881E-3</v>
      </c>
      <c r="J42" s="30">
        <f t="shared" si="13"/>
        <v>0.13310991957104557</v>
      </c>
      <c r="K42" s="30">
        <f t="shared" si="14"/>
        <v>0.12456271864067966</v>
      </c>
      <c r="L42" s="30">
        <f t="shared" si="15"/>
        <v>8.8487355933634479E-2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0.46868686868686871</v>
      </c>
      <c r="G46" s="30">
        <f t="shared" si="16"/>
        <v>0.37002897023966286</v>
      </c>
      <c r="H46" s="30">
        <f t="shared" si="16"/>
        <v>0.37314289357903463</v>
      </c>
      <c r="I46" s="30">
        <f t="shared" si="16"/>
        <v>0.51470588235294112</v>
      </c>
      <c r="J46" s="30">
        <f t="shared" si="16"/>
        <v>0.91769436997319032</v>
      </c>
      <c r="K46" s="30">
        <f t="shared" si="16"/>
        <v>0.89030484757621198</v>
      </c>
      <c r="L46" s="30">
        <f t="shared" si="16"/>
        <v>0.54814877358888836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0.41212121212121211</v>
      </c>
      <c r="G50" s="30">
        <f>(SUMIFS(KENTALTIAG1,KAYNAK,A50,SEBEP,B50,SÜRE,"Uzun",BİLDİRİM,"Bildirimli",İL,$B$10,İLÇE,$B$11)/VLOOKUP($B$11,ABONE1,7,FALSE))</f>
        <v>0.3540294969712931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0.35586303640885036</v>
      </c>
      <c r="I50" s="30">
        <f>(SUMIFS(KIRSALOG1,KAYNAK,A50,SEBEP,B50,SÜRE,"Uzun",BİLDİRİM,"Bildirimli",İL,$B$10,İLÇE,$B$11)/VLOOKUP($B$11,ABONE1,9,FALSE))</f>
        <v>0.54411764705882348</v>
      </c>
      <c r="J50" s="30">
        <f>(SUMIFS(KIRSALAG1,KAYNAK,A50,SEBEP,B50,SÜRE,"Uzun",BİLDİRİM,"Bildirimli",İL,$B$10,İLÇE,$B$11)/VLOOKUP($B$11,ABONE1,10,FALSE))</f>
        <v>1.086058981233244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1.0492253873063468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0.59175919280618061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0.41212121212121211</v>
      </c>
      <c r="G54" s="30">
        <f t="shared" si="17"/>
        <v>0.3540294969712931</v>
      </c>
      <c r="H54" s="30">
        <f t="shared" si="17"/>
        <v>0.35586303640885036</v>
      </c>
      <c r="I54" s="30">
        <f t="shared" si="17"/>
        <v>0.54411764705882348</v>
      </c>
      <c r="J54" s="30">
        <f t="shared" si="17"/>
        <v>1.086058981233244</v>
      </c>
      <c r="K54" s="30">
        <f t="shared" si="17"/>
        <v>1.0492253873063468</v>
      </c>
      <c r="L54" s="30">
        <f t="shared" si="17"/>
        <v>0.59175919280618061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0.37777777777777777</v>
      </c>
      <c r="G58" s="30">
        <f>(SUMIFS(KENTALTIAG1,KAYNAK,A58,SÜRE,"Kısa",İL,$B$10,İLÇE,$B$11)/VLOOKUP($B$11,ABONE1,7,FALSE))</f>
        <v>0.2632341322096392</v>
      </c>
      <c r="H58" s="30">
        <f>(SUMIFS(KENTALTIOG1,KAYNAK,A58,SÜRE,"Kısa",İL,$B$10,İLÇE,$B$11)+SUMIFS(KENTALTIAG1,KAYNAK,A58,SÜRE,"Kısa",İL,$B$10,İLÇE,$B$11))/VLOOKUP($B$11,ABONE1,8,FALSE)</f>
        <v>0.26684945482369443</v>
      </c>
      <c r="I58" s="30">
        <f>(SUMIFS(KIRSALOG1,KAYNAK,A58,SÜRE,"Kısa",İL,$B$10,İLÇE,$B$11)/VLOOKUP($B$11,ABONE1,9,FALSE))</f>
        <v>1.2334558823529411</v>
      </c>
      <c r="J58" s="30">
        <f>(SUMIFS(KIRSALAG1,KAYNAK,A58,SÜRE,"Kısa",İL,$B$10,İLÇE,$B$11)/VLOOKUP($B$11,ABONE1,10,FALSE))</f>
        <v>1.3040214477211796</v>
      </c>
      <c r="K58" s="30">
        <f>(SUMIFS(KIRSALOG1,KAYNAK,A58,SÜRE,"Kısa",İL,$B$10,İLÇE,$B$11)+SUMIFS(KIRSALAG1,KAYNAK,A58,SÜRE,"Kısa",İL,$B$10,İLÇE,$B$11))/VLOOKUP($B$11,ABONE1,11,FALSE)</f>
        <v>1.2992253873063468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0.61582302528813271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0.37777777777777777</v>
      </c>
      <c r="G60" s="30">
        <f t="shared" si="18"/>
        <v>0.2632341322096392</v>
      </c>
      <c r="H60" s="30">
        <f t="shared" si="18"/>
        <v>0.26684945482369443</v>
      </c>
      <c r="I60" s="30">
        <f t="shared" si="18"/>
        <v>1.2334558823529411</v>
      </c>
      <c r="J60" s="30">
        <f t="shared" si="18"/>
        <v>1.3040214477211796</v>
      </c>
      <c r="K60" s="30">
        <f t="shared" si="18"/>
        <v>1.2992253873063468</v>
      </c>
      <c r="L60" s="30">
        <f t="shared" si="18"/>
        <v>0.61582302528813271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65.841950034013607</v>
      </c>
      <c r="D17" s="30">
        <f t="shared" si="1"/>
        <v>27.488524080277468</v>
      </c>
      <c r="E17" s="30">
        <f t="shared" si="2"/>
        <v>29.39447228385497</v>
      </c>
      <c r="F17" s="30">
        <v>0</v>
      </c>
      <c r="G17" s="30">
        <v>0</v>
      </c>
      <c r="H17" s="30">
        <v>0</v>
      </c>
      <c r="I17" s="30">
        <f t="shared" si="3"/>
        <v>175.94789843478262</v>
      </c>
      <c r="J17" s="30">
        <f t="shared" si="4"/>
        <v>209.17369221273799</v>
      </c>
      <c r="K17" s="30">
        <f t="shared" si="5"/>
        <v>204.81434676554477</v>
      </c>
      <c r="L17" s="30">
        <f t="shared" si="6"/>
        <v>37.903719888322144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4.0341269727891156</v>
      </c>
      <c r="D18" s="30">
        <f t="shared" si="1"/>
        <v>4.8336584347671421</v>
      </c>
      <c r="E18" s="30">
        <f t="shared" si="2"/>
        <v>4.7939262461616474</v>
      </c>
      <c r="F18" s="30">
        <v>0</v>
      </c>
      <c r="G18" s="30">
        <v>0</v>
      </c>
      <c r="H18" s="30">
        <v>0</v>
      </c>
      <c r="I18" s="30">
        <f t="shared" si="3"/>
        <v>4.0356521739130429</v>
      </c>
      <c r="J18" s="30">
        <f t="shared" si="4"/>
        <v>2.6409717793827969</v>
      </c>
      <c r="K18" s="30">
        <f t="shared" si="5"/>
        <v>2.8239589389617796</v>
      </c>
      <c r="L18" s="30">
        <f t="shared" si="6"/>
        <v>4.7012187914093957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0.34218632653061221</v>
      </c>
      <c r="D21" s="30">
        <f t="shared" si="1"/>
        <v>10.238273109418085</v>
      </c>
      <c r="E21" s="30">
        <f t="shared" si="2"/>
        <v>9.7464936045299666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13.45476035456336</v>
      </c>
      <c r="K21" s="30">
        <f t="shared" si="5"/>
        <v>11.689446674272673</v>
      </c>
      <c r="L21" s="30">
        <f t="shared" si="6"/>
        <v>9.8379297583892686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70.218263333333326</v>
      </c>
      <c r="D25" s="30">
        <f t="shared" ref="D25:L25" si="7">SUM(D15:D24)</f>
        <v>42.560455624462691</v>
      </c>
      <c r="E25" s="30">
        <f t="shared" si="7"/>
        <v>43.934892134546587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179.98355060869565</v>
      </c>
      <c r="J25" s="30">
        <f t="shared" si="7"/>
        <v>225.26942434668413</v>
      </c>
      <c r="K25" s="30">
        <f t="shared" si="7"/>
        <v>219.32775237877922</v>
      </c>
      <c r="L25" s="30">
        <f t="shared" si="7"/>
        <v>52.442868438120811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18.618074761904762</v>
      </c>
      <c r="D29" s="30">
        <f>(SUMIFS(KENTSELAG2,KAYNAK,A29,SEBEP,B29,SÜRE,"Uzun",BİLDİRİM,"Bildirimli",İL,$B$10,İLÇE,$B$11)/VLOOKUP($B$11,ABONE1,4,FALSE))*60</f>
        <v>12.290333783535409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12.604786697467393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0.30888263952724881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0.26835610952652594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12.024229306308726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2.7874478231292521</v>
      </c>
      <c r="D31" s="30">
        <f>(SUMIFS(KENTSELAG2,KAYNAK,A31,SEBEP,B31,SÜRE,"Uzun",BİLDİRİM,"Bildirimli",İL,$B$10,İLÇE,$B$11)/VLOOKUP($B$11,ABONE1,4,FALSE))*60</f>
        <v>33.830025839978653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32.287385402146654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30.767928043489931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21.405522585034014</v>
      </c>
      <c r="D33" s="30">
        <f t="shared" ref="D33:L33" si="8">SUM(D28:D32)</f>
        <v>46.120359623514062</v>
      </c>
      <c r="E33" s="30">
        <f t="shared" si="8"/>
        <v>44.892172099614044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0.30888263952724881</v>
      </c>
      <c r="K33" s="30">
        <f t="shared" si="8"/>
        <v>0.26835610952652594</v>
      </c>
      <c r="L33" s="30">
        <f t="shared" si="8"/>
        <v>42.792157349798657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1.3112244897959184</v>
      </c>
      <c r="D38" s="30">
        <f t="shared" si="10"/>
        <v>0.63661696261820766</v>
      </c>
      <c r="E38" s="30">
        <f t="shared" si="11"/>
        <v>0.67014113868777647</v>
      </c>
      <c r="F38" s="30">
        <v>0</v>
      </c>
      <c r="G38" s="30">
        <v>0</v>
      </c>
      <c r="H38" s="30">
        <v>0</v>
      </c>
      <c r="I38" s="30">
        <f t="shared" si="12"/>
        <v>2.2913043478260868</v>
      </c>
      <c r="J38" s="30">
        <f t="shared" si="13"/>
        <v>2.8358502954694682</v>
      </c>
      <c r="K38" s="30">
        <f t="shared" si="14"/>
        <v>2.7644038790644609</v>
      </c>
      <c r="L38" s="30">
        <f t="shared" si="15"/>
        <v>0.77178523489932882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1.3038548752834467E-2</v>
      </c>
      <c r="D39" s="30">
        <f t="shared" si="10"/>
        <v>1.5622684018616785E-2</v>
      </c>
      <c r="E39" s="30">
        <f t="shared" si="11"/>
        <v>1.5494267121165169E-2</v>
      </c>
      <c r="F39" s="30">
        <v>0</v>
      </c>
      <c r="G39" s="30">
        <v>0</v>
      </c>
      <c r="H39" s="30">
        <v>0</v>
      </c>
      <c r="I39" s="30">
        <f t="shared" si="12"/>
        <v>1.3043478260869565E-2</v>
      </c>
      <c r="J39" s="30">
        <f t="shared" si="13"/>
        <v>8.5357846355876565E-3</v>
      </c>
      <c r="K39" s="30">
        <f t="shared" si="14"/>
        <v>9.1272104962920701E-3</v>
      </c>
      <c r="L39" s="30">
        <f t="shared" si="15"/>
        <v>1.5194630872483222E-2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3.4013605442176869E-3</v>
      </c>
      <c r="D42" s="30">
        <f t="shared" si="10"/>
        <v>0.11487267660747635</v>
      </c>
      <c r="E42" s="30">
        <f t="shared" si="11"/>
        <v>0.10933318308589458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0.13985554826001312</v>
      </c>
      <c r="K42" s="30">
        <f t="shared" si="14"/>
        <v>0.1215059897318882</v>
      </c>
      <c r="L42" s="30">
        <f t="shared" si="15"/>
        <v>0.10990604026845638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1.3276643990929704</v>
      </c>
      <c r="D46" s="30">
        <f t="shared" ref="D46:L46" si="16">SUM(D36:D45)</f>
        <v>0.76711232324430079</v>
      </c>
      <c r="E46" s="30">
        <f t="shared" si="16"/>
        <v>0.79496858889483624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2.3043478260869565</v>
      </c>
      <c r="J46" s="30">
        <f t="shared" si="16"/>
        <v>2.9842416283650692</v>
      </c>
      <c r="K46" s="30">
        <f t="shared" si="16"/>
        <v>2.8950370792926412</v>
      </c>
      <c r="L46" s="30">
        <f t="shared" si="16"/>
        <v>0.89688590604026841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8.7868480725623588E-2</v>
      </c>
      <c r="D50" s="30">
        <f>(SUMIFS(KENTSELAG1,KAYNAK,A50,SEBEP,B50,SÜRE,"Uzun",BİLDİRİM,"Bildirimli",İL,$B$10,İLÇE,$B$11)/VLOOKUP($B$11,ABONE1,4,FALSE))</f>
        <v>3.8715797586932679E-2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4.1158407752767842E-2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9.8489822718319103E-3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8.5567598402738164E-3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3.9624161073825506E-2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6.2358276643990932E-3</v>
      </c>
      <c r="D52" s="30">
        <f>(SUMIFS(KENTSELAG1,KAYNAK,A52,SEBEP,B52,SÜRE,"Uzun",BİLDİRİM,"Bildirimli",İL,$B$10,İLÇE,$B$11)/VLOOKUP($B$11,ABONE1,4,FALSE))</f>
        <v>7.2243796875463201E-2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6.8963574386567875E-2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6.5718120805369123E-2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9.4104308390022678E-2</v>
      </c>
      <c r="D54" s="30">
        <f t="shared" ref="D54:L54" si="17">SUM(D49:D53)</f>
        <v>0.11095959446239588</v>
      </c>
      <c r="E54" s="30">
        <f t="shared" si="17"/>
        <v>0.11012198213933572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9.8489822718319103E-3</v>
      </c>
      <c r="K54" s="30">
        <f t="shared" si="17"/>
        <v>8.5567598402738164E-3</v>
      </c>
      <c r="L54" s="30">
        <f t="shared" si="17"/>
        <v>0.10534228187919463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0.25623582766439912</v>
      </c>
      <c r="D58" s="30">
        <f>(SUMIFS(KENTSELAG1,KAYNAK,A58,SÜRE,"Kısa",İL,$B$10,İLÇE,$B$11)/VLOOKUP($B$11,ABONE1,4,FALSE))</f>
        <v>0.25589185663889957</v>
      </c>
      <c r="E58" s="30">
        <f>(SUMIFS(KENTSELOG1,KAYNAK,A58,SÜRE,"Kısa",İL,$B$10,İLÇE,$B$11)+SUMIFS(KENTSELAG1,KAYNAK,A58,SÜRE,"Kısa",İL,$B$10,İLÇE,$B$11))/VLOOKUP($B$11,ABONE1,5,FALSE)</f>
        <v>0.25590895005211706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0.18260869565217391</v>
      </c>
      <c r="J58" s="30">
        <f>(SUMIFS(KIRSALAG1,KAYNAK,A58,SÜRE,"Kısa",İL,$B$10,İLÇE,$B$11)/VLOOKUP($B$11,ABONE1,10,FALSE))</f>
        <v>0.3650689428759028</v>
      </c>
      <c r="K58" s="30">
        <f>(SUMIFS(KIRSALOG1,KAYNAK,A58,SÜRE,"Kısa",İL,$B$10,İLÇE,$B$11)+SUMIFS(KIRSALAG1,KAYNAK,A58,SÜRE,"Kısa",İL,$B$10,İLÇE,$B$11))/VLOOKUP($B$11,ABONE1,11,FALSE)</f>
        <v>0.34112949229891615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0.26010738255033555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0.25623582766439912</v>
      </c>
      <c r="D60" s="30">
        <f t="shared" ref="D60:L60" si="18">SUM(D57:D59)</f>
        <v>0.25589185663889957</v>
      </c>
      <c r="E60" s="30">
        <f t="shared" si="18"/>
        <v>0.25590895005211706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0.18260869565217391</v>
      </c>
      <c r="J60" s="30">
        <f t="shared" si="18"/>
        <v>0.3650689428759028</v>
      </c>
      <c r="K60" s="30">
        <f t="shared" si="18"/>
        <v>0.34112949229891615</v>
      </c>
      <c r="L60" s="30">
        <f t="shared" si="18"/>
        <v>0.26010738255033555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25.455747931034484</v>
      </c>
      <c r="G17" s="30">
        <f t="shared" si="1"/>
        <v>12.665814090842273</v>
      </c>
      <c r="H17" s="30">
        <f t="shared" si="2"/>
        <v>12.773934796676867</v>
      </c>
      <c r="I17" s="30">
        <f t="shared" si="3"/>
        <v>7.7618141772151903</v>
      </c>
      <c r="J17" s="30">
        <f t="shared" si="4"/>
        <v>5.2601656626506017</v>
      </c>
      <c r="K17" s="30">
        <f t="shared" si="5"/>
        <v>5.2968249526989428</v>
      </c>
      <c r="L17" s="30">
        <f t="shared" si="6"/>
        <v>9.488824951028402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4.4997134482758625</v>
      </c>
      <c r="G21" s="30">
        <f t="shared" si="1"/>
        <v>2.8611984889019557</v>
      </c>
      <c r="H21" s="30">
        <f t="shared" si="2"/>
        <v>2.8750498032356804</v>
      </c>
      <c r="I21" s="30">
        <f t="shared" si="3"/>
        <v>8.5485235443037979</v>
      </c>
      <c r="J21" s="30">
        <f t="shared" si="4"/>
        <v>21.304816118222892</v>
      </c>
      <c r="K21" s="30">
        <f t="shared" si="5"/>
        <v>21.117884730105732</v>
      </c>
      <c r="L21" s="30">
        <f t="shared" si="6"/>
        <v>10.902075847208618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29.955461379310346</v>
      </c>
      <c r="G25" s="30">
        <f t="shared" si="7"/>
        <v>15.527012579744229</v>
      </c>
      <c r="H25" s="30">
        <f t="shared" si="7"/>
        <v>15.648984599912549</v>
      </c>
      <c r="I25" s="30">
        <f t="shared" si="7"/>
        <v>16.310337721518987</v>
      </c>
      <c r="J25" s="30">
        <f t="shared" si="7"/>
        <v>26.564981780873495</v>
      </c>
      <c r="K25" s="30">
        <f t="shared" si="7"/>
        <v>26.414709682804677</v>
      </c>
      <c r="L25" s="30">
        <f t="shared" si="7"/>
        <v>20.39090079823702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52.809195517241385</v>
      </c>
      <c r="G29" s="30">
        <f>(SUMIFS(KENTALTIAG2,KAYNAK,A29,SEBEP,B29,SÜRE,"Uzun",BİLDİRİM,"Bildirimli",İL,$B$10,İLÇE,$B$11)/VLOOKUP($B$11,ABONE1,7,FALSE))*60</f>
        <v>15.110936348669705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15.429621530389156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8.6560615964740446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5.6561179746835446</v>
      </c>
      <c r="J31" s="30">
        <f>(SUMIFS(KIRSALAG2,KAYNAK,A31,SEBEP,B31,SÜRE,"Uzun",BİLDİRİM,"Bildirimli",İL,$B$10,İLÇE,$B$11)/VLOOKUP($B$11,ABONE1,10,FALSE))*60</f>
        <v>2.2711784638554215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2.3207815470228157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1.021166611165524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52.809195517241385</v>
      </c>
      <c r="G33" s="30">
        <f t="shared" si="8"/>
        <v>15.110936348669705</v>
      </c>
      <c r="H33" s="30">
        <f t="shared" si="8"/>
        <v>15.429621530389156</v>
      </c>
      <c r="I33" s="30">
        <f t="shared" si="8"/>
        <v>5.6561179746835446</v>
      </c>
      <c r="J33" s="30">
        <f t="shared" si="8"/>
        <v>2.2711784638554215</v>
      </c>
      <c r="K33" s="30">
        <f t="shared" si="8"/>
        <v>2.3207815470228157</v>
      </c>
      <c r="L33" s="30">
        <f t="shared" si="8"/>
        <v>9.677228207639569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0.55172413793103448</v>
      </c>
      <c r="G38" s="30">
        <f t="shared" si="10"/>
        <v>0.32515066882257826</v>
      </c>
      <c r="H38" s="30">
        <f t="shared" si="11"/>
        <v>0.32706602536073459</v>
      </c>
      <c r="I38" s="30">
        <f t="shared" si="12"/>
        <v>0.29113924050632911</v>
      </c>
      <c r="J38" s="30">
        <f t="shared" si="13"/>
        <v>0.23606927710843373</v>
      </c>
      <c r="K38" s="30">
        <f t="shared" si="14"/>
        <v>0.23687627527360416</v>
      </c>
      <c r="L38" s="30">
        <f t="shared" si="15"/>
        <v>0.28754489063010119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5.1724137931034482E-2</v>
      </c>
      <c r="G42" s="30">
        <f t="shared" si="10"/>
        <v>3.4690577686314859E-2</v>
      </c>
      <c r="H42" s="30">
        <f t="shared" si="11"/>
        <v>3.4834572219793032E-2</v>
      </c>
      <c r="I42" s="30">
        <f t="shared" si="12"/>
        <v>6.3291139240506333E-2</v>
      </c>
      <c r="J42" s="30">
        <f t="shared" si="13"/>
        <v>0.16001506024096385</v>
      </c>
      <c r="K42" s="30">
        <f t="shared" si="14"/>
        <v>0.15859766277128548</v>
      </c>
      <c r="L42" s="30">
        <f t="shared" si="15"/>
        <v>8.9291544237675477E-2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0.60344827586206895</v>
      </c>
      <c r="G46" s="30">
        <f t="shared" si="16"/>
        <v>0.3598412465088931</v>
      </c>
      <c r="H46" s="30">
        <f t="shared" si="16"/>
        <v>0.36190059758052762</v>
      </c>
      <c r="I46" s="30">
        <f t="shared" si="16"/>
        <v>0.35443037974683544</v>
      </c>
      <c r="J46" s="30">
        <f t="shared" si="16"/>
        <v>0.39608433734939757</v>
      </c>
      <c r="K46" s="30">
        <f t="shared" si="16"/>
        <v>0.39547393804488962</v>
      </c>
      <c r="L46" s="30">
        <f t="shared" si="16"/>
        <v>0.37683643486777668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0.27586206896551724</v>
      </c>
      <c r="G50" s="30">
        <f>(SUMIFS(KENTALTIAG1,KAYNAK,A50,SEBEP,B50,SÜRE,"Uzun",BİLDİRİM,"Bildirimli",İL,$B$10,İLÇE,$B$11)/VLOOKUP($B$11,ABONE1,7,FALSE))</f>
        <v>7.8935763633691022E-2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8.0600495554583873E-2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4.5217107411034935E-2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1.2658227848101266E-2</v>
      </c>
      <c r="J52" s="30">
        <f>(SUMIFS(KIRSALAG1,KAYNAK,A52,SEBEP,B52,SÜRE,"Uzun",BİLDİRİM,"Bildirimli",İL,$B$10,İLÇE,$B$11)/VLOOKUP($B$11,ABONE1,10,FALSE))</f>
        <v>5.0828313253012047E-3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5.193841587831571E-3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2.2853411687887692E-3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0.27586206896551724</v>
      </c>
      <c r="G54" s="30">
        <f t="shared" si="17"/>
        <v>7.8935763633691022E-2</v>
      </c>
      <c r="H54" s="30">
        <f t="shared" si="17"/>
        <v>8.0600495554583873E-2</v>
      </c>
      <c r="I54" s="30">
        <f t="shared" si="17"/>
        <v>1.2658227848101266E-2</v>
      </c>
      <c r="J54" s="30">
        <f t="shared" si="17"/>
        <v>5.0828313253012047E-3</v>
      </c>
      <c r="K54" s="30">
        <f t="shared" si="17"/>
        <v>5.193841587831571E-3</v>
      </c>
      <c r="L54" s="30">
        <f t="shared" si="17"/>
        <v>4.7502448579823706E-2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0.53448275862068961</v>
      </c>
      <c r="G58" s="30">
        <f>(SUMIFS(KENTALTIAG1,KAYNAK,A58,SÜRE,"Kısa",İL,$B$10,İLÇE,$B$11)/VLOOKUP($B$11,ABONE1,7,FALSE))</f>
        <v>0.29222401881522858</v>
      </c>
      <c r="H58" s="30">
        <f>(SUMIFS(KENTALTIOG1,KAYNAK,A58,SÜRE,"Kısa",İL,$B$10,İLÇE,$B$11)+SUMIFS(KENTALTIAG1,KAYNAK,A58,SÜRE,"Kısa",İL,$B$10,İLÇE,$B$11))/VLOOKUP($B$11,ABONE1,8,FALSE)</f>
        <v>0.29427197201574112</v>
      </c>
      <c r="I58" s="30">
        <f>(SUMIFS(KIRSALOG1,KAYNAK,A58,SÜRE,"Kısa",İL,$B$10,İLÇE,$B$11)/VLOOKUP($B$11,ABONE1,9,FALSE))</f>
        <v>1.379746835443038</v>
      </c>
      <c r="J58" s="30">
        <f>(SUMIFS(KIRSALAG1,KAYNAK,A58,SÜRE,"Kısa",İL,$B$10,İLÇE,$B$11)/VLOOKUP($B$11,ABONE1,10,FALSE))</f>
        <v>0.92676957831325302</v>
      </c>
      <c r="K58" s="30">
        <f>(SUMIFS(KIRSALOG1,KAYNAK,A58,SÜRE,"Kısa",İL,$B$10,İLÇE,$B$11)+SUMIFS(KIRSALAG1,KAYNAK,A58,SÜRE,"Kısa",İL,$B$10,İLÇE,$B$11))/VLOOKUP($B$11,ABONE1,11,FALSE)</f>
        <v>0.93340753107030239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0.57549787789748608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0.53448275862068961</v>
      </c>
      <c r="G60" s="30">
        <f t="shared" si="18"/>
        <v>0.29222401881522858</v>
      </c>
      <c r="H60" s="30">
        <f t="shared" si="18"/>
        <v>0.29427197201574112</v>
      </c>
      <c r="I60" s="30">
        <f t="shared" si="18"/>
        <v>1.379746835443038</v>
      </c>
      <c r="J60" s="30">
        <f t="shared" si="18"/>
        <v>0.92676957831325302</v>
      </c>
      <c r="K60" s="30">
        <f t="shared" si="18"/>
        <v>0.93340753107030239</v>
      </c>
      <c r="L60" s="30">
        <f t="shared" si="18"/>
        <v>0.57549787789748608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90.237385553470901</v>
      </c>
      <c r="D17" s="30">
        <f t="shared" si="1"/>
        <v>52.931982463770503</v>
      </c>
      <c r="E17" s="30">
        <f t="shared" si="2"/>
        <v>53.256213293219844</v>
      </c>
      <c r="F17" s="30">
        <v>0</v>
      </c>
      <c r="G17" s="30">
        <v>0</v>
      </c>
      <c r="H17" s="30">
        <v>0</v>
      </c>
      <c r="I17" s="30">
        <f t="shared" si="3"/>
        <v>440.17403804878046</v>
      </c>
      <c r="J17" s="30">
        <f t="shared" si="4"/>
        <v>479.50141091471801</v>
      </c>
      <c r="K17" s="30">
        <f t="shared" si="5"/>
        <v>477.90547991421971</v>
      </c>
      <c r="L17" s="30">
        <f t="shared" si="6"/>
        <v>73.688331277405737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1.9375234896810505</v>
      </c>
      <c r="D18" s="30">
        <f t="shared" si="1"/>
        <v>11.205752289243827</v>
      </c>
      <c r="E18" s="30">
        <f t="shared" si="2"/>
        <v>11.125199734859605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10.601239941886664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1.0538461913696062</v>
      </c>
      <c r="D21" s="30">
        <f t="shared" si="1"/>
        <v>6.8641315621864356</v>
      </c>
      <c r="E21" s="30">
        <f t="shared" si="2"/>
        <v>6.8136328813227678</v>
      </c>
      <c r="F21" s="30">
        <v>0</v>
      </c>
      <c r="G21" s="30">
        <v>0</v>
      </c>
      <c r="H21" s="30">
        <v>0</v>
      </c>
      <c r="I21" s="30">
        <f t="shared" si="3"/>
        <v>1.6804878048780487</v>
      </c>
      <c r="J21" s="30">
        <f t="shared" si="4"/>
        <v>50.028576334250346</v>
      </c>
      <c r="K21" s="30">
        <f t="shared" si="5"/>
        <v>48.066578680303529</v>
      </c>
      <c r="L21" s="30">
        <f t="shared" si="6"/>
        <v>8.7565090053917984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93.228755234521557</v>
      </c>
      <c r="D25" s="30">
        <f t="shared" ref="D25:L25" si="7">SUM(D15:D24)</f>
        <v>71.001866315200758</v>
      </c>
      <c r="E25" s="30">
        <f t="shared" si="7"/>
        <v>71.195045909402211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441.85452585365852</v>
      </c>
      <c r="J25" s="30">
        <f t="shared" si="7"/>
        <v>529.52998724896838</v>
      </c>
      <c r="K25" s="30">
        <f t="shared" si="7"/>
        <v>525.97205859452322</v>
      </c>
      <c r="L25" s="30">
        <f t="shared" si="7"/>
        <v>93.046080224684204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27.790415347091937</v>
      </c>
      <c r="D29" s="30">
        <f>(SUMIFS(KENTSELAG2,KAYNAK,A29,SEBEP,B29,SÜRE,"Uzun",BİLDİRİM,"Bildirimli",İL,$B$10,İLÇE,$B$11)/VLOOKUP($B$11,ABONE1,4,FALSE))*60</f>
        <v>30.973863633971018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30.9461954681538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45.898011219512192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1.8625718838667107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29.576453822583403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2.6256081050656661</v>
      </c>
      <c r="D31" s="30">
        <f>(SUMIFS(KENTSELAG2,KAYNAK,A31,SEBEP,B31,SÜRE,"Uzun",BİLDİRİM,"Bildirimli",İL,$B$10,İLÇE,$B$11)/VLOOKUP($B$11,ABONE1,4,FALSE))*60</f>
        <v>8.0550251663842865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8.007836709715292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7.6306943154590794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30.416023452157603</v>
      </c>
      <c r="D33" s="30">
        <f t="shared" ref="D33:L33" si="8">SUM(D28:D32)</f>
        <v>39.028888800355304</v>
      </c>
      <c r="E33" s="30">
        <f t="shared" si="8"/>
        <v>38.954032177869095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45.898011219512192</v>
      </c>
      <c r="J33" s="30">
        <f t="shared" si="8"/>
        <v>0</v>
      </c>
      <c r="K33" s="30">
        <f t="shared" si="8"/>
        <v>1.8625718838667107</v>
      </c>
      <c r="L33" s="30">
        <f t="shared" si="8"/>
        <v>37.207148138042484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2.0600375234521575</v>
      </c>
      <c r="D38" s="30">
        <f t="shared" si="10"/>
        <v>1.7314822430214005</v>
      </c>
      <c r="E38" s="30">
        <f t="shared" si="11"/>
        <v>1.7343378012588462</v>
      </c>
      <c r="F38" s="30">
        <v>0</v>
      </c>
      <c r="G38" s="30">
        <v>0</v>
      </c>
      <c r="H38" s="30">
        <v>0</v>
      </c>
      <c r="I38" s="30">
        <f t="shared" si="12"/>
        <v>6.2113821138211378</v>
      </c>
      <c r="J38" s="30">
        <f t="shared" si="13"/>
        <v>6.1660935350756532</v>
      </c>
      <c r="K38" s="30">
        <f t="shared" si="14"/>
        <v>6.1679313757835699</v>
      </c>
      <c r="L38" s="30">
        <f t="shared" si="15"/>
        <v>1.954224093727178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0.12945590994371481</v>
      </c>
      <c r="D39" s="30">
        <f t="shared" si="10"/>
        <v>0.52721530439359798</v>
      </c>
      <c r="E39" s="30">
        <f t="shared" si="11"/>
        <v>0.52375827544597719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0.49909100797116085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1.125703564727955E-2</v>
      </c>
      <c r="D42" s="30">
        <f t="shared" si="10"/>
        <v>6.5912193838106356E-2</v>
      </c>
      <c r="E42" s="30">
        <f t="shared" si="11"/>
        <v>6.5437171835762975E-2</v>
      </c>
      <c r="F42" s="30">
        <v>0</v>
      </c>
      <c r="G42" s="30">
        <v>0</v>
      </c>
      <c r="H42" s="30">
        <v>0</v>
      </c>
      <c r="I42" s="30">
        <f t="shared" si="12"/>
        <v>1.6260162601626018E-2</v>
      </c>
      <c r="J42" s="30">
        <f t="shared" si="13"/>
        <v>0.29779917469050893</v>
      </c>
      <c r="K42" s="30">
        <f t="shared" si="14"/>
        <v>0.2863741339491917</v>
      </c>
      <c r="L42" s="30">
        <f t="shared" si="15"/>
        <v>7.5842565688270122E-2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2.2007504690431516</v>
      </c>
      <c r="D46" s="30">
        <f t="shared" ref="D46:L46" si="16">SUM(D36:D45)</f>
        <v>2.3246097412531048</v>
      </c>
      <c r="E46" s="30">
        <f t="shared" si="16"/>
        <v>2.3235332485405866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6.2276422764227641</v>
      </c>
      <c r="J46" s="30">
        <f t="shared" si="16"/>
        <v>6.4638927097661618</v>
      </c>
      <c r="K46" s="30">
        <f t="shared" si="16"/>
        <v>6.4543055097327615</v>
      </c>
      <c r="L46" s="30">
        <f t="shared" si="16"/>
        <v>2.5291576673866092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0.25703564727954969</v>
      </c>
      <c r="D50" s="30">
        <f>(SUMIFS(KENTSELAG1,KAYNAK,A50,SEBEP,B50,SÜRE,"Uzun",BİLDİRİM,"Bildirimli",İL,$B$10,İLÇE,$B$11)/VLOOKUP($B$11,ABONE1,4,FALSE))</f>
        <v>0.27601862056486764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0.27585363467371099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0.17886178861788618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7.2583305839656878E-3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0.26320369190608633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5.6285178236397749E-3</v>
      </c>
      <c r="D52" s="30">
        <f>(SUMIFS(KENTSELAG1,KAYNAK,A52,SEBEP,B52,SÜRE,"Uzun",BİLDİRİM,"Bildirimli",İL,$B$10,İLÇE,$B$11)/VLOOKUP($B$11,ABONE1,4,FALSE))</f>
        <v>1.7173029789613936E-2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1.7072693474219743E-2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1.6268626567428564E-2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0.26266416510318946</v>
      </c>
      <c r="D54" s="30">
        <f t="shared" ref="D54:L54" si="17">SUM(D49:D53)</f>
        <v>0.29319165035448158</v>
      </c>
      <c r="E54" s="30">
        <f t="shared" si="17"/>
        <v>0.29292632814793074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0.17886178861788618</v>
      </c>
      <c r="J54" s="30">
        <f t="shared" si="17"/>
        <v>0</v>
      </c>
      <c r="K54" s="30">
        <f t="shared" si="17"/>
        <v>7.2583305839656878E-3</v>
      </c>
      <c r="L54" s="30">
        <f t="shared" si="17"/>
        <v>0.27947231847351489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251.53999570282824</v>
      </c>
      <c r="D17" s="30">
        <f t="shared" si="1"/>
        <v>41.386582936811621</v>
      </c>
      <c r="E17" s="30">
        <f t="shared" si="2"/>
        <v>46.520415727146165</v>
      </c>
      <c r="F17" s="30">
        <v>0</v>
      </c>
      <c r="G17" s="30">
        <v>0</v>
      </c>
      <c r="H17" s="30">
        <v>0</v>
      </c>
      <c r="I17" s="30">
        <f t="shared" si="3"/>
        <v>1928.5313203448272</v>
      </c>
      <c r="J17" s="30">
        <f t="shared" si="4"/>
        <v>211.7399707264297</v>
      </c>
      <c r="K17" s="30">
        <f t="shared" si="5"/>
        <v>261.55182579289647</v>
      </c>
      <c r="L17" s="30">
        <f t="shared" si="6"/>
        <v>51.097291021480387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1.1869072857745884</v>
      </c>
      <c r="D21" s="30">
        <f t="shared" si="1"/>
        <v>20.250823237215396</v>
      </c>
      <c r="E21" s="30">
        <f t="shared" si="2"/>
        <v>19.785111281670527</v>
      </c>
      <c r="F21" s="30">
        <v>0</v>
      </c>
      <c r="G21" s="30">
        <v>0</v>
      </c>
      <c r="H21" s="30">
        <v>0</v>
      </c>
      <c r="I21" s="30">
        <f t="shared" si="3"/>
        <v>3.0752875862068967</v>
      </c>
      <c r="J21" s="30">
        <f t="shared" si="4"/>
        <v>26.462948624420399</v>
      </c>
      <c r="K21" s="30">
        <f t="shared" si="5"/>
        <v>25.784367163581791</v>
      </c>
      <c r="L21" s="30">
        <f t="shared" si="6"/>
        <v>19.906279593630646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252.72690298860283</v>
      </c>
      <c r="D25" s="30">
        <f t="shared" ref="D25:L25" si="7">SUM(D15:D24)</f>
        <v>61.637406174027021</v>
      </c>
      <c r="E25" s="30">
        <f t="shared" si="7"/>
        <v>66.305527008816696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1931.6066079310342</v>
      </c>
      <c r="J25" s="30">
        <f t="shared" si="7"/>
        <v>238.2029193508501</v>
      </c>
      <c r="K25" s="30">
        <f t="shared" si="7"/>
        <v>287.33619295647827</v>
      </c>
      <c r="L25" s="30">
        <f t="shared" si="7"/>
        <v>71.00357061511103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216.82247468130012</v>
      </c>
      <c r="D29" s="30">
        <f>(SUMIFS(KENTSELAG2,KAYNAK,A29,SEBEP,B29,SÜRE,"Uzun",BİLDİRİM,"Bildirimli",İL,$B$10,İLÇE,$B$11)/VLOOKUP($B$11,ABONE1,4,FALSE))*60</f>
        <v>54.054073246094326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58.030338706264502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5402.1945279310339</v>
      </c>
      <c r="J29" s="30">
        <f>(SUMIFS(KIRSALAG2,KAYNAK,A29,SEBEP,B29,SÜRE,"Uzun",BİLDİRİM,"Bildirimli",İL,$B$10,İLÇE,$B$11)/VLOOKUP($B$11,ABONE1,10,FALSE))*60</f>
        <v>704.5864409891808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840.88522490245123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74.451300352819942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2.8298722414520894</v>
      </c>
      <c r="D31" s="30">
        <f>(SUMIFS(KENTSELAG2,KAYNAK,A31,SEBEP,B31,SÜRE,"Uzun",BİLDİRİM,"Bildirimli",İL,$B$10,İLÇE,$B$11)/VLOOKUP($B$11,ABONE1,4,FALSE))*60</f>
        <v>24.850176749889016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24.312243247641149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23.821203436660138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219.6523469227522</v>
      </c>
      <c r="D33" s="30">
        <f t="shared" ref="D33:L33" si="8">SUM(D28:D32)</f>
        <v>78.904249995983349</v>
      </c>
      <c r="E33" s="30">
        <f t="shared" si="8"/>
        <v>82.34258195390565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5402.1945279310339</v>
      </c>
      <c r="J33" s="30">
        <f t="shared" si="8"/>
        <v>704.5864409891808</v>
      </c>
      <c r="K33" s="30">
        <f t="shared" si="8"/>
        <v>840.88522490245123</v>
      </c>
      <c r="L33" s="30">
        <f t="shared" si="8"/>
        <v>98.272503789480083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2.1021528070916</v>
      </c>
      <c r="D38" s="30">
        <f t="shared" si="10"/>
        <v>0.59294336511426338</v>
      </c>
      <c r="E38" s="30">
        <f t="shared" si="11"/>
        <v>0.62981180716679552</v>
      </c>
      <c r="F38" s="30">
        <v>0</v>
      </c>
      <c r="G38" s="30">
        <v>0</v>
      </c>
      <c r="H38" s="30">
        <v>0</v>
      </c>
      <c r="I38" s="30">
        <f t="shared" si="12"/>
        <v>18.637931034482758</v>
      </c>
      <c r="J38" s="30">
        <f t="shared" si="13"/>
        <v>2.6058732612055642</v>
      </c>
      <c r="K38" s="30">
        <f t="shared" si="14"/>
        <v>3.0710355177588795</v>
      </c>
      <c r="L38" s="30">
        <f t="shared" si="15"/>
        <v>0.6809566148685513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7.598142676234698E-3</v>
      </c>
      <c r="D42" s="30">
        <f t="shared" si="10"/>
        <v>0.13355389721582139</v>
      </c>
      <c r="E42" s="30">
        <f t="shared" si="11"/>
        <v>0.13047692704305233</v>
      </c>
      <c r="F42" s="30">
        <v>0</v>
      </c>
      <c r="G42" s="30">
        <v>0</v>
      </c>
      <c r="H42" s="30">
        <v>0</v>
      </c>
      <c r="I42" s="30">
        <f t="shared" si="12"/>
        <v>1.7241379310344827E-2</v>
      </c>
      <c r="J42" s="30">
        <f t="shared" si="13"/>
        <v>0.11334363730036064</v>
      </c>
      <c r="K42" s="30">
        <f t="shared" si="14"/>
        <v>0.11055527763881941</v>
      </c>
      <c r="L42" s="30">
        <f t="shared" si="15"/>
        <v>0.13007456503728251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2.1097509497678346</v>
      </c>
      <c r="D46" s="30">
        <f t="shared" ref="D46:L46" si="16">SUM(D36:D45)</f>
        <v>0.72649726233008471</v>
      </c>
      <c r="E46" s="30">
        <f t="shared" si="16"/>
        <v>0.76028873420984788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18.655172413793103</v>
      </c>
      <c r="J46" s="30">
        <f t="shared" si="16"/>
        <v>2.7192168985059246</v>
      </c>
      <c r="K46" s="30">
        <f t="shared" si="16"/>
        <v>3.1815907953976987</v>
      </c>
      <c r="L46" s="30">
        <f t="shared" si="16"/>
        <v>0.81103117990583384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0.63402279442802867</v>
      </c>
      <c r="D50" s="30">
        <f>(SUMIFS(KENTSELAG1,KAYNAK,A50,SEBEP,B50,SÜRE,"Uzun",BİLDİRİM,"Bildirimli",İL,$B$10,İLÇE,$B$11)/VLOOKUP($B$11,ABONE1,4,FALSE))</f>
        <v>0.1327188550409065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0.14496519721577728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11.568965517241379</v>
      </c>
      <c r="J50" s="30">
        <f>(SUMIFS(KIRSALAG1,KAYNAK,A50,SEBEP,B50,SÜRE,"Uzun",BİLDİRİM,"Bildirimli",İL,$B$10,İLÇE,$B$11)/VLOOKUP($B$11,ABONE1,10,FALSE))</f>
        <v>1.562596599690881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1.8529264632316158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0.18079495625113667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8.0202617138032933E-3</v>
      </c>
      <c r="D52" s="30">
        <f>(SUMIFS(KENTSELAG1,KAYNAK,A52,SEBEP,B52,SÜRE,"Uzun",BİLDİRİM,"Bildirimli",İL,$B$10,İLÇE,$B$11)/VLOOKUP($B$11,ABONE1,4,FALSE))</f>
        <v>7.1295689491152781E-2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6.9749935550399586E-2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6.8341180512053665E-2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0.64204305614183199</v>
      </c>
      <c r="D54" s="30">
        <f t="shared" ref="D54:L54" si="17">SUM(D49:D53)</f>
        <v>0.20401454453205928</v>
      </c>
      <c r="E54" s="30">
        <f t="shared" si="17"/>
        <v>0.21471513276617687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11.568965517241379</v>
      </c>
      <c r="J54" s="30">
        <f t="shared" si="17"/>
        <v>1.562596599690881</v>
      </c>
      <c r="K54" s="30">
        <f t="shared" si="17"/>
        <v>1.8529264632316158</v>
      </c>
      <c r="L54" s="30">
        <f t="shared" si="17"/>
        <v>0.24913613676319035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82.672051922005565</v>
      </c>
      <c r="G17" s="30">
        <f t="shared" si="1"/>
        <v>60.759611802704541</v>
      </c>
      <c r="H17" s="30">
        <f t="shared" si="2"/>
        <v>61.499089712351946</v>
      </c>
      <c r="I17" s="30">
        <f t="shared" si="3"/>
        <v>16.700284871794871</v>
      </c>
      <c r="J17" s="30">
        <f t="shared" si="4"/>
        <v>21.896543901773533</v>
      </c>
      <c r="K17" s="30">
        <f t="shared" si="5"/>
        <v>20.6391244467425</v>
      </c>
      <c r="L17" s="30">
        <f t="shared" si="6"/>
        <v>58.236365046100822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0.69353860492265795</v>
      </c>
      <c r="H21" s="30">
        <f t="shared" si="2"/>
        <v>0.6701337958262833</v>
      </c>
      <c r="I21" s="30">
        <f t="shared" si="3"/>
        <v>0</v>
      </c>
      <c r="J21" s="30">
        <f t="shared" si="4"/>
        <v>12.605684365620737</v>
      </c>
      <c r="K21" s="30">
        <f t="shared" si="5"/>
        <v>9.5552912512926582</v>
      </c>
      <c r="L21" s="30">
        <f t="shared" si="6"/>
        <v>1.4104997811288238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0.66428316762330963</v>
      </c>
      <c r="H24" s="30">
        <f t="shared" si="2"/>
        <v>0.64186564015792447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0.58838144592847919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82.672051922005565</v>
      </c>
      <c r="G25" s="30">
        <f t="shared" si="7"/>
        <v>62.117433575250509</v>
      </c>
      <c r="H25" s="30">
        <f t="shared" si="7"/>
        <v>62.811089148336151</v>
      </c>
      <c r="I25" s="30">
        <f t="shared" si="7"/>
        <v>16.700284871794871</v>
      </c>
      <c r="J25" s="30">
        <f t="shared" si="7"/>
        <v>34.502228267394273</v>
      </c>
      <c r="K25" s="30">
        <f t="shared" si="7"/>
        <v>30.194415698035158</v>
      </c>
      <c r="L25" s="30">
        <f t="shared" si="7"/>
        <v>60.235246273158126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0.90250696378830086</v>
      </c>
      <c r="G38" s="30">
        <f t="shared" si="10"/>
        <v>0.73752310536044363</v>
      </c>
      <c r="H38" s="30">
        <f t="shared" si="11"/>
        <v>0.74309080654258319</v>
      </c>
      <c r="I38" s="30">
        <f t="shared" si="12"/>
        <v>0.11965811965811966</v>
      </c>
      <c r="J38" s="30">
        <f t="shared" si="13"/>
        <v>0.15688949522510232</v>
      </c>
      <c r="K38" s="30">
        <f t="shared" si="14"/>
        <v>0.14788004136504654</v>
      </c>
      <c r="L38" s="30">
        <f t="shared" si="15"/>
        <v>0.69521757862990086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9.242144177449169E-3</v>
      </c>
      <c r="H42" s="30">
        <f t="shared" si="11"/>
        <v>8.9302500470013167E-3</v>
      </c>
      <c r="I42" s="30">
        <f t="shared" si="12"/>
        <v>0</v>
      </c>
      <c r="J42" s="30">
        <f t="shared" si="13"/>
        <v>0.14461118690313779</v>
      </c>
      <c r="K42" s="30">
        <f t="shared" si="14"/>
        <v>0.10961737331954498</v>
      </c>
      <c r="L42" s="30">
        <f t="shared" si="15"/>
        <v>1.7320120637656183E-2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1.0312287187469599E-2</v>
      </c>
      <c r="H45" s="30">
        <f t="shared" si="11"/>
        <v>9.9642789998119954E-3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9.1339939681171906E-3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0.90250696378830086</v>
      </c>
      <c r="G46" s="30">
        <f t="shared" si="16"/>
        <v>0.75707753672536238</v>
      </c>
      <c r="H46" s="30">
        <f t="shared" si="16"/>
        <v>0.76198533558939652</v>
      </c>
      <c r="I46" s="30">
        <f t="shared" si="16"/>
        <v>0.11965811965811966</v>
      </c>
      <c r="J46" s="30">
        <f t="shared" si="16"/>
        <v>0.30150068212824011</v>
      </c>
      <c r="K46" s="30">
        <f t="shared" si="16"/>
        <v>0.25749741468459153</v>
      </c>
      <c r="L46" s="30">
        <f t="shared" si="16"/>
        <v>0.72167169323567426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13.310995576559543</v>
      </c>
      <c r="G17" s="30">
        <f t="shared" si="1"/>
        <v>16.494885780473016</v>
      </c>
      <c r="H17" s="30">
        <f t="shared" si="2"/>
        <v>16.302923400957379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14.687529512270256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0.21587897920604915</v>
      </c>
      <c r="G21" s="30">
        <f t="shared" si="1"/>
        <v>2.4950555949060034</v>
      </c>
      <c r="H21" s="30">
        <f t="shared" si="2"/>
        <v>2.35764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2.1240305329089226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13.526874555765593</v>
      </c>
      <c r="G25" s="30">
        <f t="shared" si="7"/>
        <v>18.989941375379018</v>
      </c>
      <c r="H25" s="30">
        <f t="shared" si="7"/>
        <v>18.660563400957379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16.811560045179178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0.23251417769376181</v>
      </c>
      <c r="G38" s="30">
        <f t="shared" si="10"/>
        <v>0.28356579745300181</v>
      </c>
      <c r="H38" s="30">
        <f t="shared" si="11"/>
        <v>0.28048780487804881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0.25269534859841875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1.890359168241966E-3</v>
      </c>
      <c r="G42" s="30">
        <f t="shared" si="10"/>
        <v>2.146755609460279E-2</v>
      </c>
      <c r="H42" s="30">
        <f t="shared" si="11"/>
        <v>2.0287212217916573E-2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1.8277030495944143E-2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0.23440453686200377</v>
      </c>
      <c r="G46" s="30">
        <f t="shared" si="16"/>
        <v>0.30503335354760458</v>
      </c>
      <c r="H46" s="30">
        <f t="shared" si="16"/>
        <v>0.30077501709596538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0.27097237909436289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37.622681503759395</v>
      </c>
      <c r="G17" s="30">
        <f t="shared" si="1"/>
        <v>5.6599314986301374</v>
      </c>
      <c r="H17" s="30">
        <f t="shared" si="2"/>
        <v>6.231846707924122</v>
      </c>
      <c r="I17" s="30">
        <f t="shared" si="3"/>
        <v>12.246279642857143</v>
      </c>
      <c r="J17" s="30">
        <f t="shared" si="4"/>
        <v>5.3665377475247533</v>
      </c>
      <c r="K17" s="30">
        <f t="shared" si="5"/>
        <v>5.5969597248803833</v>
      </c>
      <c r="L17" s="30">
        <f t="shared" si="6"/>
        <v>6.0480158281525469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0.75563909774436089</v>
      </c>
      <c r="G21" s="30">
        <f t="shared" si="1"/>
        <v>1.4461255808219178</v>
      </c>
      <c r="H21" s="30">
        <f t="shared" si="2"/>
        <v>1.4337705825373335</v>
      </c>
      <c r="I21" s="30">
        <f t="shared" si="3"/>
        <v>0</v>
      </c>
      <c r="J21" s="30">
        <f t="shared" si="4"/>
        <v>3.2845812809405941</v>
      </c>
      <c r="K21" s="30">
        <f t="shared" si="5"/>
        <v>3.1745713815789469</v>
      </c>
      <c r="L21" s="30">
        <f t="shared" si="6"/>
        <v>1.9832498320497356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38.378320601503759</v>
      </c>
      <c r="G25" s="30">
        <f t="shared" si="7"/>
        <v>7.1060570794520554</v>
      </c>
      <c r="H25" s="30">
        <f t="shared" si="7"/>
        <v>7.665617290461455</v>
      </c>
      <c r="I25" s="30">
        <f t="shared" si="7"/>
        <v>12.246279642857143</v>
      </c>
      <c r="J25" s="30">
        <f t="shared" si="7"/>
        <v>8.651119028465347</v>
      </c>
      <c r="K25" s="30">
        <f t="shared" si="7"/>
        <v>8.7715311064593298</v>
      </c>
      <c r="L25" s="30">
        <f t="shared" si="7"/>
        <v>8.0312656602022834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0.20933097744360901</v>
      </c>
      <c r="G29" s="30">
        <f>(SUMIFS(KENTALTIAG2,KAYNAK,A29,SEBEP,B29,SÜRE,"Uzun",BİLDİRİM,"Bildirimli",İL,$B$10,İLÇE,$B$11)/VLOOKUP($B$11,ABONE1,7,FALSE))*60</f>
        <v>0.25552698904109594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0.25470039553343199</v>
      </c>
      <c r="I29" s="30">
        <f>(SUMIFS(KIRSALOG2,KAYNAK,A29,SEBEP,B29,SÜRE,"Uzun",BİLDİRİM,"Bildirimli",İL,$B$10,İLÇE,$B$11)/VLOOKUP($B$11,ABONE1,9,FALSE))*60</f>
        <v>1.5965024999999999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5.3471375598086124E-2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0.19484432959079517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0.20933097744360901</v>
      </c>
      <c r="G33" s="30">
        <f t="shared" si="8"/>
        <v>0.25552698904109594</v>
      </c>
      <c r="H33" s="30">
        <f t="shared" si="8"/>
        <v>0.25470039553343199</v>
      </c>
      <c r="I33" s="30">
        <f t="shared" si="8"/>
        <v>1.5965024999999999</v>
      </c>
      <c r="J33" s="30">
        <f t="shared" si="8"/>
        <v>0</v>
      </c>
      <c r="K33" s="30">
        <f t="shared" si="8"/>
        <v>5.3471375598086124E-2</v>
      </c>
      <c r="L33" s="30">
        <f t="shared" si="8"/>
        <v>0.19484432959079517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0.88721804511278191</v>
      </c>
      <c r="G38" s="30">
        <f t="shared" si="10"/>
        <v>0.12684931506849315</v>
      </c>
      <c r="H38" s="30">
        <f t="shared" si="11"/>
        <v>0.1404547289116104</v>
      </c>
      <c r="I38" s="30">
        <f t="shared" si="12"/>
        <v>0.29464285714285715</v>
      </c>
      <c r="J38" s="30">
        <f t="shared" si="13"/>
        <v>9.7462871287128716E-2</v>
      </c>
      <c r="K38" s="30">
        <f t="shared" si="14"/>
        <v>0.10406698564593302</v>
      </c>
      <c r="L38" s="30">
        <f t="shared" si="15"/>
        <v>0.12944233088985804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7.5187969924812026E-3</v>
      </c>
      <c r="G42" s="30">
        <f t="shared" si="10"/>
        <v>1.452054794520548E-2</v>
      </c>
      <c r="H42" s="30">
        <f t="shared" si="11"/>
        <v>1.4395264361630567E-2</v>
      </c>
      <c r="I42" s="30">
        <f t="shared" si="12"/>
        <v>0</v>
      </c>
      <c r="J42" s="30">
        <f t="shared" si="13"/>
        <v>2.2586633663366336E-2</v>
      </c>
      <c r="K42" s="30">
        <f t="shared" si="14"/>
        <v>2.1830143540669856E-2</v>
      </c>
      <c r="L42" s="30">
        <f t="shared" si="15"/>
        <v>1.6795026445207386E-2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0.89473684210526305</v>
      </c>
      <c r="G46" s="30">
        <f t="shared" si="16"/>
        <v>0.14136986301369864</v>
      </c>
      <c r="H46" s="30">
        <f t="shared" si="16"/>
        <v>0.15484999327324098</v>
      </c>
      <c r="I46" s="30">
        <f t="shared" si="16"/>
        <v>0.29464285714285715</v>
      </c>
      <c r="J46" s="30">
        <f t="shared" si="16"/>
        <v>0.12004950495049505</v>
      </c>
      <c r="K46" s="30">
        <f t="shared" si="16"/>
        <v>0.12589712918660287</v>
      </c>
      <c r="L46" s="30">
        <f t="shared" si="16"/>
        <v>0.14623735733506543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7.5187969924812026E-3</v>
      </c>
      <c r="G50" s="30">
        <f>(SUMIFS(KENTALTIAG1,KAYNAK,A50,SEBEP,B50,SÜRE,"Uzun",BİLDİRİM,"Bildirimli",İL,$B$10,İLÇE,$B$11)/VLOOKUP($B$11,ABONE1,7,FALSE))</f>
        <v>9.1780821917808227E-3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9.1483923045876502E-3</v>
      </c>
      <c r="I50" s="30">
        <f>(SUMIFS(KIRSALOG1,KAYNAK,A50,SEBEP,B50,SÜRE,"Uzun",BİLDİRİM,"Bildirimli",İL,$B$10,İLÇE,$B$11)/VLOOKUP($B$11,ABONE1,9,FALSE))</f>
        <v>2.6785714285714284E-2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8.9712918660287083E-4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6.6808944975410593E-3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7.5187969924812026E-3</v>
      </c>
      <c r="G54" s="30">
        <f t="shared" si="17"/>
        <v>9.1780821917808227E-3</v>
      </c>
      <c r="H54" s="30">
        <f t="shared" si="17"/>
        <v>9.1483923045876502E-3</v>
      </c>
      <c r="I54" s="30">
        <f t="shared" si="17"/>
        <v>2.6785714285714284E-2</v>
      </c>
      <c r="J54" s="30">
        <f t="shared" si="17"/>
        <v>0</v>
      </c>
      <c r="K54" s="30">
        <f t="shared" si="17"/>
        <v>8.9712918660287083E-4</v>
      </c>
      <c r="L54" s="30">
        <f t="shared" si="17"/>
        <v>6.6808944975410593E-3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0.20300751879699247</v>
      </c>
      <c r="G58" s="30">
        <f>(SUMIFS(KENTALTIAG1,KAYNAK,A58,SÜRE,"Kısa",İL,$B$10,İLÇE,$B$11)/VLOOKUP($B$11,ABONE1,7,FALSE))</f>
        <v>0.1073972602739726</v>
      </c>
      <c r="H58" s="30">
        <f>(SUMIFS(KENTALTIOG1,KAYNAK,A58,SÜRE,"Kısa",İL,$B$10,İLÇE,$B$11)+SUMIFS(KENTALTIAG1,KAYNAK,A58,SÜRE,"Kısa",İL,$B$10,İLÇE,$B$11))/VLOOKUP($B$11,ABONE1,8,FALSE)</f>
        <v>0.1091080317503027</v>
      </c>
      <c r="I58" s="30">
        <f>(SUMIFS(KIRSALOG1,KAYNAK,A58,SÜRE,"Kısa",İL,$B$10,İLÇE,$B$11)/VLOOKUP($B$11,ABONE1,9,FALSE))</f>
        <v>1.7142857142857142</v>
      </c>
      <c r="J58" s="30">
        <f>(SUMIFS(KIRSALAG1,KAYNAK,A58,SÜRE,"Kısa",İL,$B$10,İLÇE,$B$11)/VLOOKUP($B$11,ABONE1,10,FALSE))</f>
        <v>1.4034653465346534</v>
      </c>
      <c r="K58" s="30">
        <f>(SUMIFS(KIRSALOG1,KAYNAK,A58,SÜRE,"Kısa",İL,$B$10,İLÇE,$B$11)+SUMIFS(KIRSALAG1,KAYNAK,A58,SÜRE,"Kısa",İL,$B$10,İLÇE,$B$11))/VLOOKUP($B$11,ABONE1,11,FALSE)</f>
        <v>1.4138755980861244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0.51619189013640154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0.20300751879699247</v>
      </c>
      <c r="G60" s="30">
        <f t="shared" si="18"/>
        <v>0.1073972602739726</v>
      </c>
      <c r="H60" s="30">
        <f t="shared" si="18"/>
        <v>0.1091080317503027</v>
      </c>
      <c r="I60" s="30">
        <f t="shared" si="18"/>
        <v>1.7142857142857142</v>
      </c>
      <c r="J60" s="30">
        <f t="shared" si="18"/>
        <v>1.4034653465346534</v>
      </c>
      <c r="K60" s="30">
        <f t="shared" si="18"/>
        <v>1.4138755980861244</v>
      </c>
      <c r="L60" s="30">
        <f t="shared" si="18"/>
        <v>0.51619189013640154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7.2372222352941167</v>
      </c>
      <c r="D17" s="30">
        <f t="shared" si="1"/>
        <v>7.3114469598622014</v>
      </c>
      <c r="E17" s="30">
        <f t="shared" si="2"/>
        <v>7.3113000651923361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7.3113000651923361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4.5523857647058836</v>
      </c>
      <c r="D21" s="30">
        <f t="shared" si="1"/>
        <v>18.642865620302569</v>
      </c>
      <c r="E21" s="30">
        <f t="shared" si="2"/>
        <v>18.614979812727242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18.614979812727242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11.789608000000001</v>
      </c>
      <c r="D25" s="30">
        <f t="shared" ref="D25:L25" si="4">SUM(D15:D24)</f>
        <v>25.954312580164771</v>
      </c>
      <c r="E25" s="30">
        <f t="shared" si="4"/>
        <v>25.926279877919576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25.926279877919576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28.014783764705882</v>
      </c>
      <c r="D29" s="30">
        <f>(SUMIFS(KENTSELAG2,KAYNAK,A29,SEBEP,B29,SÜRE,"Uzun",BİLDİRİM,"Bildirimli",İL,$B$10,İLÇE,$B$11)/VLOOKUP($B$11,ABONE1,4,FALSE))*60</f>
        <v>22.103032421059996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22.114732090772566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22.114732090772566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8.3660117647058829E-2</v>
      </c>
      <c r="D30" s="30">
        <f>(SUMIFS(KENTSELAG2,KAYNAK,A30,SEBEP,B30,SÜRE,"Uzun",BİLDİRİM,"Bildirimli",İL,$B$10,İLÇE,$B$11)/VLOOKUP($B$11,ABONE1,4,FALSE))*60</f>
        <v>3.08566847726769E-2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3.0961185569210584E-2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3.0961185569210584E-2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0.18199341176470588</v>
      </c>
      <c r="D31" s="30">
        <f>(SUMIFS(KENTSELAG2,KAYNAK,A31,SEBEP,B31,SÜRE,"Uzun",BİLDİRİM,"Bildirimli",İL,$B$10,İLÇE,$B$11)/VLOOKUP($B$11,ABONE1,4,FALSE))*60</f>
        <v>0.74439930004782473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0.74328626894167227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0.74328626894167227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28.280437294117647</v>
      </c>
      <c r="D33" s="30">
        <f t="shared" ref="D33:L33" si="5">SUM(D28:D32)</f>
        <v>22.878288405880497</v>
      </c>
      <c r="E33" s="30">
        <f t="shared" si="5"/>
        <v>22.888979545283451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22.888979545283451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0.20784313725490197</v>
      </c>
      <c r="D38" s="30">
        <f t="shared" si="7"/>
        <v>0.17078879734358779</v>
      </c>
      <c r="E38" s="30">
        <f t="shared" si="8"/>
        <v>0.1708621298491651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0.1708621298491651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3.9215686274509803E-2</v>
      </c>
      <c r="D42" s="30">
        <f t="shared" si="7"/>
        <v>0.14591992659095063</v>
      </c>
      <c r="E42" s="30">
        <f t="shared" si="8"/>
        <v>0.14570875323536372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0.14570875323536372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0.24705882352941178</v>
      </c>
      <c r="D46" s="30">
        <f t="shared" ref="D46:L46" si="10">SUM(D36:D45)</f>
        <v>0.31670872393453842</v>
      </c>
      <c r="E46" s="30">
        <f t="shared" si="10"/>
        <v>0.31657088308452885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0.31657088308452885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8.2352941176470587E-2</v>
      </c>
      <c r="D50" s="30">
        <f>(SUMIFS(KENTSELAG1,KAYNAK,A50,SEBEP,B50,SÜRE,"Uzun",BİLDİRİM,"Bildirimli",İL,$B$10,İLÇE,$B$11)/VLOOKUP($B$11,ABONE1,4,FALSE))</f>
        <v>6.5442145659417778E-2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6.5475613021393181E-2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6.5475613021393181E-2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1.5686274509803921E-2</v>
      </c>
      <c r="D51" s="30">
        <f>(SUMIFS(KENTSELAG1,KAYNAK,A51,SEBEP,B51,SÜRE,"Uzun",BİLDİRİM,"Bildirimli",İL,$B$10,İLÇE,$B$11)/VLOOKUP($B$11,ABONE1,4,FALSE))</f>
        <v>5.7856284677805037E-3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5.8052223718369107E-3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5.8052223718369107E-3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1.9607843137254902E-3</v>
      </c>
      <c r="D52" s="30">
        <f>(SUMIFS(KENTSELAG1,KAYNAK,A52,SEBEP,B52,SÜRE,"Uzun",BİLDİRİM,"Bildirimli",İL,$B$10,İLÇE,$B$11)/VLOOKUP($B$11,ABONE1,4,FALSE))</f>
        <v>4.8330216300075043E-3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4.8273373198964679E-3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4.8273373198964679E-3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</v>
      </c>
      <c r="D54" s="30">
        <f t="shared" ref="D54:L54" si="11">SUM(D49:D53)</f>
        <v>7.6060795757205785E-2</v>
      </c>
      <c r="E54" s="30">
        <f t="shared" si="11"/>
        <v>7.610817271312656E-2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7.610817271312656E-2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5.2941176470588235E-2</v>
      </c>
      <c r="D58" s="30">
        <f>(SUMIFS(KENTSELAG1,KAYNAK,A58,SÜRE,"Kısa",İL,$B$10,İLÇE,$B$11)/VLOOKUP($B$11,ABONE1,4,FALSE))</f>
        <v>5.2377823312816645E-2</v>
      </c>
      <c r="E58" s="30">
        <f>(SUMIFS(KENTSELOG1,KAYNAK,A58,SÜRE,"Kısa",İL,$B$10,İLÇE,$B$11)+SUMIFS(KENTSELAG1,KAYNAK,A58,SÜRE,"Kısa",İL,$B$10,İLÇE,$B$11))/VLOOKUP($B$11,ABONE1,5,FALSE)</f>
        <v>5.23789382186194E-2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5.23789382186194E-2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5.2941176470588235E-2</v>
      </c>
      <c r="D60" s="30">
        <f t="shared" ref="D60:L60" si="12">SUM(D57:D59)</f>
        <v>5.2377823312816645E-2</v>
      </c>
      <c r="E60" s="30">
        <f t="shared" si="12"/>
        <v>5.23789382186194E-2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5.23789382186194E-2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541.33806560171286</v>
      </c>
      <c r="D17" s="30">
        <f t="shared" si="1"/>
        <v>65.608257803738852</v>
      </c>
      <c r="E17" s="30">
        <f t="shared" si="2"/>
        <v>77.733359875564872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77.733359875564872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2.5462027323340468</v>
      </c>
      <c r="D21" s="30">
        <f t="shared" si="1"/>
        <v>21.830337292980424</v>
      </c>
      <c r="E21" s="30">
        <f t="shared" si="2"/>
        <v>21.338835402449401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21.338835402449401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543.88426833404685</v>
      </c>
      <c r="D25" s="30">
        <f t="shared" ref="D25:L25" si="4">SUM(D15:D24)</f>
        <v>87.438595096719268</v>
      </c>
      <c r="E25" s="30">
        <f t="shared" si="4"/>
        <v>99.072195278014277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99.072195278014277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40.947393738758031</v>
      </c>
      <c r="D29" s="30">
        <f>(SUMIFS(KENTSELAG2,KAYNAK,A29,SEBEP,B29,SÜRE,"Uzun",BİLDİRİM,"Bildirimli",İL,$B$10,İLÇE,$B$11)/VLOOKUP($B$11,ABONE1,4,FALSE))*60</f>
        <v>4.6525016429395496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5.5775630204990501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5.5775630204990501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1.0777902526766598</v>
      </c>
      <c r="D31" s="30">
        <f>(SUMIFS(KENTSELAG2,KAYNAK,A31,SEBEP,B31,SÜRE,"Uzun",BİLDİRİM,"Bildirimli",İL,$B$10,İLÇE,$B$11)/VLOOKUP($B$11,ABONE1,4,FALSE))*60</f>
        <v>16.061729005029175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15.679827800117884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15.679827800117884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42.025183991434687</v>
      </c>
      <c r="D33" s="30">
        <f t="shared" ref="D33:L33" si="5">SUM(D28:D32)</f>
        <v>20.714230647968726</v>
      </c>
      <c r="E33" s="30">
        <f t="shared" si="5"/>
        <v>21.257390820616934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21.257390820616934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3.5447537473233406</v>
      </c>
      <c r="D38" s="30">
        <f t="shared" si="7"/>
        <v>0.96312682713740072</v>
      </c>
      <c r="E38" s="30">
        <f t="shared" si="8"/>
        <v>1.0289257100443163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1.0289257100443163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1.1563169164882228E-2</v>
      </c>
      <c r="D42" s="30">
        <f t="shared" si="7"/>
        <v>0.10014673103417376</v>
      </c>
      <c r="E42" s="30">
        <f t="shared" si="8"/>
        <v>9.7888968934878945E-2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9.7888968934878945E-2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3.5563169164882229</v>
      </c>
      <c r="D46" s="30">
        <f t="shared" ref="D46:L46" si="10">SUM(D36:D45)</f>
        <v>1.0632735581715744</v>
      </c>
      <c r="E46" s="30">
        <f t="shared" si="10"/>
        <v>1.1268146789791953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1.1268146789791953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0.21498929336188438</v>
      </c>
      <c r="D50" s="30">
        <f>(SUMIFS(KENTSELAG1,KAYNAK,A50,SEBEP,B50,SÜRE,"Uzun",BİLDİRİM,"Bildirimli",İL,$B$10,İLÇE,$B$11)/VLOOKUP($B$11,ABONE1,4,FALSE))</f>
        <v>2.0351930465170982E-2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2.5312725129347045E-2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2.5312725129347045E-2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2.9978586723768737E-3</v>
      </c>
      <c r="D52" s="30">
        <f>(SUMIFS(KENTSELAG1,KAYNAK,A52,SEBEP,B52,SÜRE,"Uzun",BİLDİRİM,"Bildirimli",İL,$B$10,İLÇE,$B$11)/VLOOKUP($B$11,ABONE1,4,FALSE))</f>
        <v>4.9474120453858128E-2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4.828956273058703E-2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4.828956273058703E-2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0.21798715203426125</v>
      </c>
      <c r="D54" s="30">
        <f t="shared" ref="D54:L54" si="11">SUM(D49:D53)</f>
        <v>6.9826050919029103E-2</v>
      </c>
      <c r="E54" s="30">
        <f t="shared" si="11"/>
        <v>7.3602287859934071E-2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7.3602287859934071E-2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0.36017130620985011</v>
      </c>
      <c r="D58" s="30">
        <f>(SUMIFS(KENTSELAG1,KAYNAK,A58,SÜRE,"Kısa",İL,$B$10,İLÇE,$B$11)/VLOOKUP($B$11,ABONE1,4,FALSE))</f>
        <v>0.11182920955655866</v>
      </c>
      <c r="E58" s="30">
        <f>(SUMIFS(KENTSELOG1,KAYNAK,A58,SÜRE,"Kısa",İL,$B$10,İLÇE,$B$11)+SUMIFS(KENTSELAG1,KAYNAK,A58,SÜRE,"Kısa",İL,$B$10,İLÇE,$B$11))/VLOOKUP($B$11,ABONE1,5,FALSE)</f>
        <v>0.11815879669046216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0.11815879669046216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0.36017130620985011</v>
      </c>
      <c r="D60" s="30">
        <f t="shared" ref="D60:L60" si="12">SUM(D57:D59)</f>
        <v>0.11182920955655866</v>
      </c>
      <c r="E60" s="30">
        <f t="shared" si="12"/>
        <v>0.11815879669046216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0.11815879669046216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279.88456316874652</v>
      </c>
      <c r="D17" s="30">
        <f t="shared" si="1"/>
        <v>68.070817062377103</v>
      </c>
      <c r="E17" s="30">
        <f t="shared" si="2"/>
        <v>71.12110448511082</v>
      </c>
      <c r="F17" s="30">
        <v>0</v>
      </c>
      <c r="G17" s="30">
        <v>0</v>
      </c>
      <c r="H17" s="30">
        <v>0</v>
      </c>
      <c r="I17" s="30">
        <f t="shared" si="3"/>
        <v>71.960000000000008</v>
      </c>
      <c r="J17" s="30">
        <f t="shared" si="4"/>
        <v>127.65078255652173</v>
      </c>
      <c r="K17" s="30">
        <f t="shared" si="5"/>
        <v>125.55364011715481</v>
      </c>
      <c r="L17" s="30">
        <f t="shared" si="6"/>
        <v>71.624664644897564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1.4883975366250679</v>
      </c>
      <c r="D21" s="30">
        <f t="shared" si="1"/>
        <v>30.361455749667019</v>
      </c>
      <c r="E21" s="30">
        <f t="shared" si="2"/>
        <v>29.945660609162431</v>
      </c>
      <c r="F21" s="30">
        <v>0</v>
      </c>
      <c r="G21" s="30">
        <v>0</v>
      </c>
      <c r="H21" s="30">
        <v>0</v>
      </c>
      <c r="I21" s="30">
        <f t="shared" si="3"/>
        <v>1.9118520000000001</v>
      </c>
      <c r="J21" s="30">
        <f t="shared" si="4"/>
        <v>78.940043478260861</v>
      </c>
      <c r="K21" s="30">
        <f t="shared" si="5"/>
        <v>76.03940028451882</v>
      </c>
      <c r="L21" s="30">
        <f t="shared" si="6"/>
        <v>30.372077836406699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1.3445276209805287E-2</v>
      </c>
      <c r="E22" s="30">
        <f t="shared" si="2"/>
        <v>1.3251653474398141E-2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1.3129061266199079E-2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281.37296070537161</v>
      </c>
      <c r="D25" s="30">
        <f t="shared" ref="D25:L25" si="7">SUM(D15:D24)</f>
        <v>98.445718088253926</v>
      </c>
      <c r="E25" s="30">
        <f t="shared" si="7"/>
        <v>101.08001674774765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73.871852000000004</v>
      </c>
      <c r="J25" s="30">
        <f t="shared" si="7"/>
        <v>206.59082603478259</v>
      </c>
      <c r="K25" s="30">
        <f t="shared" si="7"/>
        <v>201.59304040167365</v>
      </c>
      <c r="L25" s="30">
        <f t="shared" si="7"/>
        <v>102.00987154257047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32.41942056429734</v>
      </c>
      <c r="D29" s="30">
        <f>(SUMIFS(KENTSELAG2,KAYNAK,A29,SEBEP,B29,SÜRE,"Uzun",BİLDİRİM,"Bildirimli",İL,$B$10,İLÇE,$B$11)/VLOOKUP($B$11,ABONE1,4,FALSE))*60</f>
        <v>27.196299447421833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27.271516570687378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11.526977333333333</v>
      </c>
      <c r="J29" s="30">
        <f>(SUMIFS(KIRSALAG2,KAYNAK,A29,SEBEP,B29,SÜRE,"Uzun",BİLDİRİM,"Bildirimli",İL,$B$10,İLÇE,$B$11)/VLOOKUP($B$11,ABONE1,10,FALSE))*60</f>
        <v>20.447856208695654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20.111923531380754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27.205282547726323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0.88643124253933814</v>
      </c>
      <c r="D31" s="30">
        <f>(SUMIFS(KENTSELAG2,KAYNAK,A31,SEBEP,B31,SÜRE,"Uzun",BİLDİRİM,"Bildirimli",İL,$B$10,İLÇE,$B$11)/VLOOKUP($B$11,ABONE1,4,FALSE))*60</f>
        <v>16.070793538561549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15.85212657201572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15.70547715918064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33.305851806836678</v>
      </c>
      <c r="D33" s="30">
        <f t="shared" ref="D33:L33" si="8">SUM(D28:D32)</f>
        <v>43.267092985983382</v>
      </c>
      <c r="E33" s="30">
        <f t="shared" si="8"/>
        <v>43.123643142703102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11.526977333333333</v>
      </c>
      <c r="J33" s="30">
        <f t="shared" si="8"/>
        <v>20.447856208695654</v>
      </c>
      <c r="K33" s="30">
        <f t="shared" si="8"/>
        <v>20.111923531380754</v>
      </c>
      <c r="L33" s="30">
        <f t="shared" si="8"/>
        <v>42.910759706906966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2.9012479652740097</v>
      </c>
      <c r="D38" s="30">
        <f t="shared" si="10"/>
        <v>0.80512304179615657</v>
      </c>
      <c r="E38" s="30">
        <f t="shared" si="11"/>
        <v>0.83530891786933792</v>
      </c>
      <c r="F38" s="30">
        <v>0</v>
      </c>
      <c r="G38" s="30">
        <v>0</v>
      </c>
      <c r="H38" s="30">
        <v>0</v>
      </c>
      <c r="I38" s="30">
        <f t="shared" si="12"/>
        <v>0.93333333333333335</v>
      </c>
      <c r="J38" s="30">
        <f t="shared" si="13"/>
        <v>1.6556521739130434</v>
      </c>
      <c r="K38" s="30">
        <f t="shared" si="14"/>
        <v>1.6284518828451884</v>
      </c>
      <c r="L38" s="30">
        <f t="shared" si="15"/>
        <v>0.84264635298125012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8.1389039609332612E-3</v>
      </c>
      <c r="D42" s="30">
        <f t="shared" si="10"/>
        <v>0.15014745988456904</v>
      </c>
      <c r="E42" s="30">
        <f t="shared" si="11"/>
        <v>0.14810242305378227</v>
      </c>
      <c r="F42" s="30">
        <v>0</v>
      </c>
      <c r="G42" s="30">
        <v>0</v>
      </c>
      <c r="H42" s="30">
        <v>0</v>
      </c>
      <c r="I42" s="30">
        <f t="shared" si="12"/>
        <v>2.2222222222222223E-2</v>
      </c>
      <c r="J42" s="30">
        <f t="shared" si="13"/>
        <v>0.29478260869565215</v>
      </c>
      <c r="K42" s="30">
        <f t="shared" si="14"/>
        <v>0.28451882845188287</v>
      </c>
      <c r="L42" s="30">
        <f t="shared" si="15"/>
        <v>0.14936442318113552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9.5135409399378442E-5</v>
      </c>
      <c r="E43" s="30">
        <f t="shared" si="11"/>
        <v>9.3765383383211307E-5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9.2897951600167211E-5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2.9093868692349432</v>
      </c>
      <c r="D46" s="30">
        <f t="shared" ref="D46:L46" si="16">SUM(D36:D45)</f>
        <v>0.95536563709012501</v>
      </c>
      <c r="E46" s="30">
        <f t="shared" si="16"/>
        <v>0.98350510630650345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0.9555555555555556</v>
      </c>
      <c r="J46" s="30">
        <f t="shared" si="16"/>
        <v>1.9504347826086956</v>
      </c>
      <c r="K46" s="30">
        <f t="shared" si="16"/>
        <v>1.9129707112970713</v>
      </c>
      <c r="L46" s="30">
        <f t="shared" si="16"/>
        <v>0.99210367411398581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0.5670103092783505</v>
      </c>
      <c r="D50" s="30">
        <f>(SUMIFS(KENTSELAG1,KAYNAK,A50,SEBEP,B50,SÜRE,"Uzun",BİLDİRİM,"Bildirimli",İL,$B$10,İLÇE,$B$11)/VLOOKUP($B$11,ABONE1,4,FALSE))</f>
        <v>0.32849464070527051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0.33192945717656802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0.46666666666666667</v>
      </c>
      <c r="J50" s="30">
        <f>(SUMIFS(KIRSALAG1,KAYNAK,A50,SEBEP,B50,SÜRE,"Uzun",BİLDİRİM,"Bildirimli",İL,$B$10,İLÇE,$B$11)/VLOOKUP($B$11,ABONE1,10,FALSE))</f>
        <v>0.82782608695652171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0.81422594142259419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0.33639122424017215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3.2555615843733042E-3</v>
      </c>
      <c r="D52" s="30">
        <f>(SUMIFS(KENTSELAG1,KAYNAK,A52,SEBEP,B52,SÜRE,"Uzun",BİLDİRİM,"Bildirimli",İL,$B$10,İLÇE,$B$11)/VLOOKUP($B$11,ABONE1,4,FALSE))</f>
        <v>4.3857423733113465E-2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4.3272724431352022E-2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4.2872404663477172E-2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0.57026587086272384</v>
      </c>
      <c r="D54" s="30">
        <f t="shared" ref="D54:L54" si="17">SUM(D49:D53)</f>
        <v>0.37235206443838398</v>
      </c>
      <c r="E54" s="30">
        <f t="shared" si="17"/>
        <v>0.37520218160792007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0.46666666666666667</v>
      </c>
      <c r="J54" s="30">
        <f t="shared" si="17"/>
        <v>0.82782608695652171</v>
      </c>
      <c r="K54" s="30">
        <f t="shared" si="17"/>
        <v>0.81422594142259419</v>
      </c>
      <c r="L54" s="30">
        <f t="shared" si="17"/>
        <v>0.37926362890364934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1.1394465545306565E-2</v>
      </c>
      <c r="D58" s="30">
        <f>(SUMIFS(KENTSELAG1,KAYNAK,A58,SÜRE,"Kısa",İL,$B$10,İLÇE,$B$11)/VLOOKUP($B$11,ABONE1,4,FALSE))</f>
        <v>2.6947104712373944E-2</v>
      </c>
      <c r="E58" s="30">
        <f>(SUMIFS(KENTSELOG1,KAYNAK,A58,SÜRE,"Kısa",İL,$B$10,İLÇE,$B$11)+SUMIFS(KENTSELAG1,KAYNAK,A58,SÜRE,"Kısa",İL,$B$10,İLÇE,$B$11))/VLOOKUP($B$11,ABONE1,5,FALSE)</f>
        <v>2.6723134264215222E-2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2.6475916206047657E-2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1.1394465545306565E-2</v>
      </c>
      <c r="D60" s="30">
        <f t="shared" ref="D60:L60" si="18">SUM(D57:D59)</f>
        <v>2.6947104712373944E-2</v>
      </c>
      <c r="E60" s="30">
        <f t="shared" si="18"/>
        <v>2.6723134264215222E-2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2.6475916206047657E-2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8.8418353846153845</v>
      </c>
      <c r="D15" s="30">
        <f t="shared" ref="D15:D24" si="1">(SUMIFS(KENTSELAG2,KAYNAK,A15,SEBEP,B15,SÜRE,"Uzun",BİLDİRİM,"Bildirimsiz",İL,$B$10,İLÇE,$B$11)/VLOOKUP($B$11,ABONE1,4,FALSE))*60</f>
        <v>6.297480976309946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6.3102665207838289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6.3102665207838289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71.373001943319849</v>
      </c>
      <c r="D17" s="30">
        <f t="shared" si="1"/>
        <v>19.64161119652562</v>
      </c>
      <c r="E17" s="30">
        <f t="shared" si="2"/>
        <v>19.90156476074997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19.90156476074997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3.2255735708502025</v>
      </c>
      <c r="D18" s="30">
        <f t="shared" si="1"/>
        <v>7.1213087804100073E-2</v>
      </c>
      <c r="E18" s="30">
        <f t="shared" si="2"/>
        <v>8.706395201979103E-2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8.706395201979103E-2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1.408744906882591</v>
      </c>
      <c r="D21" s="30">
        <f t="shared" si="1"/>
        <v>6.2385532131859449</v>
      </c>
      <c r="E21" s="30">
        <f t="shared" si="2"/>
        <v>6.2142831159467411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6.2142831159467411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0.44407559514170036</v>
      </c>
      <c r="D22" s="30">
        <f t="shared" si="1"/>
        <v>5.8239515157463409E-2</v>
      </c>
      <c r="E22" s="30">
        <f t="shared" si="2"/>
        <v>6.0178366264119008E-2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6.0178366264119008E-2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85.293231400809717</v>
      </c>
      <c r="D25" s="30">
        <f t="shared" ref="D25:L25" si="4">SUM(D15:D24)</f>
        <v>32.307097988983067</v>
      </c>
      <c r="E25" s="30">
        <f t="shared" si="4"/>
        <v>32.573356715764447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32.573356715764447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0.48178139271255066</v>
      </c>
      <c r="D28" s="30">
        <f>(SUMIFS(KENTSELAG2,KAYNAK,A28,SEBEP,B28,SÜRE,"Uzun",BİLDİRİM,"Bildirimli",İL,$B$10,İLÇE,$B$11)/VLOOKUP($B$11,ABONE1,4,FALSE))*60</f>
        <v>0.53405879574535953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0.53379609843429576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0.53379609843429576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10.71955141700405</v>
      </c>
      <c r="D29" s="30">
        <f>(SUMIFS(KENTSELAG2,KAYNAK,A29,SEBEP,B29,SÜRE,"Uzun",BİLDİRİM,"Bildirimli",İL,$B$10,İLÇE,$B$11)/VLOOKUP($B$11,ABONE1,4,FALSE))*60</f>
        <v>11.214214122511072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11.211728410614889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11.211728410614889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0.18102296356275302</v>
      </c>
      <c r="D31" s="30">
        <f>(SUMIFS(KENTSELAG2,KAYNAK,A31,SEBEP,B31,SÜRE,"Uzun",BİLDİRİM,"Bildirimli",İL,$B$10,İLÇE,$B$11)/VLOOKUP($B$11,ABONE1,4,FALSE))*60</f>
        <v>1.7367699113003157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1.7289521828716516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1.7289521828716516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11.382355773279354</v>
      </c>
      <c r="D33" s="30">
        <f t="shared" ref="D33:L33" si="5">SUM(D28:D32)</f>
        <v>13.485042829556747</v>
      </c>
      <c r="E33" s="30">
        <f t="shared" si="5"/>
        <v>13.474476691920836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13.474476691920836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0.35627530364372467</v>
      </c>
      <c r="D36" s="30">
        <f t="shared" ref="D36:D45" si="7">(SUMIFS(KENTSELAG1,KAYNAK,A36,SEBEP,B36,SÜRE,"Uzun",BİLDİRİM,"Bildirimsiz",İL,$B$10,İLÇE,$B$11)/VLOOKUP($B$11,ABONE1,4,FALSE))</f>
        <v>0.28010534365504858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0.28048810260082679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0.28048810260082679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1.1165991902834007</v>
      </c>
      <c r="D38" s="30">
        <f t="shared" si="7"/>
        <v>0.37441572303124732</v>
      </c>
      <c r="E38" s="30">
        <f t="shared" si="8"/>
        <v>0.37814524266788191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0.37814524266788191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5.6680161943319839E-2</v>
      </c>
      <c r="D39" s="30">
        <f t="shared" si="7"/>
        <v>1.2513648464624408E-3</v>
      </c>
      <c r="E39" s="30">
        <f t="shared" si="8"/>
        <v>1.5298981152957261E-3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1.5298981152957261E-3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1.4574898785425101E-2</v>
      </c>
      <c r="D42" s="30">
        <f t="shared" si="7"/>
        <v>5.818846536050349E-2</v>
      </c>
      <c r="E42" s="30">
        <f t="shared" si="8"/>
        <v>5.7969304384622895E-2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5.7969304384622895E-2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8.0971659919028337E-4</v>
      </c>
      <c r="D43" s="30">
        <f t="shared" si="7"/>
        <v>6.5430841645094939E-4</v>
      </c>
      <c r="E43" s="30">
        <f t="shared" si="8"/>
        <v>6.5508935256013807E-4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6.5508935256013807E-4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1.5449392712550607</v>
      </c>
      <c r="D46" s="30">
        <f t="shared" ref="D46:L46" si="10">SUM(D36:D45)</f>
        <v>0.7146152053097129</v>
      </c>
      <c r="E46" s="30">
        <f t="shared" si="10"/>
        <v>0.71878763712118743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0.71878763712118743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9.6356275303643726E-2</v>
      </c>
      <c r="D49" s="30">
        <f>(SUMIFS(KENTSELAG1,KAYNAK,A49,SEBEP,B49,SÜRE,"Uzun",BİLDİRİM,"Bildirimli",İL,$B$10,İLÇE,$B$11)/VLOOKUP($B$11,ABONE1,4,FALSE))</f>
        <v>0.10681175955801467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0.10675922007747143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0.10675922007747143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6.8825910931174086E-2</v>
      </c>
      <c r="D50" s="30">
        <f>(SUMIFS(KENTSELAG1,KAYNAK,A50,SEBEP,B50,SÜRE,"Uzun",BİLDİRİM,"Bildirimli",İL,$B$10,İLÇE,$B$11)/VLOOKUP($B$11,ABONE1,4,FALSE))</f>
        <v>3.6727149300912351E-2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3.6888447641678333E-2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3.6888447641678333E-2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8.0971659919028337E-4</v>
      </c>
      <c r="D52" s="30">
        <f>(SUMIFS(KENTSELAG1,KAYNAK,A52,SEBEP,B52,SÜRE,"Uzun",BİLDİRİM,"Bildirimli",İL,$B$10,İLÇE,$B$11)/VLOOKUP($B$11,ABONE1,4,FALSE))</f>
        <v>5.0218170962610361E-3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5.0006510204745943E-3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5.0006510204745943E-3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0.16599190283400811</v>
      </c>
      <c r="D54" s="30">
        <f t="shared" ref="D54:L54" si="11">SUM(D49:D53)</f>
        <v>0.14856072595518804</v>
      </c>
      <c r="E54" s="30">
        <f t="shared" si="11"/>
        <v>0.14864831873962436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0.14864831873962436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5.1012145748987853E-2</v>
      </c>
      <c r="D58" s="30">
        <f>(SUMIFS(KENTSELAG1,KAYNAK,A58,SÜRE,"Kısa",İL,$B$10,İLÇE,$B$11)/VLOOKUP($B$11,ABONE1,4,FALSE))</f>
        <v>3.3287940686942048E-3</v>
      </c>
      <c r="E58" s="30">
        <f>(SUMIFS(KENTSELOG1,KAYNAK,A58,SÜRE,"Kısa",İL,$B$10,İLÇE,$B$11)+SUMIFS(KENTSELAG1,KAYNAK,A58,SÜRE,"Kısa",İL,$B$10,İLÇE,$B$11))/VLOOKUP($B$11,ABONE1,5,FALSE)</f>
        <v>3.5684059763679567E-3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3.5684059763679567E-3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5.1012145748987853E-2</v>
      </c>
      <c r="D60" s="30">
        <f t="shared" ref="D60:L60" si="12">SUM(D57:D59)</f>
        <v>3.3287940686942048E-3</v>
      </c>
      <c r="E60" s="30">
        <f t="shared" si="12"/>
        <v>3.5684059763679567E-3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3.5684059763679567E-3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166.30405212328765</v>
      </c>
      <c r="D17" s="30">
        <f t="shared" si="1"/>
        <v>17.062012613998053</v>
      </c>
      <c r="E17" s="30">
        <f t="shared" si="2"/>
        <v>17.220726965142241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17.220726965142241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3.6307078767123286</v>
      </c>
      <c r="D21" s="30">
        <f t="shared" si="1"/>
        <v>12.524768816651541</v>
      </c>
      <c r="E21" s="30">
        <f t="shared" si="2"/>
        <v>12.515310254467853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12.515310254467853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5.4625912695374451E-2</v>
      </c>
      <c r="E22" s="30">
        <f t="shared" si="2"/>
        <v>5.4567819705506372E-2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5.4567819705506372E-2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169.93475999999998</v>
      </c>
      <c r="D25" s="30">
        <f t="shared" ref="D25:L25" si="4">SUM(D15:D24)</f>
        <v>29.641407343344969</v>
      </c>
      <c r="E25" s="30">
        <f t="shared" si="4"/>
        <v>29.790605039315601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29.790605039315601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7.1970889726027396</v>
      </c>
      <c r="D29" s="30">
        <f>(SUMIFS(KENTSELAG2,KAYNAK,A29,SEBEP,B29,SÜRE,"Uzun",BİLDİRİM,"Bildirimli",İL,$B$10,İLÇE,$B$11)/VLOOKUP($B$11,ABONE1,4,FALSE))*60</f>
        <v>10.772548833058067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10.768746440691547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10.768746440691547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7.0579366438356166</v>
      </c>
      <c r="D31" s="30">
        <f>(SUMIFS(KENTSELAG2,KAYNAK,A31,SEBEP,B31,SÜRE,"Uzun",BİLDİRİM,"Bildirimli",İL,$B$10,İLÇE,$B$11)/VLOOKUP($B$11,ABONE1,4,FALSE))*60</f>
        <v>5.5153709250002727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5.5170113965320695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5.5170113965320695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14.255025616438356</v>
      </c>
      <c r="D33" s="30">
        <f t="shared" ref="D33:L33" si="5">SUM(D28:D32)</f>
        <v>16.28791975805834</v>
      </c>
      <c r="E33" s="30">
        <f t="shared" si="5"/>
        <v>16.285757837223617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16.285757837223617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1.3835616438356164</v>
      </c>
      <c r="D38" s="30">
        <f t="shared" si="7"/>
        <v>0.18702352696686975</v>
      </c>
      <c r="E38" s="30">
        <f t="shared" si="8"/>
        <v>0.18829600871170873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0.18829600871170873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2.3972602739726026E-2</v>
      </c>
      <c r="D42" s="30">
        <f t="shared" si="7"/>
        <v>7.5152854189681387E-2</v>
      </c>
      <c r="E42" s="30">
        <f t="shared" si="8"/>
        <v>7.5098425555316803E-2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7.5098425555316803E-2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7.2553330343698614E-4</v>
      </c>
      <c r="E43" s="30">
        <f t="shared" si="8"/>
        <v>7.2476172092667522E-4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7.2476172092667522E-4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1.4075342465753424</v>
      </c>
      <c r="D46" s="30">
        <f t="shared" ref="D46:L46" si="10">SUM(D36:D45)</f>
        <v>0.26290191445998812</v>
      </c>
      <c r="E46" s="30">
        <f t="shared" si="10"/>
        <v>0.26411919598795219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0.26411919598795219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2.0547945205479451E-2</v>
      </c>
      <c r="D50" s="30">
        <f>(SUMIFS(KENTSELAG1,KAYNAK,A50,SEBEP,B50,SÜRE,"Uzun",BİLDİRİM,"Bildirimli",İL,$B$10,İLÇE,$B$11)/VLOOKUP($B$11,ABONE1,4,FALSE))</f>
        <v>3.5941242740109597E-2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3.5924872438295098E-2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3.5924872438295098E-2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3.0821917808219176E-2</v>
      </c>
      <c r="D52" s="30">
        <f>(SUMIFS(KENTSELAG1,KAYNAK,A52,SEBEP,B52,SÜRE,"Uzun",BİLDİRİM,"Bildirimli",İL,$B$10,İLÇE,$B$11)/VLOOKUP($B$11,ABONE1,4,FALSE))</f>
        <v>2.0187326136334637E-2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2.0198635699795683E-2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2.0198635699795683E-2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5.1369863013698627E-2</v>
      </c>
      <c r="D54" s="30">
        <f t="shared" ref="D54:L54" si="11">SUM(D49:D53)</f>
        <v>5.6128568876444233E-2</v>
      </c>
      <c r="E54" s="30">
        <f t="shared" si="11"/>
        <v>5.6123508138090777E-2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5.6123508138090777E-2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0.2089041095890411</v>
      </c>
      <c r="D58" s="30">
        <f>(SUMIFS(KENTSELAG1,KAYNAK,A58,SÜRE,"Kısa",İL,$B$10,İLÇE,$B$11)/VLOOKUP($B$11,ABONE1,4,FALSE))</f>
        <v>1.4933590004411534E-2</v>
      </c>
      <c r="E58" s="30">
        <f>(SUMIFS(KENTSELOG1,KAYNAK,A58,SÜRE,"Kısa",İL,$B$10,İLÇE,$B$11)+SUMIFS(KENTSELAG1,KAYNAK,A58,SÜRE,"Kısa",İL,$B$10,İLÇE,$B$11))/VLOOKUP($B$11,ABONE1,5,FALSE)</f>
        <v>1.5139871728101452E-2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1.5139871728101452E-2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0.2089041095890411</v>
      </c>
      <c r="D60" s="30">
        <f t="shared" ref="D60:L60" si="12">SUM(D57:D59)</f>
        <v>1.4933590004411534E-2</v>
      </c>
      <c r="E60" s="30">
        <f t="shared" si="12"/>
        <v>1.5139871728101452E-2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1.5139871728101452E-2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27.835487520000001</v>
      </c>
      <c r="D17" s="30">
        <f t="shared" si="1"/>
        <v>10.03960160986669</v>
      </c>
      <c r="E17" s="30">
        <f t="shared" si="2"/>
        <v>10.049682437087892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10.049682437087892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2.0382159696200235</v>
      </c>
      <c r="E18" s="30">
        <f t="shared" si="2"/>
        <v>2.0370613823669359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2.0370613823669359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15.95800032</v>
      </c>
      <c r="D21" s="30">
        <f t="shared" si="1"/>
        <v>15.191764227804478</v>
      </c>
      <c r="E21" s="30">
        <f t="shared" si="2"/>
        <v>15.192198277207531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15.192198277207531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6.6161332800000006</v>
      </c>
      <c r="D22" s="30">
        <f t="shared" si="1"/>
        <v>1.1513961182551919</v>
      </c>
      <c r="E22" s="30">
        <f t="shared" si="2"/>
        <v>1.1544917253755691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1.1544917253755691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50.409621119999997</v>
      </c>
      <c r="D25" s="30">
        <f t="shared" ref="D25:L25" si="4">SUM(D15:D24)</f>
        <v>28.420977925546381</v>
      </c>
      <c r="E25" s="30">
        <f t="shared" si="4"/>
        <v>28.433433822037927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28.433433822037927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8.4444004800000005</v>
      </c>
      <c r="D29" s="30">
        <f>(SUMIFS(KENTSELAG2,KAYNAK,A29,SEBEP,B29,SÜRE,"Uzun",BİLDİRİM,"Bildirimli",İL,$B$10,İLÇE,$B$11)/VLOOKUP($B$11,ABONE1,4,FALSE))*60</f>
        <v>7.8144768894531609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7.8148337219767514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7.8148337219767514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4.0100255999999996</v>
      </c>
      <c r="D31" s="30">
        <f>(SUMIFS(KENTSELAG2,KAYNAK,A31,SEBEP,B31,SÜRE,"Uzun",BİLDİRİM,"Bildirimli",İL,$B$10,İLÇE,$B$11)/VLOOKUP($B$11,ABONE1,4,FALSE))*60</f>
        <v>4.9793020468849187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4.9787529813065055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4.9787529813065055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12.454426080000001</v>
      </c>
      <c r="D33" s="30">
        <f t="shared" ref="D33:L33" si="5">SUM(D28:D32)</f>
        <v>12.793778936338079</v>
      </c>
      <c r="E33" s="30">
        <f t="shared" si="5"/>
        <v>12.793586703283257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12.793586703283257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0.74399999999999999</v>
      </c>
      <c r="D38" s="30">
        <f t="shared" si="7"/>
        <v>0.14928811100027206</v>
      </c>
      <c r="E38" s="30">
        <f t="shared" si="8"/>
        <v>0.14962499716765232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0.14962499716765232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2.7740999365194523E-2</v>
      </c>
      <c r="E39" s="30">
        <f t="shared" si="8"/>
        <v>2.7725284934176239E-2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2.7725284934176239E-2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0.112</v>
      </c>
      <c r="D42" s="30">
        <f t="shared" si="7"/>
        <v>9.6073274689398747E-2</v>
      </c>
      <c r="E42" s="30">
        <f t="shared" si="8"/>
        <v>9.6082296694083788E-2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9.6082296694083788E-2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8.0000000000000002E-3</v>
      </c>
      <c r="D43" s="30">
        <f t="shared" si="7"/>
        <v>4.5343248390314686E-3</v>
      </c>
      <c r="E43" s="30">
        <f t="shared" si="8"/>
        <v>4.536288038429293E-3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4.536288038429293E-3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0.86399999999999999</v>
      </c>
      <c r="D46" s="30">
        <f t="shared" ref="D46:L46" si="10">SUM(D36:D45)</f>
        <v>0.27763670989389683</v>
      </c>
      <c r="E46" s="30">
        <f t="shared" si="10"/>
        <v>0.27796886683434169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0.27796886683434169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2.4E-2</v>
      </c>
      <c r="D50" s="30">
        <f>(SUMIFS(KENTSELAG1,KAYNAK,A50,SEBEP,B50,SÜRE,"Uzun",BİLDİRİM,"Bildirimli",İL,$B$10,İLÇE,$B$11)/VLOOKUP($B$11,ABONE1,4,FALSE))</f>
        <v>2.4802756869502132E-2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2.4802302132191329E-2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2.4802302132191329E-2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3.2000000000000001E-2</v>
      </c>
      <c r="D52" s="30">
        <f>(SUMIFS(KENTSELAG1,KAYNAK,A52,SEBEP,B52,SÜRE,"Uzun",BİLDİRİM,"Bildirimli",İL,$B$10,İLÇE,$B$11)/VLOOKUP($B$11,ABONE1,4,FALSE))</f>
        <v>2.4965992563707264E-2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2.4969977114630774E-2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2.4969977114630774E-2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5.6000000000000001E-2</v>
      </c>
      <c r="D54" s="30">
        <f t="shared" ref="D54:L54" si="11">SUM(D49:D53)</f>
        <v>4.97687494332094E-2</v>
      </c>
      <c r="E54" s="30">
        <f t="shared" si="11"/>
        <v>4.9772279246822107E-2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4.9772279246822107E-2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99.535213043478223</v>
      </c>
      <c r="D15" s="30">
        <f t="shared" ref="D15:D24" si="1">(SUMIFS(KENTSELAG2,KAYNAK,A15,SEBEP,B15,SÜRE,"Uzun",BİLDİRİM,"Bildirimsiz",İL,$B$10,İLÇE,$B$11)/VLOOKUP($B$11,ABONE1,4,FALSE))*60</f>
        <v>36.827450367508156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36.909903977246735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36.909903977246735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74.883333913043472</v>
      </c>
      <c r="D17" s="30">
        <f t="shared" si="1"/>
        <v>16.522018033659624</v>
      </c>
      <c r="E17" s="30">
        <f t="shared" si="2"/>
        <v>16.598756557855022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16.598756557855022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3.039070640563283</v>
      </c>
      <c r="E21" s="30">
        <f t="shared" si="2"/>
        <v>3.035074606677338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3.035074606677338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174.41854695652171</v>
      </c>
      <c r="D25" s="30">
        <f t="shared" ref="D25:L25" si="4">SUM(D15:D24)</f>
        <v>56.388539041731065</v>
      </c>
      <c r="E25" s="30">
        <f t="shared" si="4"/>
        <v>56.543735141779095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56.543735141779095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1.3612317391304349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1.7898656528698837E-3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1.7898656528698837E-3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6.4902169565217385</v>
      </c>
      <c r="D30" s="30">
        <f>(SUMIFS(KENTSELAG2,KAYNAK,A30,SEBEP,B30,SÜRE,"Uzun",BİLDİRİM,"Bildirimli",İL,$B$10,İLÇE,$B$11)/VLOOKUP($B$11,ABONE1,4,FALSE))*60</f>
        <v>3.2508142984715782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3.2550737462840158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3.2550737462840158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3.7420291304347821</v>
      </c>
      <c r="D31" s="30">
        <f>(SUMIFS(KENTSELAG2,KAYNAK,A31,SEBEP,B31,SÜRE,"Uzun",BİLDİRİM,"Bildirimli",İL,$B$10,İLÇE,$B$11)/VLOOKUP($B$11,ABONE1,4,FALSE))*60</f>
        <v>0.2414143156448566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0.24601722787560029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0.24601722787560029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11.593477826086955</v>
      </c>
      <c r="D33" s="30">
        <f t="shared" ref="D33:L33" si="5">SUM(D28:D32)</f>
        <v>3.4922286141164349</v>
      </c>
      <c r="E33" s="30">
        <f t="shared" si="5"/>
        <v>3.502880839812486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3.502880839812486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1.5</v>
      </c>
      <c r="D36" s="30">
        <f t="shared" ref="D36:D45" si="7">(SUMIFS(KENTSELAG1,KAYNAK,A36,SEBEP,B36,SÜRE,"Uzun",BİLDİRİM,"Bildirimsiz",İL,$B$10,İLÇE,$B$11)/VLOOKUP($B$11,ABONE1,4,FALSE))</f>
        <v>0.54608163031656076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0.54733592499428307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0.54733592499428307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1.0869565217391304</v>
      </c>
      <c r="D38" s="30">
        <f t="shared" si="7"/>
        <v>0.61162630946247643</v>
      </c>
      <c r="E38" s="30">
        <f t="shared" si="8"/>
        <v>0.6122513148868054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0.6122513148868054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1.6600835766214437E-2</v>
      </c>
      <c r="E42" s="30">
        <f t="shared" si="8"/>
        <v>1.6579007546306881E-2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1.6579007546306881E-2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2.5869565217391304</v>
      </c>
      <c r="D46" s="30">
        <f t="shared" ref="D46:L46" si="10">SUM(D36:D45)</f>
        <v>1.1743087755452515</v>
      </c>
      <c r="E46" s="30">
        <f t="shared" si="10"/>
        <v>1.1761662474273953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1.1761662474273953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2.1739130434782608E-2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2.8584495769494626E-5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2.8584495769494626E-5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0.15217391304347827</v>
      </c>
      <c r="D51" s="30">
        <f>(SUMIFS(KENTSELAG1,KAYNAK,A51,SEBEP,B51,SÜRE,"Uzun",BİLDİRİM,"Bildirimli",İL,$B$10,İLÇE,$B$11)/VLOOKUP($B$11,ABONE1,4,FALSE))</f>
        <v>7.6220733871429386E-2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7.6320603704550655E-2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7.6320603704550655E-2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2.1739130434782608E-2</v>
      </c>
      <c r="D52" s="30">
        <f>(SUMIFS(KENTSELAG1,KAYNAK,A52,SEBEP,B52,SÜRE,"Uzun",BİLDİRİM,"Bildirimli",İL,$B$10,İLÇE,$B$11)/VLOOKUP($B$11,ABONE1,4,FALSE))</f>
        <v>1.4024844009388059E-3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1.4292247884747312E-3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1.4292247884747312E-3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0.19565217391304346</v>
      </c>
      <c r="D54" s="30">
        <f t="shared" ref="D54:L54" si="11">SUM(D49:D53)</f>
        <v>7.7623218272368191E-2</v>
      </c>
      <c r="E54" s="30">
        <f t="shared" si="11"/>
        <v>7.7778412988794884E-2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7.7778412988794884E-2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0.52173913043478259</v>
      </c>
      <c r="D58" s="30">
        <f>(SUMIFS(KENTSELAG1,KAYNAK,A58,SÜRE,"Kısa",İL,$B$10,İLÇE,$B$11)/VLOOKUP($B$11,ABONE1,4,FALSE))</f>
        <v>0.8051691567920316</v>
      </c>
      <c r="E58" s="30">
        <f>(SUMIFS(KENTSELOG1,KAYNAK,A58,SÜRE,"Kısa",İL,$B$10,İLÇE,$B$11)+SUMIFS(KENTSELAG1,KAYNAK,A58,SÜRE,"Kısa",İL,$B$10,İLÇE,$B$11))/VLOOKUP($B$11,ABONE1,5,FALSE)</f>
        <v>0.80479647839012125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0.80479647839012125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0.52173913043478259</v>
      </c>
      <c r="D60" s="30">
        <f t="shared" ref="D60:L60" si="12">SUM(D57:D59)</f>
        <v>0.8051691567920316</v>
      </c>
      <c r="E60" s="30">
        <f t="shared" si="12"/>
        <v>0.80479647839012125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0.80479647839012125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2023-08-01T10:49:33Z</dcterms:modified>
</cp:coreProperties>
</file>